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DC3D" lockStructure="1"/>
  <bookViews>
    <workbookView xWindow="14385" yWindow="285" windowWidth="14430" windowHeight="11640" tabRatio="757" firstSheet="1" activeTab="1"/>
  </bookViews>
  <sheets>
    <sheet name="DATA" sheetId="8" state="hidden" r:id="rId1"/>
    <sheet name="Topline" sheetId="4" r:id="rId2"/>
    <sheet name="MAP" sheetId="3" state="hidden" r:id="rId3"/>
    <sheet name="Markets" sheetId="14" r:id="rId4"/>
    <sheet name="Trends - Pick a Market" sheetId="18" r:id="rId5"/>
    <sheet name="Retailers by REGIONS" sheetId="21" r:id="rId6"/>
    <sheet name="Instructions - Definitions" sheetId="19" r:id="rId7"/>
    <sheet name="LIST" sheetId="13" r:id="rId8"/>
  </sheets>
  <definedNames>
    <definedName name="_xlnm._FilterDatabase" localSheetId="7" hidden="1">LIST!$A$1:$B$49</definedName>
    <definedName name="_xlnm.Print_Area" localSheetId="6">'Instructions - Definitions'!$A$2:$H$42</definedName>
    <definedName name="_xlnm.Print_Area" localSheetId="2">MAP!$A$1:$L$31</definedName>
    <definedName name="_xlnm.Print_Area" localSheetId="3">Markets!$A$1:$L$4442</definedName>
    <definedName name="_xlnm.Print_Area" localSheetId="1">Topline!$A$1:$L$875</definedName>
    <definedName name="_xlnm.Print_Area" localSheetId="4">'Trends - Pick a Market'!$B$4:$AQ$96</definedName>
    <definedName name="_xlnm.Print_Titles" localSheetId="3">Markets!$1:$6</definedName>
    <definedName name="_xlnm.Print_Titles" localSheetId="5">'Retailers by REGIONS'!$1:$1</definedName>
    <definedName name="_xlnm.Print_Titles" localSheetId="1">Topline!$1:$6</definedName>
  </definedNames>
  <calcPr calcId="145621"/>
</workbook>
</file>

<file path=xl/calcChain.xml><?xml version="1.0" encoding="utf-8"?>
<calcChain xmlns="http://schemas.openxmlformats.org/spreadsheetml/2006/main">
  <c r="AQ30" i="18" l="1"/>
  <c r="AP30" i="18"/>
  <c r="AO30" i="18"/>
  <c r="AN30" i="18"/>
  <c r="AQ25" i="18"/>
  <c r="AP25" i="18"/>
  <c r="AO25" i="18"/>
  <c r="AN25" i="18"/>
  <c r="AQ20" i="18"/>
  <c r="AP20" i="18"/>
  <c r="AO20" i="18"/>
  <c r="AN20" i="18"/>
  <c r="AQ15" i="18"/>
  <c r="AP15" i="18"/>
  <c r="AO15" i="18"/>
  <c r="AN15" i="18"/>
  <c r="AQ10" i="18"/>
  <c r="AP10" i="18"/>
  <c r="AO10" i="18"/>
  <c r="AN10" i="18"/>
  <c r="M30" i="18"/>
  <c r="L30" i="18"/>
  <c r="K30" i="18"/>
  <c r="J30" i="18"/>
  <c r="M25" i="18"/>
  <c r="L25" i="18"/>
  <c r="K25" i="18"/>
  <c r="J25" i="18"/>
  <c r="M20" i="18"/>
  <c r="L20" i="18"/>
  <c r="K20" i="18"/>
  <c r="J20" i="18"/>
  <c r="M15" i="18"/>
  <c r="L15" i="18"/>
  <c r="K15" i="18"/>
  <c r="J15" i="18"/>
  <c r="M10" i="18"/>
  <c r="L10" i="18"/>
  <c r="K10" i="18"/>
  <c r="J10" i="18"/>
  <c r="AK30" i="18"/>
  <c r="AJ30" i="18"/>
  <c r="AI30" i="18"/>
  <c r="AH30" i="18"/>
  <c r="AK25" i="18"/>
  <c r="AJ25" i="18"/>
  <c r="AI25" i="18"/>
  <c r="AH25" i="18"/>
  <c r="AK20" i="18"/>
  <c r="AJ20" i="18"/>
  <c r="AI20" i="18"/>
  <c r="AH20" i="18"/>
  <c r="AK15" i="18"/>
  <c r="AJ15" i="18"/>
  <c r="AI15" i="18"/>
  <c r="AH15" i="18"/>
  <c r="AK10" i="18"/>
  <c r="AJ10" i="18"/>
  <c r="AI10" i="18"/>
  <c r="AH10" i="18"/>
  <c r="L97" i="4" l="1" a="1"/>
  <c r="L97" i="4" s="1"/>
  <c r="K97" i="4" a="1"/>
  <c r="K97" i="4" s="1"/>
  <c r="J97" i="4" a="1"/>
  <c r="J97" i="4" s="1"/>
  <c r="I97" i="4" a="1"/>
  <c r="I97" i="4" s="1"/>
  <c r="H97" i="4" a="1"/>
  <c r="H97" i="4" s="1"/>
  <c r="G97" i="4" a="1"/>
  <c r="G97" i="4" s="1"/>
  <c r="F97" i="4" a="1"/>
  <c r="F97" i="4" s="1"/>
  <c r="E97" i="4" a="1"/>
  <c r="E97" i="4" s="1"/>
  <c r="L117" i="4" a="1"/>
  <c r="L117" i="4" s="1"/>
  <c r="K117" i="4" a="1"/>
  <c r="K117" i="4" s="1"/>
  <c r="J117" i="4" a="1"/>
  <c r="J117" i="4" s="1"/>
  <c r="I117" i="4" a="1"/>
  <c r="I117" i="4" s="1"/>
  <c r="H117" i="4" a="1"/>
  <c r="H117" i="4" s="1"/>
  <c r="G117" i="4" a="1"/>
  <c r="G117" i="4" s="1"/>
  <c r="F117" i="4" a="1"/>
  <c r="F117" i="4" s="1"/>
  <c r="E117" i="4" a="1"/>
  <c r="E117" i="4" s="1"/>
  <c r="L107" i="4" a="1"/>
  <c r="L107" i="4" s="1"/>
  <c r="K107" i="4" a="1"/>
  <c r="K107" i="4" s="1"/>
  <c r="J107" i="4" a="1"/>
  <c r="J107" i="4" s="1"/>
  <c r="I107" i="4" a="1"/>
  <c r="I107" i="4" s="1"/>
  <c r="H107" i="4" a="1"/>
  <c r="H107" i="4" s="1"/>
  <c r="G107" i="4" a="1"/>
  <c r="G107" i="4" s="1"/>
  <c r="F107" i="4" a="1"/>
  <c r="F107" i="4" s="1"/>
  <c r="E107" i="4" a="1"/>
  <c r="E107" i="4" s="1"/>
  <c r="L1892" i="14" a="1"/>
  <c r="L1892" i="14" s="1"/>
  <c r="K1892" i="14" a="1"/>
  <c r="K1892" i="14" s="1"/>
  <c r="J1892" i="14" a="1"/>
  <c r="J1892" i="14" s="1"/>
  <c r="I1892" i="14" a="1"/>
  <c r="I1892" i="14" s="1"/>
  <c r="H1892" i="14" a="1"/>
  <c r="H1892" i="14" s="1"/>
  <c r="G1892" i="14" a="1"/>
  <c r="G1892" i="14" s="1"/>
  <c r="F1892" i="14" a="1"/>
  <c r="F1892" i="14" s="1"/>
  <c r="E1892" i="14" a="1"/>
  <c r="E1892" i="14" s="1"/>
  <c r="L1891" i="14" a="1"/>
  <c r="L1891" i="14" s="1"/>
  <c r="K1891" i="14" a="1"/>
  <c r="K1891" i="14" s="1"/>
  <c r="J1891" i="14" a="1"/>
  <c r="J1891" i="14" s="1"/>
  <c r="I1891" i="14" a="1"/>
  <c r="I1891" i="14" s="1"/>
  <c r="H1891" i="14" a="1"/>
  <c r="H1891" i="14" s="1"/>
  <c r="G1891" i="14" a="1"/>
  <c r="G1891" i="14" s="1"/>
  <c r="F1891" i="14" a="1"/>
  <c r="F1891" i="14" s="1"/>
  <c r="E1891" i="14" a="1"/>
  <c r="E1891" i="14" s="1"/>
  <c r="L1890" i="14" a="1"/>
  <c r="L1890" i="14" s="1"/>
  <c r="K1890" i="14" a="1"/>
  <c r="K1890" i="14" s="1"/>
  <c r="J1890" i="14" a="1"/>
  <c r="J1890" i="14" s="1"/>
  <c r="I1890" i="14" a="1"/>
  <c r="I1890" i="14" s="1"/>
  <c r="H1890" i="14" a="1"/>
  <c r="H1890" i="14" s="1"/>
  <c r="G1890" i="14" a="1"/>
  <c r="G1890" i="14" s="1"/>
  <c r="F1890" i="14" a="1"/>
  <c r="F1890" i="14" s="1"/>
  <c r="E1890" i="14" a="1"/>
  <c r="E1890" i="14" s="1"/>
  <c r="L1889" i="14" a="1"/>
  <c r="L1889" i="14" s="1"/>
  <c r="K1889" i="14" a="1"/>
  <c r="K1889" i="14" s="1"/>
  <c r="J1889" i="14" a="1"/>
  <c r="J1889" i="14" s="1"/>
  <c r="I1889" i="14" a="1"/>
  <c r="I1889" i="14" s="1"/>
  <c r="H1889" i="14" a="1"/>
  <c r="H1889" i="14" s="1"/>
  <c r="G1889" i="14" a="1"/>
  <c r="G1889" i="14" s="1"/>
  <c r="F1889" i="14" a="1"/>
  <c r="F1889" i="14" s="1"/>
  <c r="E1889" i="14" a="1"/>
  <c r="E1889" i="14" s="1"/>
  <c r="L1888" i="14" a="1"/>
  <c r="L1888" i="14" s="1"/>
  <c r="K1888" i="14" a="1"/>
  <c r="K1888" i="14" s="1"/>
  <c r="J1888" i="14" a="1"/>
  <c r="J1888" i="14" s="1"/>
  <c r="I1888" i="14" a="1"/>
  <c r="I1888" i="14" s="1"/>
  <c r="H1888" i="14" a="1"/>
  <c r="H1888" i="14" s="1"/>
  <c r="G1888" i="14" a="1"/>
  <c r="G1888" i="14" s="1"/>
  <c r="F1888" i="14" a="1"/>
  <c r="F1888" i="14" s="1"/>
  <c r="E1888" i="14" a="1"/>
  <c r="E1888" i="14" s="1"/>
  <c r="L1887" i="14" a="1"/>
  <c r="L1887" i="14" s="1"/>
  <c r="K1887" i="14" a="1"/>
  <c r="K1887" i="14" s="1"/>
  <c r="J1887" i="14" a="1"/>
  <c r="J1887" i="14" s="1"/>
  <c r="I1887" i="14" a="1"/>
  <c r="I1887" i="14" s="1"/>
  <c r="H1887" i="14" a="1"/>
  <c r="H1887" i="14" s="1"/>
  <c r="G1887" i="14" a="1"/>
  <c r="G1887" i="14" s="1"/>
  <c r="F1887" i="14" a="1"/>
  <c r="F1887" i="14" s="1"/>
  <c r="E1887" i="14" a="1"/>
  <c r="E1887" i="14" s="1"/>
  <c r="L1886" i="14" a="1"/>
  <c r="L1886" i="14" s="1"/>
  <c r="K1886" i="14" a="1"/>
  <c r="K1886" i="14" s="1"/>
  <c r="J1886" i="14" a="1"/>
  <c r="J1886" i="14" s="1"/>
  <c r="I1886" i="14" a="1"/>
  <c r="I1886" i="14" s="1"/>
  <c r="H1886" i="14" a="1"/>
  <c r="H1886" i="14" s="1"/>
  <c r="G1886" i="14" a="1"/>
  <c r="G1886" i="14" s="1"/>
  <c r="F1886" i="14" a="1"/>
  <c r="F1886" i="14" s="1"/>
  <c r="E1886" i="14" a="1"/>
  <c r="E1886" i="14" s="1"/>
  <c r="L1885" i="14" a="1"/>
  <c r="L1885" i="14" s="1"/>
  <c r="K1885" i="14" a="1"/>
  <c r="K1885" i="14" s="1"/>
  <c r="J1885" i="14" a="1"/>
  <c r="J1885" i="14" s="1"/>
  <c r="I1885" i="14" a="1"/>
  <c r="I1885" i="14" s="1"/>
  <c r="H1885" i="14" a="1"/>
  <c r="H1885" i="14" s="1"/>
  <c r="G1885" i="14" a="1"/>
  <c r="G1885" i="14" s="1"/>
  <c r="F1885" i="14" a="1"/>
  <c r="F1885" i="14" s="1"/>
  <c r="E1885" i="14" a="1"/>
  <c r="E1885" i="14" s="1"/>
  <c r="L1884" i="14" a="1"/>
  <c r="L1884" i="14" s="1"/>
  <c r="K1884" i="14" a="1"/>
  <c r="K1884" i="14" s="1"/>
  <c r="J1884" i="14" a="1"/>
  <c r="J1884" i="14" s="1"/>
  <c r="I1884" i="14" a="1"/>
  <c r="I1884" i="14" s="1"/>
  <c r="H1884" i="14" a="1"/>
  <c r="H1884" i="14" s="1"/>
  <c r="G1884" i="14" a="1"/>
  <c r="G1884" i="14" s="1"/>
  <c r="F1884" i="14" a="1"/>
  <c r="F1884" i="14" s="1"/>
  <c r="E1884" i="14" a="1"/>
  <c r="E1884" i="14" s="1"/>
  <c r="L1883" i="14" a="1"/>
  <c r="L1883" i="14" s="1"/>
  <c r="K1883" i="14" a="1"/>
  <c r="K1883" i="14" s="1"/>
  <c r="J1883" i="14" a="1"/>
  <c r="J1883" i="14" s="1"/>
  <c r="I1883" i="14" a="1"/>
  <c r="I1883" i="14" s="1"/>
  <c r="H1883" i="14" a="1"/>
  <c r="H1883" i="14" s="1"/>
  <c r="G1883" i="14" a="1"/>
  <c r="G1883" i="14" s="1"/>
  <c r="F1883" i="14" a="1"/>
  <c r="F1883" i="14" s="1"/>
  <c r="E1883" i="14" a="1"/>
  <c r="E1883" i="14" s="1"/>
  <c r="L1882" i="14" a="1"/>
  <c r="L1882" i="14" s="1"/>
  <c r="K1882" i="14" a="1"/>
  <c r="K1882" i="14" s="1"/>
  <c r="J1882" i="14" a="1"/>
  <c r="J1882" i="14" s="1"/>
  <c r="I1882" i="14" a="1"/>
  <c r="I1882" i="14" s="1"/>
  <c r="H1882" i="14" a="1"/>
  <c r="H1882" i="14" s="1"/>
  <c r="G1882" i="14" a="1"/>
  <c r="G1882" i="14" s="1"/>
  <c r="F1882" i="14" a="1"/>
  <c r="F1882" i="14" s="1"/>
  <c r="E1882" i="14" a="1"/>
  <c r="E1882" i="14" s="1"/>
  <c r="L1881" i="14" a="1"/>
  <c r="L1881" i="14" s="1"/>
  <c r="K1881" i="14" a="1"/>
  <c r="K1881" i="14" s="1"/>
  <c r="J1881" i="14" a="1"/>
  <c r="J1881" i="14" s="1"/>
  <c r="I1881" i="14" a="1"/>
  <c r="I1881" i="14" s="1"/>
  <c r="H1881" i="14" a="1"/>
  <c r="H1881" i="14" s="1"/>
  <c r="G1881" i="14" a="1"/>
  <c r="G1881" i="14" s="1"/>
  <c r="F1881" i="14" a="1"/>
  <c r="F1881" i="14" s="1"/>
  <c r="E1881" i="14" a="1"/>
  <c r="E1881" i="14" s="1"/>
  <c r="L1880" i="14" a="1"/>
  <c r="L1880" i="14" s="1"/>
  <c r="K1880" i="14" a="1"/>
  <c r="K1880" i="14" s="1"/>
  <c r="J1880" i="14" a="1"/>
  <c r="J1880" i="14" s="1"/>
  <c r="I1880" i="14" a="1"/>
  <c r="I1880" i="14" s="1"/>
  <c r="H1880" i="14" a="1"/>
  <c r="H1880" i="14" s="1"/>
  <c r="G1880" i="14" a="1"/>
  <c r="G1880" i="14" s="1"/>
  <c r="F1880" i="14" a="1"/>
  <c r="F1880" i="14" s="1"/>
  <c r="E1880" i="14" a="1"/>
  <c r="E1880" i="14" s="1"/>
  <c r="L1879" i="14" a="1"/>
  <c r="L1879" i="14" s="1"/>
  <c r="K1879" i="14" a="1"/>
  <c r="K1879" i="14" s="1"/>
  <c r="J1879" i="14" a="1"/>
  <c r="J1879" i="14" s="1"/>
  <c r="I1879" i="14" a="1"/>
  <c r="I1879" i="14" s="1"/>
  <c r="H1879" i="14" a="1"/>
  <c r="H1879" i="14" s="1"/>
  <c r="G1879" i="14" a="1"/>
  <c r="G1879" i="14" s="1"/>
  <c r="F1879" i="14" a="1"/>
  <c r="F1879" i="14" s="1"/>
  <c r="E1879" i="14" a="1"/>
  <c r="E1879" i="14" s="1"/>
  <c r="L1878" i="14" a="1"/>
  <c r="L1878" i="14" s="1"/>
  <c r="K1878" i="14" a="1"/>
  <c r="K1878" i="14" s="1"/>
  <c r="J1878" i="14" a="1"/>
  <c r="J1878" i="14" s="1"/>
  <c r="I1878" i="14" a="1"/>
  <c r="I1878" i="14" s="1"/>
  <c r="H1878" i="14" a="1"/>
  <c r="H1878" i="14" s="1"/>
  <c r="G1878" i="14" a="1"/>
  <c r="G1878" i="14" s="1"/>
  <c r="F1878" i="14" a="1"/>
  <c r="F1878" i="14" s="1"/>
  <c r="E1878" i="14" a="1"/>
  <c r="E1878" i="14" s="1"/>
  <c r="L1877" i="14" a="1"/>
  <c r="L1877" i="14" s="1"/>
  <c r="K1877" i="14" a="1"/>
  <c r="K1877" i="14" s="1"/>
  <c r="J1877" i="14" a="1"/>
  <c r="J1877" i="14" s="1"/>
  <c r="I1877" i="14" a="1"/>
  <c r="I1877" i="14" s="1"/>
  <c r="H1877" i="14" a="1"/>
  <c r="H1877" i="14" s="1"/>
  <c r="G1877" i="14" a="1"/>
  <c r="G1877" i="14" s="1"/>
  <c r="F1877" i="14" a="1"/>
  <c r="F1877" i="14" s="1"/>
  <c r="E1877" i="14" a="1"/>
  <c r="E1877" i="14" s="1"/>
  <c r="L1876" i="14" a="1"/>
  <c r="L1876" i="14" s="1"/>
  <c r="K1876" i="14" a="1"/>
  <c r="K1876" i="14" s="1"/>
  <c r="J1876" i="14" a="1"/>
  <c r="J1876" i="14" s="1"/>
  <c r="I1876" i="14" a="1"/>
  <c r="I1876" i="14" s="1"/>
  <c r="H1876" i="14" a="1"/>
  <c r="H1876" i="14" s="1"/>
  <c r="G1876" i="14" a="1"/>
  <c r="G1876" i="14" s="1"/>
  <c r="F1876" i="14" a="1"/>
  <c r="F1876" i="14" s="1"/>
  <c r="E1876" i="14" a="1"/>
  <c r="E1876" i="14" s="1"/>
  <c r="L1875" i="14" a="1"/>
  <c r="L1875" i="14" s="1"/>
  <c r="K1875" i="14" a="1"/>
  <c r="K1875" i="14" s="1"/>
  <c r="J1875" i="14" a="1"/>
  <c r="J1875" i="14" s="1"/>
  <c r="I1875" i="14" a="1"/>
  <c r="I1875" i="14" s="1"/>
  <c r="H1875" i="14" a="1"/>
  <c r="H1875" i="14" s="1"/>
  <c r="G1875" i="14" a="1"/>
  <c r="G1875" i="14" s="1"/>
  <c r="F1875" i="14" a="1"/>
  <c r="F1875" i="14" s="1"/>
  <c r="E1875" i="14" a="1"/>
  <c r="E1875" i="14" s="1"/>
  <c r="L1874" i="14" a="1"/>
  <c r="L1874" i="14" s="1"/>
  <c r="K1874" i="14" a="1"/>
  <c r="K1874" i="14" s="1"/>
  <c r="J1874" i="14" a="1"/>
  <c r="J1874" i="14" s="1"/>
  <c r="I1874" i="14" a="1"/>
  <c r="I1874" i="14" s="1"/>
  <c r="H1874" i="14" a="1"/>
  <c r="H1874" i="14" s="1"/>
  <c r="G1874" i="14" a="1"/>
  <c r="G1874" i="14" s="1"/>
  <c r="F1874" i="14" a="1"/>
  <c r="F1874" i="14" s="1"/>
  <c r="E1874" i="14" a="1"/>
  <c r="E1874" i="14" s="1"/>
  <c r="L1873" i="14" a="1"/>
  <c r="L1873" i="14" s="1"/>
  <c r="K1873" i="14" a="1"/>
  <c r="K1873" i="14" s="1"/>
  <c r="J1873" i="14" a="1"/>
  <c r="J1873" i="14" s="1"/>
  <c r="I1873" i="14" a="1"/>
  <c r="I1873" i="14" s="1"/>
  <c r="H1873" i="14" a="1"/>
  <c r="H1873" i="14" s="1"/>
  <c r="G1873" i="14" a="1"/>
  <c r="G1873" i="14" s="1"/>
  <c r="F1873" i="14" a="1"/>
  <c r="F1873" i="14" s="1"/>
  <c r="E1873" i="14" a="1"/>
  <c r="E1873" i="14" s="1"/>
  <c r="L1872" i="14" a="1"/>
  <c r="L1872" i="14" s="1"/>
  <c r="K1872" i="14" a="1"/>
  <c r="K1872" i="14" s="1"/>
  <c r="J1872" i="14" a="1"/>
  <c r="J1872" i="14" s="1"/>
  <c r="I1872" i="14" a="1"/>
  <c r="I1872" i="14" s="1"/>
  <c r="H1872" i="14" a="1"/>
  <c r="H1872" i="14" s="1"/>
  <c r="G1872" i="14" a="1"/>
  <c r="G1872" i="14" s="1"/>
  <c r="F1872" i="14" a="1"/>
  <c r="F1872" i="14" s="1"/>
  <c r="E1872" i="14" a="1"/>
  <c r="E1872" i="14" s="1"/>
  <c r="L1871" i="14" a="1"/>
  <c r="L1871" i="14" s="1"/>
  <c r="K1871" i="14" a="1"/>
  <c r="K1871" i="14" s="1"/>
  <c r="J1871" i="14" a="1"/>
  <c r="J1871" i="14" s="1"/>
  <c r="I1871" i="14" a="1"/>
  <c r="I1871" i="14" s="1"/>
  <c r="H1871" i="14" a="1"/>
  <c r="H1871" i="14" s="1"/>
  <c r="G1871" i="14" a="1"/>
  <c r="G1871" i="14" s="1"/>
  <c r="F1871" i="14" a="1"/>
  <c r="F1871" i="14" s="1"/>
  <c r="E1871" i="14" a="1"/>
  <c r="E1871" i="14" s="1"/>
  <c r="L1870" i="14" a="1"/>
  <c r="L1870" i="14" s="1"/>
  <c r="K1870" i="14" a="1"/>
  <c r="K1870" i="14" s="1"/>
  <c r="J1870" i="14" a="1"/>
  <c r="J1870" i="14" s="1"/>
  <c r="I1870" i="14" a="1"/>
  <c r="I1870" i="14" s="1"/>
  <c r="H1870" i="14" a="1"/>
  <c r="H1870" i="14" s="1"/>
  <c r="G1870" i="14" a="1"/>
  <c r="G1870" i="14" s="1"/>
  <c r="F1870" i="14" a="1"/>
  <c r="F1870" i="14" s="1"/>
  <c r="E1870" i="14" a="1"/>
  <c r="E1870" i="14" s="1"/>
  <c r="L1869" i="14" a="1"/>
  <c r="L1869" i="14" s="1"/>
  <c r="K1869" i="14" a="1"/>
  <c r="K1869" i="14" s="1"/>
  <c r="J1869" i="14" a="1"/>
  <c r="J1869" i="14" s="1"/>
  <c r="I1869" i="14" a="1"/>
  <c r="I1869" i="14" s="1"/>
  <c r="H1869" i="14" a="1"/>
  <c r="H1869" i="14" s="1"/>
  <c r="G1869" i="14" a="1"/>
  <c r="G1869" i="14" s="1"/>
  <c r="F1869" i="14" a="1"/>
  <c r="F1869" i="14" s="1"/>
  <c r="E1869" i="14" a="1"/>
  <c r="E1869" i="14" s="1"/>
  <c r="L1868" i="14" a="1"/>
  <c r="L1868" i="14" s="1"/>
  <c r="K1868" i="14" a="1"/>
  <c r="K1868" i="14" s="1"/>
  <c r="J1868" i="14" a="1"/>
  <c r="J1868" i="14" s="1"/>
  <c r="I1868" i="14" a="1"/>
  <c r="I1868" i="14" s="1"/>
  <c r="H1868" i="14" a="1"/>
  <c r="H1868" i="14" s="1"/>
  <c r="G1868" i="14" a="1"/>
  <c r="G1868" i="14" s="1"/>
  <c r="F1868" i="14" a="1"/>
  <c r="F1868" i="14" s="1"/>
  <c r="E1868" i="14" a="1"/>
  <c r="E1868" i="14" s="1"/>
  <c r="L1867" i="14" a="1"/>
  <c r="L1867" i="14" s="1"/>
  <c r="K1867" i="14" a="1"/>
  <c r="K1867" i="14" s="1"/>
  <c r="J1867" i="14" a="1"/>
  <c r="J1867" i="14" s="1"/>
  <c r="I1867" i="14" a="1"/>
  <c r="I1867" i="14" s="1"/>
  <c r="H1867" i="14" a="1"/>
  <c r="H1867" i="14" s="1"/>
  <c r="G1867" i="14" a="1"/>
  <c r="G1867" i="14" s="1"/>
  <c r="F1867" i="14" a="1"/>
  <c r="F1867" i="14" s="1"/>
  <c r="E1867" i="14" a="1"/>
  <c r="E1867" i="14" s="1"/>
  <c r="L1866" i="14" a="1"/>
  <c r="L1866" i="14" s="1"/>
  <c r="K1866" i="14" a="1"/>
  <c r="K1866" i="14" s="1"/>
  <c r="J1866" i="14" a="1"/>
  <c r="J1866" i="14" s="1"/>
  <c r="I1866" i="14" a="1"/>
  <c r="I1866" i="14" s="1"/>
  <c r="H1866" i="14" a="1"/>
  <c r="H1866" i="14" s="1"/>
  <c r="G1866" i="14" a="1"/>
  <c r="G1866" i="14" s="1"/>
  <c r="F1866" i="14" a="1"/>
  <c r="F1866" i="14" s="1"/>
  <c r="E1866" i="14" a="1"/>
  <c r="E1866" i="14" s="1"/>
  <c r="L1865" i="14" a="1"/>
  <c r="L1865" i="14" s="1"/>
  <c r="K1865" i="14" a="1"/>
  <c r="K1865" i="14" s="1"/>
  <c r="J1865" i="14" a="1"/>
  <c r="J1865" i="14" s="1"/>
  <c r="I1865" i="14" a="1"/>
  <c r="I1865" i="14" s="1"/>
  <c r="H1865" i="14" a="1"/>
  <c r="H1865" i="14" s="1"/>
  <c r="G1865" i="14" a="1"/>
  <c r="G1865" i="14" s="1"/>
  <c r="F1865" i="14" a="1"/>
  <c r="F1865" i="14" s="1"/>
  <c r="E1865" i="14" a="1"/>
  <c r="E1865" i="14" s="1"/>
  <c r="L1864" i="14" a="1"/>
  <c r="L1864" i="14" s="1"/>
  <c r="K1864" i="14" a="1"/>
  <c r="K1864" i="14" s="1"/>
  <c r="J1864" i="14" a="1"/>
  <c r="J1864" i="14" s="1"/>
  <c r="I1864" i="14" a="1"/>
  <c r="I1864" i="14" s="1"/>
  <c r="H1864" i="14" a="1"/>
  <c r="H1864" i="14" s="1"/>
  <c r="G1864" i="14" a="1"/>
  <c r="G1864" i="14" s="1"/>
  <c r="F1864" i="14" a="1"/>
  <c r="F1864" i="14" s="1"/>
  <c r="E1864" i="14" a="1"/>
  <c r="E1864" i="14" s="1"/>
  <c r="L1863" i="14" a="1"/>
  <c r="L1863" i="14" s="1"/>
  <c r="K1863" i="14" a="1"/>
  <c r="K1863" i="14" s="1"/>
  <c r="J1863" i="14" a="1"/>
  <c r="J1863" i="14" s="1"/>
  <c r="I1863" i="14" a="1"/>
  <c r="I1863" i="14" s="1"/>
  <c r="H1863" i="14" a="1"/>
  <c r="H1863" i="14" s="1"/>
  <c r="G1863" i="14" a="1"/>
  <c r="G1863" i="14" s="1"/>
  <c r="F1863" i="14" a="1"/>
  <c r="F1863" i="14" s="1"/>
  <c r="E1863" i="14" a="1"/>
  <c r="E1863" i="14" s="1"/>
  <c r="L1862" i="14" a="1"/>
  <c r="L1862" i="14" s="1"/>
  <c r="K1862" i="14" a="1"/>
  <c r="K1862" i="14" s="1"/>
  <c r="J1862" i="14" a="1"/>
  <c r="J1862" i="14" s="1"/>
  <c r="I1862" i="14" a="1"/>
  <c r="I1862" i="14" s="1"/>
  <c r="H1862" i="14" a="1"/>
  <c r="H1862" i="14" s="1"/>
  <c r="G1862" i="14" a="1"/>
  <c r="G1862" i="14" s="1"/>
  <c r="F1862" i="14" a="1"/>
  <c r="F1862" i="14" s="1"/>
  <c r="E1862" i="14" a="1"/>
  <c r="E1862" i="14" s="1"/>
  <c r="L1861" i="14" a="1"/>
  <c r="L1861" i="14" s="1"/>
  <c r="K1861" i="14" a="1"/>
  <c r="K1861" i="14" s="1"/>
  <c r="J1861" i="14" a="1"/>
  <c r="J1861" i="14" s="1"/>
  <c r="I1861" i="14" a="1"/>
  <c r="I1861" i="14" s="1"/>
  <c r="H1861" i="14" a="1"/>
  <c r="H1861" i="14" s="1"/>
  <c r="G1861" i="14" a="1"/>
  <c r="G1861" i="14" s="1"/>
  <c r="F1861" i="14" a="1"/>
  <c r="F1861" i="14" s="1"/>
  <c r="E1861" i="14" a="1"/>
  <c r="E1861" i="14" s="1"/>
  <c r="L1860" i="14" a="1"/>
  <c r="L1860" i="14" s="1"/>
  <c r="K1860" i="14" a="1"/>
  <c r="K1860" i="14" s="1"/>
  <c r="J1860" i="14" a="1"/>
  <c r="J1860" i="14" s="1"/>
  <c r="I1860" i="14" a="1"/>
  <c r="I1860" i="14" s="1"/>
  <c r="H1860" i="14" a="1"/>
  <c r="H1860" i="14" s="1"/>
  <c r="G1860" i="14" a="1"/>
  <c r="G1860" i="14" s="1"/>
  <c r="F1860" i="14" a="1"/>
  <c r="F1860" i="14" s="1"/>
  <c r="E1860" i="14" a="1"/>
  <c r="E1860" i="14" s="1"/>
  <c r="L1859" i="14" a="1"/>
  <c r="L1859" i="14" s="1"/>
  <c r="K1859" i="14" a="1"/>
  <c r="K1859" i="14" s="1"/>
  <c r="J1859" i="14" a="1"/>
  <c r="J1859" i="14" s="1"/>
  <c r="I1859" i="14" a="1"/>
  <c r="I1859" i="14" s="1"/>
  <c r="H1859" i="14" a="1"/>
  <c r="H1859" i="14" s="1"/>
  <c r="G1859" i="14" a="1"/>
  <c r="G1859" i="14" s="1"/>
  <c r="F1859" i="14" a="1"/>
  <c r="F1859" i="14" s="1"/>
  <c r="E1859" i="14" a="1"/>
  <c r="E1859" i="14" s="1"/>
  <c r="L1858" i="14" a="1"/>
  <c r="L1858" i="14" s="1"/>
  <c r="K1858" i="14" a="1"/>
  <c r="K1858" i="14" s="1"/>
  <c r="J1858" i="14" a="1"/>
  <c r="J1858" i="14" s="1"/>
  <c r="I1858" i="14" a="1"/>
  <c r="I1858" i="14" s="1"/>
  <c r="H1858" i="14" a="1"/>
  <c r="H1858" i="14" s="1"/>
  <c r="G1858" i="14" a="1"/>
  <c r="G1858" i="14" s="1"/>
  <c r="F1858" i="14" a="1"/>
  <c r="F1858" i="14" s="1"/>
  <c r="E1858" i="14" a="1"/>
  <c r="E1858" i="14" s="1"/>
  <c r="L1857" i="14" a="1"/>
  <c r="L1857" i="14" s="1"/>
  <c r="K1857" i="14" a="1"/>
  <c r="K1857" i="14" s="1"/>
  <c r="J1857" i="14" a="1"/>
  <c r="J1857" i="14" s="1"/>
  <c r="I1857" i="14" a="1"/>
  <c r="I1857" i="14" s="1"/>
  <c r="H1857" i="14" a="1"/>
  <c r="H1857" i="14" s="1"/>
  <c r="G1857" i="14" a="1"/>
  <c r="G1857" i="14" s="1"/>
  <c r="F1857" i="14" a="1"/>
  <c r="F1857" i="14" s="1"/>
  <c r="E1857" i="14" a="1"/>
  <c r="E1857" i="14" s="1"/>
  <c r="L1856" i="14" a="1"/>
  <c r="L1856" i="14" s="1"/>
  <c r="K1856" i="14" a="1"/>
  <c r="K1856" i="14" s="1"/>
  <c r="J1856" i="14" a="1"/>
  <c r="J1856" i="14" s="1"/>
  <c r="I1856" i="14" a="1"/>
  <c r="I1856" i="14" s="1"/>
  <c r="H1856" i="14" a="1"/>
  <c r="H1856" i="14" s="1"/>
  <c r="G1856" i="14" a="1"/>
  <c r="G1856" i="14" s="1"/>
  <c r="F1856" i="14" a="1"/>
  <c r="F1856" i="14" s="1"/>
  <c r="E1856" i="14" a="1"/>
  <c r="E1856" i="14" s="1"/>
  <c r="L1855" i="14" a="1"/>
  <c r="L1855" i="14" s="1"/>
  <c r="K1855" i="14" a="1"/>
  <c r="K1855" i="14" s="1"/>
  <c r="J1855" i="14" a="1"/>
  <c r="J1855" i="14" s="1"/>
  <c r="I1855" i="14" a="1"/>
  <c r="I1855" i="14" s="1"/>
  <c r="H1855" i="14" a="1"/>
  <c r="H1855" i="14" s="1"/>
  <c r="G1855" i="14" a="1"/>
  <c r="G1855" i="14" s="1"/>
  <c r="F1855" i="14" a="1"/>
  <c r="F1855" i="14" s="1"/>
  <c r="E1855" i="14" a="1"/>
  <c r="E1855" i="14" s="1"/>
  <c r="L1854" i="14" a="1"/>
  <c r="L1854" i="14" s="1"/>
  <c r="K1854" i="14" a="1"/>
  <c r="K1854" i="14" s="1"/>
  <c r="J1854" i="14" a="1"/>
  <c r="J1854" i="14" s="1"/>
  <c r="I1854" i="14" a="1"/>
  <c r="I1854" i="14" s="1"/>
  <c r="H1854" i="14" a="1"/>
  <c r="H1854" i="14" s="1"/>
  <c r="G1854" i="14" a="1"/>
  <c r="G1854" i="14" s="1"/>
  <c r="F1854" i="14" a="1"/>
  <c r="F1854" i="14" s="1"/>
  <c r="E1854" i="14" a="1"/>
  <c r="E1854" i="14" s="1"/>
  <c r="L1853" i="14" a="1"/>
  <c r="L1853" i="14" s="1"/>
  <c r="K1853" i="14" a="1"/>
  <c r="K1853" i="14" s="1"/>
  <c r="J1853" i="14" a="1"/>
  <c r="J1853" i="14" s="1"/>
  <c r="I1853" i="14" a="1"/>
  <c r="I1853" i="14" s="1"/>
  <c r="H1853" i="14" a="1"/>
  <c r="H1853" i="14" s="1"/>
  <c r="G1853" i="14" a="1"/>
  <c r="G1853" i="14" s="1"/>
  <c r="F1853" i="14" a="1"/>
  <c r="F1853" i="14" s="1"/>
  <c r="E1853" i="14" a="1"/>
  <c r="E1853" i="14" s="1"/>
  <c r="L1852" i="14" a="1"/>
  <c r="L1852" i="14" s="1"/>
  <c r="K1852" i="14" a="1"/>
  <c r="K1852" i="14" s="1"/>
  <c r="J1852" i="14" a="1"/>
  <c r="J1852" i="14" s="1"/>
  <c r="I1852" i="14" a="1"/>
  <c r="I1852" i="14" s="1"/>
  <c r="H1852" i="14" a="1"/>
  <c r="H1852" i="14" s="1"/>
  <c r="G1852" i="14" a="1"/>
  <c r="G1852" i="14" s="1"/>
  <c r="F1852" i="14" a="1"/>
  <c r="F1852" i="14" s="1"/>
  <c r="E1852" i="14" a="1"/>
  <c r="E1852" i="14" s="1"/>
  <c r="L1851" i="14" a="1"/>
  <c r="L1851" i="14" s="1"/>
  <c r="K1851" i="14" a="1"/>
  <c r="K1851" i="14" s="1"/>
  <c r="J1851" i="14" a="1"/>
  <c r="J1851" i="14" s="1"/>
  <c r="I1851" i="14" a="1"/>
  <c r="I1851" i="14" s="1"/>
  <c r="H1851" i="14" a="1"/>
  <c r="H1851" i="14" s="1"/>
  <c r="G1851" i="14" a="1"/>
  <c r="G1851" i="14" s="1"/>
  <c r="F1851" i="14" a="1"/>
  <c r="F1851" i="14" s="1"/>
  <c r="E1851" i="14" a="1"/>
  <c r="E1851" i="14" s="1"/>
  <c r="L1850" i="14" a="1"/>
  <c r="L1850" i="14" s="1"/>
  <c r="K1850" i="14" a="1"/>
  <c r="K1850" i="14" s="1"/>
  <c r="J1850" i="14" a="1"/>
  <c r="J1850" i="14" s="1"/>
  <c r="I1850" i="14" a="1"/>
  <c r="I1850" i="14" s="1"/>
  <c r="H1850" i="14" a="1"/>
  <c r="H1850" i="14" s="1"/>
  <c r="G1850" i="14" a="1"/>
  <c r="G1850" i="14" s="1"/>
  <c r="F1850" i="14" a="1"/>
  <c r="F1850" i="14" s="1"/>
  <c r="E1850" i="14" a="1"/>
  <c r="E1850" i="14" s="1"/>
  <c r="L1849" i="14" a="1"/>
  <c r="L1849" i="14" s="1"/>
  <c r="K1849" i="14" a="1"/>
  <c r="K1849" i="14" s="1"/>
  <c r="J1849" i="14" a="1"/>
  <c r="J1849" i="14" s="1"/>
  <c r="I1849" i="14" a="1"/>
  <c r="I1849" i="14" s="1"/>
  <c r="H1849" i="14" a="1"/>
  <c r="H1849" i="14" s="1"/>
  <c r="G1849" i="14" a="1"/>
  <c r="G1849" i="14" s="1"/>
  <c r="F1849" i="14" a="1"/>
  <c r="F1849" i="14" s="1"/>
  <c r="E1849" i="14" a="1"/>
  <c r="E1849" i="14" s="1"/>
  <c r="L1848" i="14" a="1"/>
  <c r="L1848" i="14" s="1"/>
  <c r="K1848" i="14" a="1"/>
  <c r="K1848" i="14" s="1"/>
  <c r="J1848" i="14" a="1"/>
  <c r="J1848" i="14" s="1"/>
  <c r="I1848" i="14" a="1"/>
  <c r="I1848" i="14" s="1"/>
  <c r="H1848" i="14" a="1"/>
  <c r="H1848" i="14" s="1"/>
  <c r="G1848" i="14" a="1"/>
  <c r="G1848" i="14" s="1"/>
  <c r="F1848" i="14" a="1"/>
  <c r="F1848" i="14" s="1"/>
  <c r="E1848" i="14" a="1"/>
  <c r="E1848" i="14" s="1"/>
  <c r="L1847" i="14" a="1"/>
  <c r="L1847" i="14" s="1"/>
  <c r="K1847" i="14" a="1"/>
  <c r="K1847" i="14" s="1"/>
  <c r="J1847" i="14" a="1"/>
  <c r="J1847" i="14" s="1"/>
  <c r="I1847" i="14" a="1"/>
  <c r="I1847" i="14" s="1"/>
  <c r="H1847" i="14" a="1"/>
  <c r="H1847" i="14" s="1"/>
  <c r="G1847" i="14" a="1"/>
  <c r="G1847" i="14" s="1"/>
  <c r="F1847" i="14" a="1"/>
  <c r="F1847" i="14" s="1"/>
  <c r="E1847" i="14" a="1"/>
  <c r="E1847" i="14" s="1"/>
  <c r="L1846" i="14" a="1"/>
  <c r="L1846" i="14" s="1"/>
  <c r="K1846" i="14" a="1"/>
  <c r="K1846" i="14" s="1"/>
  <c r="J1846" i="14" a="1"/>
  <c r="J1846" i="14" s="1"/>
  <c r="I1846" i="14" a="1"/>
  <c r="I1846" i="14" s="1"/>
  <c r="H1846" i="14" a="1"/>
  <c r="H1846" i="14" s="1"/>
  <c r="G1846" i="14" a="1"/>
  <c r="G1846" i="14" s="1"/>
  <c r="F1846" i="14" a="1"/>
  <c r="F1846" i="14" s="1"/>
  <c r="E1846" i="14" a="1"/>
  <c r="E1846" i="14" s="1"/>
  <c r="L1845" i="14" a="1"/>
  <c r="L1845" i="14" s="1"/>
  <c r="K1845" i="14" a="1"/>
  <c r="K1845" i="14" s="1"/>
  <c r="J1845" i="14" a="1"/>
  <c r="J1845" i="14" s="1"/>
  <c r="I1845" i="14" a="1"/>
  <c r="I1845" i="14" s="1"/>
  <c r="H1845" i="14" a="1"/>
  <c r="H1845" i="14" s="1"/>
  <c r="G1845" i="14" a="1"/>
  <c r="G1845" i="14" s="1"/>
  <c r="F1845" i="14" a="1"/>
  <c r="F1845" i="14" s="1"/>
  <c r="E1845" i="14" a="1"/>
  <c r="E1845" i="14" s="1"/>
  <c r="L1844" i="14" a="1"/>
  <c r="L1844" i="14" s="1"/>
  <c r="K1844" i="14" a="1"/>
  <c r="K1844" i="14" s="1"/>
  <c r="J1844" i="14" a="1"/>
  <c r="J1844" i="14" s="1"/>
  <c r="I1844" i="14" a="1"/>
  <c r="I1844" i="14" s="1"/>
  <c r="H1844" i="14" a="1"/>
  <c r="H1844" i="14" s="1"/>
  <c r="G1844" i="14" a="1"/>
  <c r="G1844" i="14" s="1"/>
  <c r="F1844" i="14" a="1"/>
  <c r="F1844" i="14" s="1"/>
  <c r="E1844" i="14" a="1"/>
  <c r="E1844" i="14" s="1"/>
  <c r="L1843" i="14" a="1"/>
  <c r="L1843" i="14" s="1"/>
  <c r="K1843" i="14" a="1"/>
  <c r="K1843" i="14" s="1"/>
  <c r="J1843" i="14" a="1"/>
  <c r="J1843" i="14" s="1"/>
  <c r="I1843" i="14" a="1"/>
  <c r="I1843" i="14" s="1"/>
  <c r="H1843" i="14" a="1"/>
  <c r="H1843" i="14" s="1"/>
  <c r="G1843" i="14" a="1"/>
  <c r="G1843" i="14" s="1"/>
  <c r="F1843" i="14" a="1"/>
  <c r="F1843" i="14" s="1"/>
  <c r="E1843" i="14" a="1"/>
  <c r="E1843" i="14" s="1"/>
  <c r="L1841" i="14" a="1"/>
  <c r="L1841" i="14" s="1"/>
  <c r="K1841" i="14" a="1"/>
  <c r="K1841" i="14" s="1"/>
  <c r="J1841" i="14" a="1"/>
  <c r="J1841" i="14" s="1"/>
  <c r="I1841" i="14" a="1"/>
  <c r="I1841" i="14" s="1"/>
  <c r="H1841" i="14" a="1"/>
  <c r="H1841" i="14" s="1"/>
  <c r="G1841" i="14" a="1"/>
  <c r="G1841" i="14" s="1"/>
  <c r="F1841" i="14" a="1"/>
  <c r="F1841" i="14" s="1"/>
  <c r="E1841" i="14" a="1"/>
  <c r="E1841" i="14" s="1"/>
  <c r="L1840" i="14" a="1"/>
  <c r="L1840" i="14" s="1"/>
  <c r="K1840" i="14" a="1"/>
  <c r="K1840" i="14" s="1"/>
  <c r="J1840" i="14" a="1"/>
  <c r="J1840" i="14" s="1"/>
  <c r="I1840" i="14" a="1"/>
  <c r="I1840" i="14" s="1"/>
  <c r="H1840" i="14" a="1"/>
  <c r="H1840" i="14" s="1"/>
  <c r="G1840" i="14" a="1"/>
  <c r="G1840" i="14" s="1"/>
  <c r="F1840" i="14" a="1"/>
  <c r="F1840" i="14" s="1"/>
  <c r="E1840" i="14" a="1"/>
  <c r="E1840" i="14" s="1"/>
  <c r="L1839" i="14" a="1"/>
  <c r="L1839" i="14" s="1"/>
  <c r="K1839" i="14" a="1"/>
  <c r="K1839" i="14" s="1"/>
  <c r="J1839" i="14" a="1"/>
  <c r="J1839" i="14" s="1"/>
  <c r="I1839" i="14" a="1"/>
  <c r="I1839" i="14" s="1"/>
  <c r="H1839" i="14" a="1"/>
  <c r="H1839" i="14" s="1"/>
  <c r="G1839" i="14" a="1"/>
  <c r="G1839" i="14" s="1"/>
  <c r="F1839" i="14" a="1"/>
  <c r="F1839" i="14" s="1"/>
  <c r="E1839" i="14" a="1"/>
  <c r="E1839" i="14" s="1"/>
  <c r="L1838" i="14" a="1"/>
  <c r="L1838" i="14" s="1"/>
  <c r="K1838" i="14" a="1"/>
  <c r="K1838" i="14" s="1"/>
  <c r="J1838" i="14" a="1"/>
  <c r="J1838" i="14" s="1"/>
  <c r="I1838" i="14" a="1"/>
  <c r="I1838" i="14" s="1"/>
  <c r="H1838" i="14" a="1"/>
  <c r="H1838" i="14" s="1"/>
  <c r="G1838" i="14" a="1"/>
  <c r="G1838" i="14" s="1"/>
  <c r="F1838" i="14" a="1"/>
  <c r="F1838" i="14" s="1"/>
  <c r="E1838" i="14" a="1"/>
  <c r="E1838" i="14" s="1"/>
  <c r="L1837" i="14" a="1"/>
  <c r="L1837" i="14" s="1"/>
  <c r="K1837" i="14" a="1"/>
  <c r="K1837" i="14" s="1"/>
  <c r="J1837" i="14" a="1"/>
  <c r="J1837" i="14" s="1"/>
  <c r="I1837" i="14" a="1"/>
  <c r="I1837" i="14" s="1"/>
  <c r="H1837" i="14" a="1"/>
  <c r="H1837" i="14" s="1"/>
  <c r="G1837" i="14" a="1"/>
  <c r="G1837" i="14" s="1"/>
  <c r="F1837" i="14" a="1"/>
  <c r="F1837" i="14" s="1"/>
  <c r="E1837" i="14" a="1"/>
  <c r="E1837" i="14" s="1"/>
  <c r="L1836" i="14" a="1"/>
  <c r="L1836" i="14" s="1"/>
  <c r="K1836" i="14" a="1"/>
  <c r="K1836" i="14" s="1"/>
  <c r="J1836" i="14" a="1"/>
  <c r="J1836" i="14" s="1"/>
  <c r="I1836" i="14" a="1"/>
  <c r="I1836" i="14" s="1"/>
  <c r="H1836" i="14" a="1"/>
  <c r="H1836" i="14" s="1"/>
  <c r="G1836" i="14" a="1"/>
  <c r="G1836" i="14" s="1"/>
  <c r="F1836" i="14" a="1"/>
  <c r="F1836" i="14" s="1"/>
  <c r="E1836" i="14" a="1"/>
  <c r="E1836" i="14" s="1"/>
  <c r="L1835" i="14" a="1"/>
  <c r="L1835" i="14" s="1"/>
  <c r="K1835" i="14" a="1"/>
  <c r="K1835" i="14" s="1"/>
  <c r="J1835" i="14" a="1"/>
  <c r="J1835" i="14" s="1"/>
  <c r="I1835" i="14" a="1"/>
  <c r="I1835" i="14" s="1"/>
  <c r="H1835" i="14" a="1"/>
  <c r="H1835" i="14" s="1"/>
  <c r="G1835" i="14" a="1"/>
  <c r="G1835" i="14" s="1"/>
  <c r="F1835" i="14" a="1"/>
  <c r="F1835" i="14" s="1"/>
  <c r="E1835" i="14" a="1"/>
  <c r="E1835" i="14" s="1"/>
  <c r="L1834" i="14" a="1"/>
  <c r="L1834" i="14" s="1"/>
  <c r="K1834" i="14" a="1"/>
  <c r="K1834" i="14" s="1"/>
  <c r="J1834" i="14" a="1"/>
  <c r="J1834" i="14" s="1"/>
  <c r="I1834" i="14" a="1"/>
  <c r="I1834" i="14" s="1"/>
  <c r="H1834" i="14" a="1"/>
  <c r="H1834" i="14" s="1"/>
  <c r="G1834" i="14" a="1"/>
  <c r="G1834" i="14" s="1"/>
  <c r="F1834" i="14" a="1"/>
  <c r="F1834" i="14" s="1"/>
  <c r="E1834" i="14" a="1"/>
  <c r="E1834" i="14" s="1"/>
  <c r="L1833" i="14" a="1"/>
  <c r="L1833" i="14" s="1"/>
  <c r="K1833" i="14" a="1"/>
  <c r="K1833" i="14" s="1"/>
  <c r="J1833" i="14" a="1"/>
  <c r="J1833" i="14" s="1"/>
  <c r="I1833" i="14" a="1"/>
  <c r="I1833" i="14" s="1"/>
  <c r="H1833" i="14" a="1"/>
  <c r="H1833" i="14" s="1"/>
  <c r="G1833" i="14" a="1"/>
  <c r="G1833" i="14" s="1"/>
  <c r="F1833" i="14" a="1"/>
  <c r="F1833" i="14" s="1"/>
  <c r="E1833" i="14" a="1"/>
  <c r="E1833" i="14" s="1"/>
  <c r="L1832" i="14" a="1"/>
  <c r="L1832" i="14" s="1"/>
  <c r="K1832" i="14" a="1"/>
  <c r="K1832" i="14" s="1"/>
  <c r="J1832" i="14" a="1"/>
  <c r="J1832" i="14" s="1"/>
  <c r="I1832" i="14" a="1"/>
  <c r="I1832" i="14" s="1"/>
  <c r="H1832" i="14" a="1"/>
  <c r="H1832" i="14" s="1"/>
  <c r="G1832" i="14" a="1"/>
  <c r="G1832" i="14" s="1"/>
  <c r="F1832" i="14" a="1"/>
  <c r="F1832" i="14" s="1"/>
  <c r="E1832" i="14" a="1"/>
  <c r="E1832" i="14" s="1"/>
  <c r="L1831" i="14" a="1"/>
  <c r="L1831" i="14" s="1"/>
  <c r="K1831" i="14" a="1"/>
  <c r="K1831" i="14" s="1"/>
  <c r="J1831" i="14" a="1"/>
  <c r="J1831" i="14" s="1"/>
  <c r="I1831" i="14" a="1"/>
  <c r="I1831" i="14" s="1"/>
  <c r="H1831" i="14" a="1"/>
  <c r="H1831" i="14" s="1"/>
  <c r="G1831" i="14" a="1"/>
  <c r="G1831" i="14" s="1"/>
  <c r="F1831" i="14" a="1"/>
  <c r="F1831" i="14" s="1"/>
  <c r="E1831" i="14" a="1"/>
  <c r="E1831" i="14" s="1"/>
  <c r="L1830" i="14" a="1"/>
  <c r="L1830" i="14" s="1"/>
  <c r="K1830" i="14" a="1"/>
  <c r="K1830" i="14" s="1"/>
  <c r="J1830" i="14" a="1"/>
  <c r="J1830" i="14" s="1"/>
  <c r="I1830" i="14" a="1"/>
  <c r="I1830" i="14" s="1"/>
  <c r="H1830" i="14" a="1"/>
  <c r="H1830" i="14" s="1"/>
  <c r="G1830" i="14" a="1"/>
  <c r="G1830" i="14" s="1"/>
  <c r="F1830" i="14" a="1"/>
  <c r="F1830" i="14" s="1"/>
  <c r="E1830" i="14" a="1"/>
  <c r="E1830" i="14" s="1"/>
  <c r="L1829" i="14" a="1"/>
  <c r="L1829" i="14" s="1"/>
  <c r="K1829" i="14" a="1"/>
  <c r="K1829" i="14" s="1"/>
  <c r="J1829" i="14" a="1"/>
  <c r="J1829" i="14" s="1"/>
  <c r="I1829" i="14" a="1"/>
  <c r="I1829" i="14" s="1"/>
  <c r="H1829" i="14" a="1"/>
  <c r="H1829" i="14" s="1"/>
  <c r="G1829" i="14" a="1"/>
  <c r="G1829" i="14" s="1"/>
  <c r="F1829" i="14" a="1"/>
  <c r="F1829" i="14" s="1"/>
  <c r="E1829" i="14" a="1"/>
  <c r="E1829" i="14" s="1"/>
  <c r="L1828" i="14" a="1"/>
  <c r="L1828" i="14" s="1"/>
  <c r="K1828" i="14" a="1"/>
  <c r="K1828" i="14" s="1"/>
  <c r="J1828" i="14" a="1"/>
  <c r="J1828" i="14" s="1"/>
  <c r="I1828" i="14" a="1"/>
  <c r="I1828" i="14" s="1"/>
  <c r="H1828" i="14" a="1"/>
  <c r="H1828" i="14" s="1"/>
  <c r="G1828" i="14" a="1"/>
  <c r="G1828" i="14" s="1"/>
  <c r="F1828" i="14" a="1"/>
  <c r="F1828" i="14" s="1"/>
  <c r="E1828" i="14" a="1"/>
  <c r="E1828" i="14" s="1"/>
  <c r="L1827" i="14" a="1"/>
  <c r="L1827" i="14" s="1"/>
  <c r="K1827" i="14" a="1"/>
  <c r="K1827" i="14" s="1"/>
  <c r="J1827" i="14" a="1"/>
  <c r="J1827" i="14" s="1"/>
  <c r="I1827" i="14" a="1"/>
  <c r="I1827" i="14" s="1"/>
  <c r="H1827" i="14" a="1"/>
  <c r="H1827" i="14" s="1"/>
  <c r="G1827" i="14" a="1"/>
  <c r="G1827" i="14" s="1"/>
  <c r="F1827" i="14" a="1"/>
  <c r="F1827" i="14" s="1"/>
  <c r="E1827" i="14" a="1"/>
  <c r="E1827" i="14" s="1"/>
  <c r="L1826" i="14" a="1"/>
  <c r="L1826" i="14" s="1"/>
  <c r="K1826" i="14" a="1"/>
  <c r="K1826" i="14" s="1"/>
  <c r="J1826" i="14" a="1"/>
  <c r="J1826" i="14" s="1"/>
  <c r="I1826" i="14" a="1"/>
  <c r="I1826" i="14" s="1"/>
  <c r="H1826" i="14" a="1"/>
  <c r="H1826" i="14" s="1"/>
  <c r="G1826" i="14" a="1"/>
  <c r="G1826" i="14" s="1"/>
  <c r="F1826" i="14" a="1"/>
  <c r="F1826" i="14" s="1"/>
  <c r="E1826" i="14" a="1"/>
  <c r="E1826" i="14" s="1"/>
  <c r="L1825" i="14" a="1"/>
  <c r="L1825" i="14" s="1"/>
  <c r="K1825" i="14" a="1"/>
  <c r="K1825" i="14" s="1"/>
  <c r="J1825" i="14" a="1"/>
  <c r="J1825" i="14" s="1"/>
  <c r="I1825" i="14" a="1"/>
  <c r="I1825" i="14" s="1"/>
  <c r="H1825" i="14" a="1"/>
  <c r="H1825" i="14" s="1"/>
  <c r="G1825" i="14" a="1"/>
  <c r="G1825" i="14" s="1"/>
  <c r="F1825" i="14" a="1"/>
  <c r="F1825" i="14" s="1"/>
  <c r="E1825" i="14" a="1"/>
  <c r="E1825" i="14" s="1"/>
  <c r="L1824" i="14" a="1"/>
  <c r="L1824" i="14" s="1"/>
  <c r="K1824" i="14" a="1"/>
  <c r="K1824" i="14" s="1"/>
  <c r="J1824" i="14" a="1"/>
  <c r="J1824" i="14" s="1"/>
  <c r="I1824" i="14" a="1"/>
  <c r="I1824" i="14" s="1"/>
  <c r="H1824" i="14" a="1"/>
  <c r="H1824" i="14" s="1"/>
  <c r="G1824" i="14" a="1"/>
  <c r="G1824" i="14" s="1"/>
  <c r="F1824" i="14" a="1"/>
  <c r="F1824" i="14" s="1"/>
  <c r="E1824" i="14" a="1"/>
  <c r="E1824" i="14" s="1"/>
  <c r="L1823" i="14" a="1"/>
  <c r="L1823" i="14" s="1"/>
  <c r="K1823" i="14" a="1"/>
  <c r="K1823" i="14" s="1"/>
  <c r="J1823" i="14" a="1"/>
  <c r="J1823" i="14" s="1"/>
  <c r="I1823" i="14" a="1"/>
  <c r="I1823" i="14" s="1"/>
  <c r="H1823" i="14" a="1"/>
  <c r="H1823" i="14" s="1"/>
  <c r="G1823" i="14" a="1"/>
  <c r="G1823" i="14" s="1"/>
  <c r="F1823" i="14" a="1"/>
  <c r="F1823" i="14" s="1"/>
  <c r="E1823" i="14" a="1"/>
  <c r="E1823" i="14" s="1"/>
  <c r="L1822" i="14" a="1"/>
  <c r="L1822" i="14" s="1"/>
  <c r="K1822" i="14" a="1"/>
  <c r="K1822" i="14" s="1"/>
  <c r="J1822" i="14" a="1"/>
  <c r="J1822" i="14" s="1"/>
  <c r="I1822" i="14" a="1"/>
  <c r="I1822" i="14" s="1"/>
  <c r="H1822" i="14" a="1"/>
  <c r="H1822" i="14" s="1"/>
  <c r="G1822" i="14" a="1"/>
  <c r="G1822" i="14" s="1"/>
  <c r="F1822" i="14" a="1"/>
  <c r="F1822" i="14" s="1"/>
  <c r="E1822" i="14" a="1"/>
  <c r="E1822" i="14" s="1"/>
  <c r="L1821" i="14" a="1"/>
  <c r="L1821" i="14" s="1"/>
  <c r="K1821" i="14" a="1"/>
  <c r="K1821" i="14" s="1"/>
  <c r="J1821" i="14" a="1"/>
  <c r="J1821" i="14" s="1"/>
  <c r="I1821" i="14" a="1"/>
  <c r="I1821" i="14" s="1"/>
  <c r="H1821" i="14" a="1"/>
  <c r="H1821" i="14" s="1"/>
  <c r="G1821" i="14" a="1"/>
  <c r="G1821" i="14" s="1"/>
  <c r="F1821" i="14" a="1"/>
  <c r="F1821" i="14" s="1"/>
  <c r="E1821" i="14" a="1"/>
  <c r="E1821" i="14" s="1"/>
  <c r="L1820" i="14" a="1"/>
  <c r="L1820" i="14" s="1"/>
  <c r="K1820" i="14" a="1"/>
  <c r="K1820" i="14" s="1"/>
  <c r="J1820" i="14" a="1"/>
  <c r="J1820" i="14" s="1"/>
  <c r="I1820" i="14" a="1"/>
  <c r="I1820" i="14" s="1"/>
  <c r="H1820" i="14" a="1"/>
  <c r="H1820" i="14" s="1"/>
  <c r="G1820" i="14" a="1"/>
  <c r="G1820" i="14" s="1"/>
  <c r="F1820" i="14" a="1"/>
  <c r="F1820" i="14" s="1"/>
  <c r="E1820" i="14" a="1"/>
  <c r="E1820" i="14" s="1"/>
  <c r="L1819" i="14" a="1"/>
  <c r="L1819" i="14" s="1"/>
  <c r="K1819" i="14" a="1"/>
  <c r="K1819" i="14" s="1"/>
  <c r="J1819" i="14" a="1"/>
  <c r="J1819" i="14" s="1"/>
  <c r="I1819" i="14" a="1"/>
  <c r="I1819" i="14" s="1"/>
  <c r="H1819" i="14" a="1"/>
  <c r="H1819" i="14" s="1"/>
  <c r="G1819" i="14" a="1"/>
  <c r="G1819" i="14" s="1"/>
  <c r="F1819" i="14" a="1"/>
  <c r="F1819" i="14" s="1"/>
  <c r="E1819" i="14" a="1"/>
  <c r="E1819" i="14" s="1"/>
  <c r="L1818" i="14" a="1"/>
  <c r="L1818" i="14" s="1"/>
  <c r="K1818" i="14" a="1"/>
  <c r="K1818" i="14" s="1"/>
  <c r="J1818" i="14" a="1"/>
  <c r="J1818" i="14" s="1"/>
  <c r="I1818" i="14" a="1"/>
  <c r="I1818" i="14" s="1"/>
  <c r="H1818" i="14" a="1"/>
  <c r="H1818" i="14" s="1"/>
  <c r="G1818" i="14" a="1"/>
  <c r="G1818" i="14" s="1"/>
  <c r="F1818" i="14" a="1"/>
  <c r="F1818" i="14" s="1"/>
  <c r="E1818" i="14" a="1"/>
  <c r="E1818" i="14" s="1"/>
  <c r="L1817" i="14" a="1"/>
  <c r="L1817" i="14" s="1"/>
  <c r="K1817" i="14" a="1"/>
  <c r="K1817" i="14" s="1"/>
  <c r="J1817" i="14" a="1"/>
  <c r="J1817" i="14" s="1"/>
  <c r="I1817" i="14" a="1"/>
  <c r="I1817" i="14" s="1"/>
  <c r="H1817" i="14" a="1"/>
  <c r="H1817" i="14" s="1"/>
  <c r="G1817" i="14" a="1"/>
  <c r="G1817" i="14" s="1"/>
  <c r="F1817" i="14" a="1"/>
  <c r="F1817" i="14" s="1"/>
  <c r="E1817" i="14" a="1"/>
  <c r="E1817" i="14" s="1"/>
  <c r="L1816" i="14" a="1"/>
  <c r="L1816" i="14" s="1"/>
  <c r="K1816" i="14" a="1"/>
  <c r="K1816" i="14" s="1"/>
  <c r="J1816" i="14" a="1"/>
  <c r="J1816" i="14" s="1"/>
  <c r="I1816" i="14" a="1"/>
  <c r="I1816" i="14" s="1"/>
  <c r="H1816" i="14" a="1"/>
  <c r="H1816" i="14" s="1"/>
  <c r="G1816" i="14" a="1"/>
  <c r="G1816" i="14" s="1"/>
  <c r="F1816" i="14" a="1"/>
  <c r="F1816" i="14" s="1"/>
  <c r="E1816" i="14" a="1"/>
  <c r="E1816" i="14" s="1"/>
  <c r="L1815" i="14" a="1"/>
  <c r="L1815" i="14" s="1"/>
  <c r="K1815" i="14" a="1"/>
  <c r="K1815" i="14" s="1"/>
  <c r="J1815" i="14" a="1"/>
  <c r="J1815" i="14" s="1"/>
  <c r="I1815" i="14" a="1"/>
  <c r="I1815" i="14" s="1"/>
  <c r="H1815" i="14" a="1"/>
  <c r="H1815" i="14" s="1"/>
  <c r="G1815" i="14" a="1"/>
  <c r="G1815" i="14" s="1"/>
  <c r="F1815" i="14" a="1"/>
  <c r="F1815" i="14" s="1"/>
  <c r="E1815" i="14" a="1"/>
  <c r="E1815" i="14" s="1"/>
  <c r="L1814" i="14" a="1"/>
  <c r="L1814" i="14" s="1"/>
  <c r="K1814" i="14" a="1"/>
  <c r="K1814" i="14" s="1"/>
  <c r="J1814" i="14" a="1"/>
  <c r="J1814" i="14" s="1"/>
  <c r="I1814" i="14" a="1"/>
  <c r="I1814" i="14" s="1"/>
  <c r="H1814" i="14" a="1"/>
  <c r="H1814" i="14" s="1"/>
  <c r="G1814" i="14" a="1"/>
  <c r="G1814" i="14" s="1"/>
  <c r="F1814" i="14" a="1"/>
  <c r="F1814" i="14" s="1"/>
  <c r="E1814" i="14" a="1"/>
  <c r="E1814" i="14" s="1"/>
  <c r="L1813" i="14" a="1"/>
  <c r="L1813" i="14" s="1"/>
  <c r="K1813" i="14" a="1"/>
  <c r="K1813" i="14" s="1"/>
  <c r="J1813" i="14" a="1"/>
  <c r="J1813" i="14" s="1"/>
  <c r="I1813" i="14" a="1"/>
  <c r="I1813" i="14" s="1"/>
  <c r="H1813" i="14" a="1"/>
  <c r="H1813" i="14" s="1"/>
  <c r="G1813" i="14" a="1"/>
  <c r="G1813" i="14" s="1"/>
  <c r="F1813" i="14" a="1"/>
  <c r="F1813" i="14" s="1"/>
  <c r="E1813" i="14" a="1"/>
  <c r="E1813" i="14" s="1"/>
  <c r="L1812" i="14" a="1"/>
  <c r="L1812" i="14" s="1"/>
  <c r="K1812" i="14" a="1"/>
  <c r="K1812" i="14" s="1"/>
  <c r="J1812" i="14" a="1"/>
  <c r="J1812" i="14" s="1"/>
  <c r="I1812" i="14" a="1"/>
  <c r="I1812" i="14" s="1"/>
  <c r="H1812" i="14" a="1"/>
  <c r="H1812" i="14" s="1"/>
  <c r="G1812" i="14" a="1"/>
  <c r="G1812" i="14" s="1"/>
  <c r="F1812" i="14" a="1"/>
  <c r="F1812" i="14" s="1"/>
  <c r="E1812" i="14" a="1"/>
  <c r="E1812" i="14" s="1"/>
  <c r="L1811" i="14" a="1"/>
  <c r="L1811" i="14" s="1"/>
  <c r="K1811" i="14" a="1"/>
  <c r="K1811" i="14" s="1"/>
  <c r="J1811" i="14" a="1"/>
  <c r="J1811" i="14" s="1"/>
  <c r="I1811" i="14" a="1"/>
  <c r="I1811" i="14" s="1"/>
  <c r="H1811" i="14" a="1"/>
  <c r="H1811" i="14" s="1"/>
  <c r="G1811" i="14" a="1"/>
  <c r="G1811" i="14" s="1"/>
  <c r="F1811" i="14" a="1"/>
  <c r="F1811" i="14" s="1"/>
  <c r="E1811" i="14" a="1"/>
  <c r="E1811" i="14" s="1"/>
  <c r="L1810" i="14" a="1"/>
  <c r="L1810" i="14" s="1"/>
  <c r="K1810" i="14" a="1"/>
  <c r="K1810" i="14" s="1"/>
  <c r="J1810" i="14" a="1"/>
  <c r="J1810" i="14" s="1"/>
  <c r="I1810" i="14" a="1"/>
  <c r="I1810" i="14" s="1"/>
  <c r="H1810" i="14" a="1"/>
  <c r="H1810" i="14" s="1"/>
  <c r="G1810" i="14" a="1"/>
  <c r="G1810" i="14" s="1"/>
  <c r="F1810" i="14" a="1"/>
  <c r="F1810" i="14" s="1"/>
  <c r="E1810" i="14" a="1"/>
  <c r="E1810" i="14" s="1"/>
  <c r="L1809" i="14" a="1"/>
  <c r="L1809" i="14" s="1"/>
  <c r="K1809" i="14" a="1"/>
  <c r="K1809" i="14" s="1"/>
  <c r="J1809" i="14" a="1"/>
  <c r="J1809" i="14" s="1"/>
  <c r="I1809" i="14" a="1"/>
  <c r="I1809" i="14" s="1"/>
  <c r="H1809" i="14" a="1"/>
  <c r="H1809" i="14" s="1"/>
  <c r="G1809" i="14" a="1"/>
  <c r="G1809" i="14" s="1"/>
  <c r="F1809" i="14" a="1"/>
  <c r="F1809" i="14" s="1"/>
  <c r="E1809" i="14" a="1"/>
  <c r="E1809" i="14" s="1"/>
  <c r="L1808" i="14" a="1"/>
  <c r="L1808" i="14" s="1"/>
  <c r="K1808" i="14" a="1"/>
  <c r="K1808" i="14" s="1"/>
  <c r="J1808" i="14" a="1"/>
  <c r="J1808" i="14" s="1"/>
  <c r="I1808" i="14" a="1"/>
  <c r="I1808" i="14" s="1"/>
  <c r="H1808" i="14" a="1"/>
  <c r="H1808" i="14" s="1"/>
  <c r="G1808" i="14" a="1"/>
  <c r="G1808" i="14" s="1"/>
  <c r="F1808" i="14" a="1"/>
  <c r="F1808" i="14" s="1"/>
  <c r="E1808" i="14" a="1"/>
  <c r="E1808" i="14" s="1"/>
  <c r="L1807" i="14" a="1"/>
  <c r="L1807" i="14" s="1"/>
  <c r="K1807" i="14" a="1"/>
  <c r="K1807" i="14" s="1"/>
  <c r="J1807" i="14" a="1"/>
  <c r="J1807" i="14" s="1"/>
  <c r="I1807" i="14" a="1"/>
  <c r="I1807" i="14" s="1"/>
  <c r="H1807" i="14" a="1"/>
  <c r="H1807" i="14" s="1"/>
  <c r="G1807" i="14" a="1"/>
  <c r="G1807" i="14" s="1"/>
  <c r="F1807" i="14" a="1"/>
  <c r="F1807" i="14" s="1"/>
  <c r="E1807" i="14" a="1"/>
  <c r="E1807" i="14" s="1"/>
  <c r="L1806" i="14" a="1"/>
  <c r="L1806" i="14" s="1"/>
  <c r="K1806" i="14" a="1"/>
  <c r="K1806" i="14" s="1"/>
  <c r="J1806" i="14" a="1"/>
  <c r="J1806" i="14" s="1"/>
  <c r="I1806" i="14" a="1"/>
  <c r="I1806" i="14" s="1"/>
  <c r="H1806" i="14" a="1"/>
  <c r="H1806" i="14" s="1"/>
  <c r="G1806" i="14" a="1"/>
  <c r="G1806" i="14" s="1"/>
  <c r="F1806" i="14" a="1"/>
  <c r="F1806" i="14" s="1"/>
  <c r="E1806" i="14" a="1"/>
  <c r="E1806" i="14" s="1"/>
  <c r="L1805" i="14" a="1"/>
  <c r="L1805" i="14" s="1"/>
  <c r="K1805" i="14" a="1"/>
  <c r="K1805" i="14" s="1"/>
  <c r="J1805" i="14" a="1"/>
  <c r="J1805" i="14" s="1"/>
  <c r="I1805" i="14" a="1"/>
  <c r="I1805" i="14" s="1"/>
  <c r="H1805" i="14" a="1"/>
  <c r="H1805" i="14" s="1"/>
  <c r="G1805" i="14" a="1"/>
  <c r="G1805" i="14" s="1"/>
  <c r="F1805" i="14" a="1"/>
  <c r="F1805" i="14" s="1"/>
  <c r="E1805" i="14" a="1"/>
  <c r="E1805" i="14" s="1"/>
  <c r="L1804" i="14" a="1"/>
  <c r="L1804" i="14" s="1"/>
  <c r="K1804" i="14" a="1"/>
  <c r="K1804" i="14" s="1"/>
  <c r="J1804" i="14" a="1"/>
  <c r="J1804" i="14" s="1"/>
  <c r="I1804" i="14" a="1"/>
  <c r="I1804" i="14" s="1"/>
  <c r="H1804" i="14" a="1"/>
  <c r="H1804" i="14" s="1"/>
  <c r="G1804" i="14" a="1"/>
  <c r="G1804" i="14" s="1"/>
  <c r="F1804" i="14" a="1"/>
  <c r="F1804" i="14" s="1"/>
  <c r="E1804" i="14" a="1"/>
  <c r="E1804" i="14" s="1"/>
  <c r="L1803" i="14" a="1"/>
  <c r="L1803" i="14" s="1"/>
  <c r="K1803" i="14" a="1"/>
  <c r="K1803" i="14" s="1"/>
  <c r="J1803" i="14" a="1"/>
  <c r="J1803" i="14" s="1"/>
  <c r="I1803" i="14" a="1"/>
  <c r="I1803" i="14" s="1"/>
  <c r="H1803" i="14" a="1"/>
  <c r="H1803" i="14" s="1"/>
  <c r="G1803" i="14" a="1"/>
  <c r="G1803" i="14" s="1"/>
  <c r="F1803" i="14" a="1"/>
  <c r="F1803" i="14" s="1"/>
  <c r="E1803" i="14" a="1"/>
  <c r="E1803" i="14" s="1"/>
  <c r="L1802" i="14" a="1"/>
  <c r="L1802" i="14" s="1"/>
  <c r="K1802" i="14" a="1"/>
  <c r="K1802" i="14" s="1"/>
  <c r="J1802" i="14" a="1"/>
  <c r="J1802" i="14" s="1"/>
  <c r="I1802" i="14" a="1"/>
  <c r="I1802" i="14" s="1"/>
  <c r="H1802" i="14" a="1"/>
  <c r="H1802" i="14" s="1"/>
  <c r="G1802" i="14" a="1"/>
  <c r="G1802" i="14" s="1"/>
  <c r="F1802" i="14" a="1"/>
  <c r="F1802" i="14" s="1"/>
  <c r="E1802" i="14" a="1"/>
  <c r="E1802" i="14" s="1"/>
  <c r="L1801" i="14" a="1"/>
  <c r="L1801" i="14" s="1"/>
  <c r="K1801" i="14" a="1"/>
  <c r="K1801" i="14" s="1"/>
  <c r="J1801" i="14" a="1"/>
  <c r="J1801" i="14" s="1"/>
  <c r="I1801" i="14" a="1"/>
  <c r="I1801" i="14" s="1"/>
  <c r="H1801" i="14" a="1"/>
  <c r="H1801" i="14" s="1"/>
  <c r="G1801" i="14" a="1"/>
  <c r="G1801" i="14" s="1"/>
  <c r="F1801" i="14" a="1"/>
  <c r="F1801" i="14" s="1"/>
  <c r="E1801" i="14" a="1"/>
  <c r="E1801" i="14" s="1"/>
  <c r="L1800" i="14" a="1"/>
  <c r="L1800" i="14" s="1"/>
  <c r="K1800" i="14" a="1"/>
  <c r="K1800" i="14" s="1"/>
  <c r="J1800" i="14" a="1"/>
  <c r="J1800" i="14" s="1"/>
  <c r="I1800" i="14" a="1"/>
  <c r="I1800" i="14" s="1"/>
  <c r="H1800" i="14" a="1"/>
  <c r="H1800" i="14" s="1"/>
  <c r="G1800" i="14" a="1"/>
  <c r="G1800" i="14" s="1"/>
  <c r="F1800" i="14" a="1"/>
  <c r="F1800" i="14" s="1"/>
  <c r="E1800" i="14" a="1"/>
  <c r="E1800" i="14" s="1"/>
  <c r="L1799" i="14" a="1"/>
  <c r="L1799" i="14" s="1"/>
  <c r="K1799" i="14" a="1"/>
  <c r="K1799" i="14" s="1"/>
  <c r="J1799" i="14" a="1"/>
  <c r="J1799" i="14" s="1"/>
  <c r="I1799" i="14" a="1"/>
  <c r="I1799" i="14" s="1"/>
  <c r="H1799" i="14" a="1"/>
  <c r="H1799" i="14" s="1"/>
  <c r="G1799" i="14" a="1"/>
  <c r="G1799" i="14" s="1"/>
  <c r="F1799" i="14" a="1"/>
  <c r="F1799" i="14" s="1"/>
  <c r="E1799" i="14" a="1"/>
  <c r="E1799" i="14" s="1"/>
  <c r="L1798" i="14" a="1"/>
  <c r="L1798" i="14" s="1"/>
  <c r="K1798" i="14" a="1"/>
  <c r="K1798" i="14" s="1"/>
  <c r="J1798" i="14" a="1"/>
  <c r="J1798" i="14" s="1"/>
  <c r="I1798" i="14" a="1"/>
  <c r="I1798" i="14" s="1"/>
  <c r="H1798" i="14" a="1"/>
  <c r="H1798" i="14" s="1"/>
  <c r="G1798" i="14" a="1"/>
  <c r="G1798" i="14" s="1"/>
  <c r="F1798" i="14" a="1"/>
  <c r="F1798" i="14" s="1"/>
  <c r="E1798" i="14" a="1"/>
  <c r="E1798" i="14" s="1"/>
  <c r="L1797" i="14" a="1"/>
  <c r="L1797" i="14" s="1"/>
  <c r="K1797" i="14" a="1"/>
  <c r="K1797" i="14" s="1"/>
  <c r="J1797" i="14" a="1"/>
  <c r="J1797" i="14" s="1"/>
  <c r="I1797" i="14" a="1"/>
  <c r="I1797" i="14" s="1"/>
  <c r="H1797" i="14" a="1"/>
  <c r="H1797" i="14" s="1"/>
  <c r="G1797" i="14" a="1"/>
  <c r="G1797" i="14" s="1"/>
  <c r="F1797" i="14" a="1"/>
  <c r="F1797" i="14" s="1"/>
  <c r="E1797" i="14" a="1"/>
  <c r="E1797" i="14" s="1"/>
  <c r="L1796" i="14" a="1"/>
  <c r="L1796" i="14" s="1"/>
  <c r="K1796" i="14" a="1"/>
  <c r="K1796" i="14" s="1"/>
  <c r="J1796" i="14" a="1"/>
  <c r="J1796" i="14" s="1"/>
  <c r="I1796" i="14" a="1"/>
  <c r="I1796" i="14" s="1"/>
  <c r="H1796" i="14" a="1"/>
  <c r="H1796" i="14" s="1"/>
  <c r="G1796" i="14" a="1"/>
  <c r="G1796" i="14" s="1"/>
  <c r="F1796" i="14" a="1"/>
  <c r="F1796" i="14" s="1"/>
  <c r="E1796" i="14" a="1"/>
  <c r="E1796" i="14" s="1"/>
  <c r="L1795" i="14" a="1"/>
  <c r="L1795" i="14" s="1"/>
  <c r="K1795" i="14" a="1"/>
  <c r="K1795" i="14" s="1"/>
  <c r="J1795" i="14" a="1"/>
  <c r="J1795" i="14" s="1"/>
  <c r="I1795" i="14" a="1"/>
  <c r="I1795" i="14" s="1"/>
  <c r="H1795" i="14" a="1"/>
  <c r="H1795" i="14" s="1"/>
  <c r="G1795" i="14" a="1"/>
  <c r="G1795" i="14" s="1"/>
  <c r="F1795" i="14" a="1"/>
  <c r="F1795" i="14" s="1"/>
  <c r="E1795" i="14" a="1"/>
  <c r="E1795" i="14" s="1"/>
  <c r="L1794" i="14" a="1"/>
  <c r="L1794" i="14" s="1"/>
  <c r="K1794" i="14" a="1"/>
  <c r="K1794" i="14" s="1"/>
  <c r="J1794" i="14" a="1"/>
  <c r="J1794" i="14" s="1"/>
  <c r="I1794" i="14" a="1"/>
  <c r="I1794" i="14" s="1"/>
  <c r="H1794" i="14" a="1"/>
  <c r="H1794" i="14" s="1"/>
  <c r="G1794" i="14" a="1"/>
  <c r="G1794" i="14" s="1"/>
  <c r="F1794" i="14" a="1"/>
  <c r="F1794" i="14" s="1"/>
  <c r="E1794" i="14" a="1"/>
  <c r="E1794" i="14" s="1"/>
  <c r="L1793" i="14" a="1"/>
  <c r="L1793" i="14" s="1"/>
  <c r="K1793" i="14" a="1"/>
  <c r="K1793" i="14" s="1"/>
  <c r="J1793" i="14" a="1"/>
  <c r="J1793" i="14" s="1"/>
  <c r="I1793" i="14" a="1"/>
  <c r="I1793" i="14" s="1"/>
  <c r="H1793" i="14" a="1"/>
  <c r="H1793" i="14" s="1"/>
  <c r="G1793" i="14" a="1"/>
  <c r="G1793" i="14" s="1"/>
  <c r="F1793" i="14" a="1"/>
  <c r="F1793" i="14" s="1"/>
  <c r="E1793" i="14" a="1"/>
  <c r="E1793" i="14" s="1"/>
  <c r="L1792" i="14" a="1"/>
  <c r="L1792" i="14" s="1"/>
  <c r="K1792" i="14" a="1"/>
  <c r="K1792" i="14" s="1"/>
  <c r="J1792" i="14" a="1"/>
  <c r="J1792" i="14" s="1"/>
  <c r="I1792" i="14" a="1"/>
  <c r="I1792" i="14" s="1"/>
  <c r="H1792" i="14" a="1"/>
  <c r="H1792" i="14" s="1"/>
  <c r="G1792" i="14" a="1"/>
  <c r="G1792" i="14" s="1"/>
  <c r="F1792" i="14" a="1"/>
  <c r="F1792" i="14" s="1"/>
  <c r="E1792" i="14" a="1"/>
  <c r="E1792" i="14" s="1"/>
  <c r="L1790" i="14" a="1"/>
  <c r="L1790" i="14" s="1"/>
  <c r="K1790" i="14" a="1"/>
  <c r="K1790" i="14" s="1"/>
  <c r="J1790" i="14" a="1"/>
  <c r="J1790" i="14" s="1"/>
  <c r="I1790" i="14" a="1"/>
  <c r="I1790" i="14" s="1"/>
  <c r="H1790" i="14" a="1"/>
  <c r="H1790" i="14" s="1"/>
  <c r="G1790" i="14" a="1"/>
  <c r="G1790" i="14" s="1"/>
  <c r="F1790" i="14" a="1"/>
  <c r="F1790" i="14" s="1"/>
  <c r="E1790" i="14" a="1"/>
  <c r="E1790" i="14" s="1"/>
  <c r="L1789" i="14" a="1"/>
  <c r="L1789" i="14" s="1"/>
  <c r="K1789" i="14" a="1"/>
  <c r="K1789" i="14" s="1"/>
  <c r="J1789" i="14" a="1"/>
  <c r="J1789" i="14" s="1"/>
  <c r="I1789" i="14" a="1"/>
  <c r="I1789" i="14" s="1"/>
  <c r="H1789" i="14" a="1"/>
  <c r="H1789" i="14" s="1"/>
  <c r="G1789" i="14" a="1"/>
  <c r="G1789" i="14" s="1"/>
  <c r="F1789" i="14" a="1"/>
  <c r="F1789" i="14" s="1"/>
  <c r="E1789" i="14" a="1"/>
  <c r="E1789" i="14" s="1"/>
  <c r="L1788" i="14" a="1"/>
  <c r="L1788" i="14" s="1"/>
  <c r="K1788" i="14" a="1"/>
  <c r="K1788" i="14" s="1"/>
  <c r="J1788" i="14" a="1"/>
  <c r="J1788" i="14" s="1"/>
  <c r="I1788" i="14" a="1"/>
  <c r="I1788" i="14" s="1"/>
  <c r="H1788" i="14" a="1"/>
  <c r="H1788" i="14" s="1"/>
  <c r="G1788" i="14" a="1"/>
  <c r="G1788" i="14" s="1"/>
  <c r="F1788" i="14" a="1"/>
  <c r="F1788" i="14" s="1"/>
  <c r="E1788" i="14" a="1"/>
  <c r="E1788" i="14" s="1"/>
  <c r="L1787" i="14" a="1"/>
  <c r="L1787" i="14" s="1"/>
  <c r="K1787" i="14" a="1"/>
  <c r="K1787" i="14" s="1"/>
  <c r="J1787" i="14" a="1"/>
  <c r="J1787" i="14" s="1"/>
  <c r="I1787" i="14" a="1"/>
  <c r="I1787" i="14" s="1"/>
  <c r="H1787" i="14" a="1"/>
  <c r="H1787" i="14" s="1"/>
  <c r="G1787" i="14" a="1"/>
  <c r="G1787" i="14" s="1"/>
  <c r="F1787" i="14" a="1"/>
  <c r="F1787" i="14" s="1"/>
  <c r="E1787" i="14" a="1"/>
  <c r="E1787" i="14" s="1"/>
  <c r="L1786" i="14" a="1"/>
  <c r="L1786" i="14" s="1"/>
  <c r="K1786" i="14" a="1"/>
  <c r="K1786" i="14" s="1"/>
  <c r="J1786" i="14" a="1"/>
  <c r="J1786" i="14" s="1"/>
  <c r="I1786" i="14" a="1"/>
  <c r="I1786" i="14" s="1"/>
  <c r="H1786" i="14" a="1"/>
  <c r="H1786" i="14" s="1"/>
  <c r="G1786" i="14" a="1"/>
  <c r="G1786" i="14" s="1"/>
  <c r="F1786" i="14" a="1"/>
  <c r="F1786" i="14" s="1"/>
  <c r="E1786" i="14" a="1"/>
  <c r="E1786" i="14" s="1"/>
  <c r="L1785" i="14" a="1"/>
  <c r="L1785" i="14" s="1"/>
  <c r="K1785" i="14" a="1"/>
  <c r="K1785" i="14" s="1"/>
  <c r="J1785" i="14" a="1"/>
  <c r="J1785" i="14" s="1"/>
  <c r="I1785" i="14" a="1"/>
  <c r="I1785" i="14" s="1"/>
  <c r="H1785" i="14" a="1"/>
  <c r="H1785" i="14" s="1"/>
  <c r="G1785" i="14" a="1"/>
  <c r="G1785" i="14" s="1"/>
  <c r="F1785" i="14" a="1"/>
  <c r="F1785" i="14" s="1"/>
  <c r="E1785" i="14" a="1"/>
  <c r="E1785" i="14" s="1"/>
  <c r="L1784" i="14" a="1"/>
  <c r="L1784" i="14" s="1"/>
  <c r="K1784" i="14" a="1"/>
  <c r="K1784" i="14" s="1"/>
  <c r="J1784" i="14" a="1"/>
  <c r="J1784" i="14" s="1"/>
  <c r="I1784" i="14" a="1"/>
  <c r="I1784" i="14" s="1"/>
  <c r="H1784" i="14" a="1"/>
  <c r="H1784" i="14" s="1"/>
  <c r="G1784" i="14" a="1"/>
  <c r="G1784" i="14" s="1"/>
  <c r="F1784" i="14" a="1"/>
  <c r="F1784" i="14" s="1"/>
  <c r="E1784" i="14" a="1"/>
  <c r="E1784" i="14" s="1"/>
  <c r="L1783" i="14" a="1"/>
  <c r="L1783" i="14" s="1"/>
  <c r="K1783" i="14" a="1"/>
  <c r="K1783" i="14" s="1"/>
  <c r="J1783" i="14" a="1"/>
  <c r="J1783" i="14" s="1"/>
  <c r="I1783" i="14" a="1"/>
  <c r="I1783" i="14" s="1"/>
  <c r="H1783" i="14" a="1"/>
  <c r="H1783" i="14" s="1"/>
  <c r="G1783" i="14" a="1"/>
  <c r="G1783" i="14" s="1"/>
  <c r="F1783" i="14" a="1"/>
  <c r="F1783" i="14" s="1"/>
  <c r="E1783" i="14" a="1"/>
  <c r="E1783" i="14" s="1"/>
  <c r="L1782" i="14" a="1"/>
  <c r="L1782" i="14" s="1"/>
  <c r="K1782" i="14" a="1"/>
  <c r="K1782" i="14" s="1"/>
  <c r="J1782" i="14" a="1"/>
  <c r="J1782" i="14" s="1"/>
  <c r="I1782" i="14" a="1"/>
  <c r="I1782" i="14" s="1"/>
  <c r="H1782" i="14" a="1"/>
  <c r="H1782" i="14" s="1"/>
  <c r="G1782" i="14" a="1"/>
  <c r="G1782" i="14" s="1"/>
  <c r="F1782" i="14" a="1"/>
  <c r="F1782" i="14" s="1"/>
  <c r="E1782" i="14" a="1"/>
  <c r="E1782" i="14" s="1"/>
  <c r="L1781" i="14" a="1"/>
  <c r="L1781" i="14" s="1"/>
  <c r="K1781" i="14" a="1"/>
  <c r="K1781" i="14" s="1"/>
  <c r="J1781" i="14" a="1"/>
  <c r="J1781" i="14" s="1"/>
  <c r="I1781" i="14" a="1"/>
  <c r="I1781" i="14" s="1"/>
  <c r="H1781" i="14" a="1"/>
  <c r="H1781" i="14" s="1"/>
  <c r="G1781" i="14" a="1"/>
  <c r="G1781" i="14" s="1"/>
  <c r="F1781" i="14" a="1"/>
  <c r="F1781" i="14" s="1"/>
  <c r="E1781" i="14" a="1"/>
  <c r="E1781" i="14" s="1"/>
  <c r="L1780" i="14" a="1"/>
  <c r="L1780" i="14" s="1"/>
  <c r="K1780" i="14" a="1"/>
  <c r="K1780" i="14" s="1"/>
  <c r="J1780" i="14" a="1"/>
  <c r="J1780" i="14" s="1"/>
  <c r="I1780" i="14" a="1"/>
  <c r="I1780" i="14" s="1"/>
  <c r="H1780" i="14" a="1"/>
  <c r="H1780" i="14" s="1"/>
  <c r="G1780" i="14" a="1"/>
  <c r="G1780" i="14" s="1"/>
  <c r="F1780" i="14" a="1"/>
  <c r="F1780" i="14" s="1"/>
  <c r="E1780" i="14" a="1"/>
  <c r="E1780" i="14" s="1"/>
  <c r="L1779" i="14" a="1"/>
  <c r="L1779" i="14" s="1"/>
  <c r="K1779" i="14" a="1"/>
  <c r="K1779" i="14" s="1"/>
  <c r="J1779" i="14" a="1"/>
  <c r="J1779" i="14" s="1"/>
  <c r="I1779" i="14" a="1"/>
  <c r="I1779" i="14" s="1"/>
  <c r="H1779" i="14" a="1"/>
  <c r="H1779" i="14" s="1"/>
  <c r="G1779" i="14" a="1"/>
  <c r="G1779" i="14" s="1"/>
  <c r="F1779" i="14" a="1"/>
  <c r="F1779" i="14" s="1"/>
  <c r="E1779" i="14" a="1"/>
  <c r="E1779" i="14" s="1"/>
  <c r="L1778" i="14" a="1"/>
  <c r="L1778" i="14" s="1"/>
  <c r="K1778" i="14" a="1"/>
  <c r="K1778" i="14" s="1"/>
  <c r="J1778" i="14" a="1"/>
  <c r="J1778" i="14" s="1"/>
  <c r="I1778" i="14" a="1"/>
  <c r="I1778" i="14" s="1"/>
  <c r="H1778" i="14" a="1"/>
  <c r="H1778" i="14" s="1"/>
  <c r="G1778" i="14" a="1"/>
  <c r="G1778" i="14" s="1"/>
  <c r="F1778" i="14" a="1"/>
  <c r="F1778" i="14" s="1"/>
  <c r="E1778" i="14" a="1"/>
  <c r="E1778" i="14" s="1"/>
  <c r="L1777" i="14" a="1"/>
  <c r="L1777" i="14" s="1"/>
  <c r="K1777" i="14" a="1"/>
  <c r="K1777" i="14" s="1"/>
  <c r="J1777" i="14" a="1"/>
  <c r="J1777" i="14" s="1"/>
  <c r="I1777" i="14" a="1"/>
  <c r="I1777" i="14" s="1"/>
  <c r="H1777" i="14" a="1"/>
  <c r="H1777" i="14" s="1"/>
  <c r="G1777" i="14" a="1"/>
  <c r="G1777" i="14" s="1"/>
  <c r="F1777" i="14" a="1"/>
  <c r="F1777" i="14" s="1"/>
  <c r="E1777" i="14" a="1"/>
  <c r="E1777" i="14" s="1"/>
  <c r="L1776" i="14" a="1"/>
  <c r="L1776" i="14" s="1"/>
  <c r="K1776" i="14" a="1"/>
  <c r="K1776" i="14" s="1"/>
  <c r="J1776" i="14" a="1"/>
  <c r="J1776" i="14" s="1"/>
  <c r="I1776" i="14" a="1"/>
  <c r="I1776" i="14" s="1"/>
  <c r="H1776" i="14" a="1"/>
  <c r="H1776" i="14" s="1"/>
  <c r="G1776" i="14" a="1"/>
  <c r="G1776" i="14" s="1"/>
  <c r="F1776" i="14" a="1"/>
  <c r="F1776" i="14" s="1"/>
  <c r="E1776" i="14" a="1"/>
  <c r="E1776" i="14" s="1"/>
  <c r="L1775" i="14" a="1"/>
  <c r="L1775" i="14" s="1"/>
  <c r="K1775" i="14" a="1"/>
  <c r="K1775" i="14" s="1"/>
  <c r="J1775" i="14" a="1"/>
  <c r="J1775" i="14" s="1"/>
  <c r="I1775" i="14" a="1"/>
  <c r="I1775" i="14" s="1"/>
  <c r="H1775" i="14" a="1"/>
  <c r="H1775" i="14" s="1"/>
  <c r="G1775" i="14" a="1"/>
  <c r="G1775" i="14" s="1"/>
  <c r="F1775" i="14" a="1"/>
  <c r="F1775" i="14" s="1"/>
  <c r="E1775" i="14" a="1"/>
  <c r="E1775" i="14" s="1"/>
  <c r="L1774" i="14" a="1"/>
  <c r="L1774" i="14" s="1"/>
  <c r="K1774" i="14" a="1"/>
  <c r="K1774" i="14" s="1"/>
  <c r="J1774" i="14" a="1"/>
  <c r="J1774" i="14" s="1"/>
  <c r="I1774" i="14" a="1"/>
  <c r="I1774" i="14" s="1"/>
  <c r="H1774" i="14" a="1"/>
  <c r="H1774" i="14" s="1"/>
  <c r="G1774" i="14" a="1"/>
  <c r="G1774" i="14" s="1"/>
  <c r="F1774" i="14" a="1"/>
  <c r="F1774" i="14" s="1"/>
  <c r="E1774" i="14" a="1"/>
  <c r="E1774" i="14" s="1"/>
  <c r="L1773" i="14" a="1"/>
  <c r="L1773" i="14" s="1"/>
  <c r="K1773" i="14" a="1"/>
  <c r="K1773" i="14" s="1"/>
  <c r="J1773" i="14" a="1"/>
  <c r="J1773" i="14" s="1"/>
  <c r="I1773" i="14" a="1"/>
  <c r="I1773" i="14" s="1"/>
  <c r="H1773" i="14" a="1"/>
  <c r="H1773" i="14" s="1"/>
  <c r="G1773" i="14" a="1"/>
  <c r="G1773" i="14" s="1"/>
  <c r="F1773" i="14" a="1"/>
  <c r="F1773" i="14" s="1"/>
  <c r="E1773" i="14" a="1"/>
  <c r="E1773" i="14" s="1"/>
  <c r="L1772" i="14" a="1"/>
  <c r="L1772" i="14" s="1"/>
  <c r="K1772" i="14" a="1"/>
  <c r="K1772" i="14" s="1"/>
  <c r="J1772" i="14" a="1"/>
  <c r="J1772" i="14" s="1"/>
  <c r="I1772" i="14" a="1"/>
  <c r="I1772" i="14" s="1"/>
  <c r="H1772" i="14" a="1"/>
  <c r="H1772" i="14" s="1"/>
  <c r="G1772" i="14" a="1"/>
  <c r="G1772" i="14" s="1"/>
  <c r="F1772" i="14" a="1"/>
  <c r="F1772" i="14" s="1"/>
  <c r="E1772" i="14" a="1"/>
  <c r="E1772" i="14" s="1"/>
  <c r="L1771" i="14" a="1"/>
  <c r="L1771" i="14" s="1"/>
  <c r="K1771" i="14" a="1"/>
  <c r="K1771" i="14" s="1"/>
  <c r="J1771" i="14" a="1"/>
  <c r="J1771" i="14" s="1"/>
  <c r="I1771" i="14" a="1"/>
  <c r="I1771" i="14" s="1"/>
  <c r="H1771" i="14" a="1"/>
  <c r="H1771" i="14" s="1"/>
  <c r="G1771" i="14" a="1"/>
  <c r="G1771" i="14" s="1"/>
  <c r="F1771" i="14" a="1"/>
  <c r="F1771" i="14" s="1"/>
  <c r="E1771" i="14" a="1"/>
  <c r="E1771" i="14" s="1"/>
  <c r="L1770" i="14" a="1"/>
  <c r="L1770" i="14" s="1"/>
  <c r="K1770" i="14" a="1"/>
  <c r="K1770" i="14" s="1"/>
  <c r="J1770" i="14" a="1"/>
  <c r="J1770" i="14" s="1"/>
  <c r="I1770" i="14" a="1"/>
  <c r="I1770" i="14" s="1"/>
  <c r="H1770" i="14" a="1"/>
  <c r="H1770" i="14" s="1"/>
  <c r="G1770" i="14" a="1"/>
  <c r="G1770" i="14" s="1"/>
  <c r="F1770" i="14" a="1"/>
  <c r="F1770" i="14" s="1"/>
  <c r="E1770" i="14" a="1"/>
  <c r="E1770" i="14" s="1"/>
  <c r="L1769" i="14" a="1"/>
  <c r="L1769" i="14" s="1"/>
  <c r="K1769" i="14" a="1"/>
  <c r="K1769" i="14" s="1"/>
  <c r="J1769" i="14" a="1"/>
  <c r="J1769" i="14" s="1"/>
  <c r="I1769" i="14" a="1"/>
  <c r="I1769" i="14" s="1"/>
  <c r="H1769" i="14" a="1"/>
  <c r="H1769" i="14" s="1"/>
  <c r="G1769" i="14" a="1"/>
  <c r="G1769" i="14" s="1"/>
  <c r="F1769" i="14" a="1"/>
  <c r="F1769" i="14" s="1"/>
  <c r="E1769" i="14" a="1"/>
  <c r="E1769" i="14" s="1"/>
  <c r="L1768" i="14" a="1"/>
  <c r="L1768" i="14" s="1"/>
  <c r="K1768" i="14" a="1"/>
  <c r="K1768" i="14" s="1"/>
  <c r="J1768" i="14" a="1"/>
  <c r="J1768" i="14" s="1"/>
  <c r="I1768" i="14" a="1"/>
  <c r="I1768" i="14" s="1"/>
  <c r="H1768" i="14" a="1"/>
  <c r="H1768" i="14" s="1"/>
  <c r="G1768" i="14" a="1"/>
  <c r="G1768" i="14" s="1"/>
  <c r="F1768" i="14" a="1"/>
  <c r="F1768" i="14" s="1"/>
  <c r="E1768" i="14" a="1"/>
  <c r="E1768" i="14" s="1"/>
  <c r="L1767" i="14" a="1"/>
  <c r="L1767" i="14" s="1"/>
  <c r="K1767" i="14" a="1"/>
  <c r="K1767" i="14" s="1"/>
  <c r="J1767" i="14" a="1"/>
  <c r="J1767" i="14" s="1"/>
  <c r="I1767" i="14" a="1"/>
  <c r="I1767" i="14" s="1"/>
  <c r="H1767" i="14" a="1"/>
  <c r="H1767" i="14" s="1"/>
  <c r="G1767" i="14" a="1"/>
  <c r="G1767" i="14" s="1"/>
  <c r="F1767" i="14" a="1"/>
  <c r="F1767" i="14" s="1"/>
  <c r="E1767" i="14" a="1"/>
  <c r="E1767" i="14" s="1"/>
  <c r="L1766" i="14" a="1"/>
  <c r="L1766" i="14" s="1"/>
  <c r="K1766" i="14" a="1"/>
  <c r="K1766" i="14" s="1"/>
  <c r="J1766" i="14" a="1"/>
  <c r="J1766" i="14" s="1"/>
  <c r="I1766" i="14" a="1"/>
  <c r="I1766" i="14" s="1"/>
  <c r="H1766" i="14" a="1"/>
  <c r="H1766" i="14" s="1"/>
  <c r="G1766" i="14" a="1"/>
  <c r="G1766" i="14" s="1"/>
  <c r="F1766" i="14" a="1"/>
  <c r="F1766" i="14" s="1"/>
  <c r="E1766" i="14" a="1"/>
  <c r="E1766" i="14" s="1"/>
  <c r="L1765" i="14" a="1"/>
  <c r="L1765" i="14" s="1"/>
  <c r="K1765" i="14" a="1"/>
  <c r="K1765" i="14" s="1"/>
  <c r="J1765" i="14" a="1"/>
  <c r="J1765" i="14" s="1"/>
  <c r="I1765" i="14" a="1"/>
  <c r="I1765" i="14" s="1"/>
  <c r="H1765" i="14" a="1"/>
  <c r="H1765" i="14" s="1"/>
  <c r="G1765" i="14" a="1"/>
  <c r="G1765" i="14" s="1"/>
  <c r="F1765" i="14" a="1"/>
  <c r="F1765" i="14" s="1"/>
  <c r="E1765" i="14" a="1"/>
  <c r="E1765" i="14" s="1"/>
  <c r="L1764" i="14" a="1"/>
  <c r="L1764" i="14" s="1"/>
  <c r="K1764" i="14" a="1"/>
  <c r="K1764" i="14" s="1"/>
  <c r="J1764" i="14" a="1"/>
  <c r="J1764" i="14" s="1"/>
  <c r="I1764" i="14" a="1"/>
  <c r="I1764" i="14" s="1"/>
  <c r="H1764" i="14" a="1"/>
  <c r="H1764" i="14" s="1"/>
  <c r="G1764" i="14" a="1"/>
  <c r="G1764" i="14" s="1"/>
  <c r="F1764" i="14" a="1"/>
  <c r="F1764" i="14" s="1"/>
  <c r="E1764" i="14" a="1"/>
  <c r="E1764" i="14" s="1"/>
  <c r="L1763" i="14" a="1"/>
  <c r="L1763" i="14" s="1"/>
  <c r="K1763" i="14" a="1"/>
  <c r="K1763" i="14" s="1"/>
  <c r="J1763" i="14" a="1"/>
  <c r="J1763" i="14" s="1"/>
  <c r="I1763" i="14" a="1"/>
  <c r="I1763" i="14" s="1"/>
  <c r="H1763" i="14" a="1"/>
  <c r="H1763" i="14" s="1"/>
  <c r="G1763" i="14" a="1"/>
  <c r="G1763" i="14" s="1"/>
  <c r="F1763" i="14" a="1"/>
  <c r="F1763" i="14" s="1"/>
  <c r="E1763" i="14" a="1"/>
  <c r="E1763" i="14" s="1"/>
  <c r="L1762" i="14" a="1"/>
  <c r="L1762" i="14" s="1"/>
  <c r="K1762" i="14" a="1"/>
  <c r="K1762" i="14" s="1"/>
  <c r="J1762" i="14" a="1"/>
  <c r="J1762" i="14" s="1"/>
  <c r="I1762" i="14" a="1"/>
  <c r="I1762" i="14" s="1"/>
  <c r="H1762" i="14" a="1"/>
  <c r="H1762" i="14" s="1"/>
  <c r="G1762" i="14" a="1"/>
  <c r="G1762" i="14" s="1"/>
  <c r="F1762" i="14" a="1"/>
  <c r="F1762" i="14" s="1"/>
  <c r="E1762" i="14" a="1"/>
  <c r="E1762" i="14" s="1"/>
  <c r="L1761" i="14" a="1"/>
  <c r="L1761" i="14" s="1"/>
  <c r="K1761" i="14" a="1"/>
  <c r="K1761" i="14" s="1"/>
  <c r="J1761" i="14" a="1"/>
  <c r="J1761" i="14" s="1"/>
  <c r="I1761" i="14" a="1"/>
  <c r="I1761" i="14" s="1"/>
  <c r="H1761" i="14" a="1"/>
  <c r="H1761" i="14" s="1"/>
  <c r="G1761" i="14" a="1"/>
  <c r="G1761" i="14" s="1"/>
  <c r="F1761" i="14" a="1"/>
  <c r="F1761" i="14" s="1"/>
  <c r="E1761" i="14" a="1"/>
  <c r="E1761" i="14" s="1"/>
  <c r="L1760" i="14" a="1"/>
  <c r="L1760" i="14" s="1"/>
  <c r="K1760" i="14" a="1"/>
  <c r="K1760" i="14" s="1"/>
  <c r="J1760" i="14" a="1"/>
  <c r="J1760" i="14" s="1"/>
  <c r="I1760" i="14" a="1"/>
  <c r="I1760" i="14" s="1"/>
  <c r="H1760" i="14" a="1"/>
  <c r="H1760" i="14" s="1"/>
  <c r="G1760" i="14" a="1"/>
  <c r="G1760" i="14" s="1"/>
  <c r="F1760" i="14" a="1"/>
  <c r="F1760" i="14" s="1"/>
  <c r="E1760" i="14" a="1"/>
  <c r="E1760" i="14" s="1"/>
  <c r="L1759" i="14" a="1"/>
  <c r="L1759" i="14" s="1"/>
  <c r="K1759" i="14" a="1"/>
  <c r="K1759" i="14" s="1"/>
  <c r="J1759" i="14" a="1"/>
  <c r="J1759" i="14" s="1"/>
  <c r="I1759" i="14" a="1"/>
  <c r="I1759" i="14" s="1"/>
  <c r="H1759" i="14" a="1"/>
  <c r="H1759" i="14" s="1"/>
  <c r="G1759" i="14" a="1"/>
  <c r="G1759" i="14" s="1"/>
  <c r="F1759" i="14" a="1"/>
  <c r="F1759" i="14" s="1"/>
  <c r="E1759" i="14" a="1"/>
  <c r="E1759" i="14" s="1"/>
  <c r="L1758" i="14" a="1"/>
  <c r="L1758" i="14" s="1"/>
  <c r="K1758" i="14" a="1"/>
  <c r="K1758" i="14" s="1"/>
  <c r="J1758" i="14" a="1"/>
  <c r="J1758" i="14" s="1"/>
  <c r="I1758" i="14" a="1"/>
  <c r="I1758" i="14" s="1"/>
  <c r="H1758" i="14" a="1"/>
  <c r="H1758" i="14" s="1"/>
  <c r="G1758" i="14" a="1"/>
  <c r="G1758" i="14" s="1"/>
  <c r="F1758" i="14" a="1"/>
  <c r="F1758" i="14" s="1"/>
  <c r="E1758" i="14" a="1"/>
  <c r="E1758" i="14" s="1"/>
  <c r="L1757" i="14" a="1"/>
  <c r="L1757" i="14" s="1"/>
  <c r="K1757" i="14" a="1"/>
  <c r="K1757" i="14" s="1"/>
  <c r="J1757" i="14" a="1"/>
  <c r="J1757" i="14" s="1"/>
  <c r="I1757" i="14" a="1"/>
  <c r="I1757" i="14" s="1"/>
  <c r="H1757" i="14" a="1"/>
  <c r="H1757" i="14" s="1"/>
  <c r="G1757" i="14" a="1"/>
  <c r="G1757" i="14" s="1"/>
  <c r="F1757" i="14" a="1"/>
  <c r="F1757" i="14" s="1"/>
  <c r="E1757" i="14" a="1"/>
  <c r="E1757" i="14" s="1"/>
  <c r="L1756" i="14" a="1"/>
  <c r="L1756" i="14" s="1"/>
  <c r="K1756" i="14" a="1"/>
  <c r="K1756" i="14" s="1"/>
  <c r="J1756" i="14" a="1"/>
  <c r="J1756" i="14" s="1"/>
  <c r="I1756" i="14" a="1"/>
  <c r="I1756" i="14" s="1"/>
  <c r="H1756" i="14" a="1"/>
  <c r="H1756" i="14" s="1"/>
  <c r="G1756" i="14" a="1"/>
  <c r="G1756" i="14" s="1"/>
  <c r="F1756" i="14" a="1"/>
  <c r="F1756" i="14" s="1"/>
  <c r="E1756" i="14" a="1"/>
  <c r="E1756" i="14" s="1"/>
  <c r="L1755" i="14" a="1"/>
  <c r="L1755" i="14" s="1"/>
  <c r="K1755" i="14" a="1"/>
  <c r="K1755" i="14" s="1"/>
  <c r="J1755" i="14" a="1"/>
  <c r="J1755" i="14" s="1"/>
  <c r="I1755" i="14" a="1"/>
  <c r="I1755" i="14" s="1"/>
  <c r="H1755" i="14" a="1"/>
  <c r="H1755" i="14" s="1"/>
  <c r="G1755" i="14" a="1"/>
  <c r="G1755" i="14" s="1"/>
  <c r="F1755" i="14" a="1"/>
  <c r="F1755" i="14" s="1"/>
  <c r="E1755" i="14" a="1"/>
  <c r="E1755" i="14" s="1"/>
  <c r="L1754" i="14" a="1"/>
  <c r="L1754" i="14" s="1"/>
  <c r="K1754" i="14" a="1"/>
  <c r="K1754" i="14" s="1"/>
  <c r="J1754" i="14" a="1"/>
  <c r="J1754" i="14" s="1"/>
  <c r="I1754" i="14" a="1"/>
  <c r="I1754" i="14" s="1"/>
  <c r="H1754" i="14" a="1"/>
  <c r="H1754" i="14" s="1"/>
  <c r="G1754" i="14" a="1"/>
  <c r="G1754" i="14" s="1"/>
  <c r="F1754" i="14" a="1"/>
  <c r="F1754" i="14" s="1"/>
  <c r="E1754" i="14" a="1"/>
  <c r="E1754" i="14" s="1"/>
  <c r="L1753" i="14" a="1"/>
  <c r="L1753" i="14" s="1"/>
  <c r="K1753" i="14" a="1"/>
  <c r="K1753" i="14" s="1"/>
  <c r="J1753" i="14" a="1"/>
  <c r="J1753" i="14" s="1"/>
  <c r="I1753" i="14" a="1"/>
  <c r="I1753" i="14" s="1"/>
  <c r="H1753" i="14" a="1"/>
  <c r="H1753" i="14" s="1"/>
  <c r="G1753" i="14" a="1"/>
  <c r="G1753" i="14" s="1"/>
  <c r="F1753" i="14" a="1"/>
  <c r="F1753" i="14" s="1"/>
  <c r="E1753" i="14" a="1"/>
  <c r="E1753" i="14" s="1"/>
  <c r="L1752" i="14" a="1"/>
  <c r="L1752" i="14" s="1"/>
  <c r="K1752" i="14" a="1"/>
  <c r="K1752" i="14" s="1"/>
  <c r="J1752" i="14" a="1"/>
  <c r="J1752" i="14" s="1"/>
  <c r="I1752" i="14" a="1"/>
  <c r="I1752" i="14" s="1"/>
  <c r="H1752" i="14" a="1"/>
  <c r="H1752" i="14" s="1"/>
  <c r="G1752" i="14" a="1"/>
  <c r="G1752" i="14" s="1"/>
  <c r="F1752" i="14" a="1"/>
  <c r="F1752" i="14" s="1"/>
  <c r="E1752" i="14" a="1"/>
  <c r="E1752" i="14" s="1"/>
  <c r="L1751" i="14" a="1"/>
  <c r="L1751" i="14" s="1"/>
  <c r="K1751" i="14" a="1"/>
  <c r="K1751" i="14" s="1"/>
  <c r="J1751" i="14" a="1"/>
  <c r="J1751" i="14" s="1"/>
  <c r="I1751" i="14" a="1"/>
  <c r="I1751" i="14" s="1"/>
  <c r="H1751" i="14" a="1"/>
  <c r="H1751" i="14" s="1"/>
  <c r="G1751" i="14" a="1"/>
  <c r="G1751" i="14" s="1"/>
  <c r="F1751" i="14" a="1"/>
  <c r="F1751" i="14" s="1"/>
  <c r="E1751" i="14" a="1"/>
  <c r="E1751" i="14" s="1"/>
  <c r="L1750" i="14" a="1"/>
  <c r="L1750" i="14" s="1"/>
  <c r="K1750" i="14" a="1"/>
  <c r="K1750" i="14" s="1"/>
  <c r="J1750" i="14" a="1"/>
  <c r="J1750" i="14" s="1"/>
  <c r="I1750" i="14" a="1"/>
  <c r="I1750" i="14" s="1"/>
  <c r="H1750" i="14" a="1"/>
  <c r="H1750" i="14" s="1"/>
  <c r="G1750" i="14" a="1"/>
  <c r="G1750" i="14" s="1"/>
  <c r="F1750" i="14" a="1"/>
  <c r="F1750" i="14" s="1"/>
  <c r="E1750" i="14" a="1"/>
  <c r="E1750" i="14" s="1"/>
  <c r="L1749" i="14" a="1"/>
  <c r="L1749" i="14" s="1"/>
  <c r="K1749" i="14" a="1"/>
  <c r="K1749" i="14" s="1"/>
  <c r="J1749" i="14" a="1"/>
  <c r="J1749" i="14" s="1"/>
  <c r="I1749" i="14" a="1"/>
  <c r="I1749" i="14" s="1"/>
  <c r="H1749" i="14" a="1"/>
  <c r="H1749" i="14" s="1"/>
  <c r="G1749" i="14" a="1"/>
  <c r="G1749" i="14" s="1"/>
  <c r="F1749" i="14" a="1"/>
  <c r="F1749" i="14" s="1"/>
  <c r="E1749" i="14" a="1"/>
  <c r="E1749" i="14" s="1"/>
  <c r="L1748" i="14" a="1"/>
  <c r="L1748" i="14" s="1"/>
  <c r="K1748" i="14" a="1"/>
  <c r="K1748" i="14" s="1"/>
  <c r="J1748" i="14" a="1"/>
  <c r="J1748" i="14" s="1"/>
  <c r="I1748" i="14" a="1"/>
  <c r="I1748" i="14" s="1"/>
  <c r="H1748" i="14" a="1"/>
  <c r="H1748" i="14" s="1"/>
  <c r="G1748" i="14" a="1"/>
  <c r="G1748" i="14" s="1"/>
  <c r="F1748" i="14" a="1"/>
  <c r="F1748" i="14" s="1"/>
  <c r="E1748" i="14" a="1"/>
  <c r="E1748" i="14" s="1"/>
  <c r="L1747" i="14" a="1"/>
  <c r="L1747" i="14" s="1"/>
  <c r="K1747" i="14" a="1"/>
  <c r="K1747" i="14" s="1"/>
  <c r="J1747" i="14" a="1"/>
  <c r="J1747" i="14" s="1"/>
  <c r="I1747" i="14" a="1"/>
  <c r="I1747" i="14" s="1"/>
  <c r="H1747" i="14" a="1"/>
  <c r="H1747" i="14" s="1"/>
  <c r="G1747" i="14" a="1"/>
  <c r="G1747" i="14" s="1"/>
  <c r="F1747" i="14" a="1"/>
  <c r="F1747" i="14" s="1"/>
  <c r="E1747" i="14" a="1"/>
  <c r="E1747" i="14" s="1"/>
  <c r="L1746" i="14" a="1"/>
  <c r="L1746" i="14" s="1"/>
  <c r="K1746" i="14" a="1"/>
  <c r="K1746" i="14" s="1"/>
  <c r="J1746" i="14" a="1"/>
  <c r="J1746" i="14" s="1"/>
  <c r="I1746" i="14" a="1"/>
  <c r="I1746" i="14" s="1"/>
  <c r="H1746" i="14" a="1"/>
  <c r="H1746" i="14" s="1"/>
  <c r="G1746" i="14" a="1"/>
  <c r="G1746" i="14" s="1"/>
  <c r="F1746" i="14" a="1"/>
  <c r="F1746" i="14" s="1"/>
  <c r="E1746" i="14" a="1"/>
  <c r="E1746" i="14" s="1"/>
  <c r="L1745" i="14" a="1"/>
  <c r="L1745" i="14" s="1"/>
  <c r="K1745" i="14" a="1"/>
  <c r="K1745" i="14" s="1"/>
  <c r="J1745" i="14" a="1"/>
  <c r="J1745" i="14" s="1"/>
  <c r="I1745" i="14" a="1"/>
  <c r="I1745" i="14" s="1"/>
  <c r="H1745" i="14" a="1"/>
  <c r="H1745" i="14" s="1"/>
  <c r="G1745" i="14" a="1"/>
  <c r="G1745" i="14" s="1"/>
  <c r="F1745" i="14" a="1"/>
  <c r="F1745" i="14" s="1"/>
  <c r="E1745" i="14" a="1"/>
  <c r="E1745" i="14" s="1"/>
  <c r="L1744" i="14" a="1"/>
  <c r="L1744" i="14" s="1"/>
  <c r="K1744" i="14" a="1"/>
  <c r="K1744" i="14" s="1"/>
  <c r="J1744" i="14" a="1"/>
  <c r="J1744" i="14" s="1"/>
  <c r="I1744" i="14" a="1"/>
  <c r="I1744" i="14" s="1"/>
  <c r="H1744" i="14" a="1"/>
  <c r="H1744" i="14" s="1"/>
  <c r="G1744" i="14" a="1"/>
  <c r="G1744" i="14" s="1"/>
  <c r="F1744" i="14" a="1"/>
  <c r="F1744" i="14" s="1"/>
  <c r="E1744" i="14" a="1"/>
  <c r="E1744" i="14" s="1"/>
  <c r="L1743" i="14" a="1"/>
  <c r="L1743" i="14" s="1"/>
  <c r="K1743" i="14" a="1"/>
  <c r="K1743" i="14" s="1"/>
  <c r="J1743" i="14" a="1"/>
  <c r="J1743" i="14" s="1"/>
  <c r="I1743" i="14" a="1"/>
  <c r="I1743" i="14" s="1"/>
  <c r="H1743" i="14" a="1"/>
  <c r="H1743" i="14" s="1"/>
  <c r="G1743" i="14" a="1"/>
  <c r="G1743" i="14" s="1"/>
  <c r="F1743" i="14" a="1"/>
  <c r="F1743" i="14" s="1"/>
  <c r="E1743" i="14" a="1"/>
  <c r="E1743" i="14" s="1"/>
  <c r="L1742" i="14" a="1"/>
  <c r="L1742" i="14" s="1"/>
  <c r="K1742" i="14" a="1"/>
  <c r="K1742" i="14" s="1"/>
  <c r="J1742" i="14" a="1"/>
  <c r="J1742" i="14" s="1"/>
  <c r="I1742" i="14" a="1"/>
  <c r="I1742" i="14" s="1"/>
  <c r="H1742" i="14" a="1"/>
  <c r="H1742" i="14" s="1"/>
  <c r="G1742" i="14" a="1"/>
  <c r="G1742" i="14" s="1"/>
  <c r="F1742" i="14" a="1"/>
  <c r="F1742" i="14" s="1"/>
  <c r="E1742" i="14" a="1"/>
  <c r="E1742" i="14" s="1"/>
  <c r="L1741" i="14" a="1"/>
  <c r="L1741" i="14" s="1"/>
  <c r="K1741" i="14" a="1"/>
  <c r="K1741" i="14" s="1"/>
  <c r="J1741" i="14" a="1"/>
  <c r="J1741" i="14" s="1"/>
  <c r="I1741" i="14" a="1"/>
  <c r="I1741" i="14" s="1"/>
  <c r="H1741" i="14" a="1"/>
  <c r="H1741" i="14" s="1"/>
  <c r="G1741" i="14" a="1"/>
  <c r="G1741" i="14" s="1"/>
  <c r="F1741" i="14" a="1"/>
  <c r="F1741" i="14" s="1"/>
  <c r="E1741" i="14" a="1"/>
  <c r="E1741" i="14" s="1"/>
  <c r="L1739" i="14" a="1"/>
  <c r="L1739" i="14" s="1"/>
  <c r="K1739" i="14" a="1"/>
  <c r="K1739" i="14" s="1"/>
  <c r="J1739" i="14" a="1"/>
  <c r="J1739" i="14" s="1"/>
  <c r="I1739" i="14" a="1"/>
  <c r="I1739" i="14" s="1"/>
  <c r="H1739" i="14" a="1"/>
  <c r="H1739" i="14" s="1"/>
  <c r="G1739" i="14" a="1"/>
  <c r="G1739" i="14" s="1"/>
  <c r="F1739" i="14" a="1"/>
  <c r="F1739" i="14" s="1"/>
  <c r="E1739" i="14" a="1"/>
  <c r="E1739" i="14" s="1"/>
  <c r="L1738" i="14" a="1"/>
  <c r="L1738" i="14" s="1"/>
  <c r="K1738" i="14" a="1"/>
  <c r="K1738" i="14" s="1"/>
  <c r="J1738" i="14" a="1"/>
  <c r="J1738" i="14" s="1"/>
  <c r="I1738" i="14" a="1"/>
  <c r="I1738" i="14" s="1"/>
  <c r="H1738" i="14" a="1"/>
  <c r="H1738" i="14" s="1"/>
  <c r="G1738" i="14" a="1"/>
  <c r="G1738" i="14" s="1"/>
  <c r="F1738" i="14" a="1"/>
  <c r="F1738" i="14" s="1"/>
  <c r="E1738" i="14" a="1"/>
  <c r="E1738" i="14" s="1"/>
  <c r="L1737" i="14" a="1"/>
  <c r="L1737" i="14" s="1"/>
  <c r="K1737" i="14" a="1"/>
  <c r="K1737" i="14" s="1"/>
  <c r="J1737" i="14" a="1"/>
  <c r="J1737" i="14" s="1"/>
  <c r="I1737" i="14" a="1"/>
  <c r="I1737" i="14" s="1"/>
  <c r="H1737" i="14" a="1"/>
  <c r="H1737" i="14" s="1"/>
  <c r="G1737" i="14" a="1"/>
  <c r="G1737" i="14" s="1"/>
  <c r="F1737" i="14" a="1"/>
  <c r="F1737" i="14" s="1"/>
  <c r="E1737" i="14" a="1"/>
  <c r="E1737" i="14" s="1"/>
  <c r="L1736" i="14" a="1"/>
  <c r="L1736" i="14" s="1"/>
  <c r="K1736" i="14" a="1"/>
  <c r="K1736" i="14" s="1"/>
  <c r="J1736" i="14" a="1"/>
  <c r="J1736" i="14" s="1"/>
  <c r="I1736" i="14" a="1"/>
  <c r="I1736" i="14" s="1"/>
  <c r="H1736" i="14" a="1"/>
  <c r="H1736" i="14" s="1"/>
  <c r="G1736" i="14" a="1"/>
  <c r="G1736" i="14" s="1"/>
  <c r="F1736" i="14" a="1"/>
  <c r="F1736" i="14" s="1"/>
  <c r="E1736" i="14" a="1"/>
  <c r="E1736" i="14" s="1"/>
  <c r="L1735" i="14" a="1"/>
  <c r="L1735" i="14" s="1"/>
  <c r="K1735" i="14" a="1"/>
  <c r="K1735" i="14" s="1"/>
  <c r="J1735" i="14" a="1"/>
  <c r="J1735" i="14" s="1"/>
  <c r="I1735" i="14" a="1"/>
  <c r="I1735" i="14" s="1"/>
  <c r="H1735" i="14" a="1"/>
  <c r="H1735" i="14" s="1"/>
  <c r="G1735" i="14" a="1"/>
  <c r="G1735" i="14" s="1"/>
  <c r="F1735" i="14" a="1"/>
  <c r="F1735" i="14" s="1"/>
  <c r="E1735" i="14" a="1"/>
  <c r="E1735" i="14" s="1"/>
  <c r="L1734" i="14" a="1"/>
  <c r="L1734" i="14" s="1"/>
  <c r="K1734" i="14" a="1"/>
  <c r="K1734" i="14" s="1"/>
  <c r="J1734" i="14" a="1"/>
  <c r="J1734" i="14" s="1"/>
  <c r="I1734" i="14" a="1"/>
  <c r="I1734" i="14" s="1"/>
  <c r="H1734" i="14" a="1"/>
  <c r="H1734" i="14" s="1"/>
  <c r="G1734" i="14" a="1"/>
  <c r="G1734" i="14" s="1"/>
  <c r="F1734" i="14" a="1"/>
  <c r="F1734" i="14" s="1"/>
  <c r="E1734" i="14" a="1"/>
  <c r="E1734" i="14" s="1"/>
  <c r="L1733" i="14" a="1"/>
  <c r="L1733" i="14" s="1"/>
  <c r="K1733" i="14" a="1"/>
  <c r="K1733" i="14" s="1"/>
  <c r="J1733" i="14" a="1"/>
  <c r="J1733" i="14" s="1"/>
  <c r="I1733" i="14" a="1"/>
  <c r="I1733" i="14" s="1"/>
  <c r="H1733" i="14" a="1"/>
  <c r="H1733" i="14" s="1"/>
  <c r="G1733" i="14" a="1"/>
  <c r="G1733" i="14" s="1"/>
  <c r="F1733" i="14" a="1"/>
  <c r="F1733" i="14" s="1"/>
  <c r="E1733" i="14" a="1"/>
  <c r="E1733" i="14" s="1"/>
  <c r="L1732" i="14" a="1"/>
  <c r="L1732" i="14" s="1"/>
  <c r="K1732" i="14" a="1"/>
  <c r="K1732" i="14" s="1"/>
  <c r="J1732" i="14" a="1"/>
  <c r="J1732" i="14" s="1"/>
  <c r="I1732" i="14" a="1"/>
  <c r="I1732" i="14" s="1"/>
  <c r="H1732" i="14" a="1"/>
  <c r="H1732" i="14" s="1"/>
  <c r="G1732" i="14" a="1"/>
  <c r="G1732" i="14" s="1"/>
  <c r="F1732" i="14" a="1"/>
  <c r="F1732" i="14" s="1"/>
  <c r="E1732" i="14" a="1"/>
  <c r="E1732" i="14" s="1"/>
  <c r="L1731" i="14" a="1"/>
  <c r="L1731" i="14" s="1"/>
  <c r="K1731" i="14" a="1"/>
  <c r="K1731" i="14" s="1"/>
  <c r="J1731" i="14" a="1"/>
  <c r="J1731" i="14" s="1"/>
  <c r="I1731" i="14" a="1"/>
  <c r="I1731" i="14" s="1"/>
  <c r="H1731" i="14" a="1"/>
  <c r="H1731" i="14" s="1"/>
  <c r="G1731" i="14" a="1"/>
  <c r="G1731" i="14" s="1"/>
  <c r="F1731" i="14" a="1"/>
  <c r="F1731" i="14" s="1"/>
  <c r="E1731" i="14" a="1"/>
  <c r="E1731" i="14" s="1"/>
  <c r="L1730" i="14" a="1"/>
  <c r="L1730" i="14" s="1"/>
  <c r="K1730" i="14" a="1"/>
  <c r="K1730" i="14" s="1"/>
  <c r="J1730" i="14" a="1"/>
  <c r="J1730" i="14" s="1"/>
  <c r="I1730" i="14" a="1"/>
  <c r="I1730" i="14" s="1"/>
  <c r="H1730" i="14" a="1"/>
  <c r="H1730" i="14" s="1"/>
  <c r="G1730" i="14" a="1"/>
  <c r="G1730" i="14" s="1"/>
  <c r="F1730" i="14" a="1"/>
  <c r="F1730" i="14" s="1"/>
  <c r="E1730" i="14" a="1"/>
  <c r="E1730" i="14" s="1"/>
  <c r="L1729" i="14" a="1"/>
  <c r="L1729" i="14" s="1"/>
  <c r="K1729" i="14" a="1"/>
  <c r="K1729" i="14" s="1"/>
  <c r="J1729" i="14" a="1"/>
  <c r="J1729" i="14" s="1"/>
  <c r="I1729" i="14" a="1"/>
  <c r="I1729" i="14" s="1"/>
  <c r="H1729" i="14" a="1"/>
  <c r="H1729" i="14" s="1"/>
  <c r="G1729" i="14" a="1"/>
  <c r="G1729" i="14" s="1"/>
  <c r="F1729" i="14" a="1"/>
  <c r="F1729" i="14" s="1"/>
  <c r="E1729" i="14" a="1"/>
  <c r="E1729" i="14" s="1"/>
  <c r="L1728" i="14" a="1"/>
  <c r="L1728" i="14" s="1"/>
  <c r="K1728" i="14" a="1"/>
  <c r="K1728" i="14" s="1"/>
  <c r="J1728" i="14" a="1"/>
  <c r="J1728" i="14" s="1"/>
  <c r="I1728" i="14" a="1"/>
  <c r="I1728" i="14" s="1"/>
  <c r="H1728" i="14" a="1"/>
  <c r="H1728" i="14" s="1"/>
  <c r="G1728" i="14" a="1"/>
  <c r="G1728" i="14" s="1"/>
  <c r="F1728" i="14" a="1"/>
  <c r="F1728" i="14" s="1"/>
  <c r="E1728" i="14" a="1"/>
  <c r="E1728" i="14" s="1"/>
  <c r="L1727" i="14" a="1"/>
  <c r="L1727" i="14" s="1"/>
  <c r="K1727" i="14" a="1"/>
  <c r="K1727" i="14" s="1"/>
  <c r="J1727" i="14" a="1"/>
  <c r="J1727" i="14" s="1"/>
  <c r="I1727" i="14" a="1"/>
  <c r="I1727" i="14" s="1"/>
  <c r="H1727" i="14" a="1"/>
  <c r="H1727" i="14" s="1"/>
  <c r="G1727" i="14" a="1"/>
  <c r="G1727" i="14" s="1"/>
  <c r="F1727" i="14" a="1"/>
  <c r="F1727" i="14" s="1"/>
  <c r="E1727" i="14" a="1"/>
  <c r="E1727" i="14" s="1"/>
  <c r="L1726" i="14" a="1"/>
  <c r="L1726" i="14" s="1"/>
  <c r="K1726" i="14" a="1"/>
  <c r="K1726" i="14" s="1"/>
  <c r="J1726" i="14" a="1"/>
  <c r="J1726" i="14" s="1"/>
  <c r="I1726" i="14" a="1"/>
  <c r="I1726" i="14" s="1"/>
  <c r="H1726" i="14" a="1"/>
  <c r="H1726" i="14" s="1"/>
  <c r="G1726" i="14" a="1"/>
  <c r="G1726" i="14" s="1"/>
  <c r="F1726" i="14" a="1"/>
  <c r="F1726" i="14" s="1"/>
  <c r="E1726" i="14" a="1"/>
  <c r="E1726" i="14" s="1"/>
  <c r="L1725" i="14" a="1"/>
  <c r="L1725" i="14" s="1"/>
  <c r="K1725" i="14" a="1"/>
  <c r="K1725" i="14" s="1"/>
  <c r="J1725" i="14" a="1"/>
  <c r="J1725" i="14" s="1"/>
  <c r="I1725" i="14" a="1"/>
  <c r="I1725" i="14" s="1"/>
  <c r="H1725" i="14" a="1"/>
  <c r="H1725" i="14" s="1"/>
  <c r="G1725" i="14" a="1"/>
  <c r="G1725" i="14" s="1"/>
  <c r="F1725" i="14" a="1"/>
  <c r="F1725" i="14" s="1"/>
  <c r="E1725" i="14" a="1"/>
  <c r="E1725" i="14" s="1"/>
  <c r="L1724" i="14" a="1"/>
  <c r="L1724" i="14" s="1"/>
  <c r="K1724" i="14" a="1"/>
  <c r="K1724" i="14" s="1"/>
  <c r="J1724" i="14" a="1"/>
  <c r="J1724" i="14" s="1"/>
  <c r="I1724" i="14" a="1"/>
  <c r="I1724" i="14" s="1"/>
  <c r="H1724" i="14" a="1"/>
  <c r="H1724" i="14" s="1"/>
  <c r="G1724" i="14" a="1"/>
  <c r="G1724" i="14" s="1"/>
  <c r="F1724" i="14" a="1"/>
  <c r="F1724" i="14" s="1"/>
  <c r="E1724" i="14" a="1"/>
  <c r="E1724" i="14" s="1"/>
  <c r="L1723" i="14" a="1"/>
  <c r="L1723" i="14" s="1"/>
  <c r="K1723" i="14" a="1"/>
  <c r="K1723" i="14" s="1"/>
  <c r="J1723" i="14" a="1"/>
  <c r="J1723" i="14" s="1"/>
  <c r="I1723" i="14" a="1"/>
  <c r="I1723" i="14" s="1"/>
  <c r="H1723" i="14" a="1"/>
  <c r="H1723" i="14" s="1"/>
  <c r="G1723" i="14" a="1"/>
  <c r="G1723" i="14" s="1"/>
  <c r="F1723" i="14" a="1"/>
  <c r="F1723" i="14" s="1"/>
  <c r="E1723" i="14" a="1"/>
  <c r="E1723" i="14" s="1"/>
  <c r="L1722" i="14" a="1"/>
  <c r="L1722" i="14" s="1"/>
  <c r="K1722" i="14" a="1"/>
  <c r="K1722" i="14" s="1"/>
  <c r="J1722" i="14" a="1"/>
  <c r="J1722" i="14" s="1"/>
  <c r="I1722" i="14" a="1"/>
  <c r="I1722" i="14" s="1"/>
  <c r="H1722" i="14" a="1"/>
  <c r="H1722" i="14" s="1"/>
  <c r="G1722" i="14" a="1"/>
  <c r="G1722" i="14" s="1"/>
  <c r="F1722" i="14" a="1"/>
  <c r="F1722" i="14" s="1"/>
  <c r="E1722" i="14" a="1"/>
  <c r="E1722" i="14" s="1"/>
  <c r="L1721" i="14" a="1"/>
  <c r="L1721" i="14" s="1"/>
  <c r="K1721" i="14" a="1"/>
  <c r="K1721" i="14" s="1"/>
  <c r="J1721" i="14" a="1"/>
  <c r="J1721" i="14" s="1"/>
  <c r="I1721" i="14" a="1"/>
  <c r="I1721" i="14" s="1"/>
  <c r="H1721" i="14" a="1"/>
  <c r="H1721" i="14" s="1"/>
  <c r="G1721" i="14" a="1"/>
  <c r="G1721" i="14" s="1"/>
  <c r="F1721" i="14" a="1"/>
  <c r="F1721" i="14" s="1"/>
  <c r="E1721" i="14" a="1"/>
  <c r="E1721" i="14" s="1"/>
  <c r="L1720" i="14" a="1"/>
  <c r="L1720" i="14" s="1"/>
  <c r="K1720" i="14" a="1"/>
  <c r="K1720" i="14" s="1"/>
  <c r="J1720" i="14" a="1"/>
  <c r="J1720" i="14" s="1"/>
  <c r="I1720" i="14" a="1"/>
  <c r="I1720" i="14" s="1"/>
  <c r="H1720" i="14" a="1"/>
  <c r="H1720" i="14" s="1"/>
  <c r="G1720" i="14" a="1"/>
  <c r="G1720" i="14" s="1"/>
  <c r="F1720" i="14" a="1"/>
  <c r="F1720" i="14" s="1"/>
  <c r="E1720" i="14" a="1"/>
  <c r="E1720" i="14" s="1"/>
  <c r="L1719" i="14" a="1"/>
  <c r="L1719" i="14" s="1"/>
  <c r="K1719" i="14" a="1"/>
  <c r="K1719" i="14" s="1"/>
  <c r="J1719" i="14" a="1"/>
  <c r="J1719" i="14" s="1"/>
  <c r="I1719" i="14" a="1"/>
  <c r="I1719" i="14" s="1"/>
  <c r="H1719" i="14" a="1"/>
  <c r="H1719" i="14" s="1"/>
  <c r="G1719" i="14" a="1"/>
  <c r="G1719" i="14" s="1"/>
  <c r="F1719" i="14" a="1"/>
  <c r="F1719" i="14" s="1"/>
  <c r="E1719" i="14" a="1"/>
  <c r="E1719" i="14" s="1"/>
  <c r="L1718" i="14" a="1"/>
  <c r="L1718" i="14" s="1"/>
  <c r="K1718" i="14" a="1"/>
  <c r="K1718" i="14" s="1"/>
  <c r="J1718" i="14" a="1"/>
  <c r="J1718" i="14" s="1"/>
  <c r="I1718" i="14" a="1"/>
  <c r="I1718" i="14" s="1"/>
  <c r="H1718" i="14" a="1"/>
  <c r="H1718" i="14" s="1"/>
  <c r="G1718" i="14" a="1"/>
  <c r="G1718" i="14" s="1"/>
  <c r="F1718" i="14" a="1"/>
  <c r="F1718" i="14" s="1"/>
  <c r="E1718" i="14" a="1"/>
  <c r="E1718" i="14" s="1"/>
  <c r="L1717" i="14" a="1"/>
  <c r="L1717" i="14" s="1"/>
  <c r="K1717" i="14" a="1"/>
  <c r="K1717" i="14" s="1"/>
  <c r="J1717" i="14" a="1"/>
  <c r="J1717" i="14" s="1"/>
  <c r="I1717" i="14" a="1"/>
  <c r="I1717" i="14" s="1"/>
  <c r="H1717" i="14" a="1"/>
  <c r="H1717" i="14" s="1"/>
  <c r="G1717" i="14" a="1"/>
  <c r="G1717" i="14" s="1"/>
  <c r="F1717" i="14" a="1"/>
  <c r="F1717" i="14" s="1"/>
  <c r="E1717" i="14" a="1"/>
  <c r="E1717" i="14" s="1"/>
  <c r="L1716" i="14" a="1"/>
  <c r="L1716" i="14" s="1"/>
  <c r="K1716" i="14" a="1"/>
  <c r="K1716" i="14" s="1"/>
  <c r="J1716" i="14" a="1"/>
  <c r="J1716" i="14" s="1"/>
  <c r="I1716" i="14" a="1"/>
  <c r="I1716" i="14" s="1"/>
  <c r="H1716" i="14" a="1"/>
  <c r="H1716" i="14" s="1"/>
  <c r="G1716" i="14" a="1"/>
  <c r="G1716" i="14" s="1"/>
  <c r="F1716" i="14" a="1"/>
  <c r="F1716" i="14" s="1"/>
  <c r="E1716" i="14" a="1"/>
  <c r="E1716" i="14" s="1"/>
  <c r="L1715" i="14" a="1"/>
  <c r="L1715" i="14" s="1"/>
  <c r="K1715" i="14" a="1"/>
  <c r="K1715" i="14" s="1"/>
  <c r="J1715" i="14" a="1"/>
  <c r="J1715" i="14" s="1"/>
  <c r="I1715" i="14" a="1"/>
  <c r="I1715" i="14" s="1"/>
  <c r="H1715" i="14" a="1"/>
  <c r="H1715" i="14" s="1"/>
  <c r="G1715" i="14" a="1"/>
  <c r="G1715" i="14" s="1"/>
  <c r="F1715" i="14" a="1"/>
  <c r="F1715" i="14" s="1"/>
  <c r="E1715" i="14" a="1"/>
  <c r="E1715" i="14" s="1"/>
  <c r="L1714" i="14" a="1"/>
  <c r="L1714" i="14" s="1"/>
  <c r="K1714" i="14" a="1"/>
  <c r="K1714" i="14" s="1"/>
  <c r="J1714" i="14" a="1"/>
  <c r="J1714" i="14" s="1"/>
  <c r="I1714" i="14" a="1"/>
  <c r="I1714" i="14" s="1"/>
  <c r="H1714" i="14" a="1"/>
  <c r="H1714" i="14" s="1"/>
  <c r="G1714" i="14" a="1"/>
  <c r="G1714" i="14" s="1"/>
  <c r="F1714" i="14" a="1"/>
  <c r="F1714" i="14" s="1"/>
  <c r="E1714" i="14" a="1"/>
  <c r="E1714" i="14" s="1"/>
  <c r="L1713" i="14" a="1"/>
  <c r="L1713" i="14" s="1"/>
  <c r="K1713" i="14" a="1"/>
  <c r="K1713" i="14" s="1"/>
  <c r="J1713" i="14" a="1"/>
  <c r="J1713" i="14" s="1"/>
  <c r="I1713" i="14" a="1"/>
  <c r="I1713" i="14" s="1"/>
  <c r="H1713" i="14" a="1"/>
  <c r="H1713" i="14" s="1"/>
  <c r="G1713" i="14" a="1"/>
  <c r="G1713" i="14" s="1"/>
  <c r="F1713" i="14" a="1"/>
  <c r="F1713" i="14" s="1"/>
  <c r="E1713" i="14" a="1"/>
  <c r="E1713" i="14" s="1"/>
  <c r="L1712" i="14" a="1"/>
  <c r="L1712" i="14" s="1"/>
  <c r="K1712" i="14" a="1"/>
  <c r="K1712" i="14" s="1"/>
  <c r="J1712" i="14" a="1"/>
  <c r="J1712" i="14" s="1"/>
  <c r="I1712" i="14" a="1"/>
  <c r="I1712" i="14" s="1"/>
  <c r="H1712" i="14" a="1"/>
  <c r="H1712" i="14" s="1"/>
  <c r="G1712" i="14" a="1"/>
  <c r="G1712" i="14" s="1"/>
  <c r="F1712" i="14" a="1"/>
  <c r="F1712" i="14" s="1"/>
  <c r="E1712" i="14" a="1"/>
  <c r="E1712" i="14" s="1"/>
  <c r="L1711" i="14" a="1"/>
  <c r="L1711" i="14" s="1"/>
  <c r="K1711" i="14" a="1"/>
  <c r="K1711" i="14" s="1"/>
  <c r="J1711" i="14" a="1"/>
  <c r="J1711" i="14" s="1"/>
  <c r="I1711" i="14" a="1"/>
  <c r="I1711" i="14" s="1"/>
  <c r="H1711" i="14" a="1"/>
  <c r="H1711" i="14" s="1"/>
  <c r="G1711" i="14" a="1"/>
  <c r="G1711" i="14" s="1"/>
  <c r="F1711" i="14" a="1"/>
  <c r="F1711" i="14" s="1"/>
  <c r="E1711" i="14" a="1"/>
  <c r="E1711" i="14" s="1"/>
  <c r="L1710" i="14" a="1"/>
  <c r="L1710" i="14" s="1"/>
  <c r="K1710" i="14" a="1"/>
  <c r="K1710" i="14" s="1"/>
  <c r="J1710" i="14" a="1"/>
  <c r="J1710" i="14" s="1"/>
  <c r="I1710" i="14" a="1"/>
  <c r="I1710" i="14" s="1"/>
  <c r="H1710" i="14" a="1"/>
  <c r="H1710" i="14" s="1"/>
  <c r="G1710" i="14" a="1"/>
  <c r="G1710" i="14" s="1"/>
  <c r="F1710" i="14" a="1"/>
  <c r="F1710" i="14" s="1"/>
  <c r="E1710" i="14" a="1"/>
  <c r="E1710" i="14" s="1"/>
  <c r="L1709" i="14" a="1"/>
  <c r="L1709" i="14" s="1"/>
  <c r="K1709" i="14" a="1"/>
  <c r="K1709" i="14" s="1"/>
  <c r="J1709" i="14" a="1"/>
  <c r="J1709" i="14" s="1"/>
  <c r="I1709" i="14" a="1"/>
  <c r="I1709" i="14" s="1"/>
  <c r="H1709" i="14" a="1"/>
  <c r="H1709" i="14" s="1"/>
  <c r="G1709" i="14" a="1"/>
  <c r="G1709" i="14" s="1"/>
  <c r="F1709" i="14" a="1"/>
  <c r="F1709" i="14" s="1"/>
  <c r="E1709" i="14" a="1"/>
  <c r="E1709" i="14" s="1"/>
  <c r="L1708" i="14" a="1"/>
  <c r="L1708" i="14" s="1"/>
  <c r="K1708" i="14" a="1"/>
  <c r="K1708" i="14" s="1"/>
  <c r="J1708" i="14" a="1"/>
  <c r="J1708" i="14" s="1"/>
  <c r="I1708" i="14" a="1"/>
  <c r="I1708" i="14" s="1"/>
  <c r="H1708" i="14" a="1"/>
  <c r="H1708" i="14" s="1"/>
  <c r="G1708" i="14" a="1"/>
  <c r="G1708" i="14" s="1"/>
  <c r="F1708" i="14" a="1"/>
  <c r="F1708" i="14" s="1"/>
  <c r="E1708" i="14" a="1"/>
  <c r="E1708" i="14" s="1"/>
  <c r="L1707" i="14" a="1"/>
  <c r="L1707" i="14" s="1"/>
  <c r="K1707" i="14" a="1"/>
  <c r="K1707" i="14" s="1"/>
  <c r="J1707" i="14" a="1"/>
  <c r="J1707" i="14" s="1"/>
  <c r="I1707" i="14" a="1"/>
  <c r="I1707" i="14" s="1"/>
  <c r="H1707" i="14" a="1"/>
  <c r="H1707" i="14" s="1"/>
  <c r="G1707" i="14" a="1"/>
  <c r="G1707" i="14" s="1"/>
  <c r="F1707" i="14" a="1"/>
  <c r="F1707" i="14" s="1"/>
  <c r="E1707" i="14" a="1"/>
  <c r="E1707" i="14" s="1"/>
  <c r="L1706" i="14" a="1"/>
  <c r="L1706" i="14" s="1"/>
  <c r="K1706" i="14" a="1"/>
  <c r="K1706" i="14" s="1"/>
  <c r="J1706" i="14" a="1"/>
  <c r="J1706" i="14" s="1"/>
  <c r="I1706" i="14" a="1"/>
  <c r="I1706" i="14" s="1"/>
  <c r="H1706" i="14" a="1"/>
  <c r="H1706" i="14" s="1"/>
  <c r="G1706" i="14" a="1"/>
  <c r="G1706" i="14" s="1"/>
  <c r="F1706" i="14" a="1"/>
  <c r="F1706" i="14" s="1"/>
  <c r="E1706" i="14" a="1"/>
  <c r="E1706" i="14" s="1"/>
  <c r="L1705" i="14" a="1"/>
  <c r="L1705" i="14" s="1"/>
  <c r="K1705" i="14" a="1"/>
  <c r="K1705" i="14" s="1"/>
  <c r="J1705" i="14" a="1"/>
  <c r="J1705" i="14" s="1"/>
  <c r="I1705" i="14" a="1"/>
  <c r="I1705" i="14" s="1"/>
  <c r="H1705" i="14" a="1"/>
  <c r="H1705" i="14" s="1"/>
  <c r="G1705" i="14" a="1"/>
  <c r="G1705" i="14" s="1"/>
  <c r="F1705" i="14" a="1"/>
  <c r="F1705" i="14" s="1"/>
  <c r="E1705" i="14" a="1"/>
  <c r="E1705" i="14" s="1"/>
  <c r="L1704" i="14" a="1"/>
  <c r="L1704" i="14" s="1"/>
  <c r="K1704" i="14" a="1"/>
  <c r="K1704" i="14" s="1"/>
  <c r="J1704" i="14" a="1"/>
  <c r="J1704" i="14" s="1"/>
  <c r="I1704" i="14" a="1"/>
  <c r="I1704" i="14" s="1"/>
  <c r="H1704" i="14" a="1"/>
  <c r="H1704" i="14" s="1"/>
  <c r="G1704" i="14" a="1"/>
  <c r="G1704" i="14" s="1"/>
  <c r="F1704" i="14" a="1"/>
  <c r="F1704" i="14" s="1"/>
  <c r="E1704" i="14" a="1"/>
  <c r="E1704" i="14" s="1"/>
  <c r="L1703" i="14" a="1"/>
  <c r="L1703" i="14" s="1"/>
  <c r="K1703" i="14" a="1"/>
  <c r="K1703" i="14" s="1"/>
  <c r="J1703" i="14" a="1"/>
  <c r="J1703" i="14" s="1"/>
  <c r="I1703" i="14" a="1"/>
  <c r="I1703" i="14" s="1"/>
  <c r="H1703" i="14" a="1"/>
  <c r="H1703" i="14" s="1"/>
  <c r="G1703" i="14" a="1"/>
  <c r="G1703" i="14" s="1"/>
  <c r="F1703" i="14" a="1"/>
  <c r="F1703" i="14" s="1"/>
  <c r="E1703" i="14" a="1"/>
  <c r="E1703" i="14" s="1"/>
  <c r="L1702" i="14" a="1"/>
  <c r="L1702" i="14" s="1"/>
  <c r="K1702" i="14" a="1"/>
  <c r="K1702" i="14" s="1"/>
  <c r="J1702" i="14" a="1"/>
  <c r="J1702" i="14" s="1"/>
  <c r="I1702" i="14" a="1"/>
  <c r="I1702" i="14" s="1"/>
  <c r="H1702" i="14" a="1"/>
  <c r="H1702" i="14" s="1"/>
  <c r="G1702" i="14" a="1"/>
  <c r="G1702" i="14" s="1"/>
  <c r="F1702" i="14" a="1"/>
  <c r="F1702" i="14" s="1"/>
  <c r="E1702" i="14" a="1"/>
  <c r="E1702" i="14" s="1"/>
  <c r="L1701" i="14" a="1"/>
  <c r="L1701" i="14" s="1"/>
  <c r="K1701" i="14" a="1"/>
  <c r="K1701" i="14" s="1"/>
  <c r="J1701" i="14" a="1"/>
  <c r="J1701" i="14" s="1"/>
  <c r="I1701" i="14" a="1"/>
  <c r="I1701" i="14" s="1"/>
  <c r="H1701" i="14" a="1"/>
  <c r="H1701" i="14" s="1"/>
  <c r="G1701" i="14" a="1"/>
  <c r="G1701" i="14" s="1"/>
  <c r="F1701" i="14" a="1"/>
  <c r="F1701" i="14" s="1"/>
  <c r="E1701" i="14" a="1"/>
  <c r="E1701" i="14" s="1"/>
  <c r="L1700" i="14" a="1"/>
  <c r="L1700" i="14" s="1"/>
  <c r="K1700" i="14" a="1"/>
  <c r="K1700" i="14" s="1"/>
  <c r="J1700" i="14" a="1"/>
  <c r="J1700" i="14" s="1"/>
  <c r="I1700" i="14" a="1"/>
  <c r="I1700" i="14" s="1"/>
  <c r="H1700" i="14" a="1"/>
  <c r="H1700" i="14" s="1"/>
  <c r="G1700" i="14" a="1"/>
  <c r="G1700" i="14" s="1"/>
  <c r="F1700" i="14" a="1"/>
  <c r="F1700" i="14" s="1"/>
  <c r="E1700" i="14" a="1"/>
  <c r="E1700" i="14" s="1"/>
  <c r="L1699" i="14" a="1"/>
  <c r="L1699" i="14" s="1"/>
  <c r="K1699" i="14" a="1"/>
  <c r="K1699" i="14" s="1"/>
  <c r="J1699" i="14" a="1"/>
  <c r="J1699" i="14" s="1"/>
  <c r="I1699" i="14" a="1"/>
  <c r="I1699" i="14" s="1"/>
  <c r="H1699" i="14" a="1"/>
  <c r="H1699" i="14" s="1"/>
  <c r="G1699" i="14" a="1"/>
  <c r="G1699" i="14" s="1"/>
  <c r="F1699" i="14" a="1"/>
  <c r="F1699" i="14" s="1"/>
  <c r="E1699" i="14" a="1"/>
  <c r="E1699" i="14" s="1"/>
  <c r="L1698" i="14" a="1"/>
  <c r="L1698" i="14" s="1"/>
  <c r="K1698" i="14" a="1"/>
  <c r="K1698" i="14" s="1"/>
  <c r="J1698" i="14" a="1"/>
  <c r="J1698" i="14" s="1"/>
  <c r="I1698" i="14" a="1"/>
  <c r="I1698" i="14" s="1"/>
  <c r="H1698" i="14" a="1"/>
  <c r="H1698" i="14" s="1"/>
  <c r="G1698" i="14" a="1"/>
  <c r="G1698" i="14" s="1"/>
  <c r="F1698" i="14" a="1"/>
  <c r="F1698" i="14" s="1"/>
  <c r="E1698" i="14" a="1"/>
  <c r="E1698" i="14" s="1"/>
  <c r="L1697" i="14" a="1"/>
  <c r="L1697" i="14" s="1"/>
  <c r="K1697" i="14" a="1"/>
  <c r="K1697" i="14" s="1"/>
  <c r="J1697" i="14" a="1"/>
  <c r="J1697" i="14" s="1"/>
  <c r="I1697" i="14" a="1"/>
  <c r="I1697" i="14" s="1"/>
  <c r="H1697" i="14" a="1"/>
  <c r="H1697" i="14" s="1"/>
  <c r="G1697" i="14" a="1"/>
  <c r="G1697" i="14" s="1"/>
  <c r="F1697" i="14" a="1"/>
  <c r="F1697" i="14" s="1"/>
  <c r="E1697" i="14" a="1"/>
  <c r="E1697" i="14" s="1"/>
  <c r="L1696" i="14" a="1"/>
  <c r="L1696" i="14" s="1"/>
  <c r="K1696" i="14" a="1"/>
  <c r="K1696" i="14" s="1"/>
  <c r="J1696" i="14" a="1"/>
  <c r="J1696" i="14" s="1"/>
  <c r="I1696" i="14" a="1"/>
  <c r="I1696" i="14" s="1"/>
  <c r="H1696" i="14" a="1"/>
  <c r="H1696" i="14" s="1"/>
  <c r="G1696" i="14" a="1"/>
  <c r="G1696" i="14" s="1"/>
  <c r="F1696" i="14" a="1"/>
  <c r="F1696" i="14" s="1"/>
  <c r="E1696" i="14" a="1"/>
  <c r="E1696" i="14" s="1"/>
  <c r="L1695" i="14" a="1"/>
  <c r="L1695" i="14" s="1"/>
  <c r="K1695" i="14" a="1"/>
  <c r="K1695" i="14" s="1"/>
  <c r="J1695" i="14" a="1"/>
  <c r="J1695" i="14" s="1"/>
  <c r="I1695" i="14" a="1"/>
  <c r="I1695" i="14" s="1"/>
  <c r="H1695" i="14" a="1"/>
  <c r="H1695" i="14" s="1"/>
  <c r="G1695" i="14" a="1"/>
  <c r="G1695" i="14" s="1"/>
  <c r="F1695" i="14" a="1"/>
  <c r="F1695" i="14" s="1"/>
  <c r="E1695" i="14" a="1"/>
  <c r="E1695" i="14" s="1"/>
  <c r="L1694" i="14" a="1"/>
  <c r="L1694" i="14" s="1"/>
  <c r="K1694" i="14" a="1"/>
  <c r="K1694" i="14" s="1"/>
  <c r="J1694" i="14" a="1"/>
  <c r="J1694" i="14" s="1"/>
  <c r="I1694" i="14" a="1"/>
  <c r="I1694" i="14" s="1"/>
  <c r="H1694" i="14" a="1"/>
  <c r="H1694" i="14" s="1"/>
  <c r="G1694" i="14" a="1"/>
  <c r="G1694" i="14" s="1"/>
  <c r="F1694" i="14" a="1"/>
  <c r="F1694" i="14" s="1"/>
  <c r="E1694" i="14" a="1"/>
  <c r="E1694" i="14" s="1"/>
  <c r="L1693" i="14" a="1"/>
  <c r="L1693" i="14" s="1"/>
  <c r="K1693" i="14" a="1"/>
  <c r="K1693" i="14" s="1"/>
  <c r="J1693" i="14" a="1"/>
  <c r="J1693" i="14" s="1"/>
  <c r="I1693" i="14" a="1"/>
  <c r="I1693" i="14" s="1"/>
  <c r="H1693" i="14" a="1"/>
  <c r="H1693" i="14" s="1"/>
  <c r="G1693" i="14" a="1"/>
  <c r="G1693" i="14" s="1"/>
  <c r="F1693" i="14" a="1"/>
  <c r="F1693" i="14" s="1"/>
  <c r="E1693" i="14" a="1"/>
  <c r="E1693" i="14" s="1"/>
  <c r="L1692" i="14" a="1"/>
  <c r="L1692" i="14" s="1"/>
  <c r="K1692" i="14" a="1"/>
  <c r="K1692" i="14" s="1"/>
  <c r="J1692" i="14" a="1"/>
  <c r="J1692" i="14" s="1"/>
  <c r="I1692" i="14" a="1"/>
  <c r="I1692" i="14" s="1"/>
  <c r="H1692" i="14" a="1"/>
  <c r="H1692" i="14" s="1"/>
  <c r="G1692" i="14" a="1"/>
  <c r="G1692" i="14" s="1"/>
  <c r="F1692" i="14" a="1"/>
  <c r="F1692" i="14" s="1"/>
  <c r="E1692" i="14" a="1"/>
  <c r="E1692" i="14" s="1"/>
  <c r="L1691" i="14" a="1"/>
  <c r="L1691" i="14" s="1"/>
  <c r="K1691" i="14" a="1"/>
  <c r="K1691" i="14" s="1"/>
  <c r="J1691" i="14" a="1"/>
  <c r="J1691" i="14" s="1"/>
  <c r="I1691" i="14" a="1"/>
  <c r="I1691" i="14" s="1"/>
  <c r="H1691" i="14" a="1"/>
  <c r="H1691" i="14" s="1"/>
  <c r="G1691" i="14" a="1"/>
  <c r="G1691" i="14" s="1"/>
  <c r="F1691" i="14" a="1"/>
  <c r="F1691" i="14" s="1"/>
  <c r="E1691" i="14" a="1"/>
  <c r="E1691" i="14" s="1"/>
  <c r="L1690" i="14" a="1"/>
  <c r="L1690" i="14" s="1"/>
  <c r="K1690" i="14" a="1"/>
  <c r="K1690" i="14" s="1"/>
  <c r="J1690" i="14" a="1"/>
  <c r="J1690" i="14" s="1"/>
  <c r="I1690" i="14" a="1"/>
  <c r="I1690" i="14" s="1"/>
  <c r="H1690" i="14" a="1"/>
  <c r="H1690" i="14" s="1"/>
  <c r="G1690" i="14" a="1"/>
  <c r="G1690" i="14" s="1"/>
  <c r="F1690" i="14" a="1"/>
  <c r="F1690" i="14" s="1"/>
  <c r="E1690" i="14" a="1"/>
  <c r="E1690" i="14" s="1"/>
  <c r="L1688" i="14" a="1"/>
  <c r="L1688" i="14" s="1"/>
  <c r="K1688" i="14" a="1"/>
  <c r="K1688" i="14" s="1"/>
  <c r="J1688" i="14" a="1"/>
  <c r="J1688" i="14" s="1"/>
  <c r="I1688" i="14" a="1"/>
  <c r="I1688" i="14" s="1"/>
  <c r="H1688" i="14" a="1"/>
  <c r="H1688" i="14" s="1"/>
  <c r="G1688" i="14" a="1"/>
  <c r="G1688" i="14" s="1"/>
  <c r="F1688" i="14" a="1"/>
  <c r="F1688" i="14" s="1"/>
  <c r="E1688" i="14" a="1"/>
  <c r="E1688" i="14" s="1"/>
  <c r="L1687" i="14" a="1"/>
  <c r="L1687" i="14" s="1"/>
  <c r="K1687" i="14" a="1"/>
  <c r="K1687" i="14" s="1"/>
  <c r="J1687" i="14" a="1"/>
  <c r="J1687" i="14" s="1"/>
  <c r="I1687" i="14" a="1"/>
  <c r="I1687" i="14" s="1"/>
  <c r="H1687" i="14" a="1"/>
  <c r="H1687" i="14" s="1"/>
  <c r="G1687" i="14" a="1"/>
  <c r="G1687" i="14" s="1"/>
  <c r="F1687" i="14" a="1"/>
  <c r="F1687" i="14" s="1"/>
  <c r="E1687" i="14" a="1"/>
  <c r="E1687" i="14" s="1"/>
  <c r="L1686" i="14" a="1"/>
  <c r="L1686" i="14" s="1"/>
  <c r="K1686" i="14" a="1"/>
  <c r="K1686" i="14" s="1"/>
  <c r="J1686" i="14" a="1"/>
  <c r="J1686" i="14" s="1"/>
  <c r="I1686" i="14" a="1"/>
  <c r="I1686" i="14" s="1"/>
  <c r="H1686" i="14" a="1"/>
  <c r="H1686" i="14" s="1"/>
  <c r="G1686" i="14" a="1"/>
  <c r="G1686" i="14" s="1"/>
  <c r="F1686" i="14" a="1"/>
  <c r="F1686" i="14" s="1"/>
  <c r="E1686" i="14" a="1"/>
  <c r="E1686" i="14" s="1"/>
  <c r="L1685" i="14" a="1"/>
  <c r="L1685" i="14" s="1"/>
  <c r="K1685" i="14" a="1"/>
  <c r="K1685" i="14" s="1"/>
  <c r="J1685" i="14" a="1"/>
  <c r="J1685" i="14" s="1"/>
  <c r="I1685" i="14" a="1"/>
  <c r="I1685" i="14" s="1"/>
  <c r="H1685" i="14" a="1"/>
  <c r="H1685" i="14" s="1"/>
  <c r="G1685" i="14" a="1"/>
  <c r="G1685" i="14" s="1"/>
  <c r="F1685" i="14" a="1"/>
  <c r="F1685" i="14" s="1"/>
  <c r="E1685" i="14" a="1"/>
  <c r="E1685" i="14" s="1"/>
  <c r="L1684" i="14" a="1"/>
  <c r="L1684" i="14" s="1"/>
  <c r="K1684" i="14" a="1"/>
  <c r="K1684" i="14" s="1"/>
  <c r="J1684" i="14" a="1"/>
  <c r="J1684" i="14" s="1"/>
  <c r="I1684" i="14" a="1"/>
  <c r="I1684" i="14" s="1"/>
  <c r="H1684" i="14" a="1"/>
  <c r="H1684" i="14" s="1"/>
  <c r="G1684" i="14" a="1"/>
  <c r="G1684" i="14" s="1"/>
  <c r="F1684" i="14" a="1"/>
  <c r="F1684" i="14" s="1"/>
  <c r="E1684" i="14" a="1"/>
  <c r="E1684" i="14" s="1"/>
  <c r="L1683" i="14" a="1"/>
  <c r="L1683" i="14" s="1"/>
  <c r="K1683" i="14" a="1"/>
  <c r="K1683" i="14" s="1"/>
  <c r="J1683" i="14" a="1"/>
  <c r="J1683" i="14" s="1"/>
  <c r="I1683" i="14" a="1"/>
  <c r="I1683" i="14" s="1"/>
  <c r="H1683" i="14" a="1"/>
  <c r="H1683" i="14" s="1"/>
  <c r="G1683" i="14" a="1"/>
  <c r="G1683" i="14" s="1"/>
  <c r="F1683" i="14" a="1"/>
  <c r="F1683" i="14" s="1"/>
  <c r="E1683" i="14" a="1"/>
  <c r="E1683" i="14" s="1"/>
  <c r="L1682" i="14" a="1"/>
  <c r="L1682" i="14" s="1"/>
  <c r="K1682" i="14" a="1"/>
  <c r="K1682" i="14" s="1"/>
  <c r="J1682" i="14" a="1"/>
  <c r="J1682" i="14" s="1"/>
  <c r="I1682" i="14" a="1"/>
  <c r="I1682" i="14" s="1"/>
  <c r="H1682" i="14" a="1"/>
  <c r="H1682" i="14" s="1"/>
  <c r="G1682" i="14" a="1"/>
  <c r="G1682" i="14" s="1"/>
  <c r="F1682" i="14" a="1"/>
  <c r="F1682" i="14" s="1"/>
  <c r="E1682" i="14" a="1"/>
  <c r="E1682" i="14" s="1"/>
  <c r="L1681" i="14" a="1"/>
  <c r="L1681" i="14" s="1"/>
  <c r="K1681" i="14" a="1"/>
  <c r="K1681" i="14" s="1"/>
  <c r="J1681" i="14" a="1"/>
  <c r="J1681" i="14" s="1"/>
  <c r="I1681" i="14" a="1"/>
  <c r="I1681" i="14" s="1"/>
  <c r="H1681" i="14" a="1"/>
  <c r="H1681" i="14" s="1"/>
  <c r="G1681" i="14" a="1"/>
  <c r="G1681" i="14" s="1"/>
  <c r="F1681" i="14" a="1"/>
  <c r="F1681" i="14" s="1"/>
  <c r="E1681" i="14" a="1"/>
  <c r="E1681" i="14" s="1"/>
  <c r="L1680" i="14" a="1"/>
  <c r="L1680" i="14" s="1"/>
  <c r="K1680" i="14" a="1"/>
  <c r="K1680" i="14" s="1"/>
  <c r="J1680" i="14" a="1"/>
  <c r="J1680" i="14" s="1"/>
  <c r="I1680" i="14" a="1"/>
  <c r="I1680" i="14" s="1"/>
  <c r="H1680" i="14" a="1"/>
  <c r="H1680" i="14" s="1"/>
  <c r="G1680" i="14" a="1"/>
  <c r="G1680" i="14" s="1"/>
  <c r="F1680" i="14" a="1"/>
  <c r="F1680" i="14" s="1"/>
  <c r="E1680" i="14" a="1"/>
  <c r="E1680" i="14" s="1"/>
  <c r="L1679" i="14" a="1"/>
  <c r="L1679" i="14" s="1"/>
  <c r="K1679" i="14" a="1"/>
  <c r="K1679" i="14" s="1"/>
  <c r="J1679" i="14" a="1"/>
  <c r="J1679" i="14" s="1"/>
  <c r="I1679" i="14" a="1"/>
  <c r="I1679" i="14" s="1"/>
  <c r="H1679" i="14" a="1"/>
  <c r="H1679" i="14" s="1"/>
  <c r="G1679" i="14" a="1"/>
  <c r="G1679" i="14" s="1"/>
  <c r="F1679" i="14" a="1"/>
  <c r="F1679" i="14" s="1"/>
  <c r="E1679" i="14" a="1"/>
  <c r="E1679" i="14" s="1"/>
  <c r="L1678" i="14" a="1"/>
  <c r="L1678" i="14" s="1"/>
  <c r="K1678" i="14" a="1"/>
  <c r="K1678" i="14" s="1"/>
  <c r="J1678" i="14" a="1"/>
  <c r="J1678" i="14" s="1"/>
  <c r="I1678" i="14" a="1"/>
  <c r="I1678" i="14" s="1"/>
  <c r="H1678" i="14" a="1"/>
  <c r="H1678" i="14" s="1"/>
  <c r="G1678" i="14" a="1"/>
  <c r="G1678" i="14" s="1"/>
  <c r="F1678" i="14" a="1"/>
  <c r="F1678" i="14" s="1"/>
  <c r="E1678" i="14" a="1"/>
  <c r="E1678" i="14" s="1"/>
  <c r="L1677" i="14" a="1"/>
  <c r="L1677" i="14" s="1"/>
  <c r="K1677" i="14" a="1"/>
  <c r="K1677" i="14" s="1"/>
  <c r="J1677" i="14" a="1"/>
  <c r="J1677" i="14" s="1"/>
  <c r="I1677" i="14" a="1"/>
  <c r="I1677" i="14" s="1"/>
  <c r="H1677" i="14" a="1"/>
  <c r="H1677" i="14" s="1"/>
  <c r="G1677" i="14" a="1"/>
  <c r="G1677" i="14" s="1"/>
  <c r="F1677" i="14" a="1"/>
  <c r="F1677" i="14" s="1"/>
  <c r="E1677" i="14" a="1"/>
  <c r="E1677" i="14" s="1"/>
  <c r="L1676" i="14" a="1"/>
  <c r="L1676" i="14" s="1"/>
  <c r="K1676" i="14" a="1"/>
  <c r="K1676" i="14" s="1"/>
  <c r="J1676" i="14" a="1"/>
  <c r="J1676" i="14" s="1"/>
  <c r="I1676" i="14" a="1"/>
  <c r="I1676" i="14" s="1"/>
  <c r="H1676" i="14" a="1"/>
  <c r="H1676" i="14" s="1"/>
  <c r="G1676" i="14" a="1"/>
  <c r="G1676" i="14" s="1"/>
  <c r="F1676" i="14" a="1"/>
  <c r="F1676" i="14" s="1"/>
  <c r="E1676" i="14" a="1"/>
  <c r="E1676" i="14" s="1"/>
  <c r="L1675" i="14" a="1"/>
  <c r="L1675" i="14" s="1"/>
  <c r="K1675" i="14" a="1"/>
  <c r="K1675" i="14" s="1"/>
  <c r="J1675" i="14" a="1"/>
  <c r="J1675" i="14" s="1"/>
  <c r="I1675" i="14" a="1"/>
  <c r="I1675" i="14" s="1"/>
  <c r="H1675" i="14" a="1"/>
  <c r="H1675" i="14" s="1"/>
  <c r="G1675" i="14" a="1"/>
  <c r="G1675" i="14" s="1"/>
  <c r="F1675" i="14" a="1"/>
  <c r="F1675" i="14" s="1"/>
  <c r="E1675" i="14" a="1"/>
  <c r="E1675" i="14" s="1"/>
  <c r="L1674" i="14" a="1"/>
  <c r="L1674" i="14" s="1"/>
  <c r="K1674" i="14" a="1"/>
  <c r="K1674" i="14" s="1"/>
  <c r="J1674" i="14" a="1"/>
  <c r="J1674" i="14" s="1"/>
  <c r="I1674" i="14" a="1"/>
  <c r="I1674" i="14" s="1"/>
  <c r="H1674" i="14" a="1"/>
  <c r="H1674" i="14" s="1"/>
  <c r="G1674" i="14" a="1"/>
  <c r="G1674" i="14" s="1"/>
  <c r="F1674" i="14" a="1"/>
  <c r="F1674" i="14" s="1"/>
  <c r="E1674" i="14" a="1"/>
  <c r="E1674" i="14" s="1"/>
  <c r="L1673" i="14" a="1"/>
  <c r="L1673" i="14" s="1"/>
  <c r="K1673" i="14" a="1"/>
  <c r="K1673" i="14" s="1"/>
  <c r="J1673" i="14" a="1"/>
  <c r="J1673" i="14" s="1"/>
  <c r="I1673" i="14" a="1"/>
  <c r="I1673" i="14" s="1"/>
  <c r="H1673" i="14" a="1"/>
  <c r="H1673" i="14" s="1"/>
  <c r="G1673" i="14" a="1"/>
  <c r="G1673" i="14" s="1"/>
  <c r="F1673" i="14" a="1"/>
  <c r="F1673" i="14" s="1"/>
  <c r="E1673" i="14" a="1"/>
  <c r="E1673" i="14" s="1"/>
  <c r="L1672" i="14" a="1"/>
  <c r="L1672" i="14" s="1"/>
  <c r="K1672" i="14" a="1"/>
  <c r="K1672" i="14" s="1"/>
  <c r="J1672" i="14" a="1"/>
  <c r="J1672" i="14" s="1"/>
  <c r="I1672" i="14" a="1"/>
  <c r="I1672" i="14" s="1"/>
  <c r="H1672" i="14" a="1"/>
  <c r="H1672" i="14" s="1"/>
  <c r="G1672" i="14" a="1"/>
  <c r="G1672" i="14" s="1"/>
  <c r="F1672" i="14" a="1"/>
  <c r="F1672" i="14" s="1"/>
  <c r="E1672" i="14" a="1"/>
  <c r="E1672" i="14" s="1"/>
  <c r="L1671" i="14" a="1"/>
  <c r="L1671" i="14" s="1"/>
  <c r="K1671" i="14" a="1"/>
  <c r="K1671" i="14" s="1"/>
  <c r="J1671" i="14" a="1"/>
  <c r="J1671" i="14" s="1"/>
  <c r="I1671" i="14" a="1"/>
  <c r="I1671" i="14" s="1"/>
  <c r="H1671" i="14" a="1"/>
  <c r="H1671" i="14" s="1"/>
  <c r="G1671" i="14" a="1"/>
  <c r="G1671" i="14" s="1"/>
  <c r="F1671" i="14" a="1"/>
  <c r="F1671" i="14" s="1"/>
  <c r="E1671" i="14" a="1"/>
  <c r="E1671" i="14" s="1"/>
  <c r="L1670" i="14" a="1"/>
  <c r="L1670" i="14" s="1"/>
  <c r="K1670" i="14" a="1"/>
  <c r="K1670" i="14" s="1"/>
  <c r="J1670" i="14" a="1"/>
  <c r="J1670" i="14" s="1"/>
  <c r="I1670" i="14" a="1"/>
  <c r="I1670" i="14" s="1"/>
  <c r="H1670" i="14" a="1"/>
  <c r="H1670" i="14" s="1"/>
  <c r="G1670" i="14" a="1"/>
  <c r="G1670" i="14" s="1"/>
  <c r="F1670" i="14" a="1"/>
  <c r="F1670" i="14" s="1"/>
  <c r="E1670" i="14" a="1"/>
  <c r="E1670" i="14" s="1"/>
  <c r="L1669" i="14" a="1"/>
  <c r="L1669" i="14" s="1"/>
  <c r="K1669" i="14" a="1"/>
  <c r="K1669" i="14" s="1"/>
  <c r="J1669" i="14" a="1"/>
  <c r="J1669" i="14" s="1"/>
  <c r="I1669" i="14" a="1"/>
  <c r="I1669" i="14" s="1"/>
  <c r="H1669" i="14" a="1"/>
  <c r="H1669" i="14" s="1"/>
  <c r="G1669" i="14" a="1"/>
  <c r="G1669" i="14" s="1"/>
  <c r="F1669" i="14" a="1"/>
  <c r="F1669" i="14" s="1"/>
  <c r="E1669" i="14" a="1"/>
  <c r="E1669" i="14" s="1"/>
  <c r="L1668" i="14" a="1"/>
  <c r="L1668" i="14" s="1"/>
  <c r="K1668" i="14" a="1"/>
  <c r="K1668" i="14" s="1"/>
  <c r="J1668" i="14" a="1"/>
  <c r="J1668" i="14" s="1"/>
  <c r="I1668" i="14" a="1"/>
  <c r="I1668" i="14" s="1"/>
  <c r="H1668" i="14" a="1"/>
  <c r="H1668" i="14" s="1"/>
  <c r="G1668" i="14" a="1"/>
  <c r="G1668" i="14" s="1"/>
  <c r="F1668" i="14" a="1"/>
  <c r="F1668" i="14" s="1"/>
  <c r="E1668" i="14" a="1"/>
  <c r="E1668" i="14" s="1"/>
  <c r="L1667" i="14" a="1"/>
  <c r="L1667" i="14" s="1"/>
  <c r="K1667" i="14" a="1"/>
  <c r="K1667" i="14" s="1"/>
  <c r="J1667" i="14" a="1"/>
  <c r="J1667" i="14" s="1"/>
  <c r="I1667" i="14" a="1"/>
  <c r="I1667" i="14" s="1"/>
  <c r="H1667" i="14" a="1"/>
  <c r="H1667" i="14" s="1"/>
  <c r="G1667" i="14" a="1"/>
  <c r="G1667" i="14" s="1"/>
  <c r="F1667" i="14" a="1"/>
  <c r="F1667" i="14" s="1"/>
  <c r="E1667" i="14" a="1"/>
  <c r="E1667" i="14" s="1"/>
  <c r="L1666" i="14" a="1"/>
  <c r="L1666" i="14" s="1"/>
  <c r="K1666" i="14" a="1"/>
  <c r="K1666" i="14" s="1"/>
  <c r="J1666" i="14" a="1"/>
  <c r="J1666" i="14" s="1"/>
  <c r="I1666" i="14" a="1"/>
  <c r="I1666" i="14" s="1"/>
  <c r="H1666" i="14" a="1"/>
  <c r="H1666" i="14" s="1"/>
  <c r="G1666" i="14" a="1"/>
  <c r="G1666" i="14" s="1"/>
  <c r="F1666" i="14" a="1"/>
  <c r="F1666" i="14" s="1"/>
  <c r="E1666" i="14" a="1"/>
  <c r="E1666" i="14" s="1"/>
  <c r="L1665" i="14" a="1"/>
  <c r="L1665" i="14" s="1"/>
  <c r="K1665" i="14" a="1"/>
  <c r="K1665" i="14" s="1"/>
  <c r="J1665" i="14" a="1"/>
  <c r="J1665" i="14" s="1"/>
  <c r="I1665" i="14" a="1"/>
  <c r="I1665" i="14" s="1"/>
  <c r="H1665" i="14" a="1"/>
  <c r="H1665" i="14" s="1"/>
  <c r="G1665" i="14" a="1"/>
  <c r="G1665" i="14" s="1"/>
  <c r="F1665" i="14" a="1"/>
  <c r="F1665" i="14" s="1"/>
  <c r="E1665" i="14" a="1"/>
  <c r="E1665" i="14" s="1"/>
  <c r="L1664" i="14" a="1"/>
  <c r="L1664" i="14" s="1"/>
  <c r="K1664" i="14" a="1"/>
  <c r="K1664" i="14" s="1"/>
  <c r="J1664" i="14" a="1"/>
  <c r="J1664" i="14" s="1"/>
  <c r="I1664" i="14" a="1"/>
  <c r="I1664" i="14" s="1"/>
  <c r="H1664" i="14" a="1"/>
  <c r="H1664" i="14" s="1"/>
  <c r="G1664" i="14" a="1"/>
  <c r="G1664" i="14" s="1"/>
  <c r="F1664" i="14" a="1"/>
  <c r="F1664" i="14" s="1"/>
  <c r="E1664" i="14" a="1"/>
  <c r="E1664" i="14" s="1"/>
  <c r="L1663" i="14" a="1"/>
  <c r="L1663" i="14" s="1"/>
  <c r="K1663" i="14" a="1"/>
  <c r="K1663" i="14" s="1"/>
  <c r="J1663" i="14" a="1"/>
  <c r="J1663" i="14" s="1"/>
  <c r="I1663" i="14" a="1"/>
  <c r="I1663" i="14" s="1"/>
  <c r="H1663" i="14" a="1"/>
  <c r="H1663" i="14" s="1"/>
  <c r="G1663" i="14" a="1"/>
  <c r="G1663" i="14" s="1"/>
  <c r="F1663" i="14" a="1"/>
  <c r="F1663" i="14" s="1"/>
  <c r="E1663" i="14" a="1"/>
  <c r="E1663" i="14" s="1"/>
  <c r="L1662" i="14" a="1"/>
  <c r="L1662" i="14" s="1"/>
  <c r="K1662" i="14" a="1"/>
  <c r="K1662" i="14" s="1"/>
  <c r="J1662" i="14" a="1"/>
  <c r="J1662" i="14" s="1"/>
  <c r="I1662" i="14" a="1"/>
  <c r="I1662" i="14" s="1"/>
  <c r="H1662" i="14" a="1"/>
  <c r="H1662" i="14" s="1"/>
  <c r="G1662" i="14" a="1"/>
  <c r="G1662" i="14" s="1"/>
  <c r="F1662" i="14" a="1"/>
  <c r="F1662" i="14" s="1"/>
  <c r="E1662" i="14" a="1"/>
  <c r="E1662" i="14" s="1"/>
  <c r="L1661" i="14" a="1"/>
  <c r="L1661" i="14" s="1"/>
  <c r="K1661" i="14" a="1"/>
  <c r="K1661" i="14" s="1"/>
  <c r="J1661" i="14" a="1"/>
  <c r="J1661" i="14" s="1"/>
  <c r="I1661" i="14" a="1"/>
  <c r="I1661" i="14" s="1"/>
  <c r="H1661" i="14" a="1"/>
  <c r="H1661" i="14" s="1"/>
  <c r="G1661" i="14" a="1"/>
  <c r="G1661" i="14" s="1"/>
  <c r="F1661" i="14" a="1"/>
  <c r="F1661" i="14" s="1"/>
  <c r="E1661" i="14" a="1"/>
  <c r="E1661" i="14" s="1"/>
  <c r="L1660" i="14" a="1"/>
  <c r="L1660" i="14" s="1"/>
  <c r="K1660" i="14" a="1"/>
  <c r="K1660" i="14" s="1"/>
  <c r="J1660" i="14" a="1"/>
  <c r="J1660" i="14" s="1"/>
  <c r="I1660" i="14" a="1"/>
  <c r="I1660" i="14" s="1"/>
  <c r="H1660" i="14" a="1"/>
  <c r="H1660" i="14" s="1"/>
  <c r="G1660" i="14" a="1"/>
  <c r="G1660" i="14" s="1"/>
  <c r="F1660" i="14" a="1"/>
  <c r="F1660" i="14" s="1"/>
  <c r="E1660" i="14" a="1"/>
  <c r="E1660" i="14" s="1"/>
  <c r="L1659" i="14" a="1"/>
  <c r="L1659" i="14" s="1"/>
  <c r="K1659" i="14" a="1"/>
  <c r="K1659" i="14" s="1"/>
  <c r="J1659" i="14" a="1"/>
  <c r="J1659" i="14" s="1"/>
  <c r="I1659" i="14" a="1"/>
  <c r="I1659" i="14" s="1"/>
  <c r="H1659" i="14" a="1"/>
  <c r="H1659" i="14" s="1"/>
  <c r="G1659" i="14" a="1"/>
  <c r="G1659" i="14" s="1"/>
  <c r="F1659" i="14" a="1"/>
  <c r="F1659" i="14" s="1"/>
  <c r="E1659" i="14" a="1"/>
  <c r="E1659" i="14" s="1"/>
  <c r="L1658" i="14" a="1"/>
  <c r="L1658" i="14" s="1"/>
  <c r="K1658" i="14" a="1"/>
  <c r="K1658" i="14" s="1"/>
  <c r="J1658" i="14" a="1"/>
  <c r="J1658" i="14" s="1"/>
  <c r="I1658" i="14" a="1"/>
  <c r="I1658" i="14" s="1"/>
  <c r="H1658" i="14" a="1"/>
  <c r="H1658" i="14" s="1"/>
  <c r="G1658" i="14" a="1"/>
  <c r="G1658" i="14" s="1"/>
  <c r="F1658" i="14" a="1"/>
  <c r="F1658" i="14" s="1"/>
  <c r="E1658" i="14" a="1"/>
  <c r="E1658" i="14" s="1"/>
  <c r="L1657" i="14" a="1"/>
  <c r="L1657" i="14" s="1"/>
  <c r="K1657" i="14" a="1"/>
  <c r="K1657" i="14" s="1"/>
  <c r="J1657" i="14" a="1"/>
  <c r="J1657" i="14" s="1"/>
  <c r="I1657" i="14" a="1"/>
  <c r="I1657" i="14" s="1"/>
  <c r="H1657" i="14" a="1"/>
  <c r="H1657" i="14" s="1"/>
  <c r="G1657" i="14" a="1"/>
  <c r="G1657" i="14" s="1"/>
  <c r="F1657" i="14" a="1"/>
  <c r="F1657" i="14" s="1"/>
  <c r="E1657" i="14" a="1"/>
  <c r="E1657" i="14" s="1"/>
  <c r="L1656" i="14" a="1"/>
  <c r="L1656" i="14" s="1"/>
  <c r="K1656" i="14" a="1"/>
  <c r="K1656" i="14" s="1"/>
  <c r="J1656" i="14" a="1"/>
  <c r="J1656" i="14" s="1"/>
  <c r="I1656" i="14" a="1"/>
  <c r="I1656" i="14" s="1"/>
  <c r="H1656" i="14" a="1"/>
  <c r="H1656" i="14" s="1"/>
  <c r="G1656" i="14" a="1"/>
  <c r="G1656" i="14" s="1"/>
  <c r="F1656" i="14" a="1"/>
  <c r="F1656" i="14" s="1"/>
  <c r="E1656" i="14" a="1"/>
  <c r="E1656" i="14" s="1"/>
  <c r="L1655" i="14" a="1"/>
  <c r="L1655" i="14" s="1"/>
  <c r="K1655" i="14" a="1"/>
  <c r="K1655" i="14" s="1"/>
  <c r="J1655" i="14" a="1"/>
  <c r="J1655" i="14" s="1"/>
  <c r="I1655" i="14" a="1"/>
  <c r="I1655" i="14" s="1"/>
  <c r="H1655" i="14" a="1"/>
  <c r="H1655" i="14" s="1"/>
  <c r="G1655" i="14" a="1"/>
  <c r="G1655" i="14" s="1"/>
  <c r="F1655" i="14" a="1"/>
  <c r="F1655" i="14" s="1"/>
  <c r="E1655" i="14" a="1"/>
  <c r="E1655" i="14" s="1"/>
  <c r="L1654" i="14" a="1"/>
  <c r="L1654" i="14" s="1"/>
  <c r="K1654" i="14" a="1"/>
  <c r="K1654" i="14" s="1"/>
  <c r="J1654" i="14" a="1"/>
  <c r="J1654" i="14" s="1"/>
  <c r="I1654" i="14" a="1"/>
  <c r="I1654" i="14" s="1"/>
  <c r="H1654" i="14" a="1"/>
  <c r="H1654" i="14" s="1"/>
  <c r="G1654" i="14" a="1"/>
  <c r="G1654" i="14" s="1"/>
  <c r="F1654" i="14" a="1"/>
  <c r="F1654" i="14" s="1"/>
  <c r="E1654" i="14" a="1"/>
  <c r="E1654" i="14" s="1"/>
  <c r="L1653" i="14" a="1"/>
  <c r="L1653" i="14" s="1"/>
  <c r="K1653" i="14" a="1"/>
  <c r="K1653" i="14" s="1"/>
  <c r="J1653" i="14" a="1"/>
  <c r="J1653" i="14" s="1"/>
  <c r="I1653" i="14" a="1"/>
  <c r="I1653" i="14" s="1"/>
  <c r="H1653" i="14" a="1"/>
  <c r="H1653" i="14" s="1"/>
  <c r="G1653" i="14" a="1"/>
  <c r="G1653" i="14" s="1"/>
  <c r="F1653" i="14" a="1"/>
  <c r="F1653" i="14" s="1"/>
  <c r="E1653" i="14" a="1"/>
  <c r="E1653" i="14" s="1"/>
  <c r="L1652" i="14" a="1"/>
  <c r="L1652" i="14" s="1"/>
  <c r="K1652" i="14" a="1"/>
  <c r="K1652" i="14" s="1"/>
  <c r="J1652" i="14" a="1"/>
  <c r="J1652" i="14" s="1"/>
  <c r="I1652" i="14" a="1"/>
  <c r="I1652" i="14" s="1"/>
  <c r="H1652" i="14" a="1"/>
  <c r="H1652" i="14" s="1"/>
  <c r="G1652" i="14" a="1"/>
  <c r="G1652" i="14" s="1"/>
  <c r="F1652" i="14" a="1"/>
  <c r="F1652" i="14" s="1"/>
  <c r="E1652" i="14" a="1"/>
  <c r="E1652" i="14" s="1"/>
  <c r="L1651" i="14" a="1"/>
  <c r="L1651" i="14" s="1"/>
  <c r="K1651" i="14" a="1"/>
  <c r="K1651" i="14" s="1"/>
  <c r="J1651" i="14" a="1"/>
  <c r="J1651" i="14" s="1"/>
  <c r="I1651" i="14" a="1"/>
  <c r="I1651" i="14" s="1"/>
  <c r="H1651" i="14" a="1"/>
  <c r="H1651" i="14" s="1"/>
  <c r="G1651" i="14" a="1"/>
  <c r="G1651" i="14" s="1"/>
  <c r="F1651" i="14" a="1"/>
  <c r="F1651" i="14" s="1"/>
  <c r="E1651" i="14" a="1"/>
  <c r="E1651" i="14" s="1"/>
  <c r="L1650" i="14" a="1"/>
  <c r="L1650" i="14" s="1"/>
  <c r="K1650" i="14" a="1"/>
  <c r="K1650" i="14" s="1"/>
  <c r="J1650" i="14" a="1"/>
  <c r="J1650" i="14" s="1"/>
  <c r="I1650" i="14" a="1"/>
  <c r="I1650" i="14" s="1"/>
  <c r="H1650" i="14" a="1"/>
  <c r="H1650" i="14" s="1"/>
  <c r="G1650" i="14" a="1"/>
  <c r="G1650" i="14" s="1"/>
  <c r="F1650" i="14" a="1"/>
  <c r="F1650" i="14" s="1"/>
  <c r="E1650" i="14" a="1"/>
  <c r="E1650" i="14" s="1"/>
  <c r="L1649" i="14" a="1"/>
  <c r="L1649" i="14" s="1"/>
  <c r="K1649" i="14" a="1"/>
  <c r="K1649" i="14" s="1"/>
  <c r="J1649" i="14" a="1"/>
  <c r="J1649" i="14" s="1"/>
  <c r="I1649" i="14" a="1"/>
  <c r="I1649" i="14" s="1"/>
  <c r="H1649" i="14" a="1"/>
  <c r="H1649" i="14" s="1"/>
  <c r="G1649" i="14" a="1"/>
  <c r="G1649" i="14" s="1"/>
  <c r="F1649" i="14" a="1"/>
  <c r="F1649" i="14" s="1"/>
  <c r="E1649" i="14" a="1"/>
  <c r="E1649" i="14" s="1"/>
  <c r="L1648" i="14" a="1"/>
  <c r="L1648" i="14" s="1"/>
  <c r="K1648" i="14" a="1"/>
  <c r="K1648" i="14" s="1"/>
  <c r="J1648" i="14" a="1"/>
  <c r="J1648" i="14" s="1"/>
  <c r="I1648" i="14" a="1"/>
  <c r="I1648" i="14" s="1"/>
  <c r="H1648" i="14" a="1"/>
  <c r="H1648" i="14" s="1"/>
  <c r="G1648" i="14" a="1"/>
  <c r="G1648" i="14" s="1"/>
  <c r="F1648" i="14" a="1"/>
  <c r="F1648" i="14" s="1"/>
  <c r="E1648" i="14" a="1"/>
  <c r="E1648" i="14" s="1"/>
  <c r="L1647" i="14" a="1"/>
  <c r="L1647" i="14" s="1"/>
  <c r="K1647" i="14" a="1"/>
  <c r="K1647" i="14" s="1"/>
  <c r="J1647" i="14" a="1"/>
  <c r="J1647" i="14" s="1"/>
  <c r="I1647" i="14" a="1"/>
  <c r="I1647" i="14" s="1"/>
  <c r="H1647" i="14" a="1"/>
  <c r="H1647" i="14" s="1"/>
  <c r="G1647" i="14" a="1"/>
  <c r="G1647" i="14" s="1"/>
  <c r="F1647" i="14" a="1"/>
  <c r="F1647" i="14" s="1"/>
  <c r="E1647" i="14" a="1"/>
  <c r="E1647" i="14" s="1"/>
  <c r="L1646" i="14" a="1"/>
  <c r="L1646" i="14" s="1"/>
  <c r="K1646" i="14" a="1"/>
  <c r="K1646" i="14" s="1"/>
  <c r="J1646" i="14" a="1"/>
  <c r="J1646" i="14" s="1"/>
  <c r="I1646" i="14" a="1"/>
  <c r="I1646" i="14" s="1"/>
  <c r="H1646" i="14" a="1"/>
  <c r="H1646" i="14" s="1"/>
  <c r="G1646" i="14" a="1"/>
  <c r="G1646" i="14" s="1"/>
  <c r="F1646" i="14" a="1"/>
  <c r="F1646" i="14" s="1"/>
  <c r="E1646" i="14" a="1"/>
  <c r="E1646" i="14" s="1"/>
  <c r="L1645" i="14" a="1"/>
  <c r="L1645" i="14" s="1"/>
  <c r="K1645" i="14" a="1"/>
  <c r="K1645" i="14" s="1"/>
  <c r="J1645" i="14" a="1"/>
  <c r="J1645" i="14" s="1"/>
  <c r="I1645" i="14" a="1"/>
  <c r="I1645" i="14" s="1"/>
  <c r="H1645" i="14" a="1"/>
  <c r="H1645" i="14" s="1"/>
  <c r="G1645" i="14" a="1"/>
  <c r="G1645" i="14" s="1"/>
  <c r="F1645" i="14" a="1"/>
  <c r="F1645" i="14" s="1"/>
  <c r="E1645" i="14" a="1"/>
  <c r="E1645" i="14" s="1"/>
  <c r="L1644" i="14" a="1"/>
  <c r="L1644" i="14" s="1"/>
  <c r="K1644" i="14" a="1"/>
  <c r="K1644" i="14" s="1"/>
  <c r="J1644" i="14" a="1"/>
  <c r="J1644" i="14" s="1"/>
  <c r="I1644" i="14" a="1"/>
  <c r="I1644" i="14" s="1"/>
  <c r="H1644" i="14" a="1"/>
  <c r="H1644" i="14" s="1"/>
  <c r="G1644" i="14" a="1"/>
  <c r="G1644" i="14" s="1"/>
  <c r="F1644" i="14" a="1"/>
  <c r="F1644" i="14" s="1"/>
  <c r="E1644" i="14" a="1"/>
  <c r="E1644" i="14" s="1"/>
  <c r="L1643" i="14" a="1"/>
  <c r="L1643" i="14" s="1"/>
  <c r="K1643" i="14" a="1"/>
  <c r="K1643" i="14" s="1"/>
  <c r="J1643" i="14" a="1"/>
  <c r="J1643" i="14" s="1"/>
  <c r="I1643" i="14" a="1"/>
  <c r="I1643" i="14" s="1"/>
  <c r="H1643" i="14" a="1"/>
  <c r="H1643" i="14" s="1"/>
  <c r="G1643" i="14" a="1"/>
  <c r="G1643" i="14" s="1"/>
  <c r="F1643" i="14" a="1"/>
  <c r="F1643" i="14" s="1"/>
  <c r="E1643" i="14" a="1"/>
  <c r="E1643" i="14" s="1"/>
  <c r="L1642" i="14" a="1"/>
  <c r="L1642" i="14" s="1"/>
  <c r="K1642" i="14" a="1"/>
  <c r="K1642" i="14" s="1"/>
  <c r="J1642" i="14" a="1"/>
  <c r="J1642" i="14" s="1"/>
  <c r="I1642" i="14" a="1"/>
  <c r="I1642" i="14" s="1"/>
  <c r="H1642" i="14" a="1"/>
  <c r="H1642" i="14" s="1"/>
  <c r="G1642" i="14" a="1"/>
  <c r="G1642" i="14" s="1"/>
  <c r="F1642" i="14" a="1"/>
  <c r="F1642" i="14" s="1"/>
  <c r="E1642" i="14" a="1"/>
  <c r="E1642" i="14" s="1"/>
  <c r="L1641" i="14" a="1"/>
  <c r="L1641" i="14" s="1"/>
  <c r="K1641" i="14" a="1"/>
  <c r="K1641" i="14" s="1"/>
  <c r="J1641" i="14" a="1"/>
  <c r="J1641" i="14" s="1"/>
  <c r="I1641" i="14" a="1"/>
  <c r="I1641" i="14" s="1"/>
  <c r="H1641" i="14" a="1"/>
  <c r="H1641" i="14" s="1"/>
  <c r="G1641" i="14" a="1"/>
  <c r="G1641" i="14" s="1"/>
  <c r="F1641" i="14" a="1"/>
  <c r="F1641" i="14" s="1"/>
  <c r="E1641" i="14" a="1"/>
  <c r="E1641" i="14" s="1"/>
  <c r="L1640" i="14" a="1"/>
  <c r="L1640" i="14" s="1"/>
  <c r="K1640" i="14" a="1"/>
  <c r="K1640" i="14" s="1"/>
  <c r="J1640" i="14" a="1"/>
  <c r="J1640" i="14" s="1"/>
  <c r="I1640" i="14" a="1"/>
  <c r="I1640" i="14" s="1"/>
  <c r="H1640" i="14" a="1"/>
  <c r="H1640" i="14" s="1"/>
  <c r="G1640" i="14" a="1"/>
  <c r="G1640" i="14" s="1"/>
  <c r="F1640" i="14" a="1"/>
  <c r="F1640" i="14" s="1"/>
  <c r="E1640" i="14" a="1"/>
  <c r="E1640" i="14" s="1"/>
  <c r="L1639" i="14" a="1"/>
  <c r="L1639" i="14" s="1"/>
  <c r="K1639" i="14" a="1"/>
  <c r="K1639" i="14" s="1"/>
  <c r="J1639" i="14" a="1"/>
  <c r="J1639" i="14" s="1"/>
  <c r="I1639" i="14" a="1"/>
  <c r="I1639" i="14" s="1"/>
  <c r="H1639" i="14" a="1"/>
  <c r="H1639" i="14" s="1"/>
  <c r="G1639" i="14" a="1"/>
  <c r="G1639" i="14" s="1"/>
  <c r="F1639" i="14" a="1"/>
  <c r="F1639" i="14" s="1"/>
  <c r="E1639" i="14" a="1"/>
  <c r="E1639" i="14" s="1"/>
  <c r="L1637" i="14" a="1"/>
  <c r="L1637" i="14" s="1"/>
  <c r="K1637" i="14" a="1"/>
  <c r="K1637" i="14" s="1"/>
  <c r="J1637" i="14" a="1"/>
  <c r="J1637" i="14" s="1"/>
  <c r="I1637" i="14" a="1"/>
  <c r="I1637" i="14" s="1"/>
  <c r="H1637" i="14" a="1"/>
  <c r="H1637" i="14" s="1"/>
  <c r="G1637" i="14" a="1"/>
  <c r="G1637" i="14" s="1"/>
  <c r="F1637" i="14" a="1"/>
  <c r="F1637" i="14" s="1"/>
  <c r="E1637" i="14" a="1"/>
  <c r="E1637" i="14" s="1"/>
  <c r="L1636" i="14" a="1"/>
  <c r="L1636" i="14" s="1"/>
  <c r="K1636" i="14" a="1"/>
  <c r="K1636" i="14" s="1"/>
  <c r="J1636" i="14" a="1"/>
  <c r="J1636" i="14" s="1"/>
  <c r="I1636" i="14" a="1"/>
  <c r="I1636" i="14" s="1"/>
  <c r="H1636" i="14" a="1"/>
  <c r="H1636" i="14" s="1"/>
  <c r="G1636" i="14" a="1"/>
  <c r="G1636" i="14" s="1"/>
  <c r="F1636" i="14" a="1"/>
  <c r="F1636" i="14" s="1"/>
  <c r="E1636" i="14" a="1"/>
  <c r="E1636" i="14" s="1"/>
  <c r="L1635" i="14" a="1"/>
  <c r="L1635" i="14" s="1"/>
  <c r="K1635" i="14" a="1"/>
  <c r="K1635" i="14" s="1"/>
  <c r="J1635" i="14" a="1"/>
  <c r="J1635" i="14" s="1"/>
  <c r="I1635" i="14" a="1"/>
  <c r="I1635" i="14" s="1"/>
  <c r="H1635" i="14" a="1"/>
  <c r="H1635" i="14" s="1"/>
  <c r="G1635" i="14" a="1"/>
  <c r="G1635" i="14" s="1"/>
  <c r="F1635" i="14" a="1"/>
  <c r="F1635" i="14" s="1"/>
  <c r="E1635" i="14" a="1"/>
  <c r="E1635" i="14" s="1"/>
  <c r="L1634" i="14" a="1"/>
  <c r="L1634" i="14" s="1"/>
  <c r="K1634" i="14" a="1"/>
  <c r="K1634" i="14" s="1"/>
  <c r="J1634" i="14" a="1"/>
  <c r="J1634" i="14" s="1"/>
  <c r="I1634" i="14" a="1"/>
  <c r="I1634" i="14" s="1"/>
  <c r="H1634" i="14" a="1"/>
  <c r="H1634" i="14" s="1"/>
  <c r="G1634" i="14" a="1"/>
  <c r="G1634" i="14" s="1"/>
  <c r="F1634" i="14" a="1"/>
  <c r="F1634" i="14" s="1"/>
  <c r="E1634" i="14" a="1"/>
  <c r="E1634" i="14" s="1"/>
  <c r="L1633" i="14" a="1"/>
  <c r="L1633" i="14" s="1"/>
  <c r="K1633" i="14" a="1"/>
  <c r="K1633" i="14" s="1"/>
  <c r="J1633" i="14" a="1"/>
  <c r="J1633" i="14" s="1"/>
  <c r="I1633" i="14" a="1"/>
  <c r="I1633" i="14" s="1"/>
  <c r="H1633" i="14" a="1"/>
  <c r="H1633" i="14" s="1"/>
  <c r="G1633" i="14" a="1"/>
  <c r="G1633" i="14" s="1"/>
  <c r="F1633" i="14" a="1"/>
  <c r="F1633" i="14" s="1"/>
  <c r="E1633" i="14" a="1"/>
  <c r="E1633" i="14" s="1"/>
  <c r="L1632" i="14" a="1"/>
  <c r="L1632" i="14" s="1"/>
  <c r="K1632" i="14" a="1"/>
  <c r="K1632" i="14" s="1"/>
  <c r="J1632" i="14" a="1"/>
  <c r="J1632" i="14" s="1"/>
  <c r="I1632" i="14" a="1"/>
  <c r="I1632" i="14" s="1"/>
  <c r="H1632" i="14" a="1"/>
  <c r="H1632" i="14" s="1"/>
  <c r="G1632" i="14" a="1"/>
  <c r="G1632" i="14" s="1"/>
  <c r="F1632" i="14" a="1"/>
  <c r="F1632" i="14" s="1"/>
  <c r="E1632" i="14" a="1"/>
  <c r="E1632" i="14" s="1"/>
  <c r="L1631" i="14" a="1"/>
  <c r="L1631" i="14" s="1"/>
  <c r="K1631" i="14" a="1"/>
  <c r="K1631" i="14" s="1"/>
  <c r="J1631" i="14" a="1"/>
  <c r="J1631" i="14" s="1"/>
  <c r="I1631" i="14" a="1"/>
  <c r="I1631" i="14" s="1"/>
  <c r="H1631" i="14" a="1"/>
  <c r="H1631" i="14" s="1"/>
  <c r="G1631" i="14" a="1"/>
  <c r="G1631" i="14" s="1"/>
  <c r="F1631" i="14" a="1"/>
  <c r="F1631" i="14" s="1"/>
  <c r="E1631" i="14" a="1"/>
  <c r="E1631" i="14" s="1"/>
  <c r="L1630" i="14" a="1"/>
  <c r="L1630" i="14" s="1"/>
  <c r="K1630" i="14" a="1"/>
  <c r="K1630" i="14" s="1"/>
  <c r="J1630" i="14" a="1"/>
  <c r="J1630" i="14" s="1"/>
  <c r="I1630" i="14" a="1"/>
  <c r="I1630" i="14" s="1"/>
  <c r="H1630" i="14" a="1"/>
  <c r="H1630" i="14" s="1"/>
  <c r="G1630" i="14" a="1"/>
  <c r="G1630" i="14" s="1"/>
  <c r="F1630" i="14" a="1"/>
  <c r="F1630" i="14" s="1"/>
  <c r="E1630" i="14" a="1"/>
  <c r="E1630" i="14" s="1"/>
  <c r="L1629" i="14" a="1"/>
  <c r="L1629" i="14" s="1"/>
  <c r="K1629" i="14" a="1"/>
  <c r="K1629" i="14" s="1"/>
  <c r="J1629" i="14" a="1"/>
  <c r="J1629" i="14" s="1"/>
  <c r="I1629" i="14" a="1"/>
  <c r="I1629" i="14" s="1"/>
  <c r="H1629" i="14" a="1"/>
  <c r="H1629" i="14" s="1"/>
  <c r="G1629" i="14" a="1"/>
  <c r="G1629" i="14" s="1"/>
  <c r="F1629" i="14" a="1"/>
  <c r="F1629" i="14" s="1"/>
  <c r="E1629" i="14" a="1"/>
  <c r="E1629" i="14" s="1"/>
  <c r="L1628" i="14" a="1"/>
  <c r="L1628" i="14" s="1"/>
  <c r="K1628" i="14" a="1"/>
  <c r="K1628" i="14" s="1"/>
  <c r="J1628" i="14" a="1"/>
  <c r="J1628" i="14" s="1"/>
  <c r="I1628" i="14" a="1"/>
  <c r="I1628" i="14" s="1"/>
  <c r="H1628" i="14" a="1"/>
  <c r="H1628" i="14" s="1"/>
  <c r="G1628" i="14" a="1"/>
  <c r="G1628" i="14" s="1"/>
  <c r="F1628" i="14" a="1"/>
  <c r="F1628" i="14" s="1"/>
  <c r="E1628" i="14" a="1"/>
  <c r="E1628" i="14" s="1"/>
  <c r="L1627" i="14" a="1"/>
  <c r="L1627" i="14" s="1"/>
  <c r="K1627" i="14" a="1"/>
  <c r="K1627" i="14" s="1"/>
  <c r="J1627" i="14" a="1"/>
  <c r="J1627" i="14" s="1"/>
  <c r="I1627" i="14" a="1"/>
  <c r="I1627" i="14" s="1"/>
  <c r="H1627" i="14" a="1"/>
  <c r="H1627" i="14" s="1"/>
  <c r="G1627" i="14" a="1"/>
  <c r="G1627" i="14" s="1"/>
  <c r="F1627" i="14" a="1"/>
  <c r="F1627" i="14" s="1"/>
  <c r="E1627" i="14" a="1"/>
  <c r="E1627" i="14" s="1"/>
  <c r="L1626" i="14" a="1"/>
  <c r="L1626" i="14" s="1"/>
  <c r="K1626" i="14" a="1"/>
  <c r="K1626" i="14" s="1"/>
  <c r="J1626" i="14" a="1"/>
  <c r="J1626" i="14" s="1"/>
  <c r="I1626" i="14" a="1"/>
  <c r="I1626" i="14" s="1"/>
  <c r="H1626" i="14" a="1"/>
  <c r="H1626" i="14" s="1"/>
  <c r="G1626" i="14" a="1"/>
  <c r="G1626" i="14" s="1"/>
  <c r="F1626" i="14" a="1"/>
  <c r="F1626" i="14" s="1"/>
  <c r="E1626" i="14" a="1"/>
  <c r="E1626" i="14" s="1"/>
  <c r="L1625" i="14" a="1"/>
  <c r="L1625" i="14" s="1"/>
  <c r="K1625" i="14" a="1"/>
  <c r="K1625" i="14" s="1"/>
  <c r="J1625" i="14" a="1"/>
  <c r="J1625" i="14" s="1"/>
  <c r="I1625" i="14" a="1"/>
  <c r="I1625" i="14" s="1"/>
  <c r="H1625" i="14" a="1"/>
  <c r="H1625" i="14" s="1"/>
  <c r="G1625" i="14" a="1"/>
  <c r="G1625" i="14" s="1"/>
  <c r="F1625" i="14" a="1"/>
  <c r="F1625" i="14" s="1"/>
  <c r="E1625" i="14" a="1"/>
  <c r="E1625" i="14" s="1"/>
  <c r="L1624" i="14" a="1"/>
  <c r="L1624" i="14" s="1"/>
  <c r="K1624" i="14" a="1"/>
  <c r="K1624" i="14" s="1"/>
  <c r="J1624" i="14" a="1"/>
  <c r="J1624" i="14" s="1"/>
  <c r="I1624" i="14" a="1"/>
  <c r="I1624" i="14" s="1"/>
  <c r="H1624" i="14" a="1"/>
  <c r="H1624" i="14" s="1"/>
  <c r="G1624" i="14" a="1"/>
  <c r="G1624" i="14" s="1"/>
  <c r="F1624" i="14" a="1"/>
  <c r="F1624" i="14" s="1"/>
  <c r="E1624" i="14" a="1"/>
  <c r="E1624" i="14" s="1"/>
  <c r="L1623" i="14" a="1"/>
  <c r="L1623" i="14" s="1"/>
  <c r="K1623" i="14" a="1"/>
  <c r="K1623" i="14" s="1"/>
  <c r="J1623" i="14" a="1"/>
  <c r="J1623" i="14" s="1"/>
  <c r="I1623" i="14" a="1"/>
  <c r="I1623" i="14" s="1"/>
  <c r="H1623" i="14" a="1"/>
  <c r="H1623" i="14" s="1"/>
  <c r="G1623" i="14" a="1"/>
  <c r="G1623" i="14" s="1"/>
  <c r="F1623" i="14" a="1"/>
  <c r="F1623" i="14" s="1"/>
  <c r="E1623" i="14" a="1"/>
  <c r="E1623" i="14" s="1"/>
  <c r="L1622" i="14" a="1"/>
  <c r="L1622" i="14" s="1"/>
  <c r="K1622" i="14" a="1"/>
  <c r="K1622" i="14" s="1"/>
  <c r="J1622" i="14" a="1"/>
  <c r="J1622" i="14" s="1"/>
  <c r="I1622" i="14" a="1"/>
  <c r="I1622" i="14" s="1"/>
  <c r="H1622" i="14" a="1"/>
  <c r="H1622" i="14" s="1"/>
  <c r="G1622" i="14" a="1"/>
  <c r="G1622" i="14" s="1"/>
  <c r="F1622" i="14" a="1"/>
  <c r="F1622" i="14" s="1"/>
  <c r="E1622" i="14" a="1"/>
  <c r="E1622" i="14" s="1"/>
  <c r="L1621" i="14" a="1"/>
  <c r="L1621" i="14" s="1"/>
  <c r="K1621" i="14" a="1"/>
  <c r="K1621" i="14" s="1"/>
  <c r="J1621" i="14" a="1"/>
  <c r="J1621" i="14" s="1"/>
  <c r="I1621" i="14" a="1"/>
  <c r="I1621" i="14" s="1"/>
  <c r="H1621" i="14" a="1"/>
  <c r="H1621" i="14" s="1"/>
  <c r="G1621" i="14" a="1"/>
  <c r="G1621" i="14" s="1"/>
  <c r="F1621" i="14" a="1"/>
  <c r="F1621" i="14" s="1"/>
  <c r="E1621" i="14" a="1"/>
  <c r="E1621" i="14" s="1"/>
  <c r="L1620" i="14" a="1"/>
  <c r="L1620" i="14" s="1"/>
  <c r="K1620" i="14" a="1"/>
  <c r="K1620" i="14" s="1"/>
  <c r="J1620" i="14" a="1"/>
  <c r="J1620" i="14" s="1"/>
  <c r="I1620" i="14" a="1"/>
  <c r="I1620" i="14" s="1"/>
  <c r="H1620" i="14" a="1"/>
  <c r="H1620" i="14" s="1"/>
  <c r="G1620" i="14" a="1"/>
  <c r="G1620" i="14" s="1"/>
  <c r="F1620" i="14" a="1"/>
  <c r="F1620" i="14" s="1"/>
  <c r="E1620" i="14" a="1"/>
  <c r="E1620" i="14" s="1"/>
  <c r="L1619" i="14" a="1"/>
  <c r="L1619" i="14" s="1"/>
  <c r="K1619" i="14" a="1"/>
  <c r="K1619" i="14" s="1"/>
  <c r="J1619" i="14" a="1"/>
  <c r="J1619" i="14" s="1"/>
  <c r="I1619" i="14" a="1"/>
  <c r="I1619" i="14" s="1"/>
  <c r="H1619" i="14" a="1"/>
  <c r="H1619" i="14" s="1"/>
  <c r="G1619" i="14" a="1"/>
  <c r="G1619" i="14" s="1"/>
  <c r="F1619" i="14" a="1"/>
  <c r="F1619" i="14" s="1"/>
  <c r="E1619" i="14" a="1"/>
  <c r="E1619" i="14" s="1"/>
  <c r="L1618" i="14" a="1"/>
  <c r="L1618" i="14" s="1"/>
  <c r="K1618" i="14" a="1"/>
  <c r="K1618" i="14" s="1"/>
  <c r="J1618" i="14" a="1"/>
  <c r="J1618" i="14" s="1"/>
  <c r="I1618" i="14" a="1"/>
  <c r="I1618" i="14" s="1"/>
  <c r="H1618" i="14" a="1"/>
  <c r="H1618" i="14" s="1"/>
  <c r="G1618" i="14" a="1"/>
  <c r="G1618" i="14" s="1"/>
  <c r="F1618" i="14" a="1"/>
  <c r="F1618" i="14" s="1"/>
  <c r="E1618" i="14" a="1"/>
  <c r="E1618" i="14" s="1"/>
  <c r="L1617" i="14" a="1"/>
  <c r="L1617" i="14" s="1"/>
  <c r="K1617" i="14" a="1"/>
  <c r="K1617" i="14" s="1"/>
  <c r="J1617" i="14" a="1"/>
  <c r="J1617" i="14" s="1"/>
  <c r="I1617" i="14" a="1"/>
  <c r="I1617" i="14" s="1"/>
  <c r="H1617" i="14" a="1"/>
  <c r="H1617" i="14" s="1"/>
  <c r="G1617" i="14" a="1"/>
  <c r="G1617" i="14" s="1"/>
  <c r="F1617" i="14" a="1"/>
  <c r="F1617" i="14" s="1"/>
  <c r="E1617" i="14" a="1"/>
  <c r="E1617" i="14" s="1"/>
  <c r="L1616" i="14" a="1"/>
  <c r="L1616" i="14" s="1"/>
  <c r="K1616" i="14" a="1"/>
  <c r="K1616" i="14" s="1"/>
  <c r="J1616" i="14" a="1"/>
  <c r="J1616" i="14" s="1"/>
  <c r="I1616" i="14" a="1"/>
  <c r="I1616" i="14" s="1"/>
  <c r="H1616" i="14" a="1"/>
  <c r="H1616" i="14" s="1"/>
  <c r="G1616" i="14" a="1"/>
  <c r="G1616" i="14" s="1"/>
  <c r="F1616" i="14" a="1"/>
  <c r="F1616" i="14" s="1"/>
  <c r="E1616" i="14" a="1"/>
  <c r="E1616" i="14" s="1"/>
  <c r="L1615" i="14" a="1"/>
  <c r="L1615" i="14" s="1"/>
  <c r="K1615" i="14" a="1"/>
  <c r="K1615" i="14" s="1"/>
  <c r="J1615" i="14" a="1"/>
  <c r="J1615" i="14" s="1"/>
  <c r="I1615" i="14" a="1"/>
  <c r="I1615" i="14" s="1"/>
  <c r="H1615" i="14" a="1"/>
  <c r="H1615" i="14" s="1"/>
  <c r="G1615" i="14" a="1"/>
  <c r="G1615" i="14" s="1"/>
  <c r="F1615" i="14" a="1"/>
  <c r="F1615" i="14" s="1"/>
  <c r="E1615" i="14" a="1"/>
  <c r="E1615" i="14" s="1"/>
  <c r="L1614" i="14" a="1"/>
  <c r="L1614" i="14" s="1"/>
  <c r="K1614" i="14" a="1"/>
  <c r="K1614" i="14" s="1"/>
  <c r="J1614" i="14" a="1"/>
  <c r="J1614" i="14" s="1"/>
  <c r="I1614" i="14" a="1"/>
  <c r="I1614" i="14" s="1"/>
  <c r="H1614" i="14" a="1"/>
  <c r="H1614" i="14" s="1"/>
  <c r="G1614" i="14" a="1"/>
  <c r="G1614" i="14" s="1"/>
  <c r="F1614" i="14" a="1"/>
  <c r="F1614" i="14" s="1"/>
  <c r="E1614" i="14" a="1"/>
  <c r="E1614" i="14" s="1"/>
  <c r="L1613" i="14" a="1"/>
  <c r="L1613" i="14" s="1"/>
  <c r="K1613" i="14" a="1"/>
  <c r="K1613" i="14" s="1"/>
  <c r="J1613" i="14" a="1"/>
  <c r="J1613" i="14" s="1"/>
  <c r="I1613" i="14" a="1"/>
  <c r="I1613" i="14" s="1"/>
  <c r="H1613" i="14" a="1"/>
  <c r="H1613" i="14" s="1"/>
  <c r="G1613" i="14" a="1"/>
  <c r="G1613" i="14" s="1"/>
  <c r="F1613" i="14" a="1"/>
  <c r="F1613" i="14" s="1"/>
  <c r="E1613" i="14" a="1"/>
  <c r="E1613" i="14" s="1"/>
  <c r="L1612" i="14" a="1"/>
  <c r="L1612" i="14" s="1"/>
  <c r="K1612" i="14" a="1"/>
  <c r="K1612" i="14" s="1"/>
  <c r="J1612" i="14" a="1"/>
  <c r="J1612" i="14" s="1"/>
  <c r="I1612" i="14" a="1"/>
  <c r="I1612" i="14" s="1"/>
  <c r="H1612" i="14" a="1"/>
  <c r="H1612" i="14" s="1"/>
  <c r="G1612" i="14" a="1"/>
  <c r="G1612" i="14" s="1"/>
  <c r="F1612" i="14" a="1"/>
  <c r="F1612" i="14" s="1"/>
  <c r="E1612" i="14" a="1"/>
  <c r="E1612" i="14" s="1"/>
  <c r="L1611" i="14" a="1"/>
  <c r="L1611" i="14" s="1"/>
  <c r="K1611" i="14" a="1"/>
  <c r="K1611" i="14" s="1"/>
  <c r="J1611" i="14" a="1"/>
  <c r="J1611" i="14" s="1"/>
  <c r="I1611" i="14" a="1"/>
  <c r="I1611" i="14" s="1"/>
  <c r="H1611" i="14" a="1"/>
  <c r="H1611" i="14" s="1"/>
  <c r="G1611" i="14" a="1"/>
  <c r="G1611" i="14" s="1"/>
  <c r="F1611" i="14" a="1"/>
  <c r="F1611" i="14" s="1"/>
  <c r="E1611" i="14" a="1"/>
  <c r="E1611" i="14" s="1"/>
  <c r="L1610" i="14" a="1"/>
  <c r="L1610" i="14" s="1"/>
  <c r="K1610" i="14" a="1"/>
  <c r="K1610" i="14" s="1"/>
  <c r="J1610" i="14" a="1"/>
  <c r="J1610" i="14" s="1"/>
  <c r="I1610" i="14" a="1"/>
  <c r="I1610" i="14" s="1"/>
  <c r="H1610" i="14" a="1"/>
  <c r="H1610" i="14" s="1"/>
  <c r="G1610" i="14" a="1"/>
  <c r="G1610" i="14" s="1"/>
  <c r="F1610" i="14" a="1"/>
  <c r="F1610" i="14" s="1"/>
  <c r="E1610" i="14" a="1"/>
  <c r="E1610" i="14" s="1"/>
  <c r="L1609" i="14" a="1"/>
  <c r="L1609" i="14" s="1"/>
  <c r="K1609" i="14" a="1"/>
  <c r="K1609" i="14" s="1"/>
  <c r="J1609" i="14" a="1"/>
  <c r="J1609" i="14" s="1"/>
  <c r="I1609" i="14" a="1"/>
  <c r="I1609" i="14" s="1"/>
  <c r="H1609" i="14" a="1"/>
  <c r="H1609" i="14" s="1"/>
  <c r="G1609" i="14" a="1"/>
  <c r="G1609" i="14" s="1"/>
  <c r="F1609" i="14" a="1"/>
  <c r="F1609" i="14" s="1"/>
  <c r="E1609" i="14" a="1"/>
  <c r="E1609" i="14" s="1"/>
  <c r="L1608" i="14" a="1"/>
  <c r="L1608" i="14" s="1"/>
  <c r="K1608" i="14" a="1"/>
  <c r="K1608" i="14" s="1"/>
  <c r="J1608" i="14" a="1"/>
  <c r="J1608" i="14" s="1"/>
  <c r="I1608" i="14" a="1"/>
  <c r="I1608" i="14" s="1"/>
  <c r="H1608" i="14" a="1"/>
  <c r="H1608" i="14" s="1"/>
  <c r="G1608" i="14" a="1"/>
  <c r="G1608" i="14" s="1"/>
  <c r="F1608" i="14" a="1"/>
  <c r="F1608" i="14" s="1"/>
  <c r="E1608" i="14" a="1"/>
  <c r="E1608" i="14" s="1"/>
  <c r="L1607" i="14" a="1"/>
  <c r="L1607" i="14" s="1"/>
  <c r="K1607" i="14" a="1"/>
  <c r="K1607" i="14" s="1"/>
  <c r="J1607" i="14" a="1"/>
  <c r="J1607" i="14" s="1"/>
  <c r="I1607" i="14" a="1"/>
  <c r="I1607" i="14" s="1"/>
  <c r="H1607" i="14" a="1"/>
  <c r="H1607" i="14" s="1"/>
  <c r="G1607" i="14" a="1"/>
  <c r="G1607" i="14" s="1"/>
  <c r="F1607" i="14" a="1"/>
  <c r="F1607" i="14" s="1"/>
  <c r="E1607" i="14" a="1"/>
  <c r="E1607" i="14" s="1"/>
  <c r="L1606" i="14" a="1"/>
  <c r="L1606" i="14" s="1"/>
  <c r="K1606" i="14" a="1"/>
  <c r="K1606" i="14" s="1"/>
  <c r="J1606" i="14" a="1"/>
  <c r="J1606" i="14" s="1"/>
  <c r="I1606" i="14" a="1"/>
  <c r="I1606" i="14" s="1"/>
  <c r="H1606" i="14" a="1"/>
  <c r="H1606" i="14" s="1"/>
  <c r="G1606" i="14" a="1"/>
  <c r="G1606" i="14" s="1"/>
  <c r="F1606" i="14" a="1"/>
  <c r="F1606" i="14" s="1"/>
  <c r="E1606" i="14" a="1"/>
  <c r="E1606" i="14" s="1"/>
  <c r="L1605" i="14" a="1"/>
  <c r="L1605" i="14" s="1"/>
  <c r="K1605" i="14" a="1"/>
  <c r="K1605" i="14" s="1"/>
  <c r="J1605" i="14" a="1"/>
  <c r="J1605" i="14" s="1"/>
  <c r="I1605" i="14" a="1"/>
  <c r="I1605" i="14" s="1"/>
  <c r="H1605" i="14" a="1"/>
  <c r="H1605" i="14" s="1"/>
  <c r="G1605" i="14" a="1"/>
  <c r="G1605" i="14" s="1"/>
  <c r="F1605" i="14" a="1"/>
  <c r="F1605" i="14" s="1"/>
  <c r="E1605" i="14" a="1"/>
  <c r="E1605" i="14" s="1"/>
  <c r="L1604" i="14" a="1"/>
  <c r="L1604" i="14" s="1"/>
  <c r="K1604" i="14" a="1"/>
  <c r="K1604" i="14" s="1"/>
  <c r="J1604" i="14" a="1"/>
  <c r="J1604" i="14" s="1"/>
  <c r="I1604" i="14" a="1"/>
  <c r="I1604" i="14" s="1"/>
  <c r="H1604" i="14" a="1"/>
  <c r="H1604" i="14" s="1"/>
  <c r="G1604" i="14" a="1"/>
  <c r="G1604" i="14" s="1"/>
  <c r="F1604" i="14" a="1"/>
  <c r="F1604" i="14" s="1"/>
  <c r="E1604" i="14" a="1"/>
  <c r="E1604" i="14" s="1"/>
  <c r="L1603" i="14" a="1"/>
  <c r="L1603" i="14" s="1"/>
  <c r="K1603" i="14" a="1"/>
  <c r="K1603" i="14" s="1"/>
  <c r="J1603" i="14" a="1"/>
  <c r="J1603" i="14" s="1"/>
  <c r="I1603" i="14" a="1"/>
  <c r="I1603" i="14" s="1"/>
  <c r="H1603" i="14" a="1"/>
  <c r="H1603" i="14" s="1"/>
  <c r="G1603" i="14" a="1"/>
  <c r="G1603" i="14" s="1"/>
  <c r="F1603" i="14" a="1"/>
  <c r="F1603" i="14" s="1"/>
  <c r="E1603" i="14" a="1"/>
  <c r="E1603" i="14" s="1"/>
  <c r="L1602" i="14" a="1"/>
  <c r="L1602" i="14" s="1"/>
  <c r="K1602" i="14" a="1"/>
  <c r="K1602" i="14" s="1"/>
  <c r="J1602" i="14" a="1"/>
  <c r="J1602" i="14" s="1"/>
  <c r="I1602" i="14" a="1"/>
  <c r="I1602" i="14" s="1"/>
  <c r="H1602" i="14" a="1"/>
  <c r="H1602" i="14" s="1"/>
  <c r="G1602" i="14" a="1"/>
  <c r="G1602" i="14" s="1"/>
  <c r="F1602" i="14" a="1"/>
  <c r="F1602" i="14" s="1"/>
  <c r="E1602" i="14" a="1"/>
  <c r="E1602" i="14" s="1"/>
  <c r="L1601" i="14" a="1"/>
  <c r="L1601" i="14" s="1"/>
  <c r="K1601" i="14" a="1"/>
  <c r="K1601" i="14" s="1"/>
  <c r="J1601" i="14" a="1"/>
  <c r="J1601" i="14" s="1"/>
  <c r="I1601" i="14" a="1"/>
  <c r="I1601" i="14" s="1"/>
  <c r="H1601" i="14" a="1"/>
  <c r="H1601" i="14" s="1"/>
  <c r="G1601" i="14" a="1"/>
  <c r="G1601" i="14" s="1"/>
  <c r="F1601" i="14" a="1"/>
  <c r="F1601" i="14" s="1"/>
  <c r="E1601" i="14" a="1"/>
  <c r="E1601" i="14" s="1"/>
  <c r="L1600" i="14" a="1"/>
  <c r="L1600" i="14" s="1"/>
  <c r="K1600" i="14" a="1"/>
  <c r="K1600" i="14" s="1"/>
  <c r="J1600" i="14" a="1"/>
  <c r="J1600" i="14" s="1"/>
  <c r="I1600" i="14" a="1"/>
  <c r="I1600" i="14" s="1"/>
  <c r="H1600" i="14" a="1"/>
  <c r="H1600" i="14" s="1"/>
  <c r="G1600" i="14" a="1"/>
  <c r="G1600" i="14" s="1"/>
  <c r="F1600" i="14" a="1"/>
  <c r="F1600" i="14" s="1"/>
  <c r="E1600" i="14" a="1"/>
  <c r="E1600" i="14" s="1"/>
  <c r="L1599" i="14" a="1"/>
  <c r="L1599" i="14" s="1"/>
  <c r="K1599" i="14" a="1"/>
  <c r="K1599" i="14" s="1"/>
  <c r="J1599" i="14" a="1"/>
  <c r="J1599" i="14" s="1"/>
  <c r="I1599" i="14" a="1"/>
  <c r="I1599" i="14" s="1"/>
  <c r="H1599" i="14" a="1"/>
  <c r="H1599" i="14" s="1"/>
  <c r="G1599" i="14" a="1"/>
  <c r="G1599" i="14" s="1"/>
  <c r="F1599" i="14" a="1"/>
  <c r="F1599" i="14" s="1"/>
  <c r="E1599" i="14" a="1"/>
  <c r="E1599" i="14" s="1"/>
  <c r="L1598" i="14" a="1"/>
  <c r="L1598" i="14" s="1"/>
  <c r="K1598" i="14" a="1"/>
  <c r="K1598" i="14" s="1"/>
  <c r="J1598" i="14" a="1"/>
  <c r="J1598" i="14" s="1"/>
  <c r="I1598" i="14" a="1"/>
  <c r="I1598" i="14" s="1"/>
  <c r="H1598" i="14" a="1"/>
  <c r="H1598" i="14" s="1"/>
  <c r="G1598" i="14" a="1"/>
  <c r="G1598" i="14" s="1"/>
  <c r="F1598" i="14" a="1"/>
  <c r="F1598" i="14" s="1"/>
  <c r="E1598" i="14" a="1"/>
  <c r="E1598" i="14" s="1"/>
  <c r="L1597" i="14" a="1"/>
  <c r="L1597" i="14" s="1"/>
  <c r="K1597" i="14" a="1"/>
  <c r="K1597" i="14" s="1"/>
  <c r="J1597" i="14" a="1"/>
  <c r="J1597" i="14" s="1"/>
  <c r="I1597" i="14" a="1"/>
  <c r="I1597" i="14" s="1"/>
  <c r="H1597" i="14" a="1"/>
  <c r="H1597" i="14" s="1"/>
  <c r="G1597" i="14" a="1"/>
  <c r="G1597" i="14" s="1"/>
  <c r="F1597" i="14" a="1"/>
  <c r="F1597" i="14" s="1"/>
  <c r="E1597" i="14" a="1"/>
  <c r="E1597" i="14" s="1"/>
  <c r="L1596" i="14" a="1"/>
  <c r="L1596" i="14" s="1"/>
  <c r="K1596" i="14" a="1"/>
  <c r="K1596" i="14" s="1"/>
  <c r="J1596" i="14" a="1"/>
  <c r="J1596" i="14" s="1"/>
  <c r="I1596" i="14" a="1"/>
  <c r="I1596" i="14" s="1"/>
  <c r="H1596" i="14" a="1"/>
  <c r="H1596" i="14" s="1"/>
  <c r="G1596" i="14" a="1"/>
  <c r="G1596" i="14" s="1"/>
  <c r="F1596" i="14" a="1"/>
  <c r="F1596" i="14" s="1"/>
  <c r="E1596" i="14" a="1"/>
  <c r="E1596" i="14" s="1"/>
  <c r="L1595" i="14" a="1"/>
  <c r="L1595" i="14" s="1"/>
  <c r="K1595" i="14" a="1"/>
  <c r="K1595" i="14" s="1"/>
  <c r="J1595" i="14" a="1"/>
  <c r="J1595" i="14" s="1"/>
  <c r="I1595" i="14" a="1"/>
  <c r="I1595" i="14" s="1"/>
  <c r="H1595" i="14" a="1"/>
  <c r="H1595" i="14" s="1"/>
  <c r="G1595" i="14" a="1"/>
  <c r="G1595" i="14" s="1"/>
  <c r="F1595" i="14" a="1"/>
  <c r="F1595" i="14" s="1"/>
  <c r="E1595" i="14" a="1"/>
  <c r="E1595" i="14" s="1"/>
  <c r="L1594" i="14" a="1"/>
  <c r="L1594" i="14" s="1"/>
  <c r="K1594" i="14" a="1"/>
  <c r="K1594" i="14" s="1"/>
  <c r="J1594" i="14" a="1"/>
  <c r="J1594" i="14" s="1"/>
  <c r="I1594" i="14" a="1"/>
  <c r="I1594" i="14" s="1"/>
  <c r="H1594" i="14" a="1"/>
  <c r="H1594" i="14" s="1"/>
  <c r="G1594" i="14" a="1"/>
  <c r="G1594" i="14" s="1"/>
  <c r="F1594" i="14" a="1"/>
  <c r="F1594" i="14" s="1"/>
  <c r="E1594" i="14" a="1"/>
  <c r="E1594" i="14" s="1"/>
  <c r="L1593" i="14" a="1"/>
  <c r="L1593" i="14" s="1"/>
  <c r="K1593" i="14" a="1"/>
  <c r="K1593" i="14" s="1"/>
  <c r="J1593" i="14" a="1"/>
  <c r="J1593" i="14" s="1"/>
  <c r="I1593" i="14" a="1"/>
  <c r="I1593" i="14" s="1"/>
  <c r="H1593" i="14" a="1"/>
  <c r="H1593" i="14" s="1"/>
  <c r="G1593" i="14" a="1"/>
  <c r="G1593" i="14" s="1"/>
  <c r="F1593" i="14" a="1"/>
  <c r="F1593" i="14" s="1"/>
  <c r="E1593" i="14" a="1"/>
  <c r="E1593" i="14" s="1"/>
  <c r="L1592" i="14" a="1"/>
  <c r="L1592" i="14" s="1"/>
  <c r="K1592" i="14" a="1"/>
  <c r="K1592" i="14" s="1"/>
  <c r="J1592" i="14" a="1"/>
  <c r="J1592" i="14" s="1"/>
  <c r="I1592" i="14" a="1"/>
  <c r="I1592" i="14" s="1"/>
  <c r="H1592" i="14" a="1"/>
  <c r="H1592" i="14" s="1"/>
  <c r="G1592" i="14" a="1"/>
  <c r="G1592" i="14" s="1"/>
  <c r="F1592" i="14" a="1"/>
  <c r="F1592" i="14" s="1"/>
  <c r="E1592" i="14" a="1"/>
  <c r="E1592" i="14" s="1"/>
  <c r="L1591" i="14" a="1"/>
  <c r="L1591" i="14" s="1"/>
  <c r="K1591" i="14" a="1"/>
  <c r="K1591" i="14" s="1"/>
  <c r="J1591" i="14" a="1"/>
  <c r="J1591" i="14" s="1"/>
  <c r="I1591" i="14" a="1"/>
  <c r="I1591" i="14" s="1"/>
  <c r="H1591" i="14" a="1"/>
  <c r="H1591" i="14" s="1"/>
  <c r="G1591" i="14" a="1"/>
  <c r="G1591" i="14" s="1"/>
  <c r="F1591" i="14" a="1"/>
  <c r="F1591" i="14" s="1"/>
  <c r="E1591" i="14" a="1"/>
  <c r="E1591" i="14" s="1"/>
  <c r="L1590" i="14" a="1"/>
  <c r="L1590" i="14" s="1"/>
  <c r="K1590" i="14" a="1"/>
  <c r="K1590" i="14" s="1"/>
  <c r="J1590" i="14" a="1"/>
  <c r="J1590" i="14" s="1"/>
  <c r="I1590" i="14" a="1"/>
  <c r="I1590" i="14" s="1"/>
  <c r="H1590" i="14" a="1"/>
  <c r="H1590" i="14" s="1"/>
  <c r="G1590" i="14" a="1"/>
  <c r="G1590" i="14" s="1"/>
  <c r="F1590" i="14" a="1"/>
  <c r="F1590" i="14" s="1"/>
  <c r="E1590" i="14" a="1"/>
  <c r="E1590" i="14" s="1"/>
  <c r="L1589" i="14" a="1"/>
  <c r="L1589" i="14" s="1"/>
  <c r="K1589" i="14" a="1"/>
  <c r="K1589" i="14" s="1"/>
  <c r="J1589" i="14" a="1"/>
  <c r="J1589" i="14" s="1"/>
  <c r="I1589" i="14" a="1"/>
  <c r="I1589" i="14" s="1"/>
  <c r="H1589" i="14" a="1"/>
  <c r="H1589" i="14" s="1"/>
  <c r="G1589" i="14" a="1"/>
  <c r="G1589" i="14" s="1"/>
  <c r="F1589" i="14" a="1"/>
  <c r="F1589" i="14" s="1"/>
  <c r="E1589" i="14" a="1"/>
  <c r="E1589" i="14" s="1"/>
  <c r="L1588" i="14" a="1"/>
  <c r="L1588" i="14" s="1"/>
  <c r="K1588" i="14" a="1"/>
  <c r="K1588" i="14" s="1"/>
  <c r="J1588" i="14" a="1"/>
  <c r="J1588" i="14" s="1"/>
  <c r="I1588" i="14" a="1"/>
  <c r="I1588" i="14" s="1"/>
  <c r="H1588" i="14" a="1"/>
  <c r="H1588" i="14" s="1"/>
  <c r="G1588" i="14" a="1"/>
  <c r="G1588" i="14" s="1"/>
  <c r="F1588" i="14" a="1"/>
  <c r="F1588" i="14" s="1"/>
  <c r="E1588" i="14" a="1"/>
  <c r="E1588" i="14" s="1"/>
  <c r="L1586" i="14" a="1"/>
  <c r="L1586" i="14" s="1"/>
  <c r="K1586" i="14" a="1"/>
  <c r="K1586" i="14" s="1"/>
  <c r="J1586" i="14" a="1"/>
  <c r="J1586" i="14" s="1"/>
  <c r="I1586" i="14" a="1"/>
  <c r="I1586" i="14" s="1"/>
  <c r="H1586" i="14" a="1"/>
  <c r="H1586" i="14" s="1"/>
  <c r="G1586" i="14" a="1"/>
  <c r="G1586" i="14" s="1"/>
  <c r="F1586" i="14" a="1"/>
  <c r="F1586" i="14" s="1"/>
  <c r="E1586" i="14" a="1"/>
  <c r="E1586" i="14" s="1"/>
  <c r="L1585" i="14" a="1"/>
  <c r="L1585" i="14" s="1"/>
  <c r="K1585" i="14" a="1"/>
  <c r="K1585" i="14" s="1"/>
  <c r="J1585" i="14" a="1"/>
  <c r="J1585" i="14" s="1"/>
  <c r="I1585" i="14" a="1"/>
  <c r="I1585" i="14" s="1"/>
  <c r="H1585" i="14" a="1"/>
  <c r="H1585" i="14" s="1"/>
  <c r="G1585" i="14" a="1"/>
  <c r="G1585" i="14" s="1"/>
  <c r="F1585" i="14" a="1"/>
  <c r="F1585" i="14" s="1"/>
  <c r="E1585" i="14" a="1"/>
  <c r="E1585" i="14" s="1"/>
  <c r="L1584" i="14" a="1"/>
  <c r="L1584" i="14" s="1"/>
  <c r="K1584" i="14" a="1"/>
  <c r="K1584" i="14" s="1"/>
  <c r="J1584" i="14" a="1"/>
  <c r="J1584" i="14" s="1"/>
  <c r="I1584" i="14" a="1"/>
  <c r="I1584" i="14" s="1"/>
  <c r="H1584" i="14" a="1"/>
  <c r="H1584" i="14" s="1"/>
  <c r="G1584" i="14" a="1"/>
  <c r="G1584" i="14" s="1"/>
  <c r="F1584" i="14" a="1"/>
  <c r="F1584" i="14" s="1"/>
  <c r="E1584" i="14" a="1"/>
  <c r="E1584" i="14" s="1"/>
  <c r="L1583" i="14" a="1"/>
  <c r="L1583" i="14" s="1"/>
  <c r="K1583" i="14" a="1"/>
  <c r="K1583" i="14" s="1"/>
  <c r="J1583" i="14" a="1"/>
  <c r="J1583" i="14" s="1"/>
  <c r="I1583" i="14" a="1"/>
  <c r="I1583" i="14" s="1"/>
  <c r="H1583" i="14" a="1"/>
  <c r="H1583" i="14" s="1"/>
  <c r="G1583" i="14" a="1"/>
  <c r="G1583" i="14" s="1"/>
  <c r="F1583" i="14" a="1"/>
  <c r="F1583" i="14" s="1"/>
  <c r="E1583" i="14" a="1"/>
  <c r="E1583" i="14" s="1"/>
  <c r="L1582" i="14" a="1"/>
  <c r="L1582" i="14" s="1"/>
  <c r="K1582" i="14" a="1"/>
  <c r="K1582" i="14" s="1"/>
  <c r="J1582" i="14" a="1"/>
  <c r="J1582" i="14" s="1"/>
  <c r="I1582" i="14" a="1"/>
  <c r="I1582" i="14" s="1"/>
  <c r="H1582" i="14" a="1"/>
  <c r="H1582" i="14" s="1"/>
  <c r="G1582" i="14" a="1"/>
  <c r="G1582" i="14" s="1"/>
  <c r="F1582" i="14" a="1"/>
  <c r="F1582" i="14" s="1"/>
  <c r="E1582" i="14" a="1"/>
  <c r="E1582" i="14" s="1"/>
  <c r="L1581" i="14" a="1"/>
  <c r="L1581" i="14" s="1"/>
  <c r="K1581" i="14" a="1"/>
  <c r="K1581" i="14" s="1"/>
  <c r="J1581" i="14" a="1"/>
  <c r="J1581" i="14" s="1"/>
  <c r="I1581" i="14" a="1"/>
  <c r="I1581" i="14" s="1"/>
  <c r="H1581" i="14" a="1"/>
  <c r="H1581" i="14" s="1"/>
  <c r="G1581" i="14" a="1"/>
  <c r="G1581" i="14" s="1"/>
  <c r="F1581" i="14" a="1"/>
  <c r="F1581" i="14" s="1"/>
  <c r="E1581" i="14" a="1"/>
  <c r="E1581" i="14" s="1"/>
  <c r="L1580" i="14" a="1"/>
  <c r="L1580" i="14" s="1"/>
  <c r="K1580" i="14" a="1"/>
  <c r="K1580" i="14" s="1"/>
  <c r="J1580" i="14" a="1"/>
  <c r="J1580" i="14" s="1"/>
  <c r="I1580" i="14" a="1"/>
  <c r="I1580" i="14" s="1"/>
  <c r="H1580" i="14" a="1"/>
  <c r="H1580" i="14" s="1"/>
  <c r="G1580" i="14" a="1"/>
  <c r="G1580" i="14" s="1"/>
  <c r="F1580" i="14" a="1"/>
  <c r="F1580" i="14" s="1"/>
  <c r="E1580" i="14" a="1"/>
  <c r="E1580" i="14" s="1"/>
  <c r="L1579" i="14" a="1"/>
  <c r="L1579" i="14" s="1"/>
  <c r="K1579" i="14" a="1"/>
  <c r="K1579" i="14" s="1"/>
  <c r="J1579" i="14" a="1"/>
  <c r="J1579" i="14" s="1"/>
  <c r="I1579" i="14" a="1"/>
  <c r="I1579" i="14" s="1"/>
  <c r="H1579" i="14" a="1"/>
  <c r="H1579" i="14" s="1"/>
  <c r="G1579" i="14" a="1"/>
  <c r="G1579" i="14" s="1"/>
  <c r="F1579" i="14" a="1"/>
  <c r="F1579" i="14" s="1"/>
  <c r="E1579" i="14" a="1"/>
  <c r="E1579" i="14" s="1"/>
  <c r="L1578" i="14" a="1"/>
  <c r="L1578" i="14" s="1"/>
  <c r="K1578" i="14" a="1"/>
  <c r="K1578" i="14" s="1"/>
  <c r="J1578" i="14" a="1"/>
  <c r="J1578" i="14" s="1"/>
  <c r="I1578" i="14" a="1"/>
  <c r="I1578" i="14" s="1"/>
  <c r="H1578" i="14" a="1"/>
  <c r="H1578" i="14" s="1"/>
  <c r="G1578" i="14" a="1"/>
  <c r="G1578" i="14" s="1"/>
  <c r="F1578" i="14" a="1"/>
  <c r="F1578" i="14" s="1"/>
  <c r="E1578" i="14" a="1"/>
  <c r="E1578" i="14" s="1"/>
  <c r="L1577" i="14" a="1"/>
  <c r="L1577" i="14" s="1"/>
  <c r="K1577" i="14" a="1"/>
  <c r="K1577" i="14" s="1"/>
  <c r="J1577" i="14" a="1"/>
  <c r="J1577" i="14" s="1"/>
  <c r="I1577" i="14" a="1"/>
  <c r="I1577" i="14" s="1"/>
  <c r="H1577" i="14" a="1"/>
  <c r="H1577" i="14" s="1"/>
  <c r="G1577" i="14" a="1"/>
  <c r="G1577" i="14" s="1"/>
  <c r="F1577" i="14" a="1"/>
  <c r="F1577" i="14" s="1"/>
  <c r="E1577" i="14" a="1"/>
  <c r="E1577" i="14" s="1"/>
  <c r="L1576" i="14" a="1"/>
  <c r="L1576" i="14" s="1"/>
  <c r="K1576" i="14" a="1"/>
  <c r="K1576" i="14" s="1"/>
  <c r="J1576" i="14" a="1"/>
  <c r="J1576" i="14" s="1"/>
  <c r="I1576" i="14" a="1"/>
  <c r="I1576" i="14" s="1"/>
  <c r="H1576" i="14" a="1"/>
  <c r="H1576" i="14" s="1"/>
  <c r="G1576" i="14" a="1"/>
  <c r="G1576" i="14" s="1"/>
  <c r="F1576" i="14" a="1"/>
  <c r="F1576" i="14" s="1"/>
  <c r="E1576" i="14" a="1"/>
  <c r="E1576" i="14" s="1"/>
  <c r="L1575" i="14" a="1"/>
  <c r="L1575" i="14" s="1"/>
  <c r="K1575" i="14" a="1"/>
  <c r="K1575" i="14" s="1"/>
  <c r="J1575" i="14" a="1"/>
  <c r="J1575" i="14" s="1"/>
  <c r="I1575" i="14" a="1"/>
  <c r="I1575" i="14" s="1"/>
  <c r="H1575" i="14" a="1"/>
  <c r="H1575" i="14" s="1"/>
  <c r="G1575" i="14" a="1"/>
  <c r="G1575" i="14" s="1"/>
  <c r="F1575" i="14" a="1"/>
  <c r="F1575" i="14" s="1"/>
  <c r="E1575" i="14" a="1"/>
  <c r="E1575" i="14" s="1"/>
  <c r="L1574" i="14" a="1"/>
  <c r="L1574" i="14" s="1"/>
  <c r="K1574" i="14" a="1"/>
  <c r="K1574" i="14" s="1"/>
  <c r="J1574" i="14" a="1"/>
  <c r="J1574" i="14" s="1"/>
  <c r="I1574" i="14" a="1"/>
  <c r="I1574" i="14" s="1"/>
  <c r="H1574" i="14" a="1"/>
  <c r="H1574" i="14" s="1"/>
  <c r="G1574" i="14" a="1"/>
  <c r="G1574" i="14" s="1"/>
  <c r="F1574" i="14" a="1"/>
  <c r="F1574" i="14" s="1"/>
  <c r="E1574" i="14" a="1"/>
  <c r="E1574" i="14" s="1"/>
  <c r="L1573" i="14" a="1"/>
  <c r="L1573" i="14" s="1"/>
  <c r="K1573" i="14" a="1"/>
  <c r="K1573" i="14" s="1"/>
  <c r="J1573" i="14" a="1"/>
  <c r="J1573" i="14" s="1"/>
  <c r="I1573" i="14" a="1"/>
  <c r="I1573" i="14" s="1"/>
  <c r="H1573" i="14" a="1"/>
  <c r="H1573" i="14" s="1"/>
  <c r="G1573" i="14" a="1"/>
  <c r="G1573" i="14" s="1"/>
  <c r="F1573" i="14" a="1"/>
  <c r="F1573" i="14" s="1"/>
  <c r="E1573" i="14" a="1"/>
  <c r="E1573" i="14" s="1"/>
  <c r="L1572" i="14" a="1"/>
  <c r="L1572" i="14" s="1"/>
  <c r="K1572" i="14" a="1"/>
  <c r="K1572" i="14" s="1"/>
  <c r="J1572" i="14" a="1"/>
  <c r="J1572" i="14" s="1"/>
  <c r="I1572" i="14" a="1"/>
  <c r="I1572" i="14" s="1"/>
  <c r="H1572" i="14" a="1"/>
  <c r="H1572" i="14" s="1"/>
  <c r="G1572" i="14" a="1"/>
  <c r="G1572" i="14" s="1"/>
  <c r="F1572" i="14" a="1"/>
  <c r="F1572" i="14" s="1"/>
  <c r="E1572" i="14" a="1"/>
  <c r="E1572" i="14" s="1"/>
  <c r="L1571" i="14" a="1"/>
  <c r="L1571" i="14" s="1"/>
  <c r="K1571" i="14" a="1"/>
  <c r="K1571" i="14" s="1"/>
  <c r="J1571" i="14" a="1"/>
  <c r="J1571" i="14" s="1"/>
  <c r="I1571" i="14" a="1"/>
  <c r="I1571" i="14" s="1"/>
  <c r="H1571" i="14" a="1"/>
  <c r="H1571" i="14" s="1"/>
  <c r="G1571" i="14" a="1"/>
  <c r="G1571" i="14" s="1"/>
  <c r="F1571" i="14" a="1"/>
  <c r="F1571" i="14" s="1"/>
  <c r="E1571" i="14" a="1"/>
  <c r="E1571" i="14" s="1"/>
  <c r="L1570" i="14" a="1"/>
  <c r="L1570" i="14" s="1"/>
  <c r="K1570" i="14" a="1"/>
  <c r="K1570" i="14" s="1"/>
  <c r="J1570" i="14" a="1"/>
  <c r="J1570" i="14" s="1"/>
  <c r="I1570" i="14" a="1"/>
  <c r="I1570" i="14" s="1"/>
  <c r="H1570" i="14" a="1"/>
  <c r="H1570" i="14" s="1"/>
  <c r="G1570" i="14" a="1"/>
  <c r="G1570" i="14" s="1"/>
  <c r="F1570" i="14" a="1"/>
  <c r="F1570" i="14" s="1"/>
  <c r="E1570" i="14" a="1"/>
  <c r="E1570" i="14" s="1"/>
  <c r="L1569" i="14" a="1"/>
  <c r="L1569" i="14" s="1"/>
  <c r="K1569" i="14" a="1"/>
  <c r="K1569" i="14" s="1"/>
  <c r="J1569" i="14" a="1"/>
  <c r="J1569" i="14" s="1"/>
  <c r="I1569" i="14" a="1"/>
  <c r="I1569" i="14" s="1"/>
  <c r="H1569" i="14" a="1"/>
  <c r="H1569" i="14" s="1"/>
  <c r="G1569" i="14" a="1"/>
  <c r="G1569" i="14" s="1"/>
  <c r="F1569" i="14" a="1"/>
  <c r="F1569" i="14" s="1"/>
  <c r="E1569" i="14" a="1"/>
  <c r="E1569" i="14" s="1"/>
  <c r="L1568" i="14" a="1"/>
  <c r="L1568" i="14" s="1"/>
  <c r="K1568" i="14" a="1"/>
  <c r="K1568" i="14" s="1"/>
  <c r="J1568" i="14" a="1"/>
  <c r="J1568" i="14" s="1"/>
  <c r="I1568" i="14" a="1"/>
  <c r="I1568" i="14" s="1"/>
  <c r="H1568" i="14" a="1"/>
  <c r="H1568" i="14" s="1"/>
  <c r="G1568" i="14" a="1"/>
  <c r="G1568" i="14" s="1"/>
  <c r="F1568" i="14" a="1"/>
  <c r="F1568" i="14" s="1"/>
  <c r="E1568" i="14" a="1"/>
  <c r="E1568" i="14" s="1"/>
  <c r="L1567" i="14" a="1"/>
  <c r="L1567" i="14" s="1"/>
  <c r="K1567" i="14" a="1"/>
  <c r="K1567" i="14" s="1"/>
  <c r="J1567" i="14" a="1"/>
  <c r="J1567" i="14" s="1"/>
  <c r="I1567" i="14" a="1"/>
  <c r="I1567" i="14" s="1"/>
  <c r="H1567" i="14" a="1"/>
  <c r="H1567" i="14" s="1"/>
  <c r="G1567" i="14" a="1"/>
  <c r="G1567" i="14" s="1"/>
  <c r="F1567" i="14" a="1"/>
  <c r="F1567" i="14" s="1"/>
  <c r="E1567" i="14" a="1"/>
  <c r="E1567" i="14" s="1"/>
  <c r="L1566" i="14" a="1"/>
  <c r="L1566" i="14" s="1"/>
  <c r="K1566" i="14" a="1"/>
  <c r="K1566" i="14" s="1"/>
  <c r="J1566" i="14" a="1"/>
  <c r="J1566" i="14" s="1"/>
  <c r="I1566" i="14" a="1"/>
  <c r="I1566" i="14" s="1"/>
  <c r="H1566" i="14" a="1"/>
  <c r="H1566" i="14" s="1"/>
  <c r="G1566" i="14" a="1"/>
  <c r="G1566" i="14" s="1"/>
  <c r="F1566" i="14" a="1"/>
  <c r="F1566" i="14" s="1"/>
  <c r="E1566" i="14" a="1"/>
  <c r="E1566" i="14" s="1"/>
  <c r="L1565" i="14" a="1"/>
  <c r="L1565" i="14" s="1"/>
  <c r="K1565" i="14" a="1"/>
  <c r="K1565" i="14" s="1"/>
  <c r="J1565" i="14" a="1"/>
  <c r="J1565" i="14" s="1"/>
  <c r="I1565" i="14" a="1"/>
  <c r="I1565" i="14" s="1"/>
  <c r="H1565" i="14" a="1"/>
  <c r="H1565" i="14" s="1"/>
  <c r="G1565" i="14" a="1"/>
  <c r="G1565" i="14" s="1"/>
  <c r="F1565" i="14" a="1"/>
  <c r="F1565" i="14" s="1"/>
  <c r="E1565" i="14" a="1"/>
  <c r="E1565" i="14" s="1"/>
  <c r="L1564" i="14" a="1"/>
  <c r="L1564" i="14" s="1"/>
  <c r="K1564" i="14" a="1"/>
  <c r="K1564" i="14" s="1"/>
  <c r="J1564" i="14" a="1"/>
  <c r="J1564" i="14" s="1"/>
  <c r="I1564" i="14" a="1"/>
  <c r="I1564" i="14" s="1"/>
  <c r="H1564" i="14" a="1"/>
  <c r="H1564" i="14" s="1"/>
  <c r="G1564" i="14" a="1"/>
  <c r="G1564" i="14" s="1"/>
  <c r="F1564" i="14" a="1"/>
  <c r="F1564" i="14" s="1"/>
  <c r="E1564" i="14" a="1"/>
  <c r="E1564" i="14" s="1"/>
  <c r="L1563" i="14" a="1"/>
  <c r="L1563" i="14" s="1"/>
  <c r="K1563" i="14" a="1"/>
  <c r="K1563" i="14" s="1"/>
  <c r="J1563" i="14" a="1"/>
  <c r="J1563" i="14" s="1"/>
  <c r="I1563" i="14" a="1"/>
  <c r="I1563" i="14" s="1"/>
  <c r="H1563" i="14" a="1"/>
  <c r="H1563" i="14" s="1"/>
  <c r="G1563" i="14" a="1"/>
  <c r="G1563" i="14" s="1"/>
  <c r="F1563" i="14" a="1"/>
  <c r="F1563" i="14" s="1"/>
  <c r="E1563" i="14" a="1"/>
  <c r="E1563" i="14" s="1"/>
  <c r="L1562" i="14" a="1"/>
  <c r="L1562" i="14" s="1"/>
  <c r="K1562" i="14" a="1"/>
  <c r="K1562" i="14" s="1"/>
  <c r="J1562" i="14" a="1"/>
  <c r="J1562" i="14" s="1"/>
  <c r="I1562" i="14" a="1"/>
  <c r="I1562" i="14" s="1"/>
  <c r="H1562" i="14" a="1"/>
  <c r="H1562" i="14" s="1"/>
  <c r="G1562" i="14" a="1"/>
  <c r="G1562" i="14" s="1"/>
  <c r="F1562" i="14" a="1"/>
  <c r="F1562" i="14" s="1"/>
  <c r="E1562" i="14" a="1"/>
  <c r="E1562" i="14" s="1"/>
  <c r="L1561" i="14" a="1"/>
  <c r="L1561" i="14" s="1"/>
  <c r="K1561" i="14" a="1"/>
  <c r="K1561" i="14" s="1"/>
  <c r="J1561" i="14" a="1"/>
  <c r="J1561" i="14" s="1"/>
  <c r="I1561" i="14" a="1"/>
  <c r="I1561" i="14" s="1"/>
  <c r="H1561" i="14" a="1"/>
  <c r="H1561" i="14" s="1"/>
  <c r="G1561" i="14" a="1"/>
  <c r="G1561" i="14" s="1"/>
  <c r="F1561" i="14" a="1"/>
  <c r="F1561" i="14" s="1"/>
  <c r="E1561" i="14" a="1"/>
  <c r="E1561" i="14" s="1"/>
  <c r="L1560" i="14" a="1"/>
  <c r="L1560" i="14" s="1"/>
  <c r="K1560" i="14" a="1"/>
  <c r="K1560" i="14" s="1"/>
  <c r="J1560" i="14" a="1"/>
  <c r="J1560" i="14" s="1"/>
  <c r="I1560" i="14" a="1"/>
  <c r="I1560" i="14" s="1"/>
  <c r="H1560" i="14" a="1"/>
  <c r="H1560" i="14" s="1"/>
  <c r="G1560" i="14" a="1"/>
  <c r="G1560" i="14" s="1"/>
  <c r="F1560" i="14" a="1"/>
  <c r="F1560" i="14" s="1"/>
  <c r="E1560" i="14" a="1"/>
  <c r="E1560" i="14" s="1"/>
  <c r="L1559" i="14" a="1"/>
  <c r="L1559" i="14" s="1"/>
  <c r="K1559" i="14" a="1"/>
  <c r="K1559" i="14" s="1"/>
  <c r="J1559" i="14" a="1"/>
  <c r="J1559" i="14" s="1"/>
  <c r="I1559" i="14" a="1"/>
  <c r="I1559" i="14" s="1"/>
  <c r="H1559" i="14" a="1"/>
  <c r="H1559" i="14" s="1"/>
  <c r="G1559" i="14" a="1"/>
  <c r="G1559" i="14" s="1"/>
  <c r="F1559" i="14" a="1"/>
  <c r="F1559" i="14" s="1"/>
  <c r="E1559" i="14" a="1"/>
  <c r="E1559" i="14" s="1"/>
  <c r="L1558" i="14" a="1"/>
  <c r="L1558" i="14" s="1"/>
  <c r="K1558" i="14" a="1"/>
  <c r="K1558" i="14" s="1"/>
  <c r="J1558" i="14" a="1"/>
  <c r="J1558" i="14" s="1"/>
  <c r="I1558" i="14" a="1"/>
  <c r="I1558" i="14" s="1"/>
  <c r="H1558" i="14" a="1"/>
  <c r="H1558" i="14" s="1"/>
  <c r="G1558" i="14" a="1"/>
  <c r="G1558" i="14" s="1"/>
  <c r="F1558" i="14" a="1"/>
  <c r="F1558" i="14" s="1"/>
  <c r="E1558" i="14" a="1"/>
  <c r="E1558" i="14" s="1"/>
  <c r="L1557" i="14" a="1"/>
  <c r="L1557" i="14" s="1"/>
  <c r="K1557" i="14" a="1"/>
  <c r="K1557" i="14" s="1"/>
  <c r="J1557" i="14" a="1"/>
  <c r="J1557" i="14" s="1"/>
  <c r="I1557" i="14" a="1"/>
  <c r="I1557" i="14" s="1"/>
  <c r="H1557" i="14" a="1"/>
  <c r="H1557" i="14" s="1"/>
  <c r="G1557" i="14" a="1"/>
  <c r="G1557" i="14" s="1"/>
  <c r="F1557" i="14" a="1"/>
  <c r="F1557" i="14" s="1"/>
  <c r="E1557" i="14" a="1"/>
  <c r="E1557" i="14" s="1"/>
  <c r="L1556" i="14" a="1"/>
  <c r="L1556" i="14" s="1"/>
  <c r="K1556" i="14" a="1"/>
  <c r="K1556" i="14" s="1"/>
  <c r="J1556" i="14" a="1"/>
  <c r="J1556" i="14" s="1"/>
  <c r="I1556" i="14" a="1"/>
  <c r="I1556" i="14" s="1"/>
  <c r="H1556" i="14" a="1"/>
  <c r="H1556" i="14" s="1"/>
  <c r="G1556" i="14" a="1"/>
  <c r="G1556" i="14" s="1"/>
  <c r="F1556" i="14" a="1"/>
  <c r="F1556" i="14" s="1"/>
  <c r="E1556" i="14" a="1"/>
  <c r="E1556" i="14" s="1"/>
  <c r="L1555" i="14" a="1"/>
  <c r="L1555" i="14" s="1"/>
  <c r="K1555" i="14" a="1"/>
  <c r="K1555" i="14" s="1"/>
  <c r="J1555" i="14" a="1"/>
  <c r="J1555" i="14" s="1"/>
  <c r="I1555" i="14" a="1"/>
  <c r="I1555" i="14" s="1"/>
  <c r="H1555" i="14" a="1"/>
  <c r="H1555" i="14" s="1"/>
  <c r="G1555" i="14" a="1"/>
  <c r="G1555" i="14" s="1"/>
  <c r="F1555" i="14" a="1"/>
  <c r="F1555" i="14" s="1"/>
  <c r="E1555" i="14" a="1"/>
  <c r="E1555" i="14" s="1"/>
  <c r="L1554" i="14" a="1"/>
  <c r="L1554" i="14" s="1"/>
  <c r="K1554" i="14" a="1"/>
  <c r="K1554" i="14" s="1"/>
  <c r="J1554" i="14" a="1"/>
  <c r="J1554" i="14" s="1"/>
  <c r="I1554" i="14" a="1"/>
  <c r="I1554" i="14" s="1"/>
  <c r="H1554" i="14" a="1"/>
  <c r="H1554" i="14" s="1"/>
  <c r="G1554" i="14" a="1"/>
  <c r="G1554" i="14" s="1"/>
  <c r="F1554" i="14" a="1"/>
  <c r="F1554" i="14" s="1"/>
  <c r="E1554" i="14" a="1"/>
  <c r="E1554" i="14" s="1"/>
  <c r="L1553" i="14" a="1"/>
  <c r="L1553" i="14" s="1"/>
  <c r="K1553" i="14" a="1"/>
  <c r="K1553" i="14" s="1"/>
  <c r="J1553" i="14" a="1"/>
  <c r="J1553" i="14" s="1"/>
  <c r="I1553" i="14" a="1"/>
  <c r="I1553" i="14" s="1"/>
  <c r="H1553" i="14" a="1"/>
  <c r="H1553" i="14" s="1"/>
  <c r="G1553" i="14" a="1"/>
  <c r="G1553" i="14" s="1"/>
  <c r="F1553" i="14" a="1"/>
  <c r="F1553" i="14" s="1"/>
  <c r="E1553" i="14" a="1"/>
  <c r="E1553" i="14" s="1"/>
  <c r="L1552" i="14" a="1"/>
  <c r="L1552" i="14" s="1"/>
  <c r="K1552" i="14" a="1"/>
  <c r="K1552" i="14" s="1"/>
  <c r="J1552" i="14" a="1"/>
  <c r="J1552" i="14" s="1"/>
  <c r="I1552" i="14" a="1"/>
  <c r="I1552" i="14" s="1"/>
  <c r="H1552" i="14" a="1"/>
  <c r="H1552" i="14" s="1"/>
  <c r="G1552" i="14" a="1"/>
  <c r="G1552" i="14" s="1"/>
  <c r="F1552" i="14" a="1"/>
  <c r="F1552" i="14" s="1"/>
  <c r="E1552" i="14" a="1"/>
  <c r="E1552" i="14" s="1"/>
  <c r="L1551" i="14" a="1"/>
  <c r="L1551" i="14" s="1"/>
  <c r="K1551" i="14" a="1"/>
  <c r="K1551" i="14" s="1"/>
  <c r="J1551" i="14" a="1"/>
  <c r="J1551" i="14" s="1"/>
  <c r="I1551" i="14" a="1"/>
  <c r="I1551" i="14" s="1"/>
  <c r="H1551" i="14" a="1"/>
  <c r="H1551" i="14" s="1"/>
  <c r="G1551" i="14" a="1"/>
  <c r="G1551" i="14" s="1"/>
  <c r="F1551" i="14" a="1"/>
  <c r="F1551" i="14" s="1"/>
  <c r="E1551" i="14" a="1"/>
  <c r="E1551" i="14" s="1"/>
  <c r="L1550" i="14" a="1"/>
  <c r="L1550" i="14" s="1"/>
  <c r="K1550" i="14" a="1"/>
  <c r="K1550" i="14" s="1"/>
  <c r="J1550" i="14" a="1"/>
  <c r="J1550" i="14" s="1"/>
  <c r="I1550" i="14" a="1"/>
  <c r="I1550" i="14" s="1"/>
  <c r="H1550" i="14" a="1"/>
  <c r="H1550" i="14" s="1"/>
  <c r="G1550" i="14" a="1"/>
  <c r="G1550" i="14" s="1"/>
  <c r="F1550" i="14" a="1"/>
  <c r="F1550" i="14" s="1"/>
  <c r="E1550" i="14" a="1"/>
  <c r="E1550" i="14" s="1"/>
  <c r="L1549" i="14" a="1"/>
  <c r="L1549" i="14" s="1"/>
  <c r="K1549" i="14" a="1"/>
  <c r="K1549" i="14" s="1"/>
  <c r="J1549" i="14" a="1"/>
  <c r="J1549" i="14" s="1"/>
  <c r="I1549" i="14" a="1"/>
  <c r="I1549" i="14" s="1"/>
  <c r="H1549" i="14" a="1"/>
  <c r="H1549" i="14" s="1"/>
  <c r="G1549" i="14" a="1"/>
  <c r="G1549" i="14" s="1"/>
  <c r="F1549" i="14" a="1"/>
  <c r="F1549" i="14" s="1"/>
  <c r="E1549" i="14" a="1"/>
  <c r="E1549" i="14" s="1"/>
  <c r="L1548" i="14" a="1"/>
  <c r="L1548" i="14" s="1"/>
  <c r="K1548" i="14" a="1"/>
  <c r="K1548" i="14" s="1"/>
  <c r="J1548" i="14" a="1"/>
  <c r="J1548" i="14" s="1"/>
  <c r="I1548" i="14" a="1"/>
  <c r="I1548" i="14" s="1"/>
  <c r="H1548" i="14" a="1"/>
  <c r="H1548" i="14" s="1"/>
  <c r="G1548" i="14" a="1"/>
  <c r="G1548" i="14" s="1"/>
  <c r="F1548" i="14" a="1"/>
  <c r="F1548" i="14" s="1"/>
  <c r="E1548" i="14" a="1"/>
  <c r="E1548" i="14" s="1"/>
  <c r="L1547" i="14" a="1"/>
  <c r="L1547" i="14" s="1"/>
  <c r="K1547" i="14" a="1"/>
  <c r="K1547" i="14" s="1"/>
  <c r="J1547" i="14" a="1"/>
  <c r="J1547" i="14" s="1"/>
  <c r="I1547" i="14" a="1"/>
  <c r="I1547" i="14" s="1"/>
  <c r="H1547" i="14" a="1"/>
  <c r="H1547" i="14" s="1"/>
  <c r="G1547" i="14" a="1"/>
  <c r="G1547" i="14" s="1"/>
  <c r="F1547" i="14" a="1"/>
  <c r="F1547" i="14" s="1"/>
  <c r="E1547" i="14" a="1"/>
  <c r="E1547" i="14" s="1"/>
  <c r="L1546" i="14" a="1"/>
  <c r="L1546" i="14" s="1"/>
  <c r="K1546" i="14" a="1"/>
  <c r="K1546" i="14" s="1"/>
  <c r="J1546" i="14" a="1"/>
  <c r="J1546" i="14" s="1"/>
  <c r="I1546" i="14" a="1"/>
  <c r="I1546" i="14" s="1"/>
  <c r="H1546" i="14" a="1"/>
  <c r="H1546" i="14" s="1"/>
  <c r="G1546" i="14" a="1"/>
  <c r="G1546" i="14" s="1"/>
  <c r="F1546" i="14" a="1"/>
  <c r="F1546" i="14" s="1"/>
  <c r="E1546" i="14" a="1"/>
  <c r="E1546" i="14" s="1"/>
  <c r="L1545" i="14" a="1"/>
  <c r="L1545" i="14" s="1"/>
  <c r="K1545" i="14" a="1"/>
  <c r="K1545" i="14" s="1"/>
  <c r="J1545" i="14" a="1"/>
  <c r="J1545" i="14" s="1"/>
  <c r="I1545" i="14" a="1"/>
  <c r="I1545" i="14" s="1"/>
  <c r="H1545" i="14" a="1"/>
  <c r="H1545" i="14" s="1"/>
  <c r="G1545" i="14" a="1"/>
  <c r="G1545" i="14" s="1"/>
  <c r="F1545" i="14" a="1"/>
  <c r="F1545" i="14" s="1"/>
  <c r="E1545" i="14" a="1"/>
  <c r="E1545" i="14" s="1"/>
  <c r="L1544" i="14" a="1"/>
  <c r="L1544" i="14" s="1"/>
  <c r="K1544" i="14" a="1"/>
  <c r="K1544" i="14" s="1"/>
  <c r="J1544" i="14" a="1"/>
  <c r="J1544" i="14" s="1"/>
  <c r="I1544" i="14" a="1"/>
  <c r="I1544" i="14" s="1"/>
  <c r="H1544" i="14" a="1"/>
  <c r="H1544" i="14" s="1"/>
  <c r="G1544" i="14" a="1"/>
  <c r="G1544" i="14" s="1"/>
  <c r="F1544" i="14" a="1"/>
  <c r="F1544" i="14" s="1"/>
  <c r="E1544" i="14" a="1"/>
  <c r="E1544" i="14" s="1"/>
  <c r="L1543" i="14" a="1"/>
  <c r="L1543" i="14" s="1"/>
  <c r="K1543" i="14" a="1"/>
  <c r="K1543" i="14" s="1"/>
  <c r="J1543" i="14" a="1"/>
  <c r="J1543" i="14" s="1"/>
  <c r="I1543" i="14" a="1"/>
  <c r="I1543" i="14" s="1"/>
  <c r="H1543" i="14" a="1"/>
  <c r="H1543" i="14" s="1"/>
  <c r="G1543" i="14" a="1"/>
  <c r="G1543" i="14" s="1"/>
  <c r="F1543" i="14" a="1"/>
  <c r="F1543" i="14" s="1"/>
  <c r="E1543" i="14" a="1"/>
  <c r="E1543" i="14" s="1"/>
  <c r="L1542" i="14" a="1"/>
  <c r="L1542" i="14" s="1"/>
  <c r="K1542" i="14" a="1"/>
  <c r="K1542" i="14" s="1"/>
  <c r="J1542" i="14" a="1"/>
  <c r="J1542" i="14" s="1"/>
  <c r="I1542" i="14" a="1"/>
  <c r="I1542" i="14" s="1"/>
  <c r="H1542" i="14" a="1"/>
  <c r="H1542" i="14" s="1"/>
  <c r="G1542" i="14" a="1"/>
  <c r="G1542" i="14" s="1"/>
  <c r="F1542" i="14" a="1"/>
  <c r="F1542" i="14" s="1"/>
  <c r="E1542" i="14" a="1"/>
  <c r="E1542" i="14" s="1"/>
  <c r="L1541" i="14" a="1"/>
  <c r="L1541" i="14" s="1"/>
  <c r="K1541" i="14" a="1"/>
  <c r="K1541" i="14" s="1"/>
  <c r="J1541" i="14" a="1"/>
  <c r="J1541" i="14" s="1"/>
  <c r="I1541" i="14" a="1"/>
  <c r="I1541" i="14" s="1"/>
  <c r="H1541" i="14" a="1"/>
  <c r="H1541" i="14" s="1"/>
  <c r="G1541" i="14" a="1"/>
  <c r="G1541" i="14" s="1"/>
  <c r="F1541" i="14" a="1"/>
  <c r="F1541" i="14" s="1"/>
  <c r="E1541" i="14" a="1"/>
  <c r="E1541" i="14" s="1"/>
  <c r="L1540" i="14" a="1"/>
  <c r="L1540" i="14" s="1"/>
  <c r="K1540" i="14" a="1"/>
  <c r="K1540" i="14" s="1"/>
  <c r="J1540" i="14" a="1"/>
  <c r="J1540" i="14" s="1"/>
  <c r="I1540" i="14" a="1"/>
  <c r="I1540" i="14" s="1"/>
  <c r="H1540" i="14" a="1"/>
  <c r="H1540" i="14" s="1"/>
  <c r="G1540" i="14" a="1"/>
  <c r="G1540" i="14" s="1"/>
  <c r="F1540" i="14" a="1"/>
  <c r="F1540" i="14" s="1"/>
  <c r="E1540" i="14" a="1"/>
  <c r="E1540" i="14" s="1"/>
  <c r="L1539" i="14" a="1"/>
  <c r="L1539" i="14" s="1"/>
  <c r="K1539" i="14" a="1"/>
  <c r="K1539" i="14" s="1"/>
  <c r="J1539" i="14" a="1"/>
  <c r="J1539" i="14" s="1"/>
  <c r="I1539" i="14" a="1"/>
  <c r="I1539" i="14" s="1"/>
  <c r="H1539" i="14" a="1"/>
  <c r="H1539" i="14" s="1"/>
  <c r="G1539" i="14" a="1"/>
  <c r="G1539" i="14" s="1"/>
  <c r="F1539" i="14" a="1"/>
  <c r="F1539" i="14" s="1"/>
  <c r="E1539" i="14" a="1"/>
  <c r="E1539" i="14" s="1"/>
  <c r="L1538" i="14" a="1"/>
  <c r="L1538" i="14" s="1"/>
  <c r="K1538" i="14" a="1"/>
  <c r="K1538" i="14" s="1"/>
  <c r="J1538" i="14" a="1"/>
  <c r="J1538" i="14" s="1"/>
  <c r="I1538" i="14" a="1"/>
  <c r="I1538" i="14" s="1"/>
  <c r="H1538" i="14" a="1"/>
  <c r="H1538" i="14" s="1"/>
  <c r="G1538" i="14" a="1"/>
  <c r="G1538" i="14" s="1"/>
  <c r="F1538" i="14" a="1"/>
  <c r="F1538" i="14" s="1"/>
  <c r="E1538" i="14" a="1"/>
  <c r="E1538" i="14" s="1"/>
  <c r="L1537" i="14" a="1"/>
  <c r="L1537" i="14" s="1"/>
  <c r="K1537" i="14" a="1"/>
  <c r="K1537" i="14" s="1"/>
  <c r="J1537" i="14" a="1"/>
  <c r="J1537" i="14" s="1"/>
  <c r="I1537" i="14" a="1"/>
  <c r="I1537" i="14" s="1"/>
  <c r="H1537" i="14" a="1"/>
  <c r="H1537" i="14" s="1"/>
  <c r="G1537" i="14" a="1"/>
  <c r="G1537" i="14" s="1"/>
  <c r="F1537" i="14" a="1"/>
  <c r="F1537" i="14" s="1"/>
  <c r="E1537" i="14" a="1"/>
  <c r="E1537" i="14" s="1"/>
  <c r="L1535" i="14" a="1"/>
  <c r="L1535" i="14" s="1"/>
  <c r="K1535" i="14" a="1"/>
  <c r="K1535" i="14" s="1"/>
  <c r="J1535" i="14" a="1"/>
  <c r="J1535" i="14" s="1"/>
  <c r="I1535" i="14" a="1"/>
  <c r="I1535" i="14" s="1"/>
  <c r="H1535" i="14" a="1"/>
  <c r="H1535" i="14" s="1"/>
  <c r="G1535" i="14" a="1"/>
  <c r="G1535" i="14" s="1"/>
  <c r="F1535" i="14" a="1"/>
  <c r="F1535" i="14" s="1"/>
  <c r="E1535" i="14" a="1"/>
  <c r="E1535" i="14" s="1"/>
  <c r="L1534" i="14" a="1"/>
  <c r="L1534" i="14" s="1"/>
  <c r="K1534" i="14" a="1"/>
  <c r="K1534" i="14" s="1"/>
  <c r="J1534" i="14" a="1"/>
  <c r="J1534" i="14" s="1"/>
  <c r="I1534" i="14" a="1"/>
  <c r="I1534" i="14" s="1"/>
  <c r="H1534" i="14" a="1"/>
  <c r="H1534" i="14" s="1"/>
  <c r="G1534" i="14" a="1"/>
  <c r="G1534" i="14" s="1"/>
  <c r="F1534" i="14" a="1"/>
  <c r="F1534" i="14" s="1"/>
  <c r="E1534" i="14" a="1"/>
  <c r="E1534" i="14" s="1"/>
  <c r="L1533" i="14" a="1"/>
  <c r="L1533" i="14" s="1"/>
  <c r="K1533" i="14" a="1"/>
  <c r="K1533" i="14" s="1"/>
  <c r="J1533" i="14" a="1"/>
  <c r="J1533" i="14" s="1"/>
  <c r="I1533" i="14" a="1"/>
  <c r="I1533" i="14" s="1"/>
  <c r="H1533" i="14" a="1"/>
  <c r="H1533" i="14" s="1"/>
  <c r="G1533" i="14" a="1"/>
  <c r="G1533" i="14" s="1"/>
  <c r="F1533" i="14" a="1"/>
  <c r="F1533" i="14" s="1"/>
  <c r="E1533" i="14" a="1"/>
  <c r="E1533" i="14" s="1"/>
  <c r="L1532" i="14" a="1"/>
  <c r="L1532" i="14" s="1"/>
  <c r="K1532" i="14" a="1"/>
  <c r="K1532" i="14" s="1"/>
  <c r="J1532" i="14" a="1"/>
  <c r="J1532" i="14" s="1"/>
  <c r="I1532" i="14" a="1"/>
  <c r="I1532" i="14" s="1"/>
  <c r="H1532" i="14" a="1"/>
  <c r="H1532" i="14" s="1"/>
  <c r="G1532" i="14" a="1"/>
  <c r="G1532" i="14" s="1"/>
  <c r="F1532" i="14" a="1"/>
  <c r="F1532" i="14" s="1"/>
  <c r="E1532" i="14" a="1"/>
  <c r="E1532" i="14" s="1"/>
  <c r="L1531" i="14" a="1"/>
  <c r="L1531" i="14" s="1"/>
  <c r="K1531" i="14" a="1"/>
  <c r="K1531" i="14" s="1"/>
  <c r="J1531" i="14" a="1"/>
  <c r="J1531" i="14" s="1"/>
  <c r="I1531" i="14" a="1"/>
  <c r="I1531" i="14" s="1"/>
  <c r="H1531" i="14" a="1"/>
  <c r="H1531" i="14" s="1"/>
  <c r="G1531" i="14" a="1"/>
  <c r="G1531" i="14" s="1"/>
  <c r="F1531" i="14" a="1"/>
  <c r="F1531" i="14" s="1"/>
  <c r="E1531" i="14" a="1"/>
  <c r="E1531" i="14" s="1"/>
  <c r="L1530" i="14" a="1"/>
  <c r="L1530" i="14" s="1"/>
  <c r="K1530" i="14" a="1"/>
  <c r="K1530" i="14" s="1"/>
  <c r="J1530" i="14" a="1"/>
  <c r="J1530" i="14" s="1"/>
  <c r="I1530" i="14" a="1"/>
  <c r="I1530" i="14" s="1"/>
  <c r="H1530" i="14" a="1"/>
  <c r="H1530" i="14" s="1"/>
  <c r="G1530" i="14" a="1"/>
  <c r="G1530" i="14" s="1"/>
  <c r="F1530" i="14" a="1"/>
  <c r="F1530" i="14" s="1"/>
  <c r="E1530" i="14" a="1"/>
  <c r="E1530" i="14" s="1"/>
  <c r="L1529" i="14" a="1"/>
  <c r="L1529" i="14" s="1"/>
  <c r="K1529" i="14" a="1"/>
  <c r="K1529" i="14" s="1"/>
  <c r="J1529" i="14" a="1"/>
  <c r="J1529" i="14" s="1"/>
  <c r="I1529" i="14" a="1"/>
  <c r="I1529" i="14" s="1"/>
  <c r="H1529" i="14" a="1"/>
  <c r="H1529" i="14" s="1"/>
  <c r="G1529" i="14" a="1"/>
  <c r="G1529" i="14" s="1"/>
  <c r="F1529" i="14" a="1"/>
  <c r="F1529" i="14" s="1"/>
  <c r="E1529" i="14" a="1"/>
  <c r="E1529" i="14" s="1"/>
  <c r="L1528" i="14" a="1"/>
  <c r="L1528" i="14" s="1"/>
  <c r="K1528" i="14" a="1"/>
  <c r="K1528" i="14" s="1"/>
  <c r="J1528" i="14" a="1"/>
  <c r="J1528" i="14" s="1"/>
  <c r="I1528" i="14" a="1"/>
  <c r="I1528" i="14" s="1"/>
  <c r="H1528" i="14" a="1"/>
  <c r="H1528" i="14" s="1"/>
  <c r="G1528" i="14" a="1"/>
  <c r="G1528" i="14" s="1"/>
  <c r="F1528" i="14" a="1"/>
  <c r="F1528" i="14" s="1"/>
  <c r="E1528" i="14" a="1"/>
  <c r="E1528" i="14" s="1"/>
  <c r="L1527" i="14" a="1"/>
  <c r="L1527" i="14" s="1"/>
  <c r="K1527" i="14" a="1"/>
  <c r="K1527" i="14" s="1"/>
  <c r="J1527" i="14" a="1"/>
  <c r="J1527" i="14" s="1"/>
  <c r="I1527" i="14" a="1"/>
  <c r="I1527" i="14" s="1"/>
  <c r="H1527" i="14" a="1"/>
  <c r="H1527" i="14" s="1"/>
  <c r="G1527" i="14" a="1"/>
  <c r="G1527" i="14" s="1"/>
  <c r="F1527" i="14" a="1"/>
  <c r="F1527" i="14" s="1"/>
  <c r="E1527" i="14" a="1"/>
  <c r="E1527" i="14" s="1"/>
  <c r="L1526" i="14" a="1"/>
  <c r="L1526" i="14" s="1"/>
  <c r="K1526" i="14" a="1"/>
  <c r="K1526" i="14" s="1"/>
  <c r="J1526" i="14" a="1"/>
  <c r="J1526" i="14" s="1"/>
  <c r="I1526" i="14" a="1"/>
  <c r="I1526" i="14" s="1"/>
  <c r="H1526" i="14" a="1"/>
  <c r="H1526" i="14" s="1"/>
  <c r="G1526" i="14" a="1"/>
  <c r="G1526" i="14" s="1"/>
  <c r="F1526" i="14" a="1"/>
  <c r="F1526" i="14" s="1"/>
  <c r="E1526" i="14" a="1"/>
  <c r="E1526" i="14" s="1"/>
  <c r="L1525" i="14" a="1"/>
  <c r="L1525" i="14" s="1"/>
  <c r="K1525" i="14" a="1"/>
  <c r="K1525" i="14" s="1"/>
  <c r="J1525" i="14" a="1"/>
  <c r="J1525" i="14" s="1"/>
  <c r="I1525" i="14" a="1"/>
  <c r="I1525" i="14" s="1"/>
  <c r="H1525" i="14" a="1"/>
  <c r="H1525" i="14" s="1"/>
  <c r="G1525" i="14" a="1"/>
  <c r="G1525" i="14" s="1"/>
  <c r="F1525" i="14" a="1"/>
  <c r="F1525" i="14" s="1"/>
  <c r="E1525" i="14" a="1"/>
  <c r="E1525" i="14" s="1"/>
  <c r="L1524" i="14" a="1"/>
  <c r="L1524" i="14" s="1"/>
  <c r="K1524" i="14" a="1"/>
  <c r="K1524" i="14" s="1"/>
  <c r="J1524" i="14" a="1"/>
  <c r="J1524" i="14" s="1"/>
  <c r="I1524" i="14" a="1"/>
  <c r="I1524" i="14" s="1"/>
  <c r="H1524" i="14" a="1"/>
  <c r="H1524" i="14" s="1"/>
  <c r="G1524" i="14" a="1"/>
  <c r="G1524" i="14" s="1"/>
  <c r="F1524" i="14" a="1"/>
  <c r="F1524" i="14" s="1"/>
  <c r="E1524" i="14" a="1"/>
  <c r="E1524" i="14" s="1"/>
  <c r="L1523" i="14" a="1"/>
  <c r="L1523" i="14" s="1"/>
  <c r="K1523" i="14" a="1"/>
  <c r="K1523" i="14" s="1"/>
  <c r="J1523" i="14" a="1"/>
  <c r="J1523" i="14" s="1"/>
  <c r="I1523" i="14" a="1"/>
  <c r="I1523" i="14" s="1"/>
  <c r="H1523" i="14" a="1"/>
  <c r="H1523" i="14" s="1"/>
  <c r="G1523" i="14" a="1"/>
  <c r="G1523" i="14" s="1"/>
  <c r="F1523" i="14" a="1"/>
  <c r="F1523" i="14" s="1"/>
  <c r="E1523" i="14" a="1"/>
  <c r="E1523" i="14" s="1"/>
  <c r="L1522" i="14" a="1"/>
  <c r="L1522" i="14" s="1"/>
  <c r="K1522" i="14" a="1"/>
  <c r="K1522" i="14" s="1"/>
  <c r="J1522" i="14" a="1"/>
  <c r="J1522" i="14" s="1"/>
  <c r="I1522" i="14" a="1"/>
  <c r="I1522" i="14" s="1"/>
  <c r="H1522" i="14" a="1"/>
  <c r="H1522" i="14" s="1"/>
  <c r="G1522" i="14" a="1"/>
  <c r="G1522" i="14" s="1"/>
  <c r="F1522" i="14" a="1"/>
  <c r="F1522" i="14" s="1"/>
  <c r="E1522" i="14" a="1"/>
  <c r="E1522" i="14" s="1"/>
  <c r="L1521" i="14" a="1"/>
  <c r="L1521" i="14" s="1"/>
  <c r="K1521" i="14" a="1"/>
  <c r="K1521" i="14" s="1"/>
  <c r="J1521" i="14" a="1"/>
  <c r="J1521" i="14" s="1"/>
  <c r="I1521" i="14" a="1"/>
  <c r="I1521" i="14" s="1"/>
  <c r="H1521" i="14" a="1"/>
  <c r="H1521" i="14" s="1"/>
  <c r="G1521" i="14" a="1"/>
  <c r="G1521" i="14" s="1"/>
  <c r="F1521" i="14" a="1"/>
  <c r="F1521" i="14" s="1"/>
  <c r="E1521" i="14" a="1"/>
  <c r="E1521" i="14" s="1"/>
  <c r="L1520" i="14" a="1"/>
  <c r="L1520" i="14" s="1"/>
  <c r="K1520" i="14" a="1"/>
  <c r="K1520" i="14" s="1"/>
  <c r="J1520" i="14" a="1"/>
  <c r="J1520" i="14" s="1"/>
  <c r="I1520" i="14" a="1"/>
  <c r="I1520" i="14" s="1"/>
  <c r="H1520" i="14" a="1"/>
  <c r="H1520" i="14" s="1"/>
  <c r="G1520" i="14" a="1"/>
  <c r="G1520" i="14" s="1"/>
  <c r="F1520" i="14" a="1"/>
  <c r="F1520" i="14" s="1"/>
  <c r="E1520" i="14" a="1"/>
  <c r="E1520" i="14" s="1"/>
  <c r="L1519" i="14" a="1"/>
  <c r="L1519" i="14" s="1"/>
  <c r="K1519" i="14" a="1"/>
  <c r="K1519" i="14" s="1"/>
  <c r="J1519" i="14" a="1"/>
  <c r="J1519" i="14" s="1"/>
  <c r="I1519" i="14" a="1"/>
  <c r="I1519" i="14" s="1"/>
  <c r="H1519" i="14" a="1"/>
  <c r="H1519" i="14" s="1"/>
  <c r="G1519" i="14" a="1"/>
  <c r="G1519" i="14" s="1"/>
  <c r="F1519" i="14" a="1"/>
  <c r="F1519" i="14" s="1"/>
  <c r="E1519" i="14" a="1"/>
  <c r="E1519" i="14" s="1"/>
  <c r="L1518" i="14" a="1"/>
  <c r="L1518" i="14" s="1"/>
  <c r="K1518" i="14" a="1"/>
  <c r="K1518" i="14" s="1"/>
  <c r="J1518" i="14" a="1"/>
  <c r="J1518" i="14" s="1"/>
  <c r="I1518" i="14" a="1"/>
  <c r="I1518" i="14" s="1"/>
  <c r="H1518" i="14" a="1"/>
  <c r="H1518" i="14" s="1"/>
  <c r="G1518" i="14" a="1"/>
  <c r="G1518" i="14" s="1"/>
  <c r="F1518" i="14" a="1"/>
  <c r="F1518" i="14" s="1"/>
  <c r="E1518" i="14" a="1"/>
  <c r="E1518" i="14" s="1"/>
  <c r="L1517" i="14" a="1"/>
  <c r="L1517" i="14" s="1"/>
  <c r="K1517" i="14" a="1"/>
  <c r="K1517" i="14" s="1"/>
  <c r="J1517" i="14" a="1"/>
  <c r="J1517" i="14" s="1"/>
  <c r="I1517" i="14" a="1"/>
  <c r="I1517" i="14" s="1"/>
  <c r="H1517" i="14" a="1"/>
  <c r="H1517" i="14" s="1"/>
  <c r="G1517" i="14" a="1"/>
  <c r="G1517" i="14" s="1"/>
  <c r="F1517" i="14" a="1"/>
  <c r="F1517" i="14" s="1"/>
  <c r="E1517" i="14" a="1"/>
  <c r="E1517" i="14" s="1"/>
  <c r="L1516" i="14" a="1"/>
  <c r="L1516" i="14" s="1"/>
  <c r="K1516" i="14" a="1"/>
  <c r="K1516" i="14" s="1"/>
  <c r="J1516" i="14" a="1"/>
  <c r="J1516" i="14" s="1"/>
  <c r="I1516" i="14" a="1"/>
  <c r="I1516" i="14" s="1"/>
  <c r="H1516" i="14" a="1"/>
  <c r="H1516" i="14" s="1"/>
  <c r="G1516" i="14" a="1"/>
  <c r="G1516" i="14" s="1"/>
  <c r="F1516" i="14" a="1"/>
  <c r="F1516" i="14" s="1"/>
  <c r="E1516" i="14" a="1"/>
  <c r="E1516" i="14" s="1"/>
  <c r="L1515" i="14" a="1"/>
  <c r="L1515" i="14" s="1"/>
  <c r="K1515" i="14" a="1"/>
  <c r="K1515" i="14" s="1"/>
  <c r="J1515" i="14" a="1"/>
  <c r="J1515" i="14" s="1"/>
  <c r="I1515" i="14" a="1"/>
  <c r="I1515" i="14" s="1"/>
  <c r="H1515" i="14" a="1"/>
  <c r="H1515" i="14" s="1"/>
  <c r="G1515" i="14" a="1"/>
  <c r="G1515" i="14" s="1"/>
  <c r="F1515" i="14" a="1"/>
  <c r="F1515" i="14" s="1"/>
  <c r="E1515" i="14" a="1"/>
  <c r="E1515" i="14" s="1"/>
  <c r="L1514" i="14" a="1"/>
  <c r="L1514" i="14" s="1"/>
  <c r="K1514" i="14" a="1"/>
  <c r="K1514" i="14" s="1"/>
  <c r="J1514" i="14" a="1"/>
  <c r="J1514" i="14" s="1"/>
  <c r="I1514" i="14" a="1"/>
  <c r="I1514" i="14" s="1"/>
  <c r="H1514" i="14" a="1"/>
  <c r="H1514" i="14" s="1"/>
  <c r="G1514" i="14" a="1"/>
  <c r="G1514" i="14" s="1"/>
  <c r="F1514" i="14" a="1"/>
  <c r="F1514" i="14" s="1"/>
  <c r="E1514" i="14" a="1"/>
  <c r="E1514" i="14" s="1"/>
  <c r="L1513" i="14" a="1"/>
  <c r="L1513" i="14" s="1"/>
  <c r="K1513" i="14" a="1"/>
  <c r="K1513" i="14" s="1"/>
  <c r="J1513" i="14" a="1"/>
  <c r="J1513" i="14" s="1"/>
  <c r="I1513" i="14" a="1"/>
  <c r="I1513" i="14" s="1"/>
  <c r="H1513" i="14" a="1"/>
  <c r="H1513" i="14" s="1"/>
  <c r="G1513" i="14" a="1"/>
  <c r="G1513" i="14" s="1"/>
  <c r="F1513" i="14" a="1"/>
  <c r="F1513" i="14" s="1"/>
  <c r="E1513" i="14" a="1"/>
  <c r="E1513" i="14" s="1"/>
  <c r="L1512" i="14" a="1"/>
  <c r="L1512" i="14" s="1"/>
  <c r="K1512" i="14" a="1"/>
  <c r="K1512" i="14" s="1"/>
  <c r="J1512" i="14" a="1"/>
  <c r="J1512" i="14" s="1"/>
  <c r="I1512" i="14" a="1"/>
  <c r="I1512" i="14" s="1"/>
  <c r="H1512" i="14" a="1"/>
  <c r="H1512" i="14" s="1"/>
  <c r="G1512" i="14" a="1"/>
  <c r="G1512" i="14" s="1"/>
  <c r="F1512" i="14" a="1"/>
  <c r="F1512" i="14" s="1"/>
  <c r="E1512" i="14" a="1"/>
  <c r="E1512" i="14" s="1"/>
  <c r="L1511" i="14" a="1"/>
  <c r="L1511" i="14" s="1"/>
  <c r="K1511" i="14" a="1"/>
  <c r="K1511" i="14" s="1"/>
  <c r="J1511" i="14" a="1"/>
  <c r="J1511" i="14" s="1"/>
  <c r="I1511" i="14" a="1"/>
  <c r="I1511" i="14" s="1"/>
  <c r="H1511" i="14" a="1"/>
  <c r="H1511" i="14" s="1"/>
  <c r="G1511" i="14" a="1"/>
  <c r="G1511" i="14" s="1"/>
  <c r="F1511" i="14" a="1"/>
  <c r="F1511" i="14" s="1"/>
  <c r="E1511" i="14" a="1"/>
  <c r="E1511" i="14" s="1"/>
  <c r="L1510" i="14" a="1"/>
  <c r="L1510" i="14" s="1"/>
  <c r="K1510" i="14" a="1"/>
  <c r="K1510" i="14" s="1"/>
  <c r="J1510" i="14" a="1"/>
  <c r="J1510" i="14" s="1"/>
  <c r="I1510" i="14" a="1"/>
  <c r="I1510" i="14" s="1"/>
  <c r="H1510" i="14" a="1"/>
  <c r="H1510" i="14" s="1"/>
  <c r="G1510" i="14" a="1"/>
  <c r="G1510" i="14" s="1"/>
  <c r="F1510" i="14" a="1"/>
  <c r="F1510" i="14" s="1"/>
  <c r="E1510" i="14" a="1"/>
  <c r="E1510" i="14" s="1"/>
  <c r="L1509" i="14" a="1"/>
  <c r="L1509" i="14" s="1"/>
  <c r="K1509" i="14" a="1"/>
  <c r="K1509" i="14" s="1"/>
  <c r="J1509" i="14" a="1"/>
  <c r="J1509" i="14" s="1"/>
  <c r="I1509" i="14" a="1"/>
  <c r="I1509" i="14" s="1"/>
  <c r="H1509" i="14" a="1"/>
  <c r="H1509" i="14" s="1"/>
  <c r="G1509" i="14" a="1"/>
  <c r="G1509" i="14" s="1"/>
  <c r="F1509" i="14" a="1"/>
  <c r="F1509" i="14" s="1"/>
  <c r="E1509" i="14" a="1"/>
  <c r="E1509" i="14" s="1"/>
  <c r="L1508" i="14" a="1"/>
  <c r="L1508" i="14" s="1"/>
  <c r="K1508" i="14" a="1"/>
  <c r="K1508" i="14" s="1"/>
  <c r="J1508" i="14" a="1"/>
  <c r="J1508" i="14" s="1"/>
  <c r="I1508" i="14" a="1"/>
  <c r="I1508" i="14" s="1"/>
  <c r="H1508" i="14" a="1"/>
  <c r="H1508" i="14" s="1"/>
  <c r="G1508" i="14" a="1"/>
  <c r="G1508" i="14" s="1"/>
  <c r="F1508" i="14" a="1"/>
  <c r="F1508" i="14" s="1"/>
  <c r="E1508" i="14" a="1"/>
  <c r="E1508" i="14" s="1"/>
  <c r="L1507" i="14" a="1"/>
  <c r="L1507" i="14" s="1"/>
  <c r="K1507" i="14" a="1"/>
  <c r="K1507" i="14" s="1"/>
  <c r="J1507" i="14" a="1"/>
  <c r="J1507" i="14" s="1"/>
  <c r="I1507" i="14" a="1"/>
  <c r="I1507" i="14" s="1"/>
  <c r="H1507" i="14" a="1"/>
  <c r="H1507" i="14" s="1"/>
  <c r="G1507" i="14" a="1"/>
  <c r="G1507" i="14" s="1"/>
  <c r="F1507" i="14" a="1"/>
  <c r="F1507" i="14" s="1"/>
  <c r="E1507" i="14" a="1"/>
  <c r="E1507" i="14" s="1"/>
  <c r="L1506" i="14" a="1"/>
  <c r="L1506" i="14" s="1"/>
  <c r="K1506" i="14" a="1"/>
  <c r="K1506" i="14" s="1"/>
  <c r="J1506" i="14" a="1"/>
  <c r="J1506" i="14" s="1"/>
  <c r="I1506" i="14" a="1"/>
  <c r="I1506" i="14" s="1"/>
  <c r="H1506" i="14" a="1"/>
  <c r="H1506" i="14" s="1"/>
  <c r="G1506" i="14" a="1"/>
  <c r="G1506" i="14" s="1"/>
  <c r="F1506" i="14" a="1"/>
  <c r="F1506" i="14" s="1"/>
  <c r="E1506" i="14" a="1"/>
  <c r="E1506" i="14" s="1"/>
  <c r="L1505" i="14" a="1"/>
  <c r="L1505" i="14" s="1"/>
  <c r="K1505" i="14" a="1"/>
  <c r="K1505" i="14" s="1"/>
  <c r="J1505" i="14" a="1"/>
  <c r="J1505" i="14" s="1"/>
  <c r="I1505" i="14" a="1"/>
  <c r="I1505" i="14" s="1"/>
  <c r="H1505" i="14" a="1"/>
  <c r="H1505" i="14" s="1"/>
  <c r="G1505" i="14" a="1"/>
  <c r="G1505" i="14" s="1"/>
  <c r="F1505" i="14" a="1"/>
  <c r="F1505" i="14" s="1"/>
  <c r="E1505" i="14" a="1"/>
  <c r="E1505" i="14" s="1"/>
  <c r="L1504" i="14" a="1"/>
  <c r="L1504" i="14" s="1"/>
  <c r="K1504" i="14" a="1"/>
  <c r="K1504" i="14" s="1"/>
  <c r="J1504" i="14" a="1"/>
  <c r="J1504" i="14" s="1"/>
  <c r="I1504" i="14" a="1"/>
  <c r="I1504" i="14" s="1"/>
  <c r="H1504" i="14" a="1"/>
  <c r="H1504" i="14" s="1"/>
  <c r="G1504" i="14" a="1"/>
  <c r="G1504" i="14" s="1"/>
  <c r="F1504" i="14" a="1"/>
  <c r="F1504" i="14" s="1"/>
  <c r="E1504" i="14" a="1"/>
  <c r="E1504" i="14" s="1"/>
  <c r="L1503" i="14" a="1"/>
  <c r="L1503" i="14" s="1"/>
  <c r="K1503" i="14" a="1"/>
  <c r="K1503" i="14" s="1"/>
  <c r="J1503" i="14" a="1"/>
  <c r="J1503" i="14" s="1"/>
  <c r="I1503" i="14" a="1"/>
  <c r="I1503" i="14" s="1"/>
  <c r="H1503" i="14" a="1"/>
  <c r="H1503" i="14" s="1"/>
  <c r="G1503" i="14" a="1"/>
  <c r="G1503" i="14" s="1"/>
  <c r="F1503" i="14" a="1"/>
  <c r="F1503" i="14" s="1"/>
  <c r="E1503" i="14" a="1"/>
  <c r="E1503" i="14" s="1"/>
  <c r="L1502" i="14" a="1"/>
  <c r="L1502" i="14" s="1"/>
  <c r="K1502" i="14" a="1"/>
  <c r="K1502" i="14" s="1"/>
  <c r="J1502" i="14" a="1"/>
  <c r="J1502" i="14" s="1"/>
  <c r="I1502" i="14" a="1"/>
  <c r="I1502" i="14" s="1"/>
  <c r="H1502" i="14" a="1"/>
  <c r="H1502" i="14" s="1"/>
  <c r="G1502" i="14" a="1"/>
  <c r="G1502" i="14" s="1"/>
  <c r="F1502" i="14" a="1"/>
  <c r="F1502" i="14" s="1"/>
  <c r="E1502" i="14" a="1"/>
  <c r="E1502" i="14" s="1"/>
  <c r="L1501" i="14" a="1"/>
  <c r="L1501" i="14" s="1"/>
  <c r="K1501" i="14" a="1"/>
  <c r="K1501" i="14" s="1"/>
  <c r="J1501" i="14" a="1"/>
  <c r="J1501" i="14" s="1"/>
  <c r="I1501" i="14" a="1"/>
  <c r="I1501" i="14" s="1"/>
  <c r="H1501" i="14" a="1"/>
  <c r="H1501" i="14" s="1"/>
  <c r="G1501" i="14" a="1"/>
  <c r="G1501" i="14" s="1"/>
  <c r="F1501" i="14" a="1"/>
  <c r="F1501" i="14" s="1"/>
  <c r="E1501" i="14" a="1"/>
  <c r="E1501" i="14" s="1"/>
  <c r="L1500" i="14" a="1"/>
  <c r="L1500" i="14" s="1"/>
  <c r="K1500" i="14" a="1"/>
  <c r="K1500" i="14" s="1"/>
  <c r="J1500" i="14" a="1"/>
  <c r="J1500" i="14" s="1"/>
  <c r="I1500" i="14" a="1"/>
  <c r="I1500" i="14" s="1"/>
  <c r="H1500" i="14" a="1"/>
  <c r="H1500" i="14" s="1"/>
  <c r="G1500" i="14" a="1"/>
  <c r="G1500" i="14" s="1"/>
  <c r="F1500" i="14" a="1"/>
  <c r="F1500" i="14" s="1"/>
  <c r="E1500" i="14" a="1"/>
  <c r="E1500" i="14" s="1"/>
  <c r="L1499" i="14" a="1"/>
  <c r="L1499" i="14" s="1"/>
  <c r="K1499" i="14" a="1"/>
  <c r="K1499" i="14" s="1"/>
  <c r="J1499" i="14" a="1"/>
  <c r="J1499" i="14" s="1"/>
  <c r="I1499" i="14" a="1"/>
  <c r="I1499" i="14" s="1"/>
  <c r="H1499" i="14" a="1"/>
  <c r="H1499" i="14" s="1"/>
  <c r="G1499" i="14" a="1"/>
  <c r="G1499" i="14" s="1"/>
  <c r="F1499" i="14" a="1"/>
  <c r="F1499" i="14" s="1"/>
  <c r="E1499" i="14" a="1"/>
  <c r="E1499" i="14" s="1"/>
  <c r="L1498" i="14" a="1"/>
  <c r="L1498" i="14" s="1"/>
  <c r="K1498" i="14" a="1"/>
  <c r="K1498" i="14" s="1"/>
  <c r="J1498" i="14" a="1"/>
  <c r="J1498" i="14" s="1"/>
  <c r="I1498" i="14" a="1"/>
  <c r="I1498" i="14" s="1"/>
  <c r="H1498" i="14" a="1"/>
  <c r="H1498" i="14" s="1"/>
  <c r="G1498" i="14" a="1"/>
  <c r="G1498" i="14" s="1"/>
  <c r="F1498" i="14" a="1"/>
  <c r="F1498" i="14" s="1"/>
  <c r="E1498" i="14" a="1"/>
  <c r="E1498" i="14" s="1"/>
  <c r="L1497" i="14" a="1"/>
  <c r="L1497" i="14" s="1"/>
  <c r="K1497" i="14" a="1"/>
  <c r="K1497" i="14" s="1"/>
  <c r="J1497" i="14" a="1"/>
  <c r="J1497" i="14" s="1"/>
  <c r="I1497" i="14" a="1"/>
  <c r="I1497" i="14" s="1"/>
  <c r="H1497" i="14" a="1"/>
  <c r="H1497" i="14" s="1"/>
  <c r="G1497" i="14" a="1"/>
  <c r="G1497" i="14" s="1"/>
  <c r="F1497" i="14" a="1"/>
  <c r="F1497" i="14" s="1"/>
  <c r="E1497" i="14" a="1"/>
  <c r="E1497" i="14" s="1"/>
  <c r="L1496" i="14" a="1"/>
  <c r="L1496" i="14" s="1"/>
  <c r="K1496" i="14" a="1"/>
  <c r="K1496" i="14" s="1"/>
  <c r="J1496" i="14" a="1"/>
  <c r="J1496" i="14" s="1"/>
  <c r="I1496" i="14" a="1"/>
  <c r="I1496" i="14" s="1"/>
  <c r="H1496" i="14" a="1"/>
  <c r="H1496" i="14" s="1"/>
  <c r="G1496" i="14" a="1"/>
  <c r="G1496" i="14" s="1"/>
  <c r="F1496" i="14" a="1"/>
  <c r="F1496" i="14" s="1"/>
  <c r="E1496" i="14" a="1"/>
  <c r="E1496" i="14" s="1"/>
  <c r="L1495" i="14" a="1"/>
  <c r="L1495" i="14" s="1"/>
  <c r="K1495" i="14" a="1"/>
  <c r="K1495" i="14" s="1"/>
  <c r="J1495" i="14" a="1"/>
  <c r="J1495" i="14" s="1"/>
  <c r="I1495" i="14" a="1"/>
  <c r="I1495" i="14" s="1"/>
  <c r="H1495" i="14" a="1"/>
  <c r="H1495" i="14" s="1"/>
  <c r="G1495" i="14" a="1"/>
  <c r="G1495" i="14" s="1"/>
  <c r="F1495" i="14" a="1"/>
  <c r="F1495" i="14" s="1"/>
  <c r="E1495" i="14" a="1"/>
  <c r="E1495" i="14" s="1"/>
  <c r="L1494" i="14" a="1"/>
  <c r="L1494" i="14" s="1"/>
  <c r="K1494" i="14" a="1"/>
  <c r="K1494" i="14" s="1"/>
  <c r="J1494" i="14" a="1"/>
  <c r="J1494" i="14" s="1"/>
  <c r="I1494" i="14" a="1"/>
  <c r="I1494" i="14" s="1"/>
  <c r="H1494" i="14" a="1"/>
  <c r="H1494" i="14" s="1"/>
  <c r="G1494" i="14" a="1"/>
  <c r="G1494" i="14" s="1"/>
  <c r="F1494" i="14" a="1"/>
  <c r="F1494" i="14" s="1"/>
  <c r="E1494" i="14" a="1"/>
  <c r="E1494" i="14" s="1"/>
  <c r="L1493" i="14" a="1"/>
  <c r="L1493" i="14" s="1"/>
  <c r="K1493" i="14" a="1"/>
  <c r="K1493" i="14" s="1"/>
  <c r="J1493" i="14" a="1"/>
  <c r="J1493" i="14" s="1"/>
  <c r="I1493" i="14" a="1"/>
  <c r="I1493" i="14" s="1"/>
  <c r="H1493" i="14" a="1"/>
  <c r="H1493" i="14" s="1"/>
  <c r="G1493" i="14" a="1"/>
  <c r="G1493" i="14" s="1"/>
  <c r="F1493" i="14" a="1"/>
  <c r="F1493" i="14" s="1"/>
  <c r="E1493" i="14" a="1"/>
  <c r="E1493" i="14" s="1"/>
  <c r="L1492" i="14" a="1"/>
  <c r="L1492" i="14" s="1"/>
  <c r="K1492" i="14" a="1"/>
  <c r="K1492" i="14" s="1"/>
  <c r="J1492" i="14" a="1"/>
  <c r="J1492" i="14" s="1"/>
  <c r="I1492" i="14" a="1"/>
  <c r="I1492" i="14" s="1"/>
  <c r="H1492" i="14" a="1"/>
  <c r="H1492" i="14" s="1"/>
  <c r="G1492" i="14" a="1"/>
  <c r="G1492" i="14" s="1"/>
  <c r="F1492" i="14" a="1"/>
  <c r="F1492" i="14" s="1"/>
  <c r="E1492" i="14" a="1"/>
  <c r="E1492" i="14" s="1"/>
  <c r="L1491" i="14" a="1"/>
  <c r="L1491" i="14" s="1"/>
  <c r="K1491" i="14" a="1"/>
  <c r="K1491" i="14" s="1"/>
  <c r="J1491" i="14" a="1"/>
  <c r="J1491" i="14" s="1"/>
  <c r="I1491" i="14" a="1"/>
  <c r="I1491" i="14" s="1"/>
  <c r="H1491" i="14" a="1"/>
  <c r="H1491" i="14" s="1"/>
  <c r="G1491" i="14" a="1"/>
  <c r="G1491" i="14" s="1"/>
  <c r="F1491" i="14" a="1"/>
  <c r="F1491" i="14" s="1"/>
  <c r="E1491" i="14" a="1"/>
  <c r="E1491" i="14" s="1"/>
  <c r="L1490" i="14" a="1"/>
  <c r="L1490" i="14" s="1"/>
  <c r="K1490" i="14" a="1"/>
  <c r="K1490" i="14" s="1"/>
  <c r="J1490" i="14" a="1"/>
  <c r="J1490" i="14" s="1"/>
  <c r="I1490" i="14" a="1"/>
  <c r="I1490" i="14" s="1"/>
  <c r="H1490" i="14" a="1"/>
  <c r="H1490" i="14" s="1"/>
  <c r="G1490" i="14" a="1"/>
  <c r="G1490" i="14" s="1"/>
  <c r="F1490" i="14" a="1"/>
  <c r="F1490" i="14" s="1"/>
  <c r="E1490" i="14" a="1"/>
  <c r="E1490" i="14" s="1"/>
  <c r="L1489" i="14" a="1"/>
  <c r="L1489" i="14" s="1"/>
  <c r="K1489" i="14" a="1"/>
  <c r="K1489" i="14" s="1"/>
  <c r="J1489" i="14" a="1"/>
  <c r="J1489" i="14" s="1"/>
  <c r="I1489" i="14" a="1"/>
  <c r="I1489" i="14" s="1"/>
  <c r="H1489" i="14" a="1"/>
  <c r="H1489" i="14" s="1"/>
  <c r="G1489" i="14" a="1"/>
  <c r="G1489" i="14" s="1"/>
  <c r="F1489" i="14" a="1"/>
  <c r="F1489" i="14" s="1"/>
  <c r="E1489" i="14" a="1"/>
  <c r="E1489" i="14" s="1"/>
  <c r="L1488" i="14" a="1"/>
  <c r="L1488" i="14" s="1"/>
  <c r="K1488" i="14" a="1"/>
  <c r="K1488" i="14" s="1"/>
  <c r="J1488" i="14" a="1"/>
  <c r="J1488" i="14" s="1"/>
  <c r="I1488" i="14" a="1"/>
  <c r="I1488" i="14" s="1"/>
  <c r="H1488" i="14" a="1"/>
  <c r="H1488" i="14" s="1"/>
  <c r="G1488" i="14" a="1"/>
  <c r="G1488" i="14" s="1"/>
  <c r="F1488" i="14" a="1"/>
  <c r="F1488" i="14" s="1"/>
  <c r="E1488" i="14" a="1"/>
  <c r="E1488" i="14" s="1"/>
  <c r="L1487" i="14" a="1"/>
  <c r="L1487" i="14" s="1"/>
  <c r="K1487" i="14" a="1"/>
  <c r="K1487" i="14" s="1"/>
  <c r="J1487" i="14" a="1"/>
  <c r="J1487" i="14" s="1"/>
  <c r="I1487" i="14" a="1"/>
  <c r="I1487" i="14" s="1"/>
  <c r="H1487" i="14" a="1"/>
  <c r="H1487" i="14" s="1"/>
  <c r="G1487" i="14" a="1"/>
  <c r="G1487" i="14" s="1"/>
  <c r="F1487" i="14" a="1"/>
  <c r="F1487" i="14" s="1"/>
  <c r="E1487" i="14" a="1"/>
  <c r="E1487" i="14" s="1"/>
  <c r="L1486" i="14" a="1"/>
  <c r="L1486" i="14" s="1"/>
  <c r="K1486" i="14" a="1"/>
  <c r="K1486" i="14" s="1"/>
  <c r="J1486" i="14" a="1"/>
  <c r="J1486" i="14" s="1"/>
  <c r="I1486" i="14" a="1"/>
  <c r="I1486" i="14" s="1"/>
  <c r="H1486" i="14" a="1"/>
  <c r="H1486" i="14" s="1"/>
  <c r="G1486" i="14" a="1"/>
  <c r="G1486" i="14" s="1"/>
  <c r="F1486" i="14" a="1"/>
  <c r="F1486" i="14" s="1"/>
  <c r="E1486" i="14" a="1"/>
  <c r="E1486" i="14" s="1"/>
  <c r="L1484" i="14" a="1"/>
  <c r="L1484" i="14" s="1"/>
  <c r="K1484" i="14" a="1"/>
  <c r="K1484" i="14" s="1"/>
  <c r="J1484" i="14" a="1"/>
  <c r="J1484" i="14" s="1"/>
  <c r="I1484" i="14" a="1"/>
  <c r="I1484" i="14" s="1"/>
  <c r="H1484" i="14" a="1"/>
  <c r="H1484" i="14" s="1"/>
  <c r="G1484" i="14" a="1"/>
  <c r="G1484" i="14" s="1"/>
  <c r="F1484" i="14" a="1"/>
  <c r="F1484" i="14" s="1"/>
  <c r="E1484" i="14" a="1"/>
  <c r="E1484" i="14" s="1"/>
  <c r="L1483" i="14" a="1"/>
  <c r="L1483" i="14" s="1"/>
  <c r="K1483" i="14" a="1"/>
  <c r="K1483" i="14" s="1"/>
  <c r="J1483" i="14" a="1"/>
  <c r="J1483" i="14" s="1"/>
  <c r="I1483" i="14" a="1"/>
  <c r="I1483" i="14" s="1"/>
  <c r="H1483" i="14" a="1"/>
  <c r="H1483" i="14" s="1"/>
  <c r="G1483" i="14" a="1"/>
  <c r="G1483" i="14" s="1"/>
  <c r="F1483" i="14" a="1"/>
  <c r="F1483" i="14" s="1"/>
  <c r="E1483" i="14" a="1"/>
  <c r="E1483" i="14" s="1"/>
  <c r="L1482" i="14" a="1"/>
  <c r="L1482" i="14" s="1"/>
  <c r="K1482" i="14" a="1"/>
  <c r="K1482" i="14" s="1"/>
  <c r="J1482" i="14" a="1"/>
  <c r="J1482" i="14" s="1"/>
  <c r="I1482" i="14" a="1"/>
  <c r="I1482" i="14" s="1"/>
  <c r="H1482" i="14" a="1"/>
  <c r="H1482" i="14" s="1"/>
  <c r="G1482" i="14" a="1"/>
  <c r="G1482" i="14" s="1"/>
  <c r="F1482" i="14" a="1"/>
  <c r="F1482" i="14" s="1"/>
  <c r="E1482" i="14" a="1"/>
  <c r="E1482" i="14" s="1"/>
  <c r="L1481" i="14" a="1"/>
  <c r="L1481" i="14" s="1"/>
  <c r="K1481" i="14" a="1"/>
  <c r="K1481" i="14" s="1"/>
  <c r="J1481" i="14" a="1"/>
  <c r="J1481" i="14" s="1"/>
  <c r="I1481" i="14" a="1"/>
  <c r="I1481" i="14" s="1"/>
  <c r="H1481" i="14" a="1"/>
  <c r="H1481" i="14" s="1"/>
  <c r="G1481" i="14" a="1"/>
  <c r="G1481" i="14" s="1"/>
  <c r="F1481" i="14" a="1"/>
  <c r="F1481" i="14" s="1"/>
  <c r="E1481" i="14" a="1"/>
  <c r="E1481" i="14" s="1"/>
  <c r="L1480" i="14" a="1"/>
  <c r="L1480" i="14" s="1"/>
  <c r="K1480" i="14" a="1"/>
  <c r="K1480" i="14" s="1"/>
  <c r="J1480" i="14" a="1"/>
  <c r="J1480" i="14" s="1"/>
  <c r="I1480" i="14" a="1"/>
  <c r="I1480" i="14" s="1"/>
  <c r="H1480" i="14" a="1"/>
  <c r="H1480" i="14" s="1"/>
  <c r="G1480" i="14" a="1"/>
  <c r="G1480" i="14" s="1"/>
  <c r="F1480" i="14" a="1"/>
  <c r="F1480" i="14" s="1"/>
  <c r="E1480" i="14" a="1"/>
  <c r="E1480" i="14" s="1"/>
  <c r="L1479" i="14" a="1"/>
  <c r="L1479" i="14" s="1"/>
  <c r="K1479" i="14" a="1"/>
  <c r="K1479" i="14" s="1"/>
  <c r="J1479" i="14" a="1"/>
  <c r="J1479" i="14" s="1"/>
  <c r="I1479" i="14" a="1"/>
  <c r="I1479" i="14" s="1"/>
  <c r="H1479" i="14" a="1"/>
  <c r="H1479" i="14" s="1"/>
  <c r="G1479" i="14" a="1"/>
  <c r="G1479" i="14" s="1"/>
  <c r="F1479" i="14" a="1"/>
  <c r="F1479" i="14" s="1"/>
  <c r="E1479" i="14" a="1"/>
  <c r="E1479" i="14" s="1"/>
  <c r="L1478" i="14" a="1"/>
  <c r="L1478" i="14" s="1"/>
  <c r="K1478" i="14" a="1"/>
  <c r="K1478" i="14" s="1"/>
  <c r="J1478" i="14" a="1"/>
  <c r="J1478" i="14" s="1"/>
  <c r="I1478" i="14" a="1"/>
  <c r="I1478" i="14" s="1"/>
  <c r="H1478" i="14" a="1"/>
  <c r="H1478" i="14" s="1"/>
  <c r="G1478" i="14" a="1"/>
  <c r="G1478" i="14" s="1"/>
  <c r="F1478" i="14" a="1"/>
  <c r="F1478" i="14" s="1"/>
  <c r="E1478" i="14" a="1"/>
  <c r="E1478" i="14" s="1"/>
  <c r="L1477" i="14" a="1"/>
  <c r="L1477" i="14" s="1"/>
  <c r="K1477" i="14" a="1"/>
  <c r="K1477" i="14" s="1"/>
  <c r="J1477" i="14" a="1"/>
  <c r="J1477" i="14" s="1"/>
  <c r="I1477" i="14" a="1"/>
  <c r="I1477" i="14" s="1"/>
  <c r="H1477" i="14" a="1"/>
  <c r="H1477" i="14" s="1"/>
  <c r="G1477" i="14" a="1"/>
  <c r="G1477" i="14" s="1"/>
  <c r="F1477" i="14" a="1"/>
  <c r="F1477" i="14" s="1"/>
  <c r="E1477" i="14" a="1"/>
  <c r="E1477" i="14" s="1"/>
  <c r="L1476" i="14" a="1"/>
  <c r="L1476" i="14" s="1"/>
  <c r="K1476" i="14" a="1"/>
  <c r="K1476" i="14" s="1"/>
  <c r="J1476" i="14" a="1"/>
  <c r="J1476" i="14" s="1"/>
  <c r="I1476" i="14" a="1"/>
  <c r="I1476" i="14" s="1"/>
  <c r="H1476" i="14" a="1"/>
  <c r="H1476" i="14" s="1"/>
  <c r="G1476" i="14" a="1"/>
  <c r="G1476" i="14" s="1"/>
  <c r="F1476" i="14" a="1"/>
  <c r="F1476" i="14" s="1"/>
  <c r="E1476" i="14" a="1"/>
  <c r="E1476" i="14" s="1"/>
  <c r="L1475" i="14" a="1"/>
  <c r="L1475" i="14" s="1"/>
  <c r="K1475" i="14" a="1"/>
  <c r="K1475" i="14" s="1"/>
  <c r="J1475" i="14" a="1"/>
  <c r="J1475" i="14" s="1"/>
  <c r="I1475" i="14" a="1"/>
  <c r="I1475" i="14" s="1"/>
  <c r="H1475" i="14" a="1"/>
  <c r="H1475" i="14" s="1"/>
  <c r="G1475" i="14" a="1"/>
  <c r="G1475" i="14" s="1"/>
  <c r="F1475" i="14" a="1"/>
  <c r="F1475" i="14" s="1"/>
  <c r="E1475" i="14" a="1"/>
  <c r="E1475" i="14" s="1"/>
  <c r="L1474" i="14" a="1"/>
  <c r="L1474" i="14" s="1"/>
  <c r="K1474" i="14" a="1"/>
  <c r="K1474" i="14" s="1"/>
  <c r="J1474" i="14" a="1"/>
  <c r="J1474" i="14" s="1"/>
  <c r="I1474" i="14" a="1"/>
  <c r="I1474" i="14" s="1"/>
  <c r="H1474" i="14" a="1"/>
  <c r="H1474" i="14" s="1"/>
  <c r="G1474" i="14" a="1"/>
  <c r="G1474" i="14" s="1"/>
  <c r="F1474" i="14" a="1"/>
  <c r="F1474" i="14" s="1"/>
  <c r="E1474" i="14" a="1"/>
  <c r="E1474" i="14" s="1"/>
  <c r="L1473" i="14" a="1"/>
  <c r="L1473" i="14" s="1"/>
  <c r="K1473" i="14" a="1"/>
  <c r="K1473" i="14" s="1"/>
  <c r="J1473" i="14" a="1"/>
  <c r="J1473" i="14" s="1"/>
  <c r="I1473" i="14" a="1"/>
  <c r="I1473" i="14" s="1"/>
  <c r="H1473" i="14" a="1"/>
  <c r="H1473" i="14" s="1"/>
  <c r="G1473" i="14" a="1"/>
  <c r="G1473" i="14" s="1"/>
  <c r="F1473" i="14" a="1"/>
  <c r="F1473" i="14" s="1"/>
  <c r="E1473" i="14" a="1"/>
  <c r="E1473" i="14" s="1"/>
  <c r="L1472" i="14" a="1"/>
  <c r="L1472" i="14" s="1"/>
  <c r="K1472" i="14" a="1"/>
  <c r="K1472" i="14" s="1"/>
  <c r="J1472" i="14" a="1"/>
  <c r="J1472" i="14" s="1"/>
  <c r="I1472" i="14" a="1"/>
  <c r="I1472" i="14" s="1"/>
  <c r="H1472" i="14" a="1"/>
  <c r="H1472" i="14" s="1"/>
  <c r="G1472" i="14" a="1"/>
  <c r="G1472" i="14" s="1"/>
  <c r="F1472" i="14" a="1"/>
  <c r="F1472" i="14" s="1"/>
  <c r="E1472" i="14" a="1"/>
  <c r="E1472" i="14" s="1"/>
  <c r="L1471" i="14" a="1"/>
  <c r="L1471" i="14" s="1"/>
  <c r="K1471" i="14" a="1"/>
  <c r="K1471" i="14" s="1"/>
  <c r="J1471" i="14" a="1"/>
  <c r="J1471" i="14" s="1"/>
  <c r="I1471" i="14" a="1"/>
  <c r="I1471" i="14" s="1"/>
  <c r="H1471" i="14" a="1"/>
  <c r="H1471" i="14" s="1"/>
  <c r="G1471" i="14" a="1"/>
  <c r="G1471" i="14" s="1"/>
  <c r="F1471" i="14" a="1"/>
  <c r="F1471" i="14" s="1"/>
  <c r="E1471" i="14" a="1"/>
  <c r="E1471" i="14" s="1"/>
  <c r="L1470" i="14" a="1"/>
  <c r="L1470" i="14" s="1"/>
  <c r="K1470" i="14" a="1"/>
  <c r="K1470" i="14" s="1"/>
  <c r="J1470" i="14" a="1"/>
  <c r="J1470" i="14" s="1"/>
  <c r="I1470" i="14" a="1"/>
  <c r="I1470" i="14" s="1"/>
  <c r="H1470" i="14" a="1"/>
  <c r="H1470" i="14" s="1"/>
  <c r="G1470" i="14" a="1"/>
  <c r="G1470" i="14" s="1"/>
  <c r="F1470" i="14" a="1"/>
  <c r="F1470" i="14" s="1"/>
  <c r="E1470" i="14" a="1"/>
  <c r="E1470" i="14" s="1"/>
  <c r="L1469" i="14" a="1"/>
  <c r="L1469" i="14" s="1"/>
  <c r="K1469" i="14" a="1"/>
  <c r="K1469" i="14" s="1"/>
  <c r="J1469" i="14" a="1"/>
  <c r="J1469" i="14" s="1"/>
  <c r="I1469" i="14" a="1"/>
  <c r="I1469" i="14" s="1"/>
  <c r="H1469" i="14" a="1"/>
  <c r="H1469" i="14" s="1"/>
  <c r="G1469" i="14" a="1"/>
  <c r="G1469" i="14" s="1"/>
  <c r="F1469" i="14" a="1"/>
  <c r="F1469" i="14" s="1"/>
  <c r="E1469" i="14" a="1"/>
  <c r="E1469" i="14" s="1"/>
  <c r="L1468" i="14" a="1"/>
  <c r="L1468" i="14" s="1"/>
  <c r="K1468" i="14" a="1"/>
  <c r="K1468" i="14" s="1"/>
  <c r="J1468" i="14" a="1"/>
  <c r="J1468" i="14" s="1"/>
  <c r="I1468" i="14" a="1"/>
  <c r="I1468" i="14" s="1"/>
  <c r="H1468" i="14" a="1"/>
  <c r="H1468" i="14" s="1"/>
  <c r="G1468" i="14" a="1"/>
  <c r="G1468" i="14" s="1"/>
  <c r="F1468" i="14" a="1"/>
  <c r="F1468" i="14" s="1"/>
  <c r="E1468" i="14" a="1"/>
  <c r="E1468" i="14" s="1"/>
  <c r="L1467" i="14" a="1"/>
  <c r="L1467" i="14" s="1"/>
  <c r="K1467" i="14" a="1"/>
  <c r="K1467" i="14" s="1"/>
  <c r="J1467" i="14" a="1"/>
  <c r="J1467" i="14" s="1"/>
  <c r="I1467" i="14" a="1"/>
  <c r="I1467" i="14" s="1"/>
  <c r="H1467" i="14" a="1"/>
  <c r="H1467" i="14" s="1"/>
  <c r="G1467" i="14" a="1"/>
  <c r="G1467" i="14" s="1"/>
  <c r="F1467" i="14" a="1"/>
  <c r="F1467" i="14" s="1"/>
  <c r="E1467" i="14" a="1"/>
  <c r="E1467" i="14" s="1"/>
  <c r="L1466" i="14" a="1"/>
  <c r="L1466" i="14" s="1"/>
  <c r="K1466" i="14" a="1"/>
  <c r="K1466" i="14" s="1"/>
  <c r="J1466" i="14" a="1"/>
  <c r="J1466" i="14" s="1"/>
  <c r="I1466" i="14" a="1"/>
  <c r="I1466" i="14" s="1"/>
  <c r="H1466" i="14" a="1"/>
  <c r="H1466" i="14" s="1"/>
  <c r="G1466" i="14" a="1"/>
  <c r="G1466" i="14" s="1"/>
  <c r="F1466" i="14" a="1"/>
  <c r="F1466" i="14" s="1"/>
  <c r="E1466" i="14" a="1"/>
  <c r="E1466" i="14" s="1"/>
  <c r="L1465" i="14" a="1"/>
  <c r="L1465" i="14" s="1"/>
  <c r="K1465" i="14" a="1"/>
  <c r="K1465" i="14" s="1"/>
  <c r="J1465" i="14" a="1"/>
  <c r="J1465" i="14" s="1"/>
  <c r="I1465" i="14" a="1"/>
  <c r="I1465" i="14" s="1"/>
  <c r="H1465" i="14" a="1"/>
  <c r="H1465" i="14" s="1"/>
  <c r="G1465" i="14" a="1"/>
  <c r="G1465" i="14" s="1"/>
  <c r="F1465" i="14" a="1"/>
  <c r="F1465" i="14" s="1"/>
  <c r="E1465" i="14" a="1"/>
  <c r="E1465" i="14" s="1"/>
  <c r="L1464" i="14" a="1"/>
  <c r="L1464" i="14" s="1"/>
  <c r="K1464" i="14" a="1"/>
  <c r="K1464" i="14" s="1"/>
  <c r="J1464" i="14" a="1"/>
  <c r="J1464" i="14" s="1"/>
  <c r="I1464" i="14" a="1"/>
  <c r="I1464" i="14" s="1"/>
  <c r="H1464" i="14" a="1"/>
  <c r="H1464" i="14" s="1"/>
  <c r="G1464" i="14" a="1"/>
  <c r="G1464" i="14" s="1"/>
  <c r="F1464" i="14" a="1"/>
  <c r="F1464" i="14" s="1"/>
  <c r="E1464" i="14" a="1"/>
  <c r="E1464" i="14" s="1"/>
  <c r="L1463" i="14" a="1"/>
  <c r="L1463" i="14" s="1"/>
  <c r="K1463" i="14" a="1"/>
  <c r="K1463" i="14" s="1"/>
  <c r="J1463" i="14" a="1"/>
  <c r="J1463" i="14" s="1"/>
  <c r="I1463" i="14" a="1"/>
  <c r="I1463" i="14" s="1"/>
  <c r="H1463" i="14" a="1"/>
  <c r="H1463" i="14" s="1"/>
  <c r="G1463" i="14" a="1"/>
  <c r="G1463" i="14" s="1"/>
  <c r="F1463" i="14" a="1"/>
  <c r="F1463" i="14" s="1"/>
  <c r="E1463" i="14" a="1"/>
  <c r="E1463" i="14" s="1"/>
  <c r="L1462" i="14" a="1"/>
  <c r="L1462" i="14" s="1"/>
  <c r="K1462" i="14" a="1"/>
  <c r="K1462" i="14" s="1"/>
  <c r="J1462" i="14" a="1"/>
  <c r="J1462" i="14" s="1"/>
  <c r="I1462" i="14" a="1"/>
  <c r="I1462" i="14" s="1"/>
  <c r="H1462" i="14" a="1"/>
  <c r="H1462" i="14" s="1"/>
  <c r="G1462" i="14" a="1"/>
  <c r="G1462" i="14" s="1"/>
  <c r="F1462" i="14" a="1"/>
  <c r="F1462" i="14" s="1"/>
  <c r="E1462" i="14" a="1"/>
  <c r="E1462" i="14" s="1"/>
  <c r="L1461" i="14" a="1"/>
  <c r="L1461" i="14" s="1"/>
  <c r="K1461" i="14" a="1"/>
  <c r="K1461" i="14" s="1"/>
  <c r="J1461" i="14" a="1"/>
  <c r="J1461" i="14" s="1"/>
  <c r="I1461" i="14" a="1"/>
  <c r="I1461" i="14" s="1"/>
  <c r="H1461" i="14" a="1"/>
  <c r="H1461" i="14" s="1"/>
  <c r="G1461" i="14" a="1"/>
  <c r="G1461" i="14" s="1"/>
  <c r="F1461" i="14" a="1"/>
  <c r="F1461" i="14" s="1"/>
  <c r="E1461" i="14" a="1"/>
  <c r="E1461" i="14" s="1"/>
  <c r="L1460" i="14" a="1"/>
  <c r="L1460" i="14" s="1"/>
  <c r="K1460" i="14" a="1"/>
  <c r="K1460" i="14" s="1"/>
  <c r="J1460" i="14" a="1"/>
  <c r="J1460" i="14" s="1"/>
  <c r="I1460" i="14" a="1"/>
  <c r="I1460" i="14" s="1"/>
  <c r="H1460" i="14" a="1"/>
  <c r="H1460" i="14" s="1"/>
  <c r="G1460" i="14" a="1"/>
  <c r="G1460" i="14" s="1"/>
  <c r="F1460" i="14" a="1"/>
  <c r="F1460" i="14" s="1"/>
  <c r="E1460" i="14" a="1"/>
  <c r="E1460" i="14" s="1"/>
  <c r="L1459" i="14" a="1"/>
  <c r="L1459" i="14" s="1"/>
  <c r="K1459" i="14" a="1"/>
  <c r="K1459" i="14" s="1"/>
  <c r="J1459" i="14" a="1"/>
  <c r="J1459" i="14" s="1"/>
  <c r="I1459" i="14" a="1"/>
  <c r="I1459" i="14" s="1"/>
  <c r="H1459" i="14" a="1"/>
  <c r="H1459" i="14" s="1"/>
  <c r="G1459" i="14" a="1"/>
  <c r="G1459" i="14" s="1"/>
  <c r="F1459" i="14" a="1"/>
  <c r="F1459" i="14" s="1"/>
  <c r="E1459" i="14" a="1"/>
  <c r="E1459" i="14" s="1"/>
  <c r="L1458" i="14" a="1"/>
  <c r="L1458" i="14" s="1"/>
  <c r="K1458" i="14" a="1"/>
  <c r="K1458" i="14" s="1"/>
  <c r="J1458" i="14" a="1"/>
  <c r="J1458" i="14" s="1"/>
  <c r="I1458" i="14" a="1"/>
  <c r="I1458" i="14" s="1"/>
  <c r="H1458" i="14" a="1"/>
  <c r="H1458" i="14" s="1"/>
  <c r="G1458" i="14" a="1"/>
  <c r="G1458" i="14" s="1"/>
  <c r="F1458" i="14" a="1"/>
  <c r="F1458" i="14" s="1"/>
  <c r="E1458" i="14" a="1"/>
  <c r="E1458" i="14" s="1"/>
  <c r="L1457" i="14" a="1"/>
  <c r="L1457" i="14" s="1"/>
  <c r="K1457" i="14" a="1"/>
  <c r="K1457" i="14" s="1"/>
  <c r="J1457" i="14" a="1"/>
  <c r="J1457" i="14" s="1"/>
  <c r="I1457" i="14" a="1"/>
  <c r="I1457" i="14" s="1"/>
  <c r="H1457" i="14" a="1"/>
  <c r="H1457" i="14" s="1"/>
  <c r="G1457" i="14" a="1"/>
  <c r="G1457" i="14" s="1"/>
  <c r="F1457" i="14" a="1"/>
  <c r="F1457" i="14" s="1"/>
  <c r="E1457" i="14" a="1"/>
  <c r="E1457" i="14" s="1"/>
  <c r="L1456" i="14" a="1"/>
  <c r="L1456" i="14" s="1"/>
  <c r="K1456" i="14" a="1"/>
  <c r="K1456" i="14" s="1"/>
  <c r="J1456" i="14" a="1"/>
  <c r="J1456" i="14" s="1"/>
  <c r="I1456" i="14" a="1"/>
  <c r="I1456" i="14" s="1"/>
  <c r="H1456" i="14" a="1"/>
  <c r="H1456" i="14" s="1"/>
  <c r="G1456" i="14" a="1"/>
  <c r="G1456" i="14" s="1"/>
  <c r="F1456" i="14" a="1"/>
  <c r="F1456" i="14" s="1"/>
  <c r="E1456" i="14" a="1"/>
  <c r="E1456" i="14" s="1"/>
  <c r="L1455" i="14" a="1"/>
  <c r="L1455" i="14" s="1"/>
  <c r="K1455" i="14" a="1"/>
  <c r="K1455" i="14" s="1"/>
  <c r="J1455" i="14" a="1"/>
  <c r="J1455" i="14" s="1"/>
  <c r="I1455" i="14" a="1"/>
  <c r="I1455" i="14" s="1"/>
  <c r="H1455" i="14" a="1"/>
  <c r="H1455" i="14" s="1"/>
  <c r="G1455" i="14" a="1"/>
  <c r="G1455" i="14" s="1"/>
  <c r="F1455" i="14" a="1"/>
  <c r="F1455" i="14" s="1"/>
  <c r="E1455" i="14" a="1"/>
  <c r="E1455" i="14" s="1"/>
  <c r="L1454" i="14" a="1"/>
  <c r="L1454" i="14" s="1"/>
  <c r="K1454" i="14" a="1"/>
  <c r="K1454" i="14" s="1"/>
  <c r="J1454" i="14" a="1"/>
  <c r="J1454" i="14" s="1"/>
  <c r="I1454" i="14" a="1"/>
  <c r="I1454" i="14" s="1"/>
  <c r="H1454" i="14" a="1"/>
  <c r="H1454" i="14" s="1"/>
  <c r="G1454" i="14" a="1"/>
  <c r="G1454" i="14" s="1"/>
  <c r="F1454" i="14" a="1"/>
  <c r="F1454" i="14" s="1"/>
  <c r="E1454" i="14" a="1"/>
  <c r="E1454" i="14" s="1"/>
  <c r="L1453" i="14" a="1"/>
  <c r="L1453" i="14" s="1"/>
  <c r="K1453" i="14" a="1"/>
  <c r="K1453" i="14" s="1"/>
  <c r="J1453" i="14" a="1"/>
  <c r="J1453" i="14" s="1"/>
  <c r="I1453" i="14" a="1"/>
  <c r="I1453" i="14" s="1"/>
  <c r="H1453" i="14" a="1"/>
  <c r="H1453" i="14" s="1"/>
  <c r="G1453" i="14" a="1"/>
  <c r="G1453" i="14" s="1"/>
  <c r="F1453" i="14" a="1"/>
  <c r="F1453" i="14" s="1"/>
  <c r="E1453" i="14" a="1"/>
  <c r="E1453" i="14" s="1"/>
  <c r="L1452" i="14" a="1"/>
  <c r="L1452" i="14" s="1"/>
  <c r="K1452" i="14" a="1"/>
  <c r="K1452" i="14" s="1"/>
  <c r="J1452" i="14" a="1"/>
  <c r="J1452" i="14" s="1"/>
  <c r="I1452" i="14" a="1"/>
  <c r="I1452" i="14" s="1"/>
  <c r="H1452" i="14" a="1"/>
  <c r="H1452" i="14" s="1"/>
  <c r="G1452" i="14" a="1"/>
  <c r="G1452" i="14" s="1"/>
  <c r="F1452" i="14" a="1"/>
  <c r="F1452" i="14" s="1"/>
  <c r="E1452" i="14" a="1"/>
  <c r="E1452" i="14" s="1"/>
  <c r="L1451" i="14" a="1"/>
  <c r="L1451" i="14" s="1"/>
  <c r="K1451" i="14" a="1"/>
  <c r="K1451" i="14" s="1"/>
  <c r="J1451" i="14" a="1"/>
  <c r="J1451" i="14" s="1"/>
  <c r="I1451" i="14" a="1"/>
  <c r="I1451" i="14" s="1"/>
  <c r="H1451" i="14" a="1"/>
  <c r="H1451" i="14" s="1"/>
  <c r="G1451" i="14" a="1"/>
  <c r="G1451" i="14" s="1"/>
  <c r="F1451" i="14" a="1"/>
  <c r="F1451" i="14" s="1"/>
  <c r="E1451" i="14" a="1"/>
  <c r="E1451" i="14" s="1"/>
  <c r="L1450" i="14" a="1"/>
  <c r="L1450" i="14" s="1"/>
  <c r="K1450" i="14" a="1"/>
  <c r="K1450" i="14" s="1"/>
  <c r="J1450" i="14" a="1"/>
  <c r="J1450" i="14" s="1"/>
  <c r="I1450" i="14" a="1"/>
  <c r="I1450" i="14" s="1"/>
  <c r="H1450" i="14" a="1"/>
  <c r="H1450" i="14" s="1"/>
  <c r="G1450" i="14" a="1"/>
  <c r="G1450" i="14" s="1"/>
  <c r="F1450" i="14" a="1"/>
  <c r="F1450" i="14" s="1"/>
  <c r="E1450" i="14" a="1"/>
  <c r="E1450" i="14" s="1"/>
  <c r="L1449" i="14" a="1"/>
  <c r="L1449" i="14" s="1"/>
  <c r="K1449" i="14" a="1"/>
  <c r="K1449" i="14" s="1"/>
  <c r="J1449" i="14" a="1"/>
  <c r="J1449" i="14" s="1"/>
  <c r="I1449" i="14" a="1"/>
  <c r="I1449" i="14" s="1"/>
  <c r="H1449" i="14" a="1"/>
  <c r="H1449" i="14" s="1"/>
  <c r="G1449" i="14" a="1"/>
  <c r="G1449" i="14" s="1"/>
  <c r="F1449" i="14" a="1"/>
  <c r="F1449" i="14" s="1"/>
  <c r="E1449" i="14" a="1"/>
  <c r="E1449" i="14" s="1"/>
  <c r="L1448" i="14" a="1"/>
  <c r="L1448" i="14" s="1"/>
  <c r="K1448" i="14" a="1"/>
  <c r="K1448" i="14" s="1"/>
  <c r="J1448" i="14" a="1"/>
  <c r="J1448" i="14" s="1"/>
  <c r="I1448" i="14" a="1"/>
  <c r="I1448" i="14" s="1"/>
  <c r="H1448" i="14" a="1"/>
  <c r="H1448" i="14" s="1"/>
  <c r="G1448" i="14" a="1"/>
  <c r="G1448" i="14" s="1"/>
  <c r="F1448" i="14" a="1"/>
  <c r="F1448" i="14" s="1"/>
  <c r="E1448" i="14" a="1"/>
  <c r="E1448" i="14" s="1"/>
  <c r="L1447" i="14" a="1"/>
  <c r="L1447" i="14" s="1"/>
  <c r="K1447" i="14" a="1"/>
  <c r="K1447" i="14" s="1"/>
  <c r="J1447" i="14" a="1"/>
  <c r="J1447" i="14" s="1"/>
  <c r="I1447" i="14" a="1"/>
  <c r="I1447" i="14" s="1"/>
  <c r="H1447" i="14" a="1"/>
  <c r="H1447" i="14" s="1"/>
  <c r="G1447" i="14" a="1"/>
  <c r="G1447" i="14" s="1"/>
  <c r="F1447" i="14" a="1"/>
  <c r="F1447" i="14" s="1"/>
  <c r="E1447" i="14" a="1"/>
  <c r="E1447" i="14" s="1"/>
  <c r="L1446" i="14" a="1"/>
  <c r="L1446" i="14" s="1"/>
  <c r="K1446" i="14" a="1"/>
  <c r="K1446" i="14" s="1"/>
  <c r="J1446" i="14" a="1"/>
  <c r="J1446" i="14" s="1"/>
  <c r="I1446" i="14" a="1"/>
  <c r="I1446" i="14" s="1"/>
  <c r="H1446" i="14" a="1"/>
  <c r="H1446" i="14" s="1"/>
  <c r="G1446" i="14" a="1"/>
  <c r="G1446" i="14" s="1"/>
  <c r="F1446" i="14" a="1"/>
  <c r="F1446" i="14" s="1"/>
  <c r="E1446" i="14" a="1"/>
  <c r="E1446" i="14" s="1"/>
  <c r="L1445" i="14" a="1"/>
  <c r="L1445" i="14" s="1"/>
  <c r="K1445" i="14" a="1"/>
  <c r="K1445" i="14" s="1"/>
  <c r="J1445" i="14" a="1"/>
  <c r="J1445" i="14" s="1"/>
  <c r="I1445" i="14" a="1"/>
  <c r="I1445" i="14" s="1"/>
  <c r="H1445" i="14" a="1"/>
  <c r="H1445" i="14" s="1"/>
  <c r="G1445" i="14" a="1"/>
  <c r="G1445" i="14" s="1"/>
  <c r="F1445" i="14" a="1"/>
  <c r="F1445" i="14" s="1"/>
  <c r="E1445" i="14" a="1"/>
  <c r="E1445" i="14" s="1"/>
  <c r="L1444" i="14" a="1"/>
  <c r="L1444" i="14" s="1"/>
  <c r="K1444" i="14" a="1"/>
  <c r="K1444" i="14" s="1"/>
  <c r="J1444" i="14" a="1"/>
  <c r="J1444" i="14" s="1"/>
  <c r="I1444" i="14" a="1"/>
  <c r="I1444" i="14" s="1"/>
  <c r="H1444" i="14" a="1"/>
  <c r="H1444" i="14" s="1"/>
  <c r="G1444" i="14" a="1"/>
  <c r="G1444" i="14" s="1"/>
  <c r="F1444" i="14" a="1"/>
  <c r="F1444" i="14" s="1"/>
  <c r="E1444" i="14" a="1"/>
  <c r="E1444" i="14" s="1"/>
  <c r="L1443" i="14" a="1"/>
  <c r="L1443" i="14" s="1"/>
  <c r="K1443" i="14" a="1"/>
  <c r="K1443" i="14" s="1"/>
  <c r="J1443" i="14" a="1"/>
  <c r="J1443" i="14" s="1"/>
  <c r="I1443" i="14" a="1"/>
  <c r="I1443" i="14" s="1"/>
  <c r="H1443" i="14" a="1"/>
  <c r="H1443" i="14" s="1"/>
  <c r="G1443" i="14" a="1"/>
  <c r="G1443" i="14" s="1"/>
  <c r="F1443" i="14" a="1"/>
  <c r="F1443" i="14" s="1"/>
  <c r="E1443" i="14" a="1"/>
  <c r="E1443" i="14" s="1"/>
  <c r="L1442" i="14" a="1"/>
  <c r="L1442" i="14" s="1"/>
  <c r="K1442" i="14" a="1"/>
  <c r="K1442" i="14" s="1"/>
  <c r="J1442" i="14" a="1"/>
  <c r="J1442" i="14" s="1"/>
  <c r="I1442" i="14" a="1"/>
  <c r="I1442" i="14" s="1"/>
  <c r="H1442" i="14" a="1"/>
  <c r="H1442" i="14" s="1"/>
  <c r="G1442" i="14" a="1"/>
  <c r="G1442" i="14" s="1"/>
  <c r="F1442" i="14" a="1"/>
  <c r="F1442" i="14" s="1"/>
  <c r="E1442" i="14" a="1"/>
  <c r="E1442" i="14" s="1"/>
  <c r="L1441" i="14" a="1"/>
  <c r="L1441" i="14" s="1"/>
  <c r="K1441" i="14" a="1"/>
  <c r="K1441" i="14" s="1"/>
  <c r="J1441" i="14" a="1"/>
  <c r="J1441" i="14" s="1"/>
  <c r="I1441" i="14" a="1"/>
  <c r="I1441" i="14" s="1"/>
  <c r="H1441" i="14" a="1"/>
  <c r="H1441" i="14" s="1"/>
  <c r="G1441" i="14" a="1"/>
  <c r="G1441" i="14" s="1"/>
  <c r="F1441" i="14" a="1"/>
  <c r="F1441" i="14" s="1"/>
  <c r="E1441" i="14" a="1"/>
  <c r="E1441" i="14" s="1"/>
  <c r="L1440" i="14" a="1"/>
  <c r="L1440" i="14" s="1"/>
  <c r="K1440" i="14" a="1"/>
  <c r="K1440" i="14" s="1"/>
  <c r="J1440" i="14" a="1"/>
  <c r="J1440" i="14" s="1"/>
  <c r="I1440" i="14" a="1"/>
  <c r="I1440" i="14" s="1"/>
  <c r="H1440" i="14" a="1"/>
  <c r="H1440" i="14" s="1"/>
  <c r="G1440" i="14" a="1"/>
  <c r="G1440" i="14" s="1"/>
  <c r="F1440" i="14" a="1"/>
  <c r="F1440" i="14" s="1"/>
  <c r="E1440" i="14" a="1"/>
  <c r="E1440" i="14" s="1"/>
  <c r="L1439" i="14" a="1"/>
  <c r="L1439" i="14" s="1"/>
  <c r="K1439" i="14" a="1"/>
  <c r="K1439" i="14" s="1"/>
  <c r="J1439" i="14" a="1"/>
  <c r="J1439" i="14" s="1"/>
  <c r="I1439" i="14" a="1"/>
  <c r="I1439" i="14" s="1"/>
  <c r="H1439" i="14" a="1"/>
  <c r="H1439" i="14" s="1"/>
  <c r="G1439" i="14" a="1"/>
  <c r="G1439" i="14" s="1"/>
  <c r="F1439" i="14" a="1"/>
  <c r="F1439" i="14" s="1"/>
  <c r="E1439" i="14" a="1"/>
  <c r="E1439" i="14" s="1"/>
  <c r="L1438" i="14" a="1"/>
  <c r="L1438" i="14" s="1"/>
  <c r="K1438" i="14" a="1"/>
  <c r="K1438" i="14" s="1"/>
  <c r="J1438" i="14" a="1"/>
  <c r="J1438" i="14" s="1"/>
  <c r="I1438" i="14" a="1"/>
  <c r="I1438" i="14" s="1"/>
  <c r="H1438" i="14" a="1"/>
  <c r="H1438" i="14" s="1"/>
  <c r="G1438" i="14" a="1"/>
  <c r="G1438" i="14" s="1"/>
  <c r="F1438" i="14" a="1"/>
  <c r="F1438" i="14" s="1"/>
  <c r="E1438" i="14" a="1"/>
  <c r="E1438" i="14" s="1"/>
  <c r="L1437" i="14" a="1"/>
  <c r="L1437" i="14" s="1"/>
  <c r="K1437" i="14" a="1"/>
  <c r="K1437" i="14" s="1"/>
  <c r="J1437" i="14" a="1"/>
  <c r="J1437" i="14" s="1"/>
  <c r="I1437" i="14" a="1"/>
  <c r="I1437" i="14" s="1"/>
  <c r="H1437" i="14" a="1"/>
  <c r="H1437" i="14" s="1"/>
  <c r="G1437" i="14" a="1"/>
  <c r="G1437" i="14" s="1"/>
  <c r="F1437" i="14" a="1"/>
  <c r="F1437" i="14" s="1"/>
  <c r="E1437" i="14" a="1"/>
  <c r="E1437" i="14" s="1"/>
  <c r="L1436" i="14" a="1"/>
  <c r="L1436" i="14" s="1"/>
  <c r="K1436" i="14" a="1"/>
  <c r="K1436" i="14" s="1"/>
  <c r="J1436" i="14" a="1"/>
  <c r="J1436" i="14" s="1"/>
  <c r="I1436" i="14" a="1"/>
  <c r="I1436" i="14" s="1"/>
  <c r="H1436" i="14" a="1"/>
  <c r="H1436" i="14" s="1"/>
  <c r="G1436" i="14" a="1"/>
  <c r="G1436" i="14" s="1"/>
  <c r="F1436" i="14" a="1"/>
  <c r="F1436" i="14" s="1"/>
  <c r="E1436" i="14" a="1"/>
  <c r="E1436" i="14" s="1"/>
  <c r="L1435" i="14" a="1"/>
  <c r="L1435" i="14" s="1"/>
  <c r="K1435" i="14" a="1"/>
  <c r="K1435" i="14" s="1"/>
  <c r="J1435" i="14" a="1"/>
  <c r="J1435" i="14" s="1"/>
  <c r="I1435" i="14" a="1"/>
  <c r="I1435" i="14" s="1"/>
  <c r="H1435" i="14" a="1"/>
  <c r="H1435" i="14" s="1"/>
  <c r="G1435" i="14" a="1"/>
  <c r="G1435" i="14" s="1"/>
  <c r="F1435" i="14" a="1"/>
  <c r="F1435" i="14" s="1"/>
  <c r="E1435" i="14" a="1"/>
  <c r="E1435" i="14" s="1"/>
  <c r="L1433" i="14" a="1"/>
  <c r="L1433" i="14" s="1"/>
  <c r="K1433" i="14" a="1"/>
  <c r="K1433" i="14" s="1"/>
  <c r="J1433" i="14" a="1"/>
  <c r="J1433" i="14" s="1"/>
  <c r="I1433" i="14" a="1"/>
  <c r="I1433" i="14" s="1"/>
  <c r="H1433" i="14" a="1"/>
  <c r="H1433" i="14" s="1"/>
  <c r="G1433" i="14" a="1"/>
  <c r="G1433" i="14" s="1"/>
  <c r="F1433" i="14" a="1"/>
  <c r="F1433" i="14" s="1"/>
  <c r="E1433" i="14" a="1"/>
  <c r="E1433" i="14" s="1"/>
  <c r="L1432" i="14" a="1"/>
  <c r="L1432" i="14" s="1"/>
  <c r="K1432" i="14" a="1"/>
  <c r="K1432" i="14" s="1"/>
  <c r="J1432" i="14" a="1"/>
  <c r="J1432" i="14" s="1"/>
  <c r="I1432" i="14" a="1"/>
  <c r="I1432" i="14" s="1"/>
  <c r="H1432" i="14" a="1"/>
  <c r="H1432" i="14" s="1"/>
  <c r="G1432" i="14" a="1"/>
  <c r="G1432" i="14" s="1"/>
  <c r="F1432" i="14" a="1"/>
  <c r="F1432" i="14" s="1"/>
  <c r="E1432" i="14" a="1"/>
  <c r="E1432" i="14" s="1"/>
  <c r="L1431" i="14" a="1"/>
  <c r="L1431" i="14" s="1"/>
  <c r="K1431" i="14" a="1"/>
  <c r="K1431" i="14" s="1"/>
  <c r="J1431" i="14" a="1"/>
  <c r="J1431" i="14" s="1"/>
  <c r="I1431" i="14" a="1"/>
  <c r="I1431" i="14" s="1"/>
  <c r="H1431" i="14" a="1"/>
  <c r="H1431" i="14" s="1"/>
  <c r="G1431" i="14" a="1"/>
  <c r="G1431" i="14" s="1"/>
  <c r="F1431" i="14" a="1"/>
  <c r="F1431" i="14" s="1"/>
  <c r="E1431" i="14" a="1"/>
  <c r="E1431" i="14" s="1"/>
  <c r="L1430" i="14" a="1"/>
  <c r="L1430" i="14" s="1"/>
  <c r="K1430" i="14" a="1"/>
  <c r="K1430" i="14" s="1"/>
  <c r="J1430" i="14" a="1"/>
  <c r="J1430" i="14" s="1"/>
  <c r="I1430" i="14" a="1"/>
  <c r="I1430" i="14" s="1"/>
  <c r="H1430" i="14" a="1"/>
  <c r="H1430" i="14" s="1"/>
  <c r="G1430" i="14" a="1"/>
  <c r="G1430" i="14" s="1"/>
  <c r="F1430" i="14" a="1"/>
  <c r="F1430" i="14" s="1"/>
  <c r="E1430" i="14" a="1"/>
  <c r="E1430" i="14" s="1"/>
  <c r="L1429" i="14" a="1"/>
  <c r="L1429" i="14" s="1"/>
  <c r="K1429" i="14" a="1"/>
  <c r="K1429" i="14" s="1"/>
  <c r="J1429" i="14" a="1"/>
  <c r="J1429" i="14" s="1"/>
  <c r="I1429" i="14" a="1"/>
  <c r="I1429" i="14" s="1"/>
  <c r="H1429" i="14" a="1"/>
  <c r="H1429" i="14" s="1"/>
  <c r="G1429" i="14" a="1"/>
  <c r="G1429" i="14" s="1"/>
  <c r="F1429" i="14" a="1"/>
  <c r="F1429" i="14" s="1"/>
  <c r="E1429" i="14" a="1"/>
  <c r="E1429" i="14" s="1"/>
  <c r="L1428" i="14" a="1"/>
  <c r="L1428" i="14" s="1"/>
  <c r="K1428" i="14" a="1"/>
  <c r="K1428" i="14" s="1"/>
  <c r="J1428" i="14" a="1"/>
  <c r="J1428" i="14" s="1"/>
  <c r="I1428" i="14" a="1"/>
  <c r="I1428" i="14" s="1"/>
  <c r="H1428" i="14" a="1"/>
  <c r="H1428" i="14" s="1"/>
  <c r="G1428" i="14" a="1"/>
  <c r="G1428" i="14" s="1"/>
  <c r="F1428" i="14" a="1"/>
  <c r="F1428" i="14" s="1"/>
  <c r="E1428" i="14" a="1"/>
  <c r="E1428" i="14" s="1"/>
  <c r="L1427" i="14" a="1"/>
  <c r="L1427" i="14" s="1"/>
  <c r="K1427" i="14" a="1"/>
  <c r="K1427" i="14" s="1"/>
  <c r="J1427" i="14" a="1"/>
  <c r="J1427" i="14" s="1"/>
  <c r="I1427" i="14" a="1"/>
  <c r="I1427" i="14" s="1"/>
  <c r="H1427" i="14" a="1"/>
  <c r="H1427" i="14" s="1"/>
  <c r="G1427" i="14" a="1"/>
  <c r="G1427" i="14" s="1"/>
  <c r="F1427" i="14" a="1"/>
  <c r="F1427" i="14" s="1"/>
  <c r="E1427" i="14" a="1"/>
  <c r="E1427" i="14" s="1"/>
  <c r="L1426" i="14" a="1"/>
  <c r="L1426" i="14" s="1"/>
  <c r="K1426" i="14" a="1"/>
  <c r="K1426" i="14" s="1"/>
  <c r="J1426" i="14" a="1"/>
  <c r="J1426" i="14" s="1"/>
  <c r="I1426" i="14" a="1"/>
  <c r="I1426" i="14" s="1"/>
  <c r="H1426" i="14" a="1"/>
  <c r="H1426" i="14" s="1"/>
  <c r="G1426" i="14" a="1"/>
  <c r="G1426" i="14" s="1"/>
  <c r="F1426" i="14" a="1"/>
  <c r="F1426" i="14" s="1"/>
  <c r="E1426" i="14" a="1"/>
  <c r="E1426" i="14" s="1"/>
  <c r="L1425" i="14" a="1"/>
  <c r="L1425" i="14" s="1"/>
  <c r="K1425" i="14" a="1"/>
  <c r="K1425" i="14" s="1"/>
  <c r="J1425" i="14" a="1"/>
  <c r="J1425" i="14" s="1"/>
  <c r="I1425" i="14" a="1"/>
  <c r="I1425" i="14" s="1"/>
  <c r="H1425" i="14" a="1"/>
  <c r="H1425" i="14" s="1"/>
  <c r="G1425" i="14" a="1"/>
  <c r="G1425" i="14" s="1"/>
  <c r="F1425" i="14" a="1"/>
  <c r="F1425" i="14" s="1"/>
  <c r="E1425" i="14" a="1"/>
  <c r="E1425" i="14" s="1"/>
  <c r="L1424" i="14" a="1"/>
  <c r="L1424" i="14" s="1"/>
  <c r="K1424" i="14" a="1"/>
  <c r="K1424" i="14" s="1"/>
  <c r="J1424" i="14" a="1"/>
  <c r="J1424" i="14" s="1"/>
  <c r="I1424" i="14" a="1"/>
  <c r="I1424" i="14" s="1"/>
  <c r="H1424" i="14" a="1"/>
  <c r="H1424" i="14" s="1"/>
  <c r="G1424" i="14" a="1"/>
  <c r="G1424" i="14" s="1"/>
  <c r="F1424" i="14" a="1"/>
  <c r="F1424" i="14" s="1"/>
  <c r="E1424" i="14" a="1"/>
  <c r="E1424" i="14" s="1"/>
  <c r="L1423" i="14" a="1"/>
  <c r="L1423" i="14" s="1"/>
  <c r="K1423" i="14" a="1"/>
  <c r="K1423" i="14" s="1"/>
  <c r="J1423" i="14" a="1"/>
  <c r="J1423" i="14" s="1"/>
  <c r="I1423" i="14" a="1"/>
  <c r="I1423" i="14" s="1"/>
  <c r="H1423" i="14" a="1"/>
  <c r="H1423" i="14" s="1"/>
  <c r="G1423" i="14" a="1"/>
  <c r="G1423" i="14" s="1"/>
  <c r="F1423" i="14" a="1"/>
  <c r="F1423" i="14" s="1"/>
  <c r="E1423" i="14" a="1"/>
  <c r="E1423" i="14" s="1"/>
  <c r="L1422" i="14" a="1"/>
  <c r="L1422" i="14" s="1"/>
  <c r="K1422" i="14" a="1"/>
  <c r="K1422" i="14" s="1"/>
  <c r="J1422" i="14" a="1"/>
  <c r="J1422" i="14" s="1"/>
  <c r="I1422" i="14" a="1"/>
  <c r="I1422" i="14" s="1"/>
  <c r="H1422" i="14" a="1"/>
  <c r="H1422" i="14" s="1"/>
  <c r="G1422" i="14" a="1"/>
  <c r="G1422" i="14" s="1"/>
  <c r="F1422" i="14" a="1"/>
  <c r="F1422" i="14" s="1"/>
  <c r="E1422" i="14" a="1"/>
  <c r="E1422" i="14" s="1"/>
  <c r="L1421" i="14" a="1"/>
  <c r="L1421" i="14" s="1"/>
  <c r="K1421" i="14" a="1"/>
  <c r="K1421" i="14" s="1"/>
  <c r="J1421" i="14" a="1"/>
  <c r="J1421" i="14" s="1"/>
  <c r="I1421" i="14" a="1"/>
  <c r="I1421" i="14" s="1"/>
  <c r="H1421" i="14" a="1"/>
  <c r="H1421" i="14" s="1"/>
  <c r="G1421" i="14" a="1"/>
  <c r="G1421" i="14" s="1"/>
  <c r="F1421" i="14" a="1"/>
  <c r="F1421" i="14" s="1"/>
  <c r="E1421" i="14" a="1"/>
  <c r="E1421" i="14" s="1"/>
  <c r="L1420" i="14" a="1"/>
  <c r="L1420" i="14" s="1"/>
  <c r="K1420" i="14" a="1"/>
  <c r="K1420" i="14" s="1"/>
  <c r="J1420" i="14" a="1"/>
  <c r="J1420" i="14" s="1"/>
  <c r="I1420" i="14" a="1"/>
  <c r="I1420" i="14" s="1"/>
  <c r="H1420" i="14" a="1"/>
  <c r="H1420" i="14" s="1"/>
  <c r="G1420" i="14" a="1"/>
  <c r="G1420" i="14" s="1"/>
  <c r="F1420" i="14" a="1"/>
  <c r="F1420" i="14" s="1"/>
  <c r="E1420" i="14" a="1"/>
  <c r="E1420" i="14" s="1"/>
  <c r="L1419" i="14" a="1"/>
  <c r="L1419" i="14" s="1"/>
  <c r="K1419" i="14" a="1"/>
  <c r="K1419" i="14" s="1"/>
  <c r="J1419" i="14" a="1"/>
  <c r="J1419" i="14" s="1"/>
  <c r="I1419" i="14" a="1"/>
  <c r="I1419" i="14" s="1"/>
  <c r="H1419" i="14" a="1"/>
  <c r="H1419" i="14" s="1"/>
  <c r="G1419" i="14" a="1"/>
  <c r="G1419" i="14" s="1"/>
  <c r="F1419" i="14" a="1"/>
  <c r="F1419" i="14" s="1"/>
  <c r="E1419" i="14" a="1"/>
  <c r="E1419" i="14" s="1"/>
  <c r="L1418" i="14" a="1"/>
  <c r="L1418" i="14" s="1"/>
  <c r="K1418" i="14" a="1"/>
  <c r="K1418" i="14" s="1"/>
  <c r="J1418" i="14" a="1"/>
  <c r="J1418" i="14" s="1"/>
  <c r="I1418" i="14" a="1"/>
  <c r="I1418" i="14" s="1"/>
  <c r="H1418" i="14" a="1"/>
  <c r="H1418" i="14" s="1"/>
  <c r="G1418" i="14" a="1"/>
  <c r="G1418" i="14" s="1"/>
  <c r="F1418" i="14" a="1"/>
  <c r="F1418" i="14" s="1"/>
  <c r="E1418" i="14" a="1"/>
  <c r="E1418" i="14" s="1"/>
  <c r="L1417" i="14" a="1"/>
  <c r="L1417" i="14" s="1"/>
  <c r="K1417" i="14" a="1"/>
  <c r="K1417" i="14" s="1"/>
  <c r="J1417" i="14" a="1"/>
  <c r="J1417" i="14" s="1"/>
  <c r="I1417" i="14" a="1"/>
  <c r="I1417" i="14" s="1"/>
  <c r="H1417" i="14" a="1"/>
  <c r="H1417" i="14" s="1"/>
  <c r="G1417" i="14" a="1"/>
  <c r="G1417" i="14" s="1"/>
  <c r="F1417" i="14" a="1"/>
  <c r="F1417" i="14" s="1"/>
  <c r="E1417" i="14" a="1"/>
  <c r="E1417" i="14" s="1"/>
  <c r="L1416" i="14" a="1"/>
  <c r="L1416" i="14" s="1"/>
  <c r="K1416" i="14" a="1"/>
  <c r="K1416" i="14" s="1"/>
  <c r="J1416" i="14" a="1"/>
  <c r="J1416" i="14" s="1"/>
  <c r="I1416" i="14" a="1"/>
  <c r="I1416" i="14" s="1"/>
  <c r="H1416" i="14" a="1"/>
  <c r="H1416" i="14" s="1"/>
  <c r="G1416" i="14" a="1"/>
  <c r="G1416" i="14" s="1"/>
  <c r="F1416" i="14" a="1"/>
  <c r="F1416" i="14" s="1"/>
  <c r="E1416" i="14" a="1"/>
  <c r="E1416" i="14" s="1"/>
  <c r="L1415" i="14" a="1"/>
  <c r="L1415" i="14" s="1"/>
  <c r="K1415" i="14" a="1"/>
  <c r="K1415" i="14" s="1"/>
  <c r="J1415" i="14" a="1"/>
  <c r="J1415" i="14" s="1"/>
  <c r="I1415" i="14" a="1"/>
  <c r="I1415" i="14" s="1"/>
  <c r="H1415" i="14" a="1"/>
  <c r="H1415" i="14" s="1"/>
  <c r="G1415" i="14" a="1"/>
  <c r="G1415" i="14" s="1"/>
  <c r="F1415" i="14" a="1"/>
  <c r="F1415" i="14" s="1"/>
  <c r="E1415" i="14" a="1"/>
  <c r="E1415" i="14" s="1"/>
  <c r="L1414" i="14" a="1"/>
  <c r="L1414" i="14" s="1"/>
  <c r="K1414" i="14" a="1"/>
  <c r="K1414" i="14" s="1"/>
  <c r="J1414" i="14" a="1"/>
  <c r="J1414" i="14" s="1"/>
  <c r="I1414" i="14" a="1"/>
  <c r="I1414" i="14" s="1"/>
  <c r="H1414" i="14" a="1"/>
  <c r="H1414" i="14" s="1"/>
  <c r="G1414" i="14" a="1"/>
  <c r="G1414" i="14" s="1"/>
  <c r="F1414" i="14" a="1"/>
  <c r="F1414" i="14" s="1"/>
  <c r="E1414" i="14" a="1"/>
  <c r="E1414" i="14" s="1"/>
  <c r="L1413" i="14" a="1"/>
  <c r="L1413" i="14" s="1"/>
  <c r="K1413" i="14" a="1"/>
  <c r="K1413" i="14" s="1"/>
  <c r="J1413" i="14" a="1"/>
  <c r="J1413" i="14" s="1"/>
  <c r="I1413" i="14" a="1"/>
  <c r="I1413" i="14" s="1"/>
  <c r="H1413" i="14" a="1"/>
  <c r="H1413" i="14" s="1"/>
  <c r="G1413" i="14" a="1"/>
  <c r="G1413" i="14" s="1"/>
  <c r="F1413" i="14" a="1"/>
  <c r="F1413" i="14" s="1"/>
  <c r="E1413" i="14" a="1"/>
  <c r="E1413" i="14" s="1"/>
  <c r="L1412" i="14" a="1"/>
  <c r="L1412" i="14" s="1"/>
  <c r="K1412" i="14" a="1"/>
  <c r="K1412" i="14" s="1"/>
  <c r="J1412" i="14" a="1"/>
  <c r="J1412" i="14" s="1"/>
  <c r="I1412" i="14" a="1"/>
  <c r="I1412" i="14" s="1"/>
  <c r="H1412" i="14" a="1"/>
  <c r="H1412" i="14" s="1"/>
  <c r="G1412" i="14" a="1"/>
  <c r="G1412" i="14" s="1"/>
  <c r="F1412" i="14" a="1"/>
  <c r="F1412" i="14" s="1"/>
  <c r="E1412" i="14" a="1"/>
  <c r="E1412" i="14" s="1"/>
  <c r="L1411" i="14" a="1"/>
  <c r="L1411" i="14" s="1"/>
  <c r="K1411" i="14" a="1"/>
  <c r="K1411" i="14" s="1"/>
  <c r="J1411" i="14" a="1"/>
  <c r="J1411" i="14" s="1"/>
  <c r="I1411" i="14" a="1"/>
  <c r="I1411" i="14" s="1"/>
  <c r="H1411" i="14" a="1"/>
  <c r="H1411" i="14" s="1"/>
  <c r="G1411" i="14" a="1"/>
  <c r="G1411" i="14" s="1"/>
  <c r="F1411" i="14" a="1"/>
  <c r="F1411" i="14" s="1"/>
  <c r="E1411" i="14" a="1"/>
  <c r="E1411" i="14" s="1"/>
  <c r="L1410" i="14" a="1"/>
  <c r="L1410" i="14" s="1"/>
  <c r="K1410" i="14" a="1"/>
  <c r="K1410" i="14" s="1"/>
  <c r="J1410" i="14" a="1"/>
  <c r="J1410" i="14" s="1"/>
  <c r="I1410" i="14" a="1"/>
  <c r="I1410" i="14" s="1"/>
  <c r="H1410" i="14" a="1"/>
  <c r="H1410" i="14" s="1"/>
  <c r="G1410" i="14" a="1"/>
  <c r="G1410" i="14" s="1"/>
  <c r="F1410" i="14" a="1"/>
  <c r="F1410" i="14" s="1"/>
  <c r="E1410" i="14" a="1"/>
  <c r="E1410" i="14" s="1"/>
  <c r="L1409" i="14" a="1"/>
  <c r="L1409" i="14" s="1"/>
  <c r="K1409" i="14" a="1"/>
  <c r="K1409" i="14" s="1"/>
  <c r="J1409" i="14" a="1"/>
  <c r="J1409" i="14" s="1"/>
  <c r="I1409" i="14" a="1"/>
  <c r="I1409" i="14" s="1"/>
  <c r="H1409" i="14" a="1"/>
  <c r="H1409" i="14" s="1"/>
  <c r="G1409" i="14" a="1"/>
  <c r="G1409" i="14" s="1"/>
  <c r="F1409" i="14" a="1"/>
  <c r="F1409" i="14" s="1"/>
  <c r="E1409" i="14" a="1"/>
  <c r="E1409" i="14" s="1"/>
  <c r="L1408" i="14" a="1"/>
  <c r="L1408" i="14" s="1"/>
  <c r="K1408" i="14" a="1"/>
  <c r="K1408" i="14" s="1"/>
  <c r="J1408" i="14" a="1"/>
  <c r="J1408" i="14" s="1"/>
  <c r="I1408" i="14" a="1"/>
  <c r="I1408" i="14" s="1"/>
  <c r="H1408" i="14" a="1"/>
  <c r="H1408" i="14" s="1"/>
  <c r="G1408" i="14" a="1"/>
  <c r="G1408" i="14" s="1"/>
  <c r="F1408" i="14" a="1"/>
  <c r="F1408" i="14" s="1"/>
  <c r="E1408" i="14" a="1"/>
  <c r="E1408" i="14" s="1"/>
  <c r="L1407" i="14" a="1"/>
  <c r="L1407" i="14" s="1"/>
  <c r="K1407" i="14" a="1"/>
  <c r="K1407" i="14" s="1"/>
  <c r="J1407" i="14" a="1"/>
  <c r="J1407" i="14" s="1"/>
  <c r="I1407" i="14" a="1"/>
  <c r="I1407" i="14" s="1"/>
  <c r="H1407" i="14" a="1"/>
  <c r="H1407" i="14" s="1"/>
  <c r="G1407" i="14" a="1"/>
  <c r="G1407" i="14" s="1"/>
  <c r="F1407" i="14" a="1"/>
  <c r="F1407" i="14" s="1"/>
  <c r="E1407" i="14" a="1"/>
  <c r="E1407" i="14" s="1"/>
  <c r="L1406" i="14" a="1"/>
  <c r="L1406" i="14" s="1"/>
  <c r="K1406" i="14" a="1"/>
  <c r="K1406" i="14" s="1"/>
  <c r="J1406" i="14" a="1"/>
  <c r="J1406" i="14" s="1"/>
  <c r="I1406" i="14" a="1"/>
  <c r="I1406" i="14" s="1"/>
  <c r="H1406" i="14" a="1"/>
  <c r="H1406" i="14" s="1"/>
  <c r="G1406" i="14" a="1"/>
  <c r="G1406" i="14" s="1"/>
  <c r="F1406" i="14" a="1"/>
  <c r="F1406" i="14" s="1"/>
  <c r="E1406" i="14" a="1"/>
  <c r="E1406" i="14" s="1"/>
  <c r="L1405" i="14" a="1"/>
  <c r="L1405" i="14" s="1"/>
  <c r="K1405" i="14" a="1"/>
  <c r="K1405" i="14" s="1"/>
  <c r="J1405" i="14" a="1"/>
  <c r="J1405" i="14" s="1"/>
  <c r="I1405" i="14" a="1"/>
  <c r="I1405" i="14" s="1"/>
  <c r="H1405" i="14" a="1"/>
  <c r="H1405" i="14" s="1"/>
  <c r="G1405" i="14" a="1"/>
  <c r="G1405" i="14" s="1"/>
  <c r="F1405" i="14" a="1"/>
  <c r="F1405" i="14" s="1"/>
  <c r="E1405" i="14" a="1"/>
  <c r="E1405" i="14" s="1"/>
  <c r="L1404" i="14" a="1"/>
  <c r="L1404" i="14" s="1"/>
  <c r="K1404" i="14" a="1"/>
  <c r="K1404" i="14" s="1"/>
  <c r="J1404" i="14" a="1"/>
  <c r="J1404" i="14" s="1"/>
  <c r="I1404" i="14" a="1"/>
  <c r="I1404" i="14" s="1"/>
  <c r="H1404" i="14" a="1"/>
  <c r="H1404" i="14" s="1"/>
  <c r="G1404" i="14" a="1"/>
  <c r="G1404" i="14" s="1"/>
  <c r="F1404" i="14" a="1"/>
  <c r="F1404" i="14" s="1"/>
  <c r="E1404" i="14" a="1"/>
  <c r="E1404" i="14" s="1"/>
  <c r="L1403" i="14" a="1"/>
  <c r="L1403" i="14" s="1"/>
  <c r="K1403" i="14" a="1"/>
  <c r="K1403" i="14" s="1"/>
  <c r="J1403" i="14" a="1"/>
  <c r="J1403" i="14" s="1"/>
  <c r="I1403" i="14" a="1"/>
  <c r="I1403" i="14" s="1"/>
  <c r="H1403" i="14" a="1"/>
  <c r="H1403" i="14" s="1"/>
  <c r="G1403" i="14" a="1"/>
  <c r="G1403" i="14" s="1"/>
  <c r="F1403" i="14" a="1"/>
  <c r="F1403" i="14" s="1"/>
  <c r="E1403" i="14" a="1"/>
  <c r="E1403" i="14" s="1"/>
  <c r="L1402" i="14" a="1"/>
  <c r="L1402" i="14" s="1"/>
  <c r="K1402" i="14" a="1"/>
  <c r="K1402" i="14" s="1"/>
  <c r="J1402" i="14" a="1"/>
  <c r="J1402" i="14" s="1"/>
  <c r="I1402" i="14" a="1"/>
  <c r="I1402" i="14" s="1"/>
  <c r="H1402" i="14" a="1"/>
  <c r="H1402" i="14" s="1"/>
  <c r="G1402" i="14" a="1"/>
  <c r="G1402" i="14" s="1"/>
  <c r="F1402" i="14" a="1"/>
  <c r="F1402" i="14" s="1"/>
  <c r="E1402" i="14" a="1"/>
  <c r="E1402" i="14" s="1"/>
  <c r="L1401" i="14" a="1"/>
  <c r="L1401" i="14" s="1"/>
  <c r="K1401" i="14" a="1"/>
  <c r="K1401" i="14" s="1"/>
  <c r="J1401" i="14" a="1"/>
  <c r="J1401" i="14" s="1"/>
  <c r="I1401" i="14" a="1"/>
  <c r="I1401" i="14" s="1"/>
  <c r="H1401" i="14" a="1"/>
  <c r="H1401" i="14" s="1"/>
  <c r="G1401" i="14" a="1"/>
  <c r="G1401" i="14" s="1"/>
  <c r="F1401" i="14" a="1"/>
  <c r="F1401" i="14" s="1"/>
  <c r="E1401" i="14" a="1"/>
  <c r="E1401" i="14" s="1"/>
  <c r="L1400" i="14" a="1"/>
  <c r="L1400" i="14" s="1"/>
  <c r="K1400" i="14" a="1"/>
  <c r="K1400" i="14" s="1"/>
  <c r="J1400" i="14" a="1"/>
  <c r="J1400" i="14" s="1"/>
  <c r="I1400" i="14" a="1"/>
  <c r="I1400" i="14" s="1"/>
  <c r="H1400" i="14" a="1"/>
  <c r="H1400" i="14" s="1"/>
  <c r="G1400" i="14" a="1"/>
  <c r="G1400" i="14" s="1"/>
  <c r="F1400" i="14" a="1"/>
  <c r="F1400" i="14" s="1"/>
  <c r="E1400" i="14" a="1"/>
  <c r="E1400" i="14" s="1"/>
  <c r="L1399" i="14" a="1"/>
  <c r="L1399" i="14" s="1"/>
  <c r="K1399" i="14" a="1"/>
  <c r="K1399" i="14" s="1"/>
  <c r="J1399" i="14" a="1"/>
  <c r="J1399" i="14" s="1"/>
  <c r="I1399" i="14" a="1"/>
  <c r="I1399" i="14" s="1"/>
  <c r="H1399" i="14" a="1"/>
  <c r="H1399" i="14" s="1"/>
  <c r="G1399" i="14" a="1"/>
  <c r="G1399" i="14" s="1"/>
  <c r="F1399" i="14" a="1"/>
  <c r="F1399" i="14" s="1"/>
  <c r="E1399" i="14" a="1"/>
  <c r="E1399" i="14" s="1"/>
  <c r="L1398" i="14" a="1"/>
  <c r="L1398" i="14" s="1"/>
  <c r="K1398" i="14" a="1"/>
  <c r="K1398" i="14" s="1"/>
  <c r="J1398" i="14" a="1"/>
  <c r="J1398" i="14" s="1"/>
  <c r="I1398" i="14" a="1"/>
  <c r="I1398" i="14" s="1"/>
  <c r="H1398" i="14" a="1"/>
  <c r="H1398" i="14" s="1"/>
  <c r="G1398" i="14" a="1"/>
  <c r="G1398" i="14" s="1"/>
  <c r="F1398" i="14" a="1"/>
  <c r="F1398" i="14" s="1"/>
  <c r="E1398" i="14" a="1"/>
  <c r="E1398" i="14" s="1"/>
  <c r="L1397" i="14" a="1"/>
  <c r="L1397" i="14" s="1"/>
  <c r="K1397" i="14" a="1"/>
  <c r="K1397" i="14" s="1"/>
  <c r="J1397" i="14" a="1"/>
  <c r="J1397" i="14" s="1"/>
  <c r="I1397" i="14" a="1"/>
  <c r="I1397" i="14" s="1"/>
  <c r="H1397" i="14" a="1"/>
  <c r="H1397" i="14" s="1"/>
  <c r="G1397" i="14" a="1"/>
  <c r="G1397" i="14" s="1"/>
  <c r="F1397" i="14" a="1"/>
  <c r="F1397" i="14" s="1"/>
  <c r="E1397" i="14" a="1"/>
  <c r="E1397" i="14" s="1"/>
  <c r="L1396" i="14" a="1"/>
  <c r="L1396" i="14" s="1"/>
  <c r="K1396" i="14" a="1"/>
  <c r="K1396" i="14" s="1"/>
  <c r="J1396" i="14" a="1"/>
  <c r="J1396" i="14" s="1"/>
  <c r="I1396" i="14" a="1"/>
  <c r="I1396" i="14" s="1"/>
  <c r="H1396" i="14" a="1"/>
  <c r="H1396" i="14" s="1"/>
  <c r="G1396" i="14" a="1"/>
  <c r="G1396" i="14" s="1"/>
  <c r="F1396" i="14" a="1"/>
  <c r="F1396" i="14" s="1"/>
  <c r="E1396" i="14" a="1"/>
  <c r="E1396" i="14" s="1"/>
  <c r="L1395" i="14" a="1"/>
  <c r="L1395" i="14" s="1"/>
  <c r="K1395" i="14" a="1"/>
  <c r="K1395" i="14" s="1"/>
  <c r="J1395" i="14" a="1"/>
  <c r="J1395" i="14" s="1"/>
  <c r="I1395" i="14" a="1"/>
  <c r="I1395" i="14" s="1"/>
  <c r="H1395" i="14" a="1"/>
  <c r="H1395" i="14" s="1"/>
  <c r="G1395" i="14" a="1"/>
  <c r="G1395" i="14" s="1"/>
  <c r="F1395" i="14" a="1"/>
  <c r="F1395" i="14" s="1"/>
  <c r="E1395" i="14" a="1"/>
  <c r="E1395" i="14" s="1"/>
  <c r="L1394" i="14" a="1"/>
  <c r="L1394" i="14" s="1"/>
  <c r="K1394" i="14" a="1"/>
  <c r="K1394" i="14" s="1"/>
  <c r="J1394" i="14" a="1"/>
  <c r="J1394" i="14" s="1"/>
  <c r="I1394" i="14" a="1"/>
  <c r="I1394" i="14" s="1"/>
  <c r="H1394" i="14" a="1"/>
  <c r="H1394" i="14" s="1"/>
  <c r="G1394" i="14" a="1"/>
  <c r="G1394" i="14" s="1"/>
  <c r="F1394" i="14" a="1"/>
  <c r="F1394" i="14" s="1"/>
  <c r="E1394" i="14" a="1"/>
  <c r="E1394" i="14" s="1"/>
  <c r="L1393" i="14" a="1"/>
  <c r="L1393" i="14" s="1"/>
  <c r="K1393" i="14" a="1"/>
  <c r="K1393" i="14" s="1"/>
  <c r="J1393" i="14" a="1"/>
  <c r="J1393" i="14" s="1"/>
  <c r="I1393" i="14" a="1"/>
  <c r="I1393" i="14" s="1"/>
  <c r="H1393" i="14" a="1"/>
  <c r="H1393" i="14" s="1"/>
  <c r="G1393" i="14" a="1"/>
  <c r="G1393" i="14" s="1"/>
  <c r="F1393" i="14" a="1"/>
  <c r="F1393" i="14" s="1"/>
  <c r="E1393" i="14" a="1"/>
  <c r="E1393" i="14" s="1"/>
  <c r="L1392" i="14" a="1"/>
  <c r="L1392" i="14" s="1"/>
  <c r="K1392" i="14" a="1"/>
  <c r="K1392" i="14" s="1"/>
  <c r="J1392" i="14" a="1"/>
  <c r="J1392" i="14" s="1"/>
  <c r="I1392" i="14" a="1"/>
  <c r="I1392" i="14" s="1"/>
  <c r="H1392" i="14" a="1"/>
  <c r="H1392" i="14" s="1"/>
  <c r="G1392" i="14" a="1"/>
  <c r="G1392" i="14" s="1"/>
  <c r="F1392" i="14" a="1"/>
  <c r="F1392" i="14" s="1"/>
  <c r="E1392" i="14" a="1"/>
  <c r="E1392" i="14" s="1"/>
  <c r="L1391" i="14" a="1"/>
  <c r="L1391" i="14" s="1"/>
  <c r="K1391" i="14" a="1"/>
  <c r="K1391" i="14" s="1"/>
  <c r="J1391" i="14" a="1"/>
  <c r="J1391" i="14" s="1"/>
  <c r="I1391" i="14" a="1"/>
  <c r="I1391" i="14" s="1"/>
  <c r="H1391" i="14" a="1"/>
  <c r="H1391" i="14" s="1"/>
  <c r="G1391" i="14" a="1"/>
  <c r="G1391" i="14" s="1"/>
  <c r="F1391" i="14" a="1"/>
  <c r="F1391" i="14" s="1"/>
  <c r="E1391" i="14" a="1"/>
  <c r="E1391" i="14" s="1"/>
  <c r="L1390" i="14" a="1"/>
  <c r="L1390" i="14" s="1"/>
  <c r="K1390" i="14" a="1"/>
  <c r="K1390" i="14" s="1"/>
  <c r="J1390" i="14" a="1"/>
  <c r="J1390" i="14" s="1"/>
  <c r="I1390" i="14" a="1"/>
  <c r="I1390" i="14" s="1"/>
  <c r="H1390" i="14" a="1"/>
  <c r="H1390" i="14" s="1"/>
  <c r="G1390" i="14" a="1"/>
  <c r="G1390" i="14" s="1"/>
  <c r="F1390" i="14" a="1"/>
  <c r="F1390" i="14" s="1"/>
  <c r="E1390" i="14" a="1"/>
  <c r="E1390" i="14" s="1"/>
  <c r="L1389" i="14" a="1"/>
  <c r="L1389" i="14" s="1"/>
  <c r="K1389" i="14" a="1"/>
  <c r="K1389" i="14" s="1"/>
  <c r="J1389" i="14" a="1"/>
  <c r="J1389" i="14" s="1"/>
  <c r="I1389" i="14" a="1"/>
  <c r="I1389" i="14" s="1"/>
  <c r="H1389" i="14" a="1"/>
  <c r="H1389" i="14" s="1"/>
  <c r="G1389" i="14" a="1"/>
  <c r="G1389" i="14" s="1"/>
  <c r="F1389" i="14" a="1"/>
  <c r="F1389" i="14" s="1"/>
  <c r="E1389" i="14" a="1"/>
  <c r="E1389" i="14" s="1"/>
  <c r="L1388" i="14" a="1"/>
  <c r="L1388" i="14" s="1"/>
  <c r="K1388" i="14" a="1"/>
  <c r="K1388" i="14" s="1"/>
  <c r="J1388" i="14" a="1"/>
  <c r="J1388" i="14" s="1"/>
  <c r="I1388" i="14" a="1"/>
  <c r="I1388" i="14" s="1"/>
  <c r="H1388" i="14" a="1"/>
  <c r="H1388" i="14" s="1"/>
  <c r="G1388" i="14" a="1"/>
  <c r="G1388" i="14" s="1"/>
  <c r="F1388" i="14" a="1"/>
  <c r="F1388" i="14" s="1"/>
  <c r="E1388" i="14" a="1"/>
  <c r="E1388" i="14" s="1"/>
  <c r="L1387" i="14" a="1"/>
  <c r="L1387" i="14" s="1"/>
  <c r="K1387" i="14" a="1"/>
  <c r="K1387" i="14" s="1"/>
  <c r="J1387" i="14" a="1"/>
  <c r="J1387" i="14" s="1"/>
  <c r="I1387" i="14" a="1"/>
  <c r="I1387" i="14" s="1"/>
  <c r="H1387" i="14" a="1"/>
  <c r="H1387" i="14" s="1"/>
  <c r="G1387" i="14" a="1"/>
  <c r="G1387" i="14" s="1"/>
  <c r="F1387" i="14" a="1"/>
  <c r="F1387" i="14" s="1"/>
  <c r="E1387" i="14" a="1"/>
  <c r="E1387" i="14" s="1"/>
  <c r="L1386" i="14" a="1"/>
  <c r="L1386" i="14" s="1"/>
  <c r="K1386" i="14" a="1"/>
  <c r="K1386" i="14" s="1"/>
  <c r="J1386" i="14" a="1"/>
  <c r="J1386" i="14" s="1"/>
  <c r="I1386" i="14" a="1"/>
  <c r="I1386" i="14" s="1"/>
  <c r="H1386" i="14" a="1"/>
  <c r="H1386" i="14" s="1"/>
  <c r="G1386" i="14" a="1"/>
  <c r="G1386" i="14" s="1"/>
  <c r="F1386" i="14" a="1"/>
  <c r="F1386" i="14" s="1"/>
  <c r="E1386" i="14" a="1"/>
  <c r="E1386" i="14" s="1"/>
  <c r="L1385" i="14" a="1"/>
  <c r="L1385" i="14" s="1"/>
  <c r="K1385" i="14" a="1"/>
  <c r="K1385" i="14" s="1"/>
  <c r="J1385" i="14" a="1"/>
  <c r="J1385" i="14" s="1"/>
  <c r="I1385" i="14" a="1"/>
  <c r="I1385" i="14" s="1"/>
  <c r="H1385" i="14" a="1"/>
  <c r="H1385" i="14" s="1"/>
  <c r="G1385" i="14" a="1"/>
  <c r="G1385" i="14" s="1"/>
  <c r="F1385" i="14" a="1"/>
  <c r="F1385" i="14" s="1"/>
  <c r="E1385" i="14" a="1"/>
  <c r="E1385" i="14" s="1"/>
  <c r="L1384" i="14" a="1"/>
  <c r="L1384" i="14" s="1"/>
  <c r="K1384" i="14" a="1"/>
  <c r="K1384" i="14" s="1"/>
  <c r="J1384" i="14" a="1"/>
  <c r="J1384" i="14" s="1"/>
  <c r="I1384" i="14" a="1"/>
  <c r="I1384" i="14" s="1"/>
  <c r="H1384" i="14" a="1"/>
  <c r="H1384" i="14" s="1"/>
  <c r="G1384" i="14" a="1"/>
  <c r="G1384" i="14" s="1"/>
  <c r="F1384" i="14" a="1"/>
  <c r="F1384" i="14" s="1"/>
  <c r="E1384" i="14" a="1"/>
  <c r="E1384" i="14" s="1"/>
  <c r="L872" i="14" a="1"/>
  <c r="L872" i="14" s="1"/>
  <c r="K872" i="14" a="1"/>
  <c r="K872" i="14" s="1"/>
  <c r="J872" i="14" a="1"/>
  <c r="J872" i="14" s="1"/>
  <c r="I872" i="14" a="1"/>
  <c r="I872" i="14" s="1"/>
  <c r="H872" i="14" a="1"/>
  <c r="H872" i="14" s="1"/>
  <c r="G872" i="14" a="1"/>
  <c r="G872" i="14" s="1"/>
  <c r="F872" i="14" a="1"/>
  <c r="F872" i="14" s="1"/>
  <c r="E872" i="14" a="1"/>
  <c r="E872" i="14" s="1"/>
  <c r="L871" i="14" a="1"/>
  <c r="L871" i="14" s="1"/>
  <c r="K871" i="14" a="1"/>
  <c r="K871" i="14" s="1"/>
  <c r="J871" i="14" a="1"/>
  <c r="J871" i="14" s="1"/>
  <c r="I871" i="14" a="1"/>
  <c r="I871" i="14" s="1"/>
  <c r="H871" i="14" a="1"/>
  <c r="H871" i="14" s="1"/>
  <c r="G871" i="14" a="1"/>
  <c r="G871" i="14" s="1"/>
  <c r="F871" i="14" a="1"/>
  <c r="F871" i="14" s="1"/>
  <c r="E871" i="14" a="1"/>
  <c r="E871" i="14" s="1"/>
  <c r="L870" i="14" a="1"/>
  <c r="L870" i="14" s="1"/>
  <c r="K870" i="14" a="1"/>
  <c r="K870" i="14" s="1"/>
  <c r="J870" i="14" a="1"/>
  <c r="J870" i="14" s="1"/>
  <c r="I870" i="14" a="1"/>
  <c r="I870" i="14" s="1"/>
  <c r="H870" i="14" a="1"/>
  <c r="H870" i="14" s="1"/>
  <c r="G870" i="14" a="1"/>
  <c r="G870" i="14" s="1"/>
  <c r="F870" i="14" a="1"/>
  <c r="F870" i="14" s="1"/>
  <c r="E870" i="14" a="1"/>
  <c r="E870" i="14" s="1"/>
  <c r="L869" i="14" a="1"/>
  <c r="L869" i="14" s="1"/>
  <c r="K869" i="14" a="1"/>
  <c r="K869" i="14" s="1"/>
  <c r="J869" i="14" a="1"/>
  <c r="J869" i="14" s="1"/>
  <c r="I869" i="14" a="1"/>
  <c r="I869" i="14" s="1"/>
  <c r="H869" i="14" a="1"/>
  <c r="H869" i="14" s="1"/>
  <c r="G869" i="14" a="1"/>
  <c r="G869" i="14" s="1"/>
  <c r="F869" i="14" a="1"/>
  <c r="F869" i="14" s="1"/>
  <c r="E869" i="14" a="1"/>
  <c r="E869" i="14" s="1"/>
  <c r="L868" i="14" a="1"/>
  <c r="L868" i="14" s="1"/>
  <c r="K868" i="14" a="1"/>
  <c r="K868" i="14" s="1"/>
  <c r="J868" i="14" a="1"/>
  <c r="J868" i="14" s="1"/>
  <c r="I868" i="14" a="1"/>
  <c r="I868" i="14" s="1"/>
  <c r="H868" i="14" a="1"/>
  <c r="H868" i="14" s="1"/>
  <c r="G868" i="14" a="1"/>
  <c r="G868" i="14" s="1"/>
  <c r="F868" i="14" a="1"/>
  <c r="F868" i="14" s="1"/>
  <c r="E868" i="14" a="1"/>
  <c r="E868" i="14" s="1"/>
  <c r="L867" i="14" a="1"/>
  <c r="L867" i="14" s="1"/>
  <c r="K867" i="14" a="1"/>
  <c r="K867" i="14" s="1"/>
  <c r="J867" i="14" a="1"/>
  <c r="J867" i="14" s="1"/>
  <c r="I867" i="14" a="1"/>
  <c r="I867" i="14" s="1"/>
  <c r="H867" i="14" a="1"/>
  <c r="H867" i="14" s="1"/>
  <c r="G867" i="14" a="1"/>
  <c r="G867" i="14" s="1"/>
  <c r="F867" i="14" a="1"/>
  <c r="F867" i="14" s="1"/>
  <c r="E867" i="14" a="1"/>
  <c r="E867" i="14" s="1"/>
  <c r="L866" i="14" a="1"/>
  <c r="L866" i="14" s="1"/>
  <c r="K866" i="14" a="1"/>
  <c r="K866" i="14" s="1"/>
  <c r="J866" i="14" a="1"/>
  <c r="J866" i="14" s="1"/>
  <c r="I866" i="14" a="1"/>
  <c r="I866" i="14" s="1"/>
  <c r="H866" i="14" a="1"/>
  <c r="H866" i="14" s="1"/>
  <c r="G866" i="14" a="1"/>
  <c r="G866" i="14" s="1"/>
  <c r="F866" i="14" a="1"/>
  <c r="F866" i="14" s="1"/>
  <c r="E866" i="14" a="1"/>
  <c r="E866" i="14" s="1"/>
  <c r="L865" i="14" a="1"/>
  <c r="L865" i="14" s="1"/>
  <c r="K865" i="14" a="1"/>
  <c r="K865" i="14" s="1"/>
  <c r="J865" i="14" a="1"/>
  <c r="J865" i="14" s="1"/>
  <c r="I865" i="14" a="1"/>
  <c r="I865" i="14" s="1"/>
  <c r="H865" i="14" a="1"/>
  <c r="H865" i="14" s="1"/>
  <c r="G865" i="14" a="1"/>
  <c r="G865" i="14" s="1"/>
  <c r="F865" i="14" a="1"/>
  <c r="F865" i="14" s="1"/>
  <c r="E865" i="14" a="1"/>
  <c r="E865" i="14" s="1"/>
  <c r="L864" i="14" a="1"/>
  <c r="L864" i="14" s="1"/>
  <c r="K864" i="14" a="1"/>
  <c r="K864" i="14" s="1"/>
  <c r="J864" i="14" a="1"/>
  <c r="J864" i="14" s="1"/>
  <c r="I864" i="14" a="1"/>
  <c r="I864" i="14" s="1"/>
  <c r="H864" i="14" a="1"/>
  <c r="H864" i="14" s="1"/>
  <c r="G864" i="14" a="1"/>
  <c r="G864" i="14" s="1"/>
  <c r="F864" i="14" a="1"/>
  <c r="F864" i="14" s="1"/>
  <c r="E864" i="14" a="1"/>
  <c r="E864" i="14" s="1"/>
  <c r="L863" i="14" a="1"/>
  <c r="L863" i="14" s="1"/>
  <c r="K863" i="14" a="1"/>
  <c r="K863" i="14" s="1"/>
  <c r="J863" i="14" a="1"/>
  <c r="J863" i="14" s="1"/>
  <c r="I863" i="14" a="1"/>
  <c r="I863" i="14" s="1"/>
  <c r="H863" i="14" a="1"/>
  <c r="H863" i="14" s="1"/>
  <c r="G863" i="14" a="1"/>
  <c r="G863" i="14" s="1"/>
  <c r="F863" i="14" a="1"/>
  <c r="F863" i="14" s="1"/>
  <c r="E863" i="14" a="1"/>
  <c r="E863" i="14" s="1"/>
  <c r="L862" i="14" a="1"/>
  <c r="L862" i="14" s="1"/>
  <c r="K862" i="14" a="1"/>
  <c r="K862" i="14" s="1"/>
  <c r="J862" i="14" a="1"/>
  <c r="J862" i="14" s="1"/>
  <c r="I862" i="14" a="1"/>
  <c r="I862" i="14" s="1"/>
  <c r="H862" i="14" a="1"/>
  <c r="H862" i="14" s="1"/>
  <c r="G862" i="14" a="1"/>
  <c r="G862" i="14" s="1"/>
  <c r="F862" i="14" a="1"/>
  <c r="F862" i="14" s="1"/>
  <c r="E862" i="14" a="1"/>
  <c r="E862" i="14" s="1"/>
  <c r="L861" i="14" a="1"/>
  <c r="L861" i="14" s="1"/>
  <c r="K861" i="14" a="1"/>
  <c r="K861" i="14" s="1"/>
  <c r="J861" i="14" a="1"/>
  <c r="J861" i="14" s="1"/>
  <c r="I861" i="14" a="1"/>
  <c r="I861" i="14" s="1"/>
  <c r="H861" i="14" a="1"/>
  <c r="H861" i="14" s="1"/>
  <c r="G861" i="14" a="1"/>
  <c r="G861" i="14" s="1"/>
  <c r="F861" i="14" a="1"/>
  <c r="F861" i="14" s="1"/>
  <c r="E861" i="14" a="1"/>
  <c r="E861" i="14" s="1"/>
  <c r="L860" i="14" a="1"/>
  <c r="L860" i="14" s="1"/>
  <c r="K860" i="14" a="1"/>
  <c r="K860" i="14" s="1"/>
  <c r="J860" i="14" a="1"/>
  <c r="J860" i="14" s="1"/>
  <c r="I860" i="14" a="1"/>
  <c r="I860" i="14" s="1"/>
  <c r="H860" i="14" a="1"/>
  <c r="H860" i="14" s="1"/>
  <c r="G860" i="14" a="1"/>
  <c r="G860" i="14" s="1"/>
  <c r="F860" i="14" a="1"/>
  <c r="F860" i="14" s="1"/>
  <c r="E860" i="14" a="1"/>
  <c r="E860" i="14" s="1"/>
  <c r="L859" i="14" a="1"/>
  <c r="L859" i="14" s="1"/>
  <c r="K859" i="14" a="1"/>
  <c r="K859" i="14" s="1"/>
  <c r="J859" i="14" a="1"/>
  <c r="J859" i="14" s="1"/>
  <c r="I859" i="14" a="1"/>
  <c r="I859" i="14" s="1"/>
  <c r="H859" i="14" a="1"/>
  <c r="H859" i="14" s="1"/>
  <c r="G859" i="14" a="1"/>
  <c r="G859" i="14" s="1"/>
  <c r="F859" i="14" a="1"/>
  <c r="F859" i="14" s="1"/>
  <c r="E859" i="14" a="1"/>
  <c r="E859" i="14" s="1"/>
  <c r="L858" i="14" a="1"/>
  <c r="L858" i="14" s="1"/>
  <c r="K858" i="14" a="1"/>
  <c r="K858" i="14" s="1"/>
  <c r="J858" i="14" a="1"/>
  <c r="J858" i="14" s="1"/>
  <c r="I858" i="14" a="1"/>
  <c r="I858" i="14" s="1"/>
  <c r="H858" i="14" a="1"/>
  <c r="H858" i="14" s="1"/>
  <c r="G858" i="14" a="1"/>
  <c r="G858" i="14" s="1"/>
  <c r="F858" i="14" a="1"/>
  <c r="F858" i="14" s="1"/>
  <c r="E858" i="14" a="1"/>
  <c r="E858" i="14" s="1"/>
  <c r="L857" i="14" a="1"/>
  <c r="L857" i="14" s="1"/>
  <c r="K857" i="14" a="1"/>
  <c r="K857" i="14" s="1"/>
  <c r="J857" i="14" a="1"/>
  <c r="J857" i="14" s="1"/>
  <c r="I857" i="14" a="1"/>
  <c r="I857" i="14" s="1"/>
  <c r="H857" i="14" a="1"/>
  <c r="H857" i="14" s="1"/>
  <c r="G857" i="14" a="1"/>
  <c r="G857" i="14" s="1"/>
  <c r="F857" i="14" a="1"/>
  <c r="F857" i="14" s="1"/>
  <c r="E857" i="14" a="1"/>
  <c r="E857" i="14" s="1"/>
  <c r="L856" i="14" a="1"/>
  <c r="L856" i="14" s="1"/>
  <c r="K856" i="14" a="1"/>
  <c r="K856" i="14" s="1"/>
  <c r="J856" i="14" a="1"/>
  <c r="J856" i="14" s="1"/>
  <c r="I856" i="14" a="1"/>
  <c r="I856" i="14" s="1"/>
  <c r="H856" i="14" a="1"/>
  <c r="H856" i="14" s="1"/>
  <c r="G856" i="14" a="1"/>
  <c r="G856" i="14" s="1"/>
  <c r="F856" i="14" a="1"/>
  <c r="F856" i="14" s="1"/>
  <c r="E856" i="14" a="1"/>
  <c r="E856" i="14" s="1"/>
  <c r="L855" i="14" a="1"/>
  <c r="L855" i="14" s="1"/>
  <c r="K855" i="14" a="1"/>
  <c r="K855" i="14" s="1"/>
  <c r="J855" i="14" a="1"/>
  <c r="J855" i="14" s="1"/>
  <c r="I855" i="14" a="1"/>
  <c r="I855" i="14" s="1"/>
  <c r="H855" i="14" a="1"/>
  <c r="H855" i="14" s="1"/>
  <c r="G855" i="14" a="1"/>
  <c r="G855" i="14" s="1"/>
  <c r="F855" i="14" a="1"/>
  <c r="F855" i="14" s="1"/>
  <c r="E855" i="14" a="1"/>
  <c r="E855" i="14" s="1"/>
  <c r="L854" i="14" a="1"/>
  <c r="L854" i="14" s="1"/>
  <c r="K854" i="14" a="1"/>
  <c r="K854" i="14" s="1"/>
  <c r="J854" i="14" a="1"/>
  <c r="J854" i="14" s="1"/>
  <c r="I854" i="14" a="1"/>
  <c r="I854" i="14" s="1"/>
  <c r="H854" i="14" a="1"/>
  <c r="H854" i="14" s="1"/>
  <c r="G854" i="14" a="1"/>
  <c r="G854" i="14" s="1"/>
  <c r="F854" i="14" a="1"/>
  <c r="F854" i="14" s="1"/>
  <c r="E854" i="14" a="1"/>
  <c r="E854" i="14" s="1"/>
  <c r="L853" i="14" a="1"/>
  <c r="L853" i="14" s="1"/>
  <c r="K853" i="14" a="1"/>
  <c r="K853" i="14" s="1"/>
  <c r="J853" i="14" a="1"/>
  <c r="J853" i="14" s="1"/>
  <c r="I853" i="14" a="1"/>
  <c r="I853" i="14" s="1"/>
  <c r="H853" i="14" a="1"/>
  <c r="H853" i="14" s="1"/>
  <c r="G853" i="14" a="1"/>
  <c r="G853" i="14" s="1"/>
  <c r="F853" i="14" a="1"/>
  <c r="F853" i="14" s="1"/>
  <c r="E853" i="14" a="1"/>
  <c r="E853" i="14" s="1"/>
  <c r="L852" i="14" a="1"/>
  <c r="L852" i="14" s="1"/>
  <c r="K852" i="14" a="1"/>
  <c r="K852" i="14" s="1"/>
  <c r="J852" i="14" a="1"/>
  <c r="J852" i="14" s="1"/>
  <c r="I852" i="14" a="1"/>
  <c r="I852" i="14" s="1"/>
  <c r="H852" i="14" a="1"/>
  <c r="H852" i="14" s="1"/>
  <c r="G852" i="14" a="1"/>
  <c r="G852" i="14" s="1"/>
  <c r="F852" i="14" a="1"/>
  <c r="F852" i="14" s="1"/>
  <c r="E852" i="14" a="1"/>
  <c r="E852" i="14" s="1"/>
  <c r="L851" i="14" a="1"/>
  <c r="L851" i="14" s="1"/>
  <c r="K851" i="14" a="1"/>
  <c r="K851" i="14" s="1"/>
  <c r="J851" i="14" a="1"/>
  <c r="J851" i="14" s="1"/>
  <c r="I851" i="14" a="1"/>
  <c r="I851" i="14" s="1"/>
  <c r="H851" i="14" a="1"/>
  <c r="H851" i="14" s="1"/>
  <c r="G851" i="14" a="1"/>
  <c r="G851" i="14" s="1"/>
  <c r="F851" i="14" a="1"/>
  <c r="F851" i="14" s="1"/>
  <c r="E851" i="14" a="1"/>
  <c r="E851" i="14" s="1"/>
  <c r="L850" i="14" a="1"/>
  <c r="L850" i="14" s="1"/>
  <c r="K850" i="14" a="1"/>
  <c r="K850" i="14" s="1"/>
  <c r="J850" i="14" a="1"/>
  <c r="J850" i="14" s="1"/>
  <c r="I850" i="14" a="1"/>
  <c r="I850" i="14" s="1"/>
  <c r="H850" i="14" a="1"/>
  <c r="H850" i="14" s="1"/>
  <c r="G850" i="14" a="1"/>
  <c r="G850" i="14" s="1"/>
  <c r="F850" i="14" a="1"/>
  <c r="F850" i="14" s="1"/>
  <c r="E850" i="14" a="1"/>
  <c r="E850" i="14" s="1"/>
  <c r="L849" i="14" a="1"/>
  <c r="L849" i="14" s="1"/>
  <c r="K849" i="14" a="1"/>
  <c r="K849" i="14" s="1"/>
  <c r="J849" i="14" a="1"/>
  <c r="J849" i="14" s="1"/>
  <c r="I849" i="14" a="1"/>
  <c r="I849" i="14" s="1"/>
  <c r="H849" i="14" a="1"/>
  <c r="H849" i="14" s="1"/>
  <c r="G849" i="14" a="1"/>
  <c r="G849" i="14" s="1"/>
  <c r="F849" i="14" a="1"/>
  <c r="F849" i="14" s="1"/>
  <c r="E849" i="14" a="1"/>
  <c r="E849" i="14" s="1"/>
  <c r="L848" i="14" a="1"/>
  <c r="L848" i="14" s="1"/>
  <c r="K848" i="14" a="1"/>
  <c r="K848" i="14" s="1"/>
  <c r="J848" i="14" a="1"/>
  <c r="J848" i="14" s="1"/>
  <c r="I848" i="14" a="1"/>
  <c r="I848" i="14" s="1"/>
  <c r="H848" i="14" a="1"/>
  <c r="H848" i="14" s="1"/>
  <c r="G848" i="14" a="1"/>
  <c r="G848" i="14" s="1"/>
  <c r="F848" i="14" a="1"/>
  <c r="F848" i="14" s="1"/>
  <c r="E848" i="14" a="1"/>
  <c r="E848" i="14" s="1"/>
  <c r="L847" i="14" a="1"/>
  <c r="L847" i="14" s="1"/>
  <c r="K847" i="14" a="1"/>
  <c r="K847" i="14" s="1"/>
  <c r="J847" i="14" a="1"/>
  <c r="J847" i="14" s="1"/>
  <c r="I847" i="14" a="1"/>
  <c r="I847" i="14" s="1"/>
  <c r="H847" i="14" a="1"/>
  <c r="H847" i="14" s="1"/>
  <c r="G847" i="14" a="1"/>
  <c r="G847" i="14" s="1"/>
  <c r="F847" i="14" a="1"/>
  <c r="F847" i="14" s="1"/>
  <c r="E847" i="14" a="1"/>
  <c r="E847" i="14" s="1"/>
  <c r="L846" i="14" a="1"/>
  <c r="L846" i="14" s="1"/>
  <c r="K846" i="14" a="1"/>
  <c r="K846" i="14" s="1"/>
  <c r="J846" i="14" a="1"/>
  <c r="J846" i="14" s="1"/>
  <c r="I846" i="14" a="1"/>
  <c r="I846" i="14" s="1"/>
  <c r="H846" i="14" a="1"/>
  <c r="H846" i="14" s="1"/>
  <c r="G846" i="14" a="1"/>
  <c r="G846" i="14" s="1"/>
  <c r="F846" i="14" a="1"/>
  <c r="F846" i="14" s="1"/>
  <c r="E846" i="14" a="1"/>
  <c r="E846" i="14" s="1"/>
  <c r="L845" i="14" a="1"/>
  <c r="L845" i="14" s="1"/>
  <c r="K845" i="14" a="1"/>
  <c r="K845" i="14" s="1"/>
  <c r="J845" i="14" a="1"/>
  <c r="J845" i="14" s="1"/>
  <c r="I845" i="14" a="1"/>
  <c r="I845" i="14" s="1"/>
  <c r="H845" i="14" a="1"/>
  <c r="H845" i="14" s="1"/>
  <c r="G845" i="14" a="1"/>
  <c r="G845" i="14" s="1"/>
  <c r="F845" i="14" a="1"/>
  <c r="F845" i="14" s="1"/>
  <c r="E845" i="14" a="1"/>
  <c r="E845" i="14" s="1"/>
  <c r="L844" i="14" a="1"/>
  <c r="L844" i="14" s="1"/>
  <c r="K844" i="14" a="1"/>
  <c r="K844" i="14" s="1"/>
  <c r="J844" i="14" a="1"/>
  <c r="J844" i="14" s="1"/>
  <c r="I844" i="14" a="1"/>
  <c r="I844" i="14" s="1"/>
  <c r="H844" i="14" a="1"/>
  <c r="H844" i="14" s="1"/>
  <c r="G844" i="14" a="1"/>
  <c r="G844" i="14" s="1"/>
  <c r="F844" i="14" a="1"/>
  <c r="F844" i="14" s="1"/>
  <c r="E844" i="14" a="1"/>
  <c r="E844" i="14" s="1"/>
  <c r="L843" i="14" a="1"/>
  <c r="L843" i="14" s="1"/>
  <c r="K843" i="14" a="1"/>
  <c r="K843" i="14" s="1"/>
  <c r="J843" i="14" a="1"/>
  <c r="J843" i="14" s="1"/>
  <c r="I843" i="14" a="1"/>
  <c r="I843" i="14" s="1"/>
  <c r="H843" i="14" a="1"/>
  <c r="H843" i="14" s="1"/>
  <c r="G843" i="14" a="1"/>
  <c r="G843" i="14" s="1"/>
  <c r="F843" i="14" a="1"/>
  <c r="F843" i="14" s="1"/>
  <c r="E843" i="14" a="1"/>
  <c r="E843" i="14" s="1"/>
  <c r="L842" i="14" a="1"/>
  <c r="L842" i="14" s="1"/>
  <c r="K842" i="14" a="1"/>
  <c r="K842" i="14" s="1"/>
  <c r="J842" i="14" a="1"/>
  <c r="J842" i="14" s="1"/>
  <c r="I842" i="14" a="1"/>
  <c r="I842" i="14" s="1"/>
  <c r="H842" i="14" a="1"/>
  <c r="H842" i="14" s="1"/>
  <c r="G842" i="14" a="1"/>
  <c r="G842" i="14" s="1"/>
  <c r="F842" i="14" a="1"/>
  <c r="F842" i="14" s="1"/>
  <c r="E842" i="14" a="1"/>
  <c r="E842" i="14" s="1"/>
  <c r="L841" i="14" a="1"/>
  <c r="L841" i="14" s="1"/>
  <c r="K841" i="14" a="1"/>
  <c r="K841" i="14" s="1"/>
  <c r="J841" i="14" a="1"/>
  <c r="J841" i="14" s="1"/>
  <c r="I841" i="14" a="1"/>
  <c r="I841" i="14" s="1"/>
  <c r="H841" i="14" a="1"/>
  <c r="H841" i="14" s="1"/>
  <c r="G841" i="14" a="1"/>
  <c r="G841" i="14" s="1"/>
  <c r="F841" i="14" a="1"/>
  <c r="F841" i="14" s="1"/>
  <c r="E841" i="14" a="1"/>
  <c r="E841" i="14" s="1"/>
  <c r="L840" i="14" a="1"/>
  <c r="L840" i="14" s="1"/>
  <c r="K840" i="14" a="1"/>
  <c r="K840" i="14" s="1"/>
  <c r="J840" i="14" a="1"/>
  <c r="J840" i="14" s="1"/>
  <c r="I840" i="14" a="1"/>
  <c r="I840" i="14" s="1"/>
  <c r="H840" i="14" a="1"/>
  <c r="H840" i="14" s="1"/>
  <c r="G840" i="14" a="1"/>
  <c r="G840" i="14" s="1"/>
  <c r="F840" i="14" a="1"/>
  <c r="F840" i="14" s="1"/>
  <c r="E840" i="14" a="1"/>
  <c r="E840" i="14" s="1"/>
  <c r="L839" i="14" a="1"/>
  <c r="L839" i="14" s="1"/>
  <c r="K839" i="14" a="1"/>
  <c r="K839" i="14" s="1"/>
  <c r="J839" i="14" a="1"/>
  <c r="J839" i="14" s="1"/>
  <c r="I839" i="14" a="1"/>
  <c r="I839" i="14" s="1"/>
  <c r="H839" i="14" a="1"/>
  <c r="H839" i="14" s="1"/>
  <c r="G839" i="14" a="1"/>
  <c r="G839" i="14" s="1"/>
  <c r="F839" i="14" a="1"/>
  <c r="F839" i="14" s="1"/>
  <c r="E839" i="14" a="1"/>
  <c r="E839" i="14" s="1"/>
  <c r="L838" i="14" a="1"/>
  <c r="L838" i="14" s="1"/>
  <c r="K838" i="14" a="1"/>
  <c r="K838" i="14" s="1"/>
  <c r="J838" i="14" a="1"/>
  <c r="J838" i="14" s="1"/>
  <c r="I838" i="14" a="1"/>
  <c r="I838" i="14" s="1"/>
  <c r="H838" i="14" a="1"/>
  <c r="H838" i="14" s="1"/>
  <c r="G838" i="14" a="1"/>
  <c r="G838" i="14" s="1"/>
  <c r="F838" i="14" a="1"/>
  <c r="F838" i="14" s="1"/>
  <c r="E838" i="14" a="1"/>
  <c r="E838" i="14" s="1"/>
  <c r="L837" i="14" a="1"/>
  <c r="L837" i="14" s="1"/>
  <c r="K837" i="14" a="1"/>
  <c r="K837" i="14" s="1"/>
  <c r="J837" i="14" a="1"/>
  <c r="J837" i="14" s="1"/>
  <c r="I837" i="14" a="1"/>
  <c r="I837" i="14" s="1"/>
  <c r="H837" i="14" a="1"/>
  <c r="H837" i="14" s="1"/>
  <c r="G837" i="14" a="1"/>
  <c r="G837" i="14" s="1"/>
  <c r="F837" i="14" a="1"/>
  <c r="F837" i="14" s="1"/>
  <c r="E837" i="14" a="1"/>
  <c r="E837" i="14" s="1"/>
  <c r="L836" i="14" a="1"/>
  <c r="L836" i="14" s="1"/>
  <c r="K836" i="14" a="1"/>
  <c r="K836" i="14" s="1"/>
  <c r="J836" i="14" a="1"/>
  <c r="J836" i="14" s="1"/>
  <c r="I836" i="14" a="1"/>
  <c r="I836" i="14" s="1"/>
  <c r="H836" i="14" a="1"/>
  <c r="H836" i="14" s="1"/>
  <c r="G836" i="14" a="1"/>
  <c r="G836" i="14" s="1"/>
  <c r="F836" i="14" a="1"/>
  <c r="F836" i="14" s="1"/>
  <c r="E836" i="14" a="1"/>
  <c r="E836" i="14" s="1"/>
  <c r="L835" i="14" a="1"/>
  <c r="L835" i="14" s="1"/>
  <c r="K835" i="14" a="1"/>
  <c r="K835" i="14" s="1"/>
  <c r="J835" i="14" a="1"/>
  <c r="J835" i="14" s="1"/>
  <c r="I835" i="14" a="1"/>
  <c r="I835" i="14" s="1"/>
  <c r="H835" i="14" a="1"/>
  <c r="H835" i="14" s="1"/>
  <c r="G835" i="14" a="1"/>
  <c r="G835" i="14" s="1"/>
  <c r="F835" i="14" a="1"/>
  <c r="F835" i="14" s="1"/>
  <c r="E835" i="14" a="1"/>
  <c r="E835" i="14" s="1"/>
  <c r="L834" i="14" a="1"/>
  <c r="L834" i="14" s="1"/>
  <c r="K834" i="14" a="1"/>
  <c r="K834" i="14" s="1"/>
  <c r="J834" i="14" a="1"/>
  <c r="J834" i="14" s="1"/>
  <c r="I834" i="14" a="1"/>
  <c r="I834" i="14" s="1"/>
  <c r="H834" i="14" a="1"/>
  <c r="H834" i="14" s="1"/>
  <c r="G834" i="14" a="1"/>
  <c r="G834" i="14" s="1"/>
  <c r="F834" i="14" a="1"/>
  <c r="F834" i="14" s="1"/>
  <c r="E834" i="14" a="1"/>
  <c r="E834" i="14" s="1"/>
  <c r="L833" i="14" a="1"/>
  <c r="L833" i="14" s="1"/>
  <c r="K833" i="14" a="1"/>
  <c r="K833" i="14" s="1"/>
  <c r="J833" i="14" a="1"/>
  <c r="J833" i="14" s="1"/>
  <c r="I833" i="14" a="1"/>
  <c r="I833" i="14" s="1"/>
  <c r="H833" i="14" a="1"/>
  <c r="H833" i="14" s="1"/>
  <c r="G833" i="14" a="1"/>
  <c r="G833" i="14" s="1"/>
  <c r="F833" i="14" a="1"/>
  <c r="F833" i="14" s="1"/>
  <c r="E833" i="14" a="1"/>
  <c r="E833" i="14" s="1"/>
  <c r="L832" i="14" a="1"/>
  <c r="L832" i="14" s="1"/>
  <c r="K832" i="14" a="1"/>
  <c r="K832" i="14" s="1"/>
  <c r="J832" i="14" a="1"/>
  <c r="J832" i="14" s="1"/>
  <c r="I832" i="14" a="1"/>
  <c r="I832" i="14" s="1"/>
  <c r="H832" i="14" a="1"/>
  <c r="H832" i="14" s="1"/>
  <c r="G832" i="14" a="1"/>
  <c r="G832" i="14" s="1"/>
  <c r="F832" i="14" a="1"/>
  <c r="F832" i="14" s="1"/>
  <c r="E832" i="14" a="1"/>
  <c r="E832" i="14" s="1"/>
  <c r="L831" i="14" a="1"/>
  <c r="L831" i="14" s="1"/>
  <c r="K831" i="14" a="1"/>
  <c r="K831" i="14" s="1"/>
  <c r="J831" i="14" a="1"/>
  <c r="J831" i="14" s="1"/>
  <c r="I831" i="14" a="1"/>
  <c r="I831" i="14" s="1"/>
  <c r="H831" i="14" a="1"/>
  <c r="H831" i="14" s="1"/>
  <c r="G831" i="14" a="1"/>
  <c r="G831" i="14" s="1"/>
  <c r="F831" i="14" a="1"/>
  <c r="F831" i="14" s="1"/>
  <c r="E831" i="14" a="1"/>
  <c r="E831" i="14" s="1"/>
  <c r="L830" i="14" a="1"/>
  <c r="L830" i="14" s="1"/>
  <c r="K830" i="14" a="1"/>
  <c r="K830" i="14" s="1"/>
  <c r="J830" i="14" a="1"/>
  <c r="J830" i="14" s="1"/>
  <c r="I830" i="14" a="1"/>
  <c r="I830" i="14" s="1"/>
  <c r="H830" i="14" a="1"/>
  <c r="H830" i="14" s="1"/>
  <c r="G830" i="14" a="1"/>
  <c r="G830" i="14" s="1"/>
  <c r="F830" i="14" a="1"/>
  <c r="F830" i="14" s="1"/>
  <c r="E830" i="14" a="1"/>
  <c r="E830" i="14" s="1"/>
  <c r="L829" i="14" a="1"/>
  <c r="L829" i="14" s="1"/>
  <c r="K829" i="14" a="1"/>
  <c r="K829" i="14" s="1"/>
  <c r="J829" i="14" a="1"/>
  <c r="J829" i="14" s="1"/>
  <c r="I829" i="14" a="1"/>
  <c r="I829" i="14" s="1"/>
  <c r="H829" i="14" a="1"/>
  <c r="H829" i="14" s="1"/>
  <c r="G829" i="14" a="1"/>
  <c r="G829" i="14" s="1"/>
  <c r="F829" i="14" a="1"/>
  <c r="F829" i="14" s="1"/>
  <c r="E829" i="14" a="1"/>
  <c r="E829" i="14" s="1"/>
  <c r="L828" i="14" a="1"/>
  <c r="L828" i="14" s="1"/>
  <c r="K828" i="14" a="1"/>
  <c r="K828" i="14" s="1"/>
  <c r="J828" i="14" a="1"/>
  <c r="J828" i="14" s="1"/>
  <c r="I828" i="14" a="1"/>
  <c r="I828" i="14" s="1"/>
  <c r="H828" i="14" a="1"/>
  <c r="H828" i="14" s="1"/>
  <c r="G828" i="14" a="1"/>
  <c r="G828" i="14" s="1"/>
  <c r="F828" i="14" a="1"/>
  <c r="F828" i="14" s="1"/>
  <c r="E828" i="14" a="1"/>
  <c r="E828" i="14" s="1"/>
  <c r="L827" i="14" a="1"/>
  <c r="L827" i="14" s="1"/>
  <c r="K827" i="14" a="1"/>
  <c r="K827" i="14" s="1"/>
  <c r="J827" i="14" a="1"/>
  <c r="J827" i="14" s="1"/>
  <c r="I827" i="14" a="1"/>
  <c r="I827" i="14" s="1"/>
  <c r="H827" i="14" a="1"/>
  <c r="H827" i="14" s="1"/>
  <c r="G827" i="14" a="1"/>
  <c r="G827" i="14" s="1"/>
  <c r="F827" i="14" a="1"/>
  <c r="F827" i="14" s="1"/>
  <c r="E827" i="14" a="1"/>
  <c r="E827" i="14" s="1"/>
  <c r="L826" i="14" a="1"/>
  <c r="L826" i="14" s="1"/>
  <c r="K826" i="14" a="1"/>
  <c r="K826" i="14" s="1"/>
  <c r="J826" i="14" a="1"/>
  <c r="J826" i="14" s="1"/>
  <c r="I826" i="14" a="1"/>
  <c r="I826" i="14" s="1"/>
  <c r="H826" i="14" a="1"/>
  <c r="H826" i="14" s="1"/>
  <c r="G826" i="14" a="1"/>
  <c r="G826" i="14" s="1"/>
  <c r="F826" i="14" a="1"/>
  <c r="F826" i="14" s="1"/>
  <c r="E826" i="14" a="1"/>
  <c r="E826" i="14" s="1"/>
  <c r="L825" i="14" a="1"/>
  <c r="L825" i="14" s="1"/>
  <c r="K825" i="14" a="1"/>
  <c r="K825" i="14" s="1"/>
  <c r="J825" i="14" a="1"/>
  <c r="J825" i="14" s="1"/>
  <c r="I825" i="14" a="1"/>
  <c r="I825" i="14" s="1"/>
  <c r="H825" i="14" a="1"/>
  <c r="H825" i="14" s="1"/>
  <c r="G825" i="14" a="1"/>
  <c r="G825" i="14" s="1"/>
  <c r="F825" i="14" a="1"/>
  <c r="F825" i="14" s="1"/>
  <c r="E825" i="14" a="1"/>
  <c r="E825" i="14" s="1"/>
  <c r="L824" i="14" a="1"/>
  <c r="L824" i="14" s="1"/>
  <c r="K824" i="14" a="1"/>
  <c r="K824" i="14" s="1"/>
  <c r="J824" i="14" a="1"/>
  <c r="J824" i="14" s="1"/>
  <c r="I824" i="14" a="1"/>
  <c r="I824" i="14" s="1"/>
  <c r="H824" i="14" a="1"/>
  <c r="H824" i="14" s="1"/>
  <c r="G824" i="14" a="1"/>
  <c r="G824" i="14" s="1"/>
  <c r="F824" i="14" a="1"/>
  <c r="F824" i="14" s="1"/>
  <c r="E824" i="14" a="1"/>
  <c r="E824" i="14" s="1"/>
  <c r="L823" i="14" a="1"/>
  <c r="L823" i="14" s="1"/>
  <c r="K823" i="14" a="1"/>
  <c r="K823" i="14" s="1"/>
  <c r="J823" i="14" a="1"/>
  <c r="J823" i="14" s="1"/>
  <c r="I823" i="14" a="1"/>
  <c r="I823" i="14" s="1"/>
  <c r="H823" i="14" a="1"/>
  <c r="H823" i="14" s="1"/>
  <c r="G823" i="14" a="1"/>
  <c r="G823" i="14" s="1"/>
  <c r="F823" i="14" a="1"/>
  <c r="F823" i="14" s="1"/>
  <c r="E823" i="14" a="1"/>
  <c r="E823" i="14" s="1"/>
  <c r="L821" i="14" a="1"/>
  <c r="L821" i="14" s="1"/>
  <c r="K821" i="14" a="1"/>
  <c r="K821" i="14" s="1"/>
  <c r="J821" i="14" a="1"/>
  <c r="J821" i="14" s="1"/>
  <c r="I821" i="14" a="1"/>
  <c r="I821" i="14" s="1"/>
  <c r="H821" i="14" a="1"/>
  <c r="H821" i="14" s="1"/>
  <c r="G821" i="14" a="1"/>
  <c r="G821" i="14" s="1"/>
  <c r="F821" i="14" a="1"/>
  <c r="F821" i="14" s="1"/>
  <c r="E821" i="14" a="1"/>
  <c r="E821" i="14" s="1"/>
  <c r="L820" i="14" a="1"/>
  <c r="L820" i="14" s="1"/>
  <c r="K820" i="14" a="1"/>
  <c r="K820" i="14" s="1"/>
  <c r="J820" i="14" a="1"/>
  <c r="J820" i="14" s="1"/>
  <c r="I820" i="14" a="1"/>
  <c r="I820" i="14" s="1"/>
  <c r="H820" i="14" a="1"/>
  <c r="H820" i="14" s="1"/>
  <c r="G820" i="14" a="1"/>
  <c r="G820" i="14" s="1"/>
  <c r="F820" i="14" a="1"/>
  <c r="F820" i="14" s="1"/>
  <c r="E820" i="14" a="1"/>
  <c r="E820" i="14" s="1"/>
  <c r="L819" i="14" a="1"/>
  <c r="L819" i="14" s="1"/>
  <c r="K819" i="14" a="1"/>
  <c r="K819" i="14" s="1"/>
  <c r="J819" i="14" a="1"/>
  <c r="J819" i="14" s="1"/>
  <c r="I819" i="14" a="1"/>
  <c r="I819" i="14" s="1"/>
  <c r="H819" i="14" a="1"/>
  <c r="H819" i="14" s="1"/>
  <c r="G819" i="14" a="1"/>
  <c r="G819" i="14" s="1"/>
  <c r="F819" i="14" a="1"/>
  <c r="F819" i="14" s="1"/>
  <c r="E819" i="14" a="1"/>
  <c r="E819" i="14" s="1"/>
  <c r="L818" i="14" a="1"/>
  <c r="L818" i="14" s="1"/>
  <c r="K818" i="14" a="1"/>
  <c r="K818" i="14" s="1"/>
  <c r="J818" i="14" a="1"/>
  <c r="J818" i="14" s="1"/>
  <c r="I818" i="14" a="1"/>
  <c r="I818" i="14" s="1"/>
  <c r="H818" i="14" a="1"/>
  <c r="H818" i="14" s="1"/>
  <c r="G818" i="14" a="1"/>
  <c r="G818" i="14" s="1"/>
  <c r="F818" i="14" a="1"/>
  <c r="F818" i="14" s="1"/>
  <c r="E818" i="14" a="1"/>
  <c r="E818" i="14" s="1"/>
  <c r="L817" i="14" a="1"/>
  <c r="L817" i="14" s="1"/>
  <c r="K817" i="14" a="1"/>
  <c r="K817" i="14" s="1"/>
  <c r="J817" i="14" a="1"/>
  <c r="J817" i="14" s="1"/>
  <c r="I817" i="14" a="1"/>
  <c r="I817" i="14" s="1"/>
  <c r="H817" i="14" a="1"/>
  <c r="H817" i="14" s="1"/>
  <c r="G817" i="14" a="1"/>
  <c r="G817" i="14" s="1"/>
  <c r="F817" i="14" a="1"/>
  <c r="F817" i="14" s="1"/>
  <c r="E817" i="14" a="1"/>
  <c r="E817" i="14" s="1"/>
  <c r="L816" i="14" a="1"/>
  <c r="L816" i="14" s="1"/>
  <c r="K816" i="14" a="1"/>
  <c r="K816" i="14" s="1"/>
  <c r="J816" i="14" a="1"/>
  <c r="J816" i="14" s="1"/>
  <c r="I816" i="14" a="1"/>
  <c r="I816" i="14" s="1"/>
  <c r="H816" i="14" a="1"/>
  <c r="H816" i="14" s="1"/>
  <c r="G816" i="14" a="1"/>
  <c r="G816" i="14" s="1"/>
  <c r="F816" i="14" a="1"/>
  <c r="F816" i="14" s="1"/>
  <c r="E816" i="14" a="1"/>
  <c r="E816" i="14" s="1"/>
  <c r="L815" i="14" a="1"/>
  <c r="L815" i="14" s="1"/>
  <c r="K815" i="14" a="1"/>
  <c r="K815" i="14" s="1"/>
  <c r="J815" i="14" a="1"/>
  <c r="J815" i="14" s="1"/>
  <c r="I815" i="14" a="1"/>
  <c r="I815" i="14" s="1"/>
  <c r="H815" i="14" a="1"/>
  <c r="H815" i="14" s="1"/>
  <c r="G815" i="14" a="1"/>
  <c r="G815" i="14" s="1"/>
  <c r="F815" i="14" a="1"/>
  <c r="F815" i="14" s="1"/>
  <c r="E815" i="14" a="1"/>
  <c r="E815" i="14" s="1"/>
  <c r="L814" i="14" a="1"/>
  <c r="L814" i="14" s="1"/>
  <c r="K814" i="14" a="1"/>
  <c r="K814" i="14" s="1"/>
  <c r="J814" i="14" a="1"/>
  <c r="J814" i="14" s="1"/>
  <c r="I814" i="14" a="1"/>
  <c r="I814" i="14" s="1"/>
  <c r="H814" i="14" a="1"/>
  <c r="H814" i="14" s="1"/>
  <c r="G814" i="14" a="1"/>
  <c r="G814" i="14" s="1"/>
  <c r="F814" i="14" a="1"/>
  <c r="F814" i="14" s="1"/>
  <c r="E814" i="14" a="1"/>
  <c r="E814" i="14" s="1"/>
  <c r="L813" i="14" a="1"/>
  <c r="L813" i="14" s="1"/>
  <c r="K813" i="14" a="1"/>
  <c r="K813" i="14" s="1"/>
  <c r="J813" i="14" a="1"/>
  <c r="J813" i="14" s="1"/>
  <c r="I813" i="14" a="1"/>
  <c r="I813" i="14" s="1"/>
  <c r="H813" i="14" a="1"/>
  <c r="H813" i="14" s="1"/>
  <c r="G813" i="14" a="1"/>
  <c r="G813" i="14" s="1"/>
  <c r="F813" i="14" a="1"/>
  <c r="F813" i="14" s="1"/>
  <c r="E813" i="14" a="1"/>
  <c r="E813" i="14" s="1"/>
  <c r="L812" i="14" a="1"/>
  <c r="L812" i="14" s="1"/>
  <c r="K812" i="14" a="1"/>
  <c r="K812" i="14" s="1"/>
  <c r="J812" i="14" a="1"/>
  <c r="J812" i="14" s="1"/>
  <c r="I812" i="14" a="1"/>
  <c r="I812" i="14" s="1"/>
  <c r="H812" i="14" a="1"/>
  <c r="H812" i="14" s="1"/>
  <c r="G812" i="14" a="1"/>
  <c r="G812" i="14" s="1"/>
  <c r="F812" i="14" a="1"/>
  <c r="F812" i="14" s="1"/>
  <c r="E812" i="14" a="1"/>
  <c r="E812" i="14" s="1"/>
  <c r="L811" i="14" a="1"/>
  <c r="L811" i="14" s="1"/>
  <c r="K811" i="14" a="1"/>
  <c r="K811" i="14" s="1"/>
  <c r="J811" i="14" a="1"/>
  <c r="J811" i="14" s="1"/>
  <c r="I811" i="14" a="1"/>
  <c r="I811" i="14" s="1"/>
  <c r="H811" i="14" a="1"/>
  <c r="H811" i="14" s="1"/>
  <c r="G811" i="14" a="1"/>
  <c r="G811" i="14" s="1"/>
  <c r="F811" i="14" a="1"/>
  <c r="F811" i="14" s="1"/>
  <c r="E811" i="14" a="1"/>
  <c r="E811" i="14" s="1"/>
  <c r="L810" i="14" a="1"/>
  <c r="L810" i="14" s="1"/>
  <c r="K810" i="14" a="1"/>
  <c r="K810" i="14" s="1"/>
  <c r="J810" i="14" a="1"/>
  <c r="J810" i="14" s="1"/>
  <c r="I810" i="14" a="1"/>
  <c r="I810" i="14" s="1"/>
  <c r="H810" i="14" a="1"/>
  <c r="H810" i="14" s="1"/>
  <c r="G810" i="14" a="1"/>
  <c r="G810" i="14" s="1"/>
  <c r="F810" i="14" a="1"/>
  <c r="F810" i="14" s="1"/>
  <c r="E810" i="14" a="1"/>
  <c r="E810" i="14" s="1"/>
  <c r="L809" i="14" a="1"/>
  <c r="L809" i="14" s="1"/>
  <c r="K809" i="14" a="1"/>
  <c r="K809" i="14" s="1"/>
  <c r="J809" i="14" a="1"/>
  <c r="J809" i="14" s="1"/>
  <c r="I809" i="14" a="1"/>
  <c r="I809" i="14" s="1"/>
  <c r="H809" i="14" a="1"/>
  <c r="H809" i="14" s="1"/>
  <c r="G809" i="14" a="1"/>
  <c r="G809" i="14" s="1"/>
  <c r="F809" i="14" a="1"/>
  <c r="F809" i="14" s="1"/>
  <c r="E809" i="14" a="1"/>
  <c r="E809" i="14" s="1"/>
  <c r="L808" i="14" a="1"/>
  <c r="L808" i="14" s="1"/>
  <c r="K808" i="14" a="1"/>
  <c r="K808" i="14" s="1"/>
  <c r="J808" i="14" a="1"/>
  <c r="J808" i="14" s="1"/>
  <c r="I808" i="14" a="1"/>
  <c r="I808" i="14" s="1"/>
  <c r="H808" i="14" a="1"/>
  <c r="H808" i="14" s="1"/>
  <c r="G808" i="14" a="1"/>
  <c r="G808" i="14" s="1"/>
  <c r="F808" i="14" a="1"/>
  <c r="F808" i="14" s="1"/>
  <c r="E808" i="14" a="1"/>
  <c r="E808" i="14" s="1"/>
  <c r="L807" i="14" a="1"/>
  <c r="L807" i="14" s="1"/>
  <c r="K807" i="14" a="1"/>
  <c r="K807" i="14" s="1"/>
  <c r="J807" i="14" a="1"/>
  <c r="J807" i="14" s="1"/>
  <c r="I807" i="14" a="1"/>
  <c r="I807" i="14" s="1"/>
  <c r="H807" i="14" a="1"/>
  <c r="H807" i="14" s="1"/>
  <c r="G807" i="14" a="1"/>
  <c r="G807" i="14" s="1"/>
  <c r="F807" i="14" a="1"/>
  <c r="F807" i="14" s="1"/>
  <c r="E807" i="14" a="1"/>
  <c r="E807" i="14" s="1"/>
  <c r="L806" i="14" a="1"/>
  <c r="L806" i="14" s="1"/>
  <c r="K806" i="14" a="1"/>
  <c r="K806" i="14" s="1"/>
  <c r="J806" i="14" a="1"/>
  <c r="J806" i="14" s="1"/>
  <c r="I806" i="14" a="1"/>
  <c r="I806" i="14" s="1"/>
  <c r="H806" i="14" a="1"/>
  <c r="H806" i="14" s="1"/>
  <c r="G806" i="14" a="1"/>
  <c r="G806" i="14" s="1"/>
  <c r="F806" i="14" a="1"/>
  <c r="F806" i="14" s="1"/>
  <c r="E806" i="14" a="1"/>
  <c r="E806" i="14" s="1"/>
  <c r="L805" i="14" a="1"/>
  <c r="L805" i="14" s="1"/>
  <c r="K805" i="14" a="1"/>
  <c r="K805" i="14" s="1"/>
  <c r="J805" i="14" a="1"/>
  <c r="J805" i="14" s="1"/>
  <c r="I805" i="14" a="1"/>
  <c r="I805" i="14" s="1"/>
  <c r="H805" i="14" a="1"/>
  <c r="H805" i="14" s="1"/>
  <c r="G805" i="14" a="1"/>
  <c r="G805" i="14" s="1"/>
  <c r="F805" i="14" a="1"/>
  <c r="F805" i="14" s="1"/>
  <c r="E805" i="14" a="1"/>
  <c r="E805" i="14" s="1"/>
  <c r="L804" i="14" a="1"/>
  <c r="L804" i="14" s="1"/>
  <c r="K804" i="14" a="1"/>
  <c r="K804" i="14" s="1"/>
  <c r="J804" i="14" a="1"/>
  <c r="J804" i="14" s="1"/>
  <c r="I804" i="14" a="1"/>
  <c r="I804" i="14" s="1"/>
  <c r="H804" i="14" a="1"/>
  <c r="H804" i="14" s="1"/>
  <c r="G804" i="14" a="1"/>
  <c r="G804" i="14" s="1"/>
  <c r="F804" i="14" a="1"/>
  <c r="F804" i="14" s="1"/>
  <c r="E804" i="14" a="1"/>
  <c r="E804" i="14" s="1"/>
  <c r="L803" i="14" a="1"/>
  <c r="L803" i="14" s="1"/>
  <c r="K803" i="14" a="1"/>
  <c r="K803" i="14" s="1"/>
  <c r="J803" i="14" a="1"/>
  <c r="J803" i="14" s="1"/>
  <c r="I803" i="14" a="1"/>
  <c r="I803" i="14" s="1"/>
  <c r="H803" i="14" a="1"/>
  <c r="H803" i="14" s="1"/>
  <c r="G803" i="14" a="1"/>
  <c r="G803" i="14" s="1"/>
  <c r="F803" i="14" a="1"/>
  <c r="F803" i="14" s="1"/>
  <c r="E803" i="14" a="1"/>
  <c r="E803" i="14" s="1"/>
  <c r="L802" i="14" a="1"/>
  <c r="L802" i="14" s="1"/>
  <c r="K802" i="14" a="1"/>
  <c r="K802" i="14" s="1"/>
  <c r="J802" i="14" a="1"/>
  <c r="J802" i="14" s="1"/>
  <c r="I802" i="14" a="1"/>
  <c r="I802" i="14" s="1"/>
  <c r="H802" i="14" a="1"/>
  <c r="H802" i="14" s="1"/>
  <c r="G802" i="14" a="1"/>
  <c r="G802" i="14" s="1"/>
  <c r="F802" i="14" a="1"/>
  <c r="F802" i="14" s="1"/>
  <c r="E802" i="14" a="1"/>
  <c r="E802" i="14" s="1"/>
  <c r="L801" i="14" a="1"/>
  <c r="L801" i="14" s="1"/>
  <c r="K801" i="14" a="1"/>
  <c r="K801" i="14" s="1"/>
  <c r="J801" i="14" a="1"/>
  <c r="J801" i="14" s="1"/>
  <c r="I801" i="14" a="1"/>
  <c r="I801" i="14" s="1"/>
  <c r="H801" i="14" a="1"/>
  <c r="H801" i="14" s="1"/>
  <c r="G801" i="14" a="1"/>
  <c r="G801" i="14" s="1"/>
  <c r="F801" i="14" a="1"/>
  <c r="F801" i="14" s="1"/>
  <c r="E801" i="14" a="1"/>
  <c r="E801" i="14" s="1"/>
  <c r="L800" i="14" a="1"/>
  <c r="L800" i="14" s="1"/>
  <c r="K800" i="14" a="1"/>
  <c r="K800" i="14" s="1"/>
  <c r="J800" i="14" a="1"/>
  <c r="J800" i="14" s="1"/>
  <c r="I800" i="14" a="1"/>
  <c r="I800" i="14" s="1"/>
  <c r="H800" i="14" a="1"/>
  <c r="H800" i="14" s="1"/>
  <c r="G800" i="14" a="1"/>
  <c r="G800" i="14" s="1"/>
  <c r="F800" i="14" a="1"/>
  <c r="F800" i="14" s="1"/>
  <c r="E800" i="14" a="1"/>
  <c r="E800" i="14" s="1"/>
  <c r="L799" i="14" a="1"/>
  <c r="L799" i="14" s="1"/>
  <c r="K799" i="14" a="1"/>
  <c r="K799" i="14" s="1"/>
  <c r="J799" i="14" a="1"/>
  <c r="J799" i="14" s="1"/>
  <c r="I799" i="14" a="1"/>
  <c r="I799" i="14" s="1"/>
  <c r="H799" i="14" a="1"/>
  <c r="H799" i="14" s="1"/>
  <c r="G799" i="14" a="1"/>
  <c r="G799" i="14" s="1"/>
  <c r="F799" i="14" a="1"/>
  <c r="F799" i="14" s="1"/>
  <c r="E799" i="14" a="1"/>
  <c r="E799" i="14" s="1"/>
  <c r="L798" i="14" a="1"/>
  <c r="L798" i="14" s="1"/>
  <c r="K798" i="14" a="1"/>
  <c r="K798" i="14" s="1"/>
  <c r="J798" i="14" a="1"/>
  <c r="J798" i="14" s="1"/>
  <c r="I798" i="14" a="1"/>
  <c r="I798" i="14" s="1"/>
  <c r="H798" i="14" a="1"/>
  <c r="H798" i="14" s="1"/>
  <c r="G798" i="14" a="1"/>
  <c r="G798" i="14" s="1"/>
  <c r="F798" i="14" a="1"/>
  <c r="F798" i="14" s="1"/>
  <c r="E798" i="14" a="1"/>
  <c r="E798" i="14" s="1"/>
  <c r="L797" i="14" a="1"/>
  <c r="L797" i="14" s="1"/>
  <c r="K797" i="14" a="1"/>
  <c r="K797" i="14" s="1"/>
  <c r="J797" i="14" a="1"/>
  <c r="J797" i="14" s="1"/>
  <c r="I797" i="14" a="1"/>
  <c r="I797" i="14" s="1"/>
  <c r="H797" i="14" a="1"/>
  <c r="H797" i="14" s="1"/>
  <c r="G797" i="14" a="1"/>
  <c r="G797" i="14" s="1"/>
  <c r="F797" i="14" a="1"/>
  <c r="F797" i="14" s="1"/>
  <c r="E797" i="14" a="1"/>
  <c r="E797" i="14" s="1"/>
  <c r="L796" i="14" a="1"/>
  <c r="L796" i="14" s="1"/>
  <c r="K796" i="14" a="1"/>
  <c r="K796" i="14" s="1"/>
  <c r="J796" i="14" a="1"/>
  <c r="J796" i="14" s="1"/>
  <c r="I796" i="14" a="1"/>
  <c r="I796" i="14" s="1"/>
  <c r="H796" i="14" a="1"/>
  <c r="H796" i="14" s="1"/>
  <c r="G796" i="14" a="1"/>
  <c r="G796" i="14" s="1"/>
  <c r="F796" i="14" a="1"/>
  <c r="F796" i="14" s="1"/>
  <c r="E796" i="14" a="1"/>
  <c r="E796" i="14" s="1"/>
  <c r="L795" i="14" a="1"/>
  <c r="L795" i="14" s="1"/>
  <c r="K795" i="14" a="1"/>
  <c r="K795" i="14" s="1"/>
  <c r="J795" i="14" a="1"/>
  <c r="J795" i="14" s="1"/>
  <c r="I795" i="14" a="1"/>
  <c r="I795" i="14" s="1"/>
  <c r="H795" i="14" a="1"/>
  <c r="H795" i="14" s="1"/>
  <c r="G795" i="14" a="1"/>
  <c r="G795" i="14" s="1"/>
  <c r="F795" i="14" a="1"/>
  <c r="F795" i="14" s="1"/>
  <c r="E795" i="14" a="1"/>
  <c r="E795" i="14" s="1"/>
  <c r="L794" i="14" a="1"/>
  <c r="L794" i="14" s="1"/>
  <c r="K794" i="14" a="1"/>
  <c r="K794" i="14" s="1"/>
  <c r="J794" i="14" a="1"/>
  <c r="J794" i="14" s="1"/>
  <c r="I794" i="14" a="1"/>
  <c r="I794" i="14" s="1"/>
  <c r="H794" i="14" a="1"/>
  <c r="H794" i="14" s="1"/>
  <c r="G794" i="14" a="1"/>
  <c r="G794" i="14" s="1"/>
  <c r="F794" i="14" a="1"/>
  <c r="F794" i="14" s="1"/>
  <c r="E794" i="14" a="1"/>
  <c r="E794" i="14" s="1"/>
  <c r="L793" i="14" a="1"/>
  <c r="L793" i="14" s="1"/>
  <c r="K793" i="14" a="1"/>
  <c r="K793" i="14" s="1"/>
  <c r="J793" i="14" a="1"/>
  <c r="J793" i="14" s="1"/>
  <c r="I793" i="14" a="1"/>
  <c r="I793" i="14" s="1"/>
  <c r="H793" i="14" a="1"/>
  <c r="H793" i="14" s="1"/>
  <c r="G793" i="14" a="1"/>
  <c r="G793" i="14" s="1"/>
  <c r="F793" i="14" a="1"/>
  <c r="F793" i="14" s="1"/>
  <c r="E793" i="14" a="1"/>
  <c r="E793" i="14" s="1"/>
  <c r="L792" i="14" a="1"/>
  <c r="L792" i="14" s="1"/>
  <c r="K792" i="14" a="1"/>
  <c r="K792" i="14" s="1"/>
  <c r="J792" i="14" a="1"/>
  <c r="J792" i="14" s="1"/>
  <c r="I792" i="14" a="1"/>
  <c r="I792" i="14" s="1"/>
  <c r="H792" i="14" a="1"/>
  <c r="H792" i="14" s="1"/>
  <c r="G792" i="14" a="1"/>
  <c r="G792" i="14" s="1"/>
  <c r="F792" i="14" a="1"/>
  <c r="F792" i="14" s="1"/>
  <c r="E792" i="14" a="1"/>
  <c r="E792" i="14" s="1"/>
  <c r="L791" i="14" a="1"/>
  <c r="L791" i="14" s="1"/>
  <c r="K791" i="14" a="1"/>
  <c r="K791" i="14" s="1"/>
  <c r="J791" i="14" a="1"/>
  <c r="J791" i="14" s="1"/>
  <c r="I791" i="14" a="1"/>
  <c r="I791" i="14" s="1"/>
  <c r="H791" i="14" a="1"/>
  <c r="H791" i="14" s="1"/>
  <c r="G791" i="14" a="1"/>
  <c r="G791" i="14" s="1"/>
  <c r="F791" i="14" a="1"/>
  <c r="F791" i="14" s="1"/>
  <c r="E791" i="14" a="1"/>
  <c r="E791" i="14" s="1"/>
  <c r="L790" i="14" a="1"/>
  <c r="L790" i="14" s="1"/>
  <c r="K790" i="14" a="1"/>
  <c r="K790" i="14" s="1"/>
  <c r="J790" i="14" a="1"/>
  <c r="J790" i="14" s="1"/>
  <c r="I790" i="14" a="1"/>
  <c r="I790" i="14" s="1"/>
  <c r="H790" i="14" a="1"/>
  <c r="H790" i="14" s="1"/>
  <c r="G790" i="14" a="1"/>
  <c r="G790" i="14" s="1"/>
  <c r="F790" i="14" a="1"/>
  <c r="F790" i="14" s="1"/>
  <c r="E790" i="14" a="1"/>
  <c r="E790" i="14" s="1"/>
  <c r="L789" i="14" a="1"/>
  <c r="L789" i="14" s="1"/>
  <c r="K789" i="14" a="1"/>
  <c r="K789" i="14" s="1"/>
  <c r="J789" i="14" a="1"/>
  <c r="J789" i="14" s="1"/>
  <c r="I789" i="14" a="1"/>
  <c r="I789" i="14" s="1"/>
  <c r="H789" i="14" a="1"/>
  <c r="H789" i="14" s="1"/>
  <c r="G789" i="14" a="1"/>
  <c r="G789" i="14" s="1"/>
  <c r="F789" i="14" a="1"/>
  <c r="F789" i="14" s="1"/>
  <c r="E789" i="14" a="1"/>
  <c r="E789" i="14" s="1"/>
  <c r="L788" i="14" a="1"/>
  <c r="L788" i="14" s="1"/>
  <c r="K788" i="14" a="1"/>
  <c r="K788" i="14" s="1"/>
  <c r="J788" i="14" a="1"/>
  <c r="J788" i="14" s="1"/>
  <c r="I788" i="14" a="1"/>
  <c r="I788" i="14" s="1"/>
  <c r="H788" i="14" a="1"/>
  <c r="H788" i="14" s="1"/>
  <c r="G788" i="14" a="1"/>
  <c r="G788" i="14" s="1"/>
  <c r="F788" i="14" a="1"/>
  <c r="F788" i="14" s="1"/>
  <c r="E788" i="14" a="1"/>
  <c r="E788" i="14" s="1"/>
  <c r="L787" i="14" a="1"/>
  <c r="L787" i="14" s="1"/>
  <c r="K787" i="14" a="1"/>
  <c r="K787" i="14" s="1"/>
  <c r="J787" i="14" a="1"/>
  <c r="J787" i="14" s="1"/>
  <c r="I787" i="14" a="1"/>
  <c r="I787" i="14" s="1"/>
  <c r="H787" i="14" a="1"/>
  <c r="H787" i="14" s="1"/>
  <c r="G787" i="14" a="1"/>
  <c r="G787" i="14" s="1"/>
  <c r="F787" i="14" a="1"/>
  <c r="F787" i="14" s="1"/>
  <c r="E787" i="14" a="1"/>
  <c r="E787" i="14" s="1"/>
  <c r="L786" i="14" a="1"/>
  <c r="L786" i="14" s="1"/>
  <c r="K786" i="14" a="1"/>
  <c r="K786" i="14" s="1"/>
  <c r="J786" i="14" a="1"/>
  <c r="J786" i="14" s="1"/>
  <c r="I786" i="14" a="1"/>
  <c r="I786" i="14" s="1"/>
  <c r="H786" i="14" a="1"/>
  <c r="H786" i="14" s="1"/>
  <c r="G786" i="14" a="1"/>
  <c r="G786" i="14" s="1"/>
  <c r="F786" i="14" a="1"/>
  <c r="F786" i="14" s="1"/>
  <c r="E786" i="14" a="1"/>
  <c r="E786" i="14" s="1"/>
  <c r="L785" i="14" a="1"/>
  <c r="L785" i="14" s="1"/>
  <c r="K785" i="14" a="1"/>
  <c r="K785" i="14" s="1"/>
  <c r="J785" i="14" a="1"/>
  <c r="J785" i="14" s="1"/>
  <c r="I785" i="14" a="1"/>
  <c r="I785" i="14" s="1"/>
  <c r="H785" i="14" a="1"/>
  <c r="H785" i="14" s="1"/>
  <c r="G785" i="14" a="1"/>
  <c r="G785" i="14" s="1"/>
  <c r="F785" i="14" a="1"/>
  <c r="F785" i="14" s="1"/>
  <c r="E785" i="14" a="1"/>
  <c r="E785" i="14" s="1"/>
  <c r="L784" i="14" a="1"/>
  <c r="L784" i="14" s="1"/>
  <c r="K784" i="14" a="1"/>
  <c r="K784" i="14" s="1"/>
  <c r="J784" i="14" a="1"/>
  <c r="J784" i="14" s="1"/>
  <c r="I784" i="14" a="1"/>
  <c r="I784" i="14" s="1"/>
  <c r="H784" i="14" a="1"/>
  <c r="H784" i="14" s="1"/>
  <c r="G784" i="14" a="1"/>
  <c r="G784" i="14" s="1"/>
  <c r="F784" i="14" a="1"/>
  <c r="F784" i="14" s="1"/>
  <c r="E784" i="14" a="1"/>
  <c r="E784" i="14" s="1"/>
  <c r="L783" i="14" a="1"/>
  <c r="L783" i="14" s="1"/>
  <c r="K783" i="14" a="1"/>
  <c r="K783" i="14" s="1"/>
  <c r="J783" i="14" a="1"/>
  <c r="J783" i="14" s="1"/>
  <c r="I783" i="14" a="1"/>
  <c r="I783" i="14" s="1"/>
  <c r="H783" i="14" a="1"/>
  <c r="H783" i="14" s="1"/>
  <c r="G783" i="14" a="1"/>
  <c r="G783" i="14" s="1"/>
  <c r="F783" i="14" a="1"/>
  <c r="F783" i="14" s="1"/>
  <c r="E783" i="14" a="1"/>
  <c r="E783" i="14" s="1"/>
  <c r="L782" i="14" a="1"/>
  <c r="L782" i="14" s="1"/>
  <c r="K782" i="14" a="1"/>
  <c r="K782" i="14" s="1"/>
  <c r="J782" i="14" a="1"/>
  <c r="J782" i="14" s="1"/>
  <c r="I782" i="14" a="1"/>
  <c r="I782" i="14" s="1"/>
  <c r="H782" i="14" a="1"/>
  <c r="H782" i="14" s="1"/>
  <c r="G782" i="14" a="1"/>
  <c r="G782" i="14" s="1"/>
  <c r="F782" i="14" a="1"/>
  <c r="F782" i="14" s="1"/>
  <c r="E782" i="14" a="1"/>
  <c r="E782" i="14" s="1"/>
  <c r="L781" i="14" a="1"/>
  <c r="L781" i="14" s="1"/>
  <c r="K781" i="14" a="1"/>
  <c r="K781" i="14" s="1"/>
  <c r="J781" i="14" a="1"/>
  <c r="J781" i="14" s="1"/>
  <c r="I781" i="14" a="1"/>
  <c r="I781" i="14" s="1"/>
  <c r="H781" i="14" a="1"/>
  <c r="H781" i="14" s="1"/>
  <c r="G781" i="14" a="1"/>
  <c r="G781" i="14" s="1"/>
  <c r="F781" i="14" a="1"/>
  <c r="F781" i="14" s="1"/>
  <c r="E781" i="14" a="1"/>
  <c r="E781" i="14" s="1"/>
  <c r="L780" i="14" a="1"/>
  <c r="L780" i="14" s="1"/>
  <c r="K780" i="14" a="1"/>
  <c r="K780" i="14" s="1"/>
  <c r="J780" i="14" a="1"/>
  <c r="J780" i="14" s="1"/>
  <c r="I780" i="14" a="1"/>
  <c r="I780" i="14" s="1"/>
  <c r="H780" i="14" a="1"/>
  <c r="H780" i="14" s="1"/>
  <c r="G780" i="14" a="1"/>
  <c r="G780" i="14" s="1"/>
  <c r="F780" i="14" a="1"/>
  <c r="F780" i="14" s="1"/>
  <c r="E780" i="14" a="1"/>
  <c r="E780" i="14" s="1"/>
  <c r="L779" i="14" a="1"/>
  <c r="L779" i="14" s="1"/>
  <c r="K779" i="14" a="1"/>
  <c r="K779" i="14" s="1"/>
  <c r="J779" i="14" a="1"/>
  <c r="J779" i="14" s="1"/>
  <c r="I779" i="14" a="1"/>
  <c r="I779" i="14" s="1"/>
  <c r="H779" i="14" a="1"/>
  <c r="H779" i="14" s="1"/>
  <c r="G779" i="14" a="1"/>
  <c r="G779" i="14" s="1"/>
  <c r="F779" i="14" a="1"/>
  <c r="F779" i="14" s="1"/>
  <c r="E779" i="14" a="1"/>
  <c r="E779" i="14" s="1"/>
  <c r="L778" i="14" a="1"/>
  <c r="L778" i="14" s="1"/>
  <c r="K778" i="14" a="1"/>
  <c r="K778" i="14" s="1"/>
  <c r="J778" i="14" a="1"/>
  <c r="J778" i="14" s="1"/>
  <c r="I778" i="14" a="1"/>
  <c r="I778" i="14" s="1"/>
  <c r="H778" i="14" a="1"/>
  <c r="H778" i="14" s="1"/>
  <c r="G778" i="14" a="1"/>
  <c r="G778" i="14" s="1"/>
  <c r="F778" i="14" a="1"/>
  <c r="F778" i="14" s="1"/>
  <c r="E778" i="14" a="1"/>
  <c r="E778" i="14" s="1"/>
  <c r="L777" i="14" a="1"/>
  <c r="L777" i="14" s="1"/>
  <c r="K777" i="14" a="1"/>
  <c r="K777" i="14" s="1"/>
  <c r="J777" i="14" a="1"/>
  <c r="J777" i="14" s="1"/>
  <c r="I777" i="14" a="1"/>
  <c r="I777" i="14" s="1"/>
  <c r="H777" i="14" a="1"/>
  <c r="H777" i="14" s="1"/>
  <c r="G777" i="14" a="1"/>
  <c r="G777" i="14" s="1"/>
  <c r="F777" i="14" a="1"/>
  <c r="F777" i="14" s="1"/>
  <c r="E777" i="14" a="1"/>
  <c r="E777" i="14" s="1"/>
  <c r="L776" i="14" a="1"/>
  <c r="L776" i="14" s="1"/>
  <c r="K776" i="14" a="1"/>
  <c r="K776" i="14" s="1"/>
  <c r="J776" i="14" a="1"/>
  <c r="J776" i="14" s="1"/>
  <c r="I776" i="14" a="1"/>
  <c r="I776" i="14" s="1"/>
  <c r="H776" i="14" a="1"/>
  <c r="H776" i="14" s="1"/>
  <c r="G776" i="14" a="1"/>
  <c r="G776" i="14" s="1"/>
  <c r="F776" i="14" a="1"/>
  <c r="F776" i="14" s="1"/>
  <c r="E776" i="14" a="1"/>
  <c r="E776" i="14" s="1"/>
  <c r="L775" i="14" a="1"/>
  <c r="L775" i="14" s="1"/>
  <c r="K775" i="14" a="1"/>
  <c r="K775" i="14" s="1"/>
  <c r="J775" i="14" a="1"/>
  <c r="J775" i="14" s="1"/>
  <c r="I775" i="14" a="1"/>
  <c r="I775" i="14" s="1"/>
  <c r="H775" i="14" a="1"/>
  <c r="H775" i="14" s="1"/>
  <c r="G775" i="14" a="1"/>
  <c r="G775" i="14" s="1"/>
  <c r="F775" i="14" a="1"/>
  <c r="F775" i="14" s="1"/>
  <c r="E775" i="14" a="1"/>
  <c r="E775" i="14" s="1"/>
  <c r="L774" i="14" a="1"/>
  <c r="L774" i="14" s="1"/>
  <c r="K774" i="14" a="1"/>
  <c r="K774" i="14" s="1"/>
  <c r="J774" i="14" a="1"/>
  <c r="J774" i="14" s="1"/>
  <c r="I774" i="14" a="1"/>
  <c r="I774" i="14" s="1"/>
  <c r="H774" i="14" a="1"/>
  <c r="H774" i="14" s="1"/>
  <c r="G774" i="14" a="1"/>
  <c r="G774" i="14" s="1"/>
  <c r="F774" i="14" a="1"/>
  <c r="F774" i="14" s="1"/>
  <c r="E774" i="14" a="1"/>
  <c r="E774" i="14" s="1"/>
  <c r="L773" i="14" a="1"/>
  <c r="L773" i="14" s="1"/>
  <c r="K773" i="14" a="1"/>
  <c r="K773" i="14" s="1"/>
  <c r="J773" i="14" a="1"/>
  <c r="J773" i="14" s="1"/>
  <c r="I773" i="14" a="1"/>
  <c r="I773" i="14" s="1"/>
  <c r="H773" i="14" a="1"/>
  <c r="H773" i="14" s="1"/>
  <c r="G773" i="14" a="1"/>
  <c r="G773" i="14" s="1"/>
  <c r="F773" i="14" a="1"/>
  <c r="F773" i="14" s="1"/>
  <c r="E773" i="14" a="1"/>
  <c r="E773" i="14" s="1"/>
  <c r="L772" i="14" a="1"/>
  <c r="L772" i="14" s="1"/>
  <c r="K772" i="14" a="1"/>
  <c r="K772" i="14" s="1"/>
  <c r="J772" i="14" a="1"/>
  <c r="J772" i="14" s="1"/>
  <c r="I772" i="14" a="1"/>
  <c r="I772" i="14" s="1"/>
  <c r="H772" i="14" a="1"/>
  <c r="H772" i="14" s="1"/>
  <c r="G772" i="14" a="1"/>
  <c r="G772" i="14" s="1"/>
  <c r="F772" i="14" a="1"/>
  <c r="F772" i="14" s="1"/>
  <c r="E772" i="14" a="1"/>
  <c r="E772" i="14" s="1"/>
  <c r="L770" i="14" a="1"/>
  <c r="L770" i="14" s="1"/>
  <c r="K770" i="14" a="1"/>
  <c r="K770" i="14" s="1"/>
  <c r="J770" i="14" a="1"/>
  <c r="J770" i="14" s="1"/>
  <c r="I770" i="14" a="1"/>
  <c r="I770" i="14" s="1"/>
  <c r="H770" i="14" a="1"/>
  <c r="H770" i="14" s="1"/>
  <c r="G770" i="14" a="1"/>
  <c r="G770" i="14" s="1"/>
  <c r="F770" i="14" a="1"/>
  <c r="F770" i="14" s="1"/>
  <c r="E770" i="14" a="1"/>
  <c r="E770" i="14" s="1"/>
  <c r="L769" i="14" a="1"/>
  <c r="L769" i="14" s="1"/>
  <c r="K769" i="14" a="1"/>
  <c r="K769" i="14" s="1"/>
  <c r="J769" i="14" a="1"/>
  <c r="J769" i="14" s="1"/>
  <c r="I769" i="14" a="1"/>
  <c r="I769" i="14" s="1"/>
  <c r="H769" i="14" a="1"/>
  <c r="H769" i="14" s="1"/>
  <c r="G769" i="14" a="1"/>
  <c r="G769" i="14" s="1"/>
  <c r="F769" i="14" a="1"/>
  <c r="F769" i="14" s="1"/>
  <c r="E769" i="14" a="1"/>
  <c r="E769" i="14" s="1"/>
  <c r="L768" i="14" a="1"/>
  <c r="L768" i="14" s="1"/>
  <c r="K768" i="14" a="1"/>
  <c r="K768" i="14" s="1"/>
  <c r="J768" i="14" a="1"/>
  <c r="J768" i="14" s="1"/>
  <c r="I768" i="14" a="1"/>
  <c r="I768" i="14" s="1"/>
  <c r="H768" i="14" a="1"/>
  <c r="H768" i="14" s="1"/>
  <c r="G768" i="14" a="1"/>
  <c r="G768" i="14" s="1"/>
  <c r="F768" i="14" a="1"/>
  <c r="F768" i="14" s="1"/>
  <c r="E768" i="14" a="1"/>
  <c r="E768" i="14" s="1"/>
  <c r="L767" i="14" a="1"/>
  <c r="L767" i="14" s="1"/>
  <c r="K767" i="14" a="1"/>
  <c r="K767" i="14" s="1"/>
  <c r="J767" i="14" a="1"/>
  <c r="J767" i="14" s="1"/>
  <c r="I767" i="14" a="1"/>
  <c r="I767" i="14" s="1"/>
  <c r="H767" i="14" a="1"/>
  <c r="H767" i="14" s="1"/>
  <c r="G767" i="14" a="1"/>
  <c r="G767" i="14" s="1"/>
  <c r="F767" i="14" a="1"/>
  <c r="F767" i="14" s="1"/>
  <c r="E767" i="14" a="1"/>
  <c r="E767" i="14" s="1"/>
  <c r="L766" i="14" a="1"/>
  <c r="L766" i="14" s="1"/>
  <c r="K766" i="14" a="1"/>
  <c r="K766" i="14" s="1"/>
  <c r="J766" i="14" a="1"/>
  <c r="J766" i="14" s="1"/>
  <c r="I766" i="14" a="1"/>
  <c r="I766" i="14" s="1"/>
  <c r="H766" i="14" a="1"/>
  <c r="H766" i="14" s="1"/>
  <c r="G766" i="14" a="1"/>
  <c r="G766" i="14" s="1"/>
  <c r="F766" i="14" a="1"/>
  <c r="F766" i="14" s="1"/>
  <c r="E766" i="14" a="1"/>
  <c r="E766" i="14" s="1"/>
  <c r="L765" i="14" a="1"/>
  <c r="L765" i="14" s="1"/>
  <c r="K765" i="14" a="1"/>
  <c r="K765" i="14" s="1"/>
  <c r="J765" i="14" a="1"/>
  <c r="J765" i="14" s="1"/>
  <c r="I765" i="14" a="1"/>
  <c r="I765" i="14" s="1"/>
  <c r="H765" i="14" a="1"/>
  <c r="H765" i="14" s="1"/>
  <c r="G765" i="14" a="1"/>
  <c r="G765" i="14" s="1"/>
  <c r="F765" i="14" a="1"/>
  <c r="F765" i="14" s="1"/>
  <c r="E765" i="14" a="1"/>
  <c r="E765" i="14" s="1"/>
  <c r="L764" i="14" a="1"/>
  <c r="L764" i="14" s="1"/>
  <c r="K764" i="14" a="1"/>
  <c r="K764" i="14" s="1"/>
  <c r="J764" i="14" a="1"/>
  <c r="J764" i="14" s="1"/>
  <c r="I764" i="14" a="1"/>
  <c r="I764" i="14" s="1"/>
  <c r="H764" i="14" a="1"/>
  <c r="H764" i="14" s="1"/>
  <c r="G764" i="14" a="1"/>
  <c r="G764" i="14" s="1"/>
  <c r="F764" i="14" a="1"/>
  <c r="F764" i="14" s="1"/>
  <c r="E764" i="14" a="1"/>
  <c r="E764" i="14" s="1"/>
  <c r="L763" i="14" a="1"/>
  <c r="L763" i="14" s="1"/>
  <c r="K763" i="14" a="1"/>
  <c r="K763" i="14" s="1"/>
  <c r="J763" i="14" a="1"/>
  <c r="J763" i="14" s="1"/>
  <c r="I763" i="14" a="1"/>
  <c r="I763" i="14" s="1"/>
  <c r="H763" i="14" a="1"/>
  <c r="H763" i="14" s="1"/>
  <c r="G763" i="14" a="1"/>
  <c r="G763" i="14" s="1"/>
  <c r="F763" i="14" a="1"/>
  <c r="F763" i="14" s="1"/>
  <c r="E763" i="14" a="1"/>
  <c r="E763" i="14" s="1"/>
  <c r="L762" i="14" a="1"/>
  <c r="L762" i="14" s="1"/>
  <c r="K762" i="14" a="1"/>
  <c r="K762" i="14" s="1"/>
  <c r="J762" i="14" a="1"/>
  <c r="J762" i="14" s="1"/>
  <c r="I762" i="14" a="1"/>
  <c r="I762" i="14" s="1"/>
  <c r="H762" i="14" a="1"/>
  <c r="H762" i="14" s="1"/>
  <c r="G762" i="14" a="1"/>
  <c r="G762" i="14" s="1"/>
  <c r="F762" i="14" a="1"/>
  <c r="F762" i="14" s="1"/>
  <c r="E762" i="14" a="1"/>
  <c r="E762" i="14" s="1"/>
  <c r="L761" i="14" a="1"/>
  <c r="L761" i="14" s="1"/>
  <c r="K761" i="14" a="1"/>
  <c r="K761" i="14" s="1"/>
  <c r="J761" i="14" a="1"/>
  <c r="J761" i="14" s="1"/>
  <c r="I761" i="14" a="1"/>
  <c r="I761" i="14" s="1"/>
  <c r="H761" i="14" a="1"/>
  <c r="H761" i="14" s="1"/>
  <c r="G761" i="14" a="1"/>
  <c r="G761" i="14" s="1"/>
  <c r="F761" i="14" a="1"/>
  <c r="F761" i="14" s="1"/>
  <c r="E761" i="14" a="1"/>
  <c r="E761" i="14" s="1"/>
  <c r="L760" i="14" a="1"/>
  <c r="L760" i="14" s="1"/>
  <c r="K760" i="14" a="1"/>
  <c r="K760" i="14" s="1"/>
  <c r="J760" i="14" a="1"/>
  <c r="J760" i="14" s="1"/>
  <c r="I760" i="14" a="1"/>
  <c r="I760" i="14" s="1"/>
  <c r="H760" i="14" a="1"/>
  <c r="H760" i="14" s="1"/>
  <c r="G760" i="14" a="1"/>
  <c r="G760" i="14" s="1"/>
  <c r="F760" i="14" a="1"/>
  <c r="F760" i="14" s="1"/>
  <c r="E760" i="14" a="1"/>
  <c r="E760" i="14" s="1"/>
  <c r="L759" i="14" a="1"/>
  <c r="L759" i="14" s="1"/>
  <c r="K759" i="14" a="1"/>
  <c r="K759" i="14" s="1"/>
  <c r="J759" i="14" a="1"/>
  <c r="J759" i="14" s="1"/>
  <c r="I759" i="14" a="1"/>
  <c r="I759" i="14" s="1"/>
  <c r="H759" i="14" a="1"/>
  <c r="H759" i="14" s="1"/>
  <c r="G759" i="14" a="1"/>
  <c r="G759" i="14" s="1"/>
  <c r="F759" i="14" a="1"/>
  <c r="F759" i="14" s="1"/>
  <c r="E759" i="14" a="1"/>
  <c r="E759" i="14" s="1"/>
  <c r="L758" i="14" a="1"/>
  <c r="L758" i="14" s="1"/>
  <c r="K758" i="14" a="1"/>
  <c r="K758" i="14" s="1"/>
  <c r="J758" i="14" a="1"/>
  <c r="J758" i="14" s="1"/>
  <c r="I758" i="14" a="1"/>
  <c r="I758" i="14" s="1"/>
  <c r="H758" i="14" a="1"/>
  <c r="H758" i="14" s="1"/>
  <c r="G758" i="14" a="1"/>
  <c r="G758" i="14" s="1"/>
  <c r="F758" i="14" a="1"/>
  <c r="F758" i="14" s="1"/>
  <c r="E758" i="14" a="1"/>
  <c r="E758" i="14" s="1"/>
  <c r="L757" i="14" a="1"/>
  <c r="L757" i="14" s="1"/>
  <c r="K757" i="14" a="1"/>
  <c r="K757" i="14" s="1"/>
  <c r="J757" i="14" a="1"/>
  <c r="J757" i="14" s="1"/>
  <c r="I757" i="14" a="1"/>
  <c r="I757" i="14" s="1"/>
  <c r="H757" i="14" a="1"/>
  <c r="H757" i="14" s="1"/>
  <c r="G757" i="14" a="1"/>
  <c r="G757" i="14" s="1"/>
  <c r="F757" i="14" a="1"/>
  <c r="F757" i="14" s="1"/>
  <c r="E757" i="14" a="1"/>
  <c r="E757" i="14" s="1"/>
  <c r="L756" i="14" a="1"/>
  <c r="L756" i="14" s="1"/>
  <c r="K756" i="14" a="1"/>
  <c r="K756" i="14" s="1"/>
  <c r="J756" i="14" a="1"/>
  <c r="J756" i="14" s="1"/>
  <c r="I756" i="14" a="1"/>
  <c r="I756" i="14" s="1"/>
  <c r="H756" i="14" a="1"/>
  <c r="H756" i="14" s="1"/>
  <c r="G756" i="14" a="1"/>
  <c r="G756" i="14" s="1"/>
  <c r="F756" i="14" a="1"/>
  <c r="F756" i="14" s="1"/>
  <c r="E756" i="14" a="1"/>
  <c r="E756" i="14" s="1"/>
  <c r="L755" i="14" a="1"/>
  <c r="L755" i="14" s="1"/>
  <c r="K755" i="14" a="1"/>
  <c r="K755" i="14" s="1"/>
  <c r="J755" i="14" a="1"/>
  <c r="J755" i="14" s="1"/>
  <c r="I755" i="14" a="1"/>
  <c r="I755" i="14" s="1"/>
  <c r="H755" i="14" a="1"/>
  <c r="H755" i="14" s="1"/>
  <c r="G755" i="14" a="1"/>
  <c r="G755" i="14" s="1"/>
  <c r="F755" i="14" a="1"/>
  <c r="F755" i="14" s="1"/>
  <c r="E755" i="14" a="1"/>
  <c r="E755" i="14" s="1"/>
  <c r="L754" i="14" a="1"/>
  <c r="L754" i="14" s="1"/>
  <c r="K754" i="14" a="1"/>
  <c r="K754" i="14" s="1"/>
  <c r="J754" i="14" a="1"/>
  <c r="J754" i="14" s="1"/>
  <c r="I754" i="14" a="1"/>
  <c r="I754" i="14" s="1"/>
  <c r="H754" i="14" a="1"/>
  <c r="H754" i="14" s="1"/>
  <c r="G754" i="14" a="1"/>
  <c r="G754" i="14" s="1"/>
  <c r="F754" i="14" a="1"/>
  <c r="F754" i="14" s="1"/>
  <c r="E754" i="14" a="1"/>
  <c r="E754" i="14" s="1"/>
  <c r="L753" i="14" a="1"/>
  <c r="L753" i="14" s="1"/>
  <c r="K753" i="14" a="1"/>
  <c r="K753" i="14" s="1"/>
  <c r="J753" i="14" a="1"/>
  <c r="J753" i="14" s="1"/>
  <c r="I753" i="14" a="1"/>
  <c r="I753" i="14" s="1"/>
  <c r="H753" i="14" a="1"/>
  <c r="H753" i="14" s="1"/>
  <c r="G753" i="14" a="1"/>
  <c r="G753" i="14" s="1"/>
  <c r="F753" i="14" a="1"/>
  <c r="F753" i="14" s="1"/>
  <c r="E753" i="14" a="1"/>
  <c r="E753" i="14" s="1"/>
  <c r="L752" i="14" a="1"/>
  <c r="L752" i="14" s="1"/>
  <c r="K752" i="14" a="1"/>
  <c r="K752" i="14" s="1"/>
  <c r="J752" i="14" a="1"/>
  <c r="J752" i="14" s="1"/>
  <c r="I752" i="14" a="1"/>
  <c r="I752" i="14" s="1"/>
  <c r="H752" i="14" a="1"/>
  <c r="H752" i="14" s="1"/>
  <c r="G752" i="14" a="1"/>
  <c r="G752" i="14" s="1"/>
  <c r="F752" i="14" a="1"/>
  <c r="F752" i="14" s="1"/>
  <c r="E752" i="14" a="1"/>
  <c r="E752" i="14" s="1"/>
  <c r="L751" i="14" a="1"/>
  <c r="L751" i="14" s="1"/>
  <c r="K751" i="14" a="1"/>
  <c r="K751" i="14" s="1"/>
  <c r="J751" i="14" a="1"/>
  <c r="J751" i="14" s="1"/>
  <c r="I751" i="14" a="1"/>
  <c r="I751" i="14" s="1"/>
  <c r="H751" i="14" a="1"/>
  <c r="H751" i="14" s="1"/>
  <c r="G751" i="14" a="1"/>
  <c r="G751" i="14" s="1"/>
  <c r="F751" i="14" a="1"/>
  <c r="F751" i="14" s="1"/>
  <c r="E751" i="14" a="1"/>
  <c r="E751" i="14" s="1"/>
  <c r="L750" i="14" a="1"/>
  <c r="L750" i="14" s="1"/>
  <c r="K750" i="14" a="1"/>
  <c r="K750" i="14" s="1"/>
  <c r="J750" i="14" a="1"/>
  <c r="J750" i="14" s="1"/>
  <c r="I750" i="14" a="1"/>
  <c r="I750" i="14" s="1"/>
  <c r="H750" i="14" a="1"/>
  <c r="H750" i="14" s="1"/>
  <c r="G750" i="14" a="1"/>
  <c r="G750" i="14" s="1"/>
  <c r="F750" i="14" a="1"/>
  <c r="F750" i="14" s="1"/>
  <c r="E750" i="14" a="1"/>
  <c r="E750" i="14" s="1"/>
  <c r="L749" i="14" a="1"/>
  <c r="L749" i="14" s="1"/>
  <c r="K749" i="14" a="1"/>
  <c r="K749" i="14" s="1"/>
  <c r="J749" i="14" a="1"/>
  <c r="J749" i="14" s="1"/>
  <c r="I749" i="14" a="1"/>
  <c r="I749" i="14" s="1"/>
  <c r="H749" i="14" a="1"/>
  <c r="H749" i="14" s="1"/>
  <c r="G749" i="14" a="1"/>
  <c r="G749" i="14" s="1"/>
  <c r="F749" i="14" a="1"/>
  <c r="F749" i="14" s="1"/>
  <c r="E749" i="14" a="1"/>
  <c r="E749" i="14" s="1"/>
  <c r="L748" i="14" a="1"/>
  <c r="L748" i="14" s="1"/>
  <c r="K748" i="14" a="1"/>
  <c r="K748" i="14" s="1"/>
  <c r="J748" i="14" a="1"/>
  <c r="J748" i="14" s="1"/>
  <c r="I748" i="14" a="1"/>
  <c r="I748" i="14" s="1"/>
  <c r="H748" i="14" a="1"/>
  <c r="H748" i="14" s="1"/>
  <c r="G748" i="14" a="1"/>
  <c r="G748" i="14" s="1"/>
  <c r="F748" i="14" a="1"/>
  <c r="F748" i="14" s="1"/>
  <c r="E748" i="14" a="1"/>
  <c r="E748" i="14" s="1"/>
  <c r="L747" i="14" a="1"/>
  <c r="L747" i="14" s="1"/>
  <c r="K747" i="14" a="1"/>
  <c r="K747" i="14" s="1"/>
  <c r="J747" i="14" a="1"/>
  <c r="J747" i="14" s="1"/>
  <c r="I747" i="14" a="1"/>
  <c r="I747" i="14" s="1"/>
  <c r="H747" i="14" a="1"/>
  <c r="H747" i="14" s="1"/>
  <c r="G747" i="14" a="1"/>
  <c r="G747" i="14" s="1"/>
  <c r="F747" i="14" a="1"/>
  <c r="F747" i="14" s="1"/>
  <c r="E747" i="14" a="1"/>
  <c r="E747" i="14" s="1"/>
  <c r="L746" i="14" a="1"/>
  <c r="L746" i="14" s="1"/>
  <c r="K746" i="14" a="1"/>
  <c r="K746" i="14" s="1"/>
  <c r="J746" i="14" a="1"/>
  <c r="J746" i="14" s="1"/>
  <c r="I746" i="14" a="1"/>
  <c r="I746" i="14" s="1"/>
  <c r="H746" i="14" a="1"/>
  <c r="H746" i="14" s="1"/>
  <c r="G746" i="14" a="1"/>
  <c r="G746" i="14" s="1"/>
  <c r="F746" i="14" a="1"/>
  <c r="F746" i="14" s="1"/>
  <c r="E746" i="14" a="1"/>
  <c r="E746" i="14" s="1"/>
  <c r="L745" i="14" a="1"/>
  <c r="L745" i="14" s="1"/>
  <c r="K745" i="14" a="1"/>
  <c r="K745" i="14" s="1"/>
  <c r="J745" i="14" a="1"/>
  <c r="J745" i="14" s="1"/>
  <c r="I745" i="14" a="1"/>
  <c r="I745" i="14" s="1"/>
  <c r="H745" i="14" a="1"/>
  <c r="H745" i="14" s="1"/>
  <c r="G745" i="14" a="1"/>
  <c r="G745" i="14" s="1"/>
  <c r="F745" i="14" a="1"/>
  <c r="F745" i="14" s="1"/>
  <c r="E745" i="14" a="1"/>
  <c r="E745" i="14" s="1"/>
  <c r="L744" i="14" a="1"/>
  <c r="L744" i="14" s="1"/>
  <c r="K744" i="14" a="1"/>
  <c r="K744" i="14" s="1"/>
  <c r="J744" i="14" a="1"/>
  <c r="J744" i="14" s="1"/>
  <c r="I744" i="14" a="1"/>
  <c r="I744" i="14" s="1"/>
  <c r="H744" i="14" a="1"/>
  <c r="H744" i="14" s="1"/>
  <c r="G744" i="14" a="1"/>
  <c r="G744" i="14" s="1"/>
  <c r="F744" i="14" a="1"/>
  <c r="F744" i="14" s="1"/>
  <c r="E744" i="14" a="1"/>
  <c r="E744" i="14" s="1"/>
  <c r="L743" i="14" a="1"/>
  <c r="L743" i="14" s="1"/>
  <c r="K743" i="14" a="1"/>
  <c r="K743" i="14" s="1"/>
  <c r="J743" i="14" a="1"/>
  <c r="J743" i="14" s="1"/>
  <c r="I743" i="14" a="1"/>
  <c r="I743" i="14" s="1"/>
  <c r="H743" i="14" a="1"/>
  <c r="H743" i="14" s="1"/>
  <c r="G743" i="14" a="1"/>
  <c r="G743" i="14" s="1"/>
  <c r="F743" i="14" a="1"/>
  <c r="F743" i="14" s="1"/>
  <c r="E743" i="14" a="1"/>
  <c r="E743" i="14" s="1"/>
  <c r="L742" i="14" a="1"/>
  <c r="L742" i="14" s="1"/>
  <c r="K742" i="14" a="1"/>
  <c r="K742" i="14" s="1"/>
  <c r="J742" i="14" a="1"/>
  <c r="J742" i="14" s="1"/>
  <c r="I742" i="14" a="1"/>
  <c r="I742" i="14" s="1"/>
  <c r="H742" i="14" a="1"/>
  <c r="H742" i="14" s="1"/>
  <c r="G742" i="14" a="1"/>
  <c r="G742" i="14" s="1"/>
  <c r="F742" i="14" a="1"/>
  <c r="F742" i="14" s="1"/>
  <c r="E742" i="14" a="1"/>
  <c r="E742" i="14" s="1"/>
  <c r="L741" i="14" a="1"/>
  <c r="L741" i="14" s="1"/>
  <c r="K741" i="14" a="1"/>
  <c r="K741" i="14" s="1"/>
  <c r="J741" i="14" a="1"/>
  <c r="J741" i="14" s="1"/>
  <c r="I741" i="14" a="1"/>
  <c r="I741" i="14" s="1"/>
  <c r="H741" i="14" a="1"/>
  <c r="H741" i="14" s="1"/>
  <c r="G741" i="14" a="1"/>
  <c r="G741" i="14" s="1"/>
  <c r="F741" i="14" a="1"/>
  <c r="F741" i="14" s="1"/>
  <c r="E741" i="14" a="1"/>
  <c r="E741" i="14" s="1"/>
  <c r="L740" i="14" a="1"/>
  <c r="L740" i="14" s="1"/>
  <c r="K740" i="14" a="1"/>
  <c r="K740" i="14" s="1"/>
  <c r="J740" i="14" a="1"/>
  <c r="J740" i="14" s="1"/>
  <c r="I740" i="14" a="1"/>
  <c r="I740" i="14" s="1"/>
  <c r="H740" i="14" a="1"/>
  <c r="H740" i="14" s="1"/>
  <c r="G740" i="14" a="1"/>
  <c r="G740" i="14" s="1"/>
  <c r="F740" i="14" a="1"/>
  <c r="F740" i="14" s="1"/>
  <c r="E740" i="14" a="1"/>
  <c r="E740" i="14" s="1"/>
  <c r="L739" i="14" a="1"/>
  <c r="L739" i="14" s="1"/>
  <c r="K739" i="14" a="1"/>
  <c r="K739" i="14" s="1"/>
  <c r="J739" i="14" a="1"/>
  <c r="J739" i="14" s="1"/>
  <c r="I739" i="14" a="1"/>
  <c r="I739" i="14" s="1"/>
  <c r="H739" i="14" a="1"/>
  <c r="H739" i="14" s="1"/>
  <c r="G739" i="14" a="1"/>
  <c r="G739" i="14" s="1"/>
  <c r="F739" i="14" a="1"/>
  <c r="F739" i="14" s="1"/>
  <c r="E739" i="14" a="1"/>
  <c r="E739" i="14" s="1"/>
  <c r="L738" i="14" a="1"/>
  <c r="L738" i="14" s="1"/>
  <c r="K738" i="14" a="1"/>
  <c r="K738" i="14" s="1"/>
  <c r="J738" i="14" a="1"/>
  <c r="J738" i="14" s="1"/>
  <c r="I738" i="14" a="1"/>
  <c r="I738" i="14" s="1"/>
  <c r="H738" i="14" a="1"/>
  <c r="H738" i="14" s="1"/>
  <c r="G738" i="14" a="1"/>
  <c r="G738" i="14" s="1"/>
  <c r="F738" i="14" a="1"/>
  <c r="F738" i="14" s="1"/>
  <c r="E738" i="14" a="1"/>
  <c r="E738" i="14" s="1"/>
  <c r="L737" i="14" a="1"/>
  <c r="L737" i="14" s="1"/>
  <c r="K737" i="14" a="1"/>
  <c r="K737" i="14" s="1"/>
  <c r="J737" i="14" a="1"/>
  <c r="J737" i="14" s="1"/>
  <c r="I737" i="14" a="1"/>
  <c r="I737" i="14" s="1"/>
  <c r="H737" i="14" a="1"/>
  <c r="H737" i="14" s="1"/>
  <c r="G737" i="14" a="1"/>
  <c r="G737" i="14" s="1"/>
  <c r="F737" i="14" a="1"/>
  <c r="F737" i="14" s="1"/>
  <c r="E737" i="14" a="1"/>
  <c r="E737" i="14" s="1"/>
  <c r="L736" i="14" a="1"/>
  <c r="L736" i="14" s="1"/>
  <c r="K736" i="14" a="1"/>
  <c r="K736" i="14" s="1"/>
  <c r="J736" i="14" a="1"/>
  <c r="J736" i="14" s="1"/>
  <c r="I736" i="14" a="1"/>
  <c r="I736" i="14" s="1"/>
  <c r="H736" i="14" a="1"/>
  <c r="H736" i="14" s="1"/>
  <c r="G736" i="14" a="1"/>
  <c r="G736" i="14" s="1"/>
  <c r="F736" i="14" a="1"/>
  <c r="F736" i="14" s="1"/>
  <c r="E736" i="14" a="1"/>
  <c r="E736" i="14" s="1"/>
  <c r="L735" i="14" a="1"/>
  <c r="L735" i="14" s="1"/>
  <c r="K735" i="14" a="1"/>
  <c r="K735" i="14" s="1"/>
  <c r="J735" i="14" a="1"/>
  <c r="J735" i="14" s="1"/>
  <c r="I735" i="14" a="1"/>
  <c r="I735" i="14" s="1"/>
  <c r="H735" i="14" a="1"/>
  <c r="H735" i="14" s="1"/>
  <c r="G735" i="14" a="1"/>
  <c r="G735" i="14" s="1"/>
  <c r="F735" i="14" a="1"/>
  <c r="F735" i="14" s="1"/>
  <c r="E735" i="14" a="1"/>
  <c r="E735" i="14" s="1"/>
  <c r="L734" i="14" a="1"/>
  <c r="L734" i="14" s="1"/>
  <c r="K734" i="14" a="1"/>
  <c r="K734" i="14" s="1"/>
  <c r="J734" i="14" a="1"/>
  <c r="J734" i="14" s="1"/>
  <c r="I734" i="14" a="1"/>
  <c r="I734" i="14" s="1"/>
  <c r="H734" i="14" a="1"/>
  <c r="H734" i="14" s="1"/>
  <c r="G734" i="14" a="1"/>
  <c r="G734" i="14" s="1"/>
  <c r="F734" i="14" a="1"/>
  <c r="F734" i="14" s="1"/>
  <c r="E734" i="14" a="1"/>
  <c r="E734" i="14" s="1"/>
  <c r="L733" i="14" a="1"/>
  <c r="L733" i="14" s="1"/>
  <c r="K733" i="14" a="1"/>
  <c r="K733" i="14" s="1"/>
  <c r="J733" i="14" a="1"/>
  <c r="J733" i="14" s="1"/>
  <c r="I733" i="14" a="1"/>
  <c r="I733" i="14" s="1"/>
  <c r="H733" i="14" a="1"/>
  <c r="H733" i="14" s="1"/>
  <c r="G733" i="14" a="1"/>
  <c r="G733" i="14" s="1"/>
  <c r="F733" i="14" a="1"/>
  <c r="F733" i="14" s="1"/>
  <c r="E733" i="14" a="1"/>
  <c r="E733" i="14" s="1"/>
  <c r="L732" i="14" a="1"/>
  <c r="L732" i="14" s="1"/>
  <c r="K732" i="14" a="1"/>
  <c r="K732" i="14" s="1"/>
  <c r="J732" i="14" a="1"/>
  <c r="J732" i="14" s="1"/>
  <c r="I732" i="14" a="1"/>
  <c r="I732" i="14" s="1"/>
  <c r="H732" i="14" a="1"/>
  <c r="H732" i="14" s="1"/>
  <c r="G732" i="14" a="1"/>
  <c r="G732" i="14" s="1"/>
  <c r="F732" i="14" a="1"/>
  <c r="F732" i="14" s="1"/>
  <c r="E732" i="14" a="1"/>
  <c r="E732" i="14" s="1"/>
  <c r="L731" i="14" a="1"/>
  <c r="L731" i="14" s="1"/>
  <c r="K731" i="14" a="1"/>
  <c r="K731" i="14" s="1"/>
  <c r="J731" i="14" a="1"/>
  <c r="J731" i="14" s="1"/>
  <c r="I731" i="14" a="1"/>
  <c r="I731" i="14" s="1"/>
  <c r="H731" i="14" a="1"/>
  <c r="H731" i="14" s="1"/>
  <c r="G731" i="14" a="1"/>
  <c r="G731" i="14" s="1"/>
  <c r="F731" i="14" a="1"/>
  <c r="F731" i="14" s="1"/>
  <c r="E731" i="14" a="1"/>
  <c r="E731" i="14" s="1"/>
  <c r="L730" i="14" a="1"/>
  <c r="L730" i="14" s="1"/>
  <c r="K730" i="14" a="1"/>
  <c r="K730" i="14" s="1"/>
  <c r="J730" i="14" a="1"/>
  <c r="J730" i="14" s="1"/>
  <c r="I730" i="14" a="1"/>
  <c r="I730" i="14" s="1"/>
  <c r="H730" i="14" a="1"/>
  <c r="H730" i="14" s="1"/>
  <c r="G730" i="14" a="1"/>
  <c r="G730" i="14" s="1"/>
  <c r="F730" i="14" a="1"/>
  <c r="F730" i="14" s="1"/>
  <c r="E730" i="14" a="1"/>
  <c r="E730" i="14" s="1"/>
  <c r="L729" i="14" a="1"/>
  <c r="L729" i="14" s="1"/>
  <c r="K729" i="14" a="1"/>
  <c r="K729" i="14" s="1"/>
  <c r="J729" i="14" a="1"/>
  <c r="J729" i="14" s="1"/>
  <c r="I729" i="14" a="1"/>
  <c r="I729" i="14" s="1"/>
  <c r="H729" i="14" a="1"/>
  <c r="H729" i="14" s="1"/>
  <c r="G729" i="14" a="1"/>
  <c r="G729" i="14" s="1"/>
  <c r="F729" i="14" a="1"/>
  <c r="F729" i="14" s="1"/>
  <c r="E729" i="14" a="1"/>
  <c r="E729" i="14" s="1"/>
  <c r="L728" i="14" a="1"/>
  <c r="L728" i="14" s="1"/>
  <c r="K728" i="14" a="1"/>
  <c r="K728" i="14" s="1"/>
  <c r="J728" i="14" a="1"/>
  <c r="J728" i="14" s="1"/>
  <c r="I728" i="14" a="1"/>
  <c r="I728" i="14" s="1"/>
  <c r="H728" i="14" a="1"/>
  <c r="H728" i="14" s="1"/>
  <c r="G728" i="14" a="1"/>
  <c r="G728" i="14" s="1"/>
  <c r="F728" i="14" a="1"/>
  <c r="F728" i="14" s="1"/>
  <c r="E728" i="14" a="1"/>
  <c r="E728" i="14" s="1"/>
  <c r="L727" i="14" a="1"/>
  <c r="L727" i="14" s="1"/>
  <c r="K727" i="14" a="1"/>
  <c r="K727" i="14" s="1"/>
  <c r="J727" i="14" a="1"/>
  <c r="J727" i="14" s="1"/>
  <c r="I727" i="14" a="1"/>
  <c r="I727" i="14" s="1"/>
  <c r="H727" i="14" a="1"/>
  <c r="H727" i="14" s="1"/>
  <c r="G727" i="14" a="1"/>
  <c r="G727" i="14" s="1"/>
  <c r="F727" i="14" a="1"/>
  <c r="F727" i="14" s="1"/>
  <c r="E727" i="14" a="1"/>
  <c r="E727" i="14" s="1"/>
  <c r="L726" i="14" a="1"/>
  <c r="L726" i="14" s="1"/>
  <c r="K726" i="14" a="1"/>
  <c r="K726" i="14" s="1"/>
  <c r="J726" i="14" a="1"/>
  <c r="J726" i="14" s="1"/>
  <c r="I726" i="14" a="1"/>
  <c r="I726" i="14" s="1"/>
  <c r="H726" i="14" a="1"/>
  <c r="H726" i="14" s="1"/>
  <c r="G726" i="14" a="1"/>
  <c r="G726" i="14" s="1"/>
  <c r="F726" i="14" a="1"/>
  <c r="F726" i="14" s="1"/>
  <c r="E726" i="14" a="1"/>
  <c r="E726" i="14" s="1"/>
  <c r="L725" i="14" a="1"/>
  <c r="L725" i="14" s="1"/>
  <c r="K725" i="14" a="1"/>
  <c r="K725" i="14" s="1"/>
  <c r="J725" i="14" a="1"/>
  <c r="J725" i="14" s="1"/>
  <c r="I725" i="14" a="1"/>
  <c r="I725" i="14" s="1"/>
  <c r="H725" i="14" a="1"/>
  <c r="H725" i="14" s="1"/>
  <c r="G725" i="14" a="1"/>
  <c r="G725" i="14" s="1"/>
  <c r="F725" i="14" a="1"/>
  <c r="F725" i="14" s="1"/>
  <c r="E725" i="14" a="1"/>
  <c r="E725" i="14" s="1"/>
  <c r="L724" i="14" a="1"/>
  <c r="L724" i="14" s="1"/>
  <c r="K724" i="14" a="1"/>
  <c r="K724" i="14" s="1"/>
  <c r="J724" i="14" a="1"/>
  <c r="J724" i="14" s="1"/>
  <c r="I724" i="14" a="1"/>
  <c r="I724" i="14" s="1"/>
  <c r="H724" i="14" a="1"/>
  <c r="H724" i="14" s="1"/>
  <c r="G724" i="14" a="1"/>
  <c r="G724" i="14" s="1"/>
  <c r="F724" i="14" a="1"/>
  <c r="F724" i="14" s="1"/>
  <c r="E724" i="14" a="1"/>
  <c r="E724" i="14" s="1"/>
  <c r="L723" i="14" a="1"/>
  <c r="L723" i="14" s="1"/>
  <c r="K723" i="14" a="1"/>
  <c r="K723" i="14" s="1"/>
  <c r="J723" i="14" a="1"/>
  <c r="J723" i="14" s="1"/>
  <c r="I723" i="14" a="1"/>
  <c r="I723" i="14" s="1"/>
  <c r="H723" i="14" a="1"/>
  <c r="H723" i="14" s="1"/>
  <c r="G723" i="14" a="1"/>
  <c r="G723" i="14" s="1"/>
  <c r="F723" i="14" a="1"/>
  <c r="F723" i="14" s="1"/>
  <c r="E723" i="14" a="1"/>
  <c r="E723" i="14" s="1"/>
  <c r="L722" i="14" a="1"/>
  <c r="L722" i="14" s="1"/>
  <c r="K722" i="14" a="1"/>
  <c r="K722" i="14" s="1"/>
  <c r="J722" i="14" a="1"/>
  <c r="J722" i="14" s="1"/>
  <c r="I722" i="14" a="1"/>
  <c r="I722" i="14" s="1"/>
  <c r="H722" i="14" a="1"/>
  <c r="H722" i="14" s="1"/>
  <c r="G722" i="14" a="1"/>
  <c r="G722" i="14" s="1"/>
  <c r="F722" i="14" a="1"/>
  <c r="F722" i="14" s="1"/>
  <c r="E722" i="14" a="1"/>
  <c r="E722" i="14" s="1"/>
  <c r="L721" i="14" a="1"/>
  <c r="L721" i="14" s="1"/>
  <c r="K721" i="14" a="1"/>
  <c r="K721" i="14" s="1"/>
  <c r="J721" i="14" a="1"/>
  <c r="J721" i="14" s="1"/>
  <c r="I721" i="14" a="1"/>
  <c r="I721" i="14" s="1"/>
  <c r="H721" i="14" a="1"/>
  <c r="H721" i="14" s="1"/>
  <c r="G721" i="14" a="1"/>
  <c r="G721" i="14" s="1"/>
  <c r="F721" i="14" a="1"/>
  <c r="F721" i="14" s="1"/>
  <c r="E721" i="14" a="1"/>
  <c r="E721" i="14" s="1"/>
  <c r="L719" i="14" a="1"/>
  <c r="L719" i="14" s="1"/>
  <c r="K719" i="14" a="1"/>
  <c r="K719" i="14" s="1"/>
  <c r="J719" i="14" a="1"/>
  <c r="J719" i="14" s="1"/>
  <c r="I719" i="14" a="1"/>
  <c r="I719" i="14" s="1"/>
  <c r="H719" i="14" a="1"/>
  <c r="H719" i="14" s="1"/>
  <c r="G719" i="14" a="1"/>
  <c r="G719" i="14" s="1"/>
  <c r="F719" i="14" a="1"/>
  <c r="F719" i="14" s="1"/>
  <c r="E719" i="14" a="1"/>
  <c r="E719" i="14" s="1"/>
  <c r="L718" i="14" a="1"/>
  <c r="L718" i="14" s="1"/>
  <c r="K718" i="14" a="1"/>
  <c r="K718" i="14" s="1"/>
  <c r="J718" i="14" a="1"/>
  <c r="J718" i="14" s="1"/>
  <c r="I718" i="14" a="1"/>
  <c r="I718" i="14" s="1"/>
  <c r="H718" i="14" a="1"/>
  <c r="H718" i="14" s="1"/>
  <c r="G718" i="14" a="1"/>
  <c r="G718" i="14" s="1"/>
  <c r="F718" i="14" a="1"/>
  <c r="F718" i="14" s="1"/>
  <c r="E718" i="14" a="1"/>
  <c r="E718" i="14" s="1"/>
  <c r="L717" i="14" a="1"/>
  <c r="L717" i="14" s="1"/>
  <c r="K717" i="14" a="1"/>
  <c r="K717" i="14" s="1"/>
  <c r="J717" i="14" a="1"/>
  <c r="J717" i="14" s="1"/>
  <c r="I717" i="14" a="1"/>
  <c r="I717" i="14" s="1"/>
  <c r="H717" i="14" a="1"/>
  <c r="H717" i="14" s="1"/>
  <c r="G717" i="14" a="1"/>
  <c r="G717" i="14" s="1"/>
  <c r="F717" i="14" a="1"/>
  <c r="F717" i="14" s="1"/>
  <c r="E717" i="14" a="1"/>
  <c r="E717" i="14" s="1"/>
  <c r="L716" i="14" a="1"/>
  <c r="L716" i="14" s="1"/>
  <c r="K716" i="14" a="1"/>
  <c r="K716" i="14" s="1"/>
  <c r="J716" i="14" a="1"/>
  <c r="J716" i="14" s="1"/>
  <c r="I716" i="14" a="1"/>
  <c r="I716" i="14" s="1"/>
  <c r="H716" i="14" a="1"/>
  <c r="H716" i="14" s="1"/>
  <c r="G716" i="14" a="1"/>
  <c r="G716" i="14" s="1"/>
  <c r="F716" i="14" a="1"/>
  <c r="F716" i="14" s="1"/>
  <c r="E716" i="14" a="1"/>
  <c r="E716" i="14" s="1"/>
  <c r="L715" i="14" a="1"/>
  <c r="L715" i="14" s="1"/>
  <c r="K715" i="14" a="1"/>
  <c r="K715" i="14" s="1"/>
  <c r="J715" i="14" a="1"/>
  <c r="J715" i="14" s="1"/>
  <c r="I715" i="14" a="1"/>
  <c r="I715" i="14" s="1"/>
  <c r="H715" i="14" a="1"/>
  <c r="H715" i="14" s="1"/>
  <c r="G715" i="14" a="1"/>
  <c r="G715" i="14" s="1"/>
  <c r="F715" i="14" a="1"/>
  <c r="F715" i="14" s="1"/>
  <c r="E715" i="14" a="1"/>
  <c r="E715" i="14" s="1"/>
  <c r="L714" i="14" a="1"/>
  <c r="L714" i="14" s="1"/>
  <c r="K714" i="14" a="1"/>
  <c r="K714" i="14" s="1"/>
  <c r="J714" i="14" a="1"/>
  <c r="J714" i="14" s="1"/>
  <c r="I714" i="14" a="1"/>
  <c r="I714" i="14" s="1"/>
  <c r="H714" i="14" a="1"/>
  <c r="H714" i="14" s="1"/>
  <c r="G714" i="14" a="1"/>
  <c r="G714" i="14" s="1"/>
  <c r="F714" i="14" a="1"/>
  <c r="F714" i="14" s="1"/>
  <c r="E714" i="14" a="1"/>
  <c r="E714" i="14" s="1"/>
  <c r="L713" i="14" a="1"/>
  <c r="L713" i="14" s="1"/>
  <c r="K713" i="14" a="1"/>
  <c r="K713" i="14" s="1"/>
  <c r="J713" i="14" a="1"/>
  <c r="J713" i="14" s="1"/>
  <c r="I713" i="14" a="1"/>
  <c r="I713" i="14" s="1"/>
  <c r="H713" i="14" a="1"/>
  <c r="H713" i="14" s="1"/>
  <c r="G713" i="14" a="1"/>
  <c r="G713" i="14" s="1"/>
  <c r="F713" i="14" a="1"/>
  <c r="F713" i="14" s="1"/>
  <c r="E713" i="14" a="1"/>
  <c r="E713" i="14" s="1"/>
  <c r="L712" i="14" a="1"/>
  <c r="L712" i="14" s="1"/>
  <c r="K712" i="14" a="1"/>
  <c r="K712" i="14" s="1"/>
  <c r="J712" i="14" a="1"/>
  <c r="J712" i="14" s="1"/>
  <c r="I712" i="14" a="1"/>
  <c r="I712" i="14" s="1"/>
  <c r="H712" i="14" a="1"/>
  <c r="H712" i="14" s="1"/>
  <c r="G712" i="14" a="1"/>
  <c r="G712" i="14" s="1"/>
  <c r="F712" i="14" a="1"/>
  <c r="F712" i="14" s="1"/>
  <c r="E712" i="14" a="1"/>
  <c r="E712" i="14" s="1"/>
  <c r="L711" i="14" a="1"/>
  <c r="L711" i="14" s="1"/>
  <c r="K711" i="14" a="1"/>
  <c r="K711" i="14" s="1"/>
  <c r="J711" i="14" a="1"/>
  <c r="J711" i="14" s="1"/>
  <c r="I711" i="14" a="1"/>
  <c r="I711" i="14" s="1"/>
  <c r="H711" i="14" a="1"/>
  <c r="H711" i="14" s="1"/>
  <c r="G711" i="14" a="1"/>
  <c r="G711" i="14" s="1"/>
  <c r="F711" i="14" a="1"/>
  <c r="F711" i="14" s="1"/>
  <c r="E711" i="14" a="1"/>
  <c r="E711" i="14" s="1"/>
  <c r="L710" i="14" a="1"/>
  <c r="L710" i="14" s="1"/>
  <c r="K710" i="14" a="1"/>
  <c r="K710" i="14" s="1"/>
  <c r="J710" i="14" a="1"/>
  <c r="J710" i="14" s="1"/>
  <c r="I710" i="14" a="1"/>
  <c r="I710" i="14" s="1"/>
  <c r="H710" i="14" a="1"/>
  <c r="H710" i="14" s="1"/>
  <c r="G710" i="14" a="1"/>
  <c r="G710" i="14" s="1"/>
  <c r="F710" i="14" a="1"/>
  <c r="F710" i="14" s="1"/>
  <c r="E710" i="14" a="1"/>
  <c r="E710" i="14" s="1"/>
  <c r="L709" i="14" a="1"/>
  <c r="L709" i="14" s="1"/>
  <c r="K709" i="14" a="1"/>
  <c r="K709" i="14" s="1"/>
  <c r="J709" i="14" a="1"/>
  <c r="J709" i="14" s="1"/>
  <c r="I709" i="14" a="1"/>
  <c r="I709" i="14" s="1"/>
  <c r="H709" i="14" a="1"/>
  <c r="H709" i="14" s="1"/>
  <c r="G709" i="14" a="1"/>
  <c r="G709" i="14" s="1"/>
  <c r="F709" i="14" a="1"/>
  <c r="F709" i="14" s="1"/>
  <c r="E709" i="14" a="1"/>
  <c r="E709" i="14" s="1"/>
  <c r="L708" i="14" a="1"/>
  <c r="L708" i="14" s="1"/>
  <c r="K708" i="14" a="1"/>
  <c r="K708" i="14" s="1"/>
  <c r="J708" i="14" a="1"/>
  <c r="J708" i="14" s="1"/>
  <c r="I708" i="14" a="1"/>
  <c r="I708" i="14" s="1"/>
  <c r="H708" i="14" a="1"/>
  <c r="H708" i="14" s="1"/>
  <c r="G708" i="14" a="1"/>
  <c r="G708" i="14" s="1"/>
  <c r="F708" i="14" a="1"/>
  <c r="F708" i="14" s="1"/>
  <c r="E708" i="14" a="1"/>
  <c r="E708" i="14" s="1"/>
  <c r="L707" i="14" a="1"/>
  <c r="L707" i="14" s="1"/>
  <c r="K707" i="14" a="1"/>
  <c r="K707" i="14" s="1"/>
  <c r="J707" i="14" a="1"/>
  <c r="J707" i="14" s="1"/>
  <c r="I707" i="14" a="1"/>
  <c r="I707" i="14" s="1"/>
  <c r="H707" i="14" a="1"/>
  <c r="H707" i="14" s="1"/>
  <c r="G707" i="14" a="1"/>
  <c r="G707" i="14" s="1"/>
  <c r="F707" i="14" a="1"/>
  <c r="F707" i="14" s="1"/>
  <c r="E707" i="14" a="1"/>
  <c r="E707" i="14" s="1"/>
  <c r="L706" i="14" a="1"/>
  <c r="L706" i="14" s="1"/>
  <c r="K706" i="14" a="1"/>
  <c r="K706" i="14" s="1"/>
  <c r="J706" i="14" a="1"/>
  <c r="J706" i="14" s="1"/>
  <c r="I706" i="14" a="1"/>
  <c r="I706" i="14" s="1"/>
  <c r="H706" i="14" a="1"/>
  <c r="H706" i="14" s="1"/>
  <c r="G706" i="14" a="1"/>
  <c r="G706" i="14" s="1"/>
  <c r="F706" i="14" a="1"/>
  <c r="F706" i="14" s="1"/>
  <c r="E706" i="14" a="1"/>
  <c r="E706" i="14" s="1"/>
  <c r="L705" i="14" a="1"/>
  <c r="L705" i="14" s="1"/>
  <c r="K705" i="14" a="1"/>
  <c r="K705" i="14" s="1"/>
  <c r="J705" i="14" a="1"/>
  <c r="J705" i="14" s="1"/>
  <c r="I705" i="14" a="1"/>
  <c r="I705" i="14" s="1"/>
  <c r="H705" i="14" a="1"/>
  <c r="H705" i="14" s="1"/>
  <c r="G705" i="14" a="1"/>
  <c r="G705" i="14" s="1"/>
  <c r="F705" i="14" a="1"/>
  <c r="F705" i="14" s="1"/>
  <c r="E705" i="14" a="1"/>
  <c r="E705" i="14" s="1"/>
  <c r="L704" i="14" a="1"/>
  <c r="L704" i="14" s="1"/>
  <c r="K704" i="14" a="1"/>
  <c r="K704" i="14" s="1"/>
  <c r="J704" i="14" a="1"/>
  <c r="J704" i="14" s="1"/>
  <c r="I704" i="14" a="1"/>
  <c r="I704" i="14" s="1"/>
  <c r="H704" i="14" a="1"/>
  <c r="H704" i="14" s="1"/>
  <c r="G704" i="14" a="1"/>
  <c r="G704" i="14" s="1"/>
  <c r="F704" i="14" a="1"/>
  <c r="F704" i="14" s="1"/>
  <c r="E704" i="14" a="1"/>
  <c r="E704" i="14" s="1"/>
  <c r="L703" i="14" a="1"/>
  <c r="L703" i="14" s="1"/>
  <c r="K703" i="14" a="1"/>
  <c r="K703" i="14" s="1"/>
  <c r="J703" i="14" a="1"/>
  <c r="J703" i="14" s="1"/>
  <c r="I703" i="14" a="1"/>
  <c r="I703" i="14" s="1"/>
  <c r="H703" i="14" a="1"/>
  <c r="H703" i="14" s="1"/>
  <c r="G703" i="14" a="1"/>
  <c r="G703" i="14" s="1"/>
  <c r="F703" i="14" a="1"/>
  <c r="F703" i="14" s="1"/>
  <c r="E703" i="14" a="1"/>
  <c r="E703" i="14" s="1"/>
  <c r="L702" i="14" a="1"/>
  <c r="L702" i="14" s="1"/>
  <c r="K702" i="14" a="1"/>
  <c r="K702" i="14" s="1"/>
  <c r="J702" i="14" a="1"/>
  <c r="J702" i="14" s="1"/>
  <c r="I702" i="14" a="1"/>
  <c r="I702" i="14" s="1"/>
  <c r="H702" i="14" a="1"/>
  <c r="H702" i="14" s="1"/>
  <c r="G702" i="14" a="1"/>
  <c r="G702" i="14" s="1"/>
  <c r="F702" i="14" a="1"/>
  <c r="F702" i="14" s="1"/>
  <c r="E702" i="14" a="1"/>
  <c r="E702" i="14" s="1"/>
  <c r="L701" i="14" a="1"/>
  <c r="L701" i="14" s="1"/>
  <c r="K701" i="14" a="1"/>
  <c r="K701" i="14" s="1"/>
  <c r="J701" i="14" a="1"/>
  <c r="J701" i="14" s="1"/>
  <c r="I701" i="14" a="1"/>
  <c r="I701" i="14" s="1"/>
  <c r="H701" i="14" a="1"/>
  <c r="H701" i="14" s="1"/>
  <c r="G701" i="14" a="1"/>
  <c r="G701" i="14" s="1"/>
  <c r="F701" i="14" a="1"/>
  <c r="F701" i="14" s="1"/>
  <c r="E701" i="14" a="1"/>
  <c r="E701" i="14" s="1"/>
  <c r="L700" i="14" a="1"/>
  <c r="L700" i="14" s="1"/>
  <c r="K700" i="14" a="1"/>
  <c r="K700" i="14" s="1"/>
  <c r="J700" i="14" a="1"/>
  <c r="J700" i="14" s="1"/>
  <c r="I700" i="14" a="1"/>
  <c r="I700" i="14" s="1"/>
  <c r="H700" i="14" a="1"/>
  <c r="H700" i="14" s="1"/>
  <c r="G700" i="14" a="1"/>
  <c r="G700" i="14" s="1"/>
  <c r="F700" i="14" a="1"/>
  <c r="F700" i="14" s="1"/>
  <c r="E700" i="14" a="1"/>
  <c r="E700" i="14" s="1"/>
  <c r="L699" i="14" a="1"/>
  <c r="L699" i="14" s="1"/>
  <c r="K699" i="14" a="1"/>
  <c r="K699" i="14" s="1"/>
  <c r="J699" i="14" a="1"/>
  <c r="J699" i="14" s="1"/>
  <c r="I699" i="14" a="1"/>
  <c r="I699" i="14" s="1"/>
  <c r="H699" i="14" a="1"/>
  <c r="H699" i="14" s="1"/>
  <c r="G699" i="14" a="1"/>
  <c r="G699" i="14" s="1"/>
  <c r="F699" i="14" a="1"/>
  <c r="F699" i="14" s="1"/>
  <c r="E699" i="14" a="1"/>
  <c r="E699" i="14" s="1"/>
  <c r="L698" i="14" a="1"/>
  <c r="L698" i="14" s="1"/>
  <c r="K698" i="14" a="1"/>
  <c r="K698" i="14" s="1"/>
  <c r="J698" i="14" a="1"/>
  <c r="J698" i="14" s="1"/>
  <c r="I698" i="14" a="1"/>
  <c r="I698" i="14" s="1"/>
  <c r="H698" i="14" a="1"/>
  <c r="H698" i="14" s="1"/>
  <c r="G698" i="14" a="1"/>
  <c r="G698" i="14" s="1"/>
  <c r="F698" i="14" a="1"/>
  <c r="F698" i="14" s="1"/>
  <c r="E698" i="14" a="1"/>
  <c r="E698" i="14" s="1"/>
  <c r="L697" i="14" a="1"/>
  <c r="L697" i="14" s="1"/>
  <c r="K697" i="14" a="1"/>
  <c r="K697" i="14" s="1"/>
  <c r="J697" i="14" a="1"/>
  <c r="J697" i="14" s="1"/>
  <c r="I697" i="14" a="1"/>
  <c r="I697" i="14" s="1"/>
  <c r="H697" i="14" a="1"/>
  <c r="H697" i="14" s="1"/>
  <c r="G697" i="14" a="1"/>
  <c r="G697" i="14" s="1"/>
  <c r="F697" i="14" a="1"/>
  <c r="F697" i="14" s="1"/>
  <c r="E697" i="14" a="1"/>
  <c r="E697" i="14" s="1"/>
  <c r="L696" i="14" a="1"/>
  <c r="L696" i="14" s="1"/>
  <c r="K696" i="14" a="1"/>
  <c r="K696" i="14" s="1"/>
  <c r="J696" i="14" a="1"/>
  <c r="J696" i="14" s="1"/>
  <c r="I696" i="14" a="1"/>
  <c r="I696" i="14" s="1"/>
  <c r="H696" i="14" a="1"/>
  <c r="H696" i="14" s="1"/>
  <c r="G696" i="14" a="1"/>
  <c r="G696" i="14" s="1"/>
  <c r="F696" i="14" a="1"/>
  <c r="F696" i="14" s="1"/>
  <c r="E696" i="14" a="1"/>
  <c r="E696" i="14" s="1"/>
  <c r="L695" i="14" a="1"/>
  <c r="L695" i="14" s="1"/>
  <c r="K695" i="14" a="1"/>
  <c r="K695" i="14" s="1"/>
  <c r="J695" i="14" a="1"/>
  <c r="J695" i="14" s="1"/>
  <c r="I695" i="14" a="1"/>
  <c r="I695" i="14" s="1"/>
  <c r="H695" i="14" a="1"/>
  <c r="H695" i="14" s="1"/>
  <c r="G695" i="14" a="1"/>
  <c r="G695" i="14" s="1"/>
  <c r="F695" i="14" a="1"/>
  <c r="F695" i="14" s="1"/>
  <c r="E695" i="14" a="1"/>
  <c r="E695" i="14" s="1"/>
  <c r="L694" i="14" a="1"/>
  <c r="L694" i="14" s="1"/>
  <c r="K694" i="14" a="1"/>
  <c r="K694" i="14" s="1"/>
  <c r="J694" i="14" a="1"/>
  <c r="J694" i="14" s="1"/>
  <c r="I694" i="14" a="1"/>
  <c r="I694" i="14" s="1"/>
  <c r="H694" i="14" a="1"/>
  <c r="H694" i="14" s="1"/>
  <c r="G694" i="14" a="1"/>
  <c r="G694" i="14" s="1"/>
  <c r="F694" i="14" a="1"/>
  <c r="F694" i="14" s="1"/>
  <c r="E694" i="14" a="1"/>
  <c r="E694" i="14" s="1"/>
  <c r="L693" i="14" a="1"/>
  <c r="L693" i="14" s="1"/>
  <c r="K693" i="14" a="1"/>
  <c r="K693" i="14" s="1"/>
  <c r="J693" i="14" a="1"/>
  <c r="J693" i="14" s="1"/>
  <c r="I693" i="14" a="1"/>
  <c r="I693" i="14" s="1"/>
  <c r="H693" i="14" a="1"/>
  <c r="H693" i="14" s="1"/>
  <c r="G693" i="14" a="1"/>
  <c r="G693" i="14" s="1"/>
  <c r="F693" i="14" a="1"/>
  <c r="F693" i="14" s="1"/>
  <c r="E693" i="14" a="1"/>
  <c r="E693" i="14" s="1"/>
  <c r="L692" i="14" a="1"/>
  <c r="L692" i="14" s="1"/>
  <c r="K692" i="14" a="1"/>
  <c r="K692" i="14" s="1"/>
  <c r="J692" i="14" a="1"/>
  <c r="J692" i="14" s="1"/>
  <c r="I692" i="14" a="1"/>
  <c r="I692" i="14" s="1"/>
  <c r="H692" i="14" a="1"/>
  <c r="H692" i="14" s="1"/>
  <c r="G692" i="14" a="1"/>
  <c r="G692" i="14" s="1"/>
  <c r="F692" i="14" a="1"/>
  <c r="F692" i="14" s="1"/>
  <c r="E692" i="14" a="1"/>
  <c r="E692" i="14" s="1"/>
  <c r="L691" i="14" a="1"/>
  <c r="L691" i="14" s="1"/>
  <c r="K691" i="14" a="1"/>
  <c r="K691" i="14" s="1"/>
  <c r="J691" i="14" a="1"/>
  <c r="J691" i="14" s="1"/>
  <c r="I691" i="14" a="1"/>
  <c r="I691" i="14" s="1"/>
  <c r="H691" i="14" a="1"/>
  <c r="H691" i="14" s="1"/>
  <c r="G691" i="14" a="1"/>
  <c r="G691" i="14" s="1"/>
  <c r="F691" i="14" a="1"/>
  <c r="F691" i="14" s="1"/>
  <c r="E691" i="14" a="1"/>
  <c r="E691" i="14" s="1"/>
  <c r="L690" i="14" a="1"/>
  <c r="L690" i="14" s="1"/>
  <c r="K690" i="14" a="1"/>
  <c r="K690" i="14" s="1"/>
  <c r="J690" i="14" a="1"/>
  <c r="J690" i="14" s="1"/>
  <c r="I690" i="14" a="1"/>
  <c r="I690" i="14" s="1"/>
  <c r="H690" i="14" a="1"/>
  <c r="H690" i="14" s="1"/>
  <c r="G690" i="14" a="1"/>
  <c r="G690" i="14" s="1"/>
  <c r="F690" i="14" a="1"/>
  <c r="F690" i="14" s="1"/>
  <c r="E690" i="14" a="1"/>
  <c r="E690" i="14" s="1"/>
  <c r="L689" i="14" a="1"/>
  <c r="L689" i="14" s="1"/>
  <c r="K689" i="14" a="1"/>
  <c r="K689" i="14" s="1"/>
  <c r="J689" i="14" a="1"/>
  <c r="J689" i="14" s="1"/>
  <c r="I689" i="14" a="1"/>
  <c r="I689" i="14" s="1"/>
  <c r="H689" i="14" a="1"/>
  <c r="H689" i="14" s="1"/>
  <c r="G689" i="14" a="1"/>
  <c r="G689" i="14" s="1"/>
  <c r="F689" i="14" a="1"/>
  <c r="F689" i="14" s="1"/>
  <c r="E689" i="14" a="1"/>
  <c r="E689" i="14" s="1"/>
  <c r="L688" i="14" a="1"/>
  <c r="L688" i="14" s="1"/>
  <c r="K688" i="14" a="1"/>
  <c r="K688" i="14" s="1"/>
  <c r="J688" i="14" a="1"/>
  <c r="J688" i="14" s="1"/>
  <c r="I688" i="14" a="1"/>
  <c r="I688" i="14" s="1"/>
  <c r="H688" i="14" a="1"/>
  <c r="H688" i="14" s="1"/>
  <c r="G688" i="14" a="1"/>
  <c r="G688" i="14" s="1"/>
  <c r="F688" i="14" a="1"/>
  <c r="F688" i="14" s="1"/>
  <c r="E688" i="14" a="1"/>
  <c r="E688" i="14" s="1"/>
  <c r="L687" i="14" a="1"/>
  <c r="L687" i="14" s="1"/>
  <c r="K687" i="14" a="1"/>
  <c r="K687" i="14" s="1"/>
  <c r="J687" i="14" a="1"/>
  <c r="J687" i="14" s="1"/>
  <c r="I687" i="14" a="1"/>
  <c r="I687" i="14" s="1"/>
  <c r="H687" i="14" a="1"/>
  <c r="H687" i="14" s="1"/>
  <c r="G687" i="14" a="1"/>
  <c r="G687" i="14" s="1"/>
  <c r="F687" i="14" a="1"/>
  <c r="F687" i="14" s="1"/>
  <c r="E687" i="14" a="1"/>
  <c r="E687" i="14" s="1"/>
  <c r="L686" i="14" a="1"/>
  <c r="L686" i="14" s="1"/>
  <c r="K686" i="14" a="1"/>
  <c r="K686" i="14" s="1"/>
  <c r="J686" i="14" a="1"/>
  <c r="J686" i="14" s="1"/>
  <c r="I686" i="14" a="1"/>
  <c r="I686" i="14" s="1"/>
  <c r="H686" i="14" a="1"/>
  <c r="H686" i="14" s="1"/>
  <c r="G686" i="14" a="1"/>
  <c r="G686" i="14" s="1"/>
  <c r="F686" i="14" a="1"/>
  <c r="F686" i="14" s="1"/>
  <c r="E686" i="14" a="1"/>
  <c r="E686" i="14" s="1"/>
  <c r="L685" i="14" a="1"/>
  <c r="L685" i="14" s="1"/>
  <c r="K685" i="14" a="1"/>
  <c r="K685" i="14" s="1"/>
  <c r="J685" i="14" a="1"/>
  <c r="J685" i="14" s="1"/>
  <c r="I685" i="14" a="1"/>
  <c r="I685" i="14" s="1"/>
  <c r="H685" i="14" a="1"/>
  <c r="H685" i="14" s="1"/>
  <c r="G685" i="14" a="1"/>
  <c r="G685" i="14" s="1"/>
  <c r="F685" i="14" a="1"/>
  <c r="F685" i="14" s="1"/>
  <c r="E685" i="14" a="1"/>
  <c r="E685" i="14" s="1"/>
  <c r="L684" i="14" a="1"/>
  <c r="L684" i="14" s="1"/>
  <c r="K684" i="14" a="1"/>
  <c r="K684" i="14" s="1"/>
  <c r="J684" i="14" a="1"/>
  <c r="J684" i="14" s="1"/>
  <c r="I684" i="14" a="1"/>
  <c r="I684" i="14" s="1"/>
  <c r="H684" i="14" a="1"/>
  <c r="H684" i="14" s="1"/>
  <c r="G684" i="14" a="1"/>
  <c r="G684" i="14" s="1"/>
  <c r="F684" i="14" a="1"/>
  <c r="F684" i="14" s="1"/>
  <c r="E684" i="14" a="1"/>
  <c r="E684" i="14" s="1"/>
  <c r="L683" i="14" a="1"/>
  <c r="L683" i="14" s="1"/>
  <c r="K683" i="14" a="1"/>
  <c r="K683" i="14" s="1"/>
  <c r="J683" i="14" a="1"/>
  <c r="J683" i="14" s="1"/>
  <c r="I683" i="14" a="1"/>
  <c r="I683" i="14" s="1"/>
  <c r="H683" i="14" a="1"/>
  <c r="H683" i="14" s="1"/>
  <c r="G683" i="14" a="1"/>
  <c r="G683" i="14" s="1"/>
  <c r="F683" i="14" a="1"/>
  <c r="F683" i="14" s="1"/>
  <c r="E683" i="14" a="1"/>
  <c r="E683" i="14" s="1"/>
  <c r="L682" i="14" a="1"/>
  <c r="L682" i="14" s="1"/>
  <c r="K682" i="14" a="1"/>
  <c r="K682" i="14" s="1"/>
  <c r="J682" i="14" a="1"/>
  <c r="J682" i="14" s="1"/>
  <c r="I682" i="14" a="1"/>
  <c r="I682" i="14" s="1"/>
  <c r="H682" i="14" a="1"/>
  <c r="H682" i="14" s="1"/>
  <c r="G682" i="14" a="1"/>
  <c r="G682" i="14" s="1"/>
  <c r="F682" i="14" a="1"/>
  <c r="F682" i="14" s="1"/>
  <c r="E682" i="14" a="1"/>
  <c r="E682" i="14" s="1"/>
  <c r="L681" i="14" a="1"/>
  <c r="L681" i="14" s="1"/>
  <c r="K681" i="14" a="1"/>
  <c r="K681" i="14" s="1"/>
  <c r="J681" i="14" a="1"/>
  <c r="J681" i="14" s="1"/>
  <c r="I681" i="14" a="1"/>
  <c r="I681" i="14" s="1"/>
  <c r="H681" i="14" a="1"/>
  <c r="H681" i="14" s="1"/>
  <c r="G681" i="14" a="1"/>
  <c r="G681" i="14" s="1"/>
  <c r="F681" i="14" a="1"/>
  <c r="F681" i="14" s="1"/>
  <c r="E681" i="14" a="1"/>
  <c r="E681" i="14" s="1"/>
  <c r="L680" i="14" a="1"/>
  <c r="L680" i="14" s="1"/>
  <c r="K680" i="14" a="1"/>
  <c r="K680" i="14" s="1"/>
  <c r="J680" i="14" a="1"/>
  <c r="J680" i="14" s="1"/>
  <c r="I680" i="14" a="1"/>
  <c r="I680" i="14" s="1"/>
  <c r="H680" i="14" a="1"/>
  <c r="H680" i="14" s="1"/>
  <c r="G680" i="14" a="1"/>
  <c r="G680" i="14" s="1"/>
  <c r="F680" i="14" a="1"/>
  <c r="F680" i="14" s="1"/>
  <c r="E680" i="14" a="1"/>
  <c r="E680" i="14" s="1"/>
  <c r="L679" i="14" a="1"/>
  <c r="L679" i="14" s="1"/>
  <c r="K679" i="14" a="1"/>
  <c r="K679" i="14" s="1"/>
  <c r="J679" i="14" a="1"/>
  <c r="J679" i="14" s="1"/>
  <c r="I679" i="14" a="1"/>
  <c r="I679" i="14" s="1"/>
  <c r="H679" i="14" a="1"/>
  <c r="H679" i="14" s="1"/>
  <c r="G679" i="14" a="1"/>
  <c r="G679" i="14" s="1"/>
  <c r="F679" i="14" a="1"/>
  <c r="F679" i="14" s="1"/>
  <c r="E679" i="14" a="1"/>
  <c r="E679" i="14" s="1"/>
  <c r="L678" i="14" a="1"/>
  <c r="L678" i="14" s="1"/>
  <c r="K678" i="14" a="1"/>
  <c r="K678" i="14" s="1"/>
  <c r="J678" i="14" a="1"/>
  <c r="J678" i="14" s="1"/>
  <c r="I678" i="14" a="1"/>
  <c r="I678" i="14" s="1"/>
  <c r="H678" i="14" a="1"/>
  <c r="H678" i="14" s="1"/>
  <c r="G678" i="14" a="1"/>
  <c r="G678" i="14" s="1"/>
  <c r="F678" i="14" a="1"/>
  <c r="F678" i="14" s="1"/>
  <c r="E678" i="14" a="1"/>
  <c r="E678" i="14" s="1"/>
  <c r="L677" i="14" a="1"/>
  <c r="L677" i="14" s="1"/>
  <c r="K677" i="14" a="1"/>
  <c r="K677" i="14" s="1"/>
  <c r="J677" i="14" a="1"/>
  <c r="J677" i="14" s="1"/>
  <c r="I677" i="14" a="1"/>
  <c r="I677" i="14" s="1"/>
  <c r="H677" i="14" a="1"/>
  <c r="H677" i="14" s="1"/>
  <c r="G677" i="14" a="1"/>
  <c r="G677" i="14" s="1"/>
  <c r="F677" i="14" a="1"/>
  <c r="F677" i="14" s="1"/>
  <c r="E677" i="14" a="1"/>
  <c r="E677" i="14" s="1"/>
  <c r="L676" i="14" a="1"/>
  <c r="L676" i="14" s="1"/>
  <c r="K676" i="14" a="1"/>
  <c r="K676" i="14" s="1"/>
  <c r="J676" i="14" a="1"/>
  <c r="J676" i="14" s="1"/>
  <c r="I676" i="14" a="1"/>
  <c r="I676" i="14" s="1"/>
  <c r="H676" i="14" a="1"/>
  <c r="H676" i="14" s="1"/>
  <c r="G676" i="14" a="1"/>
  <c r="G676" i="14" s="1"/>
  <c r="F676" i="14" a="1"/>
  <c r="F676" i="14" s="1"/>
  <c r="E676" i="14" a="1"/>
  <c r="E676" i="14" s="1"/>
  <c r="L675" i="14" a="1"/>
  <c r="L675" i="14" s="1"/>
  <c r="K675" i="14" a="1"/>
  <c r="K675" i="14" s="1"/>
  <c r="J675" i="14" a="1"/>
  <c r="J675" i="14" s="1"/>
  <c r="I675" i="14" a="1"/>
  <c r="I675" i="14" s="1"/>
  <c r="H675" i="14" a="1"/>
  <c r="H675" i="14" s="1"/>
  <c r="G675" i="14" a="1"/>
  <c r="G675" i="14" s="1"/>
  <c r="F675" i="14" a="1"/>
  <c r="F675" i="14" s="1"/>
  <c r="E675" i="14" a="1"/>
  <c r="E675" i="14" s="1"/>
  <c r="L674" i="14" a="1"/>
  <c r="L674" i="14" s="1"/>
  <c r="K674" i="14" a="1"/>
  <c r="K674" i="14" s="1"/>
  <c r="J674" i="14" a="1"/>
  <c r="J674" i="14" s="1"/>
  <c r="I674" i="14" a="1"/>
  <c r="I674" i="14" s="1"/>
  <c r="H674" i="14" a="1"/>
  <c r="H674" i="14" s="1"/>
  <c r="G674" i="14" a="1"/>
  <c r="G674" i="14" s="1"/>
  <c r="F674" i="14" a="1"/>
  <c r="F674" i="14" s="1"/>
  <c r="E674" i="14" a="1"/>
  <c r="E674" i="14" s="1"/>
  <c r="L673" i="14" a="1"/>
  <c r="L673" i="14" s="1"/>
  <c r="K673" i="14" a="1"/>
  <c r="K673" i="14" s="1"/>
  <c r="J673" i="14" a="1"/>
  <c r="J673" i="14" s="1"/>
  <c r="I673" i="14" a="1"/>
  <c r="I673" i="14" s="1"/>
  <c r="H673" i="14" a="1"/>
  <c r="H673" i="14" s="1"/>
  <c r="G673" i="14" a="1"/>
  <c r="G673" i="14" s="1"/>
  <c r="F673" i="14" a="1"/>
  <c r="F673" i="14" s="1"/>
  <c r="E673" i="14" a="1"/>
  <c r="E673" i="14" s="1"/>
  <c r="L672" i="14" a="1"/>
  <c r="L672" i="14" s="1"/>
  <c r="K672" i="14" a="1"/>
  <c r="K672" i="14" s="1"/>
  <c r="J672" i="14" a="1"/>
  <c r="J672" i="14" s="1"/>
  <c r="I672" i="14" a="1"/>
  <c r="I672" i="14" s="1"/>
  <c r="H672" i="14" a="1"/>
  <c r="H672" i="14" s="1"/>
  <c r="G672" i="14" a="1"/>
  <c r="G672" i="14" s="1"/>
  <c r="F672" i="14" a="1"/>
  <c r="F672" i="14" s="1"/>
  <c r="E672" i="14" a="1"/>
  <c r="E672" i="14" s="1"/>
  <c r="L671" i="14" a="1"/>
  <c r="L671" i="14" s="1"/>
  <c r="K671" i="14" a="1"/>
  <c r="K671" i="14" s="1"/>
  <c r="J671" i="14" a="1"/>
  <c r="J671" i="14" s="1"/>
  <c r="I671" i="14" a="1"/>
  <c r="I671" i="14" s="1"/>
  <c r="H671" i="14" a="1"/>
  <c r="H671" i="14" s="1"/>
  <c r="G671" i="14" a="1"/>
  <c r="G671" i="14" s="1"/>
  <c r="F671" i="14" a="1"/>
  <c r="F671" i="14" s="1"/>
  <c r="E671" i="14" a="1"/>
  <c r="E671" i="14" s="1"/>
  <c r="L670" i="14" a="1"/>
  <c r="L670" i="14" s="1"/>
  <c r="K670" i="14" a="1"/>
  <c r="K670" i="14" s="1"/>
  <c r="J670" i="14" a="1"/>
  <c r="J670" i="14" s="1"/>
  <c r="I670" i="14" a="1"/>
  <c r="I670" i="14" s="1"/>
  <c r="H670" i="14" a="1"/>
  <c r="H670" i="14" s="1"/>
  <c r="G670" i="14" a="1"/>
  <c r="G670" i="14" s="1"/>
  <c r="F670" i="14" a="1"/>
  <c r="F670" i="14" s="1"/>
  <c r="E670" i="14" a="1"/>
  <c r="E670" i="14" s="1"/>
  <c r="L668" i="14" a="1"/>
  <c r="L668" i="14" s="1"/>
  <c r="K668" i="14" a="1"/>
  <c r="K668" i="14" s="1"/>
  <c r="J668" i="14" a="1"/>
  <c r="J668" i="14" s="1"/>
  <c r="I668" i="14" a="1"/>
  <c r="I668" i="14" s="1"/>
  <c r="H668" i="14" a="1"/>
  <c r="H668" i="14" s="1"/>
  <c r="G668" i="14" a="1"/>
  <c r="G668" i="14" s="1"/>
  <c r="F668" i="14" a="1"/>
  <c r="F668" i="14" s="1"/>
  <c r="E668" i="14" a="1"/>
  <c r="E668" i="14" s="1"/>
  <c r="L667" i="14" a="1"/>
  <c r="L667" i="14" s="1"/>
  <c r="K667" i="14" a="1"/>
  <c r="K667" i="14" s="1"/>
  <c r="J667" i="14" a="1"/>
  <c r="J667" i="14" s="1"/>
  <c r="I667" i="14" a="1"/>
  <c r="I667" i="14" s="1"/>
  <c r="H667" i="14" a="1"/>
  <c r="H667" i="14" s="1"/>
  <c r="G667" i="14" a="1"/>
  <c r="G667" i="14" s="1"/>
  <c r="F667" i="14" a="1"/>
  <c r="F667" i="14" s="1"/>
  <c r="E667" i="14" a="1"/>
  <c r="E667" i="14" s="1"/>
  <c r="L666" i="14" a="1"/>
  <c r="L666" i="14" s="1"/>
  <c r="K666" i="14" a="1"/>
  <c r="K666" i="14" s="1"/>
  <c r="J666" i="14" a="1"/>
  <c r="J666" i="14" s="1"/>
  <c r="I666" i="14" a="1"/>
  <c r="I666" i="14" s="1"/>
  <c r="H666" i="14" a="1"/>
  <c r="H666" i="14" s="1"/>
  <c r="G666" i="14" a="1"/>
  <c r="G666" i="14" s="1"/>
  <c r="F666" i="14" a="1"/>
  <c r="F666" i="14" s="1"/>
  <c r="E666" i="14" a="1"/>
  <c r="E666" i="14" s="1"/>
  <c r="L665" i="14" a="1"/>
  <c r="L665" i="14" s="1"/>
  <c r="K665" i="14" a="1"/>
  <c r="K665" i="14" s="1"/>
  <c r="J665" i="14" a="1"/>
  <c r="J665" i="14" s="1"/>
  <c r="I665" i="14" a="1"/>
  <c r="I665" i="14" s="1"/>
  <c r="H665" i="14" a="1"/>
  <c r="H665" i="14" s="1"/>
  <c r="G665" i="14" a="1"/>
  <c r="G665" i="14" s="1"/>
  <c r="F665" i="14" a="1"/>
  <c r="F665" i="14" s="1"/>
  <c r="E665" i="14" a="1"/>
  <c r="E665" i="14" s="1"/>
  <c r="L664" i="14" a="1"/>
  <c r="L664" i="14" s="1"/>
  <c r="K664" i="14" a="1"/>
  <c r="K664" i="14" s="1"/>
  <c r="J664" i="14" a="1"/>
  <c r="J664" i="14" s="1"/>
  <c r="I664" i="14" a="1"/>
  <c r="I664" i="14" s="1"/>
  <c r="H664" i="14" a="1"/>
  <c r="H664" i="14" s="1"/>
  <c r="G664" i="14" a="1"/>
  <c r="G664" i="14" s="1"/>
  <c r="F664" i="14" a="1"/>
  <c r="F664" i="14" s="1"/>
  <c r="E664" i="14" a="1"/>
  <c r="E664" i="14" s="1"/>
  <c r="L663" i="14" a="1"/>
  <c r="L663" i="14" s="1"/>
  <c r="K663" i="14" a="1"/>
  <c r="K663" i="14" s="1"/>
  <c r="J663" i="14" a="1"/>
  <c r="J663" i="14" s="1"/>
  <c r="I663" i="14" a="1"/>
  <c r="I663" i="14" s="1"/>
  <c r="H663" i="14" a="1"/>
  <c r="H663" i="14" s="1"/>
  <c r="G663" i="14" a="1"/>
  <c r="G663" i="14" s="1"/>
  <c r="F663" i="14" a="1"/>
  <c r="F663" i="14" s="1"/>
  <c r="E663" i="14" a="1"/>
  <c r="E663" i="14" s="1"/>
  <c r="L662" i="14" a="1"/>
  <c r="L662" i="14" s="1"/>
  <c r="K662" i="14" a="1"/>
  <c r="K662" i="14" s="1"/>
  <c r="J662" i="14" a="1"/>
  <c r="J662" i="14" s="1"/>
  <c r="I662" i="14" a="1"/>
  <c r="I662" i="14" s="1"/>
  <c r="H662" i="14" a="1"/>
  <c r="H662" i="14" s="1"/>
  <c r="G662" i="14" a="1"/>
  <c r="G662" i="14" s="1"/>
  <c r="F662" i="14" a="1"/>
  <c r="F662" i="14" s="1"/>
  <c r="E662" i="14" a="1"/>
  <c r="E662" i="14" s="1"/>
  <c r="L661" i="14" a="1"/>
  <c r="L661" i="14" s="1"/>
  <c r="K661" i="14" a="1"/>
  <c r="K661" i="14" s="1"/>
  <c r="J661" i="14" a="1"/>
  <c r="J661" i="14" s="1"/>
  <c r="I661" i="14" a="1"/>
  <c r="I661" i="14" s="1"/>
  <c r="H661" i="14" a="1"/>
  <c r="H661" i="14" s="1"/>
  <c r="G661" i="14" a="1"/>
  <c r="G661" i="14" s="1"/>
  <c r="F661" i="14" a="1"/>
  <c r="F661" i="14" s="1"/>
  <c r="E661" i="14" a="1"/>
  <c r="E661" i="14" s="1"/>
  <c r="L660" i="14" a="1"/>
  <c r="L660" i="14" s="1"/>
  <c r="K660" i="14" a="1"/>
  <c r="K660" i="14" s="1"/>
  <c r="J660" i="14" a="1"/>
  <c r="J660" i="14" s="1"/>
  <c r="I660" i="14" a="1"/>
  <c r="I660" i="14" s="1"/>
  <c r="H660" i="14" a="1"/>
  <c r="H660" i="14" s="1"/>
  <c r="G660" i="14" a="1"/>
  <c r="G660" i="14" s="1"/>
  <c r="F660" i="14" a="1"/>
  <c r="F660" i="14" s="1"/>
  <c r="E660" i="14" a="1"/>
  <c r="E660" i="14" s="1"/>
  <c r="L659" i="14" a="1"/>
  <c r="L659" i="14" s="1"/>
  <c r="K659" i="14" a="1"/>
  <c r="K659" i="14" s="1"/>
  <c r="J659" i="14" a="1"/>
  <c r="J659" i="14" s="1"/>
  <c r="I659" i="14" a="1"/>
  <c r="I659" i="14" s="1"/>
  <c r="H659" i="14" a="1"/>
  <c r="H659" i="14" s="1"/>
  <c r="G659" i="14" a="1"/>
  <c r="G659" i="14" s="1"/>
  <c r="F659" i="14" a="1"/>
  <c r="F659" i="14" s="1"/>
  <c r="E659" i="14" a="1"/>
  <c r="E659" i="14" s="1"/>
  <c r="L658" i="14" a="1"/>
  <c r="L658" i="14" s="1"/>
  <c r="K658" i="14" a="1"/>
  <c r="K658" i="14" s="1"/>
  <c r="J658" i="14" a="1"/>
  <c r="J658" i="14" s="1"/>
  <c r="I658" i="14" a="1"/>
  <c r="I658" i="14" s="1"/>
  <c r="H658" i="14" a="1"/>
  <c r="H658" i="14" s="1"/>
  <c r="G658" i="14" a="1"/>
  <c r="G658" i="14" s="1"/>
  <c r="F658" i="14" a="1"/>
  <c r="F658" i="14" s="1"/>
  <c r="E658" i="14" a="1"/>
  <c r="E658" i="14" s="1"/>
  <c r="L657" i="14" a="1"/>
  <c r="L657" i="14" s="1"/>
  <c r="K657" i="14" a="1"/>
  <c r="K657" i="14" s="1"/>
  <c r="J657" i="14" a="1"/>
  <c r="J657" i="14" s="1"/>
  <c r="I657" i="14" a="1"/>
  <c r="I657" i="14" s="1"/>
  <c r="H657" i="14" a="1"/>
  <c r="H657" i="14" s="1"/>
  <c r="G657" i="14" a="1"/>
  <c r="G657" i="14" s="1"/>
  <c r="F657" i="14" a="1"/>
  <c r="F657" i="14" s="1"/>
  <c r="E657" i="14" a="1"/>
  <c r="E657" i="14" s="1"/>
  <c r="L656" i="14" a="1"/>
  <c r="L656" i="14" s="1"/>
  <c r="K656" i="14" a="1"/>
  <c r="K656" i="14" s="1"/>
  <c r="J656" i="14" a="1"/>
  <c r="J656" i="14" s="1"/>
  <c r="I656" i="14" a="1"/>
  <c r="I656" i="14" s="1"/>
  <c r="H656" i="14" a="1"/>
  <c r="H656" i="14" s="1"/>
  <c r="G656" i="14" a="1"/>
  <c r="G656" i="14" s="1"/>
  <c r="F656" i="14" a="1"/>
  <c r="F656" i="14" s="1"/>
  <c r="E656" i="14" a="1"/>
  <c r="E656" i="14" s="1"/>
  <c r="L655" i="14" a="1"/>
  <c r="L655" i="14" s="1"/>
  <c r="K655" i="14" a="1"/>
  <c r="K655" i="14" s="1"/>
  <c r="J655" i="14" a="1"/>
  <c r="J655" i="14" s="1"/>
  <c r="I655" i="14" a="1"/>
  <c r="I655" i="14" s="1"/>
  <c r="H655" i="14" a="1"/>
  <c r="H655" i="14" s="1"/>
  <c r="G655" i="14" a="1"/>
  <c r="G655" i="14" s="1"/>
  <c r="F655" i="14" a="1"/>
  <c r="F655" i="14" s="1"/>
  <c r="E655" i="14" a="1"/>
  <c r="E655" i="14" s="1"/>
  <c r="L654" i="14" a="1"/>
  <c r="L654" i="14" s="1"/>
  <c r="K654" i="14" a="1"/>
  <c r="K654" i="14" s="1"/>
  <c r="J654" i="14" a="1"/>
  <c r="J654" i="14" s="1"/>
  <c r="I654" i="14" a="1"/>
  <c r="I654" i="14" s="1"/>
  <c r="H654" i="14" a="1"/>
  <c r="H654" i="14" s="1"/>
  <c r="G654" i="14" a="1"/>
  <c r="G654" i="14" s="1"/>
  <c r="F654" i="14" a="1"/>
  <c r="F654" i="14" s="1"/>
  <c r="E654" i="14" a="1"/>
  <c r="E654" i="14" s="1"/>
  <c r="L653" i="14" a="1"/>
  <c r="L653" i="14" s="1"/>
  <c r="K653" i="14" a="1"/>
  <c r="K653" i="14" s="1"/>
  <c r="J653" i="14" a="1"/>
  <c r="J653" i="14" s="1"/>
  <c r="I653" i="14" a="1"/>
  <c r="I653" i="14" s="1"/>
  <c r="H653" i="14" a="1"/>
  <c r="H653" i="14" s="1"/>
  <c r="G653" i="14" a="1"/>
  <c r="G653" i="14" s="1"/>
  <c r="F653" i="14" a="1"/>
  <c r="F653" i="14" s="1"/>
  <c r="E653" i="14" a="1"/>
  <c r="E653" i="14" s="1"/>
  <c r="L652" i="14" a="1"/>
  <c r="L652" i="14" s="1"/>
  <c r="K652" i="14" a="1"/>
  <c r="K652" i="14" s="1"/>
  <c r="J652" i="14" a="1"/>
  <c r="J652" i="14" s="1"/>
  <c r="I652" i="14" a="1"/>
  <c r="I652" i="14" s="1"/>
  <c r="H652" i="14" a="1"/>
  <c r="H652" i="14" s="1"/>
  <c r="G652" i="14" a="1"/>
  <c r="G652" i="14" s="1"/>
  <c r="F652" i="14" a="1"/>
  <c r="F652" i="14" s="1"/>
  <c r="E652" i="14" a="1"/>
  <c r="E652" i="14" s="1"/>
  <c r="L651" i="14" a="1"/>
  <c r="L651" i="14" s="1"/>
  <c r="K651" i="14" a="1"/>
  <c r="K651" i="14" s="1"/>
  <c r="J651" i="14" a="1"/>
  <c r="J651" i="14" s="1"/>
  <c r="I651" i="14" a="1"/>
  <c r="I651" i="14" s="1"/>
  <c r="H651" i="14" a="1"/>
  <c r="H651" i="14" s="1"/>
  <c r="G651" i="14" a="1"/>
  <c r="G651" i="14" s="1"/>
  <c r="F651" i="14" a="1"/>
  <c r="F651" i="14" s="1"/>
  <c r="E651" i="14" a="1"/>
  <c r="E651" i="14" s="1"/>
  <c r="L650" i="14" a="1"/>
  <c r="L650" i="14" s="1"/>
  <c r="K650" i="14" a="1"/>
  <c r="K650" i="14" s="1"/>
  <c r="J650" i="14" a="1"/>
  <c r="J650" i="14" s="1"/>
  <c r="I650" i="14" a="1"/>
  <c r="I650" i="14" s="1"/>
  <c r="H650" i="14" a="1"/>
  <c r="H650" i="14" s="1"/>
  <c r="G650" i="14" a="1"/>
  <c r="G650" i="14" s="1"/>
  <c r="F650" i="14" a="1"/>
  <c r="F650" i="14" s="1"/>
  <c r="E650" i="14" a="1"/>
  <c r="E650" i="14" s="1"/>
  <c r="L649" i="14" a="1"/>
  <c r="L649" i="14" s="1"/>
  <c r="K649" i="14" a="1"/>
  <c r="K649" i="14" s="1"/>
  <c r="J649" i="14" a="1"/>
  <c r="J649" i="14" s="1"/>
  <c r="I649" i="14" a="1"/>
  <c r="I649" i="14" s="1"/>
  <c r="H649" i="14" a="1"/>
  <c r="H649" i="14" s="1"/>
  <c r="G649" i="14" a="1"/>
  <c r="G649" i="14" s="1"/>
  <c r="F649" i="14" a="1"/>
  <c r="F649" i="14" s="1"/>
  <c r="E649" i="14" a="1"/>
  <c r="E649" i="14" s="1"/>
  <c r="L648" i="14" a="1"/>
  <c r="L648" i="14" s="1"/>
  <c r="K648" i="14" a="1"/>
  <c r="K648" i="14" s="1"/>
  <c r="J648" i="14" a="1"/>
  <c r="J648" i="14" s="1"/>
  <c r="I648" i="14" a="1"/>
  <c r="I648" i="14" s="1"/>
  <c r="H648" i="14" a="1"/>
  <c r="H648" i="14" s="1"/>
  <c r="G648" i="14" a="1"/>
  <c r="G648" i="14" s="1"/>
  <c r="F648" i="14" a="1"/>
  <c r="F648" i="14" s="1"/>
  <c r="E648" i="14" a="1"/>
  <c r="E648" i="14" s="1"/>
  <c r="L647" i="14" a="1"/>
  <c r="L647" i="14" s="1"/>
  <c r="K647" i="14" a="1"/>
  <c r="K647" i="14" s="1"/>
  <c r="J647" i="14" a="1"/>
  <c r="J647" i="14" s="1"/>
  <c r="I647" i="14" a="1"/>
  <c r="I647" i="14" s="1"/>
  <c r="H647" i="14" a="1"/>
  <c r="H647" i="14" s="1"/>
  <c r="G647" i="14" a="1"/>
  <c r="G647" i="14" s="1"/>
  <c r="F647" i="14" a="1"/>
  <c r="F647" i="14" s="1"/>
  <c r="E647" i="14" a="1"/>
  <c r="E647" i="14" s="1"/>
  <c r="L646" i="14" a="1"/>
  <c r="L646" i="14" s="1"/>
  <c r="K646" i="14" a="1"/>
  <c r="K646" i="14" s="1"/>
  <c r="J646" i="14" a="1"/>
  <c r="J646" i="14" s="1"/>
  <c r="I646" i="14" a="1"/>
  <c r="I646" i="14" s="1"/>
  <c r="H646" i="14" a="1"/>
  <c r="H646" i="14" s="1"/>
  <c r="G646" i="14" a="1"/>
  <c r="G646" i="14" s="1"/>
  <c r="F646" i="14" a="1"/>
  <c r="F646" i="14" s="1"/>
  <c r="E646" i="14" a="1"/>
  <c r="E646" i="14" s="1"/>
  <c r="L645" i="14" a="1"/>
  <c r="L645" i="14" s="1"/>
  <c r="K645" i="14" a="1"/>
  <c r="K645" i="14" s="1"/>
  <c r="J645" i="14" a="1"/>
  <c r="J645" i="14" s="1"/>
  <c r="I645" i="14" a="1"/>
  <c r="I645" i="14" s="1"/>
  <c r="H645" i="14" a="1"/>
  <c r="H645" i="14" s="1"/>
  <c r="G645" i="14" a="1"/>
  <c r="G645" i="14" s="1"/>
  <c r="F645" i="14" a="1"/>
  <c r="F645" i="14" s="1"/>
  <c r="E645" i="14" a="1"/>
  <c r="E645" i="14" s="1"/>
  <c r="L644" i="14" a="1"/>
  <c r="L644" i="14" s="1"/>
  <c r="K644" i="14" a="1"/>
  <c r="K644" i="14" s="1"/>
  <c r="J644" i="14" a="1"/>
  <c r="J644" i="14" s="1"/>
  <c r="I644" i="14" a="1"/>
  <c r="I644" i="14" s="1"/>
  <c r="H644" i="14" a="1"/>
  <c r="H644" i="14" s="1"/>
  <c r="G644" i="14" a="1"/>
  <c r="G644" i="14" s="1"/>
  <c r="F644" i="14" a="1"/>
  <c r="F644" i="14" s="1"/>
  <c r="E644" i="14" a="1"/>
  <c r="E644" i="14" s="1"/>
  <c r="L643" i="14" a="1"/>
  <c r="L643" i="14" s="1"/>
  <c r="K643" i="14" a="1"/>
  <c r="K643" i="14" s="1"/>
  <c r="J643" i="14" a="1"/>
  <c r="J643" i="14" s="1"/>
  <c r="I643" i="14" a="1"/>
  <c r="I643" i="14" s="1"/>
  <c r="H643" i="14" a="1"/>
  <c r="H643" i="14" s="1"/>
  <c r="G643" i="14" a="1"/>
  <c r="G643" i="14" s="1"/>
  <c r="F643" i="14" a="1"/>
  <c r="F643" i="14" s="1"/>
  <c r="E643" i="14" a="1"/>
  <c r="E643" i="14" s="1"/>
  <c r="L642" i="14" a="1"/>
  <c r="L642" i="14" s="1"/>
  <c r="K642" i="14" a="1"/>
  <c r="K642" i="14" s="1"/>
  <c r="J642" i="14" a="1"/>
  <c r="J642" i="14" s="1"/>
  <c r="I642" i="14" a="1"/>
  <c r="I642" i="14" s="1"/>
  <c r="H642" i="14" a="1"/>
  <c r="H642" i="14" s="1"/>
  <c r="G642" i="14" a="1"/>
  <c r="G642" i="14" s="1"/>
  <c r="F642" i="14" a="1"/>
  <c r="F642" i="14" s="1"/>
  <c r="E642" i="14" a="1"/>
  <c r="E642" i="14" s="1"/>
  <c r="L641" i="14" a="1"/>
  <c r="L641" i="14" s="1"/>
  <c r="K641" i="14" a="1"/>
  <c r="K641" i="14" s="1"/>
  <c r="J641" i="14" a="1"/>
  <c r="J641" i="14" s="1"/>
  <c r="I641" i="14" a="1"/>
  <c r="I641" i="14" s="1"/>
  <c r="H641" i="14" a="1"/>
  <c r="H641" i="14" s="1"/>
  <c r="G641" i="14" a="1"/>
  <c r="G641" i="14" s="1"/>
  <c r="F641" i="14" a="1"/>
  <c r="F641" i="14" s="1"/>
  <c r="E641" i="14" a="1"/>
  <c r="E641" i="14" s="1"/>
  <c r="L640" i="14" a="1"/>
  <c r="L640" i="14" s="1"/>
  <c r="K640" i="14" a="1"/>
  <c r="K640" i="14" s="1"/>
  <c r="J640" i="14" a="1"/>
  <c r="J640" i="14" s="1"/>
  <c r="I640" i="14" a="1"/>
  <c r="I640" i="14" s="1"/>
  <c r="H640" i="14" a="1"/>
  <c r="H640" i="14" s="1"/>
  <c r="G640" i="14" a="1"/>
  <c r="G640" i="14" s="1"/>
  <c r="F640" i="14" a="1"/>
  <c r="F640" i="14" s="1"/>
  <c r="E640" i="14" a="1"/>
  <c r="E640" i="14" s="1"/>
  <c r="L639" i="14" a="1"/>
  <c r="L639" i="14" s="1"/>
  <c r="K639" i="14" a="1"/>
  <c r="K639" i="14" s="1"/>
  <c r="J639" i="14" a="1"/>
  <c r="J639" i="14" s="1"/>
  <c r="I639" i="14" a="1"/>
  <c r="I639" i="14" s="1"/>
  <c r="H639" i="14" a="1"/>
  <c r="H639" i="14" s="1"/>
  <c r="G639" i="14" a="1"/>
  <c r="G639" i="14" s="1"/>
  <c r="F639" i="14" a="1"/>
  <c r="F639" i="14" s="1"/>
  <c r="E639" i="14" a="1"/>
  <c r="E639" i="14" s="1"/>
  <c r="L638" i="14" a="1"/>
  <c r="L638" i="14" s="1"/>
  <c r="K638" i="14" a="1"/>
  <c r="K638" i="14" s="1"/>
  <c r="J638" i="14" a="1"/>
  <c r="J638" i="14" s="1"/>
  <c r="I638" i="14" a="1"/>
  <c r="I638" i="14" s="1"/>
  <c r="H638" i="14" a="1"/>
  <c r="H638" i="14" s="1"/>
  <c r="G638" i="14" a="1"/>
  <c r="G638" i="14" s="1"/>
  <c r="F638" i="14" a="1"/>
  <c r="F638" i="14" s="1"/>
  <c r="E638" i="14" a="1"/>
  <c r="E638" i="14" s="1"/>
  <c r="L637" i="14" a="1"/>
  <c r="L637" i="14" s="1"/>
  <c r="K637" i="14" a="1"/>
  <c r="K637" i="14" s="1"/>
  <c r="J637" i="14" a="1"/>
  <c r="J637" i="14" s="1"/>
  <c r="I637" i="14" a="1"/>
  <c r="I637" i="14" s="1"/>
  <c r="H637" i="14" a="1"/>
  <c r="H637" i="14" s="1"/>
  <c r="G637" i="14" a="1"/>
  <c r="G637" i="14" s="1"/>
  <c r="F637" i="14" a="1"/>
  <c r="F637" i="14" s="1"/>
  <c r="E637" i="14" a="1"/>
  <c r="E637" i="14" s="1"/>
  <c r="L636" i="14" a="1"/>
  <c r="L636" i="14" s="1"/>
  <c r="K636" i="14" a="1"/>
  <c r="K636" i="14" s="1"/>
  <c r="J636" i="14" a="1"/>
  <c r="J636" i="14" s="1"/>
  <c r="I636" i="14" a="1"/>
  <c r="I636" i="14" s="1"/>
  <c r="H636" i="14" a="1"/>
  <c r="H636" i="14" s="1"/>
  <c r="G636" i="14" a="1"/>
  <c r="G636" i="14" s="1"/>
  <c r="F636" i="14" a="1"/>
  <c r="F636" i="14" s="1"/>
  <c r="E636" i="14" a="1"/>
  <c r="E636" i="14" s="1"/>
  <c r="L635" i="14" a="1"/>
  <c r="L635" i="14" s="1"/>
  <c r="K635" i="14" a="1"/>
  <c r="K635" i="14" s="1"/>
  <c r="J635" i="14" a="1"/>
  <c r="J635" i="14" s="1"/>
  <c r="I635" i="14" a="1"/>
  <c r="I635" i="14" s="1"/>
  <c r="H635" i="14" a="1"/>
  <c r="H635" i="14" s="1"/>
  <c r="G635" i="14" a="1"/>
  <c r="G635" i="14" s="1"/>
  <c r="F635" i="14" a="1"/>
  <c r="F635" i="14" s="1"/>
  <c r="E635" i="14" a="1"/>
  <c r="E635" i="14" s="1"/>
  <c r="L634" i="14" a="1"/>
  <c r="L634" i="14" s="1"/>
  <c r="K634" i="14" a="1"/>
  <c r="K634" i="14" s="1"/>
  <c r="J634" i="14" a="1"/>
  <c r="J634" i="14" s="1"/>
  <c r="I634" i="14" a="1"/>
  <c r="I634" i="14" s="1"/>
  <c r="H634" i="14" a="1"/>
  <c r="H634" i="14" s="1"/>
  <c r="G634" i="14" a="1"/>
  <c r="G634" i="14" s="1"/>
  <c r="F634" i="14" a="1"/>
  <c r="F634" i="14" s="1"/>
  <c r="E634" i="14" a="1"/>
  <c r="E634" i="14" s="1"/>
  <c r="L633" i="14" a="1"/>
  <c r="L633" i="14" s="1"/>
  <c r="K633" i="14" a="1"/>
  <c r="K633" i="14" s="1"/>
  <c r="J633" i="14" a="1"/>
  <c r="J633" i="14" s="1"/>
  <c r="I633" i="14" a="1"/>
  <c r="I633" i="14" s="1"/>
  <c r="H633" i="14" a="1"/>
  <c r="H633" i="14" s="1"/>
  <c r="G633" i="14" a="1"/>
  <c r="G633" i="14" s="1"/>
  <c r="F633" i="14" a="1"/>
  <c r="F633" i="14" s="1"/>
  <c r="E633" i="14" a="1"/>
  <c r="E633" i="14" s="1"/>
  <c r="L632" i="14" a="1"/>
  <c r="L632" i="14" s="1"/>
  <c r="K632" i="14" a="1"/>
  <c r="K632" i="14" s="1"/>
  <c r="J632" i="14" a="1"/>
  <c r="J632" i="14" s="1"/>
  <c r="I632" i="14" a="1"/>
  <c r="I632" i="14" s="1"/>
  <c r="H632" i="14" a="1"/>
  <c r="H632" i="14" s="1"/>
  <c r="G632" i="14" a="1"/>
  <c r="G632" i="14" s="1"/>
  <c r="F632" i="14" a="1"/>
  <c r="F632" i="14" s="1"/>
  <c r="E632" i="14" a="1"/>
  <c r="E632" i="14" s="1"/>
  <c r="L631" i="14" a="1"/>
  <c r="L631" i="14" s="1"/>
  <c r="K631" i="14" a="1"/>
  <c r="K631" i="14" s="1"/>
  <c r="J631" i="14" a="1"/>
  <c r="J631" i="14" s="1"/>
  <c r="I631" i="14" a="1"/>
  <c r="I631" i="14" s="1"/>
  <c r="H631" i="14" a="1"/>
  <c r="H631" i="14" s="1"/>
  <c r="G631" i="14" a="1"/>
  <c r="G631" i="14" s="1"/>
  <c r="F631" i="14" a="1"/>
  <c r="F631" i="14" s="1"/>
  <c r="E631" i="14" a="1"/>
  <c r="E631" i="14" s="1"/>
  <c r="L630" i="14" a="1"/>
  <c r="L630" i="14" s="1"/>
  <c r="K630" i="14" a="1"/>
  <c r="K630" i="14" s="1"/>
  <c r="J630" i="14" a="1"/>
  <c r="J630" i="14" s="1"/>
  <c r="I630" i="14" a="1"/>
  <c r="I630" i="14" s="1"/>
  <c r="H630" i="14" a="1"/>
  <c r="H630" i="14" s="1"/>
  <c r="G630" i="14" a="1"/>
  <c r="G630" i="14" s="1"/>
  <c r="F630" i="14" a="1"/>
  <c r="F630" i="14" s="1"/>
  <c r="E630" i="14" a="1"/>
  <c r="E630" i="14" s="1"/>
  <c r="L629" i="14" a="1"/>
  <c r="L629" i="14" s="1"/>
  <c r="K629" i="14" a="1"/>
  <c r="K629" i="14" s="1"/>
  <c r="J629" i="14" a="1"/>
  <c r="J629" i="14" s="1"/>
  <c r="I629" i="14" a="1"/>
  <c r="I629" i="14" s="1"/>
  <c r="H629" i="14" a="1"/>
  <c r="H629" i="14" s="1"/>
  <c r="G629" i="14" a="1"/>
  <c r="G629" i="14" s="1"/>
  <c r="F629" i="14" a="1"/>
  <c r="F629" i="14" s="1"/>
  <c r="E629" i="14" a="1"/>
  <c r="E629" i="14" s="1"/>
  <c r="L628" i="14" a="1"/>
  <c r="L628" i="14" s="1"/>
  <c r="K628" i="14" a="1"/>
  <c r="K628" i="14" s="1"/>
  <c r="J628" i="14" a="1"/>
  <c r="J628" i="14" s="1"/>
  <c r="I628" i="14" a="1"/>
  <c r="I628" i="14" s="1"/>
  <c r="H628" i="14" a="1"/>
  <c r="H628" i="14" s="1"/>
  <c r="G628" i="14" a="1"/>
  <c r="G628" i="14" s="1"/>
  <c r="F628" i="14" a="1"/>
  <c r="F628" i="14" s="1"/>
  <c r="E628" i="14" a="1"/>
  <c r="E628" i="14" s="1"/>
  <c r="L627" i="14" a="1"/>
  <c r="L627" i="14" s="1"/>
  <c r="K627" i="14" a="1"/>
  <c r="K627" i="14" s="1"/>
  <c r="J627" i="14" a="1"/>
  <c r="J627" i="14" s="1"/>
  <c r="I627" i="14" a="1"/>
  <c r="I627" i="14" s="1"/>
  <c r="H627" i="14" a="1"/>
  <c r="H627" i="14" s="1"/>
  <c r="G627" i="14" a="1"/>
  <c r="G627" i="14" s="1"/>
  <c r="F627" i="14" a="1"/>
  <c r="F627" i="14" s="1"/>
  <c r="E627" i="14" a="1"/>
  <c r="E627" i="14" s="1"/>
  <c r="L626" i="14" a="1"/>
  <c r="L626" i="14" s="1"/>
  <c r="K626" i="14" a="1"/>
  <c r="K626" i="14" s="1"/>
  <c r="J626" i="14" a="1"/>
  <c r="J626" i="14" s="1"/>
  <c r="I626" i="14" a="1"/>
  <c r="I626" i="14" s="1"/>
  <c r="H626" i="14" a="1"/>
  <c r="H626" i="14" s="1"/>
  <c r="G626" i="14" a="1"/>
  <c r="G626" i="14" s="1"/>
  <c r="F626" i="14" a="1"/>
  <c r="F626" i="14" s="1"/>
  <c r="E626" i="14" a="1"/>
  <c r="E626" i="14" s="1"/>
  <c r="L625" i="14" a="1"/>
  <c r="L625" i="14" s="1"/>
  <c r="K625" i="14" a="1"/>
  <c r="K625" i="14" s="1"/>
  <c r="J625" i="14" a="1"/>
  <c r="J625" i="14" s="1"/>
  <c r="I625" i="14" a="1"/>
  <c r="I625" i="14" s="1"/>
  <c r="H625" i="14" a="1"/>
  <c r="H625" i="14" s="1"/>
  <c r="G625" i="14" a="1"/>
  <c r="G625" i="14" s="1"/>
  <c r="F625" i="14" a="1"/>
  <c r="F625" i="14" s="1"/>
  <c r="E625" i="14" a="1"/>
  <c r="E625" i="14" s="1"/>
  <c r="L624" i="14" a="1"/>
  <c r="L624" i="14" s="1"/>
  <c r="K624" i="14" a="1"/>
  <c r="K624" i="14" s="1"/>
  <c r="J624" i="14" a="1"/>
  <c r="J624" i="14" s="1"/>
  <c r="I624" i="14" a="1"/>
  <c r="I624" i="14" s="1"/>
  <c r="H624" i="14" a="1"/>
  <c r="H624" i="14" s="1"/>
  <c r="G624" i="14" a="1"/>
  <c r="G624" i="14" s="1"/>
  <c r="F624" i="14" a="1"/>
  <c r="F624" i="14" s="1"/>
  <c r="E624" i="14" a="1"/>
  <c r="E624" i="14" s="1"/>
  <c r="L623" i="14" a="1"/>
  <c r="L623" i="14" s="1"/>
  <c r="K623" i="14" a="1"/>
  <c r="K623" i="14" s="1"/>
  <c r="J623" i="14" a="1"/>
  <c r="J623" i="14" s="1"/>
  <c r="I623" i="14" a="1"/>
  <c r="I623" i="14" s="1"/>
  <c r="H623" i="14" a="1"/>
  <c r="H623" i="14" s="1"/>
  <c r="G623" i="14" a="1"/>
  <c r="G623" i="14" s="1"/>
  <c r="F623" i="14" a="1"/>
  <c r="F623" i="14" s="1"/>
  <c r="E623" i="14" a="1"/>
  <c r="E623" i="14" s="1"/>
  <c r="L622" i="14" a="1"/>
  <c r="L622" i="14" s="1"/>
  <c r="K622" i="14" a="1"/>
  <c r="K622" i="14" s="1"/>
  <c r="J622" i="14" a="1"/>
  <c r="J622" i="14" s="1"/>
  <c r="I622" i="14" a="1"/>
  <c r="I622" i="14" s="1"/>
  <c r="H622" i="14" a="1"/>
  <c r="H622" i="14" s="1"/>
  <c r="G622" i="14" a="1"/>
  <c r="G622" i="14" s="1"/>
  <c r="F622" i="14" a="1"/>
  <c r="F622" i="14" s="1"/>
  <c r="E622" i="14" a="1"/>
  <c r="E622" i="14" s="1"/>
  <c r="L621" i="14" a="1"/>
  <c r="L621" i="14" s="1"/>
  <c r="K621" i="14" a="1"/>
  <c r="K621" i="14" s="1"/>
  <c r="J621" i="14" a="1"/>
  <c r="J621" i="14" s="1"/>
  <c r="I621" i="14" a="1"/>
  <c r="I621" i="14" s="1"/>
  <c r="H621" i="14" a="1"/>
  <c r="H621" i="14" s="1"/>
  <c r="G621" i="14" a="1"/>
  <c r="G621" i="14" s="1"/>
  <c r="F621" i="14" a="1"/>
  <c r="F621" i="14" s="1"/>
  <c r="E621" i="14" a="1"/>
  <c r="E621" i="14" s="1"/>
  <c r="L620" i="14" a="1"/>
  <c r="L620" i="14" s="1"/>
  <c r="K620" i="14" a="1"/>
  <c r="K620" i="14" s="1"/>
  <c r="J620" i="14" a="1"/>
  <c r="J620" i="14" s="1"/>
  <c r="I620" i="14" a="1"/>
  <c r="I620" i="14" s="1"/>
  <c r="H620" i="14" a="1"/>
  <c r="H620" i="14" s="1"/>
  <c r="G620" i="14" a="1"/>
  <c r="G620" i="14" s="1"/>
  <c r="F620" i="14" a="1"/>
  <c r="F620" i="14" s="1"/>
  <c r="E620" i="14" a="1"/>
  <c r="E620" i="14" s="1"/>
  <c r="L619" i="14" a="1"/>
  <c r="L619" i="14" s="1"/>
  <c r="K619" i="14" a="1"/>
  <c r="K619" i="14" s="1"/>
  <c r="J619" i="14" a="1"/>
  <c r="J619" i="14" s="1"/>
  <c r="I619" i="14" a="1"/>
  <c r="I619" i="14" s="1"/>
  <c r="H619" i="14" a="1"/>
  <c r="H619" i="14" s="1"/>
  <c r="G619" i="14" a="1"/>
  <c r="G619" i="14" s="1"/>
  <c r="F619" i="14" a="1"/>
  <c r="F619" i="14" s="1"/>
  <c r="E619" i="14" a="1"/>
  <c r="E619" i="14" s="1"/>
  <c r="E569" i="14" a="1"/>
  <c r="E569" i="14" s="1"/>
  <c r="F569" i="14" a="1"/>
  <c r="F569" i="14" s="1"/>
  <c r="G569" i="14" a="1"/>
  <c r="G569" i="14" s="1"/>
  <c r="H569" i="14" a="1"/>
  <c r="H569" i="14" s="1"/>
  <c r="I569" i="14" a="1"/>
  <c r="I569" i="14" s="1"/>
  <c r="J569" i="14" a="1"/>
  <c r="J569" i="14" s="1"/>
  <c r="K569" i="14" a="1"/>
  <c r="K569" i="14" s="1"/>
  <c r="L569" i="14" a="1"/>
  <c r="L569" i="14" s="1"/>
  <c r="E570" i="14" a="1"/>
  <c r="E570" i="14" s="1"/>
  <c r="F570" i="14" a="1"/>
  <c r="F570" i="14" s="1"/>
  <c r="G570" i="14" a="1"/>
  <c r="G570" i="14" s="1"/>
  <c r="H570" i="14" a="1"/>
  <c r="H570" i="14" s="1"/>
  <c r="I570" i="14" a="1"/>
  <c r="I570" i="14" s="1"/>
  <c r="J570" i="14" a="1"/>
  <c r="J570" i="14" s="1"/>
  <c r="K570" i="14" a="1"/>
  <c r="K570" i="14" s="1"/>
  <c r="L570" i="14" a="1"/>
  <c r="L570" i="14" s="1"/>
  <c r="E571" i="14" a="1"/>
  <c r="E571" i="14" s="1"/>
  <c r="F571" i="14" a="1"/>
  <c r="F571" i="14" s="1"/>
  <c r="G571" i="14" a="1"/>
  <c r="G571" i="14" s="1"/>
  <c r="H571" i="14" a="1"/>
  <c r="H571" i="14" s="1"/>
  <c r="I571" i="14" a="1"/>
  <c r="I571" i="14" s="1"/>
  <c r="J571" i="14" a="1"/>
  <c r="J571" i="14" s="1"/>
  <c r="K571" i="14" a="1"/>
  <c r="K571" i="14" s="1"/>
  <c r="L571" i="14" a="1"/>
  <c r="L571" i="14" s="1"/>
  <c r="E572" i="14" a="1"/>
  <c r="E572" i="14" s="1"/>
  <c r="F572" i="14" a="1"/>
  <c r="F572" i="14" s="1"/>
  <c r="G572" i="14" a="1"/>
  <c r="G572" i="14" s="1"/>
  <c r="H572" i="14" a="1"/>
  <c r="H572" i="14" s="1"/>
  <c r="I572" i="14" a="1"/>
  <c r="I572" i="14" s="1"/>
  <c r="J572" i="14" a="1"/>
  <c r="J572" i="14" s="1"/>
  <c r="K572" i="14" a="1"/>
  <c r="K572" i="14" s="1"/>
  <c r="L572" i="14" a="1"/>
  <c r="L572" i="14" s="1"/>
  <c r="E573" i="14" a="1"/>
  <c r="E573" i="14" s="1"/>
  <c r="F573" i="14" a="1"/>
  <c r="F573" i="14" s="1"/>
  <c r="G573" i="14" a="1"/>
  <c r="G573" i="14" s="1"/>
  <c r="H573" i="14" a="1"/>
  <c r="H573" i="14" s="1"/>
  <c r="I573" i="14" a="1"/>
  <c r="I573" i="14" s="1"/>
  <c r="J573" i="14" a="1"/>
  <c r="J573" i="14" s="1"/>
  <c r="K573" i="14" a="1"/>
  <c r="K573" i="14" s="1"/>
  <c r="L573" i="14" a="1"/>
  <c r="L573" i="14" s="1"/>
  <c r="E574" i="14" a="1"/>
  <c r="E574" i="14" s="1"/>
  <c r="F574" i="14" a="1"/>
  <c r="F574" i="14" s="1"/>
  <c r="G574" i="14" a="1"/>
  <c r="G574" i="14" s="1"/>
  <c r="H574" i="14" a="1"/>
  <c r="H574" i="14" s="1"/>
  <c r="I574" i="14" a="1"/>
  <c r="I574" i="14" s="1"/>
  <c r="J574" i="14" a="1"/>
  <c r="J574" i="14" s="1"/>
  <c r="K574" i="14" a="1"/>
  <c r="K574" i="14" s="1"/>
  <c r="L574" i="14" a="1"/>
  <c r="L574" i="14" s="1"/>
  <c r="E575" i="14" a="1"/>
  <c r="E575" i="14" s="1"/>
  <c r="F575" i="14" a="1"/>
  <c r="F575" i="14" s="1"/>
  <c r="G575" i="14" a="1"/>
  <c r="G575" i="14" s="1"/>
  <c r="H575" i="14" a="1"/>
  <c r="H575" i="14" s="1"/>
  <c r="I575" i="14" a="1"/>
  <c r="I575" i="14" s="1"/>
  <c r="J575" i="14" a="1"/>
  <c r="J575" i="14" s="1"/>
  <c r="K575" i="14" a="1"/>
  <c r="K575" i="14" s="1"/>
  <c r="L575" i="14" a="1"/>
  <c r="L575" i="14" s="1"/>
  <c r="E576" i="14" a="1"/>
  <c r="E576" i="14" s="1"/>
  <c r="F576" i="14" a="1"/>
  <c r="F576" i="14" s="1"/>
  <c r="G576" i="14" a="1"/>
  <c r="G576" i="14" s="1"/>
  <c r="H576" i="14" a="1"/>
  <c r="H576" i="14" s="1"/>
  <c r="I576" i="14" a="1"/>
  <c r="I576" i="14" s="1"/>
  <c r="J576" i="14" a="1"/>
  <c r="J576" i="14" s="1"/>
  <c r="K576" i="14" a="1"/>
  <c r="K576" i="14" s="1"/>
  <c r="L576" i="14" a="1"/>
  <c r="L576" i="14" s="1"/>
  <c r="E577" i="14" a="1"/>
  <c r="E577" i="14" s="1"/>
  <c r="F577" i="14" a="1"/>
  <c r="F577" i="14" s="1"/>
  <c r="G577" i="14" a="1"/>
  <c r="G577" i="14" s="1"/>
  <c r="H577" i="14" a="1"/>
  <c r="H577" i="14" s="1"/>
  <c r="I577" i="14" a="1"/>
  <c r="I577" i="14" s="1"/>
  <c r="J577" i="14" a="1"/>
  <c r="J577" i="14" s="1"/>
  <c r="K577" i="14" a="1"/>
  <c r="K577" i="14" s="1"/>
  <c r="L577" i="14" a="1"/>
  <c r="L577" i="14" s="1"/>
  <c r="E578" i="14" a="1"/>
  <c r="E578" i="14" s="1"/>
  <c r="F578" i="14" a="1"/>
  <c r="F578" i="14" s="1"/>
  <c r="G578" i="14" a="1"/>
  <c r="G578" i="14" s="1"/>
  <c r="H578" i="14" a="1"/>
  <c r="H578" i="14" s="1"/>
  <c r="I578" i="14" a="1"/>
  <c r="I578" i="14" s="1"/>
  <c r="J578" i="14" a="1"/>
  <c r="J578" i="14" s="1"/>
  <c r="K578" i="14" a="1"/>
  <c r="K578" i="14" s="1"/>
  <c r="L578" i="14" a="1"/>
  <c r="L578" i="14" s="1"/>
  <c r="E579" i="14" a="1"/>
  <c r="E579" i="14" s="1"/>
  <c r="F579" i="14" a="1"/>
  <c r="F579" i="14" s="1"/>
  <c r="G579" i="14" a="1"/>
  <c r="G579" i="14" s="1"/>
  <c r="H579" i="14" a="1"/>
  <c r="H579" i="14" s="1"/>
  <c r="I579" i="14" a="1"/>
  <c r="I579" i="14" s="1"/>
  <c r="J579" i="14" a="1"/>
  <c r="J579" i="14" s="1"/>
  <c r="K579" i="14" a="1"/>
  <c r="K579" i="14" s="1"/>
  <c r="L579" i="14" a="1"/>
  <c r="L579" i="14" s="1"/>
  <c r="E580" i="14" a="1"/>
  <c r="E580" i="14" s="1"/>
  <c r="F580" i="14" a="1"/>
  <c r="F580" i="14" s="1"/>
  <c r="G580" i="14" a="1"/>
  <c r="G580" i="14" s="1"/>
  <c r="H580" i="14" a="1"/>
  <c r="H580" i="14" s="1"/>
  <c r="I580" i="14" a="1"/>
  <c r="I580" i="14" s="1"/>
  <c r="J580" i="14" a="1"/>
  <c r="J580" i="14" s="1"/>
  <c r="K580" i="14" a="1"/>
  <c r="K580" i="14" s="1"/>
  <c r="L580" i="14" a="1"/>
  <c r="L580" i="14" s="1"/>
  <c r="E581" i="14" a="1"/>
  <c r="E581" i="14" s="1"/>
  <c r="F581" i="14" a="1"/>
  <c r="F581" i="14" s="1"/>
  <c r="G581" i="14" a="1"/>
  <c r="G581" i="14" s="1"/>
  <c r="H581" i="14" a="1"/>
  <c r="H581" i="14" s="1"/>
  <c r="I581" i="14" a="1"/>
  <c r="I581" i="14" s="1"/>
  <c r="J581" i="14" a="1"/>
  <c r="J581" i="14" s="1"/>
  <c r="K581" i="14" a="1"/>
  <c r="K581" i="14" s="1"/>
  <c r="L581" i="14" a="1"/>
  <c r="L581" i="14" s="1"/>
  <c r="E582" i="14" a="1"/>
  <c r="E582" i="14" s="1"/>
  <c r="F582" i="14" a="1"/>
  <c r="F582" i="14" s="1"/>
  <c r="G582" i="14" a="1"/>
  <c r="G582" i="14" s="1"/>
  <c r="H582" i="14" a="1"/>
  <c r="H582" i="14" s="1"/>
  <c r="I582" i="14" a="1"/>
  <c r="I582" i="14" s="1"/>
  <c r="J582" i="14" a="1"/>
  <c r="J582" i="14" s="1"/>
  <c r="K582" i="14" a="1"/>
  <c r="K582" i="14" s="1"/>
  <c r="L582" i="14" a="1"/>
  <c r="L582" i="14" s="1"/>
  <c r="E583" i="14" a="1"/>
  <c r="E583" i="14" s="1"/>
  <c r="F583" i="14" a="1"/>
  <c r="F583" i="14" s="1"/>
  <c r="G583" i="14" a="1"/>
  <c r="G583" i="14" s="1"/>
  <c r="H583" i="14" a="1"/>
  <c r="H583" i="14" s="1"/>
  <c r="I583" i="14" a="1"/>
  <c r="I583" i="14" s="1"/>
  <c r="J583" i="14" a="1"/>
  <c r="J583" i="14" s="1"/>
  <c r="K583" i="14" a="1"/>
  <c r="K583" i="14" s="1"/>
  <c r="L583" i="14" a="1"/>
  <c r="L583" i="14" s="1"/>
  <c r="E584" i="14" a="1"/>
  <c r="E584" i="14" s="1"/>
  <c r="F584" i="14" a="1"/>
  <c r="F584" i="14" s="1"/>
  <c r="G584" i="14" a="1"/>
  <c r="G584" i="14" s="1"/>
  <c r="H584" i="14" a="1"/>
  <c r="H584" i="14" s="1"/>
  <c r="I584" i="14" a="1"/>
  <c r="I584" i="14" s="1"/>
  <c r="J584" i="14" a="1"/>
  <c r="J584" i="14" s="1"/>
  <c r="K584" i="14" a="1"/>
  <c r="K584" i="14" s="1"/>
  <c r="L584" i="14" a="1"/>
  <c r="L584" i="14" s="1"/>
  <c r="E585" i="14" a="1"/>
  <c r="E585" i="14" s="1"/>
  <c r="F585" i="14" a="1"/>
  <c r="F585" i="14" s="1"/>
  <c r="G585" i="14" a="1"/>
  <c r="G585" i="14" s="1"/>
  <c r="H585" i="14" a="1"/>
  <c r="H585" i="14" s="1"/>
  <c r="I585" i="14" a="1"/>
  <c r="I585" i="14" s="1"/>
  <c r="J585" i="14" a="1"/>
  <c r="J585" i="14" s="1"/>
  <c r="K585" i="14" a="1"/>
  <c r="K585" i="14" s="1"/>
  <c r="L585" i="14" a="1"/>
  <c r="L585" i="14" s="1"/>
  <c r="E586" i="14" a="1"/>
  <c r="E586" i="14" s="1"/>
  <c r="F586" i="14" a="1"/>
  <c r="F586" i="14" s="1"/>
  <c r="G586" i="14" a="1"/>
  <c r="G586" i="14" s="1"/>
  <c r="H586" i="14" a="1"/>
  <c r="H586" i="14" s="1"/>
  <c r="I586" i="14" a="1"/>
  <c r="I586" i="14" s="1"/>
  <c r="J586" i="14" a="1"/>
  <c r="J586" i="14" s="1"/>
  <c r="K586" i="14" a="1"/>
  <c r="K586" i="14" s="1"/>
  <c r="L586" i="14" a="1"/>
  <c r="L586" i="14" s="1"/>
  <c r="E587" i="14" a="1"/>
  <c r="E587" i="14" s="1"/>
  <c r="F587" i="14" a="1"/>
  <c r="F587" i="14" s="1"/>
  <c r="G587" i="14" a="1"/>
  <c r="G587" i="14" s="1"/>
  <c r="H587" i="14" a="1"/>
  <c r="H587" i="14" s="1"/>
  <c r="I587" i="14" a="1"/>
  <c r="I587" i="14" s="1"/>
  <c r="J587" i="14" a="1"/>
  <c r="J587" i="14" s="1"/>
  <c r="K587" i="14" a="1"/>
  <c r="K587" i="14" s="1"/>
  <c r="L587" i="14" a="1"/>
  <c r="L587" i="14" s="1"/>
  <c r="E588" i="14" a="1"/>
  <c r="E588" i="14" s="1"/>
  <c r="F588" i="14" a="1"/>
  <c r="F588" i="14" s="1"/>
  <c r="G588" i="14" a="1"/>
  <c r="G588" i="14" s="1"/>
  <c r="H588" i="14" a="1"/>
  <c r="H588" i="14" s="1"/>
  <c r="I588" i="14" a="1"/>
  <c r="I588" i="14" s="1"/>
  <c r="J588" i="14" a="1"/>
  <c r="J588" i="14" s="1"/>
  <c r="K588" i="14" a="1"/>
  <c r="K588" i="14" s="1"/>
  <c r="L588" i="14" a="1"/>
  <c r="L588" i="14" s="1"/>
  <c r="E589" i="14" a="1"/>
  <c r="E589" i="14" s="1"/>
  <c r="F589" i="14" a="1"/>
  <c r="F589" i="14" s="1"/>
  <c r="G589" i="14" a="1"/>
  <c r="G589" i="14" s="1"/>
  <c r="H589" i="14" a="1"/>
  <c r="H589" i="14" s="1"/>
  <c r="I589" i="14" a="1"/>
  <c r="I589" i="14" s="1"/>
  <c r="J589" i="14" a="1"/>
  <c r="J589" i="14" s="1"/>
  <c r="K589" i="14" a="1"/>
  <c r="K589" i="14" s="1"/>
  <c r="L589" i="14" a="1"/>
  <c r="L589" i="14" s="1"/>
  <c r="E590" i="14" a="1"/>
  <c r="E590" i="14" s="1"/>
  <c r="F590" i="14" a="1"/>
  <c r="F590" i="14" s="1"/>
  <c r="G590" i="14" a="1"/>
  <c r="G590" i="14" s="1"/>
  <c r="H590" i="14" a="1"/>
  <c r="H590" i="14" s="1"/>
  <c r="I590" i="14" a="1"/>
  <c r="I590" i="14" s="1"/>
  <c r="J590" i="14" a="1"/>
  <c r="J590" i="14" s="1"/>
  <c r="K590" i="14" a="1"/>
  <c r="K590" i="14" s="1"/>
  <c r="L590" i="14" a="1"/>
  <c r="L590" i="14" s="1"/>
  <c r="E591" i="14" a="1"/>
  <c r="E591" i="14" s="1"/>
  <c r="F591" i="14" a="1"/>
  <c r="F591" i="14" s="1"/>
  <c r="G591" i="14" a="1"/>
  <c r="G591" i="14" s="1"/>
  <c r="H591" i="14" a="1"/>
  <c r="H591" i="14" s="1"/>
  <c r="I591" i="14" a="1"/>
  <c r="I591" i="14" s="1"/>
  <c r="J591" i="14" a="1"/>
  <c r="J591" i="14" s="1"/>
  <c r="K591" i="14" a="1"/>
  <c r="K591" i="14" s="1"/>
  <c r="L591" i="14" a="1"/>
  <c r="L591" i="14" s="1"/>
  <c r="E592" i="14" a="1"/>
  <c r="E592" i="14" s="1"/>
  <c r="F592" i="14" a="1"/>
  <c r="F592" i="14" s="1"/>
  <c r="G592" i="14" a="1"/>
  <c r="G592" i="14" s="1"/>
  <c r="H592" i="14" a="1"/>
  <c r="H592" i="14" s="1"/>
  <c r="I592" i="14" a="1"/>
  <c r="I592" i="14" s="1"/>
  <c r="J592" i="14" a="1"/>
  <c r="J592" i="14" s="1"/>
  <c r="K592" i="14" a="1"/>
  <c r="K592" i="14" s="1"/>
  <c r="L592" i="14" a="1"/>
  <c r="L592" i="14" s="1"/>
  <c r="E593" i="14" a="1"/>
  <c r="E593" i="14" s="1"/>
  <c r="F593" i="14" a="1"/>
  <c r="F593" i="14" s="1"/>
  <c r="G593" i="14" a="1"/>
  <c r="G593" i="14" s="1"/>
  <c r="H593" i="14" a="1"/>
  <c r="H593" i="14" s="1"/>
  <c r="I593" i="14" a="1"/>
  <c r="I593" i="14" s="1"/>
  <c r="J593" i="14" a="1"/>
  <c r="J593" i="14" s="1"/>
  <c r="K593" i="14" a="1"/>
  <c r="K593" i="14" s="1"/>
  <c r="L593" i="14" a="1"/>
  <c r="L593" i="14" s="1"/>
  <c r="E594" i="14" a="1"/>
  <c r="E594" i="14" s="1"/>
  <c r="F594" i="14" a="1"/>
  <c r="F594" i="14" s="1"/>
  <c r="G594" i="14" a="1"/>
  <c r="G594" i="14" s="1"/>
  <c r="H594" i="14" a="1"/>
  <c r="H594" i="14" s="1"/>
  <c r="I594" i="14" a="1"/>
  <c r="I594" i="14" s="1"/>
  <c r="J594" i="14" a="1"/>
  <c r="J594" i="14" s="1"/>
  <c r="K594" i="14" a="1"/>
  <c r="K594" i="14" s="1"/>
  <c r="L594" i="14" a="1"/>
  <c r="L594" i="14" s="1"/>
  <c r="E595" i="14" a="1"/>
  <c r="E595" i="14" s="1"/>
  <c r="F595" i="14" a="1"/>
  <c r="F595" i="14" s="1"/>
  <c r="G595" i="14" a="1"/>
  <c r="G595" i="14" s="1"/>
  <c r="H595" i="14" a="1"/>
  <c r="H595" i="14" s="1"/>
  <c r="I595" i="14" a="1"/>
  <c r="I595" i="14" s="1"/>
  <c r="J595" i="14" a="1"/>
  <c r="J595" i="14" s="1"/>
  <c r="K595" i="14" a="1"/>
  <c r="K595" i="14" s="1"/>
  <c r="L595" i="14" a="1"/>
  <c r="L595" i="14" s="1"/>
  <c r="E596" i="14" a="1"/>
  <c r="E596" i="14" s="1"/>
  <c r="F596" i="14" a="1"/>
  <c r="F596" i="14" s="1"/>
  <c r="G596" i="14" a="1"/>
  <c r="G596" i="14" s="1"/>
  <c r="H596" i="14" a="1"/>
  <c r="H596" i="14" s="1"/>
  <c r="I596" i="14" a="1"/>
  <c r="I596" i="14" s="1"/>
  <c r="J596" i="14" a="1"/>
  <c r="J596" i="14" s="1"/>
  <c r="K596" i="14" a="1"/>
  <c r="K596" i="14" s="1"/>
  <c r="L596" i="14" a="1"/>
  <c r="L596" i="14" s="1"/>
  <c r="E597" i="14" a="1"/>
  <c r="E597" i="14" s="1"/>
  <c r="F597" i="14" a="1"/>
  <c r="F597" i="14" s="1"/>
  <c r="G597" i="14" a="1"/>
  <c r="G597" i="14" s="1"/>
  <c r="H597" i="14" a="1"/>
  <c r="H597" i="14" s="1"/>
  <c r="I597" i="14" a="1"/>
  <c r="I597" i="14" s="1"/>
  <c r="J597" i="14" a="1"/>
  <c r="J597" i="14" s="1"/>
  <c r="K597" i="14" a="1"/>
  <c r="K597" i="14" s="1"/>
  <c r="L597" i="14" a="1"/>
  <c r="L597" i="14" s="1"/>
  <c r="E598" i="14" a="1"/>
  <c r="E598" i="14" s="1"/>
  <c r="F598" i="14" a="1"/>
  <c r="F598" i="14" s="1"/>
  <c r="G598" i="14" a="1"/>
  <c r="G598" i="14" s="1"/>
  <c r="H598" i="14" a="1"/>
  <c r="H598" i="14" s="1"/>
  <c r="I598" i="14" a="1"/>
  <c r="I598" i="14" s="1"/>
  <c r="J598" i="14" a="1"/>
  <c r="J598" i="14" s="1"/>
  <c r="K598" i="14" a="1"/>
  <c r="K598" i="14" s="1"/>
  <c r="L598" i="14" a="1"/>
  <c r="L598" i="14" s="1"/>
  <c r="E599" i="14" a="1"/>
  <c r="E599" i="14" s="1"/>
  <c r="F599" i="14" a="1"/>
  <c r="F599" i="14" s="1"/>
  <c r="G599" i="14" a="1"/>
  <c r="G599" i="14" s="1"/>
  <c r="H599" i="14" a="1"/>
  <c r="H599" i="14" s="1"/>
  <c r="I599" i="14" a="1"/>
  <c r="I599" i="14" s="1"/>
  <c r="J599" i="14" a="1"/>
  <c r="J599" i="14" s="1"/>
  <c r="K599" i="14" a="1"/>
  <c r="K599" i="14" s="1"/>
  <c r="L599" i="14" a="1"/>
  <c r="L599" i="14" s="1"/>
  <c r="E600" i="14" a="1"/>
  <c r="E600" i="14" s="1"/>
  <c r="F600" i="14" a="1"/>
  <c r="F600" i="14" s="1"/>
  <c r="G600" i="14" a="1"/>
  <c r="G600" i="14" s="1"/>
  <c r="H600" i="14" a="1"/>
  <c r="H600" i="14" s="1"/>
  <c r="I600" i="14" a="1"/>
  <c r="I600" i="14" s="1"/>
  <c r="J600" i="14" a="1"/>
  <c r="J600" i="14" s="1"/>
  <c r="K600" i="14" a="1"/>
  <c r="K600" i="14" s="1"/>
  <c r="L600" i="14" a="1"/>
  <c r="L600" i="14" s="1"/>
  <c r="E601" i="14" a="1"/>
  <c r="E601" i="14" s="1"/>
  <c r="F601" i="14" a="1"/>
  <c r="F601" i="14" s="1"/>
  <c r="G601" i="14" a="1"/>
  <c r="G601" i="14" s="1"/>
  <c r="H601" i="14" a="1"/>
  <c r="H601" i="14" s="1"/>
  <c r="I601" i="14" a="1"/>
  <c r="I601" i="14" s="1"/>
  <c r="J601" i="14" a="1"/>
  <c r="J601" i="14" s="1"/>
  <c r="K601" i="14" a="1"/>
  <c r="K601" i="14" s="1"/>
  <c r="L601" i="14" a="1"/>
  <c r="L601" i="14" s="1"/>
  <c r="E602" i="14" a="1"/>
  <c r="E602" i="14" s="1"/>
  <c r="F602" i="14" a="1"/>
  <c r="F602" i="14" s="1"/>
  <c r="G602" i="14" a="1"/>
  <c r="G602" i="14" s="1"/>
  <c r="H602" i="14" a="1"/>
  <c r="H602" i="14" s="1"/>
  <c r="I602" i="14" a="1"/>
  <c r="I602" i="14" s="1"/>
  <c r="J602" i="14" a="1"/>
  <c r="J602" i="14" s="1"/>
  <c r="K602" i="14" a="1"/>
  <c r="K602" i="14" s="1"/>
  <c r="L602" i="14" a="1"/>
  <c r="L602" i="14" s="1"/>
  <c r="E603" i="14" a="1"/>
  <c r="E603" i="14" s="1"/>
  <c r="F603" i="14" a="1"/>
  <c r="F603" i="14" s="1"/>
  <c r="G603" i="14" a="1"/>
  <c r="G603" i="14" s="1"/>
  <c r="H603" i="14" a="1"/>
  <c r="H603" i="14" s="1"/>
  <c r="I603" i="14" a="1"/>
  <c r="I603" i="14" s="1"/>
  <c r="J603" i="14" a="1"/>
  <c r="J603" i="14" s="1"/>
  <c r="K603" i="14" a="1"/>
  <c r="K603" i="14" s="1"/>
  <c r="L603" i="14" a="1"/>
  <c r="L603" i="14" s="1"/>
  <c r="E604" i="14" a="1"/>
  <c r="E604" i="14" s="1"/>
  <c r="F604" i="14" a="1"/>
  <c r="F604" i="14" s="1"/>
  <c r="G604" i="14" a="1"/>
  <c r="G604" i="14" s="1"/>
  <c r="H604" i="14" a="1"/>
  <c r="H604" i="14" s="1"/>
  <c r="I604" i="14" a="1"/>
  <c r="I604" i="14" s="1"/>
  <c r="J604" i="14" a="1"/>
  <c r="J604" i="14" s="1"/>
  <c r="K604" i="14" a="1"/>
  <c r="K604" i="14" s="1"/>
  <c r="L604" i="14" a="1"/>
  <c r="L604" i="14" s="1"/>
  <c r="E605" i="14" a="1"/>
  <c r="E605" i="14" s="1"/>
  <c r="F605" i="14" a="1"/>
  <c r="F605" i="14" s="1"/>
  <c r="G605" i="14" a="1"/>
  <c r="G605" i="14" s="1"/>
  <c r="H605" i="14" a="1"/>
  <c r="H605" i="14" s="1"/>
  <c r="I605" i="14" a="1"/>
  <c r="I605" i="14" s="1"/>
  <c r="J605" i="14" a="1"/>
  <c r="J605" i="14" s="1"/>
  <c r="K605" i="14" a="1"/>
  <c r="K605" i="14" s="1"/>
  <c r="L605" i="14" a="1"/>
  <c r="L605" i="14" s="1"/>
  <c r="E606" i="14" a="1"/>
  <c r="E606" i="14" s="1"/>
  <c r="F606" i="14" a="1"/>
  <c r="F606" i="14" s="1"/>
  <c r="G606" i="14" a="1"/>
  <c r="G606" i="14" s="1"/>
  <c r="H606" i="14" a="1"/>
  <c r="H606" i="14" s="1"/>
  <c r="I606" i="14" a="1"/>
  <c r="I606" i="14" s="1"/>
  <c r="J606" i="14" a="1"/>
  <c r="J606" i="14" s="1"/>
  <c r="K606" i="14" a="1"/>
  <c r="K606" i="14" s="1"/>
  <c r="L606" i="14" a="1"/>
  <c r="L606" i="14" s="1"/>
  <c r="E607" i="14" a="1"/>
  <c r="E607" i="14" s="1"/>
  <c r="F607" i="14" a="1"/>
  <c r="F607" i="14" s="1"/>
  <c r="G607" i="14" a="1"/>
  <c r="G607" i="14" s="1"/>
  <c r="H607" i="14" a="1"/>
  <c r="H607" i="14" s="1"/>
  <c r="I607" i="14" a="1"/>
  <c r="I607" i="14" s="1"/>
  <c r="J607" i="14" a="1"/>
  <c r="J607" i="14" s="1"/>
  <c r="K607" i="14" a="1"/>
  <c r="K607" i="14" s="1"/>
  <c r="L607" i="14" a="1"/>
  <c r="L607" i="14" s="1"/>
  <c r="E608" i="14" a="1"/>
  <c r="E608" i="14" s="1"/>
  <c r="F608" i="14" a="1"/>
  <c r="F608" i="14" s="1"/>
  <c r="G608" i="14" a="1"/>
  <c r="G608" i="14" s="1"/>
  <c r="H608" i="14" a="1"/>
  <c r="H608" i="14" s="1"/>
  <c r="I608" i="14" a="1"/>
  <c r="I608" i="14" s="1"/>
  <c r="J608" i="14" a="1"/>
  <c r="J608" i="14" s="1"/>
  <c r="K608" i="14" a="1"/>
  <c r="K608" i="14" s="1"/>
  <c r="L608" i="14" a="1"/>
  <c r="L608" i="14" s="1"/>
  <c r="E609" i="14" a="1"/>
  <c r="E609" i="14" s="1"/>
  <c r="F609" i="14" a="1"/>
  <c r="F609" i="14" s="1"/>
  <c r="G609" i="14" a="1"/>
  <c r="G609" i="14" s="1"/>
  <c r="H609" i="14" a="1"/>
  <c r="H609" i="14" s="1"/>
  <c r="I609" i="14" a="1"/>
  <c r="I609" i="14" s="1"/>
  <c r="J609" i="14" a="1"/>
  <c r="J609" i="14" s="1"/>
  <c r="K609" i="14" a="1"/>
  <c r="K609" i="14" s="1"/>
  <c r="L609" i="14" a="1"/>
  <c r="L609" i="14" s="1"/>
  <c r="E610" i="14" a="1"/>
  <c r="E610" i="14" s="1"/>
  <c r="F610" i="14" a="1"/>
  <c r="F610" i="14" s="1"/>
  <c r="G610" i="14" a="1"/>
  <c r="G610" i="14" s="1"/>
  <c r="H610" i="14" a="1"/>
  <c r="H610" i="14" s="1"/>
  <c r="I610" i="14" a="1"/>
  <c r="I610" i="14" s="1"/>
  <c r="J610" i="14" a="1"/>
  <c r="J610" i="14" s="1"/>
  <c r="K610" i="14" a="1"/>
  <c r="K610" i="14" s="1"/>
  <c r="L610" i="14" a="1"/>
  <c r="L610" i="14" s="1"/>
  <c r="E611" i="14" a="1"/>
  <c r="E611" i="14" s="1"/>
  <c r="F611" i="14" a="1"/>
  <c r="F611" i="14" s="1"/>
  <c r="G611" i="14" a="1"/>
  <c r="G611" i="14" s="1"/>
  <c r="H611" i="14" a="1"/>
  <c r="H611" i="14" s="1"/>
  <c r="I611" i="14" a="1"/>
  <c r="I611" i="14" s="1"/>
  <c r="J611" i="14" a="1"/>
  <c r="J611" i="14" s="1"/>
  <c r="K611" i="14" a="1"/>
  <c r="K611" i="14" s="1"/>
  <c r="L611" i="14" a="1"/>
  <c r="L611" i="14" s="1"/>
  <c r="E612" i="14" a="1"/>
  <c r="E612" i="14" s="1"/>
  <c r="F612" i="14" a="1"/>
  <c r="F612" i="14" s="1"/>
  <c r="G612" i="14" a="1"/>
  <c r="G612" i="14" s="1"/>
  <c r="H612" i="14" a="1"/>
  <c r="H612" i="14" s="1"/>
  <c r="I612" i="14" a="1"/>
  <c r="I612" i="14" s="1"/>
  <c r="J612" i="14" a="1"/>
  <c r="J612" i="14" s="1"/>
  <c r="K612" i="14" a="1"/>
  <c r="K612" i="14" s="1"/>
  <c r="L612" i="14" a="1"/>
  <c r="L612" i="14" s="1"/>
  <c r="E613" i="14" a="1"/>
  <c r="E613" i="14" s="1"/>
  <c r="F613" i="14" a="1"/>
  <c r="F613" i="14" s="1"/>
  <c r="G613" i="14" a="1"/>
  <c r="G613" i="14" s="1"/>
  <c r="H613" i="14" a="1"/>
  <c r="H613" i="14" s="1"/>
  <c r="I613" i="14" a="1"/>
  <c r="I613" i="14" s="1"/>
  <c r="J613" i="14" a="1"/>
  <c r="J613" i="14" s="1"/>
  <c r="K613" i="14" a="1"/>
  <c r="K613" i="14" s="1"/>
  <c r="L613" i="14" a="1"/>
  <c r="L613" i="14" s="1"/>
  <c r="E614" i="14" a="1"/>
  <c r="E614" i="14" s="1"/>
  <c r="F614" i="14" a="1"/>
  <c r="F614" i="14" s="1"/>
  <c r="G614" i="14" a="1"/>
  <c r="G614" i="14" s="1"/>
  <c r="H614" i="14" a="1"/>
  <c r="H614" i="14" s="1"/>
  <c r="I614" i="14" a="1"/>
  <c r="I614" i="14" s="1"/>
  <c r="J614" i="14" a="1"/>
  <c r="J614" i="14" s="1"/>
  <c r="K614" i="14" a="1"/>
  <c r="K614" i="14" s="1"/>
  <c r="L614" i="14" a="1"/>
  <c r="L614" i="14" s="1"/>
  <c r="E615" i="14" a="1"/>
  <c r="E615" i="14" s="1"/>
  <c r="F615" i="14" a="1"/>
  <c r="F615" i="14" s="1"/>
  <c r="G615" i="14" a="1"/>
  <c r="G615" i="14" s="1"/>
  <c r="H615" i="14" a="1"/>
  <c r="H615" i="14" s="1"/>
  <c r="I615" i="14" a="1"/>
  <c r="I615" i="14" s="1"/>
  <c r="J615" i="14" a="1"/>
  <c r="J615" i="14" s="1"/>
  <c r="K615" i="14" a="1"/>
  <c r="K615" i="14" s="1"/>
  <c r="L615" i="14" a="1"/>
  <c r="L615" i="14" s="1"/>
  <c r="E616" i="14" a="1"/>
  <c r="E616" i="14" s="1"/>
  <c r="F616" i="14" a="1"/>
  <c r="F616" i="14" s="1"/>
  <c r="G616" i="14" a="1"/>
  <c r="G616" i="14" s="1"/>
  <c r="H616" i="14" a="1"/>
  <c r="H616" i="14" s="1"/>
  <c r="I616" i="14" a="1"/>
  <c r="I616" i="14" s="1"/>
  <c r="J616" i="14" a="1"/>
  <c r="J616" i="14" s="1"/>
  <c r="K616" i="14" a="1"/>
  <c r="K616" i="14" s="1"/>
  <c r="L616" i="14" a="1"/>
  <c r="L616" i="14" s="1"/>
  <c r="E617" i="14" a="1"/>
  <c r="E617" i="14" s="1"/>
  <c r="F617" i="14" a="1"/>
  <c r="F617" i="14" s="1"/>
  <c r="G617" i="14" a="1"/>
  <c r="G617" i="14" s="1"/>
  <c r="H617" i="14" a="1"/>
  <c r="H617" i="14" s="1"/>
  <c r="I617" i="14" a="1"/>
  <c r="I617" i="14" s="1"/>
  <c r="J617" i="14" a="1"/>
  <c r="J617" i="14" s="1"/>
  <c r="K617" i="14" a="1"/>
  <c r="K617" i="14" s="1"/>
  <c r="L617" i="14" a="1"/>
  <c r="L617" i="14" s="1"/>
  <c r="L568" i="14" a="1"/>
  <c r="L568" i="14" s="1"/>
  <c r="K568" i="14" a="1"/>
  <c r="K568" i="14" s="1"/>
  <c r="J568" i="14" a="1"/>
  <c r="J568" i="14" s="1"/>
  <c r="I568" i="14" a="1"/>
  <c r="I568" i="14" s="1"/>
  <c r="H568" i="14" a="1"/>
  <c r="H568" i="14" s="1"/>
  <c r="G568" i="14" a="1"/>
  <c r="G568" i="14" s="1"/>
  <c r="F568" i="14" a="1"/>
  <c r="F568" i="14" s="1"/>
  <c r="E568" i="14" a="1"/>
  <c r="E568" i="14" s="1"/>
  <c r="E518" i="14" a="1"/>
  <c r="E518" i="14" s="1"/>
  <c r="F518" i="14" a="1"/>
  <c r="F518" i="14" s="1"/>
  <c r="G518" i="14" a="1"/>
  <c r="G518" i="14" s="1"/>
  <c r="H518" i="14" a="1"/>
  <c r="H518" i="14" s="1"/>
  <c r="I518" i="14" a="1"/>
  <c r="I518" i="14" s="1"/>
  <c r="J518" i="14" a="1"/>
  <c r="J518" i="14" s="1"/>
  <c r="K518" i="14" a="1"/>
  <c r="K518" i="14" s="1"/>
  <c r="L518" i="14" a="1"/>
  <c r="L518" i="14" s="1"/>
  <c r="E519" i="14" a="1"/>
  <c r="E519" i="14" s="1"/>
  <c r="F519" i="14" a="1"/>
  <c r="F519" i="14" s="1"/>
  <c r="G519" i="14" a="1"/>
  <c r="G519" i="14" s="1"/>
  <c r="H519" i="14" a="1"/>
  <c r="H519" i="14" s="1"/>
  <c r="I519" i="14" a="1"/>
  <c r="I519" i="14" s="1"/>
  <c r="J519" i="14" a="1"/>
  <c r="J519" i="14" s="1"/>
  <c r="K519" i="14" a="1"/>
  <c r="K519" i="14" s="1"/>
  <c r="L519" i="14" a="1"/>
  <c r="L519" i="14" s="1"/>
  <c r="E520" i="14" a="1"/>
  <c r="E520" i="14" s="1"/>
  <c r="F520" i="14" a="1"/>
  <c r="F520" i="14" s="1"/>
  <c r="G520" i="14" a="1"/>
  <c r="G520" i="14" s="1"/>
  <c r="H520" i="14" a="1"/>
  <c r="H520" i="14" s="1"/>
  <c r="I520" i="14" a="1"/>
  <c r="I520" i="14" s="1"/>
  <c r="J520" i="14" a="1"/>
  <c r="J520" i="14" s="1"/>
  <c r="K520" i="14" a="1"/>
  <c r="K520" i="14" s="1"/>
  <c r="L520" i="14" a="1"/>
  <c r="L520" i="14" s="1"/>
  <c r="E521" i="14" a="1"/>
  <c r="E521" i="14" s="1"/>
  <c r="F521" i="14" a="1"/>
  <c r="F521" i="14" s="1"/>
  <c r="G521" i="14" a="1"/>
  <c r="G521" i="14" s="1"/>
  <c r="H521" i="14" a="1"/>
  <c r="H521" i="14" s="1"/>
  <c r="I521" i="14" a="1"/>
  <c r="I521" i="14" s="1"/>
  <c r="J521" i="14" a="1"/>
  <c r="J521" i="14" s="1"/>
  <c r="K521" i="14" a="1"/>
  <c r="K521" i="14" s="1"/>
  <c r="L521" i="14" a="1"/>
  <c r="L521" i="14" s="1"/>
  <c r="E522" i="14" a="1"/>
  <c r="E522" i="14" s="1"/>
  <c r="F522" i="14" a="1"/>
  <c r="F522" i="14" s="1"/>
  <c r="G522" i="14" a="1"/>
  <c r="G522" i="14" s="1"/>
  <c r="H522" i="14" a="1"/>
  <c r="H522" i="14" s="1"/>
  <c r="I522" i="14" a="1"/>
  <c r="I522" i="14" s="1"/>
  <c r="J522" i="14" a="1"/>
  <c r="J522" i="14" s="1"/>
  <c r="K522" i="14" a="1"/>
  <c r="K522" i="14" s="1"/>
  <c r="L522" i="14" a="1"/>
  <c r="L522" i="14" s="1"/>
  <c r="E523" i="14" a="1"/>
  <c r="E523" i="14" s="1"/>
  <c r="F523" i="14" a="1"/>
  <c r="F523" i="14" s="1"/>
  <c r="G523" i="14" a="1"/>
  <c r="G523" i="14" s="1"/>
  <c r="H523" i="14" a="1"/>
  <c r="H523" i="14" s="1"/>
  <c r="I523" i="14" a="1"/>
  <c r="I523" i="14" s="1"/>
  <c r="J523" i="14" a="1"/>
  <c r="J523" i="14" s="1"/>
  <c r="K523" i="14" a="1"/>
  <c r="K523" i="14" s="1"/>
  <c r="L523" i="14" a="1"/>
  <c r="L523" i="14" s="1"/>
  <c r="E524" i="14" a="1"/>
  <c r="E524" i="14" s="1"/>
  <c r="F524" i="14" a="1"/>
  <c r="F524" i="14" s="1"/>
  <c r="G524" i="14" a="1"/>
  <c r="G524" i="14" s="1"/>
  <c r="H524" i="14" a="1"/>
  <c r="H524" i="14" s="1"/>
  <c r="I524" i="14" a="1"/>
  <c r="I524" i="14" s="1"/>
  <c r="J524" i="14" a="1"/>
  <c r="J524" i="14" s="1"/>
  <c r="K524" i="14" a="1"/>
  <c r="K524" i="14" s="1"/>
  <c r="L524" i="14" a="1"/>
  <c r="L524" i="14" s="1"/>
  <c r="E525" i="14" a="1"/>
  <c r="E525" i="14" s="1"/>
  <c r="F525" i="14" a="1"/>
  <c r="F525" i="14" s="1"/>
  <c r="G525" i="14" a="1"/>
  <c r="G525" i="14" s="1"/>
  <c r="H525" i="14" a="1"/>
  <c r="H525" i="14" s="1"/>
  <c r="I525" i="14" a="1"/>
  <c r="I525" i="14" s="1"/>
  <c r="J525" i="14" a="1"/>
  <c r="J525" i="14" s="1"/>
  <c r="K525" i="14" a="1"/>
  <c r="K525" i="14" s="1"/>
  <c r="L525" i="14" a="1"/>
  <c r="L525" i="14" s="1"/>
  <c r="E526" i="14" a="1"/>
  <c r="E526" i="14" s="1"/>
  <c r="F526" i="14" a="1"/>
  <c r="F526" i="14" s="1"/>
  <c r="G526" i="14" a="1"/>
  <c r="G526" i="14" s="1"/>
  <c r="H526" i="14" a="1"/>
  <c r="H526" i="14" s="1"/>
  <c r="I526" i="14" a="1"/>
  <c r="I526" i="14" s="1"/>
  <c r="J526" i="14" a="1"/>
  <c r="J526" i="14" s="1"/>
  <c r="K526" i="14" a="1"/>
  <c r="K526" i="14" s="1"/>
  <c r="L526" i="14" a="1"/>
  <c r="L526" i="14" s="1"/>
  <c r="E527" i="14" a="1"/>
  <c r="E527" i="14" s="1"/>
  <c r="F527" i="14" a="1"/>
  <c r="F527" i="14" s="1"/>
  <c r="G527" i="14" a="1"/>
  <c r="G527" i="14" s="1"/>
  <c r="H527" i="14" a="1"/>
  <c r="H527" i="14" s="1"/>
  <c r="I527" i="14" a="1"/>
  <c r="I527" i="14" s="1"/>
  <c r="J527" i="14" a="1"/>
  <c r="J527" i="14" s="1"/>
  <c r="K527" i="14" a="1"/>
  <c r="K527" i="14" s="1"/>
  <c r="L527" i="14" a="1"/>
  <c r="L527" i="14" s="1"/>
  <c r="E528" i="14" a="1"/>
  <c r="E528" i="14" s="1"/>
  <c r="F528" i="14" a="1"/>
  <c r="F528" i="14" s="1"/>
  <c r="G528" i="14" a="1"/>
  <c r="G528" i="14" s="1"/>
  <c r="H528" i="14" a="1"/>
  <c r="H528" i="14" s="1"/>
  <c r="I528" i="14" a="1"/>
  <c r="I528" i="14" s="1"/>
  <c r="J528" i="14" a="1"/>
  <c r="J528" i="14" s="1"/>
  <c r="K528" i="14" a="1"/>
  <c r="K528" i="14" s="1"/>
  <c r="L528" i="14" a="1"/>
  <c r="L528" i="14" s="1"/>
  <c r="E529" i="14" a="1"/>
  <c r="E529" i="14" s="1"/>
  <c r="F529" i="14" a="1"/>
  <c r="F529" i="14" s="1"/>
  <c r="G529" i="14" a="1"/>
  <c r="G529" i="14" s="1"/>
  <c r="H529" i="14" a="1"/>
  <c r="H529" i="14" s="1"/>
  <c r="I529" i="14" a="1"/>
  <c r="I529" i="14" s="1"/>
  <c r="J529" i="14" a="1"/>
  <c r="J529" i="14" s="1"/>
  <c r="K529" i="14" a="1"/>
  <c r="K529" i="14" s="1"/>
  <c r="L529" i="14" a="1"/>
  <c r="L529" i="14" s="1"/>
  <c r="E530" i="14" a="1"/>
  <c r="E530" i="14" s="1"/>
  <c r="F530" i="14" a="1"/>
  <c r="F530" i="14" s="1"/>
  <c r="G530" i="14" a="1"/>
  <c r="G530" i="14" s="1"/>
  <c r="H530" i="14" a="1"/>
  <c r="H530" i="14" s="1"/>
  <c r="I530" i="14" a="1"/>
  <c r="I530" i="14" s="1"/>
  <c r="J530" i="14" a="1"/>
  <c r="J530" i="14" s="1"/>
  <c r="K530" i="14" a="1"/>
  <c r="K530" i="14" s="1"/>
  <c r="L530" i="14" a="1"/>
  <c r="L530" i="14" s="1"/>
  <c r="E531" i="14" a="1"/>
  <c r="E531" i="14" s="1"/>
  <c r="F531" i="14" a="1"/>
  <c r="F531" i="14" s="1"/>
  <c r="G531" i="14" a="1"/>
  <c r="G531" i="14" s="1"/>
  <c r="H531" i="14" a="1"/>
  <c r="H531" i="14" s="1"/>
  <c r="I531" i="14" a="1"/>
  <c r="I531" i="14" s="1"/>
  <c r="J531" i="14" a="1"/>
  <c r="J531" i="14" s="1"/>
  <c r="K531" i="14" a="1"/>
  <c r="K531" i="14" s="1"/>
  <c r="L531" i="14" a="1"/>
  <c r="L531" i="14" s="1"/>
  <c r="E532" i="14" a="1"/>
  <c r="E532" i="14" s="1"/>
  <c r="F532" i="14" a="1"/>
  <c r="F532" i="14" s="1"/>
  <c r="G532" i="14" a="1"/>
  <c r="G532" i="14" s="1"/>
  <c r="H532" i="14" a="1"/>
  <c r="H532" i="14" s="1"/>
  <c r="I532" i="14" a="1"/>
  <c r="I532" i="14" s="1"/>
  <c r="J532" i="14" a="1"/>
  <c r="J532" i="14" s="1"/>
  <c r="K532" i="14" a="1"/>
  <c r="K532" i="14" s="1"/>
  <c r="L532" i="14" a="1"/>
  <c r="L532" i="14" s="1"/>
  <c r="E533" i="14" a="1"/>
  <c r="E533" i="14" s="1"/>
  <c r="F533" i="14" a="1"/>
  <c r="F533" i="14" s="1"/>
  <c r="G533" i="14" a="1"/>
  <c r="G533" i="14" s="1"/>
  <c r="H533" i="14" a="1"/>
  <c r="H533" i="14" s="1"/>
  <c r="I533" i="14" a="1"/>
  <c r="I533" i="14" s="1"/>
  <c r="J533" i="14" a="1"/>
  <c r="J533" i="14" s="1"/>
  <c r="K533" i="14" a="1"/>
  <c r="K533" i="14" s="1"/>
  <c r="L533" i="14" a="1"/>
  <c r="L533" i="14" s="1"/>
  <c r="E534" i="14" a="1"/>
  <c r="E534" i="14" s="1"/>
  <c r="F534" i="14" a="1"/>
  <c r="F534" i="14" s="1"/>
  <c r="G534" i="14" a="1"/>
  <c r="G534" i="14" s="1"/>
  <c r="H534" i="14" a="1"/>
  <c r="H534" i="14" s="1"/>
  <c r="I534" i="14" a="1"/>
  <c r="I534" i="14" s="1"/>
  <c r="J534" i="14" a="1"/>
  <c r="J534" i="14" s="1"/>
  <c r="K534" i="14" a="1"/>
  <c r="K534" i="14" s="1"/>
  <c r="L534" i="14" a="1"/>
  <c r="L534" i="14" s="1"/>
  <c r="E535" i="14" a="1"/>
  <c r="E535" i="14" s="1"/>
  <c r="F535" i="14" a="1"/>
  <c r="F535" i="14" s="1"/>
  <c r="G535" i="14" a="1"/>
  <c r="G535" i="14" s="1"/>
  <c r="H535" i="14" a="1"/>
  <c r="H535" i="14" s="1"/>
  <c r="I535" i="14" a="1"/>
  <c r="I535" i="14" s="1"/>
  <c r="J535" i="14" a="1"/>
  <c r="J535" i="14" s="1"/>
  <c r="K535" i="14" a="1"/>
  <c r="K535" i="14" s="1"/>
  <c r="L535" i="14" a="1"/>
  <c r="L535" i="14" s="1"/>
  <c r="E536" i="14" a="1"/>
  <c r="E536" i="14" s="1"/>
  <c r="F536" i="14" a="1"/>
  <c r="F536" i="14" s="1"/>
  <c r="G536" i="14" a="1"/>
  <c r="G536" i="14" s="1"/>
  <c r="H536" i="14" a="1"/>
  <c r="H536" i="14" s="1"/>
  <c r="I536" i="14" a="1"/>
  <c r="I536" i="14" s="1"/>
  <c r="J536" i="14" a="1"/>
  <c r="J536" i="14" s="1"/>
  <c r="K536" i="14" a="1"/>
  <c r="K536" i="14" s="1"/>
  <c r="L536" i="14" a="1"/>
  <c r="L536" i="14" s="1"/>
  <c r="E537" i="14" a="1"/>
  <c r="E537" i="14" s="1"/>
  <c r="F537" i="14" a="1"/>
  <c r="F537" i="14" s="1"/>
  <c r="G537" i="14" a="1"/>
  <c r="G537" i="14" s="1"/>
  <c r="H537" i="14" a="1"/>
  <c r="H537" i="14" s="1"/>
  <c r="I537" i="14" a="1"/>
  <c r="I537" i="14" s="1"/>
  <c r="J537" i="14" a="1"/>
  <c r="J537" i="14" s="1"/>
  <c r="K537" i="14" a="1"/>
  <c r="K537" i="14" s="1"/>
  <c r="L537" i="14" a="1"/>
  <c r="L537" i="14" s="1"/>
  <c r="E538" i="14" a="1"/>
  <c r="E538" i="14" s="1"/>
  <c r="F538" i="14" a="1"/>
  <c r="F538" i="14" s="1"/>
  <c r="G538" i="14" a="1"/>
  <c r="G538" i="14" s="1"/>
  <c r="H538" i="14" a="1"/>
  <c r="H538" i="14" s="1"/>
  <c r="I538" i="14" a="1"/>
  <c r="I538" i="14" s="1"/>
  <c r="J538" i="14" a="1"/>
  <c r="J538" i="14" s="1"/>
  <c r="K538" i="14" a="1"/>
  <c r="K538" i="14" s="1"/>
  <c r="L538" i="14" a="1"/>
  <c r="L538" i="14" s="1"/>
  <c r="E539" i="14" a="1"/>
  <c r="E539" i="14" s="1"/>
  <c r="F539" i="14" a="1"/>
  <c r="F539" i="14" s="1"/>
  <c r="G539" i="14" a="1"/>
  <c r="G539" i="14" s="1"/>
  <c r="H539" i="14" a="1"/>
  <c r="H539" i="14" s="1"/>
  <c r="I539" i="14" a="1"/>
  <c r="I539" i="14" s="1"/>
  <c r="J539" i="14" a="1"/>
  <c r="J539" i="14" s="1"/>
  <c r="K539" i="14" a="1"/>
  <c r="K539" i="14" s="1"/>
  <c r="L539" i="14" a="1"/>
  <c r="L539" i="14" s="1"/>
  <c r="E540" i="14" a="1"/>
  <c r="E540" i="14" s="1"/>
  <c r="F540" i="14" a="1"/>
  <c r="F540" i="14" s="1"/>
  <c r="G540" i="14" a="1"/>
  <c r="G540" i="14" s="1"/>
  <c r="H540" i="14" a="1"/>
  <c r="H540" i="14" s="1"/>
  <c r="I540" i="14" a="1"/>
  <c r="I540" i="14" s="1"/>
  <c r="J540" i="14" a="1"/>
  <c r="J540" i="14" s="1"/>
  <c r="K540" i="14" a="1"/>
  <c r="K540" i="14" s="1"/>
  <c r="L540" i="14" a="1"/>
  <c r="L540" i="14" s="1"/>
  <c r="E541" i="14" a="1"/>
  <c r="E541" i="14" s="1"/>
  <c r="F541" i="14" a="1"/>
  <c r="F541" i="14" s="1"/>
  <c r="G541" i="14" a="1"/>
  <c r="G541" i="14" s="1"/>
  <c r="H541" i="14" a="1"/>
  <c r="H541" i="14" s="1"/>
  <c r="I541" i="14" a="1"/>
  <c r="I541" i="14" s="1"/>
  <c r="J541" i="14" a="1"/>
  <c r="J541" i="14" s="1"/>
  <c r="K541" i="14" a="1"/>
  <c r="K541" i="14" s="1"/>
  <c r="L541" i="14" a="1"/>
  <c r="L541" i="14" s="1"/>
  <c r="E542" i="14" a="1"/>
  <c r="E542" i="14" s="1"/>
  <c r="F542" i="14" a="1"/>
  <c r="F542" i="14" s="1"/>
  <c r="G542" i="14" a="1"/>
  <c r="G542" i="14" s="1"/>
  <c r="H542" i="14" a="1"/>
  <c r="H542" i="14" s="1"/>
  <c r="I542" i="14" a="1"/>
  <c r="I542" i="14" s="1"/>
  <c r="J542" i="14" a="1"/>
  <c r="J542" i="14" s="1"/>
  <c r="K542" i="14" a="1"/>
  <c r="K542" i="14" s="1"/>
  <c r="L542" i="14" a="1"/>
  <c r="L542" i="14" s="1"/>
  <c r="E543" i="14" a="1"/>
  <c r="E543" i="14" s="1"/>
  <c r="F543" i="14" a="1"/>
  <c r="F543" i="14" s="1"/>
  <c r="G543" i="14" a="1"/>
  <c r="G543" i="14" s="1"/>
  <c r="H543" i="14" a="1"/>
  <c r="H543" i="14" s="1"/>
  <c r="I543" i="14" a="1"/>
  <c r="I543" i="14" s="1"/>
  <c r="J543" i="14" a="1"/>
  <c r="J543" i="14" s="1"/>
  <c r="K543" i="14" a="1"/>
  <c r="K543" i="14" s="1"/>
  <c r="L543" i="14" a="1"/>
  <c r="L543" i="14" s="1"/>
  <c r="E544" i="14" a="1"/>
  <c r="E544" i="14" s="1"/>
  <c r="F544" i="14" a="1"/>
  <c r="F544" i="14" s="1"/>
  <c r="G544" i="14" a="1"/>
  <c r="G544" i="14" s="1"/>
  <c r="H544" i="14" a="1"/>
  <c r="H544" i="14" s="1"/>
  <c r="I544" i="14" a="1"/>
  <c r="I544" i="14" s="1"/>
  <c r="J544" i="14" a="1"/>
  <c r="J544" i="14" s="1"/>
  <c r="K544" i="14" a="1"/>
  <c r="K544" i="14" s="1"/>
  <c r="L544" i="14" a="1"/>
  <c r="L544" i="14" s="1"/>
  <c r="E545" i="14" a="1"/>
  <c r="E545" i="14" s="1"/>
  <c r="F545" i="14" a="1"/>
  <c r="F545" i="14" s="1"/>
  <c r="G545" i="14" a="1"/>
  <c r="G545" i="14" s="1"/>
  <c r="H545" i="14" a="1"/>
  <c r="H545" i="14" s="1"/>
  <c r="I545" i="14" a="1"/>
  <c r="I545" i="14" s="1"/>
  <c r="J545" i="14" a="1"/>
  <c r="J545" i="14" s="1"/>
  <c r="K545" i="14" a="1"/>
  <c r="K545" i="14" s="1"/>
  <c r="L545" i="14" a="1"/>
  <c r="L545" i="14" s="1"/>
  <c r="E546" i="14" a="1"/>
  <c r="E546" i="14" s="1"/>
  <c r="F546" i="14" a="1"/>
  <c r="F546" i="14" s="1"/>
  <c r="G546" i="14" a="1"/>
  <c r="G546" i="14" s="1"/>
  <c r="H546" i="14" a="1"/>
  <c r="H546" i="14" s="1"/>
  <c r="I546" i="14" a="1"/>
  <c r="I546" i="14" s="1"/>
  <c r="J546" i="14" a="1"/>
  <c r="J546" i="14" s="1"/>
  <c r="K546" i="14" a="1"/>
  <c r="K546" i="14" s="1"/>
  <c r="L546" i="14" a="1"/>
  <c r="L546" i="14" s="1"/>
  <c r="E547" i="14" a="1"/>
  <c r="E547" i="14" s="1"/>
  <c r="F547" i="14" a="1"/>
  <c r="F547" i="14" s="1"/>
  <c r="G547" i="14" a="1"/>
  <c r="G547" i="14" s="1"/>
  <c r="H547" i="14" a="1"/>
  <c r="H547" i="14" s="1"/>
  <c r="I547" i="14" a="1"/>
  <c r="I547" i="14" s="1"/>
  <c r="J547" i="14" a="1"/>
  <c r="J547" i="14" s="1"/>
  <c r="K547" i="14" a="1"/>
  <c r="K547" i="14" s="1"/>
  <c r="L547" i="14" a="1"/>
  <c r="L547" i="14" s="1"/>
  <c r="E548" i="14" a="1"/>
  <c r="E548" i="14" s="1"/>
  <c r="F548" i="14" a="1"/>
  <c r="F548" i="14" s="1"/>
  <c r="G548" i="14" a="1"/>
  <c r="G548" i="14" s="1"/>
  <c r="H548" i="14" a="1"/>
  <c r="H548" i="14" s="1"/>
  <c r="I548" i="14" a="1"/>
  <c r="I548" i="14" s="1"/>
  <c r="J548" i="14" a="1"/>
  <c r="J548" i="14" s="1"/>
  <c r="K548" i="14" a="1"/>
  <c r="K548" i="14" s="1"/>
  <c r="L548" i="14" a="1"/>
  <c r="L548" i="14" s="1"/>
  <c r="E549" i="14" a="1"/>
  <c r="E549" i="14" s="1"/>
  <c r="F549" i="14" a="1"/>
  <c r="F549" i="14" s="1"/>
  <c r="G549" i="14" a="1"/>
  <c r="G549" i="14" s="1"/>
  <c r="H549" i="14" a="1"/>
  <c r="H549" i="14" s="1"/>
  <c r="I549" i="14" a="1"/>
  <c r="I549" i="14" s="1"/>
  <c r="J549" i="14" a="1"/>
  <c r="J549" i="14" s="1"/>
  <c r="K549" i="14" a="1"/>
  <c r="K549" i="14" s="1"/>
  <c r="L549" i="14" a="1"/>
  <c r="L549" i="14" s="1"/>
  <c r="E550" i="14" a="1"/>
  <c r="E550" i="14" s="1"/>
  <c r="F550" i="14" a="1"/>
  <c r="F550" i="14" s="1"/>
  <c r="G550" i="14" a="1"/>
  <c r="G550" i="14" s="1"/>
  <c r="H550" i="14" a="1"/>
  <c r="H550" i="14" s="1"/>
  <c r="I550" i="14" a="1"/>
  <c r="I550" i="14" s="1"/>
  <c r="J550" i="14" a="1"/>
  <c r="J550" i="14" s="1"/>
  <c r="K550" i="14" a="1"/>
  <c r="K550" i="14" s="1"/>
  <c r="L550" i="14" a="1"/>
  <c r="L550" i="14" s="1"/>
  <c r="E551" i="14" a="1"/>
  <c r="E551" i="14" s="1"/>
  <c r="F551" i="14" a="1"/>
  <c r="F551" i="14" s="1"/>
  <c r="G551" i="14" a="1"/>
  <c r="G551" i="14" s="1"/>
  <c r="H551" i="14" a="1"/>
  <c r="H551" i="14" s="1"/>
  <c r="I551" i="14" a="1"/>
  <c r="I551" i="14" s="1"/>
  <c r="J551" i="14" a="1"/>
  <c r="J551" i="14" s="1"/>
  <c r="K551" i="14" a="1"/>
  <c r="K551" i="14" s="1"/>
  <c r="L551" i="14" a="1"/>
  <c r="L551" i="14" s="1"/>
  <c r="E552" i="14" a="1"/>
  <c r="E552" i="14" s="1"/>
  <c r="F552" i="14" a="1"/>
  <c r="F552" i="14" s="1"/>
  <c r="G552" i="14" a="1"/>
  <c r="G552" i="14" s="1"/>
  <c r="H552" i="14" a="1"/>
  <c r="H552" i="14" s="1"/>
  <c r="I552" i="14" a="1"/>
  <c r="I552" i="14" s="1"/>
  <c r="J552" i="14" a="1"/>
  <c r="J552" i="14" s="1"/>
  <c r="K552" i="14" a="1"/>
  <c r="K552" i="14" s="1"/>
  <c r="L552" i="14" a="1"/>
  <c r="L552" i="14" s="1"/>
  <c r="E553" i="14" a="1"/>
  <c r="E553" i="14" s="1"/>
  <c r="F553" i="14" a="1"/>
  <c r="F553" i="14" s="1"/>
  <c r="G553" i="14" a="1"/>
  <c r="G553" i="14" s="1"/>
  <c r="H553" i="14" a="1"/>
  <c r="H553" i="14" s="1"/>
  <c r="I553" i="14" a="1"/>
  <c r="I553" i="14" s="1"/>
  <c r="J553" i="14" a="1"/>
  <c r="J553" i="14" s="1"/>
  <c r="K553" i="14" a="1"/>
  <c r="K553" i="14" s="1"/>
  <c r="L553" i="14" a="1"/>
  <c r="L553" i="14" s="1"/>
  <c r="E554" i="14" a="1"/>
  <c r="E554" i="14" s="1"/>
  <c r="F554" i="14" a="1"/>
  <c r="F554" i="14" s="1"/>
  <c r="G554" i="14" a="1"/>
  <c r="G554" i="14" s="1"/>
  <c r="H554" i="14" a="1"/>
  <c r="H554" i="14" s="1"/>
  <c r="I554" i="14" a="1"/>
  <c r="I554" i="14" s="1"/>
  <c r="J554" i="14" a="1"/>
  <c r="J554" i="14" s="1"/>
  <c r="K554" i="14" a="1"/>
  <c r="K554" i="14" s="1"/>
  <c r="L554" i="14" a="1"/>
  <c r="L554" i="14" s="1"/>
  <c r="E555" i="14" a="1"/>
  <c r="E555" i="14" s="1"/>
  <c r="F555" i="14" a="1"/>
  <c r="F555" i="14" s="1"/>
  <c r="G555" i="14" a="1"/>
  <c r="G555" i="14" s="1"/>
  <c r="H555" i="14" a="1"/>
  <c r="H555" i="14" s="1"/>
  <c r="I555" i="14" a="1"/>
  <c r="I555" i="14" s="1"/>
  <c r="J555" i="14" a="1"/>
  <c r="J555" i="14" s="1"/>
  <c r="K555" i="14" a="1"/>
  <c r="K555" i="14" s="1"/>
  <c r="L555" i="14" a="1"/>
  <c r="L555" i="14" s="1"/>
  <c r="E556" i="14" a="1"/>
  <c r="E556" i="14" s="1"/>
  <c r="F556" i="14" a="1"/>
  <c r="F556" i="14" s="1"/>
  <c r="G556" i="14" a="1"/>
  <c r="G556" i="14" s="1"/>
  <c r="H556" i="14" a="1"/>
  <c r="H556" i="14" s="1"/>
  <c r="I556" i="14" a="1"/>
  <c r="I556" i="14" s="1"/>
  <c r="J556" i="14" a="1"/>
  <c r="J556" i="14" s="1"/>
  <c r="K556" i="14" a="1"/>
  <c r="K556" i="14" s="1"/>
  <c r="L556" i="14" a="1"/>
  <c r="L556" i="14" s="1"/>
  <c r="E557" i="14" a="1"/>
  <c r="E557" i="14" s="1"/>
  <c r="F557" i="14" a="1"/>
  <c r="F557" i="14" s="1"/>
  <c r="G557" i="14" a="1"/>
  <c r="G557" i="14" s="1"/>
  <c r="H557" i="14" a="1"/>
  <c r="H557" i="14" s="1"/>
  <c r="I557" i="14" a="1"/>
  <c r="I557" i="14" s="1"/>
  <c r="J557" i="14" a="1"/>
  <c r="J557" i="14" s="1"/>
  <c r="K557" i="14" a="1"/>
  <c r="K557" i="14" s="1"/>
  <c r="L557" i="14" a="1"/>
  <c r="L557" i="14" s="1"/>
  <c r="E558" i="14" a="1"/>
  <c r="E558" i="14" s="1"/>
  <c r="F558" i="14" a="1"/>
  <c r="F558" i="14" s="1"/>
  <c r="G558" i="14" a="1"/>
  <c r="G558" i="14" s="1"/>
  <c r="H558" i="14" a="1"/>
  <c r="H558" i="14" s="1"/>
  <c r="I558" i="14" a="1"/>
  <c r="I558" i="14" s="1"/>
  <c r="J558" i="14" a="1"/>
  <c r="J558" i="14" s="1"/>
  <c r="K558" i="14" a="1"/>
  <c r="K558" i="14" s="1"/>
  <c r="L558" i="14" a="1"/>
  <c r="L558" i="14" s="1"/>
  <c r="E559" i="14" a="1"/>
  <c r="E559" i="14" s="1"/>
  <c r="F559" i="14" a="1"/>
  <c r="F559" i="14" s="1"/>
  <c r="G559" i="14" a="1"/>
  <c r="G559" i="14" s="1"/>
  <c r="H559" i="14" a="1"/>
  <c r="H559" i="14" s="1"/>
  <c r="I559" i="14" a="1"/>
  <c r="I559" i="14" s="1"/>
  <c r="J559" i="14" a="1"/>
  <c r="J559" i="14" s="1"/>
  <c r="K559" i="14" a="1"/>
  <c r="K559" i="14" s="1"/>
  <c r="L559" i="14" a="1"/>
  <c r="L559" i="14" s="1"/>
  <c r="E560" i="14" a="1"/>
  <c r="E560" i="14" s="1"/>
  <c r="F560" i="14" a="1"/>
  <c r="F560" i="14" s="1"/>
  <c r="G560" i="14" a="1"/>
  <c r="G560" i="14" s="1"/>
  <c r="H560" i="14" a="1"/>
  <c r="H560" i="14" s="1"/>
  <c r="I560" i="14" a="1"/>
  <c r="I560" i="14" s="1"/>
  <c r="J560" i="14" a="1"/>
  <c r="J560" i="14" s="1"/>
  <c r="K560" i="14" a="1"/>
  <c r="K560" i="14" s="1"/>
  <c r="L560" i="14" a="1"/>
  <c r="L560" i="14" s="1"/>
  <c r="E561" i="14" a="1"/>
  <c r="E561" i="14" s="1"/>
  <c r="F561" i="14" a="1"/>
  <c r="F561" i="14" s="1"/>
  <c r="G561" i="14" a="1"/>
  <c r="G561" i="14" s="1"/>
  <c r="H561" i="14" a="1"/>
  <c r="H561" i="14" s="1"/>
  <c r="I561" i="14" a="1"/>
  <c r="I561" i="14" s="1"/>
  <c r="J561" i="14" a="1"/>
  <c r="J561" i="14" s="1"/>
  <c r="K561" i="14" a="1"/>
  <c r="K561" i="14" s="1"/>
  <c r="L561" i="14" a="1"/>
  <c r="L561" i="14" s="1"/>
  <c r="E562" i="14" a="1"/>
  <c r="E562" i="14" s="1"/>
  <c r="F562" i="14" a="1"/>
  <c r="F562" i="14" s="1"/>
  <c r="G562" i="14" a="1"/>
  <c r="G562" i="14" s="1"/>
  <c r="H562" i="14" a="1"/>
  <c r="H562" i="14" s="1"/>
  <c r="I562" i="14" a="1"/>
  <c r="I562" i="14" s="1"/>
  <c r="J562" i="14" a="1"/>
  <c r="J562" i="14" s="1"/>
  <c r="K562" i="14" a="1"/>
  <c r="K562" i="14" s="1"/>
  <c r="L562" i="14" a="1"/>
  <c r="L562" i="14" s="1"/>
  <c r="E563" i="14" a="1"/>
  <c r="E563" i="14" s="1"/>
  <c r="F563" i="14" a="1"/>
  <c r="F563" i="14" s="1"/>
  <c r="G563" i="14" a="1"/>
  <c r="G563" i="14" s="1"/>
  <c r="H563" i="14" a="1"/>
  <c r="H563" i="14" s="1"/>
  <c r="I563" i="14" a="1"/>
  <c r="I563" i="14" s="1"/>
  <c r="J563" i="14" a="1"/>
  <c r="J563" i="14" s="1"/>
  <c r="K563" i="14" a="1"/>
  <c r="K563" i="14" s="1"/>
  <c r="L563" i="14" a="1"/>
  <c r="L563" i="14" s="1"/>
  <c r="E564" i="14" a="1"/>
  <c r="E564" i="14" s="1"/>
  <c r="F564" i="14" a="1"/>
  <c r="F564" i="14" s="1"/>
  <c r="G564" i="14" a="1"/>
  <c r="G564" i="14" s="1"/>
  <c r="H564" i="14" a="1"/>
  <c r="H564" i="14" s="1"/>
  <c r="I564" i="14" a="1"/>
  <c r="I564" i="14" s="1"/>
  <c r="J564" i="14" a="1"/>
  <c r="J564" i="14" s="1"/>
  <c r="K564" i="14" a="1"/>
  <c r="K564" i="14" s="1"/>
  <c r="L564" i="14" a="1"/>
  <c r="L564" i="14" s="1"/>
  <c r="E565" i="14" a="1"/>
  <c r="E565" i="14" s="1"/>
  <c r="F565" i="14" a="1"/>
  <c r="F565" i="14" s="1"/>
  <c r="G565" i="14" a="1"/>
  <c r="G565" i="14" s="1"/>
  <c r="H565" i="14" a="1"/>
  <c r="H565" i="14" s="1"/>
  <c r="I565" i="14" a="1"/>
  <c r="I565" i="14" s="1"/>
  <c r="J565" i="14" a="1"/>
  <c r="J565" i="14" s="1"/>
  <c r="K565" i="14" a="1"/>
  <c r="K565" i="14" s="1"/>
  <c r="L565" i="14" a="1"/>
  <c r="L565" i="14" s="1"/>
  <c r="E566" i="14" a="1"/>
  <c r="E566" i="14" s="1"/>
  <c r="F566" i="14" a="1"/>
  <c r="F566" i="14" s="1"/>
  <c r="G566" i="14" a="1"/>
  <c r="G566" i="14" s="1"/>
  <c r="H566" i="14" a="1"/>
  <c r="H566" i="14" s="1"/>
  <c r="I566" i="14" a="1"/>
  <c r="I566" i="14" s="1"/>
  <c r="J566" i="14" a="1"/>
  <c r="J566" i="14" s="1"/>
  <c r="K566" i="14" a="1"/>
  <c r="K566" i="14" s="1"/>
  <c r="L566" i="14" a="1"/>
  <c r="L566" i="14" s="1"/>
  <c r="L517" i="14" a="1"/>
  <c r="L517" i="14" s="1"/>
  <c r="K517" i="14" a="1"/>
  <c r="K517" i="14" s="1"/>
  <c r="J517" i="14" a="1"/>
  <c r="J517" i="14" s="1"/>
  <c r="I517" i="14" a="1"/>
  <c r="I517" i="14" s="1"/>
  <c r="H517" i="14" a="1"/>
  <c r="H517" i="14" s="1"/>
  <c r="G517" i="14" a="1"/>
  <c r="G517" i="14" s="1"/>
  <c r="F517" i="14" a="1"/>
  <c r="F517" i="14" s="1"/>
  <c r="E517" i="14" a="1"/>
  <c r="E517" i="14" s="1"/>
  <c r="E467" i="14" a="1"/>
  <c r="E467" i="14" s="1"/>
  <c r="F467" i="14" a="1"/>
  <c r="F467" i="14" s="1"/>
  <c r="G467" i="14" a="1"/>
  <c r="G467" i="14" s="1"/>
  <c r="H467" i="14" a="1"/>
  <c r="H467" i="14" s="1"/>
  <c r="I467" i="14" a="1"/>
  <c r="I467" i="14" s="1"/>
  <c r="J467" i="14" a="1"/>
  <c r="J467" i="14" s="1"/>
  <c r="K467" i="14" a="1"/>
  <c r="K467" i="14" s="1"/>
  <c r="L467" i="14" a="1"/>
  <c r="L467" i="14" s="1"/>
  <c r="E468" i="14" a="1"/>
  <c r="E468" i="14" s="1"/>
  <c r="F468" i="14" a="1"/>
  <c r="F468" i="14" s="1"/>
  <c r="G468" i="14" a="1"/>
  <c r="G468" i="14" s="1"/>
  <c r="H468" i="14" a="1"/>
  <c r="H468" i="14" s="1"/>
  <c r="I468" i="14" a="1"/>
  <c r="I468" i="14" s="1"/>
  <c r="J468" i="14" a="1"/>
  <c r="J468" i="14" s="1"/>
  <c r="K468" i="14" a="1"/>
  <c r="K468" i="14" s="1"/>
  <c r="L468" i="14" a="1"/>
  <c r="L468" i="14" s="1"/>
  <c r="E469" i="14" a="1"/>
  <c r="E469" i="14" s="1"/>
  <c r="F469" i="14" a="1"/>
  <c r="F469" i="14" s="1"/>
  <c r="G469" i="14" a="1"/>
  <c r="G469" i="14" s="1"/>
  <c r="H469" i="14" a="1"/>
  <c r="H469" i="14" s="1"/>
  <c r="I469" i="14" a="1"/>
  <c r="I469" i="14" s="1"/>
  <c r="J469" i="14" a="1"/>
  <c r="J469" i="14" s="1"/>
  <c r="K469" i="14" a="1"/>
  <c r="K469" i="14" s="1"/>
  <c r="L469" i="14" a="1"/>
  <c r="L469" i="14" s="1"/>
  <c r="E470" i="14" a="1"/>
  <c r="E470" i="14" s="1"/>
  <c r="F470" i="14" a="1"/>
  <c r="F470" i="14" s="1"/>
  <c r="G470" i="14" a="1"/>
  <c r="G470" i="14" s="1"/>
  <c r="H470" i="14" a="1"/>
  <c r="H470" i="14" s="1"/>
  <c r="I470" i="14" a="1"/>
  <c r="I470" i="14" s="1"/>
  <c r="J470" i="14" a="1"/>
  <c r="J470" i="14" s="1"/>
  <c r="K470" i="14" a="1"/>
  <c r="K470" i="14" s="1"/>
  <c r="L470" i="14" a="1"/>
  <c r="L470" i="14" s="1"/>
  <c r="E471" i="14" a="1"/>
  <c r="E471" i="14" s="1"/>
  <c r="F471" i="14" a="1"/>
  <c r="F471" i="14" s="1"/>
  <c r="G471" i="14" a="1"/>
  <c r="G471" i="14" s="1"/>
  <c r="H471" i="14" a="1"/>
  <c r="H471" i="14" s="1"/>
  <c r="I471" i="14" a="1"/>
  <c r="I471" i="14" s="1"/>
  <c r="J471" i="14" a="1"/>
  <c r="J471" i="14" s="1"/>
  <c r="K471" i="14" a="1"/>
  <c r="K471" i="14" s="1"/>
  <c r="L471" i="14" a="1"/>
  <c r="L471" i="14" s="1"/>
  <c r="E472" i="14" a="1"/>
  <c r="E472" i="14" s="1"/>
  <c r="F472" i="14" a="1"/>
  <c r="F472" i="14" s="1"/>
  <c r="G472" i="14" a="1"/>
  <c r="G472" i="14" s="1"/>
  <c r="H472" i="14" a="1"/>
  <c r="H472" i="14" s="1"/>
  <c r="I472" i="14" a="1"/>
  <c r="I472" i="14" s="1"/>
  <c r="J472" i="14" a="1"/>
  <c r="J472" i="14" s="1"/>
  <c r="K472" i="14" a="1"/>
  <c r="K472" i="14" s="1"/>
  <c r="L472" i="14" a="1"/>
  <c r="L472" i="14" s="1"/>
  <c r="E473" i="14" a="1"/>
  <c r="E473" i="14" s="1"/>
  <c r="F473" i="14" a="1"/>
  <c r="F473" i="14" s="1"/>
  <c r="G473" i="14" a="1"/>
  <c r="G473" i="14" s="1"/>
  <c r="H473" i="14" a="1"/>
  <c r="H473" i="14" s="1"/>
  <c r="I473" i="14" a="1"/>
  <c r="I473" i="14" s="1"/>
  <c r="J473" i="14" a="1"/>
  <c r="J473" i="14" s="1"/>
  <c r="K473" i="14" a="1"/>
  <c r="K473" i="14" s="1"/>
  <c r="L473" i="14" a="1"/>
  <c r="L473" i="14" s="1"/>
  <c r="E474" i="14" a="1"/>
  <c r="E474" i="14" s="1"/>
  <c r="F474" i="14" a="1"/>
  <c r="F474" i="14" s="1"/>
  <c r="G474" i="14" a="1"/>
  <c r="G474" i="14" s="1"/>
  <c r="H474" i="14" a="1"/>
  <c r="H474" i="14" s="1"/>
  <c r="I474" i="14" a="1"/>
  <c r="I474" i="14" s="1"/>
  <c r="J474" i="14" a="1"/>
  <c r="J474" i="14" s="1"/>
  <c r="K474" i="14" a="1"/>
  <c r="K474" i="14" s="1"/>
  <c r="L474" i="14" a="1"/>
  <c r="L474" i="14" s="1"/>
  <c r="E475" i="14" a="1"/>
  <c r="E475" i="14" s="1"/>
  <c r="F475" i="14" a="1"/>
  <c r="F475" i="14" s="1"/>
  <c r="G475" i="14" a="1"/>
  <c r="G475" i="14" s="1"/>
  <c r="H475" i="14" a="1"/>
  <c r="H475" i="14" s="1"/>
  <c r="I475" i="14" a="1"/>
  <c r="I475" i="14" s="1"/>
  <c r="J475" i="14" a="1"/>
  <c r="J475" i="14" s="1"/>
  <c r="K475" i="14" a="1"/>
  <c r="K475" i="14" s="1"/>
  <c r="L475" i="14" a="1"/>
  <c r="L475" i="14" s="1"/>
  <c r="E476" i="14" a="1"/>
  <c r="E476" i="14" s="1"/>
  <c r="F476" i="14" a="1"/>
  <c r="F476" i="14" s="1"/>
  <c r="G476" i="14" a="1"/>
  <c r="G476" i="14" s="1"/>
  <c r="H476" i="14" a="1"/>
  <c r="H476" i="14" s="1"/>
  <c r="I476" i="14" a="1"/>
  <c r="I476" i="14" s="1"/>
  <c r="J476" i="14" a="1"/>
  <c r="J476" i="14" s="1"/>
  <c r="K476" i="14" a="1"/>
  <c r="K476" i="14" s="1"/>
  <c r="L476" i="14" a="1"/>
  <c r="L476" i="14" s="1"/>
  <c r="E477" i="14" a="1"/>
  <c r="E477" i="14" s="1"/>
  <c r="F477" i="14" a="1"/>
  <c r="F477" i="14" s="1"/>
  <c r="G477" i="14" a="1"/>
  <c r="G477" i="14" s="1"/>
  <c r="H477" i="14" a="1"/>
  <c r="H477" i="14" s="1"/>
  <c r="I477" i="14" a="1"/>
  <c r="I477" i="14" s="1"/>
  <c r="J477" i="14" a="1"/>
  <c r="J477" i="14" s="1"/>
  <c r="K477" i="14" a="1"/>
  <c r="K477" i="14" s="1"/>
  <c r="L477" i="14" a="1"/>
  <c r="L477" i="14" s="1"/>
  <c r="E478" i="14" a="1"/>
  <c r="E478" i="14" s="1"/>
  <c r="F478" i="14" a="1"/>
  <c r="F478" i="14" s="1"/>
  <c r="G478" i="14" a="1"/>
  <c r="G478" i="14" s="1"/>
  <c r="H478" i="14" a="1"/>
  <c r="H478" i="14" s="1"/>
  <c r="I478" i="14" a="1"/>
  <c r="I478" i="14" s="1"/>
  <c r="J478" i="14" a="1"/>
  <c r="J478" i="14" s="1"/>
  <c r="K478" i="14" a="1"/>
  <c r="K478" i="14" s="1"/>
  <c r="L478" i="14" a="1"/>
  <c r="L478" i="14" s="1"/>
  <c r="E479" i="14" a="1"/>
  <c r="E479" i="14" s="1"/>
  <c r="F479" i="14" a="1"/>
  <c r="F479" i="14" s="1"/>
  <c r="G479" i="14" a="1"/>
  <c r="G479" i="14" s="1"/>
  <c r="H479" i="14" a="1"/>
  <c r="H479" i="14" s="1"/>
  <c r="I479" i="14" a="1"/>
  <c r="I479" i="14" s="1"/>
  <c r="J479" i="14" a="1"/>
  <c r="J479" i="14" s="1"/>
  <c r="K479" i="14" a="1"/>
  <c r="K479" i="14" s="1"/>
  <c r="L479" i="14" a="1"/>
  <c r="L479" i="14" s="1"/>
  <c r="E480" i="14" a="1"/>
  <c r="E480" i="14" s="1"/>
  <c r="F480" i="14" a="1"/>
  <c r="F480" i="14" s="1"/>
  <c r="G480" i="14" a="1"/>
  <c r="G480" i="14" s="1"/>
  <c r="H480" i="14" a="1"/>
  <c r="H480" i="14" s="1"/>
  <c r="I480" i="14" a="1"/>
  <c r="I480" i="14" s="1"/>
  <c r="J480" i="14" a="1"/>
  <c r="J480" i="14" s="1"/>
  <c r="K480" i="14" a="1"/>
  <c r="K480" i="14" s="1"/>
  <c r="L480" i="14" a="1"/>
  <c r="L480" i="14" s="1"/>
  <c r="E481" i="14" a="1"/>
  <c r="E481" i="14" s="1"/>
  <c r="F481" i="14" a="1"/>
  <c r="F481" i="14" s="1"/>
  <c r="G481" i="14" a="1"/>
  <c r="G481" i="14" s="1"/>
  <c r="H481" i="14" a="1"/>
  <c r="H481" i="14" s="1"/>
  <c r="I481" i="14" a="1"/>
  <c r="I481" i="14" s="1"/>
  <c r="J481" i="14" a="1"/>
  <c r="J481" i="14" s="1"/>
  <c r="K481" i="14" a="1"/>
  <c r="K481" i="14" s="1"/>
  <c r="L481" i="14" a="1"/>
  <c r="L481" i="14" s="1"/>
  <c r="E482" i="14" a="1"/>
  <c r="E482" i="14" s="1"/>
  <c r="F482" i="14" a="1"/>
  <c r="F482" i="14" s="1"/>
  <c r="G482" i="14" a="1"/>
  <c r="G482" i="14" s="1"/>
  <c r="H482" i="14" a="1"/>
  <c r="H482" i="14" s="1"/>
  <c r="I482" i="14" a="1"/>
  <c r="I482" i="14" s="1"/>
  <c r="J482" i="14" a="1"/>
  <c r="J482" i="14" s="1"/>
  <c r="K482" i="14" a="1"/>
  <c r="K482" i="14" s="1"/>
  <c r="L482" i="14" a="1"/>
  <c r="L482" i="14" s="1"/>
  <c r="E483" i="14" a="1"/>
  <c r="E483" i="14" s="1"/>
  <c r="F483" i="14" a="1"/>
  <c r="F483" i="14" s="1"/>
  <c r="G483" i="14" a="1"/>
  <c r="G483" i="14" s="1"/>
  <c r="H483" i="14" a="1"/>
  <c r="H483" i="14" s="1"/>
  <c r="I483" i="14" a="1"/>
  <c r="I483" i="14" s="1"/>
  <c r="J483" i="14" a="1"/>
  <c r="J483" i="14" s="1"/>
  <c r="K483" i="14" a="1"/>
  <c r="K483" i="14" s="1"/>
  <c r="L483" i="14" a="1"/>
  <c r="L483" i="14" s="1"/>
  <c r="E484" i="14" a="1"/>
  <c r="E484" i="14" s="1"/>
  <c r="F484" i="14" a="1"/>
  <c r="F484" i="14" s="1"/>
  <c r="G484" i="14" a="1"/>
  <c r="G484" i="14" s="1"/>
  <c r="H484" i="14" a="1"/>
  <c r="H484" i="14" s="1"/>
  <c r="I484" i="14" a="1"/>
  <c r="I484" i="14" s="1"/>
  <c r="J484" i="14" a="1"/>
  <c r="J484" i="14" s="1"/>
  <c r="K484" i="14" a="1"/>
  <c r="K484" i="14" s="1"/>
  <c r="L484" i="14" a="1"/>
  <c r="L484" i="14" s="1"/>
  <c r="E485" i="14" a="1"/>
  <c r="E485" i="14" s="1"/>
  <c r="F485" i="14" a="1"/>
  <c r="F485" i="14" s="1"/>
  <c r="G485" i="14" a="1"/>
  <c r="G485" i="14" s="1"/>
  <c r="H485" i="14" a="1"/>
  <c r="H485" i="14" s="1"/>
  <c r="I485" i="14" a="1"/>
  <c r="I485" i="14" s="1"/>
  <c r="J485" i="14" a="1"/>
  <c r="J485" i="14" s="1"/>
  <c r="K485" i="14" a="1"/>
  <c r="K485" i="14" s="1"/>
  <c r="L485" i="14" a="1"/>
  <c r="L485" i="14" s="1"/>
  <c r="E486" i="14" a="1"/>
  <c r="E486" i="14" s="1"/>
  <c r="F486" i="14" a="1"/>
  <c r="F486" i="14" s="1"/>
  <c r="G486" i="14" a="1"/>
  <c r="G486" i="14" s="1"/>
  <c r="H486" i="14" a="1"/>
  <c r="H486" i="14" s="1"/>
  <c r="I486" i="14" a="1"/>
  <c r="I486" i="14" s="1"/>
  <c r="J486" i="14" a="1"/>
  <c r="J486" i="14" s="1"/>
  <c r="K486" i="14" a="1"/>
  <c r="K486" i="14" s="1"/>
  <c r="L486" i="14" a="1"/>
  <c r="L486" i="14" s="1"/>
  <c r="E487" i="14" a="1"/>
  <c r="E487" i="14" s="1"/>
  <c r="F487" i="14" a="1"/>
  <c r="F487" i="14" s="1"/>
  <c r="G487" i="14" a="1"/>
  <c r="G487" i="14" s="1"/>
  <c r="H487" i="14" a="1"/>
  <c r="H487" i="14" s="1"/>
  <c r="I487" i="14" a="1"/>
  <c r="I487" i="14" s="1"/>
  <c r="J487" i="14" a="1"/>
  <c r="J487" i="14" s="1"/>
  <c r="K487" i="14" a="1"/>
  <c r="K487" i="14" s="1"/>
  <c r="L487" i="14" a="1"/>
  <c r="L487" i="14" s="1"/>
  <c r="E488" i="14" a="1"/>
  <c r="E488" i="14" s="1"/>
  <c r="F488" i="14" a="1"/>
  <c r="F488" i="14" s="1"/>
  <c r="G488" i="14" a="1"/>
  <c r="G488" i="14" s="1"/>
  <c r="H488" i="14" a="1"/>
  <c r="H488" i="14" s="1"/>
  <c r="I488" i="14" a="1"/>
  <c r="I488" i="14" s="1"/>
  <c r="J488" i="14" a="1"/>
  <c r="J488" i="14" s="1"/>
  <c r="K488" i="14" a="1"/>
  <c r="K488" i="14" s="1"/>
  <c r="L488" i="14" a="1"/>
  <c r="L488" i="14" s="1"/>
  <c r="E489" i="14" a="1"/>
  <c r="E489" i="14" s="1"/>
  <c r="F489" i="14" a="1"/>
  <c r="F489" i="14" s="1"/>
  <c r="G489" i="14" a="1"/>
  <c r="G489" i="14" s="1"/>
  <c r="H489" i="14" a="1"/>
  <c r="H489" i="14" s="1"/>
  <c r="I489" i="14" a="1"/>
  <c r="I489" i="14" s="1"/>
  <c r="J489" i="14" a="1"/>
  <c r="J489" i="14" s="1"/>
  <c r="K489" i="14" a="1"/>
  <c r="K489" i="14" s="1"/>
  <c r="L489" i="14" a="1"/>
  <c r="L489" i="14" s="1"/>
  <c r="E490" i="14" a="1"/>
  <c r="E490" i="14" s="1"/>
  <c r="F490" i="14" a="1"/>
  <c r="F490" i="14" s="1"/>
  <c r="G490" i="14" a="1"/>
  <c r="G490" i="14" s="1"/>
  <c r="H490" i="14" a="1"/>
  <c r="H490" i="14" s="1"/>
  <c r="I490" i="14" a="1"/>
  <c r="I490" i="14" s="1"/>
  <c r="J490" i="14" a="1"/>
  <c r="J490" i="14" s="1"/>
  <c r="K490" i="14" a="1"/>
  <c r="K490" i="14" s="1"/>
  <c r="L490" i="14" a="1"/>
  <c r="L490" i="14" s="1"/>
  <c r="E491" i="14" a="1"/>
  <c r="E491" i="14" s="1"/>
  <c r="F491" i="14" a="1"/>
  <c r="F491" i="14" s="1"/>
  <c r="G491" i="14" a="1"/>
  <c r="G491" i="14" s="1"/>
  <c r="H491" i="14" a="1"/>
  <c r="H491" i="14" s="1"/>
  <c r="I491" i="14" a="1"/>
  <c r="I491" i="14" s="1"/>
  <c r="J491" i="14" a="1"/>
  <c r="J491" i="14" s="1"/>
  <c r="K491" i="14" a="1"/>
  <c r="K491" i="14" s="1"/>
  <c r="L491" i="14" a="1"/>
  <c r="L491" i="14" s="1"/>
  <c r="E492" i="14" a="1"/>
  <c r="E492" i="14" s="1"/>
  <c r="F492" i="14" a="1"/>
  <c r="F492" i="14" s="1"/>
  <c r="G492" i="14" a="1"/>
  <c r="G492" i="14" s="1"/>
  <c r="H492" i="14" a="1"/>
  <c r="H492" i="14" s="1"/>
  <c r="I492" i="14" a="1"/>
  <c r="I492" i="14" s="1"/>
  <c r="J492" i="14" a="1"/>
  <c r="J492" i="14" s="1"/>
  <c r="K492" i="14" a="1"/>
  <c r="K492" i="14" s="1"/>
  <c r="L492" i="14" a="1"/>
  <c r="L492" i="14" s="1"/>
  <c r="E493" i="14" a="1"/>
  <c r="E493" i="14" s="1"/>
  <c r="F493" i="14" a="1"/>
  <c r="F493" i="14" s="1"/>
  <c r="G493" i="14" a="1"/>
  <c r="G493" i="14" s="1"/>
  <c r="H493" i="14" a="1"/>
  <c r="H493" i="14" s="1"/>
  <c r="I493" i="14" a="1"/>
  <c r="I493" i="14" s="1"/>
  <c r="J493" i="14" a="1"/>
  <c r="J493" i="14" s="1"/>
  <c r="K493" i="14" a="1"/>
  <c r="K493" i="14" s="1"/>
  <c r="L493" i="14" a="1"/>
  <c r="L493" i="14" s="1"/>
  <c r="E494" i="14" a="1"/>
  <c r="E494" i="14" s="1"/>
  <c r="F494" i="14" a="1"/>
  <c r="F494" i="14" s="1"/>
  <c r="G494" i="14" a="1"/>
  <c r="G494" i="14" s="1"/>
  <c r="H494" i="14" a="1"/>
  <c r="H494" i="14" s="1"/>
  <c r="I494" i="14" a="1"/>
  <c r="I494" i="14" s="1"/>
  <c r="J494" i="14" a="1"/>
  <c r="J494" i="14" s="1"/>
  <c r="K494" i="14" a="1"/>
  <c r="K494" i="14" s="1"/>
  <c r="L494" i="14" a="1"/>
  <c r="L494" i="14" s="1"/>
  <c r="E495" i="14" a="1"/>
  <c r="E495" i="14" s="1"/>
  <c r="F495" i="14" a="1"/>
  <c r="F495" i="14" s="1"/>
  <c r="G495" i="14" a="1"/>
  <c r="G495" i="14" s="1"/>
  <c r="H495" i="14" a="1"/>
  <c r="H495" i="14" s="1"/>
  <c r="I495" i="14" a="1"/>
  <c r="I495" i="14" s="1"/>
  <c r="J495" i="14" a="1"/>
  <c r="J495" i="14" s="1"/>
  <c r="K495" i="14" a="1"/>
  <c r="K495" i="14" s="1"/>
  <c r="L495" i="14" a="1"/>
  <c r="L495" i="14" s="1"/>
  <c r="E496" i="14" a="1"/>
  <c r="E496" i="14" s="1"/>
  <c r="F496" i="14" a="1"/>
  <c r="F496" i="14" s="1"/>
  <c r="G496" i="14" a="1"/>
  <c r="G496" i="14" s="1"/>
  <c r="H496" i="14" a="1"/>
  <c r="H496" i="14" s="1"/>
  <c r="I496" i="14" a="1"/>
  <c r="I496" i="14" s="1"/>
  <c r="J496" i="14" a="1"/>
  <c r="J496" i="14" s="1"/>
  <c r="K496" i="14" a="1"/>
  <c r="K496" i="14" s="1"/>
  <c r="L496" i="14" a="1"/>
  <c r="L496" i="14" s="1"/>
  <c r="E497" i="14" a="1"/>
  <c r="E497" i="14" s="1"/>
  <c r="F497" i="14" a="1"/>
  <c r="F497" i="14" s="1"/>
  <c r="G497" i="14" a="1"/>
  <c r="G497" i="14" s="1"/>
  <c r="H497" i="14" a="1"/>
  <c r="H497" i="14" s="1"/>
  <c r="I497" i="14" a="1"/>
  <c r="I497" i="14" s="1"/>
  <c r="J497" i="14" a="1"/>
  <c r="J497" i="14" s="1"/>
  <c r="K497" i="14" a="1"/>
  <c r="K497" i="14" s="1"/>
  <c r="L497" i="14" a="1"/>
  <c r="L497" i="14" s="1"/>
  <c r="E498" i="14" a="1"/>
  <c r="E498" i="14" s="1"/>
  <c r="F498" i="14" a="1"/>
  <c r="F498" i="14" s="1"/>
  <c r="G498" i="14" a="1"/>
  <c r="G498" i="14" s="1"/>
  <c r="H498" i="14" a="1"/>
  <c r="H498" i="14" s="1"/>
  <c r="I498" i="14" a="1"/>
  <c r="I498" i="14" s="1"/>
  <c r="J498" i="14" a="1"/>
  <c r="J498" i="14" s="1"/>
  <c r="K498" i="14" a="1"/>
  <c r="K498" i="14" s="1"/>
  <c r="L498" i="14" a="1"/>
  <c r="L498" i="14" s="1"/>
  <c r="E499" i="14" a="1"/>
  <c r="E499" i="14" s="1"/>
  <c r="F499" i="14" a="1"/>
  <c r="F499" i="14" s="1"/>
  <c r="G499" i="14" a="1"/>
  <c r="G499" i="14" s="1"/>
  <c r="H499" i="14" a="1"/>
  <c r="H499" i="14" s="1"/>
  <c r="I499" i="14" a="1"/>
  <c r="I499" i="14" s="1"/>
  <c r="J499" i="14" a="1"/>
  <c r="J499" i="14" s="1"/>
  <c r="K499" i="14" a="1"/>
  <c r="K499" i="14" s="1"/>
  <c r="L499" i="14" a="1"/>
  <c r="L499" i="14" s="1"/>
  <c r="E500" i="14" a="1"/>
  <c r="E500" i="14" s="1"/>
  <c r="F500" i="14" a="1"/>
  <c r="F500" i="14" s="1"/>
  <c r="G500" i="14" a="1"/>
  <c r="G500" i="14" s="1"/>
  <c r="H500" i="14" a="1"/>
  <c r="H500" i="14" s="1"/>
  <c r="I500" i="14" a="1"/>
  <c r="I500" i="14" s="1"/>
  <c r="J500" i="14" a="1"/>
  <c r="J500" i="14" s="1"/>
  <c r="K500" i="14" a="1"/>
  <c r="K500" i="14" s="1"/>
  <c r="L500" i="14" a="1"/>
  <c r="L500" i="14" s="1"/>
  <c r="E501" i="14" a="1"/>
  <c r="E501" i="14" s="1"/>
  <c r="F501" i="14" a="1"/>
  <c r="F501" i="14" s="1"/>
  <c r="G501" i="14" a="1"/>
  <c r="G501" i="14" s="1"/>
  <c r="H501" i="14" a="1"/>
  <c r="H501" i="14" s="1"/>
  <c r="I501" i="14" a="1"/>
  <c r="I501" i="14" s="1"/>
  <c r="J501" i="14" a="1"/>
  <c r="J501" i="14" s="1"/>
  <c r="K501" i="14" a="1"/>
  <c r="K501" i="14" s="1"/>
  <c r="L501" i="14" a="1"/>
  <c r="L501" i="14" s="1"/>
  <c r="E502" i="14" a="1"/>
  <c r="E502" i="14" s="1"/>
  <c r="F502" i="14" a="1"/>
  <c r="F502" i="14" s="1"/>
  <c r="G502" i="14" a="1"/>
  <c r="G502" i="14" s="1"/>
  <c r="H502" i="14" a="1"/>
  <c r="H502" i="14" s="1"/>
  <c r="I502" i="14" a="1"/>
  <c r="I502" i="14" s="1"/>
  <c r="J502" i="14" a="1"/>
  <c r="J502" i="14" s="1"/>
  <c r="K502" i="14" a="1"/>
  <c r="K502" i="14" s="1"/>
  <c r="L502" i="14" a="1"/>
  <c r="L502" i="14" s="1"/>
  <c r="E503" i="14" a="1"/>
  <c r="E503" i="14" s="1"/>
  <c r="F503" i="14" a="1"/>
  <c r="F503" i="14" s="1"/>
  <c r="G503" i="14" a="1"/>
  <c r="G503" i="14" s="1"/>
  <c r="H503" i="14" a="1"/>
  <c r="H503" i="14" s="1"/>
  <c r="I503" i="14" a="1"/>
  <c r="I503" i="14" s="1"/>
  <c r="J503" i="14" a="1"/>
  <c r="J503" i="14" s="1"/>
  <c r="K503" i="14" a="1"/>
  <c r="K503" i="14" s="1"/>
  <c r="L503" i="14" a="1"/>
  <c r="L503" i="14" s="1"/>
  <c r="E504" i="14" a="1"/>
  <c r="E504" i="14" s="1"/>
  <c r="F504" i="14" a="1"/>
  <c r="F504" i="14" s="1"/>
  <c r="G504" i="14" a="1"/>
  <c r="G504" i="14" s="1"/>
  <c r="H504" i="14" a="1"/>
  <c r="H504" i="14" s="1"/>
  <c r="I504" i="14" a="1"/>
  <c r="I504" i="14" s="1"/>
  <c r="J504" i="14" a="1"/>
  <c r="J504" i="14" s="1"/>
  <c r="K504" i="14" a="1"/>
  <c r="K504" i="14" s="1"/>
  <c r="L504" i="14" a="1"/>
  <c r="L504" i="14" s="1"/>
  <c r="E505" i="14" a="1"/>
  <c r="E505" i="14" s="1"/>
  <c r="F505" i="14" a="1"/>
  <c r="F505" i="14" s="1"/>
  <c r="G505" i="14" a="1"/>
  <c r="G505" i="14" s="1"/>
  <c r="H505" i="14" a="1"/>
  <c r="H505" i="14" s="1"/>
  <c r="I505" i="14" a="1"/>
  <c r="I505" i="14" s="1"/>
  <c r="J505" i="14" a="1"/>
  <c r="J505" i="14" s="1"/>
  <c r="K505" i="14" a="1"/>
  <c r="K505" i="14" s="1"/>
  <c r="L505" i="14" a="1"/>
  <c r="L505" i="14" s="1"/>
  <c r="E506" i="14" a="1"/>
  <c r="E506" i="14" s="1"/>
  <c r="F506" i="14" a="1"/>
  <c r="F506" i="14" s="1"/>
  <c r="G506" i="14" a="1"/>
  <c r="G506" i="14" s="1"/>
  <c r="H506" i="14" a="1"/>
  <c r="H506" i="14" s="1"/>
  <c r="I506" i="14" a="1"/>
  <c r="I506" i="14" s="1"/>
  <c r="J506" i="14" a="1"/>
  <c r="J506" i="14" s="1"/>
  <c r="K506" i="14" a="1"/>
  <c r="K506" i="14" s="1"/>
  <c r="L506" i="14" a="1"/>
  <c r="L506" i="14" s="1"/>
  <c r="E507" i="14" a="1"/>
  <c r="E507" i="14" s="1"/>
  <c r="F507" i="14" a="1"/>
  <c r="F507" i="14" s="1"/>
  <c r="G507" i="14" a="1"/>
  <c r="G507" i="14" s="1"/>
  <c r="H507" i="14" a="1"/>
  <c r="H507" i="14" s="1"/>
  <c r="I507" i="14" a="1"/>
  <c r="I507" i="14" s="1"/>
  <c r="J507" i="14" a="1"/>
  <c r="J507" i="14" s="1"/>
  <c r="K507" i="14" a="1"/>
  <c r="K507" i="14" s="1"/>
  <c r="L507" i="14" a="1"/>
  <c r="L507" i="14" s="1"/>
  <c r="E508" i="14" a="1"/>
  <c r="E508" i="14" s="1"/>
  <c r="F508" i="14" a="1"/>
  <c r="F508" i="14" s="1"/>
  <c r="G508" i="14" a="1"/>
  <c r="G508" i="14" s="1"/>
  <c r="H508" i="14" a="1"/>
  <c r="H508" i="14" s="1"/>
  <c r="I508" i="14" a="1"/>
  <c r="I508" i="14" s="1"/>
  <c r="J508" i="14" a="1"/>
  <c r="J508" i="14" s="1"/>
  <c r="K508" i="14" a="1"/>
  <c r="K508" i="14" s="1"/>
  <c r="L508" i="14" a="1"/>
  <c r="L508" i="14" s="1"/>
  <c r="E509" i="14" a="1"/>
  <c r="E509" i="14" s="1"/>
  <c r="F509" i="14" a="1"/>
  <c r="F509" i="14" s="1"/>
  <c r="G509" i="14" a="1"/>
  <c r="G509" i="14" s="1"/>
  <c r="H509" i="14" a="1"/>
  <c r="H509" i="14" s="1"/>
  <c r="I509" i="14" a="1"/>
  <c r="I509" i="14" s="1"/>
  <c r="J509" i="14" a="1"/>
  <c r="J509" i="14" s="1"/>
  <c r="K509" i="14" a="1"/>
  <c r="K509" i="14" s="1"/>
  <c r="L509" i="14" a="1"/>
  <c r="L509" i="14" s="1"/>
  <c r="E510" i="14" a="1"/>
  <c r="E510" i="14" s="1"/>
  <c r="F510" i="14" a="1"/>
  <c r="F510" i="14" s="1"/>
  <c r="G510" i="14" a="1"/>
  <c r="G510" i="14" s="1"/>
  <c r="H510" i="14" a="1"/>
  <c r="H510" i="14" s="1"/>
  <c r="I510" i="14" a="1"/>
  <c r="I510" i="14" s="1"/>
  <c r="J510" i="14" a="1"/>
  <c r="J510" i="14" s="1"/>
  <c r="K510" i="14" a="1"/>
  <c r="K510" i="14" s="1"/>
  <c r="L510" i="14" a="1"/>
  <c r="L510" i="14" s="1"/>
  <c r="E511" i="14" a="1"/>
  <c r="E511" i="14" s="1"/>
  <c r="F511" i="14" a="1"/>
  <c r="F511" i="14" s="1"/>
  <c r="G511" i="14" a="1"/>
  <c r="G511" i="14" s="1"/>
  <c r="H511" i="14" a="1"/>
  <c r="H511" i="14" s="1"/>
  <c r="I511" i="14" a="1"/>
  <c r="I511" i="14" s="1"/>
  <c r="J511" i="14" a="1"/>
  <c r="J511" i="14" s="1"/>
  <c r="K511" i="14" a="1"/>
  <c r="K511" i="14" s="1"/>
  <c r="L511" i="14" a="1"/>
  <c r="L511" i="14" s="1"/>
  <c r="E512" i="14" a="1"/>
  <c r="E512" i="14" s="1"/>
  <c r="F512" i="14" a="1"/>
  <c r="F512" i="14" s="1"/>
  <c r="G512" i="14" a="1"/>
  <c r="G512" i="14" s="1"/>
  <c r="H512" i="14" a="1"/>
  <c r="H512" i="14" s="1"/>
  <c r="I512" i="14" a="1"/>
  <c r="I512" i="14" s="1"/>
  <c r="J512" i="14" a="1"/>
  <c r="J512" i="14" s="1"/>
  <c r="K512" i="14" a="1"/>
  <c r="K512" i="14" s="1"/>
  <c r="L512" i="14" a="1"/>
  <c r="L512" i="14" s="1"/>
  <c r="E513" i="14" a="1"/>
  <c r="E513" i="14" s="1"/>
  <c r="F513" i="14" a="1"/>
  <c r="F513" i="14" s="1"/>
  <c r="G513" i="14" a="1"/>
  <c r="G513" i="14" s="1"/>
  <c r="H513" i="14" a="1"/>
  <c r="H513" i="14" s="1"/>
  <c r="I513" i="14" a="1"/>
  <c r="I513" i="14" s="1"/>
  <c r="J513" i="14" a="1"/>
  <c r="J513" i="14" s="1"/>
  <c r="K513" i="14" a="1"/>
  <c r="K513" i="14" s="1"/>
  <c r="L513" i="14" a="1"/>
  <c r="L513" i="14" s="1"/>
  <c r="E514" i="14" a="1"/>
  <c r="E514" i="14" s="1"/>
  <c r="F514" i="14" a="1"/>
  <c r="F514" i="14" s="1"/>
  <c r="G514" i="14" a="1"/>
  <c r="G514" i="14" s="1"/>
  <c r="H514" i="14" a="1"/>
  <c r="H514" i="14" s="1"/>
  <c r="I514" i="14" a="1"/>
  <c r="I514" i="14" s="1"/>
  <c r="J514" i="14" a="1"/>
  <c r="J514" i="14" s="1"/>
  <c r="K514" i="14" a="1"/>
  <c r="K514" i="14" s="1"/>
  <c r="L514" i="14" a="1"/>
  <c r="L514" i="14" s="1"/>
  <c r="E515" i="14" a="1"/>
  <c r="E515" i="14" s="1"/>
  <c r="F515" i="14" a="1"/>
  <c r="F515" i="14" s="1"/>
  <c r="G515" i="14" a="1"/>
  <c r="G515" i="14" s="1"/>
  <c r="H515" i="14" a="1"/>
  <c r="H515" i="14" s="1"/>
  <c r="I515" i="14" a="1"/>
  <c r="I515" i="14" s="1"/>
  <c r="J515" i="14" a="1"/>
  <c r="J515" i="14" s="1"/>
  <c r="K515" i="14" a="1"/>
  <c r="K515" i="14" s="1"/>
  <c r="L515" i="14" a="1"/>
  <c r="L515" i="14" s="1"/>
  <c r="L466" i="14" a="1"/>
  <c r="L466" i="14" s="1"/>
  <c r="K466" i="14" a="1"/>
  <c r="K466" i="14" s="1"/>
  <c r="J466" i="14" a="1"/>
  <c r="J466" i="14" s="1"/>
  <c r="I466" i="14" a="1"/>
  <c r="I466" i="14" s="1"/>
  <c r="H466" i="14" a="1"/>
  <c r="H466" i="14" s="1"/>
  <c r="G466" i="14" a="1"/>
  <c r="G466" i="14" s="1"/>
  <c r="F466" i="14" a="1"/>
  <c r="F466" i="14" s="1"/>
  <c r="E466" i="14" a="1"/>
  <c r="E466" i="14" s="1"/>
  <c r="E416" i="14" a="1"/>
  <c r="E416" i="14" s="1"/>
  <c r="F416" i="14" a="1"/>
  <c r="F416" i="14" s="1"/>
  <c r="G416" i="14" a="1"/>
  <c r="G416" i="14" s="1"/>
  <c r="H416" i="14" a="1"/>
  <c r="H416" i="14" s="1"/>
  <c r="I416" i="14" a="1"/>
  <c r="I416" i="14" s="1"/>
  <c r="J416" i="14" a="1"/>
  <c r="J416" i="14" s="1"/>
  <c r="K416" i="14" a="1"/>
  <c r="K416" i="14" s="1"/>
  <c r="L416" i="14" a="1"/>
  <c r="L416" i="14" s="1"/>
  <c r="E417" i="14" a="1"/>
  <c r="E417" i="14" s="1"/>
  <c r="F417" i="14" a="1"/>
  <c r="F417" i="14" s="1"/>
  <c r="G417" i="14" a="1"/>
  <c r="G417" i="14" s="1"/>
  <c r="H417" i="14" a="1"/>
  <c r="H417" i="14" s="1"/>
  <c r="I417" i="14" a="1"/>
  <c r="I417" i="14" s="1"/>
  <c r="J417" i="14" a="1"/>
  <c r="J417" i="14" s="1"/>
  <c r="K417" i="14" a="1"/>
  <c r="K417" i="14" s="1"/>
  <c r="L417" i="14" a="1"/>
  <c r="L417" i="14" s="1"/>
  <c r="E418" i="14" a="1"/>
  <c r="E418" i="14" s="1"/>
  <c r="F418" i="14" a="1"/>
  <c r="F418" i="14" s="1"/>
  <c r="G418" i="14" a="1"/>
  <c r="G418" i="14" s="1"/>
  <c r="H418" i="14" a="1"/>
  <c r="H418" i="14" s="1"/>
  <c r="I418" i="14" a="1"/>
  <c r="I418" i="14" s="1"/>
  <c r="J418" i="14" a="1"/>
  <c r="J418" i="14" s="1"/>
  <c r="K418" i="14" a="1"/>
  <c r="K418" i="14" s="1"/>
  <c r="L418" i="14" a="1"/>
  <c r="L418" i="14" s="1"/>
  <c r="E419" i="14" a="1"/>
  <c r="E419" i="14" s="1"/>
  <c r="F419" i="14" a="1"/>
  <c r="F419" i="14" s="1"/>
  <c r="G419" i="14" a="1"/>
  <c r="G419" i="14" s="1"/>
  <c r="H419" i="14" a="1"/>
  <c r="H419" i="14" s="1"/>
  <c r="I419" i="14" a="1"/>
  <c r="I419" i="14" s="1"/>
  <c r="J419" i="14" a="1"/>
  <c r="J419" i="14" s="1"/>
  <c r="K419" i="14" a="1"/>
  <c r="K419" i="14" s="1"/>
  <c r="L419" i="14" a="1"/>
  <c r="L419" i="14" s="1"/>
  <c r="E420" i="14" a="1"/>
  <c r="E420" i="14" s="1"/>
  <c r="F420" i="14" a="1"/>
  <c r="F420" i="14" s="1"/>
  <c r="G420" i="14" a="1"/>
  <c r="G420" i="14" s="1"/>
  <c r="H420" i="14" a="1"/>
  <c r="H420" i="14" s="1"/>
  <c r="I420" i="14" a="1"/>
  <c r="I420" i="14" s="1"/>
  <c r="J420" i="14" a="1"/>
  <c r="J420" i="14" s="1"/>
  <c r="K420" i="14" a="1"/>
  <c r="K420" i="14" s="1"/>
  <c r="L420" i="14" a="1"/>
  <c r="L420" i="14" s="1"/>
  <c r="E421" i="14" a="1"/>
  <c r="E421" i="14" s="1"/>
  <c r="F421" i="14" a="1"/>
  <c r="F421" i="14" s="1"/>
  <c r="G421" i="14" a="1"/>
  <c r="G421" i="14" s="1"/>
  <c r="H421" i="14" a="1"/>
  <c r="H421" i="14" s="1"/>
  <c r="I421" i="14" a="1"/>
  <c r="I421" i="14" s="1"/>
  <c r="J421" i="14" a="1"/>
  <c r="J421" i="14" s="1"/>
  <c r="K421" i="14" a="1"/>
  <c r="K421" i="14" s="1"/>
  <c r="L421" i="14" a="1"/>
  <c r="L421" i="14" s="1"/>
  <c r="E422" i="14" a="1"/>
  <c r="E422" i="14" s="1"/>
  <c r="F422" i="14" a="1"/>
  <c r="F422" i="14" s="1"/>
  <c r="G422" i="14" a="1"/>
  <c r="G422" i="14" s="1"/>
  <c r="H422" i="14" a="1"/>
  <c r="H422" i="14" s="1"/>
  <c r="I422" i="14" a="1"/>
  <c r="I422" i="14" s="1"/>
  <c r="J422" i="14" a="1"/>
  <c r="J422" i="14" s="1"/>
  <c r="K422" i="14" a="1"/>
  <c r="K422" i="14" s="1"/>
  <c r="L422" i="14" a="1"/>
  <c r="L422" i="14" s="1"/>
  <c r="E423" i="14" a="1"/>
  <c r="E423" i="14" s="1"/>
  <c r="F423" i="14" a="1"/>
  <c r="F423" i="14" s="1"/>
  <c r="G423" i="14" a="1"/>
  <c r="G423" i="14" s="1"/>
  <c r="H423" i="14" a="1"/>
  <c r="H423" i="14" s="1"/>
  <c r="I423" i="14" a="1"/>
  <c r="I423" i="14" s="1"/>
  <c r="J423" i="14" a="1"/>
  <c r="J423" i="14" s="1"/>
  <c r="K423" i="14" a="1"/>
  <c r="K423" i="14" s="1"/>
  <c r="L423" i="14" a="1"/>
  <c r="L423" i="14" s="1"/>
  <c r="E424" i="14" a="1"/>
  <c r="E424" i="14" s="1"/>
  <c r="F424" i="14" a="1"/>
  <c r="F424" i="14" s="1"/>
  <c r="G424" i="14" a="1"/>
  <c r="G424" i="14" s="1"/>
  <c r="H424" i="14" a="1"/>
  <c r="H424" i="14" s="1"/>
  <c r="I424" i="14" a="1"/>
  <c r="I424" i="14" s="1"/>
  <c r="J424" i="14" a="1"/>
  <c r="J424" i="14" s="1"/>
  <c r="K424" i="14" a="1"/>
  <c r="K424" i="14" s="1"/>
  <c r="L424" i="14" a="1"/>
  <c r="L424" i="14" s="1"/>
  <c r="E425" i="14" a="1"/>
  <c r="E425" i="14" s="1"/>
  <c r="F425" i="14" a="1"/>
  <c r="F425" i="14" s="1"/>
  <c r="G425" i="14" a="1"/>
  <c r="G425" i="14" s="1"/>
  <c r="H425" i="14" a="1"/>
  <c r="H425" i="14" s="1"/>
  <c r="I425" i="14" a="1"/>
  <c r="I425" i="14" s="1"/>
  <c r="J425" i="14" a="1"/>
  <c r="J425" i="14" s="1"/>
  <c r="K425" i="14" a="1"/>
  <c r="K425" i="14" s="1"/>
  <c r="L425" i="14" a="1"/>
  <c r="L425" i="14" s="1"/>
  <c r="E426" i="14" a="1"/>
  <c r="E426" i="14" s="1"/>
  <c r="F426" i="14" a="1"/>
  <c r="F426" i="14" s="1"/>
  <c r="G426" i="14" a="1"/>
  <c r="G426" i="14" s="1"/>
  <c r="H426" i="14" a="1"/>
  <c r="H426" i="14" s="1"/>
  <c r="I426" i="14" a="1"/>
  <c r="I426" i="14" s="1"/>
  <c r="J426" i="14" a="1"/>
  <c r="J426" i="14" s="1"/>
  <c r="K426" i="14" a="1"/>
  <c r="K426" i="14" s="1"/>
  <c r="L426" i="14" a="1"/>
  <c r="L426" i="14" s="1"/>
  <c r="E427" i="14" a="1"/>
  <c r="E427" i="14" s="1"/>
  <c r="F427" i="14" a="1"/>
  <c r="F427" i="14" s="1"/>
  <c r="G427" i="14" a="1"/>
  <c r="G427" i="14" s="1"/>
  <c r="H427" i="14" a="1"/>
  <c r="H427" i="14" s="1"/>
  <c r="I427" i="14" a="1"/>
  <c r="I427" i="14" s="1"/>
  <c r="J427" i="14" a="1"/>
  <c r="J427" i="14" s="1"/>
  <c r="K427" i="14" a="1"/>
  <c r="K427" i="14" s="1"/>
  <c r="L427" i="14" a="1"/>
  <c r="L427" i="14" s="1"/>
  <c r="E428" i="14" a="1"/>
  <c r="E428" i="14" s="1"/>
  <c r="F428" i="14" a="1"/>
  <c r="F428" i="14" s="1"/>
  <c r="G428" i="14" a="1"/>
  <c r="G428" i="14" s="1"/>
  <c r="H428" i="14" a="1"/>
  <c r="H428" i="14" s="1"/>
  <c r="I428" i="14" a="1"/>
  <c r="I428" i="14" s="1"/>
  <c r="J428" i="14" a="1"/>
  <c r="J428" i="14" s="1"/>
  <c r="K428" i="14" a="1"/>
  <c r="K428" i="14" s="1"/>
  <c r="L428" i="14" a="1"/>
  <c r="L428" i="14" s="1"/>
  <c r="E429" i="14" a="1"/>
  <c r="E429" i="14" s="1"/>
  <c r="F429" i="14" a="1"/>
  <c r="F429" i="14" s="1"/>
  <c r="G429" i="14" a="1"/>
  <c r="G429" i="14" s="1"/>
  <c r="H429" i="14" a="1"/>
  <c r="H429" i="14" s="1"/>
  <c r="I429" i="14" a="1"/>
  <c r="I429" i="14" s="1"/>
  <c r="J429" i="14" a="1"/>
  <c r="J429" i="14" s="1"/>
  <c r="K429" i="14" a="1"/>
  <c r="K429" i="14" s="1"/>
  <c r="L429" i="14" a="1"/>
  <c r="L429" i="14" s="1"/>
  <c r="E430" i="14" a="1"/>
  <c r="E430" i="14" s="1"/>
  <c r="F430" i="14" a="1"/>
  <c r="F430" i="14" s="1"/>
  <c r="G430" i="14" a="1"/>
  <c r="G430" i="14" s="1"/>
  <c r="H430" i="14" a="1"/>
  <c r="H430" i="14" s="1"/>
  <c r="I430" i="14" a="1"/>
  <c r="I430" i="14" s="1"/>
  <c r="J430" i="14" a="1"/>
  <c r="J430" i="14" s="1"/>
  <c r="K430" i="14" a="1"/>
  <c r="K430" i="14" s="1"/>
  <c r="L430" i="14" a="1"/>
  <c r="L430" i="14" s="1"/>
  <c r="E431" i="14" a="1"/>
  <c r="E431" i="14" s="1"/>
  <c r="F431" i="14" a="1"/>
  <c r="F431" i="14" s="1"/>
  <c r="G431" i="14" a="1"/>
  <c r="G431" i="14" s="1"/>
  <c r="H431" i="14" a="1"/>
  <c r="H431" i="14" s="1"/>
  <c r="I431" i="14" a="1"/>
  <c r="I431" i="14" s="1"/>
  <c r="J431" i="14" a="1"/>
  <c r="J431" i="14" s="1"/>
  <c r="K431" i="14" a="1"/>
  <c r="K431" i="14" s="1"/>
  <c r="L431" i="14" a="1"/>
  <c r="L431" i="14" s="1"/>
  <c r="E432" i="14" a="1"/>
  <c r="E432" i="14" s="1"/>
  <c r="F432" i="14" a="1"/>
  <c r="F432" i="14" s="1"/>
  <c r="G432" i="14" a="1"/>
  <c r="G432" i="14" s="1"/>
  <c r="H432" i="14" a="1"/>
  <c r="H432" i="14" s="1"/>
  <c r="I432" i="14" a="1"/>
  <c r="I432" i="14" s="1"/>
  <c r="J432" i="14" a="1"/>
  <c r="J432" i="14" s="1"/>
  <c r="K432" i="14" a="1"/>
  <c r="K432" i="14" s="1"/>
  <c r="L432" i="14" a="1"/>
  <c r="L432" i="14" s="1"/>
  <c r="E433" i="14" a="1"/>
  <c r="E433" i="14" s="1"/>
  <c r="F433" i="14" a="1"/>
  <c r="F433" i="14" s="1"/>
  <c r="G433" i="14" a="1"/>
  <c r="G433" i="14" s="1"/>
  <c r="H433" i="14" a="1"/>
  <c r="H433" i="14" s="1"/>
  <c r="I433" i="14" a="1"/>
  <c r="I433" i="14" s="1"/>
  <c r="J433" i="14" a="1"/>
  <c r="J433" i="14" s="1"/>
  <c r="K433" i="14" a="1"/>
  <c r="K433" i="14" s="1"/>
  <c r="L433" i="14" a="1"/>
  <c r="L433" i="14" s="1"/>
  <c r="E434" i="14" a="1"/>
  <c r="E434" i="14" s="1"/>
  <c r="F434" i="14" a="1"/>
  <c r="F434" i="14" s="1"/>
  <c r="G434" i="14" a="1"/>
  <c r="G434" i="14" s="1"/>
  <c r="H434" i="14" a="1"/>
  <c r="H434" i="14" s="1"/>
  <c r="I434" i="14" a="1"/>
  <c r="I434" i="14" s="1"/>
  <c r="J434" i="14" a="1"/>
  <c r="J434" i="14" s="1"/>
  <c r="K434" i="14" a="1"/>
  <c r="K434" i="14" s="1"/>
  <c r="L434" i="14" a="1"/>
  <c r="L434" i="14" s="1"/>
  <c r="E435" i="14" a="1"/>
  <c r="E435" i="14" s="1"/>
  <c r="F435" i="14" a="1"/>
  <c r="F435" i="14" s="1"/>
  <c r="G435" i="14" a="1"/>
  <c r="G435" i="14" s="1"/>
  <c r="H435" i="14" a="1"/>
  <c r="H435" i="14" s="1"/>
  <c r="I435" i="14" a="1"/>
  <c r="I435" i="14" s="1"/>
  <c r="J435" i="14" a="1"/>
  <c r="J435" i="14" s="1"/>
  <c r="K435" i="14" a="1"/>
  <c r="K435" i="14" s="1"/>
  <c r="L435" i="14" a="1"/>
  <c r="L435" i="14" s="1"/>
  <c r="E436" i="14" a="1"/>
  <c r="E436" i="14" s="1"/>
  <c r="F436" i="14" a="1"/>
  <c r="F436" i="14" s="1"/>
  <c r="G436" i="14" a="1"/>
  <c r="G436" i="14" s="1"/>
  <c r="H436" i="14" a="1"/>
  <c r="H436" i="14" s="1"/>
  <c r="I436" i="14" a="1"/>
  <c r="I436" i="14" s="1"/>
  <c r="J436" i="14" a="1"/>
  <c r="J436" i="14" s="1"/>
  <c r="K436" i="14" a="1"/>
  <c r="K436" i="14" s="1"/>
  <c r="L436" i="14" a="1"/>
  <c r="L436" i="14" s="1"/>
  <c r="E437" i="14" a="1"/>
  <c r="E437" i="14" s="1"/>
  <c r="F437" i="14" a="1"/>
  <c r="F437" i="14" s="1"/>
  <c r="G437" i="14" a="1"/>
  <c r="G437" i="14" s="1"/>
  <c r="H437" i="14" a="1"/>
  <c r="H437" i="14" s="1"/>
  <c r="I437" i="14" a="1"/>
  <c r="I437" i="14" s="1"/>
  <c r="J437" i="14" a="1"/>
  <c r="J437" i="14" s="1"/>
  <c r="K437" i="14" a="1"/>
  <c r="K437" i="14" s="1"/>
  <c r="L437" i="14" a="1"/>
  <c r="L437" i="14" s="1"/>
  <c r="E438" i="14" a="1"/>
  <c r="E438" i="14" s="1"/>
  <c r="F438" i="14" a="1"/>
  <c r="F438" i="14" s="1"/>
  <c r="G438" i="14" a="1"/>
  <c r="G438" i="14" s="1"/>
  <c r="H438" i="14" a="1"/>
  <c r="H438" i="14" s="1"/>
  <c r="I438" i="14" a="1"/>
  <c r="I438" i="14" s="1"/>
  <c r="J438" i="14" a="1"/>
  <c r="J438" i="14" s="1"/>
  <c r="K438" i="14" a="1"/>
  <c r="K438" i="14" s="1"/>
  <c r="L438" i="14" a="1"/>
  <c r="L438" i="14" s="1"/>
  <c r="E439" i="14" a="1"/>
  <c r="E439" i="14" s="1"/>
  <c r="F439" i="14" a="1"/>
  <c r="F439" i="14" s="1"/>
  <c r="G439" i="14" a="1"/>
  <c r="G439" i="14" s="1"/>
  <c r="H439" i="14" a="1"/>
  <c r="H439" i="14" s="1"/>
  <c r="I439" i="14" a="1"/>
  <c r="I439" i="14" s="1"/>
  <c r="J439" i="14" a="1"/>
  <c r="J439" i="14" s="1"/>
  <c r="K439" i="14" a="1"/>
  <c r="K439" i="14" s="1"/>
  <c r="L439" i="14" a="1"/>
  <c r="L439" i="14" s="1"/>
  <c r="E440" i="14" a="1"/>
  <c r="E440" i="14" s="1"/>
  <c r="F440" i="14" a="1"/>
  <c r="F440" i="14" s="1"/>
  <c r="G440" i="14" a="1"/>
  <c r="G440" i="14" s="1"/>
  <c r="H440" i="14" a="1"/>
  <c r="H440" i="14" s="1"/>
  <c r="I440" i="14" a="1"/>
  <c r="I440" i="14" s="1"/>
  <c r="J440" i="14" a="1"/>
  <c r="J440" i="14" s="1"/>
  <c r="K440" i="14" a="1"/>
  <c r="K440" i="14" s="1"/>
  <c r="L440" i="14" a="1"/>
  <c r="L440" i="14" s="1"/>
  <c r="E441" i="14" a="1"/>
  <c r="E441" i="14" s="1"/>
  <c r="F441" i="14" a="1"/>
  <c r="F441" i="14" s="1"/>
  <c r="G441" i="14" a="1"/>
  <c r="G441" i="14" s="1"/>
  <c r="H441" i="14" a="1"/>
  <c r="H441" i="14" s="1"/>
  <c r="I441" i="14" a="1"/>
  <c r="I441" i="14" s="1"/>
  <c r="J441" i="14" a="1"/>
  <c r="J441" i="14" s="1"/>
  <c r="K441" i="14" a="1"/>
  <c r="K441" i="14" s="1"/>
  <c r="L441" i="14" a="1"/>
  <c r="L441" i="14" s="1"/>
  <c r="E442" i="14" a="1"/>
  <c r="E442" i="14" s="1"/>
  <c r="F442" i="14" a="1"/>
  <c r="F442" i="14" s="1"/>
  <c r="G442" i="14" a="1"/>
  <c r="G442" i="14" s="1"/>
  <c r="H442" i="14" a="1"/>
  <c r="H442" i="14" s="1"/>
  <c r="I442" i="14" a="1"/>
  <c r="I442" i="14" s="1"/>
  <c r="J442" i="14" a="1"/>
  <c r="J442" i="14" s="1"/>
  <c r="K442" i="14" a="1"/>
  <c r="K442" i="14" s="1"/>
  <c r="L442" i="14" a="1"/>
  <c r="L442" i="14" s="1"/>
  <c r="E443" i="14" a="1"/>
  <c r="E443" i="14" s="1"/>
  <c r="F443" i="14" a="1"/>
  <c r="F443" i="14" s="1"/>
  <c r="G443" i="14" a="1"/>
  <c r="G443" i="14" s="1"/>
  <c r="H443" i="14" a="1"/>
  <c r="H443" i="14" s="1"/>
  <c r="I443" i="14" a="1"/>
  <c r="I443" i="14" s="1"/>
  <c r="J443" i="14" a="1"/>
  <c r="J443" i="14" s="1"/>
  <c r="K443" i="14" a="1"/>
  <c r="K443" i="14" s="1"/>
  <c r="L443" i="14" a="1"/>
  <c r="L443" i="14" s="1"/>
  <c r="E444" i="14" a="1"/>
  <c r="E444" i="14" s="1"/>
  <c r="F444" i="14" a="1"/>
  <c r="F444" i="14" s="1"/>
  <c r="G444" i="14" a="1"/>
  <c r="G444" i="14" s="1"/>
  <c r="H444" i="14" a="1"/>
  <c r="H444" i="14" s="1"/>
  <c r="I444" i="14" a="1"/>
  <c r="I444" i="14" s="1"/>
  <c r="J444" i="14" a="1"/>
  <c r="J444" i="14" s="1"/>
  <c r="K444" i="14" a="1"/>
  <c r="K444" i="14" s="1"/>
  <c r="L444" i="14" a="1"/>
  <c r="L444" i="14" s="1"/>
  <c r="E445" i="14" a="1"/>
  <c r="E445" i="14" s="1"/>
  <c r="F445" i="14" a="1"/>
  <c r="F445" i="14" s="1"/>
  <c r="G445" i="14" a="1"/>
  <c r="G445" i="14" s="1"/>
  <c r="H445" i="14" a="1"/>
  <c r="H445" i="14" s="1"/>
  <c r="I445" i="14" a="1"/>
  <c r="I445" i="14" s="1"/>
  <c r="J445" i="14" a="1"/>
  <c r="J445" i="14" s="1"/>
  <c r="K445" i="14" a="1"/>
  <c r="K445" i="14" s="1"/>
  <c r="L445" i="14" a="1"/>
  <c r="L445" i="14" s="1"/>
  <c r="E446" i="14" a="1"/>
  <c r="E446" i="14" s="1"/>
  <c r="F446" i="14" a="1"/>
  <c r="F446" i="14" s="1"/>
  <c r="G446" i="14" a="1"/>
  <c r="G446" i="14" s="1"/>
  <c r="H446" i="14" a="1"/>
  <c r="H446" i="14" s="1"/>
  <c r="I446" i="14" a="1"/>
  <c r="I446" i="14" s="1"/>
  <c r="J446" i="14" a="1"/>
  <c r="J446" i="14" s="1"/>
  <c r="K446" i="14" a="1"/>
  <c r="K446" i="14" s="1"/>
  <c r="L446" i="14" a="1"/>
  <c r="L446" i="14" s="1"/>
  <c r="E447" i="14" a="1"/>
  <c r="E447" i="14" s="1"/>
  <c r="F447" i="14" a="1"/>
  <c r="F447" i="14" s="1"/>
  <c r="G447" i="14" a="1"/>
  <c r="G447" i="14" s="1"/>
  <c r="H447" i="14" a="1"/>
  <c r="H447" i="14" s="1"/>
  <c r="I447" i="14" a="1"/>
  <c r="I447" i="14" s="1"/>
  <c r="J447" i="14" a="1"/>
  <c r="J447" i="14" s="1"/>
  <c r="K447" i="14" a="1"/>
  <c r="K447" i="14" s="1"/>
  <c r="L447" i="14" a="1"/>
  <c r="L447" i="14" s="1"/>
  <c r="E448" i="14" a="1"/>
  <c r="E448" i="14" s="1"/>
  <c r="F448" i="14" a="1"/>
  <c r="F448" i="14" s="1"/>
  <c r="G448" i="14" a="1"/>
  <c r="G448" i="14" s="1"/>
  <c r="H448" i="14" a="1"/>
  <c r="H448" i="14" s="1"/>
  <c r="I448" i="14" a="1"/>
  <c r="I448" i="14" s="1"/>
  <c r="J448" i="14" a="1"/>
  <c r="J448" i="14" s="1"/>
  <c r="K448" i="14" a="1"/>
  <c r="K448" i="14" s="1"/>
  <c r="L448" i="14" a="1"/>
  <c r="L448" i="14" s="1"/>
  <c r="E449" i="14" a="1"/>
  <c r="E449" i="14" s="1"/>
  <c r="F449" i="14" a="1"/>
  <c r="F449" i="14" s="1"/>
  <c r="G449" i="14" a="1"/>
  <c r="G449" i="14" s="1"/>
  <c r="H449" i="14" a="1"/>
  <c r="H449" i="14" s="1"/>
  <c r="I449" i="14" a="1"/>
  <c r="I449" i="14" s="1"/>
  <c r="J449" i="14" a="1"/>
  <c r="J449" i="14" s="1"/>
  <c r="K449" i="14" a="1"/>
  <c r="K449" i="14" s="1"/>
  <c r="L449" i="14" a="1"/>
  <c r="L449" i="14" s="1"/>
  <c r="E450" i="14" a="1"/>
  <c r="E450" i="14" s="1"/>
  <c r="F450" i="14" a="1"/>
  <c r="F450" i="14" s="1"/>
  <c r="G450" i="14" a="1"/>
  <c r="G450" i="14" s="1"/>
  <c r="H450" i="14" a="1"/>
  <c r="H450" i="14" s="1"/>
  <c r="I450" i="14" a="1"/>
  <c r="I450" i="14" s="1"/>
  <c r="J450" i="14" a="1"/>
  <c r="J450" i="14" s="1"/>
  <c r="K450" i="14" a="1"/>
  <c r="K450" i="14" s="1"/>
  <c r="L450" i="14" a="1"/>
  <c r="L450" i="14" s="1"/>
  <c r="E451" i="14" a="1"/>
  <c r="E451" i="14" s="1"/>
  <c r="F451" i="14" a="1"/>
  <c r="F451" i="14" s="1"/>
  <c r="G451" i="14" a="1"/>
  <c r="G451" i="14" s="1"/>
  <c r="H451" i="14" a="1"/>
  <c r="H451" i="14" s="1"/>
  <c r="I451" i="14" a="1"/>
  <c r="I451" i="14" s="1"/>
  <c r="J451" i="14" a="1"/>
  <c r="J451" i="14" s="1"/>
  <c r="K451" i="14" a="1"/>
  <c r="K451" i="14" s="1"/>
  <c r="L451" i="14" a="1"/>
  <c r="L451" i="14" s="1"/>
  <c r="E452" i="14" a="1"/>
  <c r="E452" i="14" s="1"/>
  <c r="F452" i="14" a="1"/>
  <c r="F452" i="14" s="1"/>
  <c r="G452" i="14" a="1"/>
  <c r="G452" i="14" s="1"/>
  <c r="H452" i="14" a="1"/>
  <c r="H452" i="14" s="1"/>
  <c r="I452" i="14" a="1"/>
  <c r="I452" i="14" s="1"/>
  <c r="J452" i="14" a="1"/>
  <c r="J452" i="14" s="1"/>
  <c r="K452" i="14" a="1"/>
  <c r="K452" i="14" s="1"/>
  <c r="L452" i="14" a="1"/>
  <c r="L452" i="14" s="1"/>
  <c r="E453" i="14" a="1"/>
  <c r="E453" i="14" s="1"/>
  <c r="F453" i="14" a="1"/>
  <c r="F453" i="14" s="1"/>
  <c r="G453" i="14" a="1"/>
  <c r="G453" i="14" s="1"/>
  <c r="H453" i="14" a="1"/>
  <c r="H453" i="14" s="1"/>
  <c r="I453" i="14" a="1"/>
  <c r="I453" i="14" s="1"/>
  <c r="J453" i="14" a="1"/>
  <c r="J453" i="14" s="1"/>
  <c r="K453" i="14" a="1"/>
  <c r="K453" i="14" s="1"/>
  <c r="L453" i="14" a="1"/>
  <c r="L453" i="14" s="1"/>
  <c r="E454" i="14" a="1"/>
  <c r="E454" i="14" s="1"/>
  <c r="F454" i="14" a="1"/>
  <c r="F454" i="14" s="1"/>
  <c r="G454" i="14" a="1"/>
  <c r="G454" i="14" s="1"/>
  <c r="H454" i="14" a="1"/>
  <c r="H454" i="14" s="1"/>
  <c r="I454" i="14" a="1"/>
  <c r="I454" i="14" s="1"/>
  <c r="J454" i="14" a="1"/>
  <c r="J454" i="14" s="1"/>
  <c r="K454" i="14" a="1"/>
  <c r="K454" i="14" s="1"/>
  <c r="L454" i="14" a="1"/>
  <c r="L454" i="14" s="1"/>
  <c r="E455" i="14" a="1"/>
  <c r="E455" i="14" s="1"/>
  <c r="F455" i="14" a="1"/>
  <c r="F455" i="14" s="1"/>
  <c r="G455" i="14" a="1"/>
  <c r="G455" i="14" s="1"/>
  <c r="H455" i="14" a="1"/>
  <c r="H455" i="14" s="1"/>
  <c r="I455" i="14" a="1"/>
  <c r="I455" i="14" s="1"/>
  <c r="J455" i="14" a="1"/>
  <c r="J455" i="14" s="1"/>
  <c r="K455" i="14" a="1"/>
  <c r="K455" i="14" s="1"/>
  <c r="L455" i="14" a="1"/>
  <c r="L455" i="14" s="1"/>
  <c r="E456" i="14" a="1"/>
  <c r="E456" i="14" s="1"/>
  <c r="F456" i="14" a="1"/>
  <c r="F456" i="14" s="1"/>
  <c r="G456" i="14" a="1"/>
  <c r="G456" i="14" s="1"/>
  <c r="H456" i="14" a="1"/>
  <c r="H456" i="14" s="1"/>
  <c r="I456" i="14" a="1"/>
  <c r="I456" i="14" s="1"/>
  <c r="J456" i="14" a="1"/>
  <c r="J456" i="14" s="1"/>
  <c r="K456" i="14" a="1"/>
  <c r="K456" i="14" s="1"/>
  <c r="L456" i="14" a="1"/>
  <c r="L456" i="14" s="1"/>
  <c r="E457" i="14" a="1"/>
  <c r="E457" i="14" s="1"/>
  <c r="F457" i="14" a="1"/>
  <c r="F457" i="14" s="1"/>
  <c r="G457" i="14" a="1"/>
  <c r="G457" i="14" s="1"/>
  <c r="H457" i="14" a="1"/>
  <c r="H457" i="14" s="1"/>
  <c r="I457" i="14" a="1"/>
  <c r="I457" i="14" s="1"/>
  <c r="J457" i="14" a="1"/>
  <c r="J457" i="14" s="1"/>
  <c r="K457" i="14" a="1"/>
  <c r="K457" i="14" s="1"/>
  <c r="L457" i="14" a="1"/>
  <c r="L457" i="14" s="1"/>
  <c r="E458" i="14" a="1"/>
  <c r="E458" i="14" s="1"/>
  <c r="F458" i="14" a="1"/>
  <c r="F458" i="14" s="1"/>
  <c r="G458" i="14" a="1"/>
  <c r="G458" i="14" s="1"/>
  <c r="H458" i="14" a="1"/>
  <c r="H458" i="14" s="1"/>
  <c r="I458" i="14" a="1"/>
  <c r="I458" i="14" s="1"/>
  <c r="J458" i="14" a="1"/>
  <c r="J458" i="14" s="1"/>
  <c r="K458" i="14" a="1"/>
  <c r="K458" i="14" s="1"/>
  <c r="L458" i="14" a="1"/>
  <c r="L458" i="14" s="1"/>
  <c r="E459" i="14" a="1"/>
  <c r="E459" i="14" s="1"/>
  <c r="F459" i="14" a="1"/>
  <c r="F459" i="14" s="1"/>
  <c r="G459" i="14" a="1"/>
  <c r="G459" i="14" s="1"/>
  <c r="H459" i="14" a="1"/>
  <c r="H459" i="14" s="1"/>
  <c r="I459" i="14" a="1"/>
  <c r="I459" i="14" s="1"/>
  <c r="J459" i="14" a="1"/>
  <c r="J459" i="14" s="1"/>
  <c r="K459" i="14" a="1"/>
  <c r="K459" i="14" s="1"/>
  <c r="L459" i="14" a="1"/>
  <c r="L459" i="14" s="1"/>
  <c r="E460" i="14" a="1"/>
  <c r="E460" i="14" s="1"/>
  <c r="F460" i="14" a="1"/>
  <c r="F460" i="14" s="1"/>
  <c r="G460" i="14" a="1"/>
  <c r="G460" i="14" s="1"/>
  <c r="H460" i="14" a="1"/>
  <c r="H460" i="14" s="1"/>
  <c r="I460" i="14" a="1"/>
  <c r="I460" i="14" s="1"/>
  <c r="J460" i="14" a="1"/>
  <c r="J460" i="14" s="1"/>
  <c r="K460" i="14" a="1"/>
  <c r="K460" i="14" s="1"/>
  <c r="L460" i="14" a="1"/>
  <c r="L460" i="14" s="1"/>
  <c r="E461" i="14" a="1"/>
  <c r="E461" i="14" s="1"/>
  <c r="F461" i="14" a="1"/>
  <c r="F461" i="14" s="1"/>
  <c r="G461" i="14" a="1"/>
  <c r="G461" i="14" s="1"/>
  <c r="H461" i="14" a="1"/>
  <c r="H461" i="14" s="1"/>
  <c r="I461" i="14" a="1"/>
  <c r="I461" i="14" s="1"/>
  <c r="J461" i="14" a="1"/>
  <c r="J461" i="14" s="1"/>
  <c r="K461" i="14" a="1"/>
  <c r="K461" i="14" s="1"/>
  <c r="L461" i="14" a="1"/>
  <c r="L461" i="14" s="1"/>
  <c r="E462" i="14" a="1"/>
  <c r="E462" i="14" s="1"/>
  <c r="F462" i="14" a="1"/>
  <c r="F462" i="14" s="1"/>
  <c r="G462" i="14" a="1"/>
  <c r="G462" i="14" s="1"/>
  <c r="H462" i="14" a="1"/>
  <c r="H462" i="14" s="1"/>
  <c r="I462" i="14" a="1"/>
  <c r="I462" i="14" s="1"/>
  <c r="J462" i="14" a="1"/>
  <c r="J462" i="14" s="1"/>
  <c r="K462" i="14" a="1"/>
  <c r="K462" i="14" s="1"/>
  <c r="L462" i="14" a="1"/>
  <c r="L462" i="14" s="1"/>
  <c r="E463" i="14" a="1"/>
  <c r="E463" i="14" s="1"/>
  <c r="F463" i="14" a="1"/>
  <c r="F463" i="14" s="1"/>
  <c r="G463" i="14" a="1"/>
  <c r="G463" i="14" s="1"/>
  <c r="H463" i="14" a="1"/>
  <c r="H463" i="14" s="1"/>
  <c r="I463" i="14" a="1"/>
  <c r="I463" i="14" s="1"/>
  <c r="J463" i="14" a="1"/>
  <c r="J463" i="14" s="1"/>
  <c r="K463" i="14" a="1"/>
  <c r="K463" i="14" s="1"/>
  <c r="L463" i="14" a="1"/>
  <c r="L463" i="14" s="1"/>
  <c r="E464" i="14" a="1"/>
  <c r="E464" i="14" s="1"/>
  <c r="F464" i="14" a="1"/>
  <c r="F464" i="14" s="1"/>
  <c r="G464" i="14" a="1"/>
  <c r="G464" i="14" s="1"/>
  <c r="H464" i="14" a="1"/>
  <c r="H464" i="14" s="1"/>
  <c r="I464" i="14" a="1"/>
  <c r="I464" i="14" s="1"/>
  <c r="J464" i="14" a="1"/>
  <c r="J464" i="14" s="1"/>
  <c r="K464" i="14" a="1"/>
  <c r="K464" i="14" s="1"/>
  <c r="L464" i="14" a="1"/>
  <c r="L464" i="14" s="1"/>
  <c r="L415" i="14" a="1"/>
  <c r="L415" i="14" s="1"/>
  <c r="K415" i="14" a="1"/>
  <c r="K415" i="14" s="1"/>
  <c r="J415" i="14" a="1"/>
  <c r="J415" i="14" s="1"/>
  <c r="I415" i="14" a="1"/>
  <c r="I415" i="14" s="1"/>
  <c r="H415" i="14" a="1"/>
  <c r="H415" i="14" s="1"/>
  <c r="G415" i="14" a="1"/>
  <c r="G415" i="14" s="1"/>
  <c r="F415" i="14" a="1"/>
  <c r="F415" i="14" s="1"/>
  <c r="E415" i="14" a="1"/>
  <c r="E415" i="14" s="1"/>
  <c r="E365" i="14" a="1"/>
  <c r="E365" i="14" s="1"/>
  <c r="F365" i="14" a="1"/>
  <c r="F365" i="14" s="1"/>
  <c r="G365" i="14" a="1"/>
  <c r="G365" i="14" s="1"/>
  <c r="H365" i="14" a="1"/>
  <c r="H365" i="14" s="1"/>
  <c r="I365" i="14" a="1"/>
  <c r="I365" i="14" s="1"/>
  <c r="J365" i="14" a="1"/>
  <c r="J365" i="14" s="1"/>
  <c r="K365" i="14" a="1"/>
  <c r="K365" i="14" s="1"/>
  <c r="L365" i="14" a="1"/>
  <c r="L365" i="14" s="1"/>
  <c r="E366" i="14" a="1"/>
  <c r="E366" i="14" s="1"/>
  <c r="F366" i="14" a="1"/>
  <c r="F366" i="14" s="1"/>
  <c r="G366" i="14" a="1"/>
  <c r="G366" i="14" s="1"/>
  <c r="H366" i="14" a="1"/>
  <c r="H366" i="14" s="1"/>
  <c r="I366" i="14" a="1"/>
  <c r="I366" i="14" s="1"/>
  <c r="J366" i="14" a="1"/>
  <c r="J366" i="14" s="1"/>
  <c r="K366" i="14" a="1"/>
  <c r="K366" i="14" s="1"/>
  <c r="L366" i="14" a="1"/>
  <c r="L366" i="14" s="1"/>
  <c r="E367" i="14" a="1"/>
  <c r="E367" i="14" s="1"/>
  <c r="F367" i="14" a="1"/>
  <c r="F367" i="14" s="1"/>
  <c r="G367" i="14" a="1"/>
  <c r="G367" i="14" s="1"/>
  <c r="H367" i="14" a="1"/>
  <c r="H367" i="14" s="1"/>
  <c r="I367" i="14" a="1"/>
  <c r="I367" i="14" s="1"/>
  <c r="J367" i="14" a="1"/>
  <c r="J367" i="14" s="1"/>
  <c r="K367" i="14" a="1"/>
  <c r="K367" i="14" s="1"/>
  <c r="L367" i="14" a="1"/>
  <c r="L367" i="14" s="1"/>
  <c r="E368" i="14" a="1"/>
  <c r="E368" i="14" s="1"/>
  <c r="F368" i="14" a="1"/>
  <c r="F368" i="14" s="1"/>
  <c r="G368" i="14" a="1"/>
  <c r="G368" i="14" s="1"/>
  <c r="H368" i="14" a="1"/>
  <c r="H368" i="14" s="1"/>
  <c r="I368" i="14" a="1"/>
  <c r="I368" i="14" s="1"/>
  <c r="J368" i="14" a="1"/>
  <c r="J368" i="14" s="1"/>
  <c r="K368" i="14" a="1"/>
  <c r="K368" i="14" s="1"/>
  <c r="L368" i="14" a="1"/>
  <c r="L368" i="14" s="1"/>
  <c r="E369" i="14" a="1"/>
  <c r="E369" i="14" s="1"/>
  <c r="F369" i="14" a="1"/>
  <c r="F369" i="14" s="1"/>
  <c r="G369" i="14" a="1"/>
  <c r="G369" i="14" s="1"/>
  <c r="H369" i="14" a="1"/>
  <c r="H369" i="14" s="1"/>
  <c r="I369" i="14" a="1"/>
  <c r="I369" i="14" s="1"/>
  <c r="J369" i="14" a="1"/>
  <c r="J369" i="14" s="1"/>
  <c r="K369" i="14" a="1"/>
  <c r="K369" i="14" s="1"/>
  <c r="L369" i="14" a="1"/>
  <c r="L369" i="14" s="1"/>
  <c r="E370" i="14" a="1"/>
  <c r="E370" i="14" s="1"/>
  <c r="F370" i="14" a="1"/>
  <c r="F370" i="14" s="1"/>
  <c r="G370" i="14" a="1"/>
  <c r="G370" i="14" s="1"/>
  <c r="H370" i="14" a="1"/>
  <c r="H370" i="14" s="1"/>
  <c r="I370" i="14" a="1"/>
  <c r="I370" i="14" s="1"/>
  <c r="J370" i="14" a="1"/>
  <c r="J370" i="14" s="1"/>
  <c r="K370" i="14" a="1"/>
  <c r="K370" i="14" s="1"/>
  <c r="L370" i="14" a="1"/>
  <c r="L370" i="14" s="1"/>
  <c r="E371" i="14" a="1"/>
  <c r="E371" i="14" s="1"/>
  <c r="F371" i="14" a="1"/>
  <c r="F371" i="14" s="1"/>
  <c r="G371" i="14" a="1"/>
  <c r="G371" i="14" s="1"/>
  <c r="H371" i="14" a="1"/>
  <c r="H371" i="14" s="1"/>
  <c r="I371" i="14" a="1"/>
  <c r="I371" i="14" s="1"/>
  <c r="J371" i="14" a="1"/>
  <c r="J371" i="14" s="1"/>
  <c r="K371" i="14" a="1"/>
  <c r="K371" i="14" s="1"/>
  <c r="L371" i="14" a="1"/>
  <c r="L371" i="14" s="1"/>
  <c r="E372" i="14" a="1"/>
  <c r="E372" i="14" s="1"/>
  <c r="F372" i="14" a="1"/>
  <c r="F372" i="14" s="1"/>
  <c r="G372" i="14" a="1"/>
  <c r="G372" i="14" s="1"/>
  <c r="H372" i="14" a="1"/>
  <c r="H372" i="14" s="1"/>
  <c r="I372" i="14" a="1"/>
  <c r="I372" i="14" s="1"/>
  <c r="J372" i="14" a="1"/>
  <c r="J372" i="14" s="1"/>
  <c r="K372" i="14" a="1"/>
  <c r="K372" i="14" s="1"/>
  <c r="L372" i="14" a="1"/>
  <c r="L372" i="14" s="1"/>
  <c r="E373" i="14" a="1"/>
  <c r="E373" i="14" s="1"/>
  <c r="F373" i="14" a="1"/>
  <c r="F373" i="14" s="1"/>
  <c r="G373" i="14" a="1"/>
  <c r="G373" i="14" s="1"/>
  <c r="H373" i="14" a="1"/>
  <c r="H373" i="14" s="1"/>
  <c r="I373" i="14" a="1"/>
  <c r="I373" i="14" s="1"/>
  <c r="J373" i="14" a="1"/>
  <c r="J373" i="14" s="1"/>
  <c r="K373" i="14" a="1"/>
  <c r="K373" i="14" s="1"/>
  <c r="L373" i="14" a="1"/>
  <c r="L373" i="14" s="1"/>
  <c r="E374" i="14" a="1"/>
  <c r="E374" i="14" s="1"/>
  <c r="F374" i="14" a="1"/>
  <c r="F374" i="14" s="1"/>
  <c r="G374" i="14" a="1"/>
  <c r="G374" i="14" s="1"/>
  <c r="H374" i="14" a="1"/>
  <c r="H374" i="14" s="1"/>
  <c r="I374" i="14" a="1"/>
  <c r="I374" i="14" s="1"/>
  <c r="J374" i="14" a="1"/>
  <c r="J374" i="14" s="1"/>
  <c r="K374" i="14" a="1"/>
  <c r="K374" i="14" s="1"/>
  <c r="L374" i="14" a="1"/>
  <c r="L374" i="14" s="1"/>
  <c r="E375" i="14" a="1"/>
  <c r="E375" i="14" s="1"/>
  <c r="F375" i="14" a="1"/>
  <c r="F375" i="14" s="1"/>
  <c r="G375" i="14" a="1"/>
  <c r="G375" i="14" s="1"/>
  <c r="H375" i="14" a="1"/>
  <c r="H375" i="14" s="1"/>
  <c r="I375" i="14" a="1"/>
  <c r="I375" i="14" s="1"/>
  <c r="J375" i="14" a="1"/>
  <c r="J375" i="14" s="1"/>
  <c r="K375" i="14" a="1"/>
  <c r="K375" i="14" s="1"/>
  <c r="L375" i="14" a="1"/>
  <c r="L375" i="14" s="1"/>
  <c r="E376" i="14" a="1"/>
  <c r="E376" i="14" s="1"/>
  <c r="F376" i="14" a="1"/>
  <c r="F376" i="14" s="1"/>
  <c r="G376" i="14" a="1"/>
  <c r="G376" i="14" s="1"/>
  <c r="H376" i="14" a="1"/>
  <c r="H376" i="14" s="1"/>
  <c r="I376" i="14" a="1"/>
  <c r="I376" i="14" s="1"/>
  <c r="J376" i="14" a="1"/>
  <c r="J376" i="14" s="1"/>
  <c r="K376" i="14" a="1"/>
  <c r="K376" i="14" s="1"/>
  <c r="L376" i="14" a="1"/>
  <c r="L376" i="14" s="1"/>
  <c r="E377" i="14" a="1"/>
  <c r="E377" i="14" s="1"/>
  <c r="F377" i="14" a="1"/>
  <c r="F377" i="14" s="1"/>
  <c r="G377" i="14" a="1"/>
  <c r="G377" i="14" s="1"/>
  <c r="H377" i="14" a="1"/>
  <c r="H377" i="14" s="1"/>
  <c r="I377" i="14" a="1"/>
  <c r="I377" i="14" s="1"/>
  <c r="J377" i="14" a="1"/>
  <c r="J377" i="14" s="1"/>
  <c r="K377" i="14" a="1"/>
  <c r="K377" i="14" s="1"/>
  <c r="L377" i="14" a="1"/>
  <c r="L377" i="14" s="1"/>
  <c r="E378" i="14" a="1"/>
  <c r="E378" i="14" s="1"/>
  <c r="F378" i="14" a="1"/>
  <c r="F378" i="14" s="1"/>
  <c r="G378" i="14" a="1"/>
  <c r="G378" i="14" s="1"/>
  <c r="H378" i="14" a="1"/>
  <c r="H378" i="14" s="1"/>
  <c r="I378" i="14" a="1"/>
  <c r="I378" i="14" s="1"/>
  <c r="J378" i="14" a="1"/>
  <c r="J378" i="14" s="1"/>
  <c r="K378" i="14" a="1"/>
  <c r="K378" i="14" s="1"/>
  <c r="L378" i="14" a="1"/>
  <c r="L378" i="14" s="1"/>
  <c r="E379" i="14" a="1"/>
  <c r="E379" i="14" s="1"/>
  <c r="F379" i="14" a="1"/>
  <c r="F379" i="14" s="1"/>
  <c r="G379" i="14" a="1"/>
  <c r="G379" i="14" s="1"/>
  <c r="H379" i="14" a="1"/>
  <c r="H379" i="14" s="1"/>
  <c r="I379" i="14" a="1"/>
  <c r="I379" i="14" s="1"/>
  <c r="J379" i="14" a="1"/>
  <c r="J379" i="14" s="1"/>
  <c r="K379" i="14" a="1"/>
  <c r="K379" i="14" s="1"/>
  <c r="L379" i="14" a="1"/>
  <c r="L379" i="14" s="1"/>
  <c r="E380" i="14" a="1"/>
  <c r="E380" i="14" s="1"/>
  <c r="F380" i="14" a="1"/>
  <c r="F380" i="14" s="1"/>
  <c r="G380" i="14" a="1"/>
  <c r="G380" i="14" s="1"/>
  <c r="H380" i="14" a="1"/>
  <c r="H380" i="14" s="1"/>
  <c r="I380" i="14" a="1"/>
  <c r="I380" i="14" s="1"/>
  <c r="J380" i="14" a="1"/>
  <c r="J380" i="14" s="1"/>
  <c r="K380" i="14" a="1"/>
  <c r="K380" i="14" s="1"/>
  <c r="L380" i="14" a="1"/>
  <c r="L380" i="14" s="1"/>
  <c r="E381" i="14" a="1"/>
  <c r="E381" i="14" s="1"/>
  <c r="F381" i="14" a="1"/>
  <c r="F381" i="14" s="1"/>
  <c r="G381" i="14" a="1"/>
  <c r="G381" i="14" s="1"/>
  <c r="H381" i="14" a="1"/>
  <c r="H381" i="14" s="1"/>
  <c r="I381" i="14" a="1"/>
  <c r="I381" i="14" s="1"/>
  <c r="J381" i="14" a="1"/>
  <c r="J381" i="14" s="1"/>
  <c r="K381" i="14" a="1"/>
  <c r="K381" i="14" s="1"/>
  <c r="L381" i="14" a="1"/>
  <c r="L381" i="14" s="1"/>
  <c r="E382" i="14" a="1"/>
  <c r="E382" i="14" s="1"/>
  <c r="F382" i="14" a="1"/>
  <c r="F382" i="14" s="1"/>
  <c r="G382" i="14" a="1"/>
  <c r="G382" i="14" s="1"/>
  <c r="H382" i="14" a="1"/>
  <c r="H382" i="14" s="1"/>
  <c r="I382" i="14" a="1"/>
  <c r="I382" i="14" s="1"/>
  <c r="J382" i="14" a="1"/>
  <c r="J382" i="14" s="1"/>
  <c r="K382" i="14" a="1"/>
  <c r="K382" i="14" s="1"/>
  <c r="L382" i="14" a="1"/>
  <c r="L382" i="14" s="1"/>
  <c r="E383" i="14" a="1"/>
  <c r="E383" i="14" s="1"/>
  <c r="F383" i="14" a="1"/>
  <c r="F383" i="14" s="1"/>
  <c r="G383" i="14" a="1"/>
  <c r="G383" i="14" s="1"/>
  <c r="H383" i="14" a="1"/>
  <c r="H383" i="14" s="1"/>
  <c r="I383" i="14" a="1"/>
  <c r="I383" i="14" s="1"/>
  <c r="J383" i="14" a="1"/>
  <c r="J383" i="14" s="1"/>
  <c r="K383" i="14" a="1"/>
  <c r="K383" i="14" s="1"/>
  <c r="L383" i="14" a="1"/>
  <c r="L383" i="14" s="1"/>
  <c r="E384" i="14" a="1"/>
  <c r="E384" i="14" s="1"/>
  <c r="F384" i="14" a="1"/>
  <c r="F384" i="14" s="1"/>
  <c r="G384" i="14" a="1"/>
  <c r="G384" i="14" s="1"/>
  <c r="H384" i="14" a="1"/>
  <c r="H384" i="14" s="1"/>
  <c r="I384" i="14" a="1"/>
  <c r="I384" i="14" s="1"/>
  <c r="J384" i="14" a="1"/>
  <c r="J384" i="14" s="1"/>
  <c r="K384" i="14" a="1"/>
  <c r="K384" i="14" s="1"/>
  <c r="L384" i="14" a="1"/>
  <c r="L384" i="14" s="1"/>
  <c r="E385" i="14" a="1"/>
  <c r="E385" i="14" s="1"/>
  <c r="F385" i="14" a="1"/>
  <c r="F385" i="14" s="1"/>
  <c r="G385" i="14" a="1"/>
  <c r="G385" i="14" s="1"/>
  <c r="H385" i="14" a="1"/>
  <c r="H385" i="14" s="1"/>
  <c r="I385" i="14" a="1"/>
  <c r="I385" i="14" s="1"/>
  <c r="J385" i="14" a="1"/>
  <c r="J385" i="14" s="1"/>
  <c r="K385" i="14" a="1"/>
  <c r="K385" i="14" s="1"/>
  <c r="L385" i="14" a="1"/>
  <c r="L385" i="14" s="1"/>
  <c r="E386" i="14" a="1"/>
  <c r="E386" i="14" s="1"/>
  <c r="F386" i="14" a="1"/>
  <c r="F386" i="14" s="1"/>
  <c r="G386" i="14" a="1"/>
  <c r="G386" i="14" s="1"/>
  <c r="H386" i="14" a="1"/>
  <c r="H386" i="14" s="1"/>
  <c r="I386" i="14" a="1"/>
  <c r="I386" i="14" s="1"/>
  <c r="J386" i="14" a="1"/>
  <c r="J386" i="14" s="1"/>
  <c r="K386" i="14" a="1"/>
  <c r="K386" i="14" s="1"/>
  <c r="L386" i="14" a="1"/>
  <c r="L386" i="14" s="1"/>
  <c r="E387" i="14" a="1"/>
  <c r="E387" i="14" s="1"/>
  <c r="F387" i="14" a="1"/>
  <c r="F387" i="14" s="1"/>
  <c r="G387" i="14" a="1"/>
  <c r="G387" i="14" s="1"/>
  <c r="H387" i="14" a="1"/>
  <c r="H387" i="14" s="1"/>
  <c r="I387" i="14" a="1"/>
  <c r="I387" i="14" s="1"/>
  <c r="J387" i="14" a="1"/>
  <c r="J387" i="14" s="1"/>
  <c r="K387" i="14" a="1"/>
  <c r="K387" i="14" s="1"/>
  <c r="L387" i="14" a="1"/>
  <c r="L387" i="14" s="1"/>
  <c r="E388" i="14" a="1"/>
  <c r="E388" i="14" s="1"/>
  <c r="F388" i="14" a="1"/>
  <c r="F388" i="14" s="1"/>
  <c r="G388" i="14" a="1"/>
  <c r="G388" i="14" s="1"/>
  <c r="H388" i="14" a="1"/>
  <c r="H388" i="14" s="1"/>
  <c r="I388" i="14" a="1"/>
  <c r="I388" i="14" s="1"/>
  <c r="J388" i="14" a="1"/>
  <c r="J388" i="14" s="1"/>
  <c r="K388" i="14" a="1"/>
  <c r="K388" i="14" s="1"/>
  <c r="L388" i="14" a="1"/>
  <c r="L388" i="14" s="1"/>
  <c r="E389" i="14" a="1"/>
  <c r="E389" i="14" s="1"/>
  <c r="F389" i="14" a="1"/>
  <c r="F389" i="14" s="1"/>
  <c r="G389" i="14" a="1"/>
  <c r="G389" i="14" s="1"/>
  <c r="H389" i="14" a="1"/>
  <c r="H389" i="14" s="1"/>
  <c r="I389" i="14" a="1"/>
  <c r="I389" i="14" s="1"/>
  <c r="J389" i="14" a="1"/>
  <c r="J389" i="14" s="1"/>
  <c r="K389" i="14" a="1"/>
  <c r="K389" i="14" s="1"/>
  <c r="L389" i="14" a="1"/>
  <c r="L389" i="14" s="1"/>
  <c r="E390" i="14" a="1"/>
  <c r="E390" i="14" s="1"/>
  <c r="F390" i="14" a="1"/>
  <c r="F390" i="14" s="1"/>
  <c r="G390" i="14" a="1"/>
  <c r="G390" i="14" s="1"/>
  <c r="H390" i="14" a="1"/>
  <c r="H390" i="14" s="1"/>
  <c r="I390" i="14" a="1"/>
  <c r="I390" i="14" s="1"/>
  <c r="J390" i="14" a="1"/>
  <c r="J390" i="14" s="1"/>
  <c r="K390" i="14" a="1"/>
  <c r="K390" i="14" s="1"/>
  <c r="L390" i="14" a="1"/>
  <c r="L390" i="14" s="1"/>
  <c r="E391" i="14" a="1"/>
  <c r="E391" i="14" s="1"/>
  <c r="F391" i="14" a="1"/>
  <c r="F391" i="14" s="1"/>
  <c r="G391" i="14" a="1"/>
  <c r="G391" i="14" s="1"/>
  <c r="H391" i="14" a="1"/>
  <c r="H391" i="14" s="1"/>
  <c r="I391" i="14" a="1"/>
  <c r="I391" i="14" s="1"/>
  <c r="J391" i="14" a="1"/>
  <c r="J391" i="14" s="1"/>
  <c r="K391" i="14" a="1"/>
  <c r="K391" i="14" s="1"/>
  <c r="L391" i="14" a="1"/>
  <c r="L391" i="14" s="1"/>
  <c r="E392" i="14" a="1"/>
  <c r="E392" i="14" s="1"/>
  <c r="F392" i="14" a="1"/>
  <c r="F392" i="14" s="1"/>
  <c r="G392" i="14" a="1"/>
  <c r="G392" i="14" s="1"/>
  <c r="H392" i="14" a="1"/>
  <c r="H392" i="14" s="1"/>
  <c r="I392" i="14" a="1"/>
  <c r="I392" i="14" s="1"/>
  <c r="J392" i="14" a="1"/>
  <c r="J392" i="14" s="1"/>
  <c r="K392" i="14" a="1"/>
  <c r="K392" i="14" s="1"/>
  <c r="L392" i="14" a="1"/>
  <c r="L392" i="14" s="1"/>
  <c r="E393" i="14" a="1"/>
  <c r="E393" i="14" s="1"/>
  <c r="F393" i="14" a="1"/>
  <c r="F393" i="14" s="1"/>
  <c r="G393" i="14" a="1"/>
  <c r="G393" i="14" s="1"/>
  <c r="H393" i="14" a="1"/>
  <c r="H393" i="14" s="1"/>
  <c r="I393" i="14" a="1"/>
  <c r="I393" i="14" s="1"/>
  <c r="J393" i="14" a="1"/>
  <c r="J393" i="14" s="1"/>
  <c r="K393" i="14" a="1"/>
  <c r="K393" i="14" s="1"/>
  <c r="L393" i="14" a="1"/>
  <c r="L393" i="14" s="1"/>
  <c r="E394" i="14" a="1"/>
  <c r="E394" i="14" s="1"/>
  <c r="F394" i="14" a="1"/>
  <c r="F394" i="14" s="1"/>
  <c r="G394" i="14" a="1"/>
  <c r="G394" i="14" s="1"/>
  <c r="H394" i="14" a="1"/>
  <c r="H394" i="14" s="1"/>
  <c r="I394" i="14" a="1"/>
  <c r="I394" i="14" s="1"/>
  <c r="J394" i="14" a="1"/>
  <c r="J394" i="14" s="1"/>
  <c r="K394" i="14" a="1"/>
  <c r="K394" i="14" s="1"/>
  <c r="L394" i="14" a="1"/>
  <c r="L394" i="14" s="1"/>
  <c r="E395" i="14" a="1"/>
  <c r="E395" i="14" s="1"/>
  <c r="F395" i="14" a="1"/>
  <c r="F395" i="14" s="1"/>
  <c r="G395" i="14" a="1"/>
  <c r="G395" i="14" s="1"/>
  <c r="H395" i="14" a="1"/>
  <c r="H395" i="14" s="1"/>
  <c r="I395" i="14" a="1"/>
  <c r="I395" i="14" s="1"/>
  <c r="J395" i="14" a="1"/>
  <c r="J395" i="14" s="1"/>
  <c r="K395" i="14" a="1"/>
  <c r="K395" i="14" s="1"/>
  <c r="L395" i="14" a="1"/>
  <c r="L395" i="14" s="1"/>
  <c r="E396" i="14" a="1"/>
  <c r="E396" i="14" s="1"/>
  <c r="F396" i="14" a="1"/>
  <c r="F396" i="14" s="1"/>
  <c r="G396" i="14" a="1"/>
  <c r="G396" i="14" s="1"/>
  <c r="H396" i="14" a="1"/>
  <c r="H396" i="14" s="1"/>
  <c r="I396" i="14" a="1"/>
  <c r="I396" i="14" s="1"/>
  <c r="J396" i="14" a="1"/>
  <c r="J396" i="14" s="1"/>
  <c r="K396" i="14" a="1"/>
  <c r="K396" i="14" s="1"/>
  <c r="L396" i="14" a="1"/>
  <c r="L396" i="14" s="1"/>
  <c r="E397" i="14" a="1"/>
  <c r="E397" i="14" s="1"/>
  <c r="F397" i="14" a="1"/>
  <c r="F397" i="14" s="1"/>
  <c r="G397" i="14" a="1"/>
  <c r="G397" i="14" s="1"/>
  <c r="H397" i="14" a="1"/>
  <c r="H397" i="14" s="1"/>
  <c r="I397" i="14" a="1"/>
  <c r="I397" i="14" s="1"/>
  <c r="J397" i="14" a="1"/>
  <c r="J397" i="14" s="1"/>
  <c r="K397" i="14" a="1"/>
  <c r="K397" i="14" s="1"/>
  <c r="L397" i="14" a="1"/>
  <c r="L397" i="14" s="1"/>
  <c r="E398" i="14" a="1"/>
  <c r="E398" i="14" s="1"/>
  <c r="F398" i="14" a="1"/>
  <c r="F398" i="14" s="1"/>
  <c r="G398" i="14" a="1"/>
  <c r="G398" i="14" s="1"/>
  <c r="H398" i="14" a="1"/>
  <c r="H398" i="14" s="1"/>
  <c r="I398" i="14" a="1"/>
  <c r="I398" i="14" s="1"/>
  <c r="J398" i="14" a="1"/>
  <c r="J398" i="14" s="1"/>
  <c r="K398" i="14" a="1"/>
  <c r="K398" i="14" s="1"/>
  <c r="L398" i="14" a="1"/>
  <c r="L398" i="14" s="1"/>
  <c r="E399" i="14" a="1"/>
  <c r="E399" i="14" s="1"/>
  <c r="F399" i="14" a="1"/>
  <c r="F399" i="14" s="1"/>
  <c r="G399" i="14" a="1"/>
  <c r="G399" i="14" s="1"/>
  <c r="H399" i="14" a="1"/>
  <c r="H399" i="14" s="1"/>
  <c r="I399" i="14" a="1"/>
  <c r="I399" i="14" s="1"/>
  <c r="J399" i="14" a="1"/>
  <c r="J399" i="14" s="1"/>
  <c r="K399" i="14" a="1"/>
  <c r="K399" i="14" s="1"/>
  <c r="L399" i="14" a="1"/>
  <c r="L399" i="14" s="1"/>
  <c r="E400" i="14" a="1"/>
  <c r="E400" i="14" s="1"/>
  <c r="F400" i="14" a="1"/>
  <c r="F400" i="14" s="1"/>
  <c r="G400" i="14" a="1"/>
  <c r="G400" i="14" s="1"/>
  <c r="H400" i="14" a="1"/>
  <c r="H400" i="14" s="1"/>
  <c r="I400" i="14" a="1"/>
  <c r="I400" i="14" s="1"/>
  <c r="J400" i="14" a="1"/>
  <c r="J400" i="14" s="1"/>
  <c r="K400" i="14" a="1"/>
  <c r="K400" i="14" s="1"/>
  <c r="L400" i="14" a="1"/>
  <c r="L400" i="14" s="1"/>
  <c r="E401" i="14" a="1"/>
  <c r="E401" i="14" s="1"/>
  <c r="F401" i="14" a="1"/>
  <c r="F401" i="14" s="1"/>
  <c r="G401" i="14" a="1"/>
  <c r="G401" i="14" s="1"/>
  <c r="H401" i="14" a="1"/>
  <c r="H401" i="14" s="1"/>
  <c r="I401" i="14" a="1"/>
  <c r="I401" i="14" s="1"/>
  <c r="J401" i="14" a="1"/>
  <c r="J401" i="14" s="1"/>
  <c r="K401" i="14" a="1"/>
  <c r="K401" i="14" s="1"/>
  <c r="L401" i="14" a="1"/>
  <c r="L401" i="14" s="1"/>
  <c r="E402" i="14" a="1"/>
  <c r="E402" i="14" s="1"/>
  <c r="F402" i="14" a="1"/>
  <c r="F402" i="14" s="1"/>
  <c r="G402" i="14" a="1"/>
  <c r="G402" i="14" s="1"/>
  <c r="H402" i="14" a="1"/>
  <c r="H402" i="14" s="1"/>
  <c r="I402" i="14" a="1"/>
  <c r="I402" i="14" s="1"/>
  <c r="J402" i="14" a="1"/>
  <c r="J402" i="14" s="1"/>
  <c r="K402" i="14" a="1"/>
  <c r="K402" i="14" s="1"/>
  <c r="L402" i="14" a="1"/>
  <c r="L402" i="14" s="1"/>
  <c r="E403" i="14" a="1"/>
  <c r="E403" i="14" s="1"/>
  <c r="F403" i="14" a="1"/>
  <c r="F403" i="14" s="1"/>
  <c r="G403" i="14" a="1"/>
  <c r="G403" i="14" s="1"/>
  <c r="H403" i="14" a="1"/>
  <c r="H403" i="14" s="1"/>
  <c r="I403" i="14" a="1"/>
  <c r="I403" i="14" s="1"/>
  <c r="J403" i="14" a="1"/>
  <c r="J403" i="14" s="1"/>
  <c r="K403" i="14" a="1"/>
  <c r="K403" i="14" s="1"/>
  <c r="L403" i="14" a="1"/>
  <c r="L403" i="14" s="1"/>
  <c r="E404" i="14" a="1"/>
  <c r="E404" i="14" s="1"/>
  <c r="F404" i="14" a="1"/>
  <c r="F404" i="14" s="1"/>
  <c r="G404" i="14" a="1"/>
  <c r="G404" i="14" s="1"/>
  <c r="H404" i="14" a="1"/>
  <c r="H404" i="14" s="1"/>
  <c r="I404" i="14" a="1"/>
  <c r="I404" i="14" s="1"/>
  <c r="J404" i="14" a="1"/>
  <c r="J404" i="14" s="1"/>
  <c r="K404" i="14" a="1"/>
  <c r="K404" i="14" s="1"/>
  <c r="L404" i="14" a="1"/>
  <c r="L404" i="14" s="1"/>
  <c r="E405" i="14" a="1"/>
  <c r="E405" i="14" s="1"/>
  <c r="F405" i="14" a="1"/>
  <c r="F405" i="14" s="1"/>
  <c r="G405" i="14" a="1"/>
  <c r="G405" i="14" s="1"/>
  <c r="H405" i="14" a="1"/>
  <c r="H405" i="14" s="1"/>
  <c r="I405" i="14" a="1"/>
  <c r="I405" i="14" s="1"/>
  <c r="J405" i="14" a="1"/>
  <c r="J405" i="14" s="1"/>
  <c r="K405" i="14" a="1"/>
  <c r="K405" i="14" s="1"/>
  <c r="L405" i="14" a="1"/>
  <c r="L405" i="14" s="1"/>
  <c r="E406" i="14" a="1"/>
  <c r="E406" i="14" s="1"/>
  <c r="F406" i="14" a="1"/>
  <c r="F406" i="14" s="1"/>
  <c r="G406" i="14" a="1"/>
  <c r="G406" i="14" s="1"/>
  <c r="H406" i="14" a="1"/>
  <c r="H406" i="14" s="1"/>
  <c r="I406" i="14" a="1"/>
  <c r="I406" i="14" s="1"/>
  <c r="J406" i="14" a="1"/>
  <c r="J406" i="14" s="1"/>
  <c r="K406" i="14" a="1"/>
  <c r="K406" i="14" s="1"/>
  <c r="L406" i="14" a="1"/>
  <c r="L406" i="14" s="1"/>
  <c r="E407" i="14" a="1"/>
  <c r="E407" i="14" s="1"/>
  <c r="F407" i="14" a="1"/>
  <c r="F407" i="14" s="1"/>
  <c r="G407" i="14" a="1"/>
  <c r="G407" i="14" s="1"/>
  <c r="H407" i="14" a="1"/>
  <c r="H407" i="14" s="1"/>
  <c r="I407" i="14" a="1"/>
  <c r="I407" i="14" s="1"/>
  <c r="J407" i="14" a="1"/>
  <c r="J407" i="14" s="1"/>
  <c r="K407" i="14" a="1"/>
  <c r="K407" i="14" s="1"/>
  <c r="L407" i="14" a="1"/>
  <c r="L407" i="14" s="1"/>
  <c r="E408" i="14" a="1"/>
  <c r="E408" i="14" s="1"/>
  <c r="F408" i="14" a="1"/>
  <c r="F408" i="14" s="1"/>
  <c r="G408" i="14" a="1"/>
  <c r="G408" i="14" s="1"/>
  <c r="H408" i="14" a="1"/>
  <c r="H408" i="14" s="1"/>
  <c r="I408" i="14" a="1"/>
  <c r="I408" i="14" s="1"/>
  <c r="J408" i="14" a="1"/>
  <c r="J408" i="14" s="1"/>
  <c r="K408" i="14" a="1"/>
  <c r="K408" i="14" s="1"/>
  <c r="L408" i="14" a="1"/>
  <c r="L408" i="14" s="1"/>
  <c r="E409" i="14" a="1"/>
  <c r="E409" i="14" s="1"/>
  <c r="F409" i="14" a="1"/>
  <c r="F409" i="14" s="1"/>
  <c r="G409" i="14" a="1"/>
  <c r="G409" i="14" s="1"/>
  <c r="H409" i="14" a="1"/>
  <c r="H409" i="14" s="1"/>
  <c r="I409" i="14" a="1"/>
  <c r="I409" i="14" s="1"/>
  <c r="J409" i="14" a="1"/>
  <c r="J409" i="14" s="1"/>
  <c r="K409" i="14" a="1"/>
  <c r="K409" i="14" s="1"/>
  <c r="L409" i="14" a="1"/>
  <c r="L409" i="14" s="1"/>
  <c r="E410" i="14" a="1"/>
  <c r="E410" i="14" s="1"/>
  <c r="F410" i="14" a="1"/>
  <c r="F410" i="14" s="1"/>
  <c r="G410" i="14" a="1"/>
  <c r="G410" i="14" s="1"/>
  <c r="H410" i="14" a="1"/>
  <c r="H410" i="14" s="1"/>
  <c r="I410" i="14" a="1"/>
  <c r="I410" i="14" s="1"/>
  <c r="J410" i="14" a="1"/>
  <c r="J410" i="14" s="1"/>
  <c r="K410" i="14" a="1"/>
  <c r="K410" i="14" s="1"/>
  <c r="L410" i="14" a="1"/>
  <c r="L410" i="14" s="1"/>
  <c r="E411" i="14" a="1"/>
  <c r="E411" i="14" s="1"/>
  <c r="F411" i="14" a="1"/>
  <c r="F411" i="14" s="1"/>
  <c r="G411" i="14" a="1"/>
  <c r="G411" i="14" s="1"/>
  <c r="H411" i="14" a="1"/>
  <c r="H411" i="14" s="1"/>
  <c r="I411" i="14" a="1"/>
  <c r="I411" i="14" s="1"/>
  <c r="J411" i="14" a="1"/>
  <c r="J411" i="14" s="1"/>
  <c r="K411" i="14" a="1"/>
  <c r="K411" i="14" s="1"/>
  <c r="L411" i="14" a="1"/>
  <c r="L411" i="14" s="1"/>
  <c r="E412" i="14" a="1"/>
  <c r="E412" i="14" s="1"/>
  <c r="F412" i="14" a="1"/>
  <c r="F412" i="14" s="1"/>
  <c r="G412" i="14" a="1"/>
  <c r="G412" i="14" s="1"/>
  <c r="H412" i="14" a="1"/>
  <c r="H412" i="14" s="1"/>
  <c r="I412" i="14" a="1"/>
  <c r="I412" i="14" s="1"/>
  <c r="J412" i="14" a="1"/>
  <c r="J412" i="14" s="1"/>
  <c r="K412" i="14" a="1"/>
  <c r="K412" i="14" s="1"/>
  <c r="L412" i="14" a="1"/>
  <c r="L412" i="14" s="1"/>
  <c r="E413" i="14" a="1"/>
  <c r="E413" i="14" s="1"/>
  <c r="F413" i="14" a="1"/>
  <c r="F413" i="14" s="1"/>
  <c r="G413" i="14" a="1"/>
  <c r="G413" i="14" s="1"/>
  <c r="H413" i="14" a="1"/>
  <c r="H413" i="14" s="1"/>
  <c r="I413" i="14" a="1"/>
  <c r="I413" i="14" s="1"/>
  <c r="J413" i="14" a="1"/>
  <c r="J413" i="14" s="1"/>
  <c r="K413" i="14" a="1"/>
  <c r="K413" i="14" s="1"/>
  <c r="L413" i="14" a="1"/>
  <c r="L413" i="14" s="1"/>
  <c r="L364" i="14" a="1"/>
  <c r="L364" i="14" s="1"/>
  <c r="K364" i="14" a="1"/>
  <c r="K364" i="14" s="1"/>
  <c r="J364" i="14" a="1"/>
  <c r="J364" i="14" s="1"/>
  <c r="I364" i="14" a="1"/>
  <c r="I364" i="14" s="1"/>
  <c r="H364" i="14" a="1"/>
  <c r="H364" i="14" s="1"/>
  <c r="G364" i="14" a="1"/>
  <c r="G364" i="14" s="1"/>
  <c r="F364" i="14" a="1"/>
  <c r="F364" i="14" s="1"/>
  <c r="E364" i="14" a="1"/>
  <c r="E364" i="14" s="1"/>
  <c r="L125" i="4" l="1" a="1"/>
  <c r="L125" i="4" s="1"/>
  <c r="K125" i="4" a="1"/>
  <c r="K125" i="4" s="1"/>
  <c r="J125" i="4" a="1"/>
  <c r="J125" i="4" s="1"/>
  <c r="I125" i="4" a="1"/>
  <c r="I125" i="4" s="1"/>
  <c r="H125" i="4" a="1"/>
  <c r="H125" i="4" s="1"/>
  <c r="G125" i="4" a="1"/>
  <c r="G125" i="4" s="1"/>
  <c r="F125" i="4" a="1"/>
  <c r="F125" i="4" s="1"/>
  <c r="E125" i="4" a="1"/>
  <c r="E125" i="4" s="1"/>
  <c r="L124" i="4" a="1"/>
  <c r="L124" i="4" s="1"/>
  <c r="K124" i="4" a="1"/>
  <c r="K124" i="4" s="1"/>
  <c r="J124" i="4" a="1"/>
  <c r="J124" i="4" s="1"/>
  <c r="I124" i="4" a="1"/>
  <c r="I124" i="4" s="1"/>
  <c r="H124" i="4" a="1"/>
  <c r="H124" i="4" s="1"/>
  <c r="G124" i="4" a="1"/>
  <c r="G124" i="4" s="1"/>
  <c r="F124" i="4" a="1"/>
  <c r="F124" i="4" s="1"/>
  <c r="E124" i="4" a="1"/>
  <c r="E124" i="4" s="1"/>
  <c r="L123" i="4" a="1"/>
  <c r="L123" i="4" s="1"/>
  <c r="K123" i="4" a="1"/>
  <c r="K123" i="4" s="1"/>
  <c r="J123" i="4" a="1"/>
  <c r="J123" i="4" s="1"/>
  <c r="I123" i="4" a="1"/>
  <c r="I123" i="4" s="1"/>
  <c r="H123" i="4" a="1"/>
  <c r="H123" i="4" s="1"/>
  <c r="G123" i="4" a="1"/>
  <c r="G123" i="4" s="1"/>
  <c r="F123" i="4" a="1"/>
  <c r="F123" i="4" s="1"/>
  <c r="E123" i="4" a="1"/>
  <c r="E123" i="4" s="1"/>
  <c r="L122" i="4" a="1"/>
  <c r="L122" i="4" s="1"/>
  <c r="K122" i="4" a="1"/>
  <c r="K122" i="4" s="1"/>
  <c r="J122" i="4" a="1"/>
  <c r="J122" i="4" s="1"/>
  <c r="I122" i="4" a="1"/>
  <c r="I122" i="4" s="1"/>
  <c r="H122" i="4" a="1"/>
  <c r="H122" i="4" s="1"/>
  <c r="G122" i="4" a="1"/>
  <c r="G122" i="4" s="1"/>
  <c r="F122" i="4" a="1"/>
  <c r="F122" i="4" s="1"/>
  <c r="E122" i="4" a="1"/>
  <c r="E122" i="4" s="1"/>
  <c r="L121" i="4" a="1"/>
  <c r="L121" i="4" s="1"/>
  <c r="K121" i="4" a="1"/>
  <c r="K121" i="4" s="1"/>
  <c r="J121" i="4" a="1"/>
  <c r="J121" i="4" s="1"/>
  <c r="I121" i="4" a="1"/>
  <c r="I121" i="4" s="1"/>
  <c r="H121" i="4" a="1"/>
  <c r="H121" i="4" s="1"/>
  <c r="G121" i="4" a="1"/>
  <c r="G121" i="4" s="1"/>
  <c r="F121" i="4" a="1"/>
  <c r="F121" i="4" s="1"/>
  <c r="E121" i="4" a="1"/>
  <c r="E121" i="4" s="1"/>
  <c r="L120" i="4" a="1"/>
  <c r="L120" i="4" s="1"/>
  <c r="K120" i="4" a="1"/>
  <c r="K120" i="4" s="1"/>
  <c r="J120" i="4" a="1"/>
  <c r="J120" i="4" s="1"/>
  <c r="I120" i="4" a="1"/>
  <c r="I120" i="4" s="1"/>
  <c r="H120" i="4" a="1"/>
  <c r="H120" i="4" s="1"/>
  <c r="G120" i="4" a="1"/>
  <c r="G120" i="4" s="1"/>
  <c r="F120" i="4" a="1"/>
  <c r="F120" i="4" s="1"/>
  <c r="E120" i="4" a="1"/>
  <c r="E120" i="4" s="1"/>
  <c r="L119" i="4" a="1"/>
  <c r="L119" i="4" s="1"/>
  <c r="K119" i="4" a="1"/>
  <c r="K119" i="4" s="1"/>
  <c r="J119" i="4" a="1"/>
  <c r="J119" i="4" s="1"/>
  <c r="I119" i="4" a="1"/>
  <c r="I119" i="4" s="1"/>
  <c r="H119" i="4" a="1"/>
  <c r="H119" i="4" s="1"/>
  <c r="G119" i="4" a="1"/>
  <c r="G119" i="4" s="1"/>
  <c r="F119" i="4" a="1"/>
  <c r="F119" i="4" s="1"/>
  <c r="E119" i="4" a="1"/>
  <c r="E119" i="4" s="1"/>
  <c r="L118" i="4" a="1"/>
  <c r="L118" i="4" s="1"/>
  <c r="K118" i="4" a="1"/>
  <c r="K118" i="4" s="1"/>
  <c r="J118" i="4" a="1"/>
  <c r="J118" i="4" s="1"/>
  <c r="I118" i="4" a="1"/>
  <c r="I118" i="4" s="1"/>
  <c r="H118" i="4" a="1"/>
  <c r="H118" i="4" s="1"/>
  <c r="G118" i="4" a="1"/>
  <c r="G118" i="4" s="1"/>
  <c r="F118" i="4" a="1"/>
  <c r="F118" i="4" s="1"/>
  <c r="E118" i="4" a="1"/>
  <c r="E118" i="4" s="1"/>
  <c r="L115" i="4" a="1"/>
  <c r="L115" i="4" s="1"/>
  <c r="K115" i="4" a="1"/>
  <c r="K115" i="4" s="1"/>
  <c r="J115" i="4" a="1"/>
  <c r="J115" i="4" s="1"/>
  <c r="I115" i="4" a="1"/>
  <c r="I115" i="4" s="1"/>
  <c r="H115" i="4" a="1"/>
  <c r="H115" i="4" s="1"/>
  <c r="G115" i="4" a="1"/>
  <c r="G115" i="4" s="1"/>
  <c r="F115" i="4" a="1"/>
  <c r="F115" i="4" s="1"/>
  <c r="E115" i="4" a="1"/>
  <c r="E115" i="4" s="1"/>
  <c r="L114" i="4" a="1"/>
  <c r="L114" i="4" s="1"/>
  <c r="K114" i="4" a="1"/>
  <c r="K114" i="4" s="1"/>
  <c r="J114" i="4" a="1"/>
  <c r="J114" i="4" s="1"/>
  <c r="I114" i="4" a="1"/>
  <c r="I114" i="4" s="1"/>
  <c r="H114" i="4" a="1"/>
  <c r="H114" i="4" s="1"/>
  <c r="G114" i="4" a="1"/>
  <c r="G114" i="4" s="1"/>
  <c r="F114" i="4" a="1"/>
  <c r="F114" i="4" s="1"/>
  <c r="E114" i="4" a="1"/>
  <c r="E114" i="4" s="1"/>
  <c r="L113" i="4" a="1"/>
  <c r="L113" i="4" s="1"/>
  <c r="K113" i="4" a="1"/>
  <c r="K113" i="4" s="1"/>
  <c r="J113" i="4" a="1"/>
  <c r="J113" i="4" s="1"/>
  <c r="I113" i="4" a="1"/>
  <c r="I113" i="4" s="1"/>
  <c r="H113" i="4" a="1"/>
  <c r="H113" i="4" s="1"/>
  <c r="G113" i="4" a="1"/>
  <c r="G113" i="4" s="1"/>
  <c r="F113" i="4" a="1"/>
  <c r="F113" i="4" s="1"/>
  <c r="E113" i="4" a="1"/>
  <c r="E113" i="4" s="1"/>
  <c r="L112" i="4" a="1"/>
  <c r="L112" i="4" s="1"/>
  <c r="K112" i="4" a="1"/>
  <c r="K112" i="4" s="1"/>
  <c r="J112" i="4" a="1"/>
  <c r="J112" i="4" s="1"/>
  <c r="I112" i="4" a="1"/>
  <c r="I112" i="4" s="1"/>
  <c r="H112" i="4" a="1"/>
  <c r="H112" i="4" s="1"/>
  <c r="G112" i="4" a="1"/>
  <c r="G112" i="4" s="1"/>
  <c r="F112" i="4" a="1"/>
  <c r="F112" i="4" s="1"/>
  <c r="E112" i="4" a="1"/>
  <c r="E112" i="4" s="1"/>
  <c r="L111" i="4" a="1"/>
  <c r="L111" i="4" s="1"/>
  <c r="K111" i="4" a="1"/>
  <c r="K111" i="4" s="1"/>
  <c r="J111" i="4" a="1"/>
  <c r="J111" i="4" s="1"/>
  <c r="I111" i="4" a="1"/>
  <c r="I111" i="4" s="1"/>
  <c r="H111" i="4" a="1"/>
  <c r="H111" i="4" s="1"/>
  <c r="G111" i="4" a="1"/>
  <c r="G111" i="4" s="1"/>
  <c r="F111" i="4" a="1"/>
  <c r="F111" i="4" s="1"/>
  <c r="E111" i="4" a="1"/>
  <c r="E111" i="4" s="1"/>
  <c r="L110" i="4" a="1"/>
  <c r="L110" i="4" s="1"/>
  <c r="K110" i="4" a="1"/>
  <c r="K110" i="4" s="1"/>
  <c r="J110" i="4" a="1"/>
  <c r="J110" i="4" s="1"/>
  <c r="I110" i="4" a="1"/>
  <c r="I110" i="4" s="1"/>
  <c r="H110" i="4" a="1"/>
  <c r="H110" i="4" s="1"/>
  <c r="G110" i="4" a="1"/>
  <c r="G110" i="4" s="1"/>
  <c r="F110" i="4" a="1"/>
  <c r="F110" i="4" s="1"/>
  <c r="E110" i="4" a="1"/>
  <c r="E110" i="4" s="1"/>
  <c r="L109" i="4" a="1"/>
  <c r="L109" i="4" s="1"/>
  <c r="K109" i="4" a="1"/>
  <c r="K109" i="4" s="1"/>
  <c r="J109" i="4" a="1"/>
  <c r="J109" i="4" s="1"/>
  <c r="I109" i="4" a="1"/>
  <c r="I109" i="4" s="1"/>
  <c r="H109" i="4" a="1"/>
  <c r="H109" i="4" s="1"/>
  <c r="G109" i="4" a="1"/>
  <c r="G109" i="4" s="1"/>
  <c r="F109" i="4" a="1"/>
  <c r="F109" i="4" s="1"/>
  <c r="E109" i="4" a="1"/>
  <c r="E109" i="4" s="1"/>
  <c r="L108" i="4" a="1"/>
  <c r="L108" i="4" s="1"/>
  <c r="K108" i="4" a="1"/>
  <c r="K108" i="4" s="1"/>
  <c r="J108" i="4" a="1"/>
  <c r="J108" i="4" s="1"/>
  <c r="I108" i="4" a="1"/>
  <c r="I108" i="4" s="1"/>
  <c r="H108" i="4" a="1"/>
  <c r="H108" i="4" s="1"/>
  <c r="G108" i="4" a="1"/>
  <c r="G108" i="4" s="1"/>
  <c r="F108" i="4" a="1"/>
  <c r="F108" i="4" s="1"/>
  <c r="E108" i="4" a="1"/>
  <c r="E108" i="4" s="1"/>
  <c r="L105" i="4" a="1"/>
  <c r="L105" i="4" s="1"/>
  <c r="K105" i="4" a="1"/>
  <c r="K105" i="4" s="1"/>
  <c r="J105" i="4" a="1"/>
  <c r="J105" i="4" s="1"/>
  <c r="I105" i="4" a="1"/>
  <c r="I105" i="4" s="1"/>
  <c r="H105" i="4" a="1"/>
  <c r="H105" i="4" s="1"/>
  <c r="G105" i="4" a="1"/>
  <c r="G105" i="4" s="1"/>
  <c r="F105" i="4" a="1"/>
  <c r="F105" i="4" s="1"/>
  <c r="E105" i="4" a="1"/>
  <c r="E105" i="4" s="1"/>
  <c r="L104" i="4" a="1"/>
  <c r="L104" i="4" s="1"/>
  <c r="K104" i="4" a="1"/>
  <c r="K104" i="4" s="1"/>
  <c r="J104" i="4" a="1"/>
  <c r="J104" i="4" s="1"/>
  <c r="I104" i="4" a="1"/>
  <c r="I104" i="4" s="1"/>
  <c r="H104" i="4" a="1"/>
  <c r="H104" i="4" s="1"/>
  <c r="G104" i="4" a="1"/>
  <c r="G104" i="4" s="1"/>
  <c r="F104" i="4" a="1"/>
  <c r="F104" i="4" s="1"/>
  <c r="E104" i="4" a="1"/>
  <c r="E104" i="4" s="1"/>
  <c r="L103" i="4" a="1"/>
  <c r="L103" i="4" s="1"/>
  <c r="K103" i="4" a="1"/>
  <c r="K103" i="4" s="1"/>
  <c r="J103" i="4" a="1"/>
  <c r="J103" i="4" s="1"/>
  <c r="I103" i="4" a="1"/>
  <c r="I103" i="4" s="1"/>
  <c r="H103" i="4" a="1"/>
  <c r="H103" i="4" s="1"/>
  <c r="G103" i="4" a="1"/>
  <c r="G103" i="4" s="1"/>
  <c r="F103" i="4" a="1"/>
  <c r="F103" i="4" s="1"/>
  <c r="E103" i="4" a="1"/>
  <c r="E103" i="4" s="1"/>
  <c r="L102" i="4" a="1"/>
  <c r="L102" i="4" s="1"/>
  <c r="K102" i="4" a="1"/>
  <c r="K102" i="4" s="1"/>
  <c r="J102" i="4" a="1"/>
  <c r="J102" i="4" s="1"/>
  <c r="I102" i="4" a="1"/>
  <c r="I102" i="4" s="1"/>
  <c r="H102" i="4" a="1"/>
  <c r="H102" i="4" s="1"/>
  <c r="G102" i="4" a="1"/>
  <c r="G102" i="4" s="1"/>
  <c r="F102" i="4" a="1"/>
  <c r="F102" i="4" s="1"/>
  <c r="E102" i="4" a="1"/>
  <c r="E102" i="4" s="1"/>
  <c r="L101" i="4" a="1"/>
  <c r="L101" i="4" s="1"/>
  <c r="K101" i="4" a="1"/>
  <c r="K101" i="4" s="1"/>
  <c r="J101" i="4" a="1"/>
  <c r="J101" i="4" s="1"/>
  <c r="I101" i="4" a="1"/>
  <c r="I101" i="4" s="1"/>
  <c r="H101" i="4" a="1"/>
  <c r="H101" i="4" s="1"/>
  <c r="G101" i="4" a="1"/>
  <c r="G101" i="4" s="1"/>
  <c r="F101" i="4" a="1"/>
  <c r="F101" i="4" s="1"/>
  <c r="E101" i="4" a="1"/>
  <c r="E101" i="4" s="1"/>
  <c r="L100" i="4" a="1"/>
  <c r="L100" i="4" s="1"/>
  <c r="K100" i="4" a="1"/>
  <c r="K100" i="4" s="1"/>
  <c r="J100" i="4" a="1"/>
  <c r="J100" i="4" s="1"/>
  <c r="I100" i="4" a="1"/>
  <c r="I100" i="4" s="1"/>
  <c r="H100" i="4" a="1"/>
  <c r="H100" i="4" s="1"/>
  <c r="G100" i="4" a="1"/>
  <c r="G100" i="4" s="1"/>
  <c r="F100" i="4" a="1"/>
  <c r="F100" i="4" s="1"/>
  <c r="E100" i="4" a="1"/>
  <c r="E100" i="4" s="1"/>
  <c r="L99" i="4" a="1"/>
  <c r="L99" i="4" s="1"/>
  <c r="K99" i="4" a="1"/>
  <c r="K99" i="4" s="1"/>
  <c r="J99" i="4" a="1"/>
  <c r="J99" i="4" s="1"/>
  <c r="I99" i="4" a="1"/>
  <c r="I99" i="4" s="1"/>
  <c r="H99" i="4" a="1"/>
  <c r="H99" i="4" s="1"/>
  <c r="G99" i="4" a="1"/>
  <c r="G99" i="4" s="1"/>
  <c r="F99" i="4" a="1"/>
  <c r="F99" i="4" s="1"/>
  <c r="E99" i="4" a="1"/>
  <c r="E99" i="4" s="1"/>
  <c r="L98" i="4" a="1"/>
  <c r="L98" i="4" s="1"/>
  <c r="K98" i="4" a="1"/>
  <c r="K98" i="4" s="1"/>
  <c r="J98" i="4" a="1"/>
  <c r="J98" i="4" s="1"/>
  <c r="I98" i="4" a="1"/>
  <c r="I98" i="4" s="1"/>
  <c r="H98" i="4" a="1"/>
  <c r="H98" i="4" s="1"/>
  <c r="G98" i="4" a="1"/>
  <c r="G98" i="4" s="1"/>
  <c r="F98" i="4" a="1"/>
  <c r="F98" i="4" s="1"/>
  <c r="E98" i="4" a="1"/>
  <c r="E98" i="4" s="1"/>
  <c r="L95" i="4" a="1"/>
  <c r="L95" i="4" s="1"/>
  <c r="K95" i="4" a="1"/>
  <c r="K95" i="4" s="1"/>
  <c r="J95" i="4" a="1"/>
  <c r="J95" i="4" s="1"/>
  <c r="I95" i="4" a="1"/>
  <c r="I95" i="4" s="1"/>
  <c r="H95" i="4" a="1"/>
  <c r="H95" i="4" s="1"/>
  <c r="G95" i="4" a="1"/>
  <c r="G95" i="4" s="1"/>
  <c r="F95" i="4" a="1"/>
  <c r="F95" i="4" s="1"/>
  <c r="E95" i="4" a="1"/>
  <c r="E95" i="4" s="1"/>
  <c r="L94" i="4" a="1"/>
  <c r="L94" i="4" s="1"/>
  <c r="K94" i="4" a="1"/>
  <c r="K94" i="4" s="1"/>
  <c r="J94" i="4" a="1"/>
  <c r="J94" i="4" s="1"/>
  <c r="I94" i="4" a="1"/>
  <c r="I94" i="4" s="1"/>
  <c r="H94" i="4" a="1"/>
  <c r="H94" i="4" s="1"/>
  <c r="G94" i="4" a="1"/>
  <c r="G94" i="4" s="1"/>
  <c r="F94" i="4" a="1"/>
  <c r="F94" i="4" s="1"/>
  <c r="E94" i="4" a="1"/>
  <c r="E94" i="4" s="1"/>
  <c r="L93" i="4" a="1"/>
  <c r="L93" i="4" s="1"/>
  <c r="K93" i="4" a="1"/>
  <c r="K93" i="4" s="1"/>
  <c r="J93" i="4" a="1"/>
  <c r="J93" i="4" s="1"/>
  <c r="I93" i="4" a="1"/>
  <c r="I93" i="4" s="1"/>
  <c r="H93" i="4" a="1"/>
  <c r="H93" i="4" s="1"/>
  <c r="G93" i="4" a="1"/>
  <c r="G93" i="4" s="1"/>
  <c r="F93" i="4" a="1"/>
  <c r="F93" i="4" s="1"/>
  <c r="E93" i="4" a="1"/>
  <c r="E93" i="4" s="1"/>
  <c r="L92" i="4" a="1"/>
  <c r="L92" i="4" s="1"/>
  <c r="K92" i="4" a="1"/>
  <c r="K92" i="4" s="1"/>
  <c r="J92" i="4" a="1"/>
  <c r="J92" i="4" s="1"/>
  <c r="I92" i="4" a="1"/>
  <c r="I92" i="4" s="1"/>
  <c r="H92" i="4" a="1"/>
  <c r="H92" i="4" s="1"/>
  <c r="G92" i="4" a="1"/>
  <c r="G92" i="4" s="1"/>
  <c r="F92" i="4" a="1"/>
  <c r="F92" i="4" s="1"/>
  <c r="E92" i="4" a="1"/>
  <c r="E92" i="4" s="1"/>
  <c r="L91" i="4" a="1"/>
  <c r="L91" i="4" s="1"/>
  <c r="K91" i="4" a="1"/>
  <c r="K91" i="4" s="1"/>
  <c r="J91" i="4" a="1"/>
  <c r="J91" i="4" s="1"/>
  <c r="I91" i="4" a="1"/>
  <c r="I91" i="4" s="1"/>
  <c r="H91" i="4" a="1"/>
  <c r="H91" i="4" s="1"/>
  <c r="G91" i="4" a="1"/>
  <c r="G91" i="4" s="1"/>
  <c r="F91" i="4" a="1"/>
  <c r="F91" i="4" s="1"/>
  <c r="E91" i="4" a="1"/>
  <c r="E91" i="4" s="1"/>
  <c r="L90" i="4" a="1"/>
  <c r="L90" i="4" s="1"/>
  <c r="K90" i="4" a="1"/>
  <c r="K90" i="4" s="1"/>
  <c r="J90" i="4" a="1"/>
  <c r="J90" i="4" s="1"/>
  <c r="I90" i="4" a="1"/>
  <c r="I90" i="4" s="1"/>
  <c r="H90" i="4" a="1"/>
  <c r="H90" i="4" s="1"/>
  <c r="G90" i="4" a="1"/>
  <c r="G90" i="4" s="1"/>
  <c r="F90" i="4" a="1"/>
  <c r="F90" i="4" s="1"/>
  <c r="E90" i="4" a="1"/>
  <c r="E90" i="4" s="1"/>
  <c r="L89" i="4" a="1"/>
  <c r="L89" i="4" s="1"/>
  <c r="K89" i="4" a="1"/>
  <c r="K89" i="4" s="1"/>
  <c r="J89" i="4" a="1"/>
  <c r="J89" i="4" s="1"/>
  <c r="I89" i="4" a="1"/>
  <c r="I89" i="4" s="1"/>
  <c r="H89" i="4" a="1"/>
  <c r="H89" i="4" s="1"/>
  <c r="G89" i="4" a="1"/>
  <c r="G89" i="4" s="1"/>
  <c r="F89" i="4" a="1"/>
  <c r="F89" i="4" s="1"/>
  <c r="E89" i="4" a="1"/>
  <c r="E89" i="4" s="1"/>
  <c r="L88" i="4" a="1"/>
  <c r="L88" i="4" s="1"/>
  <c r="K88" i="4" a="1"/>
  <c r="K88" i="4" s="1"/>
  <c r="J88" i="4" a="1"/>
  <c r="J88" i="4" s="1"/>
  <c r="I88" i="4" a="1"/>
  <c r="I88" i="4" s="1"/>
  <c r="H88" i="4" a="1"/>
  <c r="H88" i="4" s="1"/>
  <c r="G88" i="4" a="1"/>
  <c r="G88" i="4" s="1"/>
  <c r="F88" i="4" a="1"/>
  <c r="F88" i="4" s="1"/>
  <c r="E88" i="4" a="1"/>
  <c r="E88" i="4" s="1"/>
  <c r="L87" i="4" a="1"/>
  <c r="L87" i="4" s="1"/>
  <c r="K87" i="4" a="1"/>
  <c r="K87" i="4" s="1"/>
  <c r="J87" i="4" a="1"/>
  <c r="J87" i="4" s="1"/>
  <c r="I87" i="4" a="1"/>
  <c r="I87" i="4" s="1"/>
  <c r="H87" i="4" a="1"/>
  <c r="H87" i="4" s="1"/>
  <c r="G87" i="4" a="1"/>
  <c r="G87" i="4" s="1"/>
  <c r="F87" i="4" a="1"/>
  <c r="F87" i="4" s="1"/>
  <c r="E87" i="4" a="1"/>
  <c r="E87" i="4" s="1"/>
  <c r="L85" i="4" a="1"/>
  <c r="L85" i="4" s="1"/>
  <c r="K85" i="4" a="1"/>
  <c r="K85" i="4" s="1"/>
  <c r="J85" i="4" a="1"/>
  <c r="J85" i="4" s="1"/>
  <c r="I85" i="4" a="1"/>
  <c r="I85" i="4" s="1"/>
  <c r="H85" i="4" a="1"/>
  <c r="H85" i="4" s="1"/>
  <c r="G85" i="4" a="1"/>
  <c r="G85" i="4" s="1"/>
  <c r="F85" i="4" a="1"/>
  <c r="F85" i="4" s="1"/>
  <c r="E85" i="4" a="1"/>
  <c r="E85" i="4" s="1"/>
  <c r="L84" i="4" a="1"/>
  <c r="L84" i="4" s="1"/>
  <c r="K84" i="4" a="1"/>
  <c r="K84" i="4" s="1"/>
  <c r="J84" i="4" a="1"/>
  <c r="J84" i="4" s="1"/>
  <c r="I84" i="4" a="1"/>
  <c r="I84" i="4" s="1"/>
  <c r="H84" i="4" a="1"/>
  <c r="H84" i="4" s="1"/>
  <c r="G84" i="4" a="1"/>
  <c r="G84" i="4" s="1"/>
  <c r="F84" i="4" a="1"/>
  <c r="F84" i="4" s="1"/>
  <c r="E84" i="4" a="1"/>
  <c r="E84" i="4" s="1"/>
  <c r="L83" i="4" a="1"/>
  <c r="L83" i="4" s="1"/>
  <c r="K83" i="4" a="1"/>
  <c r="K83" i="4" s="1"/>
  <c r="J83" i="4" a="1"/>
  <c r="J83" i="4" s="1"/>
  <c r="I83" i="4" a="1"/>
  <c r="I83" i="4" s="1"/>
  <c r="H83" i="4" a="1"/>
  <c r="H83" i="4" s="1"/>
  <c r="G83" i="4" a="1"/>
  <c r="G83" i="4" s="1"/>
  <c r="F83" i="4" a="1"/>
  <c r="F83" i="4" s="1"/>
  <c r="E83" i="4" a="1"/>
  <c r="E83" i="4" s="1"/>
  <c r="L82" i="4" a="1"/>
  <c r="L82" i="4" s="1"/>
  <c r="K82" i="4" a="1"/>
  <c r="K82" i="4" s="1"/>
  <c r="J82" i="4" a="1"/>
  <c r="J82" i="4" s="1"/>
  <c r="I82" i="4" a="1"/>
  <c r="I82" i="4" s="1"/>
  <c r="H82" i="4" a="1"/>
  <c r="H82" i="4" s="1"/>
  <c r="G82" i="4" a="1"/>
  <c r="G82" i="4" s="1"/>
  <c r="F82" i="4" a="1"/>
  <c r="F82" i="4" s="1"/>
  <c r="E82" i="4" a="1"/>
  <c r="E82" i="4" s="1"/>
  <c r="L81" i="4" a="1"/>
  <c r="L81" i="4" s="1"/>
  <c r="K81" i="4" a="1"/>
  <c r="K81" i="4" s="1"/>
  <c r="J81" i="4" a="1"/>
  <c r="J81" i="4" s="1"/>
  <c r="I81" i="4" a="1"/>
  <c r="I81" i="4" s="1"/>
  <c r="H81" i="4" a="1"/>
  <c r="H81" i="4" s="1"/>
  <c r="G81" i="4" a="1"/>
  <c r="G81" i="4" s="1"/>
  <c r="F81" i="4" a="1"/>
  <c r="F81" i="4" s="1"/>
  <c r="E81" i="4" a="1"/>
  <c r="E81" i="4" s="1"/>
  <c r="L80" i="4" a="1"/>
  <c r="L80" i="4" s="1"/>
  <c r="K80" i="4" a="1"/>
  <c r="K80" i="4" s="1"/>
  <c r="J80" i="4" a="1"/>
  <c r="J80" i="4" s="1"/>
  <c r="I80" i="4" a="1"/>
  <c r="I80" i="4" s="1"/>
  <c r="H80" i="4" a="1"/>
  <c r="H80" i="4" s="1"/>
  <c r="G80" i="4" a="1"/>
  <c r="G80" i="4" s="1"/>
  <c r="F80" i="4" a="1"/>
  <c r="F80" i="4" s="1"/>
  <c r="E80" i="4" a="1"/>
  <c r="E80" i="4" s="1"/>
  <c r="L79" i="4" a="1"/>
  <c r="L79" i="4" s="1"/>
  <c r="K79" i="4" a="1"/>
  <c r="K79" i="4" s="1"/>
  <c r="J79" i="4" a="1"/>
  <c r="J79" i="4" s="1"/>
  <c r="I79" i="4" a="1"/>
  <c r="I79" i="4" s="1"/>
  <c r="H79" i="4" a="1"/>
  <c r="H79" i="4" s="1"/>
  <c r="G79" i="4" a="1"/>
  <c r="G79" i="4" s="1"/>
  <c r="F79" i="4" a="1"/>
  <c r="F79" i="4" s="1"/>
  <c r="E79" i="4" a="1"/>
  <c r="E79" i="4" s="1"/>
  <c r="L78" i="4" a="1"/>
  <c r="L78" i="4" s="1"/>
  <c r="K78" i="4" a="1"/>
  <c r="K78" i="4" s="1"/>
  <c r="J78" i="4" a="1"/>
  <c r="J78" i="4" s="1"/>
  <c r="I78" i="4" a="1"/>
  <c r="I78" i="4" s="1"/>
  <c r="H78" i="4" a="1"/>
  <c r="H78" i="4" s="1"/>
  <c r="G78" i="4" a="1"/>
  <c r="G78" i="4" s="1"/>
  <c r="F78" i="4" a="1"/>
  <c r="F78" i="4" s="1"/>
  <c r="E78" i="4" a="1"/>
  <c r="E78" i="4" s="1"/>
  <c r="L77" i="4" a="1"/>
  <c r="L77" i="4" s="1"/>
  <c r="K77" i="4" a="1"/>
  <c r="K77" i="4" s="1"/>
  <c r="J77" i="4" a="1"/>
  <c r="J77" i="4" s="1"/>
  <c r="I77" i="4" a="1"/>
  <c r="I77" i="4" s="1"/>
  <c r="H77" i="4" a="1"/>
  <c r="H77" i="4" s="1"/>
  <c r="G77" i="4" a="1"/>
  <c r="G77" i="4" s="1"/>
  <c r="F77" i="4" a="1"/>
  <c r="F77" i="4" s="1"/>
  <c r="E77" i="4" a="1"/>
  <c r="E77" i="4" s="1"/>
  <c r="L375" i="4" a="1"/>
  <c r="L375" i="4" s="1"/>
  <c r="K375" i="4" a="1"/>
  <c r="K375" i="4" s="1"/>
  <c r="J375" i="4" a="1"/>
  <c r="J375" i="4" s="1"/>
  <c r="I375" i="4" a="1"/>
  <c r="I375" i="4" s="1"/>
  <c r="H375" i="4" a="1"/>
  <c r="H375" i="4" s="1"/>
  <c r="G375" i="4" a="1"/>
  <c r="G375" i="4" s="1"/>
  <c r="F375" i="4" a="1"/>
  <c r="F375" i="4" s="1"/>
  <c r="E375" i="4" a="1"/>
  <c r="E375" i="4" s="1"/>
  <c r="L374" i="4" a="1"/>
  <c r="L374" i="4" s="1"/>
  <c r="K374" i="4" a="1"/>
  <c r="K374" i="4" s="1"/>
  <c r="J374" i="4" a="1"/>
  <c r="J374" i="4" s="1"/>
  <c r="I374" i="4" a="1"/>
  <c r="I374" i="4" s="1"/>
  <c r="H374" i="4" a="1"/>
  <c r="H374" i="4" s="1"/>
  <c r="G374" i="4" a="1"/>
  <c r="G374" i="4" s="1"/>
  <c r="F374" i="4" a="1"/>
  <c r="F374" i="4" s="1"/>
  <c r="E374" i="4" a="1"/>
  <c r="E374" i="4" s="1"/>
  <c r="L373" i="4" a="1"/>
  <c r="L373" i="4" s="1"/>
  <c r="K373" i="4" a="1"/>
  <c r="K373" i="4" s="1"/>
  <c r="J373" i="4" a="1"/>
  <c r="J373" i="4" s="1"/>
  <c r="I373" i="4" a="1"/>
  <c r="I373" i="4" s="1"/>
  <c r="H373" i="4" a="1"/>
  <c r="H373" i="4" s="1"/>
  <c r="G373" i="4" a="1"/>
  <c r="G373" i="4" s="1"/>
  <c r="F373" i="4" a="1"/>
  <c r="F373" i="4" s="1"/>
  <c r="E373" i="4" a="1"/>
  <c r="E373" i="4" s="1"/>
  <c r="L372" i="4" a="1"/>
  <c r="L372" i="4" s="1"/>
  <c r="K372" i="4" a="1"/>
  <c r="K372" i="4" s="1"/>
  <c r="J372" i="4" a="1"/>
  <c r="J372" i="4" s="1"/>
  <c r="I372" i="4" a="1"/>
  <c r="I372" i="4" s="1"/>
  <c r="H372" i="4" a="1"/>
  <c r="H372" i="4" s="1"/>
  <c r="G372" i="4" a="1"/>
  <c r="G372" i="4" s="1"/>
  <c r="F372" i="4" a="1"/>
  <c r="F372" i="4" s="1"/>
  <c r="E372" i="4" a="1"/>
  <c r="E372" i="4" s="1"/>
  <c r="L371" i="4" a="1"/>
  <c r="L371" i="4" s="1"/>
  <c r="K371" i="4" a="1"/>
  <c r="K371" i="4" s="1"/>
  <c r="J371" i="4" a="1"/>
  <c r="J371" i="4" s="1"/>
  <c r="I371" i="4" a="1"/>
  <c r="I371" i="4" s="1"/>
  <c r="H371" i="4" a="1"/>
  <c r="H371" i="4" s="1"/>
  <c r="G371" i="4" a="1"/>
  <c r="G371" i="4" s="1"/>
  <c r="F371" i="4" a="1"/>
  <c r="F371" i="4" s="1"/>
  <c r="E371" i="4" a="1"/>
  <c r="E371" i="4" s="1"/>
  <c r="L370" i="4" a="1"/>
  <c r="L370" i="4" s="1"/>
  <c r="K370" i="4" a="1"/>
  <c r="K370" i="4" s="1"/>
  <c r="J370" i="4" a="1"/>
  <c r="J370" i="4" s="1"/>
  <c r="I370" i="4" a="1"/>
  <c r="I370" i="4" s="1"/>
  <c r="H370" i="4" a="1"/>
  <c r="H370" i="4" s="1"/>
  <c r="G370" i="4" a="1"/>
  <c r="G370" i="4" s="1"/>
  <c r="F370" i="4" a="1"/>
  <c r="F370" i="4" s="1"/>
  <c r="E370" i="4" a="1"/>
  <c r="E370" i="4" s="1"/>
  <c r="L369" i="4" a="1"/>
  <c r="L369" i="4" s="1"/>
  <c r="K369" i="4" a="1"/>
  <c r="K369" i="4" s="1"/>
  <c r="J369" i="4" a="1"/>
  <c r="J369" i="4" s="1"/>
  <c r="I369" i="4" a="1"/>
  <c r="I369" i="4" s="1"/>
  <c r="H369" i="4" a="1"/>
  <c r="H369" i="4" s="1"/>
  <c r="G369" i="4" a="1"/>
  <c r="G369" i="4" s="1"/>
  <c r="F369" i="4" a="1"/>
  <c r="F369" i="4" s="1"/>
  <c r="E369" i="4" a="1"/>
  <c r="E369" i="4" s="1"/>
  <c r="L368" i="4" a="1"/>
  <c r="L368" i="4" s="1"/>
  <c r="K368" i="4" a="1"/>
  <c r="K368" i="4" s="1"/>
  <c r="J368" i="4" a="1"/>
  <c r="J368" i="4" s="1"/>
  <c r="I368" i="4" a="1"/>
  <c r="I368" i="4" s="1"/>
  <c r="H368" i="4" a="1"/>
  <c r="H368" i="4" s="1"/>
  <c r="G368" i="4" a="1"/>
  <c r="G368" i="4" s="1"/>
  <c r="F368" i="4" a="1"/>
  <c r="F368" i="4" s="1"/>
  <c r="E368" i="4" a="1"/>
  <c r="E368" i="4" s="1"/>
  <c r="L367" i="4" a="1"/>
  <c r="L367" i="4" s="1"/>
  <c r="K367" i="4" a="1"/>
  <c r="K367" i="4" s="1"/>
  <c r="J367" i="4" a="1"/>
  <c r="J367" i="4" s="1"/>
  <c r="I367" i="4" a="1"/>
  <c r="I367" i="4" s="1"/>
  <c r="H367" i="4" a="1"/>
  <c r="H367" i="4" s="1"/>
  <c r="G367" i="4" a="1"/>
  <c r="G367" i="4" s="1"/>
  <c r="F367" i="4" a="1"/>
  <c r="F367" i="4" s="1"/>
  <c r="E367" i="4" a="1"/>
  <c r="E367" i="4" s="1"/>
  <c r="L365" i="4" a="1"/>
  <c r="L365" i="4" s="1"/>
  <c r="K365" i="4" a="1"/>
  <c r="K365" i="4" s="1"/>
  <c r="J365" i="4" a="1"/>
  <c r="J365" i="4" s="1"/>
  <c r="I365" i="4" a="1"/>
  <c r="I365" i="4" s="1"/>
  <c r="H365" i="4" a="1"/>
  <c r="H365" i="4" s="1"/>
  <c r="G365" i="4" a="1"/>
  <c r="G365" i="4" s="1"/>
  <c r="F365" i="4" a="1"/>
  <c r="F365" i="4" s="1"/>
  <c r="E365" i="4" a="1"/>
  <c r="E365" i="4" s="1"/>
  <c r="L364" i="4" a="1"/>
  <c r="L364" i="4" s="1"/>
  <c r="K364" i="4" a="1"/>
  <c r="K364" i="4" s="1"/>
  <c r="J364" i="4" a="1"/>
  <c r="J364" i="4" s="1"/>
  <c r="I364" i="4" a="1"/>
  <c r="I364" i="4" s="1"/>
  <c r="H364" i="4" a="1"/>
  <c r="H364" i="4" s="1"/>
  <c r="G364" i="4" a="1"/>
  <c r="G364" i="4" s="1"/>
  <c r="F364" i="4" a="1"/>
  <c r="F364" i="4" s="1"/>
  <c r="E364" i="4" a="1"/>
  <c r="E364" i="4" s="1"/>
  <c r="L363" i="4" a="1"/>
  <c r="L363" i="4" s="1"/>
  <c r="K363" i="4" a="1"/>
  <c r="K363" i="4" s="1"/>
  <c r="J363" i="4" a="1"/>
  <c r="J363" i="4" s="1"/>
  <c r="I363" i="4" a="1"/>
  <c r="I363" i="4" s="1"/>
  <c r="H363" i="4" a="1"/>
  <c r="H363" i="4" s="1"/>
  <c r="G363" i="4" a="1"/>
  <c r="G363" i="4" s="1"/>
  <c r="F363" i="4" a="1"/>
  <c r="F363" i="4" s="1"/>
  <c r="E363" i="4" a="1"/>
  <c r="E363" i="4" s="1"/>
  <c r="L362" i="4" a="1"/>
  <c r="L362" i="4" s="1"/>
  <c r="K362" i="4" a="1"/>
  <c r="K362" i="4" s="1"/>
  <c r="J362" i="4" a="1"/>
  <c r="J362" i="4" s="1"/>
  <c r="I362" i="4" a="1"/>
  <c r="I362" i="4" s="1"/>
  <c r="H362" i="4" a="1"/>
  <c r="H362" i="4" s="1"/>
  <c r="G362" i="4" a="1"/>
  <c r="G362" i="4" s="1"/>
  <c r="F362" i="4" a="1"/>
  <c r="F362" i="4" s="1"/>
  <c r="E362" i="4" a="1"/>
  <c r="E362" i="4" s="1"/>
  <c r="L361" i="4" a="1"/>
  <c r="L361" i="4" s="1"/>
  <c r="K361" i="4" a="1"/>
  <c r="K361" i="4" s="1"/>
  <c r="J361" i="4" a="1"/>
  <c r="J361" i="4" s="1"/>
  <c r="I361" i="4" a="1"/>
  <c r="I361" i="4" s="1"/>
  <c r="H361" i="4" a="1"/>
  <c r="H361" i="4" s="1"/>
  <c r="G361" i="4" a="1"/>
  <c r="G361" i="4" s="1"/>
  <c r="F361" i="4" a="1"/>
  <c r="F361" i="4" s="1"/>
  <c r="E361" i="4" a="1"/>
  <c r="E361" i="4" s="1"/>
  <c r="L360" i="4" a="1"/>
  <c r="L360" i="4" s="1"/>
  <c r="K360" i="4" a="1"/>
  <c r="K360" i="4" s="1"/>
  <c r="J360" i="4" a="1"/>
  <c r="J360" i="4" s="1"/>
  <c r="I360" i="4" a="1"/>
  <c r="I360" i="4" s="1"/>
  <c r="H360" i="4" a="1"/>
  <c r="H360" i="4" s="1"/>
  <c r="G360" i="4" a="1"/>
  <c r="G360" i="4" s="1"/>
  <c r="F360" i="4" a="1"/>
  <c r="F360" i="4" s="1"/>
  <c r="E360" i="4" a="1"/>
  <c r="E360" i="4" s="1"/>
  <c r="L359" i="4" a="1"/>
  <c r="L359" i="4" s="1"/>
  <c r="K359" i="4" a="1"/>
  <c r="K359" i="4" s="1"/>
  <c r="J359" i="4" a="1"/>
  <c r="J359" i="4" s="1"/>
  <c r="I359" i="4" a="1"/>
  <c r="I359" i="4" s="1"/>
  <c r="H359" i="4" a="1"/>
  <c r="H359" i="4" s="1"/>
  <c r="G359" i="4" a="1"/>
  <c r="G359" i="4" s="1"/>
  <c r="F359" i="4" a="1"/>
  <c r="F359" i="4" s="1"/>
  <c r="E359" i="4" a="1"/>
  <c r="E359" i="4" s="1"/>
  <c r="L358" i="4" a="1"/>
  <c r="L358" i="4" s="1"/>
  <c r="K358" i="4" a="1"/>
  <c r="K358" i="4" s="1"/>
  <c r="J358" i="4" a="1"/>
  <c r="J358" i="4" s="1"/>
  <c r="I358" i="4" a="1"/>
  <c r="I358" i="4" s="1"/>
  <c r="H358" i="4" a="1"/>
  <c r="H358" i="4" s="1"/>
  <c r="G358" i="4" a="1"/>
  <c r="G358" i="4" s="1"/>
  <c r="F358" i="4" a="1"/>
  <c r="F358" i="4" s="1"/>
  <c r="E358" i="4" a="1"/>
  <c r="E358" i="4" s="1"/>
  <c r="L357" i="4" a="1"/>
  <c r="L357" i="4" s="1"/>
  <c r="K357" i="4" a="1"/>
  <c r="K357" i="4" s="1"/>
  <c r="J357" i="4" a="1"/>
  <c r="J357" i="4" s="1"/>
  <c r="I357" i="4" a="1"/>
  <c r="I357" i="4" s="1"/>
  <c r="H357" i="4" a="1"/>
  <c r="H357" i="4" s="1"/>
  <c r="G357" i="4" a="1"/>
  <c r="G357" i="4" s="1"/>
  <c r="F357" i="4" a="1"/>
  <c r="F357" i="4" s="1"/>
  <c r="E357" i="4" a="1"/>
  <c r="E357" i="4" s="1"/>
  <c r="L355" i="4" a="1"/>
  <c r="L355" i="4" s="1"/>
  <c r="K355" i="4" a="1"/>
  <c r="K355" i="4" s="1"/>
  <c r="J355" i="4" a="1"/>
  <c r="J355" i="4" s="1"/>
  <c r="I355" i="4" a="1"/>
  <c r="I355" i="4" s="1"/>
  <c r="H355" i="4" a="1"/>
  <c r="H355" i="4" s="1"/>
  <c r="G355" i="4" a="1"/>
  <c r="G355" i="4" s="1"/>
  <c r="F355" i="4" a="1"/>
  <c r="F355" i="4" s="1"/>
  <c r="E355" i="4" a="1"/>
  <c r="E355" i="4" s="1"/>
  <c r="L354" i="4" a="1"/>
  <c r="L354" i="4" s="1"/>
  <c r="K354" i="4" a="1"/>
  <c r="K354" i="4" s="1"/>
  <c r="J354" i="4" a="1"/>
  <c r="J354" i="4" s="1"/>
  <c r="I354" i="4" a="1"/>
  <c r="I354" i="4" s="1"/>
  <c r="H354" i="4" a="1"/>
  <c r="H354" i="4" s="1"/>
  <c r="G354" i="4" a="1"/>
  <c r="G354" i="4" s="1"/>
  <c r="F354" i="4" a="1"/>
  <c r="F354" i="4" s="1"/>
  <c r="E354" i="4" a="1"/>
  <c r="E354" i="4" s="1"/>
  <c r="L353" i="4" a="1"/>
  <c r="L353" i="4" s="1"/>
  <c r="K353" i="4" a="1"/>
  <c r="K353" i="4" s="1"/>
  <c r="J353" i="4" a="1"/>
  <c r="J353" i="4" s="1"/>
  <c r="I353" i="4" a="1"/>
  <c r="I353" i="4" s="1"/>
  <c r="H353" i="4" a="1"/>
  <c r="H353" i="4" s="1"/>
  <c r="G353" i="4" a="1"/>
  <c r="G353" i="4" s="1"/>
  <c r="F353" i="4" a="1"/>
  <c r="F353" i="4" s="1"/>
  <c r="E353" i="4" a="1"/>
  <c r="E353" i="4" s="1"/>
  <c r="L352" i="4" a="1"/>
  <c r="L352" i="4" s="1"/>
  <c r="K352" i="4" a="1"/>
  <c r="K352" i="4" s="1"/>
  <c r="J352" i="4" a="1"/>
  <c r="J352" i="4" s="1"/>
  <c r="I352" i="4" a="1"/>
  <c r="I352" i="4" s="1"/>
  <c r="H352" i="4" a="1"/>
  <c r="H352" i="4" s="1"/>
  <c r="G352" i="4" a="1"/>
  <c r="G352" i="4" s="1"/>
  <c r="F352" i="4" a="1"/>
  <c r="F352" i="4" s="1"/>
  <c r="E352" i="4" a="1"/>
  <c r="E352" i="4" s="1"/>
  <c r="L351" i="4" a="1"/>
  <c r="L351" i="4" s="1"/>
  <c r="K351" i="4" a="1"/>
  <c r="K351" i="4" s="1"/>
  <c r="J351" i="4" a="1"/>
  <c r="J351" i="4" s="1"/>
  <c r="I351" i="4" a="1"/>
  <c r="I351" i="4" s="1"/>
  <c r="H351" i="4" a="1"/>
  <c r="H351" i="4" s="1"/>
  <c r="G351" i="4" a="1"/>
  <c r="G351" i="4" s="1"/>
  <c r="F351" i="4" a="1"/>
  <c r="F351" i="4" s="1"/>
  <c r="E351" i="4" a="1"/>
  <c r="E351" i="4" s="1"/>
  <c r="L350" i="4" a="1"/>
  <c r="L350" i="4" s="1"/>
  <c r="K350" i="4" a="1"/>
  <c r="K350" i="4" s="1"/>
  <c r="J350" i="4" a="1"/>
  <c r="J350" i="4" s="1"/>
  <c r="I350" i="4" a="1"/>
  <c r="I350" i="4" s="1"/>
  <c r="H350" i="4" a="1"/>
  <c r="H350" i="4" s="1"/>
  <c r="G350" i="4" a="1"/>
  <c r="G350" i="4" s="1"/>
  <c r="F350" i="4" a="1"/>
  <c r="F350" i="4" s="1"/>
  <c r="E350" i="4" a="1"/>
  <c r="E350" i="4" s="1"/>
  <c r="L349" i="4" a="1"/>
  <c r="L349" i="4" s="1"/>
  <c r="K349" i="4" a="1"/>
  <c r="K349" i="4" s="1"/>
  <c r="J349" i="4" a="1"/>
  <c r="J349" i="4" s="1"/>
  <c r="I349" i="4" a="1"/>
  <c r="I349" i="4" s="1"/>
  <c r="H349" i="4" a="1"/>
  <c r="H349" i="4" s="1"/>
  <c r="G349" i="4" a="1"/>
  <c r="G349" i="4" s="1"/>
  <c r="F349" i="4" a="1"/>
  <c r="F349" i="4" s="1"/>
  <c r="E349" i="4" a="1"/>
  <c r="E349" i="4" s="1"/>
  <c r="L348" i="4" a="1"/>
  <c r="L348" i="4" s="1"/>
  <c r="K348" i="4" a="1"/>
  <c r="K348" i="4" s="1"/>
  <c r="J348" i="4" a="1"/>
  <c r="J348" i="4" s="1"/>
  <c r="I348" i="4" a="1"/>
  <c r="I348" i="4" s="1"/>
  <c r="H348" i="4" a="1"/>
  <c r="H348" i="4" s="1"/>
  <c r="G348" i="4" a="1"/>
  <c r="G348" i="4" s="1"/>
  <c r="F348" i="4" a="1"/>
  <c r="F348" i="4" s="1"/>
  <c r="E348" i="4" a="1"/>
  <c r="E348" i="4" s="1"/>
  <c r="L347" i="4" a="1"/>
  <c r="L347" i="4" s="1"/>
  <c r="K347" i="4" a="1"/>
  <c r="K347" i="4" s="1"/>
  <c r="J347" i="4" a="1"/>
  <c r="J347" i="4" s="1"/>
  <c r="I347" i="4" a="1"/>
  <c r="I347" i="4" s="1"/>
  <c r="H347" i="4" a="1"/>
  <c r="H347" i="4" s="1"/>
  <c r="G347" i="4" a="1"/>
  <c r="G347" i="4" s="1"/>
  <c r="F347" i="4" a="1"/>
  <c r="F347" i="4" s="1"/>
  <c r="E347" i="4" a="1"/>
  <c r="E347" i="4" s="1"/>
  <c r="L345" i="4" a="1"/>
  <c r="L345" i="4" s="1"/>
  <c r="K345" i="4" a="1"/>
  <c r="K345" i="4" s="1"/>
  <c r="J345" i="4" a="1"/>
  <c r="J345" i="4" s="1"/>
  <c r="I345" i="4" a="1"/>
  <c r="I345" i="4" s="1"/>
  <c r="H345" i="4" a="1"/>
  <c r="H345" i="4" s="1"/>
  <c r="G345" i="4" a="1"/>
  <c r="G345" i="4" s="1"/>
  <c r="F345" i="4" a="1"/>
  <c r="F345" i="4" s="1"/>
  <c r="E345" i="4" a="1"/>
  <c r="E345" i="4" s="1"/>
  <c r="L344" i="4" a="1"/>
  <c r="L344" i="4" s="1"/>
  <c r="K344" i="4" a="1"/>
  <c r="K344" i="4" s="1"/>
  <c r="J344" i="4" a="1"/>
  <c r="J344" i="4" s="1"/>
  <c r="I344" i="4" a="1"/>
  <c r="I344" i="4" s="1"/>
  <c r="H344" i="4" a="1"/>
  <c r="H344" i="4" s="1"/>
  <c r="G344" i="4" a="1"/>
  <c r="G344" i="4" s="1"/>
  <c r="F344" i="4" a="1"/>
  <c r="F344" i="4" s="1"/>
  <c r="E344" i="4" a="1"/>
  <c r="E344" i="4" s="1"/>
  <c r="L343" i="4" a="1"/>
  <c r="L343" i="4" s="1"/>
  <c r="K343" i="4" a="1"/>
  <c r="K343" i="4" s="1"/>
  <c r="J343" i="4" a="1"/>
  <c r="J343" i="4" s="1"/>
  <c r="I343" i="4" a="1"/>
  <c r="I343" i="4" s="1"/>
  <c r="H343" i="4" a="1"/>
  <c r="H343" i="4" s="1"/>
  <c r="G343" i="4" a="1"/>
  <c r="G343" i="4" s="1"/>
  <c r="F343" i="4" a="1"/>
  <c r="F343" i="4" s="1"/>
  <c r="E343" i="4" a="1"/>
  <c r="E343" i="4" s="1"/>
  <c r="L342" i="4" a="1"/>
  <c r="L342" i="4" s="1"/>
  <c r="K342" i="4" a="1"/>
  <c r="K342" i="4" s="1"/>
  <c r="J342" i="4" a="1"/>
  <c r="J342" i="4" s="1"/>
  <c r="I342" i="4" a="1"/>
  <c r="I342" i="4" s="1"/>
  <c r="H342" i="4" a="1"/>
  <c r="H342" i="4" s="1"/>
  <c r="G342" i="4" a="1"/>
  <c r="G342" i="4" s="1"/>
  <c r="F342" i="4" a="1"/>
  <c r="F342" i="4" s="1"/>
  <c r="E342" i="4" a="1"/>
  <c r="E342" i="4" s="1"/>
  <c r="L341" i="4" a="1"/>
  <c r="L341" i="4" s="1"/>
  <c r="K341" i="4" a="1"/>
  <c r="K341" i="4" s="1"/>
  <c r="J341" i="4" a="1"/>
  <c r="J341" i="4" s="1"/>
  <c r="I341" i="4" a="1"/>
  <c r="I341" i="4" s="1"/>
  <c r="H341" i="4" a="1"/>
  <c r="H341" i="4" s="1"/>
  <c r="G341" i="4" a="1"/>
  <c r="G341" i="4" s="1"/>
  <c r="F341" i="4" a="1"/>
  <c r="F341" i="4" s="1"/>
  <c r="E341" i="4" a="1"/>
  <c r="E341" i="4" s="1"/>
  <c r="L340" i="4" a="1"/>
  <c r="L340" i="4" s="1"/>
  <c r="K340" i="4" a="1"/>
  <c r="K340" i="4" s="1"/>
  <c r="J340" i="4" a="1"/>
  <c r="J340" i="4" s="1"/>
  <c r="I340" i="4" a="1"/>
  <c r="I340" i="4" s="1"/>
  <c r="H340" i="4" a="1"/>
  <c r="H340" i="4" s="1"/>
  <c r="G340" i="4" a="1"/>
  <c r="G340" i="4" s="1"/>
  <c r="F340" i="4" a="1"/>
  <c r="F340" i="4" s="1"/>
  <c r="E340" i="4" a="1"/>
  <c r="E340" i="4" s="1"/>
  <c r="L339" i="4" a="1"/>
  <c r="L339" i="4" s="1"/>
  <c r="K339" i="4" a="1"/>
  <c r="K339" i="4" s="1"/>
  <c r="J339" i="4" a="1"/>
  <c r="J339" i="4" s="1"/>
  <c r="I339" i="4" a="1"/>
  <c r="I339" i="4" s="1"/>
  <c r="H339" i="4" a="1"/>
  <c r="H339" i="4" s="1"/>
  <c r="G339" i="4" a="1"/>
  <c r="G339" i="4" s="1"/>
  <c r="F339" i="4" a="1"/>
  <c r="F339" i="4" s="1"/>
  <c r="E339" i="4" a="1"/>
  <c r="E339" i="4" s="1"/>
  <c r="L338" i="4" a="1"/>
  <c r="L338" i="4" s="1"/>
  <c r="K338" i="4" a="1"/>
  <c r="K338" i="4" s="1"/>
  <c r="J338" i="4" a="1"/>
  <c r="J338" i="4" s="1"/>
  <c r="I338" i="4" a="1"/>
  <c r="I338" i="4" s="1"/>
  <c r="H338" i="4" a="1"/>
  <c r="H338" i="4" s="1"/>
  <c r="G338" i="4" a="1"/>
  <c r="G338" i="4" s="1"/>
  <c r="F338" i="4" a="1"/>
  <c r="F338" i="4" s="1"/>
  <c r="E338" i="4" a="1"/>
  <c r="E338" i="4" s="1"/>
  <c r="L337" i="4" a="1"/>
  <c r="L337" i="4" s="1"/>
  <c r="K337" i="4" a="1"/>
  <c r="K337" i="4" s="1"/>
  <c r="J337" i="4" a="1"/>
  <c r="J337" i="4" s="1"/>
  <c r="I337" i="4" a="1"/>
  <c r="I337" i="4" s="1"/>
  <c r="H337" i="4" a="1"/>
  <c r="H337" i="4" s="1"/>
  <c r="G337" i="4" a="1"/>
  <c r="G337" i="4" s="1"/>
  <c r="F337" i="4" a="1"/>
  <c r="F337" i="4" s="1"/>
  <c r="E337" i="4" a="1"/>
  <c r="E337" i="4" s="1"/>
  <c r="L335" i="4" a="1"/>
  <c r="L335" i="4" s="1"/>
  <c r="K335" i="4" a="1"/>
  <c r="K335" i="4" s="1"/>
  <c r="J335" i="4" a="1"/>
  <c r="J335" i="4" s="1"/>
  <c r="I335" i="4" a="1"/>
  <c r="I335" i="4" s="1"/>
  <c r="H335" i="4" a="1"/>
  <c r="H335" i="4" s="1"/>
  <c r="G335" i="4" a="1"/>
  <c r="G335" i="4" s="1"/>
  <c r="F335" i="4" a="1"/>
  <c r="F335" i="4" s="1"/>
  <c r="E335" i="4" a="1"/>
  <c r="E335" i="4" s="1"/>
  <c r="L334" i="4" a="1"/>
  <c r="L334" i="4" s="1"/>
  <c r="K334" i="4" a="1"/>
  <c r="K334" i="4" s="1"/>
  <c r="J334" i="4" a="1"/>
  <c r="J334" i="4" s="1"/>
  <c r="I334" i="4" a="1"/>
  <c r="I334" i="4" s="1"/>
  <c r="H334" i="4" a="1"/>
  <c r="H334" i="4" s="1"/>
  <c r="G334" i="4" a="1"/>
  <c r="G334" i="4" s="1"/>
  <c r="F334" i="4" a="1"/>
  <c r="F334" i="4" s="1"/>
  <c r="E334" i="4" a="1"/>
  <c r="E334" i="4" s="1"/>
  <c r="L333" i="4" a="1"/>
  <c r="L333" i="4" s="1"/>
  <c r="K333" i="4" a="1"/>
  <c r="K333" i="4" s="1"/>
  <c r="J333" i="4" a="1"/>
  <c r="J333" i="4" s="1"/>
  <c r="I333" i="4" a="1"/>
  <c r="I333" i="4" s="1"/>
  <c r="H333" i="4" a="1"/>
  <c r="H333" i="4" s="1"/>
  <c r="G333" i="4" a="1"/>
  <c r="G333" i="4" s="1"/>
  <c r="F333" i="4" a="1"/>
  <c r="F333" i="4" s="1"/>
  <c r="E333" i="4" a="1"/>
  <c r="E333" i="4" s="1"/>
  <c r="L332" i="4" a="1"/>
  <c r="L332" i="4" s="1"/>
  <c r="K332" i="4" a="1"/>
  <c r="K332" i="4" s="1"/>
  <c r="J332" i="4" a="1"/>
  <c r="J332" i="4" s="1"/>
  <c r="I332" i="4" a="1"/>
  <c r="I332" i="4" s="1"/>
  <c r="H332" i="4" a="1"/>
  <c r="H332" i="4" s="1"/>
  <c r="G332" i="4" a="1"/>
  <c r="G332" i="4" s="1"/>
  <c r="F332" i="4" a="1"/>
  <c r="F332" i="4" s="1"/>
  <c r="E332" i="4" a="1"/>
  <c r="E332" i="4" s="1"/>
  <c r="L331" i="4" a="1"/>
  <c r="L331" i="4" s="1"/>
  <c r="K331" i="4" a="1"/>
  <c r="K331" i="4" s="1"/>
  <c r="J331" i="4" a="1"/>
  <c r="J331" i="4" s="1"/>
  <c r="I331" i="4" a="1"/>
  <c r="I331" i="4" s="1"/>
  <c r="H331" i="4" a="1"/>
  <c r="H331" i="4" s="1"/>
  <c r="G331" i="4" a="1"/>
  <c r="G331" i="4" s="1"/>
  <c r="F331" i="4" a="1"/>
  <c r="F331" i="4" s="1"/>
  <c r="E331" i="4" a="1"/>
  <c r="E331" i="4" s="1"/>
  <c r="L330" i="4" a="1"/>
  <c r="L330" i="4" s="1"/>
  <c r="K330" i="4" a="1"/>
  <c r="K330" i="4" s="1"/>
  <c r="J330" i="4" a="1"/>
  <c r="J330" i="4" s="1"/>
  <c r="I330" i="4" a="1"/>
  <c r="I330" i="4" s="1"/>
  <c r="H330" i="4" a="1"/>
  <c r="H330" i="4" s="1"/>
  <c r="G330" i="4" a="1"/>
  <c r="G330" i="4" s="1"/>
  <c r="F330" i="4" a="1"/>
  <c r="F330" i="4" s="1"/>
  <c r="E330" i="4" a="1"/>
  <c r="E330" i="4" s="1"/>
  <c r="L329" i="4" a="1"/>
  <c r="L329" i="4" s="1"/>
  <c r="K329" i="4" a="1"/>
  <c r="K329" i="4" s="1"/>
  <c r="J329" i="4" a="1"/>
  <c r="J329" i="4" s="1"/>
  <c r="I329" i="4" a="1"/>
  <c r="I329" i="4" s="1"/>
  <c r="H329" i="4" a="1"/>
  <c r="H329" i="4" s="1"/>
  <c r="G329" i="4" a="1"/>
  <c r="G329" i="4" s="1"/>
  <c r="F329" i="4" a="1"/>
  <c r="F329" i="4" s="1"/>
  <c r="E329" i="4" a="1"/>
  <c r="E329" i="4" s="1"/>
  <c r="L328" i="4" a="1"/>
  <c r="L328" i="4" s="1"/>
  <c r="K328" i="4" a="1"/>
  <c r="K328" i="4" s="1"/>
  <c r="J328" i="4" a="1"/>
  <c r="J328" i="4" s="1"/>
  <c r="I328" i="4" a="1"/>
  <c r="I328" i="4" s="1"/>
  <c r="H328" i="4" a="1"/>
  <c r="H328" i="4" s="1"/>
  <c r="G328" i="4" a="1"/>
  <c r="G328" i="4" s="1"/>
  <c r="F328" i="4" a="1"/>
  <c r="F328" i="4" s="1"/>
  <c r="E328" i="4" a="1"/>
  <c r="E328" i="4" s="1"/>
  <c r="L327" i="4" a="1"/>
  <c r="L327" i="4" s="1"/>
  <c r="K327" i="4" a="1"/>
  <c r="K327" i="4" s="1"/>
  <c r="J327" i="4" a="1"/>
  <c r="J327" i="4" s="1"/>
  <c r="I327" i="4" a="1"/>
  <c r="I327" i="4" s="1"/>
  <c r="H327" i="4" a="1"/>
  <c r="H327" i="4" s="1"/>
  <c r="G327" i="4" a="1"/>
  <c r="G327" i="4" s="1"/>
  <c r="F327" i="4" a="1"/>
  <c r="F327" i="4" s="1"/>
  <c r="E327" i="4" a="1"/>
  <c r="E327" i="4" s="1"/>
  <c r="L325" i="4" a="1"/>
  <c r="L325" i="4" s="1"/>
  <c r="K325" i="4" a="1"/>
  <c r="K325" i="4" s="1"/>
  <c r="J325" i="4" a="1"/>
  <c r="J325" i="4" s="1"/>
  <c r="I325" i="4" a="1"/>
  <c r="I325" i="4" s="1"/>
  <c r="H325" i="4" a="1"/>
  <c r="H325" i="4" s="1"/>
  <c r="G325" i="4" a="1"/>
  <c r="G325" i="4" s="1"/>
  <c r="F325" i="4" a="1"/>
  <c r="F325" i="4" s="1"/>
  <c r="E325" i="4" a="1"/>
  <c r="E325" i="4" s="1"/>
  <c r="L324" i="4" a="1"/>
  <c r="L324" i="4" s="1"/>
  <c r="K324" i="4" a="1"/>
  <c r="K324" i="4" s="1"/>
  <c r="J324" i="4" a="1"/>
  <c r="J324" i="4" s="1"/>
  <c r="I324" i="4" a="1"/>
  <c r="I324" i="4" s="1"/>
  <c r="H324" i="4" a="1"/>
  <c r="H324" i="4" s="1"/>
  <c r="G324" i="4" a="1"/>
  <c r="G324" i="4" s="1"/>
  <c r="F324" i="4" a="1"/>
  <c r="F324" i="4" s="1"/>
  <c r="E324" i="4" a="1"/>
  <c r="E324" i="4" s="1"/>
  <c r="L323" i="4" a="1"/>
  <c r="L323" i="4" s="1"/>
  <c r="K323" i="4" a="1"/>
  <c r="K323" i="4" s="1"/>
  <c r="J323" i="4" a="1"/>
  <c r="J323" i="4" s="1"/>
  <c r="I323" i="4" a="1"/>
  <c r="I323" i="4" s="1"/>
  <c r="H323" i="4" a="1"/>
  <c r="H323" i="4" s="1"/>
  <c r="G323" i="4" a="1"/>
  <c r="G323" i="4" s="1"/>
  <c r="F323" i="4" a="1"/>
  <c r="F323" i="4" s="1"/>
  <c r="E323" i="4" a="1"/>
  <c r="E323" i="4" s="1"/>
  <c r="L322" i="4" a="1"/>
  <c r="L322" i="4" s="1"/>
  <c r="K322" i="4" a="1"/>
  <c r="K322" i="4" s="1"/>
  <c r="J322" i="4" a="1"/>
  <c r="J322" i="4" s="1"/>
  <c r="I322" i="4" a="1"/>
  <c r="I322" i="4" s="1"/>
  <c r="H322" i="4" a="1"/>
  <c r="H322" i="4" s="1"/>
  <c r="G322" i="4" a="1"/>
  <c r="G322" i="4" s="1"/>
  <c r="F322" i="4" a="1"/>
  <c r="F322" i="4" s="1"/>
  <c r="E322" i="4" a="1"/>
  <c r="E322" i="4" s="1"/>
  <c r="L321" i="4" a="1"/>
  <c r="L321" i="4" s="1"/>
  <c r="K321" i="4" a="1"/>
  <c r="K321" i="4" s="1"/>
  <c r="J321" i="4" a="1"/>
  <c r="J321" i="4" s="1"/>
  <c r="I321" i="4" a="1"/>
  <c r="I321" i="4" s="1"/>
  <c r="H321" i="4" a="1"/>
  <c r="H321" i="4" s="1"/>
  <c r="G321" i="4" a="1"/>
  <c r="G321" i="4" s="1"/>
  <c r="F321" i="4" a="1"/>
  <c r="F321" i="4" s="1"/>
  <c r="E321" i="4" a="1"/>
  <c r="E321" i="4" s="1"/>
  <c r="L320" i="4" a="1"/>
  <c r="L320" i="4" s="1"/>
  <c r="K320" i="4" a="1"/>
  <c r="K320" i="4" s="1"/>
  <c r="J320" i="4" a="1"/>
  <c r="J320" i="4" s="1"/>
  <c r="I320" i="4" a="1"/>
  <c r="I320" i="4" s="1"/>
  <c r="H320" i="4" a="1"/>
  <c r="H320" i="4" s="1"/>
  <c r="G320" i="4" a="1"/>
  <c r="G320" i="4" s="1"/>
  <c r="F320" i="4" a="1"/>
  <c r="F320" i="4" s="1"/>
  <c r="E320" i="4" a="1"/>
  <c r="E320" i="4" s="1"/>
  <c r="L319" i="4" a="1"/>
  <c r="L319" i="4" s="1"/>
  <c r="K319" i="4" a="1"/>
  <c r="K319" i="4" s="1"/>
  <c r="J319" i="4" a="1"/>
  <c r="J319" i="4" s="1"/>
  <c r="I319" i="4" a="1"/>
  <c r="I319" i="4" s="1"/>
  <c r="H319" i="4" a="1"/>
  <c r="H319" i="4" s="1"/>
  <c r="G319" i="4" a="1"/>
  <c r="G319" i="4" s="1"/>
  <c r="F319" i="4" a="1"/>
  <c r="F319" i="4" s="1"/>
  <c r="E319" i="4" a="1"/>
  <c r="E319" i="4" s="1"/>
  <c r="L318" i="4" a="1"/>
  <c r="L318" i="4" s="1"/>
  <c r="K318" i="4" a="1"/>
  <c r="K318" i="4" s="1"/>
  <c r="J318" i="4" a="1"/>
  <c r="J318" i="4" s="1"/>
  <c r="I318" i="4" a="1"/>
  <c r="I318" i="4" s="1"/>
  <c r="H318" i="4" a="1"/>
  <c r="H318" i="4" s="1"/>
  <c r="G318" i="4" a="1"/>
  <c r="G318" i="4" s="1"/>
  <c r="F318" i="4" a="1"/>
  <c r="F318" i="4" s="1"/>
  <c r="E318" i="4" a="1"/>
  <c r="E318" i="4" s="1"/>
  <c r="L317" i="4" a="1"/>
  <c r="L317" i="4" s="1"/>
  <c r="K317" i="4" a="1"/>
  <c r="K317" i="4" s="1"/>
  <c r="J317" i="4" a="1"/>
  <c r="J317" i="4" s="1"/>
  <c r="I317" i="4" a="1"/>
  <c r="I317" i="4" s="1"/>
  <c r="H317" i="4" a="1"/>
  <c r="H317" i="4" s="1"/>
  <c r="G317" i="4" a="1"/>
  <c r="G317" i="4" s="1"/>
  <c r="F317" i="4" a="1"/>
  <c r="F317" i="4" s="1"/>
  <c r="E317" i="4" a="1"/>
  <c r="E317" i="4" s="1"/>
  <c r="L315" i="4" a="1"/>
  <c r="L315" i="4" s="1"/>
  <c r="K315" i="4" a="1"/>
  <c r="K315" i="4" s="1"/>
  <c r="J315" i="4" a="1"/>
  <c r="J315" i="4" s="1"/>
  <c r="I315" i="4" a="1"/>
  <c r="I315" i="4" s="1"/>
  <c r="H315" i="4" a="1"/>
  <c r="H315" i="4" s="1"/>
  <c r="G315" i="4" a="1"/>
  <c r="G315" i="4" s="1"/>
  <c r="F315" i="4" a="1"/>
  <c r="F315" i="4" s="1"/>
  <c r="E315" i="4" a="1"/>
  <c r="E315" i="4" s="1"/>
  <c r="L314" i="4" a="1"/>
  <c r="L314" i="4" s="1"/>
  <c r="K314" i="4" a="1"/>
  <c r="K314" i="4" s="1"/>
  <c r="J314" i="4" a="1"/>
  <c r="J314" i="4" s="1"/>
  <c r="I314" i="4" a="1"/>
  <c r="I314" i="4" s="1"/>
  <c r="H314" i="4" a="1"/>
  <c r="H314" i="4" s="1"/>
  <c r="G314" i="4" a="1"/>
  <c r="G314" i="4" s="1"/>
  <c r="F314" i="4" a="1"/>
  <c r="F314" i="4" s="1"/>
  <c r="E314" i="4" a="1"/>
  <c r="E314" i="4" s="1"/>
  <c r="L313" i="4" a="1"/>
  <c r="L313" i="4" s="1"/>
  <c r="K313" i="4" a="1"/>
  <c r="K313" i="4" s="1"/>
  <c r="J313" i="4" a="1"/>
  <c r="J313" i="4" s="1"/>
  <c r="I313" i="4" a="1"/>
  <c r="I313" i="4" s="1"/>
  <c r="H313" i="4" a="1"/>
  <c r="H313" i="4" s="1"/>
  <c r="G313" i="4" a="1"/>
  <c r="G313" i="4" s="1"/>
  <c r="F313" i="4" a="1"/>
  <c r="F313" i="4" s="1"/>
  <c r="E313" i="4" a="1"/>
  <c r="E313" i="4" s="1"/>
  <c r="L312" i="4" a="1"/>
  <c r="L312" i="4" s="1"/>
  <c r="K312" i="4" a="1"/>
  <c r="K312" i="4" s="1"/>
  <c r="J312" i="4" a="1"/>
  <c r="J312" i="4" s="1"/>
  <c r="I312" i="4" a="1"/>
  <c r="I312" i="4" s="1"/>
  <c r="H312" i="4" a="1"/>
  <c r="H312" i="4" s="1"/>
  <c r="G312" i="4" a="1"/>
  <c r="G312" i="4" s="1"/>
  <c r="F312" i="4" a="1"/>
  <c r="F312" i="4" s="1"/>
  <c r="E312" i="4" a="1"/>
  <c r="E312" i="4" s="1"/>
  <c r="L311" i="4" a="1"/>
  <c r="L311" i="4" s="1"/>
  <c r="K311" i="4" a="1"/>
  <c r="K311" i="4" s="1"/>
  <c r="J311" i="4" a="1"/>
  <c r="J311" i="4" s="1"/>
  <c r="I311" i="4" a="1"/>
  <c r="I311" i="4" s="1"/>
  <c r="H311" i="4" a="1"/>
  <c r="H311" i="4" s="1"/>
  <c r="G311" i="4" a="1"/>
  <c r="G311" i="4" s="1"/>
  <c r="F311" i="4" a="1"/>
  <c r="F311" i="4" s="1"/>
  <c r="E311" i="4" a="1"/>
  <c r="E311" i="4" s="1"/>
  <c r="L310" i="4" a="1"/>
  <c r="L310" i="4" s="1"/>
  <c r="K310" i="4" a="1"/>
  <c r="K310" i="4" s="1"/>
  <c r="J310" i="4" a="1"/>
  <c r="J310" i="4" s="1"/>
  <c r="I310" i="4" a="1"/>
  <c r="I310" i="4" s="1"/>
  <c r="H310" i="4" a="1"/>
  <c r="H310" i="4" s="1"/>
  <c r="G310" i="4" a="1"/>
  <c r="G310" i="4" s="1"/>
  <c r="F310" i="4" a="1"/>
  <c r="F310" i="4" s="1"/>
  <c r="E310" i="4" a="1"/>
  <c r="E310" i="4" s="1"/>
  <c r="L309" i="4" a="1"/>
  <c r="L309" i="4" s="1"/>
  <c r="K309" i="4" a="1"/>
  <c r="K309" i="4" s="1"/>
  <c r="J309" i="4" a="1"/>
  <c r="J309" i="4" s="1"/>
  <c r="I309" i="4" a="1"/>
  <c r="I309" i="4" s="1"/>
  <c r="H309" i="4" a="1"/>
  <c r="H309" i="4" s="1"/>
  <c r="G309" i="4" a="1"/>
  <c r="G309" i="4" s="1"/>
  <c r="F309" i="4" a="1"/>
  <c r="F309" i="4" s="1"/>
  <c r="E309" i="4" a="1"/>
  <c r="E309" i="4" s="1"/>
  <c r="L308" i="4" a="1"/>
  <c r="L308" i="4" s="1"/>
  <c r="K308" i="4" a="1"/>
  <c r="K308" i="4" s="1"/>
  <c r="J308" i="4" a="1"/>
  <c r="J308" i="4" s="1"/>
  <c r="I308" i="4" a="1"/>
  <c r="I308" i="4" s="1"/>
  <c r="H308" i="4" a="1"/>
  <c r="H308" i="4" s="1"/>
  <c r="G308" i="4" a="1"/>
  <c r="G308" i="4" s="1"/>
  <c r="F308" i="4" a="1"/>
  <c r="F308" i="4" s="1"/>
  <c r="E308" i="4" a="1"/>
  <c r="E308" i="4" s="1"/>
  <c r="L307" i="4" a="1"/>
  <c r="L307" i="4" s="1"/>
  <c r="K307" i="4" a="1"/>
  <c r="K307" i="4" s="1"/>
  <c r="J307" i="4" a="1"/>
  <c r="J307" i="4" s="1"/>
  <c r="I307" i="4" a="1"/>
  <c r="I307" i="4" s="1"/>
  <c r="H307" i="4" a="1"/>
  <c r="H307" i="4" s="1"/>
  <c r="G307" i="4" a="1"/>
  <c r="G307" i="4" s="1"/>
  <c r="F307" i="4" a="1"/>
  <c r="F307" i="4" s="1"/>
  <c r="E307" i="4" a="1"/>
  <c r="E307" i="4" s="1"/>
  <c r="L305" i="4" a="1"/>
  <c r="L305" i="4" s="1"/>
  <c r="K305" i="4" a="1"/>
  <c r="K305" i="4" s="1"/>
  <c r="J305" i="4" a="1"/>
  <c r="J305" i="4" s="1"/>
  <c r="I305" i="4" a="1"/>
  <c r="I305" i="4" s="1"/>
  <c r="H305" i="4" a="1"/>
  <c r="H305" i="4" s="1"/>
  <c r="G305" i="4" a="1"/>
  <c r="G305" i="4" s="1"/>
  <c r="F305" i="4" a="1"/>
  <c r="F305" i="4" s="1"/>
  <c r="E305" i="4" a="1"/>
  <c r="E305" i="4" s="1"/>
  <c r="L304" i="4" a="1"/>
  <c r="L304" i="4" s="1"/>
  <c r="K304" i="4" a="1"/>
  <c r="K304" i="4" s="1"/>
  <c r="J304" i="4" a="1"/>
  <c r="J304" i="4" s="1"/>
  <c r="I304" i="4" a="1"/>
  <c r="I304" i="4" s="1"/>
  <c r="H304" i="4" a="1"/>
  <c r="H304" i="4" s="1"/>
  <c r="G304" i="4" a="1"/>
  <c r="G304" i="4" s="1"/>
  <c r="F304" i="4" a="1"/>
  <c r="F304" i="4" s="1"/>
  <c r="E304" i="4" a="1"/>
  <c r="E304" i="4" s="1"/>
  <c r="L303" i="4" a="1"/>
  <c r="L303" i="4" s="1"/>
  <c r="K303" i="4" a="1"/>
  <c r="K303" i="4" s="1"/>
  <c r="J303" i="4" a="1"/>
  <c r="J303" i="4" s="1"/>
  <c r="I303" i="4" a="1"/>
  <c r="I303" i="4" s="1"/>
  <c r="H303" i="4" a="1"/>
  <c r="H303" i="4" s="1"/>
  <c r="G303" i="4" a="1"/>
  <c r="G303" i="4" s="1"/>
  <c r="F303" i="4" a="1"/>
  <c r="F303" i="4" s="1"/>
  <c r="E303" i="4" a="1"/>
  <c r="E303" i="4" s="1"/>
  <c r="L302" i="4" a="1"/>
  <c r="L302" i="4" s="1"/>
  <c r="K302" i="4" a="1"/>
  <c r="K302" i="4" s="1"/>
  <c r="J302" i="4" a="1"/>
  <c r="J302" i="4" s="1"/>
  <c r="I302" i="4" a="1"/>
  <c r="I302" i="4" s="1"/>
  <c r="H302" i="4" a="1"/>
  <c r="H302" i="4" s="1"/>
  <c r="G302" i="4" a="1"/>
  <c r="G302" i="4" s="1"/>
  <c r="F302" i="4" a="1"/>
  <c r="F302" i="4" s="1"/>
  <c r="E302" i="4" a="1"/>
  <c r="E302" i="4" s="1"/>
  <c r="L301" i="4" a="1"/>
  <c r="L301" i="4" s="1"/>
  <c r="K301" i="4" a="1"/>
  <c r="K301" i="4" s="1"/>
  <c r="J301" i="4" a="1"/>
  <c r="J301" i="4" s="1"/>
  <c r="I301" i="4" a="1"/>
  <c r="I301" i="4" s="1"/>
  <c r="H301" i="4" a="1"/>
  <c r="H301" i="4" s="1"/>
  <c r="G301" i="4" a="1"/>
  <c r="G301" i="4" s="1"/>
  <c r="F301" i="4" a="1"/>
  <c r="F301" i="4" s="1"/>
  <c r="E301" i="4" a="1"/>
  <c r="E301" i="4" s="1"/>
  <c r="L300" i="4" a="1"/>
  <c r="L300" i="4" s="1"/>
  <c r="K300" i="4" a="1"/>
  <c r="K300" i="4" s="1"/>
  <c r="J300" i="4" a="1"/>
  <c r="J300" i="4" s="1"/>
  <c r="I300" i="4" a="1"/>
  <c r="I300" i="4" s="1"/>
  <c r="H300" i="4" a="1"/>
  <c r="H300" i="4" s="1"/>
  <c r="G300" i="4" a="1"/>
  <c r="G300" i="4" s="1"/>
  <c r="F300" i="4" a="1"/>
  <c r="F300" i="4" s="1"/>
  <c r="E300" i="4" a="1"/>
  <c r="E300" i="4" s="1"/>
  <c r="L299" i="4" a="1"/>
  <c r="L299" i="4" s="1"/>
  <c r="K299" i="4" a="1"/>
  <c r="K299" i="4" s="1"/>
  <c r="J299" i="4" a="1"/>
  <c r="J299" i="4" s="1"/>
  <c r="I299" i="4" a="1"/>
  <c r="I299" i="4" s="1"/>
  <c r="H299" i="4" a="1"/>
  <c r="H299" i="4" s="1"/>
  <c r="G299" i="4" a="1"/>
  <c r="G299" i="4" s="1"/>
  <c r="F299" i="4" a="1"/>
  <c r="F299" i="4" s="1"/>
  <c r="E299" i="4" a="1"/>
  <c r="E299" i="4" s="1"/>
  <c r="L298" i="4" a="1"/>
  <c r="L298" i="4" s="1"/>
  <c r="K298" i="4" a="1"/>
  <c r="K298" i="4" s="1"/>
  <c r="J298" i="4" a="1"/>
  <c r="J298" i="4" s="1"/>
  <c r="I298" i="4" a="1"/>
  <c r="I298" i="4" s="1"/>
  <c r="H298" i="4" a="1"/>
  <c r="H298" i="4" s="1"/>
  <c r="G298" i="4" a="1"/>
  <c r="G298" i="4" s="1"/>
  <c r="F298" i="4" a="1"/>
  <c r="F298" i="4" s="1"/>
  <c r="E298" i="4" a="1"/>
  <c r="E298" i="4" s="1"/>
  <c r="L297" i="4" a="1"/>
  <c r="L297" i="4" s="1"/>
  <c r="K297" i="4" a="1"/>
  <c r="K297" i="4" s="1"/>
  <c r="J297" i="4" a="1"/>
  <c r="J297" i="4" s="1"/>
  <c r="I297" i="4" a="1"/>
  <c r="I297" i="4" s="1"/>
  <c r="H297" i="4" a="1"/>
  <c r="H297" i="4" s="1"/>
  <c r="G297" i="4" a="1"/>
  <c r="G297" i="4" s="1"/>
  <c r="F297" i="4" a="1"/>
  <c r="F297" i="4" s="1"/>
  <c r="E297" i="4" a="1"/>
  <c r="E297" i="4" s="1"/>
  <c r="L295" i="4" a="1"/>
  <c r="L295" i="4" s="1"/>
  <c r="K295" i="4" a="1"/>
  <c r="K295" i="4" s="1"/>
  <c r="J295" i="4" a="1"/>
  <c r="J295" i="4" s="1"/>
  <c r="I295" i="4" a="1"/>
  <c r="I295" i="4" s="1"/>
  <c r="H295" i="4" a="1"/>
  <c r="H295" i="4" s="1"/>
  <c r="G295" i="4" a="1"/>
  <c r="G295" i="4" s="1"/>
  <c r="F295" i="4" a="1"/>
  <c r="F295" i="4" s="1"/>
  <c r="E295" i="4" a="1"/>
  <c r="E295" i="4" s="1"/>
  <c r="L294" i="4" a="1"/>
  <c r="L294" i="4" s="1"/>
  <c r="K294" i="4" a="1"/>
  <c r="K294" i="4" s="1"/>
  <c r="J294" i="4" a="1"/>
  <c r="J294" i="4" s="1"/>
  <c r="I294" i="4" a="1"/>
  <c r="I294" i="4" s="1"/>
  <c r="H294" i="4" a="1"/>
  <c r="H294" i="4" s="1"/>
  <c r="G294" i="4" a="1"/>
  <c r="G294" i="4" s="1"/>
  <c r="F294" i="4" a="1"/>
  <c r="F294" i="4" s="1"/>
  <c r="E294" i="4" a="1"/>
  <c r="E294" i="4" s="1"/>
  <c r="L293" i="4" a="1"/>
  <c r="L293" i="4" s="1"/>
  <c r="K293" i="4" a="1"/>
  <c r="K293" i="4" s="1"/>
  <c r="J293" i="4" a="1"/>
  <c r="J293" i="4" s="1"/>
  <c r="I293" i="4" a="1"/>
  <c r="I293" i="4" s="1"/>
  <c r="H293" i="4" a="1"/>
  <c r="H293" i="4" s="1"/>
  <c r="G293" i="4" a="1"/>
  <c r="G293" i="4" s="1"/>
  <c r="F293" i="4" a="1"/>
  <c r="F293" i="4" s="1"/>
  <c r="E293" i="4" a="1"/>
  <c r="E293" i="4" s="1"/>
  <c r="L292" i="4" a="1"/>
  <c r="L292" i="4" s="1"/>
  <c r="K292" i="4" a="1"/>
  <c r="K292" i="4" s="1"/>
  <c r="J292" i="4" a="1"/>
  <c r="J292" i="4" s="1"/>
  <c r="I292" i="4" a="1"/>
  <c r="I292" i="4" s="1"/>
  <c r="H292" i="4" a="1"/>
  <c r="H292" i="4" s="1"/>
  <c r="G292" i="4" a="1"/>
  <c r="G292" i="4" s="1"/>
  <c r="F292" i="4" a="1"/>
  <c r="F292" i="4" s="1"/>
  <c r="E292" i="4" a="1"/>
  <c r="E292" i="4" s="1"/>
  <c r="L291" i="4" a="1"/>
  <c r="L291" i="4" s="1"/>
  <c r="K291" i="4" a="1"/>
  <c r="K291" i="4" s="1"/>
  <c r="J291" i="4" a="1"/>
  <c r="J291" i="4" s="1"/>
  <c r="I291" i="4" a="1"/>
  <c r="I291" i="4" s="1"/>
  <c r="H291" i="4" a="1"/>
  <c r="H291" i="4" s="1"/>
  <c r="G291" i="4" a="1"/>
  <c r="G291" i="4" s="1"/>
  <c r="F291" i="4" a="1"/>
  <c r="F291" i="4" s="1"/>
  <c r="E291" i="4" a="1"/>
  <c r="E291" i="4" s="1"/>
  <c r="L290" i="4" a="1"/>
  <c r="L290" i="4" s="1"/>
  <c r="K290" i="4" a="1"/>
  <c r="K290" i="4" s="1"/>
  <c r="J290" i="4" a="1"/>
  <c r="J290" i="4" s="1"/>
  <c r="I290" i="4" a="1"/>
  <c r="I290" i="4" s="1"/>
  <c r="H290" i="4" a="1"/>
  <c r="H290" i="4" s="1"/>
  <c r="G290" i="4" a="1"/>
  <c r="G290" i="4" s="1"/>
  <c r="F290" i="4" a="1"/>
  <c r="F290" i="4" s="1"/>
  <c r="E290" i="4" a="1"/>
  <c r="E290" i="4" s="1"/>
  <c r="L289" i="4" a="1"/>
  <c r="L289" i="4" s="1"/>
  <c r="K289" i="4" a="1"/>
  <c r="K289" i="4" s="1"/>
  <c r="J289" i="4" a="1"/>
  <c r="J289" i="4" s="1"/>
  <c r="I289" i="4" a="1"/>
  <c r="I289" i="4" s="1"/>
  <c r="H289" i="4" a="1"/>
  <c r="H289" i="4" s="1"/>
  <c r="G289" i="4" a="1"/>
  <c r="G289" i="4" s="1"/>
  <c r="F289" i="4" a="1"/>
  <c r="F289" i="4" s="1"/>
  <c r="E289" i="4" a="1"/>
  <c r="E289" i="4" s="1"/>
  <c r="L288" i="4" a="1"/>
  <c r="L288" i="4" s="1"/>
  <c r="K288" i="4" a="1"/>
  <c r="K288" i="4" s="1"/>
  <c r="J288" i="4" a="1"/>
  <c r="J288" i="4" s="1"/>
  <c r="I288" i="4" a="1"/>
  <c r="I288" i="4" s="1"/>
  <c r="H288" i="4" a="1"/>
  <c r="H288" i="4" s="1"/>
  <c r="G288" i="4" a="1"/>
  <c r="G288" i="4" s="1"/>
  <c r="F288" i="4" a="1"/>
  <c r="F288" i="4" s="1"/>
  <c r="E288" i="4" a="1"/>
  <c r="E288" i="4" s="1"/>
  <c r="L287" i="4" a="1"/>
  <c r="L287" i="4" s="1"/>
  <c r="K287" i="4" a="1"/>
  <c r="K287" i="4" s="1"/>
  <c r="J287" i="4" a="1"/>
  <c r="J287" i="4" s="1"/>
  <c r="I287" i="4" a="1"/>
  <c r="I287" i="4" s="1"/>
  <c r="H287" i="4" a="1"/>
  <c r="H287" i="4" s="1"/>
  <c r="G287" i="4" a="1"/>
  <c r="G287" i="4" s="1"/>
  <c r="F287" i="4" a="1"/>
  <c r="F287" i="4" s="1"/>
  <c r="E287" i="4" a="1"/>
  <c r="E287" i="4" s="1"/>
  <c r="L285" i="4" a="1"/>
  <c r="L285" i="4" s="1"/>
  <c r="K285" i="4" a="1"/>
  <c r="K285" i="4" s="1"/>
  <c r="J285" i="4" a="1"/>
  <c r="J285" i="4" s="1"/>
  <c r="I285" i="4" a="1"/>
  <c r="I285" i="4" s="1"/>
  <c r="H285" i="4" a="1"/>
  <c r="H285" i="4" s="1"/>
  <c r="G285" i="4" a="1"/>
  <c r="G285" i="4" s="1"/>
  <c r="F285" i="4" a="1"/>
  <c r="F285" i="4" s="1"/>
  <c r="E285" i="4" a="1"/>
  <c r="E285" i="4" s="1"/>
  <c r="L284" i="4" a="1"/>
  <c r="L284" i="4" s="1"/>
  <c r="K284" i="4" a="1"/>
  <c r="K284" i="4" s="1"/>
  <c r="J284" i="4" a="1"/>
  <c r="J284" i="4" s="1"/>
  <c r="I284" i="4" a="1"/>
  <c r="I284" i="4" s="1"/>
  <c r="H284" i="4" a="1"/>
  <c r="H284" i="4" s="1"/>
  <c r="G284" i="4" a="1"/>
  <c r="G284" i="4" s="1"/>
  <c r="F284" i="4" a="1"/>
  <c r="F284" i="4" s="1"/>
  <c r="E284" i="4" a="1"/>
  <c r="E284" i="4" s="1"/>
  <c r="L283" i="4" a="1"/>
  <c r="L283" i="4" s="1"/>
  <c r="K283" i="4" a="1"/>
  <c r="K283" i="4" s="1"/>
  <c r="J283" i="4" a="1"/>
  <c r="J283" i="4" s="1"/>
  <c r="I283" i="4" a="1"/>
  <c r="I283" i="4" s="1"/>
  <c r="H283" i="4" a="1"/>
  <c r="H283" i="4" s="1"/>
  <c r="G283" i="4" a="1"/>
  <c r="G283" i="4" s="1"/>
  <c r="F283" i="4" a="1"/>
  <c r="F283" i="4" s="1"/>
  <c r="E283" i="4" a="1"/>
  <c r="E283" i="4" s="1"/>
  <c r="L282" i="4" a="1"/>
  <c r="L282" i="4" s="1"/>
  <c r="K282" i="4" a="1"/>
  <c r="K282" i="4" s="1"/>
  <c r="J282" i="4" a="1"/>
  <c r="J282" i="4" s="1"/>
  <c r="I282" i="4" a="1"/>
  <c r="I282" i="4" s="1"/>
  <c r="H282" i="4" a="1"/>
  <c r="H282" i="4" s="1"/>
  <c r="G282" i="4" a="1"/>
  <c r="G282" i="4" s="1"/>
  <c r="F282" i="4" a="1"/>
  <c r="F282" i="4" s="1"/>
  <c r="E282" i="4" a="1"/>
  <c r="E282" i="4" s="1"/>
  <c r="L281" i="4" a="1"/>
  <c r="L281" i="4" s="1"/>
  <c r="K281" i="4" a="1"/>
  <c r="K281" i="4" s="1"/>
  <c r="J281" i="4" a="1"/>
  <c r="J281" i="4" s="1"/>
  <c r="I281" i="4" a="1"/>
  <c r="I281" i="4" s="1"/>
  <c r="H281" i="4" a="1"/>
  <c r="H281" i="4" s="1"/>
  <c r="G281" i="4" a="1"/>
  <c r="G281" i="4" s="1"/>
  <c r="F281" i="4" a="1"/>
  <c r="F281" i="4" s="1"/>
  <c r="E281" i="4" a="1"/>
  <c r="E281" i="4" s="1"/>
  <c r="L280" i="4" a="1"/>
  <c r="L280" i="4" s="1"/>
  <c r="K280" i="4" a="1"/>
  <c r="K280" i="4" s="1"/>
  <c r="J280" i="4" a="1"/>
  <c r="J280" i="4" s="1"/>
  <c r="I280" i="4" a="1"/>
  <c r="I280" i="4" s="1"/>
  <c r="H280" i="4" a="1"/>
  <c r="H280" i="4" s="1"/>
  <c r="G280" i="4" a="1"/>
  <c r="G280" i="4" s="1"/>
  <c r="F280" i="4" a="1"/>
  <c r="F280" i="4" s="1"/>
  <c r="E280" i="4" a="1"/>
  <c r="E280" i="4" s="1"/>
  <c r="L279" i="4" a="1"/>
  <c r="L279" i="4" s="1"/>
  <c r="K279" i="4" a="1"/>
  <c r="K279" i="4" s="1"/>
  <c r="J279" i="4" a="1"/>
  <c r="J279" i="4" s="1"/>
  <c r="I279" i="4" a="1"/>
  <c r="I279" i="4" s="1"/>
  <c r="H279" i="4" a="1"/>
  <c r="H279" i="4" s="1"/>
  <c r="G279" i="4" a="1"/>
  <c r="G279" i="4" s="1"/>
  <c r="F279" i="4" a="1"/>
  <c r="F279" i="4" s="1"/>
  <c r="E279" i="4" a="1"/>
  <c r="E279" i="4" s="1"/>
  <c r="L278" i="4" a="1"/>
  <c r="L278" i="4" s="1"/>
  <c r="K278" i="4" a="1"/>
  <c r="K278" i="4" s="1"/>
  <c r="J278" i="4" a="1"/>
  <c r="J278" i="4" s="1"/>
  <c r="I278" i="4" a="1"/>
  <c r="I278" i="4" s="1"/>
  <c r="H278" i="4" a="1"/>
  <c r="H278" i="4" s="1"/>
  <c r="G278" i="4" a="1"/>
  <c r="G278" i="4" s="1"/>
  <c r="F278" i="4" a="1"/>
  <c r="F278" i="4" s="1"/>
  <c r="E278" i="4" a="1"/>
  <c r="E278" i="4" s="1"/>
  <c r="L277" i="4" a="1"/>
  <c r="L277" i="4" s="1"/>
  <c r="K277" i="4" a="1"/>
  <c r="K277" i="4" s="1"/>
  <c r="J277" i="4" a="1"/>
  <c r="J277" i="4" s="1"/>
  <c r="I277" i="4" a="1"/>
  <c r="I277" i="4" s="1"/>
  <c r="H277" i="4" a="1"/>
  <c r="H277" i="4" s="1"/>
  <c r="G277" i="4" a="1"/>
  <c r="G277" i="4" s="1"/>
  <c r="F277" i="4" a="1"/>
  <c r="F277" i="4" s="1"/>
  <c r="E277" i="4" a="1"/>
  <c r="E277" i="4" s="1"/>
  <c r="K168" i="4" a="1"/>
  <c r="K168" i="4" s="1"/>
  <c r="L168" i="4" a="1"/>
  <c r="L168" i="4" s="1"/>
  <c r="K169" i="4" a="1"/>
  <c r="K169" i="4" s="1"/>
  <c r="L169" i="4" a="1"/>
  <c r="L169" i="4" s="1"/>
  <c r="K170" i="4" a="1"/>
  <c r="K170" i="4" s="1"/>
  <c r="L170" i="4" a="1"/>
  <c r="L170" i="4" s="1"/>
  <c r="K171" i="4" a="1"/>
  <c r="K171" i="4" s="1"/>
  <c r="L171" i="4" a="1"/>
  <c r="L171" i="4" s="1"/>
  <c r="K172" i="4" a="1"/>
  <c r="K172" i="4" s="1"/>
  <c r="L172" i="4" a="1"/>
  <c r="L172" i="4" s="1"/>
  <c r="K173" i="4" a="1"/>
  <c r="K173" i="4" s="1"/>
  <c r="L173" i="4" a="1"/>
  <c r="L173" i="4" s="1"/>
  <c r="K174" i="4" a="1"/>
  <c r="K174" i="4" s="1"/>
  <c r="L174" i="4" a="1"/>
  <c r="L174" i="4" s="1"/>
  <c r="K175" i="4" a="1"/>
  <c r="K175" i="4" s="1"/>
  <c r="L175" i="4" a="1"/>
  <c r="L175" i="4" s="1"/>
  <c r="L167" i="4" a="1"/>
  <c r="L167" i="4" s="1"/>
  <c r="K167" i="4" a="1"/>
  <c r="K167" i="4" s="1"/>
  <c r="K158" i="4" a="1"/>
  <c r="K158" i="4" s="1"/>
  <c r="L158" i="4" a="1"/>
  <c r="L158" i="4" s="1"/>
  <c r="K159" i="4" a="1"/>
  <c r="K159" i="4" s="1"/>
  <c r="L159" i="4" a="1"/>
  <c r="L159" i="4" s="1"/>
  <c r="K160" i="4" a="1"/>
  <c r="K160" i="4" s="1"/>
  <c r="L160" i="4" a="1"/>
  <c r="L160" i="4" s="1"/>
  <c r="K161" i="4" a="1"/>
  <c r="K161" i="4" s="1"/>
  <c r="L161" i="4" a="1"/>
  <c r="L161" i="4" s="1"/>
  <c r="K162" i="4" a="1"/>
  <c r="K162" i="4" s="1"/>
  <c r="L162" i="4" a="1"/>
  <c r="L162" i="4" s="1"/>
  <c r="K163" i="4" a="1"/>
  <c r="K163" i="4" s="1"/>
  <c r="L163" i="4" a="1"/>
  <c r="L163" i="4" s="1"/>
  <c r="K164" i="4" a="1"/>
  <c r="K164" i="4" s="1"/>
  <c r="L164" i="4" a="1"/>
  <c r="L164" i="4" s="1"/>
  <c r="K165" i="4" a="1"/>
  <c r="K165" i="4" s="1"/>
  <c r="L165" i="4" a="1"/>
  <c r="L165" i="4" s="1"/>
  <c r="L157" i="4" a="1"/>
  <c r="L157" i="4" s="1"/>
  <c r="K157" i="4" a="1"/>
  <c r="K157" i="4" s="1"/>
  <c r="K148" i="4" a="1"/>
  <c r="K148" i="4" s="1"/>
  <c r="L148" i="4" a="1"/>
  <c r="L148" i="4" s="1"/>
  <c r="K149" i="4" a="1"/>
  <c r="K149" i="4" s="1"/>
  <c r="L149" i="4" a="1"/>
  <c r="L149" i="4" s="1"/>
  <c r="K150" i="4" a="1"/>
  <c r="K150" i="4" s="1"/>
  <c r="L150" i="4" a="1"/>
  <c r="L150" i="4" s="1"/>
  <c r="K151" i="4" a="1"/>
  <c r="K151" i="4" s="1"/>
  <c r="L151" i="4" a="1"/>
  <c r="L151" i="4" s="1"/>
  <c r="K152" i="4" a="1"/>
  <c r="K152" i="4" s="1"/>
  <c r="L152" i="4" a="1"/>
  <c r="L152" i="4" s="1"/>
  <c r="K153" i="4" a="1"/>
  <c r="K153" i="4" s="1"/>
  <c r="L153" i="4" a="1"/>
  <c r="L153" i="4" s="1"/>
  <c r="K154" i="4" a="1"/>
  <c r="K154" i="4" s="1"/>
  <c r="L154" i="4" a="1"/>
  <c r="L154" i="4" s="1"/>
  <c r="K155" i="4" a="1"/>
  <c r="K155" i="4" s="1"/>
  <c r="L155" i="4" a="1"/>
  <c r="L155" i="4" s="1"/>
  <c r="L147" i="4" a="1"/>
  <c r="L147" i="4" s="1"/>
  <c r="K147" i="4" a="1"/>
  <c r="K147" i="4" s="1"/>
  <c r="K138" i="4" a="1"/>
  <c r="K138" i="4" s="1"/>
  <c r="L138" i="4" a="1"/>
  <c r="L138" i="4" s="1"/>
  <c r="K139" i="4" a="1"/>
  <c r="K139" i="4" s="1"/>
  <c r="L139" i="4" a="1"/>
  <c r="L139" i="4" s="1"/>
  <c r="K140" i="4" a="1"/>
  <c r="K140" i="4" s="1"/>
  <c r="L140" i="4" a="1"/>
  <c r="L140" i="4" s="1"/>
  <c r="K141" i="4" a="1"/>
  <c r="K141" i="4" s="1"/>
  <c r="L141" i="4" a="1"/>
  <c r="L141" i="4" s="1"/>
  <c r="K142" i="4" a="1"/>
  <c r="K142" i="4" s="1"/>
  <c r="L142" i="4" a="1"/>
  <c r="L142" i="4" s="1"/>
  <c r="K143" i="4" a="1"/>
  <c r="K143" i="4" s="1"/>
  <c r="L143" i="4" a="1"/>
  <c r="L143" i="4" s="1"/>
  <c r="K144" i="4" a="1"/>
  <c r="K144" i="4" s="1"/>
  <c r="L144" i="4" a="1"/>
  <c r="L144" i="4" s="1"/>
  <c r="K145" i="4" a="1"/>
  <c r="K145" i="4" s="1"/>
  <c r="L145" i="4" a="1"/>
  <c r="L145" i="4" s="1"/>
  <c r="L137" i="4" a="1"/>
  <c r="L137" i="4" s="1"/>
  <c r="K137" i="4" a="1"/>
  <c r="K137" i="4" s="1"/>
  <c r="K128" i="4" a="1"/>
  <c r="K128" i="4" s="1"/>
  <c r="L128" i="4" a="1"/>
  <c r="L128" i="4" s="1"/>
  <c r="K129" i="4" a="1"/>
  <c r="K129" i="4" s="1"/>
  <c r="L129" i="4" a="1"/>
  <c r="L129" i="4" s="1"/>
  <c r="K130" i="4" a="1"/>
  <c r="K130" i="4" s="1"/>
  <c r="L130" i="4" a="1"/>
  <c r="L130" i="4" s="1"/>
  <c r="K131" i="4" a="1"/>
  <c r="K131" i="4" s="1"/>
  <c r="L131" i="4" a="1"/>
  <c r="L131" i="4" s="1"/>
  <c r="K132" i="4" a="1"/>
  <c r="K132" i="4" s="1"/>
  <c r="L132" i="4" a="1"/>
  <c r="L132" i="4" s="1"/>
  <c r="K133" i="4" a="1"/>
  <c r="K133" i="4" s="1"/>
  <c r="L133" i="4" a="1"/>
  <c r="L133" i="4" s="1"/>
  <c r="K134" i="4" a="1"/>
  <c r="K134" i="4" s="1"/>
  <c r="L134" i="4" a="1"/>
  <c r="L134" i="4" s="1"/>
  <c r="K135" i="4" a="1"/>
  <c r="K135" i="4" s="1"/>
  <c r="L135" i="4" a="1"/>
  <c r="L135" i="4" s="1"/>
  <c r="L127" i="4" a="1"/>
  <c r="L127" i="4" s="1"/>
  <c r="K127" i="4" a="1"/>
  <c r="K127" i="4" s="1"/>
  <c r="I168" i="4" a="1"/>
  <c r="I168" i="4" s="1"/>
  <c r="J168" i="4" a="1"/>
  <c r="J168" i="4" s="1"/>
  <c r="I169" i="4" a="1"/>
  <c r="I169" i="4" s="1"/>
  <c r="J169" i="4" a="1"/>
  <c r="J169" i="4" s="1"/>
  <c r="I170" i="4" a="1"/>
  <c r="I170" i="4" s="1"/>
  <c r="J170" i="4" a="1"/>
  <c r="J170" i="4" s="1"/>
  <c r="I171" i="4" a="1"/>
  <c r="I171" i="4" s="1"/>
  <c r="J171" i="4" a="1"/>
  <c r="J171" i="4" s="1"/>
  <c r="I172" i="4" a="1"/>
  <c r="I172" i="4" s="1"/>
  <c r="J172" i="4" a="1"/>
  <c r="J172" i="4" s="1"/>
  <c r="I173" i="4" a="1"/>
  <c r="I173" i="4" s="1"/>
  <c r="J173" i="4" a="1"/>
  <c r="J173" i="4" s="1"/>
  <c r="I174" i="4" a="1"/>
  <c r="I174" i="4" s="1"/>
  <c r="J174" i="4" a="1"/>
  <c r="J174" i="4" s="1"/>
  <c r="I175" i="4" a="1"/>
  <c r="I175" i="4" s="1"/>
  <c r="J175" i="4" a="1"/>
  <c r="J175" i="4" s="1"/>
  <c r="J167" i="4" a="1"/>
  <c r="J167" i="4" s="1"/>
  <c r="I167" i="4" a="1"/>
  <c r="I167" i="4" s="1"/>
  <c r="I158" i="4" a="1"/>
  <c r="I158" i="4" s="1"/>
  <c r="J158" i="4" a="1"/>
  <c r="J158" i="4" s="1"/>
  <c r="I159" i="4" a="1"/>
  <c r="I159" i="4" s="1"/>
  <c r="J159" i="4" a="1"/>
  <c r="J159" i="4" s="1"/>
  <c r="I160" i="4" a="1"/>
  <c r="I160" i="4" s="1"/>
  <c r="J160" i="4" a="1"/>
  <c r="J160" i="4" s="1"/>
  <c r="I161" i="4" a="1"/>
  <c r="I161" i="4" s="1"/>
  <c r="J161" i="4" a="1"/>
  <c r="J161" i="4" s="1"/>
  <c r="I162" i="4" a="1"/>
  <c r="I162" i="4" s="1"/>
  <c r="J162" i="4" a="1"/>
  <c r="J162" i="4" s="1"/>
  <c r="I163" i="4" a="1"/>
  <c r="I163" i="4" s="1"/>
  <c r="J163" i="4" a="1"/>
  <c r="J163" i="4" s="1"/>
  <c r="I164" i="4" a="1"/>
  <c r="I164" i="4" s="1"/>
  <c r="J164" i="4" a="1"/>
  <c r="J164" i="4" s="1"/>
  <c r="I165" i="4" a="1"/>
  <c r="I165" i="4" s="1"/>
  <c r="J165" i="4" a="1"/>
  <c r="J165" i="4" s="1"/>
  <c r="J157" i="4" a="1"/>
  <c r="J157" i="4" s="1"/>
  <c r="I157" i="4" a="1"/>
  <c r="I157" i="4" s="1"/>
  <c r="I148" i="4" a="1"/>
  <c r="I148" i="4" s="1"/>
  <c r="J148" i="4" a="1"/>
  <c r="J148" i="4" s="1"/>
  <c r="I149" i="4" a="1"/>
  <c r="I149" i="4" s="1"/>
  <c r="J149" i="4" a="1"/>
  <c r="J149" i="4" s="1"/>
  <c r="I150" i="4" a="1"/>
  <c r="I150" i="4" s="1"/>
  <c r="J150" i="4" a="1"/>
  <c r="J150" i="4" s="1"/>
  <c r="I151" i="4" a="1"/>
  <c r="I151" i="4" s="1"/>
  <c r="J151" i="4" a="1"/>
  <c r="J151" i="4" s="1"/>
  <c r="I152" i="4" a="1"/>
  <c r="I152" i="4" s="1"/>
  <c r="J152" i="4" a="1"/>
  <c r="J152" i="4" s="1"/>
  <c r="I153" i="4" a="1"/>
  <c r="I153" i="4" s="1"/>
  <c r="J153" i="4" a="1"/>
  <c r="J153" i="4" s="1"/>
  <c r="I154" i="4" a="1"/>
  <c r="I154" i="4" s="1"/>
  <c r="J154" i="4" a="1"/>
  <c r="J154" i="4" s="1"/>
  <c r="I155" i="4" a="1"/>
  <c r="I155" i="4" s="1"/>
  <c r="J155" i="4" a="1"/>
  <c r="J155" i="4" s="1"/>
  <c r="J147" i="4" a="1"/>
  <c r="J147" i="4" s="1"/>
  <c r="I147" i="4" a="1"/>
  <c r="I147" i="4" s="1"/>
  <c r="I138" i="4" a="1"/>
  <c r="I138" i="4" s="1"/>
  <c r="J138" i="4" a="1"/>
  <c r="J138" i="4" s="1"/>
  <c r="I139" i="4" a="1"/>
  <c r="I139" i="4" s="1"/>
  <c r="J139" i="4" a="1"/>
  <c r="J139" i="4" s="1"/>
  <c r="I140" i="4" a="1"/>
  <c r="I140" i="4" s="1"/>
  <c r="J140" i="4" a="1"/>
  <c r="J140" i="4" s="1"/>
  <c r="I141" i="4" a="1"/>
  <c r="I141" i="4" s="1"/>
  <c r="J141" i="4" a="1"/>
  <c r="J141" i="4" s="1"/>
  <c r="I142" i="4" a="1"/>
  <c r="I142" i="4" s="1"/>
  <c r="J142" i="4" a="1"/>
  <c r="J142" i="4" s="1"/>
  <c r="I143" i="4" a="1"/>
  <c r="I143" i="4" s="1"/>
  <c r="J143" i="4" a="1"/>
  <c r="J143" i="4" s="1"/>
  <c r="I144" i="4" a="1"/>
  <c r="I144" i="4" s="1"/>
  <c r="J144" i="4" a="1"/>
  <c r="J144" i="4" s="1"/>
  <c r="I145" i="4" a="1"/>
  <c r="I145" i="4" s="1"/>
  <c r="J145" i="4" a="1"/>
  <c r="J145" i="4" s="1"/>
  <c r="J137" i="4" a="1"/>
  <c r="J137" i="4" s="1"/>
  <c r="I137" i="4" a="1"/>
  <c r="I137" i="4" s="1"/>
  <c r="I128" i="4" a="1"/>
  <c r="I128" i="4" s="1"/>
  <c r="J128" i="4" a="1"/>
  <c r="J128" i="4" s="1"/>
  <c r="I129" i="4" a="1"/>
  <c r="I129" i="4" s="1"/>
  <c r="J129" i="4" a="1"/>
  <c r="J129" i="4" s="1"/>
  <c r="I130" i="4" a="1"/>
  <c r="I130" i="4" s="1"/>
  <c r="J130" i="4" a="1"/>
  <c r="J130" i="4" s="1"/>
  <c r="I131" i="4" a="1"/>
  <c r="I131" i="4" s="1"/>
  <c r="J131" i="4" a="1"/>
  <c r="J131" i="4" s="1"/>
  <c r="I132" i="4" a="1"/>
  <c r="I132" i="4" s="1"/>
  <c r="J132" i="4" a="1"/>
  <c r="J132" i="4" s="1"/>
  <c r="I133" i="4" a="1"/>
  <c r="I133" i="4" s="1"/>
  <c r="J133" i="4" a="1"/>
  <c r="J133" i="4" s="1"/>
  <c r="I134" i="4" a="1"/>
  <c r="I134" i="4" s="1"/>
  <c r="J134" i="4" a="1"/>
  <c r="J134" i="4" s="1"/>
  <c r="I135" i="4" a="1"/>
  <c r="I135" i="4" s="1"/>
  <c r="J135" i="4" a="1"/>
  <c r="J135" i="4" s="1"/>
  <c r="J127" i="4" a="1"/>
  <c r="J127" i="4" s="1"/>
  <c r="I127" i="4" a="1"/>
  <c r="I127" i="4" s="1"/>
  <c r="G168" i="4" a="1"/>
  <c r="G168" i="4" s="1"/>
  <c r="H168" i="4" a="1"/>
  <c r="H168" i="4" s="1"/>
  <c r="G169" i="4" a="1"/>
  <c r="G169" i="4" s="1"/>
  <c r="H169" i="4" a="1"/>
  <c r="H169" i="4" s="1"/>
  <c r="G170" i="4" a="1"/>
  <c r="G170" i="4" s="1"/>
  <c r="H170" i="4" a="1"/>
  <c r="H170" i="4" s="1"/>
  <c r="G171" i="4" a="1"/>
  <c r="G171" i="4" s="1"/>
  <c r="H171" i="4" a="1"/>
  <c r="H171" i="4" s="1"/>
  <c r="G172" i="4" a="1"/>
  <c r="G172" i="4" s="1"/>
  <c r="H172" i="4" a="1"/>
  <c r="H172" i="4" s="1"/>
  <c r="G173" i="4" a="1"/>
  <c r="G173" i="4" s="1"/>
  <c r="H173" i="4" a="1"/>
  <c r="H173" i="4" s="1"/>
  <c r="G174" i="4" a="1"/>
  <c r="G174" i="4" s="1"/>
  <c r="H174" i="4" a="1"/>
  <c r="H174" i="4" s="1"/>
  <c r="G175" i="4" a="1"/>
  <c r="G175" i="4" s="1"/>
  <c r="H175" i="4" a="1"/>
  <c r="H175" i="4" s="1"/>
  <c r="H167" i="4" a="1"/>
  <c r="H167" i="4" s="1"/>
  <c r="G167" i="4" a="1"/>
  <c r="G167" i="4" s="1"/>
  <c r="G158" i="4" a="1"/>
  <c r="G158" i="4" s="1"/>
  <c r="H158" i="4" a="1"/>
  <c r="H158" i="4" s="1"/>
  <c r="G159" i="4" a="1"/>
  <c r="G159" i="4" s="1"/>
  <c r="H159" i="4" a="1"/>
  <c r="H159" i="4" s="1"/>
  <c r="G160" i="4" a="1"/>
  <c r="G160" i="4" s="1"/>
  <c r="H160" i="4" a="1"/>
  <c r="H160" i="4" s="1"/>
  <c r="G161" i="4" a="1"/>
  <c r="G161" i="4" s="1"/>
  <c r="H161" i="4" a="1"/>
  <c r="H161" i="4" s="1"/>
  <c r="G162" i="4" a="1"/>
  <c r="G162" i="4" s="1"/>
  <c r="H162" i="4" a="1"/>
  <c r="H162" i="4" s="1"/>
  <c r="G163" i="4" a="1"/>
  <c r="G163" i="4" s="1"/>
  <c r="H163" i="4" a="1"/>
  <c r="H163" i="4" s="1"/>
  <c r="G164" i="4" a="1"/>
  <c r="G164" i="4" s="1"/>
  <c r="H164" i="4" a="1"/>
  <c r="H164" i="4" s="1"/>
  <c r="G165" i="4" a="1"/>
  <c r="G165" i="4" s="1"/>
  <c r="H165" i="4" a="1"/>
  <c r="H165" i="4" s="1"/>
  <c r="H157" i="4" a="1"/>
  <c r="H157" i="4" s="1"/>
  <c r="G157" i="4" a="1"/>
  <c r="G157" i="4" s="1"/>
  <c r="G148" i="4" a="1"/>
  <c r="G148" i="4" s="1"/>
  <c r="H148" i="4" a="1"/>
  <c r="H148" i="4" s="1"/>
  <c r="G149" i="4" a="1"/>
  <c r="G149" i="4" s="1"/>
  <c r="H149" i="4" a="1"/>
  <c r="H149" i="4" s="1"/>
  <c r="G150" i="4" a="1"/>
  <c r="G150" i="4" s="1"/>
  <c r="H150" i="4" a="1"/>
  <c r="H150" i="4" s="1"/>
  <c r="G151" i="4" a="1"/>
  <c r="G151" i="4" s="1"/>
  <c r="H151" i="4" a="1"/>
  <c r="H151" i="4" s="1"/>
  <c r="G152" i="4" a="1"/>
  <c r="G152" i="4" s="1"/>
  <c r="H152" i="4" a="1"/>
  <c r="H152" i="4" s="1"/>
  <c r="G153" i="4" a="1"/>
  <c r="G153" i="4" s="1"/>
  <c r="H153" i="4" a="1"/>
  <c r="H153" i="4" s="1"/>
  <c r="G154" i="4" a="1"/>
  <c r="G154" i="4" s="1"/>
  <c r="H154" i="4" a="1"/>
  <c r="H154" i="4" s="1"/>
  <c r="G155" i="4" a="1"/>
  <c r="G155" i="4" s="1"/>
  <c r="H155" i="4" a="1"/>
  <c r="H155" i="4" s="1"/>
  <c r="H147" i="4" a="1"/>
  <c r="H147" i="4" s="1"/>
  <c r="G147" i="4" a="1"/>
  <c r="G147" i="4" s="1"/>
  <c r="G138" i="4" a="1"/>
  <c r="G138" i="4" s="1"/>
  <c r="H138" i="4" a="1"/>
  <c r="H138" i="4" s="1"/>
  <c r="G139" i="4" a="1"/>
  <c r="G139" i="4" s="1"/>
  <c r="H139" i="4" a="1"/>
  <c r="H139" i="4" s="1"/>
  <c r="G140" i="4" a="1"/>
  <c r="G140" i="4" s="1"/>
  <c r="H140" i="4" a="1"/>
  <c r="H140" i="4" s="1"/>
  <c r="G141" i="4" a="1"/>
  <c r="G141" i="4" s="1"/>
  <c r="H141" i="4" a="1"/>
  <c r="H141" i="4" s="1"/>
  <c r="G142" i="4" a="1"/>
  <c r="G142" i="4" s="1"/>
  <c r="H142" i="4" a="1"/>
  <c r="H142" i="4" s="1"/>
  <c r="G143" i="4" a="1"/>
  <c r="G143" i="4" s="1"/>
  <c r="H143" i="4" a="1"/>
  <c r="H143" i="4" s="1"/>
  <c r="G144" i="4" a="1"/>
  <c r="G144" i="4" s="1"/>
  <c r="H144" i="4" a="1"/>
  <c r="H144" i="4" s="1"/>
  <c r="G145" i="4" a="1"/>
  <c r="G145" i="4" s="1"/>
  <c r="H145" i="4" a="1"/>
  <c r="H145" i="4" s="1"/>
  <c r="H137" i="4" a="1"/>
  <c r="H137" i="4" s="1"/>
  <c r="G137" i="4" a="1"/>
  <c r="G137" i="4" s="1"/>
  <c r="G128" i="4" a="1"/>
  <c r="G128" i="4" s="1"/>
  <c r="H128" i="4" a="1"/>
  <c r="H128" i="4" s="1"/>
  <c r="G129" i="4" a="1"/>
  <c r="G129" i="4" s="1"/>
  <c r="H129" i="4" a="1"/>
  <c r="H129" i="4" s="1"/>
  <c r="G130" i="4" a="1"/>
  <c r="G130" i="4" s="1"/>
  <c r="H130" i="4" a="1"/>
  <c r="H130" i="4" s="1"/>
  <c r="G131" i="4" a="1"/>
  <c r="G131" i="4" s="1"/>
  <c r="H131" i="4" a="1"/>
  <c r="H131" i="4" s="1"/>
  <c r="G132" i="4" a="1"/>
  <c r="G132" i="4" s="1"/>
  <c r="H132" i="4" a="1"/>
  <c r="H132" i="4" s="1"/>
  <c r="G133" i="4" a="1"/>
  <c r="G133" i="4" s="1"/>
  <c r="H133" i="4" a="1"/>
  <c r="H133" i="4" s="1"/>
  <c r="G134" i="4" a="1"/>
  <c r="G134" i="4" s="1"/>
  <c r="H134" i="4" a="1"/>
  <c r="H134" i="4" s="1"/>
  <c r="G135" i="4" a="1"/>
  <c r="G135" i="4" s="1"/>
  <c r="H135" i="4" a="1"/>
  <c r="H135" i="4" s="1"/>
  <c r="H127" i="4" a="1"/>
  <c r="H127" i="4" s="1"/>
  <c r="G127" i="4" a="1"/>
  <c r="G127" i="4" s="1"/>
  <c r="E168" i="4" a="1"/>
  <c r="E168" i="4" s="1"/>
  <c r="F168" i="4" a="1"/>
  <c r="F168" i="4" s="1"/>
  <c r="E169" i="4" a="1"/>
  <c r="E169" i="4" s="1"/>
  <c r="F169" i="4" a="1"/>
  <c r="F169" i="4" s="1"/>
  <c r="E170" i="4" a="1"/>
  <c r="E170" i="4" s="1"/>
  <c r="F170" i="4" a="1"/>
  <c r="F170" i="4" s="1"/>
  <c r="E171" i="4" a="1"/>
  <c r="E171" i="4" s="1"/>
  <c r="F171" i="4" a="1"/>
  <c r="F171" i="4" s="1"/>
  <c r="E172" i="4" a="1"/>
  <c r="E172" i="4" s="1"/>
  <c r="F172" i="4" a="1"/>
  <c r="F172" i="4" s="1"/>
  <c r="E173" i="4" a="1"/>
  <c r="E173" i="4" s="1"/>
  <c r="F173" i="4" a="1"/>
  <c r="F173" i="4" s="1"/>
  <c r="E174" i="4" a="1"/>
  <c r="E174" i="4" s="1"/>
  <c r="F174" i="4" a="1"/>
  <c r="F174" i="4" s="1"/>
  <c r="E175" i="4" a="1"/>
  <c r="E175" i="4" s="1"/>
  <c r="F175" i="4" a="1"/>
  <c r="F175" i="4" s="1"/>
  <c r="F167" i="4" a="1"/>
  <c r="F167" i="4" s="1"/>
  <c r="E167" i="4" a="1"/>
  <c r="E167" i="4" s="1"/>
  <c r="E158" i="4" a="1"/>
  <c r="E158" i="4" s="1"/>
  <c r="F158" i="4" a="1"/>
  <c r="F158" i="4" s="1"/>
  <c r="E159" i="4" a="1"/>
  <c r="E159" i="4" s="1"/>
  <c r="F159" i="4" a="1"/>
  <c r="F159" i="4" s="1"/>
  <c r="E160" i="4" a="1"/>
  <c r="E160" i="4" s="1"/>
  <c r="F160" i="4" a="1"/>
  <c r="F160" i="4" s="1"/>
  <c r="E161" i="4" a="1"/>
  <c r="E161" i="4" s="1"/>
  <c r="F161" i="4" a="1"/>
  <c r="F161" i="4" s="1"/>
  <c r="E162" i="4" a="1"/>
  <c r="E162" i="4" s="1"/>
  <c r="F162" i="4" a="1"/>
  <c r="F162" i="4" s="1"/>
  <c r="E163" i="4" a="1"/>
  <c r="E163" i="4" s="1"/>
  <c r="F163" i="4" a="1"/>
  <c r="F163" i="4" s="1"/>
  <c r="E164" i="4" a="1"/>
  <c r="E164" i="4" s="1"/>
  <c r="F164" i="4" a="1"/>
  <c r="F164" i="4" s="1"/>
  <c r="E165" i="4" a="1"/>
  <c r="E165" i="4" s="1"/>
  <c r="F165" i="4" a="1"/>
  <c r="F165" i="4" s="1"/>
  <c r="F157" i="4" a="1"/>
  <c r="F157" i="4" s="1"/>
  <c r="E157" i="4" a="1"/>
  <c r="E157" i="4" s="1"/>
  <c r="E148" i="4" a="1"/>
  <c r="E148" i="4" s="1"/>
  <c r="F148" i="4" a="1"/>
  <c r="F148" i="4" s="1"/>
  <c r="E149" i="4" a="1"/>
  <c r="E149" i="4" s="1"/>
  <c r="F149" i="4" a="1"/>
  <c r="F149" i="4" s="1"/>
  <c r="E150" i="4" a="1"/>
  <c r="E150" i="4" s="1"/>
  <c r="F150" i="4" a="1"/>
  <c r="F150" i="4" s="1"/>
  <c r="E151" i="4" a="1"/>
  <c r="E151" i="4" s="1"/>
  <c r="F151" i="4" a="1"/>
  <c r="F151" i="4" s="1"/>
  <c r="E152" i="4" a="1"/>
  <c r="E152" i="4" s="1"/>
  <c r="F152" i="4" a="1"/>
  <c r="F152" i="4" s="1"/>
  <c r="E153" i="4" a="1"/>
  <c r="E153" i="4" s="1"/>
  <c r="F153" i="4" a="1"/>
  <c r="F153" i="4" s="1"/>
  <c r="E154" i="4" a="1"/>
  <c r="E154" i="4" s="1"/>
  <c r="F154" i="4" a="1"/>
  <c r="F154" i="4" s="1"/>
  <c r="E155" i="4" a="1"/>
  <c r="E155" i="4" s="1"/>
  <c r="F155" i="4" a="1"/>
  <c r="F155" i="4" s="1"/>
  <c r="F147" i="4" a="1"/>
  <c r="F147" i="4" s="1"/>
  <c r="E147" i="4" a="1"/>
  <c r="E147" i="4" s="1"/>
  <c r="E138" i="4" a="1"/>
  <c r="E138" i="4" s="1"/>
  <c r="F138" i="4" a="1"/>
  <c r="F138" i="4" s="1"/>
  <c r="E139" i="4" a="1"/>
  <c r="E139" i="4" s="1"/>
  <c r="F139" i="4" a="1"/>
  <c r="F139" i="4" s="1"/>
  <c r="E140" i="4" a="1"/>
  <c r="E140" i="4" s="1"/>
  <c r="F140" i="4" a="1"/>
  <c r="F140" i="4" s="1"/>
  <c r="E141" i="4" a="1"/>
  <c r="E141" i="4" s="1"/>
  <c r="F141" i="4" a="1"/>
  <c r="F141" i="4" s="1"/>
  <c r="E142" i="4" a="1"/>
  <c r="E142" i="4" s="1"/>
  <c r="F142" i="4" a="1"/>
  <c r="F142" i="4" s="1"/>
  <c r="E143" i="4" a="1"/>
  <c r="E143" i="4" s="1"/>
  <c r="F143" i="4" a="1"/>
  <c r="F143" i="4" s="1"/>
  <c r="E144" i="4" a="1"/>
  <c r="E144" i="4" s="1"/>
  <c r="F144" i="4" a="1"/>
  <c r="F144" i="4" s="1"/>
  <c r="E145" i="4" a="1"/>
  <c r="E145" i="4" s="1"/>
  <c r="F145" i="4" a="1"/>
  <c r="F145" i="4" s="1"/>
  <c r="F137" i="4" a="1"/>
  <c r="F137" i="4" s="1"/>
  <c r="E137" i="4" a="1"/>
  <c r="E137" i="4" s="1"/>
  <c r="E128" i="4" a="1"/>
  <c r="E128" i="4" s="1"/>
  <c r="F128" i="4" a="1"/>
  <c r="F128" i="4" s="1"/>
  <c r="E129" i="4" a="1"/>
  <c r="E129" i="4" s="1"/>
  <c r="F129" i="4" a="1"/>
  <c r="F129" i="4" s="1"/>
  <c r="E130" i="4" a="1"/>
  <c r="E130" i="4" s="1"/>
  <c r="F130" i="4" a="1"/>
  <c r="F130" i="4" s="1"/>
  <c r="E131" i="4" a="1"/>
  <c r="E131" i="4" s="1"/>
  <c r="F131" i="4" a="1"/>
  <c r="F131" i="4" s="1"/>
  <c r="E132" i="4" a="1"/>
  <c r="E132" i="4" s="1"/>
  <c r="F132" i="4" a="1"/>
  <c r="F132" i="4" s="1"/>
  <c r="E133" i="4" a="1"/>
  <c r="E133" i="4" s="1"/>
  <c r="F133" i="4" a="1"/>
  <c r="F133" i="4" s="1"/>
  <c r="E134" i="4" a="1"/>
  <c r="E134" i="4" s="1"/>
  <c r="F134" i="4" a="1"/>
  <c r="F134" i="4" s="1"/>
  <c r="E135" i="4" a="1"/>
  <c r="E135" i="4" s="1"/>
  <c r="F135" i="4" a="1"/>
  <c r="F135" i="4" s="1"/>
  <c r="F127" i="4" a="1"/>
  <c r="F127" i="4" s="1"/>
  <c r="E127" i="4" a="1"/>
  <c r="E127" i="4" s="1"/>
  <c r="M96" i="18" l="1"/>
  <c r="L96" i="18"/>
  <c r="K96" i="18"/>
  <c r="J96" i="18"/>
  <c r="M91" i="18"/>
  <c r="L91" i="18"/>
  <c r="K91" i="18"/>
  <c r="J91" i="18"/>
  <c r="M86" i="18"/>
  <c r="L86" i="18"/>
  <c r="K86" i="18"/>
  <c r="J86" i="18"/>
  <c r="M81" i="18"/>
  <c r="L81" i="18"/>
  <c r="K81" i="18"/>
  <c r="J81" i="18"/>
  <c r="M76" i="18"/>
  <c r="L76" i="18"/>
  <c r="K76" i="18"/>
  <c r="J76" i="18"/>
  <c r="AK96" i="18"/>
  <c r="AJ96" i="18"/>
  <c r="AI96" i="18"/>
  <c r="AH96" i="18"/>
  <c r="AK91" i="18"/>
  <c r="AJ91" i="18"/>
  <c r="AI91" i="18"/>
  <c r="AH91" i="18"/>
  <c r="AK86" i="18"/>
  <c r="AJ86" i="18"/>
  <c r="AI86" i="18"/>
  <c r="AH86" i="18"/>
  <c r="AK81" i="18"/>
  <c r="AJ81" i="18"/>
  <c r="AI81" i="18"/>
  <c r="AH81" i="18"/>
  <c r="AK76" i="18"/>
  <c r="AJ76" i="18"/>
  <c r="AI76" i="18"/>
  <c r="AH76" i="18"/>
  <c r="AE96" i="18"/>
  <c r="AD96" i="18"/>
  <c r="AC96" i="18"/>
  <c r="AB96" i="18"/>
  <c r="AE91" i="18"/>
  <c r="AD91" i="18"/>
  <c r="AC91" i="18"/>
  <c r="AB91" i="18"/>
  <c r="AE86" i="18"/>
  <c r="AD86" i="18"/>
  <c r="AC86" i="18"/>
  <c r="AB86" i="18"/>
  <c r="AE81" i="18"/>
  <c r="AD81" i="18"/>
  <c r="AC81" i="18"/>
  <c r="AB81" i="18"/>
  <c r="AE76" i="18"/>
  <c r="AD76" i="18"/>
  <c r="AC76" i="18"/>
  <c r="AB76" i="18"/>
  <c r="Y96" i="18"/>
  <c r="X96" i="18"/>
  <c r="W96" i="18"/>
  <c r="V96" i="18"/>
  <c r="Y91" i="18"/>
  <c r="X91" i="18"/>
  <c r="W91" i="18"/>
  <c r="V91" i="18"/>
  <c r="Y86" i="18"/>
  <c r="X86" i="18"/>
  <c r="W86" i="18"/>
  <c r="V86" i="18"/>
  <c r="Y81" i="18"/>
  <c r="X81" i="18"/>
  <c r="W81" i="18"/>
  <c r="V81" i="18"/>
  <c r="Y76" i="18"/>
  <c r="X76" i="18"/>
  <c r="W76" i="18"/>
  <c r="V76" i="18"/>
  <c r="S96" i="18"/>
  <c r="R96" i="18"/>
  <c r="Q96" i="18"/>
  <c r="P96" i="18"/>
  <c r="S91" i="18"/>
  <c r="R91" i="18"/>
  <c r="Q91" i="18"/>
  <c r="P91" i="18"/>
  <c r="S86" i="18"/>
  <c r="R86" i="18"/>
  <c r="Q86" i="18"/>
  <c r="P86" i="18"/>
  <c r="S81" i="18"/>
  <c r="R81" i="18"/>
  <c r="Q81" i="18"/>
  <c r="P81" i="18"/>
  <c r="S76" i="18"/>
  <c r="R76" i="18"/>
  <c r="Q76" i="18"/>
  <c r="P76" i="18"/>
  <c r="M68" i="18"/>
  <c r="L68" i="18"/>
  <c r="K68" i="18"/>
  <c r="J68" i="18"/>
  <c r="M63" i="18"/>
  <c r="L63" i="18"/>
  <c r="K63" i="18"/>
  <c r="J63" i="18"/>
  <c r="M58" i="18"/>
  <c r="L58" i="18"/>
  <c r="K58" i="18"/>
  <c r="J58" i="18"/>
  <c r="M53" i="18"/>
  <c r="L53" i="18"/>
  <c r="K53" i="18"/>
  <c r="J53" i="18"/>
  <c r="M48" i="18"/>
  <c r="L48" i="18"/>
  <c r="K48" i="18"/>
  <c r="J48" i="18"/>
  <c r="AK68" i="18"/>
  <c r="AJ68" i="18"/>
  <c r="AI68" i="18"/>
  <c r="AH68" i="18"/>
  <c r="AK63" i="18"/>
  <c r="AJ63" i="18"/>
  <c r="AI63" i="18"/>
  <c r="AH63" i="18"/>
  <c r="AK58" i="18"/>
  <c r="AJ58" i="18"/>
  <c r="AI58" i="18"/>
  <c r="AH58" i="18"/>
  <c r="AK53" i="18"/>
  <c r="AJ53" i="18"/>
  <c r="AI53" i="18"/>
  <c r="AH53" i="18"/>
  <c r="AK48" i="18"/>
  <c r="AJ48" i="18"/>
  <c r="AI48" i="18"/>
  <c r="AH48" i="18"/>
  <c r="AE68" i="18"/>
  <c r="AD68" i="18"/>
  <c r="AC68" i="18"/>
  <c r="AB68" i="18"/>
  <c r="AE63" i="18"/>
  <c r="AD63" i="18"/>
  <c r="AC63" i="18"/>
  <c r="AB63" i="18"/>
  <c r="AE58" i="18"/>
  <c r="AD58" i="18"/>
  <c r="AC58" i="18"/>
  <c r="AB58" i="18"/>
  <c r="AE53" i="18"/>
  <c r="AD53" i="18"/>
  <c r="AC53" i="18"/>
  <c r="AB53" i="18"/>
  <c r="AE48" i="18"/>
  <c r="AD48" i="18"/>
  <c r="AC48" i="18"/>
  <c r="AB48" i="18"/>
  <c r="Y68" i="18"/>
  <c r="X68" i="18"/>
  <c r="W68" i="18"/>
  <c r="V68" i="18"/>
  <c r="Y63" i="18"/>
  <c r="X63" i="18"/>
  <c r="W63" i="18"/>
  <c r="V63" i="18"/>
  <c r="Y58" i="18"/>
  <c r="X58" i="18"/>
  <c r="W58" i="18"/>
  <c r="V58" i="18"/>
  <c r="Y53" i="18"/>
  <c r="X53" i="18"/>
  <c r="W53" i="18"/>
  <c r="V53" i="18"/>
  <c r="Y48" i="18"/>
  <c r="X48" i="18"/>
  <c r="W48" i="18"/>
  <c r="V48" i="18"/>
  <c r="S68" i="18"/>
  <c r="R68" i="18"/>
  <c r="Q68" i="18"/>
  <c r="P68" i="18"/>
  <c r="S63" i="18"/>
  <c r="R63" i="18"/>
  <c r="Q63" i="18"/>
  <c r="P63" i="18"/>
  <c r="S58" i="18"/>
  <c r="R58" i="18"/>
  <c r="Q58" i="18"/>
  <c r="P58" i="18"/>
  <c r="S53" i="18"/>
  <c r="R53" i="18"/>
  <c r="Q53" i="18"/>
  <c r="P53" i="18"/>
  <c r="S48" i="18"/>
  <c r="R48" i="18"/>
  <c r="Q48" i="18"/>
  <c r="P48" i="18"/>
  <c r="AE30" i="18"/>
  <c r="AD30" i="18"/>
  <c r="AC30" i="18"/>
  <c r="AB30" i="18"/>
  <c r="AE25" i="18"/>
  <c r="AD25" i="18"/>
  <c r="AC25" i="18"/>
  <c r="AB25" i="18"/>
  <c r="AE20" i="18"/>
  <c r="AD20" i="18"/>
  <c r="AC20" i="18"/>
  <c r="AB20" i="18"/>
  <c r="AE15" i="18"/>
  <c r="AD15" i="18"/>
  <c r="AC15" i="18"/>
  <c r="AB15" i="18"/>
  <c r="AE10" i="18"/>
  <c r="AD10" i="18"/>
  <c r="AC10" i="18"/>
  <c r="AB10" i="18"/>
  <c r="Y30" i="18"/>
  <c r="X30" i="18"/>
  <c r="W30" i="18"/>
  <c r="V30" i="18"/>
  <c r="Y25" i="18"/>
  <c r="X25" i="18"/>
  <c r="W25" i="18"/>
  <c r="V25" i="18"/>
  <c r="Y20" i="18"/>
  <c r="X20" i="18"/>
  <c r="W20" i="18"/>
  <c r="V20" i="18"/>
  <c r="V15" i="18"/>
  <c r="W15" i="18"/>
  <c r="X15" i="18"/>
  <c r="Y15" i="18"/>
  <c r="V10" i="18"/>
  <c r="W10" i="18"/>
  <c r="X10" i="18"/>
  <c r="Y10" i="18"/>
  <c r="P30" i="18"/>
  <c r="Q30" i="18"/>
  <c r="R30" i="18"/>
  <c r="S30" i="18"/>
  <c r="P25" i="18"/>
  <c r="Q25" i="18"/>
  <c r="R25" i="18"/>
  <c r="S25" i="18"/>
  <c r="P20" i="18"/>
  <c r="Q20" i="18"/>
  <c r="R20" i="18"/>
  <c r="S20" i="18"/>
  <c r="P15" i="18"/>
  <c r="Q15" i="18"/>
  <c r="R15" i="18"/>
  <c r="S15" i="18"/>
  <c r="S10" i="18"/>
  <c r="R10" i="18"/>
  <c r="Q10" i="18"/>
  <c r="P10" i="18"/>
  <c r="D40" i="18"/>
  <c r="E40" i="18"/>
  <c r="F40" i="18"/>
  <c r="G40" i="18"/>
  <c r="D35" i="18"/>
  <c r="E35" i="18"/>
  <c r="F35" i="18"/>
  <c r="G35" i="18"/>
  <c r="D30" i="18"/>
  <c r="E30" i="18"/>
  <c r="F30" i="18"/>
  <c r="G30" i="18"/>
  <c r="D25" i="18"/>
  <c r="E25" i="18"/>
  <c r="F25" i="18"/>
  <c r="G25" i="18"/>
  <c r="D20" i="18"/>
  <c r="E20" i="18"/>
  <c r="F20" i="18"/>
  <c r="G20" i="18"/>
  <c r="E361" i="14" l="1"/>
  <c r="F361" i="14"/>
  <c r="G361" i="14"/>
  <c r="H361" i="14"/>
  <c r="I361" i="14"/>
  <c r="J361" i="14"/>
  <c r="K361" i="14"/>
  <c r="L361" i="14"/>
  <c r="E362" i="14"/>
  <c r="F362" i="14"/>
  <c r="G362" i="14"/>
  <c r="H362" i="14"/>
  <c r="I362" i="14"/>
  <c r="J362" i="14"/>
  <c r="K362" i="14"/>
  <c r="L362" i="14"/>
  <c r="E310" i="14"/>
  <c r="F310" i="14"/>
  <c r="G310" i="14"/>
  <c r="H310" i="14"/>
  <c r="I310" i="14"/>
  <c r="J310" i="14"/>
  <c r="K310" i="14"/>
  <c r="L310" i="14"/>
  <c r="E311" i="14"/>
  <c r="F311" i="14"/>
  <c r="G311" i="14"/>
  <c r="H311" i="14"/>
  <c r="I311" i="14"/>
  <c r="J311" i="14"/>
  <c r="K311" i="14"/>
  <c r="L311" i="14"/>
  <c r="E259" i="14"/>
  <c r="F259" i="14"/>
  <c r="G259" i="14"/>
  <c r="H259" i="14"/>
  <c r="I259" i="14"/>
  <c r="J259" i="14"/>
  <c r="K259" i="14"/>
  <c r="L259" i="14"/>
  <c r="E260" i="14"/>
  <c r="F260" i="14"/>
  <c r="G260" i="14"/>
  <c r="H260" i="14"/>
  <c r="I260" i="14"/>
  <c r="J260" i="14"/>
  <c r="K260" i="14"/>
  <c r="L260" i="14"/>
  <c r="E208" i="14"/>
  <c r="F208" i="14"/>
  <c r="G208" i="14"/>
  <c r="H208" i="14"/>
  <c r="I208" i="14"/>
  <c r="J208" i="14"/>
  <c r="K208" i="14"/>
  <c r="L208" i="14"/>
  <c r="E209" i="14"/>
  <c r="F209" i="14"/>
  <c r="G209" i="14"/>
  <c r="H209" i="14"/>
  <c r="I209" i="14"/>
  <c r="J209" i="14"/>
  <c r="K209" i="14"/>
  <c r="L209" i="14"/>
  <c r="E157" i="14"/>
  <c r="F157" i="14"/>
  <c r="G157" i="14"/>
  <c r="H157" i="14"/>
  <c r="I157" i="14"/>
  <c r="J157" i="14"/>
  <c r="K157" i="14"/>
  <c r="L157" i="14"/>
  <c r="E158" i="14"/>
  <c r="F158" i="14"/>
  <c r="G158" i="14"/>
  <c r="H158" i="14"/>
  <c r="I158" i="14"/>
  <c r="J158" i="14"/>
  <c r="K158" i="14"/>
  <c r="L158" i="14"/>
  <c r="K56" i="14"/>
  <c r="I56" i="14"/>
  <c r="G56" i="14"/>
  <c r="E56" i="14"/>
  <c r="K55" i="14"/>
  <c r="I55" i="14"/>
  <c r="G55" i="14"/>
  <c r="E55" i="14"/>
  <c r="W55" i="8"/>
  <c r="F55" i="14" s="1"/>
  <c r="X55" i="8"/>
  <c r="H55" i="14" s="1"/>
  <c r="Y55" i="8"/>
  <c r="J55" i="14" s="1"/>
  <c r="Z55" i="8"/>
  <c r="L55" i="14" s="1"/>
  <c r="AB55" i="8"/>
  <c r="AC55" i="8"/>
  <c r="E106" i="14" s="1"/>
  <c r="AF55" i="8"/>
  <c r="AG55" i="8"/>
  <c r="G106" i="14" s="1"/>
  <c r="AJ55" i="8"/>
  <c r="AK55" i="8"/>
  <c r="I106" i="14" s="1"/>
  <c r="AN55" i="8"/>
  <c r="AO55" i="8"/>
  <c r="K106" i="14" s="1"/>
  <c r="W56" i="8"/>
  <c r="F56" i="14" s="1"/>
  <c r="X56" i="8"/>
  <c r="H56" i="14" s="1"/>
  <c r="Y56" i="8"/>
  <c r="J56" i="14" s="1"/>
  <c r="Z56" i="8"/>
  <c r="L56" i="14" s="1"/>
  <c r="AB56" i="8"/>
  <c r="AC56" i="8"/>
  <c r="E107" i="14" s="1"/>
  <c r="AF56" i="8"/>
  <c r="AG56" i="8"/>
  <c r="G107" i="14" s="1"/>
  <c r="AJ56" i="8"/>
  <c r="AK56" i="8"/>
  <c r="I107" i="14" s="1"/>
  <c r="AN56" i="8"/>
  <c r="AO56" i="8"/>
  <c r="K107" i="14" s="1"/>
  <c r="E4441" i="14"/>
  <c r="F4441" i="14"/>
  <c r="G4441" i="14"/>
  <c r="H4441" i="14"/>
  <c r="I4441" i="14"/>
  <c r="J4441" i="14"/>
  <c r="K4441" i="14"/>
  <c r="L4441" i="14"/>
  <c r="E4442" i="14"/>
  <c r="F4442" i="14"/>
  <c r="G4442" i="14"/>
  <c r="H4442" i="14"/>
  <c r="I4442" i="14"/>
  <c r="J4442" i="14"/>
  <c r="K4442" i="14"/>
  <c r="L4442" i="14"/>
  <c r="E4390" i="14"/>
  <c r="F4390" i="14"/>
  <c r="G4390" i="14"/>
  <c r="H4390" i="14"/>
  <c r="I4390" i="14"/>
  <c r="J4390" i="14"/>
  <c r="K4390" i="14"/>
  <c r="L4390" i="14"/>
  <c r="E4391" i="14"/>
  <c r="F4391" i="14"/>
  <c r="G4391" i="14"/>
  <c r="H4391" i="14"/>
  <c r="I4391" i="14"/>
  <c r="J4391" i="14"/>
  <c r="K4391" i="14"/>
  <c r="L4391" i="14"/>
  <c r="E4339" i="14"/>
  <c r="F4339" i="14"/>
  <c r="G4339" i="14"/>
  <c r="H4339" i="14"/>
  <c r="I4339" i="14"/>
  <c r="J4339" i="14"/>
  <c r="K4339" i="14"/>
  <c r="L4339" i="14"/>
  <c r="E4340" i="14"/>
  <c r="F4340" i="14"/>
  <c r="G4340" i="14"/>
  <c r="H4340" i="14"/>
  <c r="I4340" i="14"/>
  <c r="J4340" i="14"/>
  <c r="K4340" i="14"/>
  <c r="L4340" i="14"/>
  <c r="E4288" i="14"/>
  <c r="F4288" i="14"/>
  <c r="G4288" i="14"/>
  <c r="H4288" i="14"/>
  <c r="I4288" i="14"/>
  <c r="J4288" i="14"/>
  <c r="K4288" i="14"/>
  <c r="L4288" i="14"/>
  <c r="E4289" i="14"/>
  <c r="F4289" i="14"/>
  <c r="G4289" i="14"/>
  <c r="H4289" i="14"/>
  <c r="I4289" i="14"/>
  <c r="J4289" i="14"/>
  <c r="K4289" i="14"/>
  <c r="L4289" i="14"/>
  <c r="E4237" i="14"/>
  <c r="F4237" i="14"/>
  <c r="G4237" i="14"/>
  <c r="H4237" i="14"/>
  <c r="I4237" i="14"/>
  <c r="J4237" i="14"/>
  <c r="K4237" i="14"/>
  <c r="L4237" i="14"/>
  <c r="E4238" i="14"/>
  <c r="F4238" i="14"/>
  <c r="G4238" i="14"/>
  <c r="H4238" i="14"/>
  <c r="I4238" i="14"/>
  <c r="J4238" i="14"/>
  <c r="K4238" i="14"/>
  <c r="L4238" i="14"/>
  <c r="E4186" i="14"/>
  <c r="F4186" i="14"/>
  <c r="G4186" i="14"/>
  <c r="H4186" i="14"/>
  <c r="I4186" i="14"/>
  <c r="J4186" i="14"/>
  <c r="K4186" i="14"/>
  <c r="L4186" i="14"/>
  <c r="E4187" i="14"/>
  <c r="F4187" i="14"/>
  <c r="G4187" i="14"/>
  <c r="H4187" i="14"/>
  <c r="I4187" i="14"/>
  <c r="J4187" i="14"/>
  <c r="K4187" i="14"/>
  <c r="L4187" i="14"/>
  <c r="E4135" i="14"/>
  <c r="F4135" i="14"/>
  <c r="G4135" i="14"/>
  <c r="H4135" i="14"/>
  <c r="I4135" i="14"/>
  <c r="J4135" i="14"/>
  <c r="K4135" i="14"/>
  <c r="L4135" i="14"/>
  <c r="E4136" i="14"/>
  <c r="F4136" i="14"/>
  <c r="G4136" i="14"/>
  <c r="H4136" i="14"/>
  <c r="I4136" i="14"/>
  <c r="J4136" i="14"/>
  <c r="K4136" i="14"/>
  <c r="L4136" i="14"/>
  <c r="E4084" i="14"/>
  <c r="F4084" i="14"/>
  <c r="G4084" i="14"/>
  <c r="H4084" i="14"/>
  <c r="I4084" i="14"/>
  <c r="J4084" i="14"/>
  <c r="K4084" i="14"/>
  <c r="L4084" i="14"/>
  <c r="E4085" i="14"/>
  <c r="F4085" i="14"/>
  <c r="G4085" i="14"/>
  <c r="H4085" i="14"/>
  <c r="I4085" i="14"/>
  <c r="J4085" i="14"/>
  <c r="K4085" i="14"/>
  <c r="L4085" i="14"/>
  <c r="E4033" i="14"/>
  <c r="F4033" i="14"/>
  <c r="G4033" i="14"/>
  <c r="H4033" i="14"/>
  <c r="I4033" i="14"/>
  <c r="J4033" i="14"/>
  <c r="K4033" i="14"/>
  <c r="L4033" i="14"/>
  <c r="E4034" i="14"/>
  <c r="F4034" i="14"/>
  <c r="G4034" i="14"/>
  <c r="H4034" i="14"/>
  <c r="I4034" i="14"/>
  <c r="J4034" i="14"/>
  <c r="K4034" i="14"/>
  <c r="L4034" i="14"/>
  <c r="E3982" i="14"/>
  <c r="F3982" i="14"/>
  <c r="G3982" i="14"/>
  <c r="H3982" i="14"/>
  <c r="I3982" i="14"/>
  <c r="J3982" i="14"/>
  <c r="K3982" i="14"/>
  <c r="L3982" i="14"/>
  <c r="E3983" i="14"/>
  <c r="F3983" i="14"/>
  <c r="G3983" i="14"/>
  <c r="H3983" i="14"/>
  <c r="I3983" i="14"/>
  <c r="J3983" i="14"/>
  <c r="K3983" i="14"/>
  <c r="L3983" i="14"/>
  <c r="E3931" i="14"/>
  <c r="F3931" i="14"/>
  <c r="G3931" i="14"/>
  <c r="H3931" i="14"/>
  <c r="I3931" i="14"/>
  <c r="J3931" i="14"/>
  <c r="K3931" i="14"/>
  <c r="L3931" i="14"/>
  <c r="E3932" i="14"/>
  <c r="F3932" i="14"/>
  <c r="G3932" i="14"/>
  <c r="H3932" i="14"/>
  <c r="I3932" i="14"/>
  <c r="J3932" i="14"/>
  <c r="K3932" i="14"/>
  <c r="L3932" i="14"/>
  <c r="E3880" i="14"/>
  <c r="F3880" i="14"/>
  <c r="G3880" i="14"/>
  <c r="H3880" i="14"/>
  <c r="I3880" i="14"/>
  <c r="J3880" i="14"/>
  <c r="K3880" i="14"/>
  <c r="L3880" i="14"/>
  <c r="E3881" i="14"/>
  <c r="F3881" i="14"/>
  <c r="G3881" i="14"/>
  <c r="H3881" i="14"/>
  <c r="I3881" i="14"/>
  <c r="J3881" i="14"/>
  <c r="K3881" i="14"/>
  <c r="L3881" i="14"/>
  <c r="E3829" i="14"/>
  <c r="F3829" i="14"/>
  <c r="G3829" i="14"/>
  <c r="H3829" i="14"/>
  <c r="I3829" i="14"/>
  <c r="J3829" i="14"/>
  <c r="K3829" i="14"/>
  <c r="L3829" i="14"/>
  <c r="E3830" i="14"/>
  <c r="F3830" i="14"/>
  <c r="G3830" i="14"/>
  <c r="H3830" i="14"/>
  <c r="I3830" i="14"/>
  <c r="J3830" i="14"/>
  <c r="K3830" i="14"/>
  <c r="L3830" i="14"/>
  <c r="E3778" i="14"/>
  <c r="F3778" i="14"/>
  <c r="G3778" i="14"/>
  <c r="H3778" i="14"/>
  <c r="I3778" i="14"/>
  <c r="J3778" i="14"/>
  <c r="K3778" i="14"/>
  <c r="L3778" i="14"/>
  <c r="E3779" i="14"/>
  <c r="F3779" i="14"/>
  <c r="G3779" i="14"/>
  <c r="H3779" i="14"/>
  <c r="I3779" i="14"/>
  <c r="J3779" i="14"/>
  <c r="K3779" i="14"/>
  <c r="L3779" i="14"/>
  <c r="E3727" i="14"/>
  <c r="F3727" i="14"/>
  <c r="G3727" i="14"/>
  <c r="H3727" i="14"/>
  <c r="I3727" i="14"/>
  <c r="J3727" i="14"/>
  <c r="K3727" i="14"/>
  <c r="L3727" i="14"/>
  <c r="E3728" i="14"/>
  <c r="F3728" i="14"/>
  <c r="G3728" i="14"/>
  <c r="H3728" i="14"/>
  <c r="I3728" i="14"/>
  <c r="J3728" i="14"/>
  <c r="K3728" i="14"/>
  <c r="L3728" i="14"/>
  <c r="E3676" i="14"/>
  <c r="F3676" i="14"/>
  <c r="G3676" i="14"/>
  <c r="H3676" i="14"/>
  <c r="I3676" i="14"/>
  <c r="J3676" i="14"/>
  <c r="K3676" i="14"/>
  <c r="L3676" i="14"/>
  <c r="E3677" i="14"/>
  <c r="F3677" i="14"/>
  <c r="G3677" i="14"/>
  <c r="H3677" i="14"/>
  <c r="I3677" i="14"/>
  <c r="J3677" i="14"/>
  <c r="K3677" i="14"/>
  <c r="L3677" i="14"/>
  <c r="E3625" i="14"/>
  <c r="F3625" i="14"/>
  <c r="G3625" i="14"/>
  <c r="H3625" i="14"/>
  <c r="I3625" i="14"/>
  <c r="J3625" i="14"/>
  <c r="K3625" i="14"/>
  <c r="L3625" i="14"/>
  <c r="E3626" i="14"/>
  <c r="F3626" i="14"/>
  <c r="G3626" i="14"/>
  <c r="H3626" i="14"/>
  <c r="I3626" i="14"/>
  <c r="J3626" i="14"/>
  <c r="K3626" i="14"/>
  <c r="L3626" i="14"/>
  <c r="E3574" i="14"/>
  <c r="F3574" i="14"/>
  <c r="G3574" i="14"/>
  <c r="H3574" i="14"/>
  <c r="I3574" i="14"/>
  <c r="J3574" i="14"/>
  <c r="K3574" i="14"/>
  <c r="L3574" i="14"/>
  <c r="E3575" i="14"/>
  <c r="F3575" i="14"/>
  <c r="G3575" i="14"/>
  <c r="H3575" i="14"/>
  <c r="I3575" i="14"/>
  <c r="J3575" i="14"/>
  <c r="K3575" i="14"/>
  <c r="L3575" i="14"/>
  <c r="E3523" i="14"/>
  <c r="F3523" i="14"/>
  <c r="G3523" i="14"/>
  <c r="H3523" i="14"/>
  <c r="I3523" i="14"/>
  <c r="J3523" i="14"/>
  <c r="K3523" i="14"/>
  <c r="L3523" i="14"/>
  <c r="E3524" i="14"/>
  <c r="F3524" i="14"/>
  <c r="G3524" i="14"/>
  <c r="H3524" i="14"/>
  <c r="I3524" i="14"/>
  <c r="J3524" i="14"/>
  <c r="K3524" i="14"/>
  <c r="L3524" i="14"/>
  <c r="E3472" i="14"/>
  <c r="F3472" i="14"/>
  <c r="G3472" i="14"/>
  <c r="H3472" i="14"/>
  <c r="I3472" i="14"/>
  <c r="J3472" i="14"/>
  <c r="K3472" i="14"/>
  <c r="L3472" i="14"/>
  <c r="E3473" i="14"/>
  <c r="F3473" i="14"/>
  <c r="G3473" i="14"/>
  <c r="H3473" i="14"/>
  <c r="I3473" i="14"/>
  <c r="J3473" i="14"/>
  <c r="K3473" i="14"/>
  <c r="L3473" i="14"/>
  <c r="E3421" i="14"/>
  <c r="F3421" i="14"/>
  <c r="G3421" i="14"/>
  <c r="H3421" i="14"/>
  <c r="I3421" i="14"/>
  <c r="J3421" i="14"/>
  <c r="K3421" i="14"/>
  <c r="L3421" i="14"/>
  <c r="E3422" i="14"/>
  <c r="F3422" i="14"/>
  <c r="G3422" i="14"/>
  <c r="H3422" i="14"/>
  <c r="I3422" i="14"/>
  <c r="J3422" i="14"/>
  <c r="K3422" i="14"/>
  <c r="L3422" i="14"/>
  <c r="E3370" i="14"/>
  <c r="F3370" i="14"/>
  <c r="G3370" i="14"/>
  <c r="H3370" i="14"/>
  <c r="I3370" i="14"/>
  <c r="J3370" i="14"/>
  <c r="K3370" i="14"/>
  <c r="L3370" i="14"/>
  <c r="E3371" i="14"/>
  <c r="F3371" i="14"/>
  <c r="G3371" i="14"/>
  <c r="H3371" i="14"/>
  <c r="I3371" i="14"/>
  <c r="J3371" i="14"/>
  <c r="K3371" i="14"/>
  <c r="L3371" i="14"/>
  <c r="E3319" i="14"/>
  <c r="F3319" i="14"/>
  <c r="G3319" i="14"/>
  <c r="H3319" i="14"/>
  <c r="I3319" i="14"/>
  <c r="J3319" i="14"/>
  <c r="K3319" i="14"/>
  <c r="L3319" i="14"/>
  <c r="E3320" i="14"/>
  <c r="F3320" i="14"/>
  <c r="G3320" i="14"/>
  <c r="H3320" i="14"/>
  <c r="I3320" i="14"/>
  <c r="J3320" i="14"/>
  <c r="K3320" i="14"/>
  <c r="L3320" i="14"/>
  <c r="E3268" i="14"/>
  <c r="F3268" i="14"/>
  <c r="G3268" i="14"/>
  <c r="H3268" i="14"/>
  <c r="I3268" i="14"/>
  <c r="J3268" i="14"/>
  <c r="K3268" i="14"/>
  <c r="L3268" i="14"/>
  <c r="E3269" i="14"/>
  <c r="F3269" i="14"/>
  <c r="G3269" i="14"/>
  <c r="H3269" i="14"/>
  <c r="I3269" i="14"/>
  <c r="J3269" i="14"/>
  <c r="K3269" i="14"/>
  <c r="L3269" i="14"/>
  <c r="E3217" i="14"/>
  <c r="F3217" i="14"/>
  <c r="G3217" i="14"/>
  <c r="H3217" i="14"/>
  <c r="I3217" i="14"/>
  <c r="J3217" i="14"/>
  <c r="K3217" i="14"/>
  <c r="L3217" i="14"/>
  <c r="E3218" i="14"/>
  <c r="F3218" i="14"/>
  <c r="G3218" i="14"/>
  <c r="H3218" i="14"/>
  <c r="I3218" i="14"/>
  <c r="J3218" i="14"/>
  <c r="K3218" i="14"/>
  <c r="L3218" i="14"/>
  <c r="E3166" i="14"/>
  <c r="F3166" i="14"/>
  <c r="G3166" i="14"/>
  <c r="H3166" i="14"/>
  <c r="I3166" i="14"/>
  <c r="J3166" i="14"/>
  <c r="K3166" i="14"/>
  <c r="L3166" i="14"/>
  <c r="E3167" i="14"/>
  <c r="F3167" i="14"/>
  <c r="G3167" i="14"/>
  <c r="H3167" i="14"/>
  <c r="I3167" i="14"/>
  <c r="J3167" i="14"/>
  <c r="K3167" i="14"/>
  <c r="L3167" i="14"/>
  <c r="E3115" i="14"/>
  <c r="F3115" i="14"/>
  <c r="G3115" i="14"/>
  <c r="H3115" i="14"/>
  <c r="I3115" i="14"/>
  <c r="J3115" i="14"/>
  <c r="K3115" i="14"/>
  <c r="L3115" i="14"/>
  <c r="E3116" i="14"/>
  <c r="F3116" i="14"/>
  <c r="G3116" i="14"/>
  <c r="H3116" i="14"/>
  <c r="I3116" i="14"/>
  <c r="J3116" i="14"/>
  <c r="K3116" i="14"/>
  <c r="L3116" i="14"/>
  <c r="E3064" i="14"/>
  <c r="F3064" i="14"/>
  <c r="G3064" i="14"/>
  <c r="H3064" i="14"/>
  <c r="I3064" i="14"/>
  <c r="J3064" i="14"/>
  <c r="K3064" i="14"/>
  <c r="L3064" i="14"/>
  <c r="E3065" i="14"/>
  <c r="F3065" i="14"/>
  <c r="G3065" i="14"/>
  <c r="H3065" i="14"/>
  <c r="I3065" i="14"/>
  <c r="J3065" i="14"/>
  <c r="K3065" i="14"/>
  <c r="L3065" i="14"/>
  <c r="E3013" i="14"/>
  <c r="F3013" i="14"/>
  <c r="G3013" i="14"/>
  <c r="H3013" i="14"/>
  <c r="I3013" i="14"/>
  <c r="J3013" i="14"/>
  <c r="K3013" i="14"/>
  <c r="L3013" i="14"/>
  <c r="E3014" i="14"/>
  <c r="F3014" i="14"/>
  <c r="G3014" i="14"/>
  <c r="H3014" i="14"/>
  <c r="I3014" i="14"/>
  <c r="J3014" i="14"/>
  <c r="K3014" i="14"/>
  <c r="L3014" i="14"/>
  <c r="E2962" i="14"/>
  <c r="F2962" i="14"/>
  <c r="G2962" i="14"/>
  <c r="H2962" i="14"/>
  <c r="I2962" i="14"/>
  <c r="J2962" i="14"/>
  <c r="K2962" i="14"/>
  <c r="L2962" i="14"/>
  <c r="E2963" i="14"/>
  <c r="F2963" i="14"/>
  <c r="G2963" i="14"/>
  <c r="H2963" i="14"/>
  <c r="I2963" i="14"/>
  <c r="J2963" i="14"/>
  <c r="K2963" i="14"/>
  <c r="L2963" i="14"/>
  <c r="E2911" i="14"/>
  <c r="F2911" i="14"/>
  <c r="G2911" i="14"/>
  <c r="H2911" i="14"/>
  <c r="I2911" i="14"/>
  <c r="J2911" i="14"/>
  <c r="K2911" i="14"/>
  <c r="L2911" i="14"/>
  <c r="E2912" i="14"/>
  <c r="F2912" i="14"/>
  <c r="G2912" i="14"/>
  <c r="H2912" i="14"/>
  <c r="I2912" i="14"/>
  <c r="J2912" i="14"/>
  <c r="K2912" i="14"/>
  <c r="L2912" i="14"/>
  <c r="E2860" i="14"/>
  <c r="F2860" i="14"/>
  <c r="G2860" i="14"/>
  <c r="H2860" i="14"/>
  <c r="I2860" i="14"/>
  <c r="J2860" i="14"/>
  <c r="K2860" i="14"/>
  <c r="L2860" i="14"/>
  <c r="E2861" i="14"/>
  <c r="F2861" i="14"/>
  <c r="G2861" i="14"/>
  <c r="H2861" i="14"/>
  <c r="I2861" i="14"/>
  <c r="J2861" i="14"/>
  <c r="K2861" i="14"/>
  <c r="L2861" i="14"/>
  <c r="E2809" i="14"/>
  <c r="F2809" i="14"/>
  <c r="G2809" i="14"/>
  <c r="H2809" i="14"/>
  <c r="I2809" i="14"/>
  <c r="J2809" i="14"/>
  <c r="K2809" i="14"/>
  <c r="L2809" i="14"/>
  <c r="E2810" i="14"/>
  <c r="F2810" i="14"/>
  <c r="G2810" i="14"/>
  <c r="H2810" i="14"/>
  <c r="I2810" i="14"/>
  <c r="J2810" i="14"/>
  <c r="K2810" i="14"/>
  <c r="L2810" i="14"/>
  <c r="E2758" i="14"/>
  <c r="F2758" i="14"/>
  <c r="G2758" i="14"/>
  <c r="H2758" i="14"/>
  <c r="I2758" i="14"/>
  <c r="J2758" i="14"/>
  <c r="K2758" i="14"/>
  <c r="L2758" i="14"/>
  <c r="E2759" i="14"/>
  <c r="F2759" i="14"/>
  <c r="G2759" i="14"/>
  <c r="H2759" i="14"/>
  <c r="I2759" i="14"/>
  <c r="J2759" i="14"/>
  <c r="K2759" i="14"/>
  <c r="L2759" i="14"/>
  <c r="E2707" i="14"/>
  <c r="F2707" i="14"/>
  <c r="G2707" i="14"/>
  <c r="H2707" i="14"/>
  <c r="I2707" i="14"/>
  <c r="J2707" i="14"/>
  <c r="K2707" i="14"/>
  <c r="L2707" i="14"/>
  <c r="E2708" i="14"/>
  <c r="F2708" i="14"/>
  <c r="G2708" i="14"/>
  <c r="H2708" i="14"/>
  <c r="I2708" i="14"/>
  <c r="J2708" i="14"/>
  <c r="K2708" i="14"/>
  <c r="L2708" i="14"/>
  <c r="E2656" i="14"/>
  <c r="F2656" i="14"/>
  <c r="G2656" i="14"/>
  <c r="H2656" i="14"/>
  <c r="I2656" i="14"/>
  <c r="J2656" i="14"/>
  <c r="K2656" i="14"/>
  <c r="L2656" i="14"/>
  <c r="E2657" i="14"/>
  <c r="F2657" i="14"/>
  <c r="G2657" i="14"/>
  <c r="H2657" i="14"/>
  <c r="I2657" i="14"/>
  <c r="J2657" i="14"/>
  <c r="K2657" i="14"/>
  <c r="L2657" i="14"/>
  <c r="E2605" i="14"/>
  <c r="F2605" i="14"/>
  <c r="G2605" i="14"/>
  <c r="H2605" i="14"/>
  <c r="I2605" i="14"/>
  <c r="J2605" i="14"/>
  <c r="K2605" i="14"/>
  <c r="L2605" i="14"/>
  <c r="E2606" i="14"/>
  <c r="F2606" i="14"/>
  <c r="G2606" i="14"/>
  <c r="H2606" i="14"/>
  <c r="I2606" i="14"/>
  <c r="J2606" i="14"/>
  <c r="K2606" i="14"/>
  <c r="L2606" i="14"/>
  <c r="E2554" i="14"/>
  <c r="F2554" i="14"/>
  <c r="G2554" i="14"/>
  <c r="H2554" i="14"/>
  <c r="I2554" i="14"/>
  <c r="J2554" i="14"/>
  <c r="K2554" i="14"/>
  <c r="L2554" i="14"/>
  <c r="E2555" i="14"/>
  <c r="F2555" i="14"/>
  <c r="G2555" i="14"/>
  <c r="H2555" i="14"/>
  <c r="I2555" i="14"/>
  <c r="J2555" i="14"/>
  <c r="K2555" i="14"/>
  <c r="L2555" i="14"/>
  <c r="E2503" i="14"/>
  <c r="F2503" i="14"/>
  <c r="G2503" i="14"/>
  <c r="H2503" i="14"/>
  <c r="I2503" i="14"/>
  <c r="J2503" i="14"/>
  <c r="K2503" i="14"/>
  <c r="L2503" i="14"/>
  <c r="E2504" i="14"/>
  <c r="F2504" i="14"/>
  <c r="G2504" i="14"/>
  <c r="H2504" i="14"/>
  <c r="I2504" i="14"/>
  <c r="J2504" i="14"/>
  <c r="K2504" i="14"/>
  <c r="L2504" i="14"/>
  <c r="E2452" i="14"/>
  <c r="F2452" i="14"/>
  <c r="G2452" i="14"/>
  <c r="H2452" i="14"/>
  <c r="I2452" i="14"/>
  <c r="J2452" i="14"/>
  <c r="K2452" i="14"/>
  <c r="L2452" i="14"/>
  <c r="E2453" i="14"/>
  <c r="F2453" i="14"/>
  <c r="G2453" i="14"/>
  <c r="H2453" i="14"/>
  <c r="I2453" i="14"/>
  <c r="J2453" i="14"/>
  <c r="K2453" i="14"/>
  <c r="L2453" i="14"/>
  <c r="E2401" i="14"/>
  <c r="F2401" i="14"/>
  <c r="G2401" i="14"/>
  <c r="H2401" i="14"/>
  <c r="I2401" i="14"/>
  <c r="J2401" i="14"/>
  <c r="K2401" i="14"/>
  <c r="L2401" i="14"/>
  <c r="E2402" i="14"/>
  <c r="F2402" i="14"/>
  <c r="G2402" i="14"/>
  <c r="H2402" i="14"/>
  <c r="I2402" i="14"/>
  <c r="J2402" i="14"/>
  <c r="K2402" i="14"/>
  <c r="L2402" i="14"/>
  <c r="E2350" i="14"/>
  <c r="F2350" i="14"/>
  <c r="G2350" i="14"/>
  <c r="H2350" i="14"/>
  <c r="I2350" i="14"/>
  <c r="J2350" i="14"/>
  <c r="K2350" i="14"/>
  <c r="L2350" i="14"/>
  <c r="E2351" i="14"/>
  <c r="F2351" i="14"/>
  <c r="G2351" i="14"/>
  <c r="H2351" i="14"/>
  <c r="I2351" i="14"/>
  <c r="J2351" i="14"/>
  <c r="K2351" i="14"/>
  <c r="L2351" i="14"/>
  <c r="E2299" i="14"/>
  <c r="F2299" i="14"/>
  <c r="G2299" i="14"/>
  <c r="H2299" i="14"/>
  <c r="I2299" i="14"/>
  <c r="J2299" i="14"/>
  <c r="K2299" i="14"/>
  <c r="L2299" i="14"/>
  <c r="E2300" i="14"/>
  <c r="F2300" i="14"/>
  <c r="G2300" i="14"/>
  <c r="H2300" i="14"/>
  <c r="I2300" i="14"/>
  <c r="J2300" i="14"/>
  <c r="K2300" i="14"/>
  <c r="L2300" i="14"/>
  <c r="E2248" i="14"/>
  <c r="F2248" i="14"/>
  <c r="G2248" i="14"/>
  <c r="H2248" i="14"/>
  <c r="I2248" i="14"/>
  <c r="J2248" i="14"/>
  <c r="K2248" i="14"/>
  <c r="L2248" i="14"/>
  <c r="E2249" i="14"/>
  <c r="F2249" i="14"/>
  <c r="G2249" i="14"/>
  <c r="H2249" i="14"/>
  <c r="I2249" i="14"/>
  <c r="J2249" i="14"/>
  <c r="K2249" i="14"/>
  <c r="L2249" i="14"/>
  <c r="E2197" i="14"/>
  <c r="F2197" i="14"/>
  <c r="G2197" i="14"/>
  <c r="H2197" i="14"/>
  <c r="I2197" i="14"/>
  <c r="J2197" i="14"/>
  <c r="K2197" i="14"/>
  <c r="L2197" i="14"/>
  <c r="E2198" i="14"/>
  <c r="F2198" i="14"/>
  <c r="G2198" i="14"/>
  <c r="H2198" i="14"/>
  <c r="I2198" i="14"/>
  <c r="J2198" i="14"/>
  <c r="K2198" i="14"/>
  <c r="L2198" i="14"/>
  <c r="E2146" i="14"/>
  <c r="F2146" i="14"/>
  <c r="G2146" i="14"/>
  <c r="H2146" i="14"/>
  <c r="I2146" i="14"/>
  <c r="J2146" i="14"/>
  <c r="K2146" i="14"/>
  <c r="L2146" i="14"/>
  <c r="E2147" i="14"/>
  <c r="F2147" i="14"/>
  <c r="G2147" i="14"/>
  <c r="H2147" i="14"/>
  <c r="I2147" i="14"/>
  <c r="J2147" i="14"/>
  <c r="K2147" i="14"/>
  <c r="L2147" i="14"/>
  <c r="E2095" i="14"/>
  <c r="F2095" i="14"/>
  <c r="G2095" i="14"/>
  <c r="H2095" i="14"/>
  <c r="I2095" i="14"/>
  <c r="J2095" i="14"/>
  <c r="K2095" i="14"/>
  <c r="L2095" i="14"/>
  <c r="E2096" i="14"/>
  <c r="F2096" i="14"/>
  <c r="G2096" i="14"/>
  <c r="H2096" i="14"/>
  <c r="I2096" i="14"/>
  <c r="J2096" i="14"/>
  <c r="K2096" i="14"/>
  <c r="L2096" i="14"/>
  <c r="E2044" i="14"/>
  <c r="F2044" i="14"/>
  <c r="G2044" i="14"/>
  <c r="H2044" i="14"/>
  <c r="I2044" i="14"/>
  <c r="J2044" i="14"/>
  <c r="K2044" i="14"/>
  <c r="L2044" i="14"/>
  <c r="E2045" i="14"/>
  <c r="F2045" i="14"/>
  <c r="G2045" i="14"/>
  <c r="H2045" i="14"/>
  <c r="I2045" i="14"/>
  <c r="J2045" i="14"/>
  <c r="K2045" i="14"/>
  <c r="L2045" i="14"/>
  <c r="E1993" i="14"/>
  <c r="F1993" i="14"/>
  <c r="G1993" i="14"/>
  <c r="H1993" i="14"/>
  <c r="I1993" i="14"/>
  <c r="J1993" i="14"/>
  <c r="K1993" i="14"/>
  <c r="L1993" i="14"/>
  <c r="E1994" i="14"/>
  <c r="F1994" i="14"/>
  <c r="G1994" i="14"/>
  <c r="H1994" i="14"/>
  <c r="I1994" i="14"/>
  <c r="J1994" i="14"/>
  <c r="K1994" i="14"/>
  <c r="L1994" i="14"/>
  <c r="E1942" i="14"/>
  <c r="F1942" i="14"/>
  <c r="G1942" i="14"/>
  <c r="H1942" i="14"/>
  <c r="I1942" i="14"/>
  <c r="J1942" i="14"/>
  <c r="K1942" i="14"/>
  <c r="L1942" i="14"/>
  <c r="E1943" i="14"/>
  <c r="F1943" i="14"/>
  <c r="G1943" i="14"/>
  <c r="H1943" i="14"/>
  <c r="I1943" i="14"/>
  <c r="J1943" i="14"/>
  <c r="K1943" i="14"/>
  <c r="L1943" i="14"/>
  <c r="E1381" i="14"/>
  <c r="F1381" i="14"/>
  <c r="G1381" i="14"/>
  <c r="H1381" i="14"/>
  <c r="I1381" i="14"/>
  <c r="J1381" i="14"/>
  <c r="K1381" i="14"/>
  <c r="L1381" i="14"/>
  <c r="E1382" i="14"/>
  <c r="F1382" i="14"/>
  <c r="G1382" i="14"/>
  <c r="H1382" i="14"/>
  <c r="I1382" i="14"/>
  <c r="J1382" i="14"/>
  <c r="K1382" i="14"/>
  <c r="L1382" i="14"/>
  <c r="AL56" i="8" l="1"/>
  <c r="J107" i="14" s="1"/>
  <c r="AL55" i="8"/>
  <c r="J106" i="14" s="1"/>
  <c r="AP56" i="8"/>
  <c r="L107" i="14" s="1"/>
  <c r="AP55" i="8"/>
  <c r="L106" i="14" s="1"/>
  <c r="AH56" i="8"/>
  <c r="H107" i="14" s="1"/>
  <c r="AD55" i="8"/>
  <c r="F106" i="14" s="1"/>
  <c r="AH55" i="8"/>
  <c r="H106" i="14" s="1"/>
  <c r="AD56" i="8"/>
  <c r="F107" i="14" s="1"/>
  <c r="E1330" i="14"/>
  <c r="F1330" i="14"/>
  <c r="G1330" i="14"/>
  <c r="H1330" i="14"/>
  <c r="I1330" i="14"/>
  <c r="J1330" i="14"/>
  <c r="K1330" i="14"/>
  <c r="L1330" i="14"/>
  <c r="E1331" i="14"/>
  <c r="F1331" i="14"/>
  <c r="G1331" i="14"/>
  <c r="H1331" i="14"/>
  <c r="I1331" i="14"/>
  <c r="J1331" i="14"/>
  <c r="K1331" i="14"/>
  <c r="L1331" i="14"/>
  <c r="E1279" i="14"/>
  <c r="F1279" i="14"/>
  <c r="G1279" i="14"/>
  <c r="H1279" i="14"/>
  <c r="I1279" i="14"/>
  <c r="J1279" i="14"/>
  <c r="K1279" i="14"/>
  <c r="L1279" i="14"/>
  <c r="E1280" i="14"/>
  <c r="F1280" i="14"/>
  <c r="G1280" i="14"/>
  <c r="H1280" i="14"/>
  <c r="I1280" i="14"/>
  <c r="J1280" i="14"/>
  <c r="K1280" i="14"/>
  <c r="L1280" i="14"/>
  <c r="E1228" i="14"/>
  <c r="F1228" i="14"/>
  <c r="G1228" i="14"/>
  <c r="H1228" i="14"/>
  <c r="I1228" i="14"/>
  <c r="J1228" i="14"/>
  <c r="K1228" i="14"/>
  <c r="L1228" i="14"/>
  <c r="E1229" i="14"/>
  <c r="F1229" i="14"/>
  <c r="G1229" i="14"/>
  <c r="H1229" i="14"/>
  <c r="I1229" i="14"/>
  <c r="J1229" i="14"/>
  <c r="K1229" i="14"/>
  <c r="L1229" i="14"/>
  <c r="E1177" i="14"/>
  <c r="F1177" i="14"/>
  <c r="G1177" i="14"/>
  <c r="H1177" i="14"/>
  <c r="I1177" i="14"/>
  <c r="J1177" i="14"/>
  <c r="K1177" i="14"/>
  <c r="L1177" i="14"/>
  <c r="E1178" i="14"/>
  <c r="F1178" i="14"/>
  <c r="G1178" i="14"/>
  <c r="H1178" i="14"/>
  <c r="I1178" i="14"/>
  <c r="J1178" i="14"/>
  <c r="K1178" i="14"/>
  <c r="L1178" i="14"/>
  <c r="E1126" i="14"/>
  <c r="F1126" i="14"/>
  <c r="G1126" i="14"/>
  <c r="H1126" i="14"/>
  <c r="I1126" i="14"/>
  <c r="J1126" i="14"/>
  <c r="K1126" i="14"/>
  <c r="L1126" i="14"/>
  <c r="E1127" i="14"/>
  <c r="F1127" i="14"/>
  <c r="G1127" i="14"/>
  <c r="H1127" i="14"/>
  <c r="I1127" i="14"/>
  <c r="J1127" i="14"/>
  <c r="K1127" i="14"/>
  <c r="L1127" i="14"/>
  <c r="E1075" i="14"/>
  <c r="F1075" i="14"/>
  <c r="G1075" i="14"/>
  <c r="H1075" i="14"/>
  <c r="I1075" i="14"/>
  <c r="J1075" i="14"/>
  <c r="K1075" i="14"/>
  <c r="L1075" i="14"/>
  <c r="E1076" i="14"/>
  <c r="F1076" i="14"/>
  <c r="G1076" i="14"/>
  <c r="H1076" i="14"/>
  <c r="I1076" i="14"/>
  <c r="J1076" i="14"/>
  <c r="K1076" i="14"/>
  <c r="L1076" i="14"/>
  <c r="E1024" i="14"/>
  <c r="F1024" i="14"/>
  <c r="G1024" i="14"/>
  <c r="H1024" i="14"/>
  <c r="I1024" i="14"/>
  <c r="J1024" i="14"/>
  <c r="K1024" i="14"/>
  <c r="L1024" i="14"/>
  <c r="E1025" i="14"/>
  <c r="F1025" i="14"/>
  <c r="G1025" i="14"/>
  <c r="H1025" i="14"/>
  <c r="I1025" i="14"/>
  <c r="J1025" i="14"/>
  <c r="K1025" i="14"/>
  <c r="L1025" i="14"/>
  <c r="E973" i="14"/>
  <c r="F973" i="14"/>
  <c r="G973" i="14"/>
  <c r="H973" i="14"/>
  <c r="I973" i="14"/>
  <c r="J973" i="14"/>
  <c r="K973" i="14"/>
  <c r="L973" i="14"/>
  <c r="E974" i="14"/>
  <c r="F974" i="14"/>
  <c r="G974" i="14"/>
  <c r="H974" i="14"/>
  <c r="I974" i="14"/>
  <c r="J974" i="14"/>
  <c r="K974" i="14"/>
  <c r="L974" i="14"/>
  <c r="E922" i="14"/>
  <c r="F922" i="14"/>
  <c r="G922" i="14"/>
  <c r="H922" i="14"/>
  <c r="I922" i="14"/>
  <c r="J922" i="14"/>
  <c r="K922" i="14"/>
  <c r="L922" i="14"/>
  <c r="E923" i="14"/>
  <c r="F923" i="14"/>
  <c r="G923" i="14"/>
  <c r="H923" i="14"/>
  <c r="I923" i="14"/>
  <c r="J923" i="14"/>
  <c r="K923" i="14"/>
  <c r="L923" i="14"/>
  <c r="E4394" i="14" l="1"/>
  <c r="F4394" i="14"/>
  <c r="G4394" i="14"/>
  <c r="H4394" i="14"/>
  <c r="I4394" i="14"/>
  <c r="J4394" i="14"/>
  <c r="K4394" i="14"/>
  <c r="L4394" i="14"/>
  <c r="E4395" i="14"/>
  <c r="F4395" i="14"/>
  <c r="G4395" i="14"/>
  <c r="H4395" i="14"/>
  <c r="I4395" i="14"/>
  <c r="J4395" i="14"/>
  <c r="K4395" i="14"/>
  <c r="L4395" i="14"/>
  <c r="E4396" i="14"/>
  <c r="F4396" i="14"/>
  <c r="G4396" i="14"/>
  <c r="H4396" i="14"/>
  <c r="I4396" i="14"/>
  <c r="J4396" i="14"/>
  <c r="K4396" i="14"/>
  <c r="L4396" i="14"/>
  <c r="E4397" i="14"/>
  <c r="F4397" i="14"/>
  <c r="G4397" i="14"/>
  <c r="H4397" i="14"/>
  <c r="I4397" i="14"/>
  <c r="J4397" i="14"/>
  <c r="K4397" i="14"/>
  <c r="L4397" i="14"/>
  <c r="E4398" i="14"/>
  <c r="F4398" i="14"/>
  <c r="G4398" i="14"/>
  <c r="H4398" i="14"/>
  <c r="I4398" i="14"/>
  <c r="J4398" i="14"/>
  <c r="K4398" i="14"/>
  <c r="L4398" i="14"/>
  <c r="E4399" i="14"/>
  <c r="F4399" i="14"/>
  <c r="G4399" i="14"/>
  <c r="H4399" i="14"/>
  <c r="I4399" i="14"/>
  <c r="J4399" i="14"/>
  <c r="K4399" i="14"/>
  <c r="L4399" i="14"/>
  <c r="E4400" i="14"/>
  <c r="F4400" i="14"/>
  <c r="G4400" i="14"/>
  <c r="H4400" i="14"/>
  <c r="I4400" i="14"/>
  <c r="J4400" i="14"/>
  <c r="K4400" i="14"/>
  <c r="L4400" i="14"/>
  <c r="E4401" i="14"/>
  <c r="F4401" i="14"/>
  <c r="G4401" i="14"/>
  <c r="H4401" i="14"/>
  <c r="I4401" i="14"/>
  <c r="J4401" i="14"/>
  <c r="K4401" i="14"/>
  <c r="L4401" i="14"/>
  <c r="E4402" i="14"/>
  <c r="F4402" i="14"/>
  <c r="G4402" i="14"/>
  <c r="H4402" i="14"/>
  <c r="I4402" i="14"/>
  <c r="J4402" i="14"/>
  <c r="K4402" i="14"/>
  <c r="L4402" i="14"/>
  <c r="E4403" i="14"/>
  <c r="F4403" i="14"/>
  <c r="G4403" i="14"/>
  <c r="H4403" i="14"/>
  <c r="I4403" i="14"/>
  <c r="J4403" i="14"/>
  <c r="K4403" i="14"/>
  <c r="L4403" i="14"/>
  <c r="E4404" i="14"/>
  <c r="F4404" i="14"/>
  <c r="G4404" i="14"/>
  <c r="H4404" i="14"/>
  <c r="I4404" i="14"/>
  <c r="J4404" i="14"/>
  <c r="K4404" i="14"/>
  <c r="L4404" i="14"/>
  <c r="E4405" i="14"/>
  <c r="F4405" i="14"/>
  <c r="G4405" i="14"/>
  <c r="H4405" i="14"/>
  <c r="I4405" i="14"/>
  <c r="J4405" i="14"/>
  <c r="K4405" i="14"/>
  <c r="L4405" i="14"/>
  <c r="E4406" i="14"/>
  <c r="F4406" i="14"/>
  <c r="G4406" i="14"/>
  <c r="H4406" i="14"/>
  <c r="I4406" i="14"/>
  <c r="J4406" i="14"/>
  <c r="K4406" i="14"/>
  <c r="L4406" i="14"/>
  <c r="E4407" i="14"/>
  <c r="F4407" i="14"/>
  <c r="G4407" i="14"/>
  <c r="H4407" i="14"/>
  <c r="I4407" i="14"/>
  <c r="J4407" i="14"/>
  <c r="K4407" i="14"/>
  <c r="L4407" i="14"/>
  <c r="E4408" i="14"/>
  <c r="F4408" i="14"/>
  <c r="G4408" i="14"/>
  <c r="H4408" i="14"/>
  <c r="I4408" i="14"/>
  <c r="J4408" i="14"/>
  <c r="K4408" i="14"/>
  <c r="L4408" i="14"/>
  <c r="E4409" i="14"/>
  <c r="F4409" i="14"/>
  <c r="G4409" i="14"/>
  <c r="H4409" i="14"/>
  <c r="I4409" i="14"/>
  <c r="J4409" i="14"/>
  <c r="K4409" i="14"/>
  <c r="L4409" i="14"/>
  <c r="E4410" i="14"/>
  <c r="F4410" i="14"/>
  <c r="G4410" i="14"/>
  <c r="H4410" i="14"/>
  <c r="I4410" i="14"/>
  <c r="J4410" i="14"/>
  <c r="K4410" i="14"/>
  <c r="L4410" i="14"/>
  <c r="E4411" i="14"/>
  <c r="F4411" i="14"/>
  <c r="G4411" i="14"/>
  <c r="H4411" i="14"/>
  <c r="I4411" i="14"/>
  <c r="J4411" i="14"/>
  <c r="K4411" i="14"/>
  <c r="L4411" i="14"/>
  <c r="E4412" i="14"/>
  <c r="F4412" i="14"/>
  <c r="G4412" i="14"/>
  <c r="H4412" i="14"/>
  <c r="I4412" i="14"/>
  <c r="J4412" i="14"/>
  <c r="K4412" i="14"/>
  <c r="L4412" i="14"/>
  <c r="E4413" i="14"/>
  <c r="F4413" i="14"/>
  <c r="G4413" i="14"/>
  <c r="H4413" i="14"/>
  <c r="I4413" i="14"/>
  <c r="J4413" i="14"/>
  <c r="K4413" i="14"/>
  <c r="L4413" i="14"/>
  <c r="E4414" i="14"/>
  <c r="F4414" i="14"/>
  <c r="G4414" i="14"/>
  <c r="H4414" i="14"/>
  <c r="I4414" i="14"/>
  <c r="J4414" i="14"/>
  <c r="K4414" i="14"/>
  <c r="L4414" i="14"/>
  <c r="E4415" i="14"/>
  <c r="F4415" i="14"/>
  <c r="G4415" i="14"/>
  <c r="H4415" i="14"/>
  <c r="I4415" i="14"/>
  <c r="J4415" i="14"/>
  <c r="K4415" i="14"/>
  <c r="L4415" i="14"/>
  <c r="E4416" i="14"/>
  <c r="F4416" i="14"/>
  <c r="G4416" i="14"/>
  <c r="H4416" i="14"/>
  <c r="I4416" i="14"/>
  <c r="J4416" i="14"/>
  <c r="K4416" i="14"/>
  <c r="L4416" i="14"/>
  <c r="E4417" i="14"/>
  <c r="F4417" i="14"/>
  <c r="G4417" i="14"/>
  <c r="H4417" i="14"/>
  <c r="I4417" i="14"/>
  <c r="J4417" i="14"/>
  <c r="K4417" i="14"/>
  <c r="L4417" i="14"/>
  <c r="E4418" i="14"/>
  <c r="F4418" i="14"/>
  <c r="G4418" i="14"/>
  <c r="H4418" i="14"/>
  <c r="I4418" i="14"/>
  <c r="J4418" i="14"/>
  <c r="K4418" i="14"/>
  <c r="L4418" i="14"/>
  <c r="E4419" i="14"/>
  <c r="F4419" i="14"/>
  <c r="G4419" i="14"/>
  <c r="H4419" i="14"/>
  <c r="I4419" i="14"/>
  <c r="J4419" i="14"/>
  <c r="K4419" i="14"/>
  <c r="L4419" i="14"/>
  <c r="E4420" i="14"/>
  <c r="F4420" i="14"/>
  <c r="G4420" i="14"/>
  <c r="H4420" i="14"/>
  <c r="I4420" i="14"/>
  <c r="J4420" i="14"/>
  <c r="K4420" i="14"/>
  <c r="L4420" i="14"/>
  <c r="E4421" i="14"/>
  <c r="F4421" i="14"/>
  <c r="G4421" i="14"/>
  <c r="H4421" i="14"/>
  <c r="I4421" i="14"/>
  <c r="J4421" i="14"/>
  <c r="K4421" i="14"/>
  <c r="L4421" i="14"/>
  <c r="E4422" i="14"/>
  <c r="F4422" i="14"/>
  <c r="G4422" i="14"/>
  <c r="H4422" i="14"/>
  <c r="I4422" i="14"/>
  <c r="J4422" i="14"/>
  <c r="K4422" i="14"/>
  <c r="L4422" i="14"/>
  <c r="E4423" i="14"/>
  <c r="F4423" i="14"/>
  <c r="G4423" i="14"/>
  <c r="H4423" i="14"/>
  <c r="I4423" i="14"/>
  <c r="J4423" i="14"/>
  <c r="K4423" i="14"/>
  <c r="L4423" i="14"/>
  <c r="E4424" i="14"/>
  <c r="F4424" i="14"/>
  <c r="G4424" i="14"/>
  <c r="H4424" i="14"/>
  <c r="I4424" i="14"/>
  <c r="J4424" i="14"/>
  <c r="K4424" i="14"/>
  <c r="L4424" i="14"/>
  <c r="E4425" i="14"/>
  <c r="F4425" i="14"/>
  <c r="G4425" i="14"/>
  <c r="H4425" i="14"/>
  <c r="I4425" i="14"/>
  <c r="J4425" i="14"/>
  <c r="K4425" i="14"/>
  <c r="L4425" i="14"/>
  <c r="E4426" i="14"/>
  <c r="F4426" i="14"/>
  <c r="G4426" i="14"/>
  <c r="H4426" i="14"/>
  <c r="I4426" i="14"/>
  <c r="J4426" i="14"/>
  <c r="K4426" i="14"/>
  <c r="L4426" i="14"/>
  <c r="E4427" i="14"/>
  <c r="F4427" i="14"/>
  <c r="G4427" i="14"/>
  <c r="H4427" i="14"/>
  <c r="I4427" i="14"/>
  <c r="J4427" i="14"/>
  <c r="K4427" i="14"/>
  <c r="L4427" i="14"/>
  <c r="E4428" i="14"/>
  <c r="F4428" i="14"/>
  <c r="G4428" i="14"/>
  <c r="H4428" i="14"/>
  <c r="I4428" i="14"/>
  <c r="J4428" i="14"/>
  <c r="K4428" i="14"/>
  <c r="L4428" i="14"/>
  <c r="E4429" i="14"/>
  <c r="F4429" i="14"/>
  <c r="G4429" i="14"/>
  <c r="H4429" i="14"/>
  <c r="I4429" i="14"/>
  <c r="J4429" i="14"/>
  <c r="K4429" i="14"/>
  <c r="L4429" i="14"/>
  <c r="E4430" i="14"/>
  <c r="F4430" i="14"/>
  <c r="G4430" i="14"/>
  <c r="H4430" i="14"/>
  <c r="I4430" i="14"/>
  <c r="J4430" i="14"/>
  <c r="K4430" i="14"/>
  <c r="L4430" i="14"/>
  <c r="E4431" i="14"/>
  <c r="F4431" i="14"/>
  <c r="G4431" i="14"/>
  <c r="H4431" i="14"/>
  <c r="I4431" i="14"/>
  <c r="J4431" i="14"/>
  <c r="K4431" i="14"/>
  <c r="L4431" i="14"/>
  <c r="E4432" i="14"/>
  <c r="F4432" i="14"/>
  <c r="G4432" i="14"/>
  <c r="H4432" i="14"/>
  <c r="I4432" i="14"/>
  <c r="J4432" i="14"/>
  <c r="K4432" i="14"/>
  <c r="L4432" i="14"/>
  <c r="E4433" i="14"/>
  <c r="F4433" i="14"/>
  <c r="G4433" i="14"/>
  <c r="H4433" i="14"/>
  <c r="I4433" i="14"/>
  <c r="J4433" i="14"/>
  <c r="K4433" i="14"/>
  <c r="L4433" i="14"/>
  <c r="E4434" i="14"/>
  <c r="F4434" i="14"/>
  <c r="G4434" i="14"/>
  <c r="H4434" i="14"/>
  <c r="I4434" i="14"/>
  <c r="J4434" i="14"/>
  <c r="K4434" i="14"/>
  <c r="L4434" i="14"/>
  <c r="E4435" i="14"/>
  <c r="F4435" i="14"/>
  <c r="G4435" i="14"/>
  <c r="H4435" i="14"/>
  <c r="I4435" i="14"/>
  <c r="J4435" i="14"/>
  <c r="K4435" i="14"/>
  <c r="L4435" i="14"/>
  <c r="E4436" i="14"/>
  <c r="F4436" i="14"/>
  <c r="G4436" i="14"/>
  <c r="H4436" i="14"/>
  <c r="I4436" i="14"/>
  <c r="J4436" i="14"/>
  <c r="K4436" i="14"/>
  <c r="L4436" i="14"/>
  <c r="E4437" i="14"/>
  <c r="F4437" i="14"/>
  <c r="G4437" i="14"/>
  <c r="H4437" i="14"/>
  <c r="I4437" i="14"/>
  <c r="J4437" i="14"/>
  <c r="K4437" i="14"/>
  <c r="L4437" i="14"/>
  <c r="E4438" i="14"/>
  <c r="F4438" i="14"/>
  <c r="G4438" i="14"/>
  <c r="H4438" i="14"/>
  <c r="I4438" i="14"/>
  <c r="J4438" i="14"/>
  <c r="K4438" i="14"/>
  <c r="L4438" i="14"/>
  <c r="E4439" i="14"/>
  <c r="F4439" i="14"/>
  <c r="G4439" i="14"/>
  <c r="H4439" i="14"/>
  <c r="I4439" i="14"/>
  <c r="J4439" i="14"/>
  <c r="K4439" i="14"/>
  <c r="L4439" i="14"/>
  <c r="E4440" i="14"/>
  <c r="F4440" i="14"/>
  <c r="G4440" i="14"/>
  <c r="H4440" i="14"/>
  <c r="I4440" i="14"/>
  <c r="J4440" i="14"/>
  <c r="K4440" i="14"/>
  <c r="L4440" i="14"/>
  <c r="E4343" i="14"/>
  <c r="F4343" i="14"/>
  <c r="G4343" i="14"/>
  <c r="H4343" i="14"/>
  <c r="I4343" i="14"/>
  <c r="J4343" i="14"/>
  <c r="K4343" i="14"/>
  <c r="L4343" i="14"/>
  <c r="E4344" i="14"/>
  <c r="F4344" i="14"/>
  <c r="G4344" i="14"/>
  <c r="H4344" i="14"/>
  <c r="I4344" i="14"/>
  <c r="J4344" i="14"/>
  <c r="K4344" i="14"/>
  <c r="L4344" i="14"/>
  <c r="E4345" i="14"/>
  <c r="F4345" i="14"/>
  <c r="G4345" i="14"/>
  <c r="H4345" i="14"/>
  <c r="I4345" i="14"/>
  <c r="J4345" i="14"/>
  <c r="K4345" i="14"/>
  <c r="L4345" i="14"/>
  <c r="E4346" i="14"/>
  <c r="F4346" i="14"/>
  <c r="G4346" i="14"/>
  <c r="H4346" i="14"/>
  <c r="I4346" i="14"/>
  <c r="J4346" i="14"/>
  <c r="K4346" i="14"/>
  <c r="L4346" i="14"/>
  <c r="E4347" i="14"/>
  <c r="F4347" i="14"/>
  <c r="G4347" i="14"/>
  <c r="H4347" i="14"/>
  <c r="I4347" i="14"/>
  <c r="J4347" i="14"/>
  <c r="K4347" i="14"/>
  <c r="L4347" i="14"/>
  <c r="E4348" i="14"/>
  <c r="F4348" i="14"/>
  <c r="G4348" i="14"/>
  <c r="H4348" i="14"/>
  <c r="I4348" i="14"/>
  <c r="J4348" i="14"/>
  <c r="K4348" i="14"/>
  <c r="L4348" i="14"/>
  <c r="E4349" i="14"/>
  <c r="F4349" i="14"/>
  <c r="G4349" i="14"/>
  <c r="H4349" i="14"/>
  <c r="I4349" i="14"/>
  <c r="J4349" i="14"/>
  <c r="K4349" i="14"/>
  <c r="L4349" i="14"/>
  <c r="E4350" i="14"/>
  <c r="F4350" i="14"/>
  <c r="G4350" i="14"/>
  <c r="H4350" i="14"/>
  <c r="I4350" i="14"/>
  <c r="J4350" i="14"/>
  <c r="K4350" i="14"/>
  <c r="L4350" i="14"/>
  <c r="E4351" i="14"/>
  <c r="F4351" i="14"/>
  <c r="G4351" i="14"/>
  <c r="H4351" i="14"/>
  <c r="I4351" i="14"/>
  <c r="J4351" i="14"/>
  <c r="K4351" i="14"/>
  <c r="L4351" i="14"/>
  <c r="E4352" i="14"/>
  <c r="F4352" i="14"/>
  <c r="G4352" i="14"/>
  <c r="H4352" i="14"/>
  <c r="I4352" i="14"/>
  <c r="J4352" i="14"/>
  <c r="K4352" i="14"/>
  <c r="L4352" i="14"/>
  <c r="E4353" i="14"/>
  <c r="F4353" i="14"/>
  <c r="G4353" i="14"/>
  <c r="H4353" i="14"/>
  <c r="I4353" i="14"/>
  <c r="J4353" i="14"/>
  <c r="K4353" i="14"/>
  <c r="L4353" i="14"/>
  <c r="E4354" i="14"/>
  <c r="F4354" i="14"/>
  <c r="G4354" i="14"/>
  <c r="H4354" i="14"/>
  <c r="I4354" i="14"/>
  <c r="J4354" i="14"/>
  <c r="K4354" i="14"/>
  <c r="L4354" i="14"/>
  <c r="E4355" i="14"/>
  <c r="F4355" i="14"/>
  <c r="G4355" i="14"/>
  <c r="H4355" i="14"/>
  <c r="I4355" i="14"/>
  <c r="J4355" i="14"/>
  <c r="K4355" i="14"/>
  <c r="L4355" i="14"/>
  <c r="E4356" i="14"/>
  <c r="F4356" i="14"/>
  <c r="G4356" i="14"/>
  <c r="H4356" i="14"/>
  <c r="I4356" i="14"/>
  <c r="J4356" i="14"/>
  <c r="K4356" i="14"/>
  <c r="L4356" i="14"/>
  <c r="E4357" i="14"/>
  <c r="F4357" i="14"/>
  <c r="G4357" i="14"/>
  <c r="H4357" i="14"/>
  <c r="I4357" i="14"/>
  <c r="J4357" i="14"/>
  <c r="K4357" i="14"/>
  <c r="L4357" i="14"/>
  <c r="E4358" i="14"/>
  <c r="F4358" i="14"/>
  <c r="G4358" i="14"/>
  <c r="H4358" i="14"/>
  <c r="I4358" i="14"/>
  <c r="J4358" i="14"/>
  <c r="K4358" i="14"/>
  <c r="L4358" i="14"/>
  <c r="E4359" i="14"/>
  <c r="F4359" i="14"/>
  <c r="G4359" i="14"/>
  <c r="H4359" i="14"/>
  <c r="I4359" i="14"/>
  <c r="J4359" i="14"/>
  <c r="K4359" i="14"/>
  <c r="L4359" i="14"/>
  <c r="E4360" i="14"/>
  <c r="F4360" i="14"/>
  <c r="G4360" i="14"/>
  <c r="H4360" i="14"/>
  <c r="I4360" i="14"/>
  <c r="J4360" i="14"/>
  <c r="K4360" i="14"/>
  <c r="L4360" i="14"/>
  <c r="E4361" i="14"/>
  <c r="F4361" i="14"/>
  <c r="G4361" i="14"/>
  <c r="H4361" i="14"/>
  <c r="I4361" i="14"/>
  <c r="J4361" i="14"/>
  <c r="K4361" i="14"/>
  <c r="L4361" i="14"/>
  <c r="E4362" i="14"/>
  <c r="F4362" i="14"/>
  <c r="G4362" i="14"/>
  <c r="H4362" i="14"/>
  <c r="I4362" i="14"/>
  <c r="J4362" i="14"/>
  <c r="K4362" i="14"/>
  <c r="L4362" i="14"/>
  <c r="E4363" i="14"/>
  <c r="F4363" i="14"/>
  <c r="G4363" i="14"/>
  <c r="H4363" i="14"/>
  <c r="I4363" i="14"/>
  <c r="J4363" i="14"/>
  <c r="K4363" i="14"/>
  <c r="L4363" i="14"/>
  <c r="E4364" i="14"/>
  <c r="F4364" i="14"/>
  <c r="G4364" i="14"/>
  <c r="H4364" i="14"/>
  <c r="I4364" i="14"/>
  <c r="J4364" i="14"/>
  <c r="K4364" i="14"/>
  <c r="L4364" i="14"/>
  <c r="E4365" i="14"/>
  <c r="F4365" i="14"/>
  <c r="G4365" i="14"/>
  <c r="H4365" i="14"/>
  <c r="I4365" i="14"/>
  <c r="J4365" i="14"/>
  <c r="K4365" i="14"/>
  <c r="L4365" i="14"/>
  <c r="E4366" i="14"/>
  <c r="F4366" i="14"/>
  <c r="G4366" i="14"/>
  <c r="H4366" i="14"/>
  <c r="I4366" i="14"/>
  <c r="J4366" i="14"/>
  <c r="K4366" i="14"/>
  <c r="L4366" i="14"/>
  <c r="E4367" i="14"/>
  <c r="F4367" i="14"/>
  <c r="G4367" i="14"/>
  <c r="H4367" i="14"/>
  <c r="I4367" i="14"/>
  <c r="J4367" i="14"/>
  <c r="K4367" i="14"/>
  <c r="L4367" i="14"/>
  <c r="E4368" i="14"/>
  <c r="F4368" i="14"/>
  <c r="G4368" i="14"/>
  <c r="H4368" i="14"/>
  <c r="I4368" i="14"/>
  <c r="J4368" i="14"/>
  <c r="K4368" i="14"/>
  <c r="L4368" i="14"/>
  <c r="E4369" i="14"/>
  <c r="F4369" i="14"/>
  <c r="G4369" i="14"/>
  <c r="H4369" i="14"/>
  <c r="I4369" i="14"/>
  <c r="J4369" i="14"/>
  <c r="K4369" i="14"/>
  <c r="L4369" i="14"/>
  <c r="E4370" i="14"/>
  <c r="F4370" i="14"/>
  <c r="G4370" i="14"/>
  <c r="H4370" i="14"/>
  <c r="I4370" i="14"/>
  <c r="J4370" i="14"/>
  <c r="K4370" i="14"/>
  <c r="L4370" i="14"/>
  <c r="E4371" i="14"/>
  <c r="F4371" i="14"/>
  <c r="G4371" i="14"/>
  <c r="H4371" i="14"/>
  <c r="I4371" i="14"/>
  <c r="J4371" i="14"/>
  <c r="K4371" i="14"/>
  <c r="L4371" i="14"/>
  <c r="E4372" i="14"/>
  <c r="F4372" i="14"/>
  <c r="G4372" i="14"/>
  <c r="H4372" i="14"/>
  <c r="I4372" i="14"/>
  <c r="J4372" i="14"/>
  <c r="K4372" i="14"/>
  <c r="L4372" i="14"/>
  <c r="E4373" i="14"/>
  <c r="F4373" i="14"/>
  <c r="G4373" i="14"/>
  <c r="H4373" i="14"/>
  <c r="I4373" i="14"/>
  <c r="J4373" i="14"/>
  <c r="K4373" i="14"/>
  <c r="L4373" i="14"/>
  <c r="E4374" i="14"/>
  <c r="F4374" i="14"/>
  <c r="G4374" i="14"/>
  <c r="H4374" i="14"/>
  <c r="I4374" i="14"/>
  <c r="J4374" i="14"/>
  <c r="K4374" i="14"/>
  <c r="L4374" i="14"/>
  <c r="E4375" i="14"/>
  <c r="F4375" i="14"/>
  <c r="G4375" i="14"/>
  <c r="H4375" i="14"/>
  <c r="I4375" i="14"/>
  <c r="J4375" i="14"/>
  <c r="K4375" i="14"/>
  <c r="L4375" i="14"/>
  <c r="E4376" i="14"/>
  <c r="F4376" i="14"/>
  <c r="G4376" i="14"/>
  <c r="H4376" i="14"/>
  <c r="I4376" i="14"/>
  <c r="J4376" i="14"/>
  <c r="K4376" i="14"/>
  <c r="L4376" i="14"/>
  <c r="E4377" i="14"/>
  <c r="F4377" i="14"/>
  <c r="G4377" i="14"/>
  <c r="H4377" i="14"/>
  <c r="I4377" i="14"/>
  <c r="J4377" i="14"/>
  <c r="K4377" i="14"/>
  <c r="L4377" i="14"/>
  <c r="E4378" i="14"/>
  <c r="F4378" i="14"/>
  <c r="G4378" i="14"/>
  <c r="H4378" i="14"/>
  <c r="I4378" i="14"/>
  <c r="J4378" i="14"/>
  <c r="K4378" i="14"/>
  <c r="L4378" i="14"/>
  <c r="E4379" i="14"/>
  <c r="F4379" i="14"/>
  <c r="G4379" i="14"/>
  <c r="H4379" i="14"/>
  <c r="I4379" i="14"/>
  <c r="J4379" i="14"/>
  <c r="K4379" i="14"/>
  <c r="L4379" i="14"/>
  <c r="E4380" i="14"/>
  <c r="F4380" i="14"/>
  <c r="G4380" i="14"/>
  <c r="H4380" i="14"/>
  <c r="I4380" i="14"/>
  <c r="J4380" i="14"/>
  <c r="K4380" i="14"/>
  <c r="L4380" i="14"/>
  <c r="E4381" i="14"/>
  <c r="F4381" i="14"/>
  <c r="G4381" i="14"/>
  <c r="H4381" i="14"/>
  <c r="I4381" i="14"/>
  <c r="J4381" i="14"/>
  <c r="K4381" i="14"/>
  <c r="L4381" i="14"/>
  <c r="E4382" i="14"/>
  <c r="F4382" i="14"/>
  <c r="G4382" i="14"/>
  <c r="H4382" i="14"/>
  <c r="I4382" i="14"/>
  <c r="J4382" i="14"/>
  <c r="K4382" i="14"/>
  <c r="L4382" i="14"/>
  <c r="E4383" i="14"/>
  <c r="F4383" i="14"/>
  <c r="G4383" i="14"/>
  <c r="H4383" i="14"/>
  <c r="I4383" i="14"/>
  <c r="J4383" i="14"/>
  <c r="K4383" i="14"/>
  <c r="L4383" i="14"/>
  <c r="E4384" i="14"/>
  <c r="F4384" i="14"/>
  <c r="G4384" i="14"/>
  <c r="H4384" i="14"/>
  <c r="I4384" i="14"/>
  <c r="J4384" i="14"/>
  <c r="K4384" i="14"/>
  <c r="L4384" i="14"/>
  <c r="E4385" i="14"/>
  <c r="F4385" i="14"/>
  <c r="G4385" i="14"/>
  <c r="H4385" i="14"/>
  <c r="I4385" i="14"/>
  <c r="J4385" i="14"/>
  <c r="K4385" i="14"/>
  <c r="L4385" i="14"/>
  <c r="E4386" i="14"/>
  <c r="F4386" i="14"/>
  <c r="G4386" i="14"/>
  <c r="H4386" i="14"/>
  <c r="I4386" i="14"/>
  <c r="J4386" i="14"/>
  <c r="K4386" i="14"/>
  <c r="L4386" i="14"/>
  <c r="E4387" i="14"/>
  <c r="F4387" i="14"/>
  <c r="G4387" i="14"/>
  <c r="H4387" i="14"/>
  <c r="I4387" i="14"/>
  <c r="J4387" i="14"/>
  <c r="K4387" i="14"/>
  <c r="L4387" i="14"/>
  <c r="E4388" i="14"/>
  <c r="F4388" i="14"/>
  <c r="G4388" i="14"/>
  <c r="H4388" i="14"/>
  <c r="I4388" i="14"/>
  <c r="J4388" i="14"/>
  <c r="K4388" i="14"/>
  <c r="L4388" i="14"/>
  <c r="E4389" i="14"/>
  <c r="F4389" i="14"/>
  <c r="G4389" i="14"/>
  <c r="H4389" i="14"/>
  <c r="I4389" i="14"/>
  <c r="J4389" i="14"/>
  <c r="K4389" i="14"/>
  <c r="L4389" i="14"/>
  <c r="E4292" i="14"/>
  <c r="F4292" i="14"/>
  <c r="G4292" i="14"/>
  <c r="H4292" i="14"/>
  <c r="I4292" i="14"/>
  <c r="J4292" i="14"/>
  <c r="K4292" i="14"/>
  <c r="L4292" i="14"/>
  <c r="E4293" i="14"/>
  <c r="F4293" i="14"/>
  <c r="G4293" i="14"/>
  <c r="H4293" i="14"/>
  <c r="I4293" i="14"/>
  <c r="J4293" i="14"/>
  <c r="K4293" i="14"/>
  <c r="L4293" i="14"/>
  <c r="E4294" i="14"/>
  <c r="F4294" i="14"/>
  <c r="G4294" i="14"/>
  <c r="H4294" i="14"/>
  <c r="I4294" i="14"/>
  <c r="J4294" i="14"/>
  <c r="K4294" i="14"/>
  <c r="L4294" i="14"/>
  <c r="E4295" i="14"/>
  <c r="F4295" i="14"/>
  <c r="G4295" i="14"/>
  <c r="H4295" i="14"/>
  <c r="I4295" i="14"/>
  <c r="J4295" i="14"/>
  <c r="K4295" i="14"/>
  <c r="L4295" i="14"/>
  <c r="E4296" i="14"/>
  <c r="F4296" i="14"/>
  <c r="G4296" i="14"/>
  <c r="H4296" i="14"/>
  <c r="I4296" i="14"/>
  <c r="J4296" i="14"/>
  <c r="K4296" i="14"/>
  <c r="L4296" i="14"/>
  <c r="E4297" i="14"/>
  <c r="F4297" i="14"/>
  <c r="G4297" i="14"/>
  <c r="H4297" i="14"/>
  <c r="I4297" i="14"/>
  <c r="J4297" i="14"/>
  <c r="K4297" i="14"/>
  <c r="L4297" i="14"/>
  <c r="E4298" i="14"/>
  <c r="F4298" i="14"/>
  <c r="G4298" i="14"/>
  <c r="H4298" i="14"/>
  <c r="I4298" i="14"/>
  <c r="J4298" i="14"/>
  <c r="K4298" i="14"/>
  <c r="L4298" i="14"/>
  <c r="E4299" i="14"/>
  <c r="F4299" i="14"/>
  <c r="G4299" i="14"/>
  <c r="H4299" i="14"/>
  <c r="I4299" i="14"/>
  <c r="J4299" i="14"/>
  <c r="K4299" i="14"/>
  <c r="L4299" i="14"/>
  <c r="E4300" i="14"/>
  <c r="F4300" i="14"/>
  <c r="G4300" i="14"/>
  <c r="H4300" i="14"/>
  <c r="I4300" i="14"/>
  <c r="J4300" i="14"/>
  <c r="K4300" i="14"/>
  <c r="L4300" i="14"/>
  <c r="E4301" i="14"/>
  <c r="F4301" i="14"/>
  <c r="G4301" i="14"/>
  <c r="H4301" i="14"/>
  <c r="I4301" i="14"/>
  <c r="J4301" i="14"/>
  <c r="K4301" i="14"/>
  <c r="L4301" i="14"/>
  <c r="E4302" i="14"/>
  <c r="F4302" i="14"/>
  <c r="G4302" i="14"/>
  <c r="H4302" i="14"/>
  <c r="I4302" i="14"/>
  <c r="J4302" i="14"/>
  <c r="K4302" i="14"/>
  <c r="L4302" i="14"/>
  <c r="E4303" i="14"/>
  <c r="F4303" i="14"/>
  <c r="G4303" i="14"/>
  <c r="H4303" i="14"/>
  <c r="I4303" i="14"/>
  <c r="J4303" i="14"/>
  <c r="K4303" i="14"/>
  <c r="L4303" i="14"/>
  <c r="E4304" i="14"/>
  <c r="F4304" i="14"/>
  <c r="G4304" i="14"/>
  <c r="H4304" i="14"/>
  <c r="I4304" i="14"/>
  <c r="J4304" i="14"/>
  <c r="K4304" i="14"/>
  <c r="L4304" i="14"/>
  <c r="E4305" i="14"/>
  <c r="F4305" i="14"/>
  <c r="G4305" i="14"/>
  <c r="H4305" i="14"/>
  <c r="I4305" i="14"/>
  <c r="J4305" i="14"/>
  <c r="K4305" i="14"/>
  <c r="L4305" i="14"/>
  <c r="E4306" i="14"/>
  <c r="F4306" i="14"/>
  <c r="G4306" i="14"/>
  <c r="H4306" i="14"/>
  <c r="I4306" i="14"/>
  <c r="J4306" i="14"/>
  <c r="K4306" i="14"/>
  <c r="L4306" i="14"/>
  <c r="E4307" i="14"/>
  <c r="F4307" i="14"/>
  <c r="G4307" i="14"/>
  <c r="H4307" i="14"/>
  <c r="I4307" i="14"/>
  <c r="J4307" i="14"/>
  <c r="K4307" i="14"/>
  <c r="L4307" i="14"/>
  <c r="E4308" i="14"/>
  <c r="F4308" i="14"/>
  <c r="G4308" i="14"/>
  <c r="H4308" i="14"/>
  <c r="I4308" i="14"/>
  <c r="J4308" i="14"/>
  <c r="K4308" i="14"/>
  <c r="L4308" i="14"/>
  <c r="E4309" i="14"/>
  <c r="F4309" i="14"/>
  <c r="G4309" i="14"/>
  <c r="H4309" i="14"/>
  <c r="I4309" i="14"/>
  <c r="J4309" i="14"/>
  <c r="K4309" i="14"/>
  <c r="L4309" i="14"/>
  <c r="E4310" i="14"/>
  <c r="F4310" i="14"/>
  <c r="G4310" i="14"/>
  <c r="H4310" i="14"/>
  <c r="I4310" i="14"/>
  <c r="J4310" i="14"/>
  <c r="K4310" i="14"/>
  <c r="L4310" i="14"/>
  <c r="E4311" i="14"/>
  <c r="F4311" i="14"/>
  <c r="G4311" i="14"/>
  <c r="H4311" i="14"/>
  <c r="I4311" i="14"/>
  <c r="J4311" i="14"/>
  <c r="K4311" i="14"/>
  <c r="L4311" i="14"/>
  <c r="E4312" i="14"/>
  <c r="F4312" i="14"/>
  <c r="G4312" i="14"/>
  <c r="H4312" i="14"/>
  <c r="I4312" i="14"/>
  <c r="J4312" i="14"/>
  <c r="K4312" i="14"/>
  <c r="L4312" i="14"/>
  <c r="E4313" i="14"/>
  <c r="F4313" i="14"/>
  <c r="G4313" i="14"/>
  <c r="H4313" i="14"/>
  <c r="I4313" i="14"/>
  <c r="J4313" i="14"/>
  <c r="K4313" i="14"/>
  <c r="L4313" i="14"/>
  <c r="E4314" i="14"/>
  <c r="F4314" i="14"/>
  <c r="G4314" i="14"/>
  <c r="H4314" i="14"/>
  <c r="I4314" i="14"/>
  <c r="J4314" i="14"/>
  <c r="K4314" i="14"/>
  <c r="L4314" i="14"/>
  <c r="E4315" i="14"/>
  <c r="F4315" i="14"/>
  <c r="G4315" i="14"/>
  <c r="H4315" i="14"/>
  <c r="I4315" i="14"/>
  <c r="J4315" i="14"/>
  <c r="K4315" i="14"/>
  <c r="L4315" i="14"/>
  <c r="E4316" i="14"/>
  <c r="F4316" i="14"/>
  <c r="G4316" i="14"/>
  <c r="H4316" i="14"/>
  <c r="I4316" i="14"/>
  <c r="J4316" i="14"/>
  <c r="K4316" i="14"/>
  <c r="L4316" i="14"/>
  <c r="E4317" i="14"/>
  <c r="F4317" i="14"/>
  <c r="G4317" i="14"/>
  <c r="H4317" i="14"/>
  <c r="I4317" i="14"/>
  <c r="J4317" i="14"/>
  <c r="K4317" i="14"/>
  <c r="L4317" i="14"/>
  <c r="E4318" i="14"/>
  <c r="F4318" i="14"/>
  <c r="G4318" i="14"/>
  <c r="H4318" i="14"/>
  <c r="I4318" i="14"/>
  <c r="J4318" i="14"/>
  <c r="K4318" i="14"/>
  <c r="L4318" i="14"/>
  <c r="E4319" i="14"/>
  <c r="F4319" i="14"/>
  <c r="G4319" i="14"/>
  <c r="H4319" i="14"/>
  <c r="I4319" i="14"/>
  <c r="J4319" i="14"/>
  <c r="K4319" i="14"/>
  <c r="L4319" i="14"/>
  <c r="E4320" i="14"/>
  <c r="F4320" i="14"/>
  <c r="G4320" i="14"/>
  <c r="H4320" i="14"/>
  <c r="I4320" i="14"/>
  <c r="J4320" i="14"/>
  <c r="K4320" i="14"/>
  <c r="L4320" i="14"/>
  <c r="E4321" i="14"/>
  <c r="F4321" i="14"/>
  <c r="G4321" i="14"/>
  <c r="H4321" i="14"/>
  <c r="I4321" i="14"/>
  <c r="J4321" i="14"/>
  <c r="K4321" i="14"/>
  <c r="L4321" i="14"/>
  <c r="E4322" i="14"/>
  <c r="F4322" i="14"/>
  <c r="G4322" i="14"/>
  <c r="H4322" i="14"/>
  <c r="I4322" i="14"/>
  <c r="J4322" i="14"/>
  <c r="K4322" i="14"/>
  <c r="L4322" i="14"/>
  <c r="E4323" i="14"/>
  <c r="F4323" i="14"/>
  <c r="G4323" i="14"/>
  <c r="H4323" i="14"/>
  <c r="I4323" i="14"/>
  <c r="J4323" i="14"/>
  <c r="K4323" i="14"/>
  <c r="L4323" i="14"/>
  <c r="E4324" i="14"/>
  <c r="F4324" i="14"/>
  <c r="G4324" i="14"/>
  <c r="H4324" i="14"/>
  <c r="I4324" i="14"/>
  <c r="J4324" i="14"/>
  <c r="K4324" i="14"/>
  <c r="L4324" i="14"/>
  <c r="E4325" i="14"/>
  <c r="F4325" i="14"/>
  <c r="G4325" i="14"/>
  <c r="H4325" i="14"/>
  <c r="I4325" i="14"/>
  <c r="J4325" i="14"/>
  <c r="K4325" i="14"/>
  <c r="L4325" i="14"/>
  <c r="E4326" i="14"/>
  <c r="F4326" i="14"/>
  <c r="G4326" i="14"/>
  <c r="H4326" i="14"/>
  <c r="I4326" i="14"/>
  <c r="J4326" i="14"/>
  <c r="K4326" i="14"/>
  <c r="L4326" i="14"/>
  <c r="E4327" i="14"/>
  <c r="F4327" i="14"/>
  <c r="G4327" i="14"/>
  <c r="H4327" i="14"/>
  <c r="I4327" i="14"/>
  <c r="J4327" i="14"/>
  <c r="K4327" i="14"/>
  <c r="L4327" i="14"/>
  <c r="E4328" i="14"/>
  <c r="F4328" i="14"/>
  <c r="G4328" i="14"/>
  <c r="H4328" i="14"/>
  <c r="I4328" i="14"/>
  <c r="J4328" i="14"/>
  <c r="K4328" i="14"/>
  <c r="L4328" i="14"/>
  <c r="E4329" i="14"/>
  <c r="F4329" i="14"/>
  <c r="G4329" i="14"/>
  <c r="H4329" i="14"/>
  <c r="I4329" i="14"/>
  <c r="J4329" i="14"/>
  <c r="K4329" i="14"/>
  <c r="L4329" i="14"/>
  <c r="E4330" i="14"/>
  <c r="F4330" i="14"/>
  <c r="G4330" i="14"/>
  <c r="H4330" i="14"/>
  <c r="I4330" i="14"/>
  <c r="J4330" i="14"/>
  <c r="K4330" i="14"/>
  <c r="L4330" i="14"/>
  <c r="E4331" i="14"/>
  <c r="F4331" i="14"/>
  <c r="G4331" i="14"/>
  <c r="H4331" i="14"/>
  <c r="I4331" i="14"/>
  <c r="J4331" i="14"/>
  <c r="K4331" i="14"/>
  <c r="L4331" i="14"/>
  <c r="E4332" i="14"/>
  <c r="F4332" i="14"/>
  <c r="G4332" i="14"/>
  <c r="H4332" i="14"/>
  <c r="I4332" i="14"/>
  <c r="J4332" i="14"/>
  <c r="K4332" i="14"/>
  <c r="L4332" i="14"/>
  <c r="E4333" i="14"/>
  <c r="F4333" i="14"/>
  <c r="G4333" i="14"/>
  <c r="H4333" i="14"/>
  <c r="I4333" i="14"/>
  <c r="J4333" i="14"/>
  <c r="K4333" i="14"/>
  <c r="L4333" i="14"/>
  <c r="E4334" i="14"/>
  <c r="F4334" i="14"/>
  <c r="G4334" i="14"/>
  <c r="H4334" i="14"/>
  <c r="I4334" i="14"/>
  <c r="J4334" i="14"/>
  <c r="K4334" i="14"/>
  <c r="L4334" i="14"/>
  <c r="E4335" i="14"/>
  <c r="F4335" i="14"/>
  <c r="G4335" i="14"/>
  <c r="H4335" i="14"/>
  <c r="I4335" i="14"/>
  <c r="J4335" i="14"/>
  <c r="K4335" i="14"/>
  <c r="L4335" i="14"/>
  <c r="E4336" i="14"/>
  <c r="F4336" i="14"/>
  <c r="G4336" i="14"/>
  <c r="H4336" i="14"/>
  <c r="I4336" i="14"/>
  <c r="J4336" i="14"/>
  <c r="K4336" i="14"/>
  <c r="L4336" i="14"/>
  <c r="E4337" i="14"/>
  <c r="F4337" i="14"/>
  <c r="G4337" i="14"/>
  <c r="H4337" i="14"/>
  <c r="I4337" i="14"/>
  <c r="J4337" i="14"/>
  <c r="K4337" i="14"/>
  <c r="L4337" i="14"/>
  <c r="E4338" i="14"/>
  <c r="F4338" i="14"/>
  <c r="G4338" i="14"/>
  <c r="H4338" i="14"/>
  <c r="I4338" i="14"/>
  <c r="J4338" i="14"/>
  <c r="K4338" i="14"/>
  <c r="L4338" i="14"/>
  <c r="E4241" i="14"/>
  <c r="F4241" i="14"/>
  <c r="G4241" i="14"/>
  <c r="H4241" i="14"/>
  <c r="I4241" i="14"/>
  <c r="J4241" i="14"/>
  <c r="K4241" i="14"/>
  <c r="L4241" i="14"/>
  <c r="E4242" i="14"/>
  <c r="F4242" i="14"/>
  <c r="G4242" i="14"/>
  <c r="H4242" i="14"/>
  <c r="I4242" i="14"/>
  <c r="J4242" i="14"/>
  <c r="K4242" i="14"/>
  <c r="L4242" i="14"/>
  <c r="E4243" i="14"/>
  <c r="F4243" i="14"/>
  <c r="G4243" i="14"/>
  <c r="H4243" i="14"/>
  <c r="I4243" i="14"/>
  <c r="J4243" i="14"/>
  <c r="K4243" i="14"/>
  <c r="L4243" i="14"/>
  <c r="E4244" i="14"/>
  <c r="F4244" i="14"/>
  <c r="G4244" i="14"/>
  <c r="H4244" i="14"/>
  <c r="I4244" i="14"/>
  <c r="J4244" i="14"/>
  <c r="K4244" i="14"/>
  <c r="L4244" i="14"/>
  <c r="E4245" i="14"/>
  <c r="F4245" i="14"/>
  <c r="G4245" i="14"/>
  <c r="H4245" i="14"/>
  <c r="I4245" i="14"/>
  <c r="J4245" i="14"/>
  <c r="K4245" i="14"/>
  <c r="L4245" i="14"/>
  <c r="E4246" i="14"/>
  <c r="F4246" i="14"/>
  <c r="G4246" i="14"/>
  <c r="H4246" i="14"/>
  <c r="I4246" i="14"/>
  <c r="J4246" i="14"/>
  <c r="K4246" i="14"/>
  <c r="L4246" i="14"/>
  <c r="E4247" i="14"/>
  <c r="F4247" i="14"/>
  <c r="G4247" i="14"/>
  <c r="H4247" i="14"/>
  <c r="I4247" i="14"/>
  <c r="J4247" i="14"/>
  <c r="K4247" i="14"/>
  <c r="L4247" i="14"/>
  <c r="E4248" i="14"/>
  <c r="F4248" i="14"/>
  <c r="G4248" i="14"/>
  <c r="H4248" i="14"/>
  <c r="I4248" i="14"/>
  <c r="J4248" i="14"/>
  <c r="K4248" i="14"/>
  <c r="L4248" i="14"/>
  <c r="E4249" i="14"/>
  <c r="F4249" i="14"/>
  <c r="G4249" i="14"/>
  <c r="H4249" i="14"/>
  <c r="I4249" i="14"/>
  <c r="J4249" i="14"/>
  <c r="K4249" i="14"/>
  <c r="L4249" i="14"/>
  <c r="E4250" i="14"/>
  <c r="F4250" i="14"/>
  <c r="G4250" i="14"/>
  <c r="H4250" i="14"/>
  <c r="I4250" i="14"/>
  <c r="J4250" i="14"/>
  <c r="K4250" i="14"/>
  <c r="L4250" i="14"/>
  <c r="E4251" i="14"/>
  <c r="F4251" i="14"/>
  <c r="G4251" i="14"/>
  <c r="H4251" i="14"/>
  <c r="I4251" i="14"/>
  <c r="J4251" i="14"/>
  <c r="K4251" i="14"/>
  <c r="L4251" i="14"/>
  <c r="E4252" i="14"/>
  <c r="F4252" i="14"/>
  <c r="G4252" i="14"/>
  <c r="H4252" i="14"/>
  <c r="I4252" i="14"/>
  <c r="J4252" i="14"/>
  <c r="K4252" i="14"/>
  <c r="L4252" i="14"/>
  <c r="E4253" i="14"/>
  <c r="F4253" i="14"/>
  <c r="G4253" i="14"/>
  <c r="H4253" i="14"/>
  <c r="I4253" i="14"/>
  <c r="J4253" i="14"/>
  <c r="K4253" i="14"/>
  <c r="L4253" i="14"/>
  <c r="E4254" i="14"/>
  <c r="F4254" i="14"/>
  <c r="G4254" i="14"/>
  <c r="H4254" i="14"/>
  <c r="I4254" i="14"/>
  <c r="J4254" i="14"/>
  <c r="K4254" i="14"/>
  <c r="L4254" i="14"/>
  <c r="E4255" i="14"/>
  <c r="F4255" i="14"/>
  <c r="G4255" i="14"/>
  <c r="H4255" i="14"/>
  <c r="I4255" i="14"/>
  <c r="J4255" i="14"/>
  <c r="K4255" i="14"/>
  <c r="L4255" i="14"/>
  <c r="E4256" i="14"/>
  <c r="F4256" i="14"/>
  <c r="G4256" i="14"/>
  <c r="H4256" i="14"/>
  <c r="I4256" i="14"/>
  <c r="J4256" i="14"/>
  <c r="K4256" i="14"/>
  <c r="L4256" i="14"/>
  <c r="E4257" i="14"/>
  <c r="F4257" i="14"/>
  <c r="G4257" i="14"/>
  <c r="H4257" i="14"/>
  <c r="I4257" i="14"/>
  <c r="J4257" i="14"/>
  <c r="K4257" i="14"/>
  <c r="L4257" i="14"/>
  <c r="E4258" i="14"/>
  <c r="F4258" i="14"/>
  <c r="G4258" i="14"/>
  <c r="H4258" i="14"/>
  <c r="I4258" i="14"/>
  <c r="J4258" i="14"/>
  <c r="K4258" i="14"/>
  <c r="L4258" i="14"/>
  <c r="E4259" i="14"/>
  <c r="F4259" i="14"/>
  <c r="G4259" i="14"/>
  <c r="H4259" i="14"/>
  <c r="I4259" i="14"/>
  <c r="J4259" i="14"/>
  <c r="K4259" i="14"/>
  <c r="L4259" i="14"/>
  <c r="E4260" i="14"/>
  <c r="F4260" i="14"/>
  <c r="G4260" i="14"/>
  <c r="H4260" i="14"/>
  <c r="I4260" i="14"/>
  <c r="J4260" i="14"/>
  <c r="K4260" i="14"/>
  <c r="L4260" i="14"/>
  <c r="E4261" i="14"/>
  <c r="F4261" i="14"/>
  <c r="G4261" i="14"/>
  <c r="H4261" i="14"/>
  <c r="I4261" i="14"/>
  <c r="J4261" i="14"/>
  <c r="K4261" i="14"/>
  <c r="L4261" i="14"/>
  <c r="E4262" i="14"/>
  <c r="F4262" i="14"/>
  <c r="G4262" i="14"/>
  <c r="H4262" i="14"/>
  <c r="I4262" i="14"/>
  <c r="J4262" i="14"/>
  <c r="K4262" i="14"/>
  <c r="L4262" i="14"/>
  <c r="E4263" i="14"/>
  <c r="F4263" i="14"/>
  <c r="G4263" i="14"/>
  <c r="H4263" i="14"/>
  <c r="I4263" i="14"/>
  <c r="J4263" i="14"/>
  <c r="K4263" i="14"/>
  <c r="L4263" i="14"/>
  <c r="E4264" i="14"/>
  <c r="F4264" i="14"/>
  <c r="G4264" i="14"/>
  <c r="H4264" i="14"/>
  <c r="I4264" i="14"/>
  <c r="J4264" i="14"/>
  <c r="K4264" i="14"/>
  <c r="L4264" i="14"/>
  <c r="E4265" i="14"/>
  <c r="F4265" i="14"/>
  <c r="G4265" i="14"/>
  <c r="H4265" i="14"/>
  <c r="I4265" i="14"/>
  <c r="J4265" i="14"/>
  <c r="K4265" i="14"/>
  <c r="L4265" i="14"/>
  <c r="E4266" i="14"/>
  <c r="F4266" i="14"/>
  <c r="G4266" i="14"/>
  <c r="H4266" i="14"/>
  <c r="I4266" i="14"/>
  <c r="J4266" i="14"/>
  <c r="K4266" i="14"/>
  <c r="L4266" i="14"/>
  <c r="E4267" i="14"/>
  <c r="F4267" i="14"/>
  <c r="G4267" i="14"/>
  <c r="H4267" i="14"/>
  <c r="I4267" i="14"/>
  <c r="J4267" i="14"/>
  <c r="K4267" i="14"/>
  <c r="L4267" i="14"/>
  <c r="E4268" i="14"/>
  <c r="F4268" i="14"/>
  <c r="G4268" i="14"/>
  <c r="H4268" i="14"/>
  <c r="I4268" i="14"/>
  <c r="J4268" i="14"/>
  <c r="K4268" i="14"/>
  <c r="L4268" i="14"/>
  <c r="E4269" i="14"/>
  <c r="F4269" i="14"/>
  <c r="G4269" i="14"/>
  <c r="H4269" i="14"/>
  <c r="I4269" i="14"/>
  <c r="J4269" i="14"/>
  <c r="K4269" i="14"/>
  <c r="L4269" i="14"/>
  <c r="E4270" i="14"/>
  <c r="F4270" i="14"/>
  <c r="G4270" i="14"/>
  <c r="H4270" i="14"/>
  <c r="I4270" i="14"/>
  <c r="J4270" i="14"/>
  <c r="K4270" i="14"/>
  <c r="L4270" i="14"/>
  <c r="E4271" i="14"/>
  <c r="F4271" i="14"/>
  <c r="G4271" i="14"/>
  <c r="H4271" i="14"/>
  <c r="I4271" i="14"/>
  <c r="J4271" i="14"/>
  <c r="K4271" i="14"/>
  <c r="L4271" i="14"/>
  <c r="E4272" i="14"/>
  <c r="F4272" i="14"/>
  <c r="G4272" i="14"/>
  <c r="H4272" i="14"/>
  <c r="I4272" i="14"/>
  <c r="J4272" i="14"/>
  <c r="K4272" i="14"/>
  <c r="L4272" i="14"/>
  <c r="E4273" i="14"/>
  <c r="F4273" i="14"/>
  <c r="G4273" i="14"/>
  <c r="H4273" i="14"/>
  <c r="I4273" i="14"/>
  <c r="J4273" i="14"/>
  <c r="K4273" i="14"/>
  <c r="L4273" i="14"/>
  <c r="E4274" i="14"/>
  <c r="F4274" i="14"/>
  <c r="G4274" i="14"/>
  <c r="H4274" i="14"/>
  <c r="I4274" i="14"/>
  <c r="J4274" i="14"/>
  <c r="K4274" i="14"/>
  <c r="L4274" i="14"/>
  <c r="E4275" i="14"/>
  <c r="F4275" i="14"/>
  <c r="G4275" i="14"/>
  <c r="H4275" i="14"/>
  <c r="I4275" i="14"/>
  <c r="J4275" i="14"/>
  <c r="K4275" i="14"/>
  <c r="L4275" i="14"/>
  <c r="E4276" i="14"/>
  <c r="F4276" i="14"/>
  <c r="G4276" i="14"/>
  <c r="H4276" i="14"/>
  <c r="I4276" i="14"/>
  <c r="J4276" i="14"/>
  <c r="K4276" i="14"/>
  <c r="L4276" i="14"/>
  <c r="E4277" i="14"/>
  <c r="F4277" i="14"/>
  <c r="G4277" i="14"/>
  <c r="H4277" i="14"/>
  <c r="I4277" i="14"/>
  <c r="J4277" i="14"/>
  <c r="K4277" i="14"/>
  <c r="L4277" i="14"/>
  <c r="E4278" i="14"/>
  <c r="F4278" i="14"/>
  <c r="G4278" i="14"/>
  <c r="H4278" i="14"/>
  <c r="I4278" i="14"/>
  <c r="J4278" i="14"/>
  <c r="K4278" i="14"/>
  <c r="L4278" i="14"/>
  <c r="E4279" i="14"/>
  <c r="F4279" i="14"/>
  <c r="G4279" i="14"/>
  <c r="H4279" i="14"/>
  <c r="I4279" i="14"/>
  <c r="J4279" i="14"/>
  <c r="K4279" i="14"/>
  <c r="L4279" i="14"/>
  <c r="E4280" i="14"/>
  <c r="F4280" i="14"/>
  <c r="G4280" i="14"/>
  <c r="H4280" i="14"/>
  <c r="I4280" i="14"/>
  <c r="J4280" i="14"/>
  <c r="K4280" i="14"/>
  <c r="L4280" i="14"/>
  <c r="E4281" i="14"/>
  <c r="F4281" i="14"/>
  <c r="G4281" i="14"/>
  <c r="H4281" i="14"/>
  <c r="I4281" i="14"/>
  <c r="J4281" i="14"/>
  <c r="K4281" i="14"/>
  <c r="L4281" i="14"/>
  <c r="E4282" i="14"/>
  <c r="F4282" i="14"/>
  <c r="G4282" i="14"/>
  <c r="H4282" i="14"/>
  <c r="I4282" i="14"/>
  <c r="J4282" i="14"/>
  <c r="K4282" i="14"/>
  <c r="L4282" i="14"/>
  <c r="E4283" i="14"/>
  <c r="F4283" i="14"/>
  <c r="G4283" i="14"/>
  <c r="H4283" i="14"/>
  <c r="I4283" i="14"/>
  <c r="J4283" i="14"/>
  <c r="K4283" i="14"/>
  <c r="L4283" i="14"/>
  <c r="E4284" i="14"/>
  <c r="F4284" i="14"/>
  <c r="G4284" i="14"/>
  <c r="H4284" i="14"/>
  <c r="I4284" i="14"/>
  <c r="J4284" i="14"/>
  <c r="K4284" i="14"/>
  <c r="L4284" i="14"/>
  <c r="E4285" i="14"/>
  <c r="F4285" i="14"/>
  <c r="G4285" i="14"/>
  <c r="H4285" i="14"/>
  <c r="I4285" i="14"/>
  <c r="J4285" i="14"/>
  <c r="K4285" i="14"/>
  <c r="L4285" i="14"/>
  <c r="E4286" i="14"/>
  <c r="F4286" i="14"/>
  <c r="G4286" i="14"/>
  <c r="H4286" i="14"/>
  <c r="I4286" i="14"/>
  <c r="J4286" i="14"/>
  <c r="K4286" i="14"/>
  <c r="L4286" i="14"/>
  <c r="E4287" i="14"/>
  <c r="F4287" i="14"/>
  <c r="G4287" i="14"/>
  <c r="H4287" i="14"/>
  <c r="I4287" i="14"/>
  <c r="J4287" i="14"/>
  <c r="K4287" i="14"/>
  <c r="L4287" i="14"/>
  <c r="E4190" i="14"/>
  <c r="F4190" i="14"/>
  <c r="G4190" i="14"/>
  <c r="H4190" i="14"/>
  <c r="I4190" i="14"/>
  <c r="J4190" i="14"/>
  <c r="K4190" i="14"/>
  <c r="L4190" i="14"/>
  <c r="E4191" i="14"/>
  <c r="F4191" i="14"/>
  <c r="G4191" i="14"/>
  <c r="H4191" i="14"/>
  <c r="I4191" i="14"/>
  <c r="J4191" i="14"/>
  <c r="K4191" i="14"/>
  <c r="L4191" i="14"/>
  <c r="E4192" i="14"/>
  <c r="F4192" i="14"/>
  <c r="G4192" i="14"/>
  <c r="H4192" i="14"/>
  <c r="I4192" i="14"/>
  <c r="J4192" i="14"/>
  <c r="K4192" i="14"/>
  <c r="L4192" i="14"/>
  <c r="E4193" i="14"/>
  <c r="F4193" i="14"/>
  <c r="G4193" i="14"/>
  <c r="H4193" i="14"/>
  <c r="I4193" i="14"/>
  <c r="J4193" i="14"/>
  <c r="K4193" i="14"/>
  <c r="L4193" i="14"/>
  <c r="E4194" i="14"/>
  <c r="F4194" i="14"/>
  <c r="G4194" i="14"/>
  <c r="H4194" i="14"/>
  <c r="I4194" i="14"/>
  <c r="J4194" i="14"/>
  <c r="K4194" i="14"/>
  <c r="L4194" i="14"/>
  <c r="E4195" i="14"/>
  <c r="F4195" i="14"/>
  <c r="G4195" i="14"/>
  <c r="H4195" i="14"/>
  <c r="I4195" i="14"/>
  <c r="J4195" i="14"/>
  <c r="K4195" i="14"/>
  <c r="L4195" i="14"/>
  <c r="E4196" i="14"/>
  <c r="F4196" i="14"/>
  <c r="G4196" i="14"/>
  <c r="H4196" i="14"/>
  <c r="I4196" i="14"/>
  <c r="J4196" i="14"/>
  <c r="K4196" i="14"/>
  <c r="L4196" i="14"/>
  <c r="E4197" i="14"/>
  <c r="F4197" i="14"/>
  <c r="G4197" i="14"/>
  <c r="H4197" i="14"/>
  <c r="I4197" i="14"/>
  <c r="J4197" i="14"/>
  <c r="K4197" i="14"/>
  <c r="L4197" i="14"/>
  <c r="E4198" i="14"/>
  <c r="F4198" i="14"/>
  <c r="G4198" i="14"/>
  <c r="H4198" i="14"/>
  <c r="I4198" i="14"/>
  <c r="J4198" i="14"/>
  <c r="K4198" i="14"/>
  <c r="L4198" i="14"/>
  <c r="E4199" i="14"/>
  <c r="F4199" i="14"/>
  <c r="G4199" i="14"/>
  <c r="H4199" i="14"/>
  <c r="I4199" i="14"/>
  <c r="J4199" i="14"/>
  <c r="K4199" i="14"/>
  <c r="L4199" i="14"/>
  <c r="E4200" i="14"/>
  <c r="F4200" i="14"/>
  <c r="G4200" i="14"/>
  <c r="H4200" i="14"/>
  <c r="I4200" i="14"/>
  <c r="J4200" i="14"/>
  <c r="K4200" i="14"/>
  <c r="L4200" i="14"/>
  <c r="E4201" i="14"/>
  <c r="F4201" i="14"/>
  <c r="G4201" i="14"/>
  <c r="H4201" i="14"/>
  <c r="I4201" i="14"/>
  <c r="J4201" i="14"/>
  <c r="K4201" i="14"/>
  <c r="L4201" i="14"/>
  <c r="E4202" i="14"/>
  <c r="F4202" i="14"/>
  <c r="G4202" i="14"/>
  <c r="H4202" i="14"/>
  <c r="I4202" i="14"/>
  <c r="J4202" i="14"/>
  <c r="K4202" i="14"/>
  <c r="L4202" i="14"/>
  <c r="E4203" i="14"/>
  <c r="F4203" i="14"/>
  <c r="G4203" i="14"/>
  <c r="H4203" i="14"/>
  <c r="I4203" i="14"/>
  <c r="J4203" i="14"/>
  <c r="K4203" i="14"/>
  <c r="L4203" i="14"/>
  <c r="E4204" i="14"/>
  <c r="F4204" i="14"/>
  <c r="G4204" i="14"/>
  <c r="H4204" i="14"/>
  <c r="I4204" i="14"/>
  <c r="J4204" i="14"/>
  <c r="K4204" i="14"/>
  <c r="L4204" i="14"/>
  <c r="E4205" i="14"/>
  <c r="F4205" i="14"/>
  <c r="G4205" i="14"/>
  <c r="H4205" i="14"/>
  <c r="I4205" i="14"/>
  <c r="J4205" i="14"/>
  <c r="K4205" i="14"/>
  <c r="L4205" i="14"/>
  <c r="E4206" i="14"/>
  <c r="F4206" i="14"/>
  <c r="G4206" i="14"/>
  <c r="H4206" i="14"/>
  <c r="I4206" i="14"/>
  <c r="J4206" i="14"/>
  <c r="K4206" i="14"/>
  <c r="L4206" i="14"/>
  <c r="E4207" i="14"/>
  <c r="F4207" i="14"/>
  <c r="G4207" i="14"/>
  <c r="H4207" i="14"/>
  <c r="I4207" i="14"/>
  <c r="J4207" i="14"/>
  <c r="K4207" i="14"/>
  <c r="L4207" i="14"/>
  <c r="E4208" i="14"/>
  <c r="F4208" i="14"/>
  <c r="G4208" i="14"/>
  <c r="H4208" i="14"/>
  <c r="I4208" i="14"/>
  <c r="J4208" i="14"/>
  <c r="K4208" i="14"/>
  <c r="L4208" i="14"/>
  <c r="E4209" i="14"/>
  <c r="F4209" i="14"/>
  <c r="G4209" i="14"/>
  <c r="H4209" i="14"/>
  <c r="I4209" i="14"/>
  <c r="J4209" i="14"/>
  <c r="K4209" i="14"/>
  <c r="L4209" i="14"/>
  <c r="E4210" i="14"/>
  <c r="F4210" i="14"/>
  <c r="G4210" i="14"/>
  <c r="H4210" i="14"/>
  <c r="I4210" i="14"/>
  <c r="J4210" i="14"/>
  <c r="K4210" i="14"/>
  <c r="L4210" i="14"/>
  <c r="E4211" i="14"/>
  <c r="F4211" i="14"/>
  <c r="G4211" i="14"/>
  <c r="H4211" i="14"/>
  <c r="I4211" i="14"/>
  <c r="J4211" i="14"/>
  <c r="K4211" i="14"/>
  <c r="L4211" i="14"/>
  <c r="E4212" i="14"/>
  <c r="F4212" i="14"/>
  <c r="G4212" i="14"/>
  <c r="H4212" i="14"/>
  <c r="I4212" i="14"/>
  <c r="J4212" i="14"/>
  <c r="K4212" i="14"/>
  <c r="L4212" i="14"/>
  <c r="E4213" i="14"/>
  <c r="F4213" i="14"/>
  <c r="G4213" i="14"/>
  <c r="H4213" i="14"/>
  <c r="I4213" i="14"/>
  <c r="J4213" i="14"/>
  <c r="K4213" i="14"/>
  <c r="L4213" i="14"/>
  <c r="E4214" i="14"/>
  <c r="F4214" i="14"/>
  <c r="G4214" i="14"/>
  <c r="H4214" i="14"/>
  <c r="I4214" i="14"/>
  <c r="J4214" i="14"/>
  <c r="K4214" i="14"/>
  <c r="L4214" i="14"/>
  <c r="E4215" i="14"/>
  <c r="F4215" i="14"/>
  <c r="G4215" i="14"/>
  <c r="H4215" i="14"/>
  <c r="I4215" i="14"/>
  <c r="J4215" i="14"/>
  <c r="K4215" i="14"/>
  <c r="L4215" i="14"/>
  <c r="E4216" i="14"/>
  <c r="F4216" i="14"/>
  <c r="G4216" i="14"/>
  <c r="H4216" i="14"/>
  <c r="I4216" i="14"/>
  <c r="J4216" i="14"/>
  <c r="K4216" i="14"/>
  <c r="L4216" i="14"/>
  <c r="E4217" i="14"/>
  <c r="F4217" i="14"/>
  <c r="G4217" i="14"/>
  <c r="H4217" i="14"/>
  <c r="I4217" i="14"/>
  <c r="J4217" i="14"/>
  <c r="K4217" i="14"/>
  <c r="L4217" i="14"/>
  <c r="E4218" i="14"/>
  <c r="F4218" i="14"/>
  <c r="G4218" i="14"/>
  <c r="H4218" i="14"/>
  <c r="I4218" i="14"/>
  <c r="J4218" i="14"/>
  <c r="K4218" i="14"/>
  <c r="L4218" i="14"/>
  <c r="E4219" i="14"/>
  <c r="F4219" i="14"/>
  <c r="G4219" i="14"/>
  <c r="H4219" i="14"/>
  <c r="I4219" i="14"/>
  <c r="J4219" i="14"/>
  <c r="K4219" i="14"/>
  <c r="L4219" i="14"/>
  <c r="E4220" i="14"/>
  <c r="F4220" i="14"/>
  <c r="G4220" i="14"/>
  <c r="H4220" i="14"/>
  <c r="I4220" i="14"/>
  <c r="J4220" i="14"/>
  <c r="K4220" i="14"/>
  <c r="L4220" i="14"/>
  <c r="E4221" i="14"/>
  <c r="F4221" i="14"/>
  <c r="G4221" i="14"/>
  <c r="H4221" i="14"/>
  <c r="I4221" i="14"/>
  <c r="J4221" i="14"/>
  <c r="K4221" i="14"/>
  <c r="L4221" i="14"/>
  <c r="E4222" i="14"/>
  <c r="F4222" i="14"/>
  <c r="G4222" i="14"/>
  <c r="H4222" i="14"/>
  <c r="I4222" i="14"/>
  <c r="J4222" i="14"/>
  <c r="K4222" i="14"/>
  <c r="L4222" i="14"/>
  <c r="E4223" i="14"/>
  <c r="F4223" i="14"/>
  <c r="G4223" i="14"/>
  <c r="H4223" i="14"/>
  <c r="I4223" i="14"/>
  <c r="J4223" i="14"/>
  <c r="K4223" i="14"/>
  <c r="L4223" i="14"/>
  <c r="E4224" i="14"/>
  <c r="F4224" i="14"/>
  <c r="G4224" i="14"/>
  <c r="H4224" i="14"/>
  <c r="I4224" i="14"/>
  <c r="J4224" i="14"/>
  <c r="K4224" i="14"/>
  <c r="L4224" i="14"/>
  <c r="E4225" i="14"/>
  <c r="F4225" i="14"/>
  <c r="G4225" i="14"/>
  <c r="H4225" i="14"/>
  <c r="I4225" i="14"/>
  <c r="J4225" i="14"/>
  <c r="K4225" i="14"/>
  <c r="L4225" i="14"/>
  <c r="E4226" i="14"/>
  <c r="F4226" i="14"/>
  <c r="G4226" i="14"/>
  <c r="H4226" i="14"/>
  <c r="I4226" i="14"/>
  <c r="J4226" i="14"/>
  <c r="K4226" i="14"/>
  <c r="L4226" i="14"/>
  <c r="E4227" i="14"/>
  <c r="F4227" i="14"/>
  <c r="G4227" i="14"/>
  <c r="H4227" i="14"/>
  <c r="I4227" i="14"/>
  <c r="J4227" i="14"/>
  <c r="K4227" i="14"/>
  <c r="L4227" i="14"/>
  <c r="E4228" i="14"/>
  <c r="F4228" i="14"/>
  <c r="G4228" i="14"/>
  <c r="H4228" i="14"/>
  <c r="I4228" i="14"/>
  <c r="J4228" i="14"/>
  <c r="K4228" i="14"/>
  <c r="L4228" i="14"/>
  <c r="E4229" i="14"/>
  <c r="F4229" i="14"/>
  <c r="G4229" i="14"/>
  <c r="H4229" i="14"/>
  <c r="I4229" i="14"/>
  <c r="J4229" i="14"/>
  <c r="K4229" i="14"/>
  <c r="L4229" i="14"/>
  <c r="E4230" i="14"/>
  <c r="F4230" i="14"/>
  <c r="G4230" i="14"/>
  <c r="H4230" i="14"/>
  <c r="I4230" i="14"/>
  <c r="J4230" i="14"/>
  <c r="K4230" i="14"/>
  <c r="L4230" i="14"/>
  <c r="E4231" i="14"/>
  <c r="F4231" i="14"/>
  <c r="G4231" i="14"/>
  <c r="H4231" i="14"/>
  <c r="I4231" i="14"/>
  <c r="J4231" i="14"/>
  <c r="K4231" i="14"/>
  <c r="L4231" i="14"/>
  <c r="E4232" i="14"/>
  <c r="F4232" i="14"/>
  <c r="G4232" i="14"/>
  <c r="H4232" i="14"/>
  <c r="I4232" i="14"/>
  <c r="J4232" i="14"/>
  <c r="K4232" i="14"/>
  <c r="L4232" i="14"/>
  <c r="E4233" i="14"/>
  <c r="F4233" i="14"/>
  <c r="G4233" i="14"/>
  <c r="H4233" i="14"/>
  <c r="I4233" i="14"/>
  <c r="J4233" i="14"/>
  <c r="K4233" i="14"/>
  <c r="L4233" i="14"/>
  <c r="E4234" i="14"/>
  <c r="F4234" i="14"/>
  <c r="G4234" i="14"/>
  <c r="H4234" i="14"/>
  <c r="I4234" i="14"/>
  <c r="J4234" i="14"/>
  <c r="K4234" i="14"/>
  <c r="L4234" i="14"/>
  <c r="E4235" i="14"/>
  <c r="F4235" i="14"/>
  <c r="G4235" i="14"/>
  <c r="H4235" i="14"/>
  <c r="I4235" i="14"/>
  <c r="J4235" i="14"/>
  <c r="K4235" i="14"/>
  <c r="L4235" i="14"/>
  <c r="E4236" i="14"/>
  <c r="F4236" i="14"/>
  <c r="G4236" i="14"/>
  <c r="H4236" i="14"/>
  <c r="I4236" i="14"/>
  <c r="J4236" i="14"/>
  <c r="K4236" i="14"/>
  <c r="L4236" i="14"/>
  <c r="E4139" i="14"/>
  <c r="F4139" i="14"/>
  <c r="G4139" i="14"/>
  <c r="H4139" i="14"/>
  <c r="I4139" i="14"/>
  <c r="J4139" i="14"/>
  <c r="K4139" i="14"/>
  <c r="L4139" i="14"/>
  <c r="E4140" i="14"/>
  <c r="F4140" i="14"/>
  <c r="G4140" i="14"/>
  <c r="H4140" i="14"/>
  <c r="I4140" i="14"/>
  <c r="J4140" i="14"/>
  <c r="K4140" i="14"/>
  <c r="L4140" i="14"/>
  <c r="E4141" i="14"/>
  <c r="F4141" i="14"/>
  <c r="G4141" i="14"/>
  <c r="H4141" i="14"/>
  <c r="I4141" i="14"/>
  <c r="J4141" i="14"/>
  <c r="K4141" i="14"/>
  <c r="L4141" i="14"/>
  <c r="E4142" i="14"/>
  <c r="F4142" i="14"/>
  <c r="G4142" i="14"/>
  <c r="H4142" i="14"/>
  <c r="I4142" i="14"/>
  <c r="J4142" i="14"/>
  <c r="K4142" i="14"/>
  <c r="L4142" i="14"/>
  <c r="E4143" i="14"/>
  <c r="F4143" i="14"/>
  <c r="G4143" i="14"/>
  <c r="H4143" i="14"/>
  <c r="I4143" i="14"/>
  <c r="J4143" i="14"/>
  <c r="K4143" i="14"/>
  <c r="L4143" i="14"/>
  <c r="E4144" i="14"/>
  <c r="F4144" i="14"/>
  <c r="G4144" i="14"/>
  <c r="H4144" i="14"/>
  <c r="I4144" i="14"/>
  <c r="J4144" i="14"/>
  <c r="K4144" i="14"/>
  <c r="L4144" i="14"/>
  <c r="E4145" i="14"/>
  <c r="F4145" i="14"/>
  <c r="G4145" i="14"/>
  <c r="H4145" i="14"/>
  <c r="I4145" i="14"/>
  <c r="J4145" i="14"/>
  <c r="K4145" i="14"/>
  <c r="L4145" i="14"/>
  <c r="E4146" i="14"/>
  <c r="F4146" i="14"/>
  <c r="G4146" i="14"/>
  <c r="H4146" i="14"/>
  <c r="I4146" i="14"/>
  <c r="J4146" i="14"/>
  <c r="K4146" i="14"/>
  <c r="L4146" i="14"/>
  <c r="E4147" i="14"/>
  <c r="F4147" i="14"/>
  <c r="G4147" i="14"/>
  <c r="H4147" i="14"/>
  <c r="I4147" i="14"/>
  <c r="J4147" i="14"/>
  <c r="K4147" i="14"/>
  <c r="L4147" i="14"/>
  <c r="E4148" i="14"/>
  <c r="F4148" i="14"/>
  <c r="G4148" i="14"/>
  <c r="H4148" i="14"/>
  <c r="I4148" i="14"/>
  <c r="J4148" i="14"/>
  <c r="K4148" i="14"/>
  <c r="L4148" i="14"/>
  <c r="E4149" i="14"/>
  <c r="F4149" i="14"/>
  <c r="G4149" i="14"/>
  <c r="H4149" i="14"/>
  <c r="I4149" i="14"/>
  <c r="J4149" i="14"/>
  <c r="K4149" i="14"/>
  <c r="L4149" i="14"/>
  <c r="E4150" i="14"/>
  <c r="F4150" i="14"/>
  <c r="G4150" i="14"/>
  <c r="H4150" i="14"/>
  <c r="I4150" i="14"/>
  <c r="J4150" i="14"/>
  <c r="K4150" i="14"/>
  <c r="L4150" i="14"/>
  <c r="E4151" i="14"/>
  <c r="F4151" i="14"/>
  <c r="G4151" i="14"/>
  <c r="H4151" i="14"/>
  <c r="I4151" i="14"/>
  <c r="J4151" i="14"/>
  <c r="K4151" i="14"/>
  <c r="L4151" i="14"/>
  <c r="E4152" i="14"/>
  <c r="F4152" i="14"/>
  <c r="G4152" i="14"/>
  <c r="H4152" i="14"/>
  <c r="I4152" i="14"/>
  <c r="J4152" i="14"/>
  <c r="K4152" i="14"/>
  <c r="L4152" i="14"/>
  <c r="E4153" i="14"/>
  <c r="F4153" i="14"/>
  <c r="G4153" i="14"/>
  <c r="H4153" i="14"/>
  <c r="I4153" i="14"/>
  <c r="J4153" i="14"/>
  <c r="K4153" i="14"/>
  <c r="L4153" i="14"/>
  <c r="E4154" i="14"/>
  <c r="F4154" i="14"/>
  <c r="G4154" i="14"/>
  <c r="H4154" i="14"/>
  <c r="I4154" i="14"/>
  <c r="J4154" i="14"/>
  <c r="K4154" i="14"/>
  <c r="L4154" i="14"/>
  <c r="E4155" i="14"/>
  <c r="F4155" i="14"/>
  <c r="G4155" i="14"/>
  <c r="H4155" i="14"/>
  <c r="I4155" i="14"/>
  <c r="J4155" i="14"/>
  <c r="K4155" i="14"/>
  <c r="L4155" i="14"/>
  <c r="E4156" i="14"/>
  <c r="F4156" i="14"/>
  <c r="G4156" i="14"/>
  <c r="H4156" i="14"/>
  <c r="I4156" i="14"/>
  <c r="J4156" i="14"/>
  <c r="K4156" i="14"/>
  <c r="L4156" i="14"/>
  <c r="E4157" i="14"/>
  <c r="F4157" i="14"/>
  <c r="G4157" i="14"/>
  <c r="H4157" i="14"/>
  <c r="I4157" i="14"/>
  <c r="J4157" i="14"/>
  <c r="K4157" i="14"/>
  <c r="L4157" i="14"/>
  <c r="E4158" i="14"/>
  <c r="F4158" i="14"/>
  <c r="G4158" i="14"/>
  <c r="H4158" i="14"/>
  <c r="I4158" i="14"/>
  <c r="J4158" i="14"/>
  <c r="K4158" i="14"/>
  <c r="L4158" i="14"/>
  <c r="E4159" i="14"/>
  <c r="F4159" i="14"/>
  <c r="G4159" i="14"/>
  <c r="H4159" i="14"/>
  <c r="I4159" i="14"/>
  <c r="J4159" i="14"/>
  <c r="K4159" i="14"/>
  <c r="L4159" i="14"/>
  <c r="E4160" i="14"/>
  <c r="F4160" i="14"/>
  <c r="G4160" i="14"/>
  <c r="H4160" i="14"/>
  <c r="I4160" i="14"/>
  <c r="J4160" i="14"/>
  <c r="K4160" i="14"/>
  <c r="L4160" i="14"/>
  <c r="E4161" i="14"/>
  <c r="F4161" i="14"/>
  <c r="G4161" i="14"/>
  <c r="H4161" i="14"/>
  <c r="I4161" i="14"/>
  <c r="J4161" i="14"/>
  <c r="K4161" i="14"/>
  <c r="L4161" i="14"/>
  <c r="E4162" i="14"/>
  <c r="F4162" i="14"/>
  <c r="G4162" i="14"/>
  <c r="H4162" i="14"/>
  <c r="I4162" i="14"/>
  <c r="J4162" i="14"/>
  <c r="K4162" i="14"/>
  <c r="L4162" i="14"/>
  <c r="E4163" i="14"/>
  <c r="F4163" i="14"/>
  <c r="G4163" i="14"/>
  <c r="H4163" i="14"/>
  <c r="I4163" i="14"/>
  <c r="J4163" i="14"/>
  <c r="K4163" i="14"/>
  <c r="L4163" i="14"/>
  <c r="E4164" i="14"/>
  <c r="F4164" i="14"/>
  <c r="G4164" i="14"/>
  <c r="H4164" i="14"/>
  <c r="I4164" i="14"/>
  <c r="J4164" i="14"/>
  <c r="K4164" i="14"/>
  <c r="L4164" i="14"/>
  <c r="E4165" i="14"/>
  <c r="F4165" i="14"/>
  <c r="G4165" i="14"/>
  <c r="H4165" i="14"/>
  <c r="I4165" i="14"/>
  <c r="J4165" i="14"/>
  <c r="K4165" i="14"/>
  <c r="L4165" i="14"/>
  <c r="E4166" i="14"/>
  <c r="F4166" i="14"/>
  <c r="G4166" i="14"/>
  <c r="H4166" i="14"/>
  <c r="I4166" i="14"/>
  <c r="J4166" i="14"/>
  <c r="K4166" i="14"/>
  <c r="L4166" i="14"/>
  <c r="E4167" i="14"/>
  <c r="F4167" i="14"/>
  <c r="G4167" i="14"/>
  <c r="H4167" i="14"/>
  <c r="I4167" i="14"/>
  <c r="J4167" i="14"/>
  <c r="K4167" i="14"/>
  <c r="L4167" i="14"/>
  <c r="E4168" i="14"/>
  <c r="F4168" i="14"/>
  <c r="G4168" i="14"/>
  <c r="H4168" i="14"/>
  <c r="I4168" i="14"/>
  <c r="J4168" i="14"/>
  <c r="K4168" i="14"/>
  <c r="L4168" i="14"/>
  <c r="E4169" i="14"/>
  <c r="F4169" i="14"/>
  <c r="G4169" i="14"/>
  <c r="H4169" i="14"/>
  <c r="I4169" i="14"/>
  <c r="J4169" i="14"/>
  <c r="K4169" i="14"/>
  <c r="L4169" i="14"/>
  <c r="E4170" i="14"/>
  <c r="F4170" i="14"/>
  <c r="G4170" i="14"/>
  <c r="H4170" i="14"/>
  <c r="I4170" i="14"/>
  <c r="J4170" i="14"/>
  <c r="K4170" i="14"/>
  <c r="L4170" i="14"/>
  <c r="E4171" i="14"/>
  <c r="F4171" i="14"/>
  <c r="G4171" i="14"/>
  <c r="H4171" i="14"/>
  <c r="I4171" i="14"/>
  <c r="J4171" i="14"/>
  <c r="K4171" i="14"/>
  <c r="L4171" i="14"/>
  <c r="E4172" i="14"/>
  <c r="F4172" i="14"/>
  <c r="G4172" i="14"/>
  <c r="H4172" i="14"/>
  <c r="I4172" i="14"/>
  <c r="J4172" i="14"/>
  <c r="K4172" i="14"/>
  <c r="L4172" i="14"/>
  <c r="E4173" i="14"/>
  <c r="F4173" i="14"/>
  <c r="G4173" i="14"/>
  <c r="H4173" i="14"/>
  <c r="I4173" i="14"/>
  <c r="J4173" i="14"/>
  <c r="K4173" i="14"/>
  <c r="L4173" i="14"/>
  <c r="E4174" i="14"/>
  <c r="F4174" i="14"/>
  <c r="G4174" i="14"/>
  <c r="H4174" i="14"/>
  <c r="I4174" i="14"/>
  <c r="J4174" i="14"/>
  <c r="K4174" i="14"/>
  <c r="L4174" i="14"/>
  <c r="E4175" i="14"/>
  <c r="F4175" i="14"/>
  <c r="G4175" i="14"/>
  <c r="H4175" i="14"/>
  <c r="I4175" i="14"/>
  <c r="J4175" i="14"/>
  <c r="K4175" i="14"/>
  <c r="L4175" i="14"/>
  <c r="E4176" i="14"/>
  <c r="F4176" i="14"/>
  <c r="G4176" i="14"/>
  <c r="H4176" i="14"/>
  <c r="I4176" i="14"/>
  <c r="J4176" i="14"/>
  <c r="K4176" i="14"/>
  <c r="L4176" i="14"/>
  <c r="E4177" i="14"/>
  <c r="F4177" i="14"/>
  <c r="G4177" i="14"/>
  <c r="H4177" i="14"/>
  <c r="I4177" i="14"/>
  <c r="J4177" i="14"/>
  <c r="K4177" i="14"/>
  <c r="L4177" i="14"/>
  <c r="E4178" i="14"/>
  <c r="F4178" i="14"/>
  <c r="G4178" i="14"/>
  <c r="H4178" i="14"/>
  <c r="I4178" i="14"/>
  <c r="J4178" i="14"/>
  <c r="K4178" i="14"/>
  <c r="L4178" i="14"/>
  <c r="E4179" i="14"/>
  <c r="F4179" i="14"/>
  <c r="G4179" i="14"/>
  <c r="H4179" i="14"/>
  <c r="I4179" i="14"/>
  <c r="J4179" i="14"/>
  <c r="K4179" i="14"/>
  <c r="L4179" i="14"/>
  <c r="E4180" i="14"/>
  <c r="F4180" i="14"/>
  <c r="G4180" i="14"/>
  <c r="H4180" i="14"/>
  <c r="I4180" i="14"/>
  <c r="J4180" i="14"/>
  <c r="K4180" i="14"/>
  <c r="L4180" i="14"/>
  <c r="E4181" i="14"/>
  <c r="F4181" i="14"/>
  <c r="G4181" i="14"/>
  <c r="H4181" i="14"/>
  <c r="I4181" i="14"/>
  <c r="J4181" i="14"/>
  <c r="K4181" i="14"/>
  <c r="L4181" i="14"/>
  <c r="E4182" i="14"/>
  <c r="F4182" i="14"/>
  <c r="G4182" i="14"/>
  <c r="H4182" i="14"/>
  <c r="I4182" i="14"/>
  <c r="J4182" i="14"/>
  <c r="K4182" i="14"/>
  <c r="L4182" i="14"/>
  <c r="E4183" i="14"/>
  <c r="F4183" i="14"/>
  <c r="G4183" i="14"/>
  <c r="H4183" i="14"/>
  <c r="I4183" i="14"/>
  <c r="J4183" i="14"/>
  <c r="K4183" i="14"/>
  <c r="L4183" i="14"/>
  <c r="E4184" i="14"/>
  <c r="F4184" i="14"/>
  <c r="G4184" i="14"/>
  <c r="H4184" i="14"/>
  <c r="I4184" i="14"/>
  <c r="J4184" i="14"/>
  <c r="K4184" i="14"/>
  <c r="L4184" i="14"/>
  <c r="E4185" i="14"/>
  <c r="F4185" i="14"/>
  <c r="G4185" i="14"/>
  <c r="H4185" i="14"/>
  <c r="I4185" i="14"/>
  <c r="J4185" i="14"/>
  <c r="K4185" i="14"/>
  <c r="L4185" i="14"/>
  <c r="E4088" i="14"/>
  <c r="F4088" i="14"/>
  <c r="G4088" i="14"/>
  <c r="H4088" i="14"/>
  <c r="I4088" i="14"/>
  <c r="J4088" i="14"/>
  <c r="K4088" i="14"/>
  <c r="L4088" i="14"/>
  <c r="E4089" i="14"/>
  <c r="F4089" i="14"/>
  <c r="G4089" i="14"/>
  <c r="H4089" i="14"/>
  <c r="I4089" i="14"/>
  <c r="J4089" i="14"/>
  <c r="K4089" i="14"/>
  <c r="L4089" i="14"/>
  <c r="E4090" i="14"/>
  <c r="F4090" i="14"/>
  <c r="G4090" i="14"/>
  <c r="H4090" i="14"/>
  <c r="I4090" i="14"/>
  <c r="J4090" i="14"/>
  <c r="K4090" i="14"/>
  <c r="L4090" i="14"/>
  <c r="E4091" i="14"/>
  <c r="F4091" i="14"/>
  <c r="G4091" i="14"/>
  <c r="H4091" i="14"/>
  <c r="I4091" i="14"/>
  <c r="J4091" i="14"/>
  <c r="K4091" i="14"/>
  <c r="L4091" i="14"/>
  <c r="E4092" i="14"/>
  <c r="F4092" i="14"/>
  <c r="G4092" i="14"/>
  <c r="H4092" i="14"/>
  <c r="I4092" i="14"/>
  <c r="J4092" i="14"/>
  <c r="K4092" i="14"/>
  <c r="L4092" i="14"/>
  <c r="E4093" i="14"/>
  <c r="F4093" i="14"/>
  <c r="G4093" i="14"/>
  <c r="H4093" i="14"/>
  <c r="I4093" i="14"/>
  <c r="J4093" i="14"/>
  <c r="K4093" i="14"/>
  <c r="L4093" i="14"/>
  <c r="E4094" i="14"/>
  <c r="F4094" i="14"/>
  <c r="G4094" i="14"/>
  <c r="H4094" i="14"/>
  <c r="I4094" i="14"/>
  <c r="J4094" i="14"/>
  <c r="K4094" i="14"/>
  <c r="L4094" i="14"/>
  <c r="E4095" i="14"/>
  <c r="F4095" i="14"/>
  <c r="G4095" i="14"/>
  <c r="H4095" i="14"/>
  <c r="I4095" i="14"/>
  <c r="J4095" i="14"/>
  <c r="K4095" i="14"/>
  <c r="L4095" i="14"/>
  <c r="E4096" i="14"/>
  <c r="F4096" i="14"/>
  <c r="G4096" i="14"/>
  <c r="H4096" i="14"/>
  <c r="I4096" i="14"/>
  <c r="J4096" i="14"/>
  <c r="K4096" i="14"/>
  <c r="L4096" i="14"/>
  <c r="E4097" i="14"/>
  <c r="F4097" i="14"/>
  <c r="G4097" i="14"/>
  <c r="H4097" i="14"/>
  <c r="I4097" i="14"/>
  <c r="J4097" i="14"/>
  <c r="K4097" i="14"/>
  <c r="L4097" i="14"/>
  <c r="E4098" i="14"/>
  <c r="F4098" i="14"/>
  <c r="G4098" i="14"/>
  <c r="H4098" i="14"/>
  <c r="I4098" i="14"/>
  <c r="J4098" i="14"/>
  <c r="K4098" i="14"/>
  <c r="L4098" i="14"/>
  <c r="E4099" i="14"/>
  <c r="F4099" i="14"/>
  <c r="G4099" i="14"/>
  <c r="H4099" i="14"/>
  <c r="I4099" i="14"/>
  <c r="J4099" i="14"/>
  <c r="K4099" i="14"/>
  <c r="L4099" i="14"/>
  <c r="E4100" i="14"/>
  <c r="F4100" i="14"/>
  <c r="G4100" i="14"/>
  <c r="H4100" i="14"/>
  <c r="I4100" i="14"/>
  <c r="J4100" i="14"/>
  <c r="K4100" i="14"/>
  <c r="L4100" i="14"/>
  <c r="E4101" i="14"/>
  <c r="F4101" i="14"/>
  <c r="G4101" i="14"/>
  <c r="H4101" i="14"/>
  <c r="I4101" i="14"/>
  <c r="J4101" i="14"/>
  <c r="K4101" i="14"/>
  <c r="L4101" i="14"/>
  <c r="E4102" i="14"/>
  <c r="F4102" i="14"/>
  <c r="G4102" i="14"/>
  <c r="H4102" i="14"/>
  <c r="I4102" i="14"/>
  <c r="J4102" i="14"/>
  <c r="K4102" i="14"/>
  <c r="L4102" i="14"/>
  <c r="E4103" i="14"/>
  <c r="F4103" i="14"/>
  <c r="G4103" i="14"/>
  <c r="H4103" i="14"/>
  <c r="I4103" i="14"/>
  <c r="J4103" i="14"/>
  <c r="K4103" i="14"/>
  <c r="L4103" i="14"/>
  <c r="E4104" i="14"/>
  <c r="F4104" i="14"/>
  <c r="G4104" i="14"/>
  <c r="H4104" i="14"/>
  <c r="I4104" i="14"/>
  <c r="J4104" i="14"/>
  <c r="K4104" i="14"/>
  <c r="L4104" i="14"/>
  <c r="E4105" i="14"/>
  <c r="F4105" i="14"/>
  <c r="G4105" i="14"/>
  <c r="H4105" i="14"/>
  <c r="I4105" i="14"/>
  <c r="J4105" i="14"/>
  <c r="K4105" i="14"/>
  <c r="L4105" i="14"/>
  <c r="E4106" i="14"/>
  <c r="F4106" i="14"/>
  <c r="G4106" i="14"/>
  <c r="H4106" i="14"/>
  <c r="I4106" i="14"/>
  <c r="J4106" i="14"/>
  <c r="K4106" i="14"/>
  <c r="L4106" i="14"/>
  <c r="E4107" i="14"/>
  <c r="F4107" i="14"/>
  <c r="G4107" i="14"/>
  <c r="H4107" i="14"/>
  <c r="I4107" i="14"/>
  <c r="J4107" i="14"/>
  <c r="K4107" i="14"/>
  <c r="L4107" i="14"/>
  <c r="E4108" i="14"/>
  <c r="F4108" i="14"/>
  <c r="G4108" i="14"/>
  <c r="H4108" i="14"/>
  <c r="I4108" i="14"/>
  <c r="J4108" i="14"/>
  <c r="K4108" i="14"/>
  <c r="L4108" i="14"/>
  <c r="E4109" i="14"/>
  <c r="F4109" i="14"/>
  <c r="G4109" i="14"/>
  <c r="H4109" i="14"/>
  <c r="I4109" i="14"/>
  <c r="J4109" i="14"/>
  <c r="K4109" i="14"/>
  <c r="L4109" i="14"/>
  <c r="E4110" i="14"/>
  <c r="F4110" i="14"/>
  <c r="G4110" i="14"/>
  <c r="H4110" i="14"/>
  <c r="I4110" i="14"/>
  <c r="J4110" i="14"/>
  <c r="K4110" i="14"/>
  <c r="L4110" i="14"/>
  <c r="E4111" i="14"/>
  <c r="F4111" i="14"/>
  <c r="G4111" i="14"/>
  <c r="H4111" i="14"/>
  <c r="I4111" i="14"/>
  <c r="J4111" i="14"/>
  <c r="K4111" i="14"/>
  <c r="L4111" i="14"/>
  <c r="E4112" i="14"/>
  <c r="F4112" i="14"/>
  <c r="G4112" i="14"/>
  <c r="H4112" i="14"/>
  <c r="I4112" i="14"/>
  <c r="J4112" i="14"/>
  <c r="K4112" i="14"/>
  <c r="L4112" i="14"/>
  <c r="E4113" i="14"/>
  <c r="F4113" i="14"/>
  <c r="G4113" i="14"/>
  <c r="H4113" i="14"/>
  <c r="I4113" i="14"/>
  <c r="J4113" i="14"/>
  <c r="K4113" i="14"/>
  <c r="L4113" i="14"/>
  <c r="E4114" i="14"/>
  <c r="F4114" i="14"/>
  <c r="G4114" i="14"/>
  <c r="H4114" i="14"/>
  <c r="I4114" i="14"/>
  <c r="J4114" i="14"/>
  <c r="K4114" i="14"/>
  <c r="L4114" i="14"/>
  <c r="E4115" i="14"/>
  <c r="F4115" i="14"/>
  <c r="G4115" i="14"/>
  <c r="H4115" i="14"/>
  <c r="I4115" i="14"/>
  <c r="J4115" i="14"/>
  <c r="K4115" i="14"/>
  <c r="L4115" i="14"/>
  <c r="E4116" i="14"/>
  <c r="F4116" i="14"/>
  <c r="G4116" i="14"/>
  <c r="H4116" i="14"/>
  <c r="I4116" i="14"/>
  <c r="J4116" i="14"/>
  <c r="K4116" i="14"/>
  <c r="L4116" i="14"/>
  <c r="E4117" i="14"/>
  <c r="F4117" i="14"/>
  <c r="G4117" i="14"/>
  <c r="H4117" i="14"/>
  <c r="I4117" i="14"/>
  <c r="J4117" i="14"/>
  <c r="K4117" i="14"/>
  <c r="L4117" i="14"/>
  <c r="E4118" i="14"/>
  <c r="F4118" i="14"/>
  <c r="G4118" i="14"/>
  <c r="H4118" i="14"/>
  <c r="I4118" i="14"/>
  <c r="J4118" i="14"/>
  <c r="K4118" i="14"/>
  <c r="L4118" i="14"/>
  <c r="E4119" i="14"/>
  <c r="F4119" i="14"/>
  <c r="G4119" i="14"/>
  <c r="H4119" i="14"/>
  <c r="I4119" i="14"/>
  <c r="J4119" i="14"/>
  <c r="K4119" i="14"/>
  <c r="L4119" i="14"/>
  <c r="E4120" i="14"/>
  <c r="F4120" i="14"/>
  <c r="G4120" i="14"/>
  <c r="H4120" i="14"/>
  <c r="I4120" i="14"/>
  <c r="J4120" i="14"/>
  <c r="K4120" i="14"/>
  <c r="L4120" i="14"/>
  <c r="E4121" i="14"/>
  <c r="F4121" i="14"/>
  <c r="G4121" i="14"/>
  <c r="H4121" i="14"/>
  <c r="I4121" i="14"/>
  <c r="J4121" i="14"/>
  <c r="K4121" i="14"/>
  <c r="L4121" i="14"/>
  <c r="E4122" i="14"/>
  <c r="F4122" i="14"/>
  <c r="G4122" i="14"/>
  <c r="H4122" i="14"/>
  <c r="I4122" i="14"/>
  <c r="J4122" i="14"/>
  <c r="K4122" i="14"/>
  <c r="L4122" i="14"/>
  <c r="E4123" i="14"/>
  <c r="F4123" i="14"/>
  <c r="G4123" i="14"/>
  <c r="H4123" i="14"/>
  <c r="I4123" i="14"/>
  <c r="J4123" i="14"/>
  <c r="K4123" i="14"/>
  <c r="L4123" i="14"/>
  <c r="E4124" i="14"/>
  <c r="F4124" i="14"/>
  <c r="G4124" i="14"/>
  <c r="H4124" i="14"/>
  <c r="I4124" i="14"/>
  <c r="J4124" i="14"/>
  <c r="K4124" i="14"/>
  <c r="L4124" i="14"/>
  <c r="E4125" i="14"/>
  <c r="F4125" i="14"/>
  <c r="G4125" i="14"/>
  <c r="H4125" i="14"/>
  <c r="I4125" i="14"/>
  <c r="J4125" i="14"/>
  <c r="K4125" i="14"/>
  <c r="L4125" i="14"/>
  <c r="E4126" i="14"/>
  <c r="F4126" i="14"/>
  <c r="G4126" i="14"/>
  <c r="H4126" i="14"/>
  <c r="I4126" i="14"/>
  <c r="J4126" i="14"/>
  <c r="K4126" i="14"/>
  <c r="L4126" i="14"/>
  <c r="E4127" i="14"/>
  <c r="F4127" i="14"/>
  <c r="G4127" i="14"/>
  <c r="H4127" i="14"/>
  <c r="I4127" i="14"/>
  <c r="J4127" i="14"/>
  <c r="K4127" i="14"/>
  <c r="L4127" i="14"/>
  <c r="E4128" i="14"/>
  <c r="F4128" i="14"/>
  <c r="G4128" i="14"/>
  <c r="H4128" i="14"/>
  <c r="I4128" i="14"/>
  <c r="J4128" i="14"/>
  <c r="K4128" i="14"/>
  <c r="L4128" i="14"/>
  <c r="E4129" i="14"/>
  <c r="F4129" i="14"/>
  <c r="G4129" i="14"/>
  <c r="H4129" i="14"/>
  <c r="I4129" i="14"/>
  <c r="J4129" i="14"/>
  <c r="K4129" i="14"/>
  <c r="L4129" i="14"/>
  <c r="E4130" i="14"/>
  <c r="F4130" i="14"/>
  <c r="G4130" i="14"/>
  <c r="H4130" i="14"/>
  <c r="I4130" i="14"/>
  <c r="J4130" i="14"/>
  <c r="K4130" i="14"/>
  <c r="L4130" i="14"/>
  <c r="E4131" i="14"/>
  <c r="F4131" i="14"/>
  <c r="G4131" i="14"/>
  <c r="H4131" i="14"/>
  <c r="I4131" i="14"/>
  <c r="J4131" i="14"/>
  <c r="K4131" i="14"/>
  <c r="L4131" i="14"/>
  <c r="E4132" i="14"/>
  <c r="F4132" i="14"/>
  <c r="G4132" i="14"/>
  <c r="H4132" i="14"/>
  <c r="I4132" i="14"/>
  <c r="J4132" i="14"/>
  <c r="K4132" i="14"/>
  <c r="L4132" i="14"/>
  <c r="E4133" i="14"/>
  <c r="F4133" i="14"/>
  <c r="G4133" i="14"/>
  <c r="H4133" i="14"/>
  <c r="I4133" i="14"/>
  <c r="J4133" i="14"/>
  <c r="K4133" i="14"/>
  <c r="L4133" i="14"/>
  <c r="E4134" i="14"/>
  <c r="F4134" i="14"/>
  <c r="G4134" i="14"/>
  <c r="H4134" i="14"/>
  <c r="I4134" i="14"/>
  <c r="J4134" i="14"/>
  <c r="K4134" i="14"/>
  <c r="L4134" i="14"/>
  <c r="E4037" i="14"/>
  <c r="F4037" i="14"/>
  <c r="G4037" i="14"/>
  <c r="H4037" i="14"/>
  <c r="I4037" i="14"/>
  <c r="J4037" i="14"/>
  <c r="K4037" i="14"/>
  <c r="L4037" i="14"/>
  <c r="E4038" i="14"/>
  <c r="F4038" i="14"/>
  <c r="G4038" i="14"/>
  <c r="H4038" i="14"/>
  <c r="I4038" i="14"/>
  <c r="J4038" i="14"/>
  <c r="K4038" i="14"/>
  <c r="L4038" i="14"/>
  <c r="E4039" i="14"/>
  <c r="F4039" i="14"/>
  <c r="G4039" i="14"/>
  <c r="H4039" i="14"/>
  <c r="I4039" i="14"/>
  <c r="J4039" i="14"/>
  <c r="K4039" i="14"/>
  <c r="L4039" i="14"/>
  <c r="E4040" i="14"/>
  <c r="F4040" i="14"/>
  <c r="G4040" i="14"/>
  <c r="H4040" i="14"/>
  <c r="I4040" i="14"/>
  <c r="J4040" i="14"/>
  <c r="K4040" i="14"/>
  <c r="L4040" i="14"/>
  <c r="E4041" i="14"/>
  <c r="F4041" i="14"/>
  <c r="G4041" i="14"/>
  <c r="H4041" i="14"/>
  <c r="I4041" i="14"/>
  <c r="J4041" i="14"/>
  <c r="K4041" i="14"/>
  <c r="L4041" i="14"/>
  <c r="E4042" i="14"/>
  <c r="F4042" i="14"/>
  <c r="G4042" i="14"/>
  <c r="H4042" i="14"/>
  <c r="I4042" i="14"/>
  <c r="J4042" i="14"/>
  <c r="K4042" i="14"/>
  <c r="L4042" i="14"/>
  <c r="E4043" i="14"/>
  <c r="F4043" i="14"/>
  <c r="G4043" i="14"/>
  <c r="H4043" i="14"/>
  <c r="I4043" i="14"/>
  <c r="J4043" i="14"/>
  <c r="K4043" i="14"/>
  <c r="L4043" i="14"/>
  <c r="E4044" i="14"/>
  <c r="F4044" i="14"/>
  <c r="G4044" i="14"/>
  <c r="H4044" i="14"/>
  <c r="I4044" i="14"/>
  <c r="J4044" i="14"/>
  <c r="K4044" i="14"/>
  <c r="L4044" i="14"/>
  <c r="E4045" i="14"/>
  <c r="F4045" i="14"/>
  <c r="G4045" i="14"/>
  <c r="H4045" i="14"/>
  <c r="I4045" i="14"/>
  <c r="J4045" i="14"/>
  <c r="K4045" i="14"/>
  <c r="L4045" i="14"/>
  <c r="E4046" i="14"/>
  <c r="F4046" i="14"/>
  <c r="G4046" i="14"/>
  <c r="H4046" i="14"/>
  <c r="I4046" i="14"/>
  <c r="J4046" i="14"/>
  <c r="K4046" i="14"/>
  <c r="L4046" i="14"/>
  <c r="E4047" i="14"/>
  <c r="F4047" i="14"/>
  <c r="G4047" i="14"/>
  <c r="H4047" i="14"/>
  <c r="I4047" i="14"/>
  <c r="J4047" i="14"/>
  <c r="K4047" i="14"/>
  <c r="L4047" i="14"/>
  <c r="E4048" i="14"/>
  <c r="F4048" i="14"/>
  <c r="G4048" i="14"/>
  <c r="H4048" i="14"/>
  <c r="I4048" i="14"/>
  <c r="J4048" i="14"/>
  <c r="K4048" i="14"/>
  <c r="L4048" i="14"/>
  <c r="E4049" i="14"/>
  <c r="F4049" i="14"/>
  <c r="G4049" i="14"/>
  <c r="H4049" i="14"/>
  <c r="I4049" i="14"/>
  <c r="J4049" i="14"/>
  <c r="K4049" i="14"/>
  <c r="L4049" i="14"/>
  <c r="E4050" i="14"/>
  <c r="F4050" i="14"/>
  <c r="G4050" i="14"/>
  <c r="H4050" i="14"/>
  <c r="I4050" i="14"/>
  <c r="J4050" i="14"/>
  <c r="K4050" i="14"/>
  <c r="L4050" i="14"/>
  <c r="E4051" i="14"/>
  <c r="F4051" i="14"/>
  <c r="G4051" i="14"/>
  <c r="H4051" i="14"/>
  <c r="I4051" i="14"/>
  <c r="J4051" i="14"/>
  <c r="K4051" i="14"/>
  <c r="L4051" i="14"/>
  <c r="E4052" i="14"/>
  <c r="F4052" i="14"/>
  <c r="G4052" i="14"/>
  <c r="H4052" i="14"/>
  <c r="I4052" i="14"/>
  <c r="J4052" i="14"/>
  <c r="K4052" i="14"/>
  <c r="L4052" i="14"/>
  <c r="E4053" i="14"/>
  <c r="F4053" i="14"/>
  <c r="G4053" i="14"/>
  <c r="H4053" i="14"/>
  <c r="I4053" i="14"/>
  <c r="J4053" i="14"/>
  <c r="K4053" i="14"/>
  <c r="L4053" i="14"/>
  <c r="E4054" i="14"/>
  <c r="F4054" i="14"/>
  <c r="G4054" i="14"/>
  <c r="H4054" i="14"/>
  <c r="I4054" i="14"/>
  <c r="J4054" i="14"/>
  <c r="K4054" i="14"/>
  <c r="L4054" i="14"/>
  <c r="E4055" i="14"/>
  <c r="F4055" i="14"/>
  <c r="G4055" i="14"/>
  <c r="H4055" i="14"/>
  <c r="I4055" i="14"/>
  <c r="J4055" i="14"/>
  <c r="K4055" i="14"/>
  <c r="L4055" i="14"/>
  <c r="E4056" i="14"/>
  <c r="F4056" i="14"/>
  <c r="G4056" i="14"/>
  <c r="H4056" i="14"/>
  <c r="I4056" i="14"/>
  <c r="J4056" i="14"/>
  <c r="K4056" i="14"/>
  <c r="L4056" i="14"/>
  <c r="E4057" i="14"/>
  <c r="F4057" i="14"/>
  <c r="G4057" i="14"/>
  <c r="H4057" i="14"/>
  <c r="I4057" i="14"/>
  <c r="J4057" i="14"/>
  <c r="K4057" i="14"/>
  <c r="L4057" i="14"/>
  <c r="E4058" i="14"/>
  <c r="F4058" i="14"/>
  <c r="G4058" i="14"/>
  <c r="H4058" i="14"/>
  <c r="I4058" i="14"/>
  <c r="J4058" i="14"/>
  <c r="K4058" i="14"/>
  <c r="L4058" i="14"/>
  <c r="E4059" i="14"/>
  <c r="F4059" i="14"/>
  <c r="G4059" i="14"/>
  <c r="H4059" i="14"/>
  <c r="I4059" i="14"/>
  <c r="J4059" i="14"/>
  <c r="K4059" i="14"/>
  <c r="L4059" i="14"/>
  <c r="E4060" i="14"/>
  <c r="F4060" i="14"/>
  <c r="G4060" i="14"/>
  <c r="H4060" i="14"/>
  <c r="I4060" i="14"/>
  <c r="J4060" i="14"/>
  <c r="K4060" i="14"/>
  <c r="L4060" i="14"/>
  <c r="E4061" i="14"/>
  <c r="F4061" i="14"/>
  <c r="G4061" i="14"/>
  <c r="H4061" i="14"/>
  <c r="I4061" i="14"/>
  <c r="J4061" i="14"/>
  <c r="K4061" i="14"/>
  <c r="L4061" i="14"/>
  <c r="E4062" i="14"/>
  <c r="F4062" i="14"/>
  <c r="G4062" i="14"/>
  <c r="H4062" i="14"/>
  <c r="I4062" i="14"/>
  <c r="J4062" i="14"/>
  <c r="K4062" i="14"/>
  <c r="L4062" i="14"/>
  <c r="E4063" i="14"/>
  <c r="F4063" i="14"/>
  <c r="G4063" i="14"/>
  <c r="H4063" i="14"/>
  <c r="I4063" i="14"/>
  <c r="J4063" i="14"/>
  <c r="K4063" i="14"/>
  <c r="L4063" i="14"/>
  <c r="E4064" i="14"/>
  <c r="F4064" i="14"/>
  <c r="G4064" i="14"/>
  <c r="H4064" i="14"/>
  <c r="I4064" i="14"/>
  <c r="J4064" i="14"/>
  <c r="K4064" i="14"/>
  <c r="L4064" i="14"/>
  <c r="E4065" i="14"/>
  <c r="F4065" i="14"/>
  <c r="G4065" i="14"/>
  <c r="H4065" i="14"/>
  <c r="I4065" i="14"/>
  <c r="J4065" i="14"/>
  <c r="K4065" i="14"/>
  <c r="L4065" i="14"/>
  <c r="E4066" i="14"/>
  <c r="F4066" i="14"/>
  <c r="G4066" i="14"/>
  <c r="H4066" i="14"/>
  <c r="I4066" i="14"/>
  <c r="J4066" i="14"/>
  <c r="K4066" i="14"/>
  <c r="L4066" i="14"/>
  <c r="E4067" i="14"/>
  <c r="F4067" i="14"/>
  <c r="G4067" i="14"/>
  <c r="H4067" i="14"/>
  <c r="I4067" i="14"/>
  <c r="J4067" i="14"/>
  <c r="K4067" i="14"/>
  <c r="L4067" i="14"/>
  <c r="E4068" i="14"/>
  <c r="F4068" i="14"/>
  <c r="G4068" i="14"/>
  <c r="H4068" i="14"/>
  <c r="I4068" i="14"/>
  <c r="J4068" i="14"/>
  <c r="K4068" i="14"/>
  <c r="L4068" i="14"/>
  <c r="E4069" i="14"/>
  <c r="F4069" i="14"/>
  <c r="G4069" i="14"/>
  <c r="H4069" i="14"/>
  <c r="I4069" i="14"/>
  <c r="J4069" i="14"/>
  <c r="K4069" i="14"/>
  <c r="L4069" i="14"/>
  <c r="E4070" i="14"/>
  <c r="F4070" i="14"/>
  <c r="G4070" i="14"/>
  <c r="H4070" i="14"/>
  <c r="I4070" i="14"/>
  <c r="J4070" i="14"/>
  <c r="K4070" i="14"/>
  <c r="L4070" i="14"/>
  <c r="E4071" i="14"/>
  <c r="F4071" i="14"/>
  <c r="G4071" i="14"/>
  <c r="H4071" i="14"/>
  <c r="I4071" i="14"/>
  <c r="J4071" i="14"/>
  <c r="K4071" i="14"/>
  <c r="L4071" i="14"/>
  <c r="E4072" i="14"/>
  <c r="F4072" i="14"/>
  <c r="G4072" i="14"/>
  <c r="H4072" i="14"/>
  <c r="I4072" i="14"/>
  <c r="J4072" i="14"/>
  <c r="K4072" i="14"/>
  <c r="L4072" i="14"/>
  <c r="E4073" i="14"/>
  <c r="F4073" i="14"/>
  <c r="G4073" i="14"/>
  <c r="H4073" i="14"/>
  <c r="I4073" i="14"/>
  <c r="J4073" i="14"/>
  <c r="K4073" i="14"/>
  <c r="L4073" i="14"/>
  <c r="E4074" i="14"/>
  <c r="F4074" i="14"/>
  <c r="G4074" i="14"/>
  <c r="H4074" i="14"/>
  <c r="I4074" i="14"/>
  <c r="J4074" i="14"/>
  <c r="K4074" i="14"/>
  <c r="L4074" i="14"/>
  <c r="E4075" i="14"/>
  <c r="F4075" i="14"/>
  <c r="G4075" i="14"/>
  <c r="H4075" i="14"/>
  <c r="I4075" i="14"/>
  <c r="J4075" i="14"/>
  <c r="K4075" i="14"/>
  <c r="L4075" i="14"/>
  <c r="E4076" i="14"/>
  <c r="F4076" i="14"/>
  <c r="G4076" i="14"/>
  <c r="H4076" i="14"/>
  <c r="I4076" i="14"/>
  <c r="J4076" i="14"/>
  <c r="K4076" i="14"/>
  <c r="L4076" i="14"/>
  <c r="E4077" i="14"/>
  <c r="F4077" i="14"/>
  <c r="G4077" i="14"/>
  <c r="H4077" i="14"/>
  <c r="I4077" i="14"/>
  <c r="J4077" i="14"/>
  <c r="K4077" i="14"/>
  <c r="L4077" i="14"/>
  <c r="E4078" i="14"/>
  <c r="F4078" i="14"/>
  <c r="G4078" i="14"/>
  <c r="H4078" i="14"/>
  <c r="I4078" i="14"/>
  <c r="J4078" i="14"/>
  <c r="K4078" i="14"/>
  <c r="L4078" i="14"/>
  <c r="E4079" i="14"/>
  <c r="F4079" i="14"/>
  <c r="G4079" i="14"/>
  <c r="H4079" i="14"/>
  <c r="I4079" i="14"/>
  <c r="J4079" i="14"/>
  <c r="K4079" i="14"/>
  <c r="L4079" i="14"/>
  <c r="E4080" i="14"/>
  <c r="F4080" i="14"/>
  <c r="G4080" i="14"/>
  <c r="H4080" i="14"/>
  <c r="I4080" i="14"/>
  <c r="J4080" i="14"/>
  <c r="K4080" i="14"/>
  <c r="L4080" i="14"/>
  <c r="E4081" i="14"/>
  <c r="F4081" i="14"/>
  <c r="G4081" i="14"/>
  <c r="H4081" i="14"/>
  <c r="I4081" i="14"/>
  <c r="J4081" i="14"/>
  <c r="K4081" i="14"/>
  <c r="L4081" i="14"/>
  <c r="E4082" i="14"/>
  <c r="F4082" i="14"/>
  <c r="G4082" i="14"/>
  <c r="H4082" i="14"/>
  <c r="I4082" i="14"/>
  <c r="J4082" i="14"/>
  <c r="K4082" i="14"/>
  <c r="L4082" i="14"/>
  <c r="E4083" i="14"/>
  <c r="F4083" i="14"/>
  <c r="G4083" i="14"/>
  <c r="H4083" i="14"/>
  <c r="I4083" i="14"/>
  <c r="J4083" i="14"/>
  <c r="K4083" i="14"/>
  <c r="L4083" i="14"/>
  <c r="E3986" i="14"/>
  <c r="F3986" i="14"/>
  <c r="G3986" i="14"/>
  <c r="H3986" i="14"/>
  <c r="I3986" i="14"/>
  <c r="J3986" i="14"/>
  <c r="K3986" i="14"/>
  <c r="L3986" i="14"/>
  <c r="E3987" i="14"/>
  <c r="F3987" i="14"/>
  <c r="G3987" i="14"/>
  <c r="H3987" i="14"/>
  <c r="I3987" i="14"/>
  <c r="J3987" i="14"/>
  <c r="K3987" i="14"/>
  <c r="L3987" i="14"/>
  <c r="E3988" i="14"/>
  <c r="F3988" i="14"/>
  <c r="G3988" i="14"/>
  <c r="H3988" i="14"/>
  <c r="I3988" i="14"/>
  <c r="J3988" i="14"/>
  <c r="K3988" i="14"/>
  <c r="L3988" i="14"/>
  <c r="E3989" i="14"/>
  <c r="F3989" i="14"/>
  <c r="G3989" i="14"/>
  <c r="H3989" i="14"/>
  <c r="I3989" i="14"/>
  <c r="J3989" i="14"/>
  <c r="K3989" i="14"/>
  <c r="L3989" i="14"/>
  <c r="E3990" i="14"/>
  <c r="F3990" i="14"/>
  <c r="G3990" i="14"/>
  <c r="H3990" i="14"/>
  <c r="I3990" i="14"/>
  <c r="J3990" i="14"/>
  <c r="K3990" i="14"/>
  <c r="L3990" i="14"/>
  <c r="E3991" i="14"/>
  <c r="F3991" i="14"/>
  <c r="G3991" i="14"/>
  <c r="H3991" i="14"/>
  <c r="I3991" i="14"/>
  <c r="J3991" i="14"/>
  <c r="K3991" i="14"/>
  <c r="L3991" i="14"/>
  <c r="E3992" i="14"/>
  <c r="F3992" i="14"/>
  <c r="G3992" i="14"/>
  <c r="H3992" i="14"/>
  <c r="I3992" i="14"/>
  <c r="J3992" i="14"/>
  <c r="K3992" i="14"/>
  <c r="L3992" i="14"/>
  <c r="E3993" i="14"/>
  <c r="F3993" i="14"/>
  <c r="G3993" i="14"/>
  <c r="H3993" i="14"/>
  <c r="I3993" i="14"/>
  <c r="J3993" i="14"/>
  <c r="K3993" i="14"/>
  <c r="L3993" i="14"/>
  <c r="E3994" i="14"/>
  <c r="F3994" i="14"/>
  <c r="G3994" i="14"/>
  <c r="H3994" i="14"/>
  <c r="I3994" i="14"/>
  <c r="J3994" i="14"/>
  <c r="K3994" i="14"/>
  <c r="L3994" i="14"/>
  <c r="E3995" i="14"/>
  <c r="F3995" i="14"/>
  <c r="G3995" i="14"/>
  <c r="H3995" i="14"/>
  <c r="I3995" i="14"/>
  <c r="J3995" i="14"/>
  <c r="K3995" i="14"/>
  <c r="L3995" i="14"/>
  <c r="E3996" i="14"/>
  <c r="F3996" i="14"/>
  <c r="G3996" i="14"/>
  <c r="H3996" i="14"/>
  <c r="I3996" i="14"/>
  <c r="J3996" i="14"/>
  <c r="K3996" i="14"/>
  <c r="L3996" i="14"/>
  <c r="E3997" i="14"/>
  <c r="F3997" i="14"/>
  <c r="G3997" i="14"/>
  <c r="H3997" i="14"/>
  <c r="I3997" i="14"/>
  <c r="J3997" i="14"/>
  <c r="K3997" i="14"/>
  <c r="L3997" i="14"/>
  <c r="E3998" i="14"/>
  <c r="F3998" i="14"/>
  <c r="G3998" i="14"/>
  <c r="H3998" i="14"/>
  <c r="I3998" i="14"/>
  <c r="J3998" i="14"/>
  <c r="K3998" i="14"/>
  <c r="L3998" i="14"/>
  <c r="E3999" i="14"/>
  <c r="F3999" i="14"/>
  <c r="G3999" i="14"/>
  <c r="H3999" i="14"/>
  <c r="I3999" i="14"/>
  <c r="J3999" i="14"/>
  <c r="K3999" i="14"/>
  <c r="L3999" i="14"/>
  <c r="E4000" i="14"/>
  <c r="F4000" i="14"/>
  <c r="G4000" i="14"/>
  <c r="H4000" i="14"/>
  <c r="I4000" i="14"/>
  <c r="J4000" i="14"/>
  <c r="K4000" i="14"/>
  <c r="L4000" i="14"/>
  <c r="E4001" i="14"/>
  <c r="F4001" i="14"/>
  <c r="G4001" i="14"/>
  <c r="H4001" i="14"/>
  <c r="I4001" i="14"/>
  <c r="J4001" i="14"/>
  <c r="K4001" i="14"/>
  <c r="L4001" i="14"/>
  <c r="E4002" i="14"/>
  <c r="F4002" i="14"/>
  <c r="G4002" i="14"/>
  <c r="H4002" i="14"/>
  <c r="I4002" i="14"/>
  <c r="J4002" i="14"/>
  <c r="K4002" i="14"/>
  <c r="L4002" i="14"/>
  <c r="E4003" i="14"/>
  <c r="F4003" i="14"/>
  <c r="G4003" i="14"/>
  <c r="H4003" i="14"/>
  <c r="I4003" i="14"/>
  <c r="J4003" i="14"/>
  <c r="K4003" i="14"/>
  <c r="L4003" i="14"/>
  <c r="E4004" i="14"/>
  <c r="F4004" i="14"/>
  <c r="G4004" i="14"/>
  <c r="H4004" i="14"/>
  <c r="I4004" i="14"/>
  <c r="J4004" i="14"/>
  <c r="K4004" i="14"/>
  <c r="L4004" i="14"/>
  <c r="E4005" i="14"/>
  <c r="F4005" i="14"/>
  <c r="G4005" i="14"/>
  <c r="H4005" i="14"/>
  <c r="I4005" i="14"/>
  <c r="J4005" i="14"/>
  <c r="K4005" i="14"/>
  <c r="L4005" i="14"/>
  <c r="E4006" i="14"/>
  <c r="F4006" i="14"/>
  <c r="G4006" i="14"/>
  <c r="H4006" i="14"/>
  <c r="I4006" i="14"/>
  <c r="J4006" i="14"/>
  <c r="K4006" i="14"/>
  <c r="L4006" i="14"/>
  <c r="E4007" i="14"/>
  <c r="F4007" i="14"/>
  <c r="G4007" i="14"/>
  <c r="H4007" i="14"/>
  <c r="I4007" i="14"/>
  <c r="J4007" i="14"/>
  <c r="K4007" i="14"/>
  <c r="L4007" i="14"/>
  <c r="E4008" i="14"/>
  <c r="F4008" i="14"/>
  <c r="G4008" i="14"/>
  <c r="H4008" i="14"/>
  <c r="I4008" i="14"/>
  <c r="J4008" i="14"/>
  <c r="K4008" i="14"/>
  <c r="L4008" i="14"/>
  <c r="E4009" i="14"/>
  <c r="F4009" i="14"/>
  <c r="G4009" i="14"/>
  <c r="H4009" i="14"/>
  <c r="I4009" i="14"/>
  <c r="J4009" i="14"/>
  <c r="K4009" i="14"/>
  <c r="L4009" i="14"/>
  <c r="E4010" i="14"/>
  <c r="F4010" i="14"/>
  <c r="G4010" i="14"/>
  <c r="H4010" i="14"/>
  <c r="I4010" i="14"/>
  <c r="J4010" i="14"/>
  <c r="K4010" i="14"/>
  <c r="L4010" i="14"/>
  <c r="E4011" i="14"/>
  <c r="F4011" i="14"/>
  <c r="G4011" i="14"/>
  <c r="H4011" i="14"/>
  <c r="I4011" i="14"/>
  <c r="J4011" i="14"/>
  <c r="K4011" i="14"/>
  <c r="L4011" i="14"/>
  <c r="E4012" i="14"/>
  <c r="F4012" i="14"/>
  <c r="G4012" i="14"/>
  <c r="H4012" i="14"/>
  <c r="I4012" i="14"/>
  <c r="J4012" i="14"/>
  <c r="K4012" i="14"/>
  <c r="L4012" i="14"/>
  <c r="E4013" i="14"/>
  <c r="F4013" i="14"/>
  <c r="G4013" i="14"/>
  <c r="H4013" i="14"/>
  <c r="I4013" i="14"/>
  <c r="J4013" i="14"/>
  <c r="K4013" i="14"/>
  <c r="L4013" i="14"/>
  <c r="E4014" i="14"/>
  <c r="F4014" i="14"/>
  <c r="G4014" i="14"/>
  <c r="H4014" i="14"/>
  <c r="I4014" i="14"/>
  <c r="J4014" i="14"/>
  <c r="K4014" i="14"/>
  <c r="L4014" i="14"/>
  <c r="E4015" i="14"/>
  <c r="F4015" i="14"/>
  <c r="G4015" i="14"/>
  <c r="H4015" i="14"/>
  <c r="I4015" i="14"/>
  <c r="J4015" i="14"/>
  <c r="K4015" i="14"/>
  <c r="L4015" i="14"/>
  <c r="E4016" i="14"/>
  <c r="F4016" i="14"/>
  <c r="G4016" i="14"/>
  <c r="H4016" i="14"/>
  <c r="I4016" i="14"/>
  <c r="J4016" i="14"/>
  <c r="K4016" i="14"/>
  <c r="L4016" i="14"/>
  <c r="E4017" i="14"/>
  <c r="F4017" i="14"/>
  <c r="G4017" i="14"/>
  <c r="H4017" i="14"/>
  <c r="I4017" i="14"/>
  <c r="J4017" i="14"/>
  <c r="K4017" i="14"/>
  <c r="L4017" i="14"/>
  <c r="E4018" i="14"/>
  <c r="F4018" i="14"/>
  <c r="G4018" i="14"/>
  <c r="H4018" i="14"/>
  <c r="I4018" i="14"/>
  <c r="J4018" i="14"/>
  <c r="K4018" i="14"/>
  <c r="L4018" i="14"/>
  <c r="E4019" i="14"/>
  <c r="F4019" i="14"/>
  <c r="G4019" i="14"/>
  <c r="H4019" i="14"/>
  <c r="I4019" i="14"/>
  <c r="J4019" i="14"/>
  <c r="K4019" i="14"/>
  <c r="L4019" i="14"/>
  <c r="E4020" i="14"/>
  <c r="F4020" i="14"/>
  <c r="G4020" i="14"/>
  <c r="H4020" i="14"/>
  <c r="I4020" i="14"/>
  <c r="J4020" i="14"/>
  <c r="K4020" i="14"/>
  <c r="L4020" i="14"/>
  <c r="E4021" i="14"/>
  <c r="F4021" i="14"/>
  <c r="G4021" i="14"/>
  <c r="H4021" i="14"/>
  <c r="I4021" i="14"/>
  <c r="J4021" i="14"/>
  <c r="K4021" i="14"/>
  <c r="L4021" i="14"/>
  <c r="E4022" i="14"/>
  <c r="F4022" i="14"/>
  <c r="G4022" i="14"/>
  <c r="H4022" i="14"/>
  <c r="I4022" i="14"/>
  <c r="J4022" i="14"/>
  <c r="K4022" i="14"/>
  <c r="L4022" i="14"/>
  <c r="E4023" i="14"/>
  <c r="F4023" i="14"/>
  <c r="G4023" i="14"/>
  <c r="H4023" i="14"/>
  <c r="I4023" i="14"/>
  <c r="J4023" i="14"/>
  <c r="K4023" i="14"/>
  <c r="L4023" i="14"/>
  <c r="E4024" i="14"/>
  <c r="F4024" i="14"/>
  <c r="G4024" i="14"/>
  <c r="H4024" i="14"/>
  <c r="I4024" i="14"/>
  <c r="J4024" i="14"/>
  <c r="K4024" i="14"/>
  <c r="L4024" i="14"/>
  <c r="E4025" i="14"/>
  <c r="F4025" i="14"/>
  <c r="G4025" i="14"/>
  <c r="H4025" i="14"/>
  <c r="I4025" i="14"/>
  <c r="J4025" i="14"/>
  <c r="K4025" i="14"/>
  <c r="L4025" i="14"/>
  <c r="E4026" i="14"/>
  <c r="F4026" i="14"/>
  <c r="G4026" i="14"/>
  <c r="H4026" i="14"/>
  <c r="I4026" i="14"/>
  <c r="J4026" i="14"/>
  <c r="K4026" i="14"/>
  <c r="L4026" i="14"/>
  <c r="E4027" i="14"/>
  <c r="F4027" i="14"/>
  <c r="G4027" i="14"/>
  <c r="H4027" i="14"/>
  <c r="I4027" i="14"/>
  <c r="J4027" i="14"/>
  <c r="K4027" i="14"/>
  <c r="L4027" i="14"/>
  <c r="E4028" i="14"/>
  <c r="F4028" i="14"/>
  <c r="G4028" i="14"/>
  <c r="H4028" i="14"/>
  <c r="I4028" i="14"/>
  <c r="J4028" i="14"/>
  <c r="K4028" i="14"/>
  <c r="L4028" i="14"/>
  <c r="E4029" i="14"/>
  <c r="F4029" i="14"/>
  <c r="G4029" i="14"/>
  <c r="H4029" i="14"/>
  <c r="I4029" i="14"/>
  <c r="J4029" i="14"/>
  <c r="K4029" i="14"/>
  <c r="L4029" i="14"/>
  <c r="E4030" i="14"/>
  <c r="F4030" i="14"/>
  <c r="G4030" i="14"/>
  <c r="H4030" i="14"/>
  <c r="I4030" i="14"/>
  <c r="J4030" i="14"/>
  <c r="K4030" i="14"/>
  <c r="L4030" i="14"/>
  <c r="E4031" i="14"/>
  <c r="F4031" i="14"/>
  <c r="G4031" i="14"/>
  <c r="H4031" i="14"/>
  <c r="I4031" i="14"/>
  <c r="J4031" i="14"/>
  <c r="K4031" i="14"/>
  <c r="L4031" i="14"/>
  <c r="E4032" i="14"/>
  <c r="F4032" i="14"/>
  <c r="G4032" i="14"/>
  <c r="H4032" i="14"/>
  <c r="I4032" i="14"/>
  <c r="J4032" i="14"/>
  <c r="K4032" i="14"/>
  <c r="L4032" i="14"/>
  <c r="E3935" i="14"/>
  <c r="F3935" i="14"/>
  <c r="G3935" i="14"/>
  <c r="H3935" i="14"/>
  <c r="I3935" i="14"/>
  <c r="J3935" i="14"/>
  <c r="K3935" i="14"/>
  <c r="L3935" i="14"/>
  <c r="E3936" i="14"/>
  <c r="F3936" i="14"/>
  <c r="G3936" i="14"/>
  <c r="H3936" i="14"/>
  <c r="I3936" i="14"/>
  <c r="J3936" i="14"/>
  <c r="K3936" i="14"/>
  <c r="L3936" i="14"/>
  <c r="E3937" i="14"/>
  <c r="F3937" i="14"/>
  <c r="G3937" i="14"/>
  <c r="H3937" i="14"/>
  <c r="I3937" i="14"/>
  <c r="J3937" i="14"/>
  <c r="K3937" i="14"/>
  <c r="L3937" i="14"/>
  <c r="E3938" i="14"/>
  <c r="F3938" i="14"/>
  <c r="G3938" i="14"/>
  <c r="H3938" i="14"/>
  <c r="I3938" i="14"/>
  <c r="J3938" i="14"/>
  <c r="K3938" i="14"/>
  <c r="L3938" i="14"/>
  <c r="E3939" i="14"/>
  <c r="F3939" i="14"/>
  <c r="G3939" i="14"/>
  <c r="H3939" i="14"/>
  <c r="I3939" i="14"/>
  <c r="J3939" i="14"/>
  <c r="K3939" i="14"/>
  <c r="L3939" i="14"/>
  <c r="E3940" i="14"/>
  <c r="F3940" i="14"/>
  <c r="G3940" i="14"/>
  <c r="H3940" i="14"/>
  <c r="I3940" i="14"/>
  <c r="J3940" i="14"/>
  <c r="K3940" i="14"/>
  <c r="L3940" i="14"/>
  <c r="E3941" i="14"/>
  <c r="F3941" i="14"/>
  <c r="G3941" i="14"/>
  <c r="H3941" i="14"/>
  <c r="I3941" i="14"/>
  <c r="J3941" i="14"/>
  <c r="K3941" i="14"/>
  <c r="L3941" i="14"/>
  <c r="E3942" i="14"/>
  <c r="F3942" i="14"/>
  <c r="G3942" i="14"/>
  <c r="H3942" i="14"/>
  <c r="I3942" i="14"/>
  <c r="J3942" i="14"/>
  <c r="K3942" i="14"/>
  <c r="L3942" i="14"/>
  <c r="E3943" i="14"/>
  <c r="F3943" i="14"/>
  <c r="G3943" i="14"/>
  <c r="H3943" i="14"/>
  <c r="I3943" i="14"/>
  <c r="J3943" i="14"/>
  <c r="K3943" i="14"/>
  <c r="L3943" i="14"/>
  <c r="E3944" i="14"/>
  <c r="F3944" i="14"/>
  <c r="G3944" i="14"/>
  <c r="H3944" i="14"/>
  <c r="I3944" i="14"/>
  <c r="J3944" i="14"/>
  <c r="K3944" i="14"/>
  <c r="L3944" i="14"/>
  <c r="E3945" i="14"/>
  <c r="F3945" i="14"/>
  <c r="G3945" i="14"/>
  <c r="H3945" i="14"/>
  <c r="I3945" i="14"/>
  <c r="J3945" i="14"/>
  <c r="K3945" i="14"/>
  <c r="L3945" i="14"/>
  <c r="E3946" i="14"/>
  <c r="F3946" i="14"/>
  <c r="G3946" i="14"/>
  <c r="H3946" i="14"/>
  <c r="I3946" i="14"/>
  <c r="J3946" i="14"/>
  <c r="K3946" i="14"/>
  <c r="L3946" i="14"/>
  <c r="E3947" i="14"/>
  <c r="F3947" i="14"/>
  <c r="G3947" i="14"/>
  <c r="H3947" i="14"/>
  <c r="I3947" i="14"/>
  <c r="J3947" i="14"/>
  <c r="K3947" i="14"/>
  <c r="L3947" i="14"/>
  <c r="E3948" i="14"/>
  <c r="F3948" i="14"/>
  <c r="G3948" i="14"/>
  <c r="H3948" i="14"/>
  <c r="I3948" i="14"/>
  <c r="J3948" i="14"/>
  <c r="K3948" i="14"/>
  <c r="L3948" i="14"/>
  <c r="E3949" i="14"/>
  <c r="F3949" i="14"/>
  <c r="G3949" i="14"/>
  <c r="H3949" i="14"/>
  <c r="I3949" i="14"/>
  <c r="J3949" i="14"/>
  <c r="K3949" i="14"/>
  <c r="L3949" i="14"/>
  <c r="E3950" i="14"/>
  <c r="F3950" i="14"/>
  <c r="G3950" i="14"/>
  <c r="H3950" i="14"/>
  <c r="I3950" i="14"/>
  <c r="J3950" i="14"/>
  <c r="K3950" i="14"/>
  <c r="L3950" i="14"/>
  <c r="E3951" i="14"/>
  <c r="F3951" i="14"/>
  <c r="G3951" i="14"/>
  <c r="H3951" i="14"/>
  <c r="I3951" i="14"/>
  <c r="J3951" i="14"/>
  <c r="K3951" i="14"/>
  <c r="L3951" i="14"/>
  <c r="E3952" i="14"/>
  <c r="F3952" i="14"/>
  <c r="G3952" i="14"/>
  <c r="H3952" i="14"/>
  <c r="I3952" i="14"/>
  <c r="J3952" i="14"/>
  <c r="K3952" i="14"/>
  <c r="L3952" i="14"/>
  <c r="E3953" i="14"/>
  <c r="F3953" i="14"/>
  <c r="G3953" i="14"/>
  <c r="H3953" i="14"/>
  <c r="I3953" i="14"/>
  <c r="J3953" i="14"/>
  <c r="K3953" i="14"/>
  <c r="L3953" i="14"/>
  <c r="E3954" i="14"/>
  <c r="F3954" i="14"/>
  <c r="G3954" i="14"/>
  <c r="H3954" i="14"/>
  <c r="I3954" i="14"/>
  <c r="J3954" i="14"/>
  <c r="K3954" i="14"/>
  <c r="L3954" i="14"/>
  <c r="E3955" i="14"/>
  <c r="F3955" i="14"/>
  <c r="G3955" i="14"/>
  <c r="H3955" i="14"/>
  <c r="I3955" i="14"/>
  <c r="J3955" i="14"/>
  <c r="K3955" i="14"/>
  <c r="L3955" i="14"/>
  <c r="E3956" i="14"/>
  <c r="F3956" i="14"/>
  <c r="G3956" i="14"/>
  <c r="H3956" i="14"/>
  <c r="I3956" i="14"/>
  <c r="J3956" i="14"/>
  <c r="K3956" i="14"/>
  <c r="L3956" i="14"/>
  <c r="E3957" i="14"/>
  <c r="F3957" i="14"/>
  <c r="G3957" i="14"/>
  <c r="H3957" i="14"/>
  <c r="I3957" i="14"/>
  <c r="J3957" i="14"/>
  <c r="K3957" i="14"/>
  <c r="L3957" i="14"/>
  <c r="E3958" i="14"/>
  <c r="F3958" i="14"/>
  <c r="G3958" i="14"/>
  <c r="H3958" i="14"/>
  <c r="I3958" i="14"/>
  <c r="J3958" i="14"/>
  <c r="K3958" i="14"/>
  <c r="L3958" i="14"/>
  <c r="E3959" i="14"/>
  <c r="F3959" i="14"/>
  <c r="G3959" i="14"/>
  <c r="H3959" i="14"/>
  <c r="I3959" i="14"/>
  <c r="J3959" i="14"/>
  <c r="K3959" i="14"/>
  <c r="L3959" i="14"/>
  <c r="E3960" i="14"/>
  <c r="F3960" i="14"/>
  <c r="G3960" i="14"/>
  <c r="H3960" i="14"/>
  <c r="I3960" i="14"/>
  <c r="J3960" i="14"/>
  <c r="K3960" i="14"/>
  <c r="L3960" i="14"/>
  <c r="E3961" i="14"/>
  <c r="F3961" i="14"/>
  <c r="G3961" i="14"/>
  <c r="H3961" i="14"/>
  <c r="I3961" i="14"/>
  <c r="J3961" i="14"/>
  <c r="K3961" i="14"/>
  <c r="L3961" i="14"/>
  <c r="E3962" i="14"/>
  <c r="F3962" i="14"/>
  <c r="G3962" i="14"/>
  <c r="H3962" i="14"/>
  <c r="I3962" i="14"/>
  <c r="J3962" i="14"/>
  <c r="K3962" i="14"/>
  <c r="L3962" i="14"/>
  <c r="E3963" i="14"/>
  <c r="F3963" i="14"/>
  <c r="G3963" i="14"/>
  <c r="H3963" i="14"/>
  <c r="I3963" i="14"/>
  <c r="J3963" i="14"/>
  <c r="K3963" i="14"/>
  <c r="L3963" i="14"/>
  <c r="E3964" i="14"/>
  <c r="F3964" i="14"/>
  <c r="G3964" i="14"/>
  <c r="H3964" i="14"/>
  <c r="I3964" i="14"/>
  <c r="J3964" i="14"/>
  <c r="K3964" i="14"/>
  <c r="L3964" i="14"/>
  <c r="E3965" i="14"/>
  <c r="F3965" i="14"/>
  <c r="G3965" i="14"/>
  <c r="H3965" i="14"/>
  <c r="I3965" i="14"/>
  <c r="J3965" i="14"/>
  <c r="K3965" i="14"/>
  <c r="L3965" i="14"/>
  <c r="E3966" i="14"/>
  <c r="F3966" i="14"/>
  <c r="G3966" i="14"/>
  <c r="H3966" i="14"/>
  <c r="I3966" i="14"/>
  <c r="J3966" i="14"/>
  <c r="K3966" i="14"/>
  <c r="L3966" i="14"/>
  <c r="E3967" i="14"/>
  <c r="F3967" i="14"/>
  <c r="G3967" i="14"/>
  <c r="H3967" i="14"/>
  <c r="I3967" i="14"/>
  <c r="J3967" i="14"/>
  <c r="K3967" i="14"/>
  <c r="L3967" i="14"/>
  <c r="E3968" i="14"/>
  <c r="F3968" i="14"/>
  <c r="G3968" i="14"/>
  <c r="H3968" i="14"/>
  <c r="I3968" i="14"/>
  <c r="J3968" i="14"/>
  <c r="K3968" i="14"/>
  <c r="L3968" i="14"/>
  <c r="E3969" i="14"/>
  <c r="F3969" i="14"/>
  <c r="G3969" i="14"/>
  <c r="H3969" i="14"/>
  <c r="I3969" i="14"/>
  <c r="J3969" i="14"/>
  <c r="K3969" i="14"/>
  <c r="L3969" i="14"/>
  <c r="E3970" i="14"/>
  <c r="F3970" i="14"/>
  <c r="G3970" i="14"/>
  <c r="H3970" i="14"/>
  <c r="I3970" i="14"/>
  <c r="J3970" i="14"/>
  <c r="K3970" i="14"/>
  <c r="L3970" i="14"/>
  <c r="E3971" i="14"/>
  <c r="F3971" i="14"/>
  <c r="G3971" i="14"/>
  <c r="H3971" i="14"/>
  <c r="I3971" i="14"/>
  <c r="J3971" i="14"/>
  <c r="K3971" i="14"/>
  <c r="L3971" i="14"/>
  <c r="E3972" i="14"/>
  <c r="F3972" i="14"/>
  <c r="G3972" i="14"/>
  <c r="H3972" i="14"/>
  <c r="I3972" i="14"/>
  <c r="J3972" i="14"/>
  <c r="K3972" i="14"/>
  <c r="L3972" i="14"/>
  <c r="E3973" i="14"/>
  <c r="F3973" i="14"/>
  <c r="G3973" i="14"/>
  <c r="H3973" i="14"/>
  <c r="I3973" i="14"/>
  <c r="J3973" i="14"/>
  <c r="K3973" i="14"/>
  <c r="L3973" i="14"/>
  <c r="E3974" i="14"/>
  <c r="F3974" i="14"/>
  <c r="G3974" i="14"/>
  <c r="H3974" i="14"/>
  <c r="I3974" i="14"/>
  <c r="J3974" i="14"/>
  <c r="K3974" i="14"/>
  <c r="L3974" i="14"/>
  <c r="E3975" i="14"/>
  <c r="F3975" i="14"/>
  <c r="G3975" i="14"/>
  <c r="H3975" i="14"/>
  <c r="I3975" i="14"/>
  <c r="J3975" i="14"/>
  <c r="K3975" i="14"/>
  <c r="L3975" i="14"/>
  <c r="E3976" i="14"/>
  <c r="F3976" i="14"/>
  <c r="G3976" i="14"/>
  <c r="H3976" i="14"/>
  <c r="I3976" i="14"/>
  <c r="J3976" i="14"/>
  <c r="K3976" i="14"/>
  <c r="L3976" i="14"/>
  <c r="E3977" i="14"/>
  <c r="F3977" i="14"/>
  <c r="G3977" i="14"/>
  <c r="H3977" i="14"/>
  <c r="I3977" i="14"/>
  <c r="J3977" i="14"/>
  <c r="K3977" i="14"/>
  <c r="L3977" i="14"/>
  <c r="E3978" i="14"/>
  <c r="F3978" i="14"/>
  <c r="G3978" i="14"/>
  <c r="H3978" i="14"/>
  <c r="I3978" i="14"/>
  <c r="J3978" i="14"/>
  <c r="K3978" i="14"/>
  <c r="L3978" i="14"/>
  <c r="E3979" i="14"/>
  <c r="F3979" i="14"/>
  <c r="G3979" i="14"/>
  <c r="H3979" i="14"/>
  <c r="I3979" i="14"/>
  <c r="J3979" i="14"/>
  <c r="K3979" i="14"/>
  <c r="L3979" i="14"/>
  <c r="E3980" i="14"/>
  <c r="F3980" i="14"/>
  <c r="G3980" i="14"/>
  <c r="H3980" i="14"/>
  <c r="I3980" i="14"/>
  <c r="J3980" i="14"/>
  <c r="K3980" i="14"/>
  <c r="L3980" i="14"/>
  <c r="E3981" i="14"/>
  <c r="F3981" i="14"/>
  <c r="G3981" i="14"/>
  <c r="H3981" i="14"/>
  <c r="I3981" i="14"/>
  <c r="J3981" i="14"/>
  <c r="K3981" i="14"/>
  <c r="L3981" i="14"/>
  <c r="E3884" i="14"/>
  <c r="F3884" i="14"/>
  <c r="G3884" i="14"/>
  <c r="H3884" i="14"/>
  <c r="I3884" i="14"/>
  <c r="J3884" i="14"/>
  <c r="K3884" i="14"/>
  <c r="L3884" i="14"/>
  <c r="E3885" i="14"/>
  <c r="F3885" i="14"/>
  <c r="G3885" i="14"/>
  <c r="H3885" i="14"/>
  <c r="I3885" i="14"/>
  <c r="J3885" i="14"/>
  <c r="K3885" i="14"/>
  <c r="L3885" i="14"/>
  <c r="E3886" i="14"/>
  <c r="F3886" i="14"/>
  <c r="G3886" i="14"/>
  <c r="H3886" i="14"/>
  <c r="I3886" i="14"/>
  <c r="J3886" i="14"/>
  <c r="K3886" i="14"/>
  <c r="L3886" i="14"/>
  <c r="E3887" i="14"/>
  <c r="F3887" i="14"/>
  <c r="G3887" i="14"/>
  <c r="H3887" i="14"/>
  <c r="I3887" i="14"/>
  <c r="J3887" i="14"/>
  <c r="K3887" i="14"/>
  <c r="L3887" i="14"/>
  <c r="E3888" i="14"/>
  <c r="F3888" i="14"/>
  <c r="G3888" i="14"/>
  <c r="H3888" i="14"/>
  <c r="I3888" i="14"/>
  <c r="J3888" i="14"/>
  <c r="K3888" i="14"/>
  <c r="L3888" i="14"/>
  <c r="E3889" i="14"/>
  <c r="F3889" i="14"/>
  <c r="G3889" i="14"/>
  <c r="H3889" i="14"/>
  <c r="I3889" i="14"/>
  <c r="J3889" i="14"/>
  <c r="K3889" i="14"/>
  <c r="L3889" i="14"/>
  <c r="E3890" i="14"/>
  <c r="F3890" i="14"/>
  <c r="G3890" i="14"/>
  <c r="H3890" i="14"/>
  <c r="I3890" i="14"/>
  <c r="J3890" i="14"/>
  <c r="K3890" i="14"/>
  <c r="L3890" i="14"/>
  <c r="E3891" i="14"/>
  <c r="F3891" i="14"/>
  <c r="G3891" i="14"/>
  <c r="H3891" i="14"/>
  <c r="I3891" i="14"/>
  <c r="J3891" i="14"/>
  <c r="K3891" i="14"/>
  <c r="L3891" i="14"/>
  <c r="E3892" i="14"/>
  <c r="F3892" i="14"/>
  <c r="G3892" i="14"/>
  <c r="H3892" i="14"/>
  <c r="I3892" i="14"/>
  <c r="J3892" i="14"/>
  <c r="K3892" i="14"/>
  <c r="L3892" i="14"/>
  <c r="E3893" i="14"/>
  <c r="F3893" i="14"/>
  <c r="G3893" i="14"/>
  <c r="H3893" i="14"/>
  <c r="I3893" i="14"/>
  <c r="J3893" i="14"/>
  <c r="K3893" i="14"/>
  <c r="L3893" i="14"/>
  <c r="E3894" i="14"/>
  <c r="F3894" i="14"/>
  <c r="G3894" i="14"/>
  <c r="H3894" i="14"/>
  <c r="I3894" i="14"/>
  <c r="J3894" i="14"/>
  <c r="K3894" i="14"/>
  <c r="L3894" i="14"/>
  <c r="E3895" i="14"/>
  <c r="F3895" i="14"/>
  <c r="G3895" i="14"/>
  <c r="H3895" i="14"/>
  <c r="I3895" i="14"/>
  <c r="J3895" i="14"/>
  <c r="K3895" i="14"/>
  <c r="L3895" i="14"/>
  <c r="E3896" i="14"/>
  <c r="F3896" i="14"/>
  <c r="G3896" i="14"/>
  <c r="H3896" i="14"/>
  <c r="I3896" i="14"/>
  <c r="J3896" i="14"/>
  <c r="K3896" i="14"/>
  <c r="L3896" i="14"/>
  <c r="E3897" i="14"/>
  <c r="F3897" i="14"/>
  <c r="G3897" i="14"/>
  <c r="H3897" i="14"/>
  <c r="I3897" i="14"/>
  <c r="J3897" i="14"/>
  <c r="K3897" i="14"/>
  <c r="L3897" i="14"/>
  <c r="E3898" i="14"/>
  <c r="F3898" i="14"/>
  <c r="G3898" i="14"/>
  <c r="H3898" i="14"/>
  <c r="I3898" i="14"/>
  <c r="J3898" i="14"/>
  <c r="K3898" i="14"/>
  <c r="L3898" i="14"/>
  <c r="E3899" i="14"/>
  <c r="F3899" i="14"/>
  <c r="G3899" i="14"/>
  <c r="H3899" i="14"/>
  <c r="I3899" i="14"/>
  <c r="J3899" i="14"/>
  <c r="K3899" i="14"/>
  <c r="L3899" i="14"/>
  <c r="E3900" i="14"/>
  <c r="F3900" i="14"/>
  <c r="G3900" i="14"/>
  <c r="H3900" i="14"/>
  <c r="I3900" i="14"/>
  <c r="J3900" i="14"/>
  <c r="K3900" i="14"/>
  <c r="L3900" i="14"/>
  <c r="E3901" i="14"/>
  <c r="F3901" i="14"/>
  <c r="G3901" i="14"/>
  <c r="H3901" i="14"/>
  <c r="I3901" i="14"/>
  <c r="J3901" i="14"/>
  <c r="K3901" i="14"/>
  <c r="L3901" i="14"/>
  <c r="E3902" i="14"/>
  <c r="F3902" i="14"/>
  <c r="G3902" i="14"/>
  <c r="H3902" i="14"/>
  <c r="I3902" i="14"/>
  <c r="J3902" i="14"/>
  <c r="K3902" i="14"/>
  <c r="L3902" i="14"/>
  <c r="E3903" i="14"/>
  <c r="F3903" i="14"/>
  <c r="G3903" i="14"/>
  <c r="H3903" i="14"/>
  <c r="I3903" i="14"/>
  <c r="J3903" i="14"/>
  <c r="K3903" i="14"/>
  <c r="L3903" i="14"/>
  <c r="E3904" i="14"/>
  <c r="F3904" i="14"/>
  <c r="G3904" i="14"/>
  <c r="H3904" i="14"/>
  <c r="I3904" i="14"/>
  <c r="J3904" i="14"/>
  <c r="K3904" i="14"/>
  <c r="L3904" i="14"/>
  <c r="E3905" i="14"/>
  <c r="F3905" i="14"/>
  <c r="G3905" i="14"/>
  <c r="H3905" i="14"/>
  <c r="I3905" i="14"/>
  <c r="J3905" i="14"/>
  <c r="K3905" i="14"/>
  <c r="L3905" i="14"/>
  <c r="E3906" i="14"/>
  <c r="F3906" i="14"/>
  <c r="G3906" i="14"/>
  <c r="H3906" i="14"/>
  <c r="I3906" i="14"/>
  <c r="J3906" i="14"/>
  <c r="K3906" i="14"/>
  <c r="L3906" i="14"/>
  <c r="E3907" i="14"/>
  <c r="F3907" i="14"/>
  <c r="G3907" i="14"/>
  <c r="H3907" i="14"/>
  <c r="I3907" i="14"/>
  <c r="J3907" i="14"/>
  <c r="K3907" i="14"/>
  <c r="L3907" i="14"/>
  <c r="E3908" i="14"/>
  <c r="F3908" i="14"/>
  <c r="G3908" i="14"/>
  <c r="H3908" i="14"/>
  <c r="I3908" i="14"/>
  <c r="J3908" i="14"/>
  <c r="K3908" i="14"/>
  <c r="L3908" i="14"/>
  <c r="E3909" i="14"/>
  <c r="F3909" i="14"/>
  <c r="G3909" i="14"/>
  <c r="H3909" i="14"/>
  <c r="I3909" i="14"/>
  <c r="J3909" i="14"/>
  <c r="K3909" i="14"/>
  <c r="L3909" i="14"/>
  <c r="E3910" i="14"/>
  <c r="F3910" i="14"/>
  <c r="G3910" i="14"/>
  <c r="H3910" i="14"/>
  <c r="I3910" i="14"/>
  <c r="J3910" i="14"/>
  <c r="K3910" i="14"/>
  <c r="L3910" i="14"/>
  <c r="E3911" i="14"/>
  <c r="F3911" i="14"/>
  <c r="G3911" i="14"/>
  <c r="H3911" i="14"/>
  <c r="I3911" i="14"/>
  <c r="J3911" i="14"/>
  <c r="K3911" i="14"/>
  <c r="L3911" i="14"/>
  <c r="E3912" i="14"/>
  <c r="F3912" i="14"/>
  <c r="G3912" i="14"/>
  <c r="H3912" i="14"/>
  <c r="I3912" i="14"/>
  <c r="J3912" i="14"/>
  <c r="K3912" i="14"/>
  <c r="L3912" i="14"/>
  <c r="E3913" i="14"/>
  <c r="F3913" i="14"/>
  <c r="G3913" i="14"/>
  <c r="H3913" i="14"/>
  <c r="I3913" i="14"/>
  <c r="J3913" i="14"/>
  <c r="K3913" i="14"/>
  <c r="L3913" i="14"/>
  <c r="E3914" i="14"/>
  <c r="F3914" i="14"/>
  <c r="G3914" i="14"/>
  <c r="H3914" i="14"/>
  <c r="I3914" i="14"/>
  <c r="J3914" i="14"/>
  <c r="K3914" i="14"/>
  <c r="L3914" i="14"/>
  <c r="E3915" i="14"/>
  <c r="F3915" i="14"/>
  <c r="G3915" i="14"/>
  <c r="H3915" i="14"/>
  <c r="I3915" i="14"/>
  <c r="J3915" i="14"/>
  <c r="K3915" i="14"/>
  <c r="L3915" i="14"/>
  <c r="E3916" i="14"/>
  <c r="F3916" i="14"/>
  <c r="G3916" i="14"/>
  <c r="H3916" i="14"/>
  <c r="I3916" i="14"/>
  <c r="J3916" i="14"/>
  <c r="K3916" i="14"/>
  <c r="L3916" i="14"/>
  <c r="E3917" i="14"/>
  <c r="F3917" i="14"/>
  <c r="G3917" i="14"/>
  <c r="H3917" i="14"/>
  <c r="I3917" i="14"/>
  <c r="J3917" i="14"/>
  <c r="K3917" i="14"/>
  <c r="L3917" i="14"/>
  <c r="E3918" i="14"/>
  <c r="F3918" i="14"/>
  <c r="G3918" i="14"/>
  <c r="H3918" i="14"/>
  <c r="I3918" i="14"/>
  <c r="J3918" i="14"/>
  <c r="K3918" i="14"/>
  <c r="L3918" i="14"/>
  <c r="E3919" i="14"/>
  <c r="F3919" i="14"/>
  <c r="G3919" i="14"/>
  <c r="H3919" i="14"/>
  <c r="I3919" i="14"/>
  <c r="J3919" i="14"/>
  <c r="K3919" i="14"/>
  <c r="L3919" i="14"/>
  <c r="E3920" i="14"/>
  <c r="F3920" i="14"/>
  <c r="G3920" i="14"/>
  <c r="H3920" i="14"/>
  <c r="I3920" i="14"/>
  <c r="J3920" i="14"/>
  <c r="K3920" i="14"/>
  <c r="L3920" i="14"/>
  <c r="E3921" i="14"/>
  <c r="F3921" i="14"/>
  <c r="G3921" i="14"/>
  <c r="H3921" i="14"/>
  <c r="I3921" i="14"/>
  <c r="J3921" i="14"/>
  <c r="K3921" i="14"/>
  <c r="L3921" i="14"/>
  <c r="E3922" i="14"/>
  <c r="F3922" i="14"/>
  <c r="G3922" i="14"/>
  <c r="H3922" i="14"/>
  <c r="I3922" i="14"/>
  <c r="J3922" i="14"/>
  <c r="K3922" i="14"/>
  <c r="L3922" i="14"/>
  <c r="E3923" i="14"/>
  <c r="F3923" i="14"/>
  <c r="G3923" i="14"/>
  <c r="H3923" i="14"/>
  <c r="I3923" i="14"/>
  <c r="J3923" i="14"/>
  <c r="K3923" i="14"/>
  <c r="L3923" i="14"/>
  <c r="E3924" i="14"/>
  <c r="F3924" i="14"/>
  <c r="G3924" i="14"/>
  <c r="H3924" i="14"/>
  <c r="I3924" i="14"/>
  <c r="J3924" i="14"/>
  <c r="K3924" i="14"/>
  <c r="L3924" i="14"/>
  <c r="E3925" i="14"/>
  <c r="F3925" i="14"/>
  <c r="G3925" i="14"/>
  <c r="H3925" i="14"/>
  <c r="I3925" i="14"/>
  <c r="J3925" i="14"/>
  <c r="K3925" i="14"/>
  <c r="L3925" i="14"/>
  <c r="E3926" i="14"/>
  <c r="F3926" i="14"/>
  <c r="G3926" i="14"/>
  <c r="H3926" i="14"/>
  <c r="I3926" i="14"/>
  <c r="J3926" i="14"/>
  <c r="K3926" i="14"/>
  <c r="L3926" i="14"/>
  <c r="E3927" i="14"/>
  <c r="F3927" i="14"/>
  <c r="G3927" i="14"/>
  <c r="H3927" i="14"/>
  <c r="I3927" i="14"/>
  <c r="J3927" i="14"/>
  <c r="K3927" i="14"/>
  <c r="L3927" i="14"/>
  <c r="E3928" i="14"/>
  <c r="F3928" i="14"/>
  <c r="G3928" i="14"/>
  <c r="H3928" i="14"/>
  <c r="I3928" i="14"/>
  <c r="J3928" i="14"/>
  <c r="K3928" i="14"/>
  <c r="L3928" i="14"/>
  <c r="E3929" i="14"/>
  <c r="F3929" i="14"/>
  <c r="G3929" i="14"/>
  <c r="H3929" i="14"/>
  <c r="I3929" i="14"/>
  <c r="J3929" i="14"/>
  <c r="K3929" i="14"/>
  <c r="L3929" i="14"/>
  <c r="E3930" i="14"/>
  <c r="F3930" i="14"/>
  <c r="G3930" i="14"/>
  <c r="H3930" i="14"/>
  <c r="I3930" i="14"/>
  <c r="J3930" i="14"/>
  <c r="K3930" i="14"/>
  <c r="L3930" i="14"/>
  <c r="E3833" i="14"/>
  <c r="F3833" i="14"/>
  <c r="G3833" i="14"/>
  <c r="H3833" i="14"/>
  <c r="I3833" i="14"/>
  <c r="J3833" i="14"/>
  <c r="K3833" i="14"/>
  <c r="L3833" i="14"/>
  <c r="E3834" i="14"/>
  <c r="F3834" i="14"/>
  <c r="G3834" i="14"/>
  <c r="H3834" i="14"/>
  <c r="I3834" i="14"/>
  <c r="J3834" i="14"/>
  <c r="K3834" i="14"/>
  <c r="L3834" i="14"/>
  <c r="E3835" i="14"/>
  <c r="F3835" i="14"/>
  <c r="G3835" i="14"/>
  <c r="H3835" i="14"/>
  <c r="I3835" i="14"/>
  <c r="J3835" i="14"/>
  <c r="K3835" i="14"/>
  <c r="L3835" i="14"/>
  <c r="E3836" i="14"/>
  <c r="F3836" i="14"/>
  <c r="G3836" i="14"/>
  <c r="H3836" i="14"/>
  <c r="I3836" i="14"/>
  <c r="J3836" i="14"/>
  <c r="K3836" i="14"/>
  <c r="L3836" i="14"/>
  <c r="E3837" i="14"/>
  <c r="F3837" i="14"/>
  <c r="G3837" i="14"/>
  <c r="H3837" i="14"/>
  <c r="I3837" i="14"/>
  <c r="J3837" i="14"/>
  <c r="K3837" i="14"/>
  <c r="L3837" i="14"/>
  <c r="E3838" i="14"/>
  <c r="F3838" i="14"/>
  <c r="G3838" i="14"/>
  <c r="H3838" i="14"/>
  <c r="I3838" i="14"/>
  <c r="J3838" i="14"/>
  <c r="K3838" i="14"/>
  <c r="L3838" i="14"/>
  <c r="E3839" i="14"/>
  <c r="F3839" i="14"/>
  <c r="G3839" i="14"/>
  <c r="H3839" i="14"/>
  <c r="I3839" i="14"/>
  <c r="J3839" i="14"/>
  <c r="K3839" i="14"/>
  <c r="L3839" i="14"/>
  <c r="E3840" i="14"/>
  <c r="F3840" i="14"/>
  <c r="G3840" i="14"/>
  <c r="H3840" i="14"/>
  <c r="I3840" i="14"/>
  <c r="J3840" i="14"/>
  <c r="K3840" i="14"/>
  <c r="L3840" i="14"/>
  <c r="E3841" i="14"/>
  <c r="F3841" i="14"/>
  <c r="G3841" i="14"/>
  <c r="H3841" i="14"/>
  <c r="I3841" i="14"/>
  <c r="J3841" i="14"/>
  <c r="K3841" i="14"/>
  <c r="L3841" i="14"/>
  <c r="E3842" i="14"/>
  <c r="F3842" i="14"/>
  <c r="G3842" i="14"/>
  <c r="H3842" i="14"/>
  <c r="I3842" i="14"/>
  <c r="J3842" i="14"/>
  <c r="K3842" i="14"/>
  <c r="L3842" i="14"/>
  <c r="E3843" i="14"/>
  <c r="F3843" i="14"/>
  <c r="G3843" i="14"/>
  <c r="H3843" i="14"/>
  <c r="I3843" i="14"/>
  <c r="J3843" i="14"/>
  <c r="K3843" i="14"/>
  <c r="L3843" i="14"/>
  <c r="E3844" i="14"/>
  <c r="F3844" i="14"/>
  <c r="G3844" i="14"/>
  <c r="H3844" i="14"/>
  <c r="I3844" i="14"/>
  <c r="J3844" i="14"/>
  <c r="K3844" i="14"/>
  <c r="L3844" i="14"/>
  <c r="E3845" i="14"/>
  <c r="F3845" i="14"/>
  <c r="G3845" i="14"/>
  <c r="H3845" i="14"/>
  <c r="I3845" i="14"/>
  <c r="J3845" i="14"/>
  <c r="K3845" i="14"/>
  <c r="L3845" i="14"/>
  <c r="E3846" i="14"/>
  <c r="F3846" i="14"/>
  <c r="G3846" i="14"/>
  <c r="H3846" i="14"/>
  <c r="I3846" i="14"/>
  <c r="J3846" i="14"/>
  <c r="K3846" i="14"/>
  <c r="L3846" i="14"/>
  <c r="E3847" i="14"/>
  <c r="F3847" i="14"/>
  <c r="G3847" i="14"/>
  <c r="H3847" i="14"/>
  <c r="I3847" i="14"/>
  <c r="J3847" i="14"/>
  <c r="K3847" i="14"/>
  <c r="L3847" i="14"/>
  <c r="E3848" i="14"/>
  <c r="F3848" i="14"/>
  <c r="G3848" i="14"/>
  <c r="H3848" i="14"/>
  <c r="I3848" i="14"/>
  <c r="J3848" i="14"/>
  <c r="K3848" i="14"/>
  <c r="L3848" i="14"/>
  <c r="E3849" i="14"/>
  <c r="F3849" i="14"/>
  <c r="G3849" i="14"/>
  <c r="H3849" i="14"/>
  <c r="I3849" i="14"/>
  <c r="J3849" i="14"/>
  <c r="K3849" i="14"/>
  <c r="L3849" i="14"/>
  <c r="E3850" i="14"/>
  <c r="F3850" i="14"/>
  <c r="G3850" i="14"/>
  <c r="H3850" i="14"/>
  <c r="I3850" i="14"/>
  <c r="J3850" i="14"/>
  <c r="K3850" i="14"/>
  <c r="L3850" i="14"/>
  <c r="E3851" i="14"/>
  <c r="F3851" i="14"/>
  <c r="G3851" i="14"/>
  <c r="H3851" i="14"/>
  <c r="I3851" i="14"/>
  <c r="J3851" i="14"/>
  <c r="K3851" i="14"/>
  <c r="L3851" i="14"/>
  <c r="E3852" i="14"/>
  <c r="F3852" i="14"/>
  <c r="G3852" i="14"/>
  <c r="H3852" i="14"/>
  <c r="I3852" i="14"/>
  <c r="J3852" i="14"/>
  <c r="K3852" i="14"/>
  <c r="L3852" i="14"/>
  <c r="E3853" i="14"/>
  <c r="F3853" i="14"/>
  <c r="G3853" i="14"/>
  <c r="H3853" i="14"/>
  <c r="I3853" i="14"/>
  <c r="J3853" i="14"/>
  <c r="K3853" i="14"/>
  <c r="L3853" i="14"/>
  <c r="E3854" i="14"/>
  <c r="F3854" i="14"/>
  <c r="G3854" i="14"/>
  <c r="H3854" i="14"/>
  <c r="I3854" i="14"/>
  <c r="J3854" i="14"/>
  <c r="K3854" i="14"/>
  <c r="L3854" i="14"/>
  <c r="E3855" i="14"/>
  <c r="F3855" i="14"/>
  <c r="G3855" i="14"/>
  <c r="H3855" i="14"/>
  <c r="I3855" i="14"/>
  <c r="J3855" i="14"/>
  <c r="K3855" i="14"/>
  <c r="L3855" i="14"/>
  <c r="E3856" i="14"/>
  <c r="F3856" i="14"/>
  <c r="G3856" i="14"/>
  <c r="H3856" i="14"/>
  <c r="I3856" i="14"/>
  <c r="J3856" i="14"/>
  <c r="K3856" i="14"/>
  <c r="L3856" i="14"/>
  <c r="E3857" i="14"/>
  <c r="F3857" i="14"/>
  <c r="G3857" i="14"/>
  <c r="H3857" i="14"/>
  <c r="I3857" i="14"/>
  <c r="J3857" i="14"/>
  <c r="K3857" i="14"/>
  <c r="L3857" i="14"/>
  <c r="E3858" i="14"/>
  <c r="F3858" i="14"/>
  <c r="G3858" i="14"/>
  <c r="H3858" i="14"/>
  <c r="I3858" i="14"/>
  <c r="J3858" i="14"/>
  <c r="K3858" i="14"/>
  <c r="L3858" i="14"/>
  <c r="E3859" i="14"/>
  <c r="F3859" i="14"/>
  <c r="G3859" i="14"/>
  <c r="H3859" i="14"/>
  <c r="I3859" i="14"/>
  <c r="J3859" i="14"/>
  <c r="K3859" i="14"/>
  <c r="L3859" i="14"/>
  <c r="E3860" i="14"/>
  <c r="F3860" i="14"/>
  <c r="G3860" i="14"/>
  <c r="H3860" i="14"/>
  <c r="I3860" i="14"/>
  <c r="J3860" i="14"/>
  <c r="K3860" i="14"/>
  <c r="L3860" i="14"/>
  <c r="E3861" i="14"/>
  <c r="F3861" i="14"/>
  <c r="G3861" i="14"/>
  <c r="H3861" i="14"/>
  <c r="I3861" i="14"/>
  <c r="J3861" i="14"/>
  <c r="K3861" i="14"/>
  <c r="L3861" i="14"/>
  <c r="E3862" i="14"/>
  <c r="F3862" i="14"/>
  <c r="G3862" i="14"/>
  <c r="H3862" i="14"/>
  <c r="I3862" i="14"/>
  <c r="J3862" i="14"/>
  <c r="K3862" i="14"/>
  <c r="L3862" i="14"/>
  <c r="E3863" i="14"/>
  <c r="F3863" i="14"/>
  <c r="G3863" i="14"/>
  <c r="H3863" i="14"/>
  <c r="I3863" i="14"/>
  <c r="J3863" i="14"/>
  <c r="K3863" i="14"/>
  <c r="L3863" i="14"/>
  <c r="E3864" i="14"/>
  <c r="F3864" i="14"/>
  <c r="G3864" i="14"/>
  <c r="H3864" i="14"/>
  <c r="I3864" i="14"/>
  <c r="J3864" i="14"/>
  <c r="K3864" i="14"/>
  <c r="L3864" i="14"/>
  <c r="E3865" i="14"/>
  <c r="F3865" i="14"/>
  <c r="G3865" i="14"/>
  <c r="H3865" i="14"/>
  <c r="I3865" i="14"/>
  <c r="J3865" i="14"/>
  <c r="K3865" i="14"/>
  <c r="L3865" i="14"/>
  <c r="E3866" i="14"/>
  <c r="F3866" i="14"/>
  <c r="G3866" i="14"/>
  <c r="H3866" i="14"/>
  <c r="I3866" i="14"/>
  <c r="J3866" i="14"/>
  <c r="K3866" i="14"/>
  <c r="L3866" i="14"/>
  <c r="E3867" i="14"/>
  <c r="F3867" i="14"/>
  <c r="G3867" i="14"/>
  <c r="H3867" i="14"/>
  <c r="I3867" i="14"/>
  <c r="J3867" i="14"/>
  <c r="K3867" i="14"/>
  <c r="L3867" i="14"/>
  <c r="E3868" i="14"/>
  <c r="F3868" i="14"/>
  <c r="G3868" i="14"/>
  <c r="H3868" i="14"/>
  <c r="I3868" i="14"/>
  <c r="J3868" i="14"/>
  <c r="K3868" i="14"/>
  <c r="L3868" i="14"/>
  <c r="E3869" i="14"/>
  <c r="F3869" i="14"/>
  <c r="G3869" i="14"/>
  <c r="H3869" i="14"/>
  <c r="I3869" i="14"/>
  <c r="J3869" i="14"/>
  <c r="K3869" i="14"/>
  <c r="L3869" i="14"/>
  <c r="E3870" i="14"/>
  <c r="F3870" i="14"/>
  <c r="G3870" i="14"/>
  <c r="H3870" i="14"/>
  <c r="I3870" i="14"/>
  <c r="J3870" i="14"/>
  <c r="K3870" i="14"/>
  <c r="L3870" i="14"/>
  <c r="E3871" i="14"/>
  <c r="F3871" i="14"/>
  <c r="G3871" i="14"/>
  <c r="H3871" i="14"/>
  <c r="I3871" i="14"/>
  <c r="J3871" i="14"/>
  <c r="K3871" i="14"/>
  <c r="L3871" i="14"/>
  <c r="E3872" i="14"/>
  <c r="F3872" i="14"/>
  <c r="G3872" i="14"/>
  <c r="H3872" i="14"/>
  <c r="I3872" i="14"/>
  <c r="J3872" i="14"/>
  <c r="K3872" i="14"/>
  <c r="L3872" i="14"/>
  <c r="E3873" i="14"/>
  <c r="F3873" i="14"/>
  <c r="G3873" i="14"/>
  <c r="H3873" i="14"/>
  <c r="I3873" i="14"/>
  <c r="J3873" i="14"/>
  <c r="K3873" i="14"/>
  <c r="L3873" i="14"/>
  <c r="E3874" i="14"/>
  <c r="F3874" i="14"/>
  <c r="G3874" i="14"/>
  <c r="H3874" i="14"/>
  <c r="I3874" i="14"/>
  <c r="J3874" i="14"/>
  <c r="K3874" i="14"/>
  <c r="L3874" i="14"/>
  <c r="E3875" i="14"/>
  <c r="F3875" i="14"/>
  <c r="G3875" i="14"/>
  <c r="H3875" i="14"/>
  <c r="I3875" i="14"/>
  <c r="J3875" i="14"/>
  <c r="K3875" i="14"/>
  <c r="L3875" i="14"/>
  <c r="E3876" i="14"/>
  <c r="F3876" i="14"/>
  <c r="G3876" i="14"/>
  <c r="H3876" i="14"/>
  <c r="I3876" i="14"/>
  <c r="J3876" i="14"/>
  <c r="K3876" i="14"/>
  <c r="L3876" i="14"/>
  <c r="E3877" i="14"/>
  <c r="F3877" i="14"/>
  <c r="G3877" i="14"/>
  <c r="H3877" i="14"/>
  <c r="I3877" i="14"/>
  <c r="J3877" i="14"/>
  <c r="K3877" i="14"/>
  <c r="L3877" i="14"/>
  <c r="E3878" i="14"/>
  <c r="F3878" i="14"/>
  <c r="G3878" i="14"/>
  <c r="H3878" i="14"/>
  <c r="I3878" i="14"/>
  <c r="J3878" i="14"/>
  <c r="K3878" i="14"/>
  <c r="L3878" i="14"/>
  <c r="E3879" i="14"/>
  <c r="F3879" i="14"/>
  <c r="G3879" i="14"/>
  <c r="H3879" i="14"/>
  <c r="I3879" i="14"/>
  <c r="J3879" i="14"/>
  <c r="K3879" i="14"/>
  <c r="L3879" i="14"/>
  <c r="E3782" i="14"/>
  <c r="F3782" i="14"/>
  <c r="G3782" i="14"/>
  <c r="H3782" i="14"/>
  <c r="I3782" i="14"/>
  <c r="J3782" i="14"/>
  <c r="K3782" i="14"/>
  <c r="L3782" i="14"/>
  <c r="E3783" i="14"/>
  <c r="F3783" i="14"/>
  <c r="G3783" i="14"/>
  <c r="H3783" i="14"/>
  <c r="I3783" i="14"/>
  <c r="J3783" i="14"/>
  <c r="K3783" i="14"/>
  <c r="L3783" i="14"/>
  <c r="E3784" i="14"/>
  <c r="F3784" i="14"/>
  <c r="G3784" i="14"/>
  <c r="H3784" i="14"/>
  <c r="I3784" i="14"/>
  <c r="J3784" i="14"/>
  <c r="K3784" i="14"/>
  <c r="L3784" i="14"/>
  <c r="E3785" i="14"/>
  <c r="F3785" i="14"/>
  <c r="G3785" i="14"/>
  <c r="H3785" i="14"/>
  <c r="I3785" i="14"/>
  <c r="J3785" i="14"/>
  <c r="K3785" i="14"/>
  <c r="L3785" i="14"/>
  <c r="E3786" i="14"/>
  <c r="F3786" i="14"/>
  <c r="G3786" i="14"/>
  <c r="H3786" i="14"/>
  <c r="I3786" i="14"/>
  <c r="J3786" i="14"/>
  <c r="K3786" i="14"/>
  <c r="L3786" i="14"/>
  <c r="E3787" i="14"/>
  <c r="F3787" i="14"/>
  <c r="G3787" i="14"/>
  <c r="H3787" i="14"/>
  <c r="I3787" i="14"/>
  <c r="J3787" i="14"/>
  <c r="K3787" i="14"/>
  <c r="L3787" i="14"/>
  <c r="E3788" i="14"/>
  <c r="F3788" i="14"/>
  <c r="G3788" i="14"/>
  <c r="H3788" i="14"/>
  <c r="I3788" i="14"/>
  <c r="J3788" i="14"/>
  <c r="K3788" i="14"/>
  <c r="L3788" i="14"/>
  <c r="E3789" i="14"/>
  <c r="F3789" i="14"/>
  <c r="G3789" i="14"/>
  <c r="H3789" i="14"/>
  <c r="I3789" i="14"/>
  <c r="J3789" i="14"/>
  <c r="K3789" i="14"/>
  <c r="L3789" i="14"/>
  <c r="E3790" i="14"/>
  <c r="F3790" i="14"/>
  <c r="G3790" i="14"/>
  <c r="H3790" i="14"/>
  <c r="I3790" i="14"/>
  <c r="J3790" i="14"/>
  <c r="K3790" i="14"/>
  <c r="L3790" i="14"/>
  <c r="E3791" i="14"/>
  <c r="F3791" i="14"/>
  <c r="G3791" i="14"/>
  <c r="H3791" i="14"/>
  <c r="I3791" i="14"/>
  <c r="J3791" i="14"/>
  <c r="K3791" i="14"/>
  <c r="L3791" i="14"/>
  <c r="E3792" i="14"/>
  <c r="F3792" i="14"/>
  <c r="G3792" i="14"/>
  <c r="H3792" i="14"/>
  <c r="I3792" i="14"/>
  <c r="J3792" i="14"/>
  <c r="K3792" i="14"/>
  <c r="L3792" i="14"/>
  <c r="E3793" i="14"/>
  <c r="F3793" i="14"/>
  <c r="G3793" i="14"/>
  <c r="H3793" i="14"/>
  <c r="I3793" i="14"/>
  <c r="J3793" i="14"/>
  <c r="K3793" i="14"/>
  <c r="L3793" i="14"/>
  <c r="E3794" i="14"/>
  <c r="F3794" i="14"/>
  <c r="G3794" i="14"/>
  <c r="H3794" i="14"/>
  <c r="I3794" i="14"/>
  <c r="J3794" i="14"/>
  <c r="K3794" i="14"/>
  <c r="L3794" i="14"/>
  <c r="E3795" i="14"/>
  <c r="F3795" i="14"/>
  <c r="G3795" i="14"/>
  <c r="H3795" i="14"/>
  <c r="I3795" i="14"/>
  <c r="J3795" i="14"/>
  <c r="K3795" i="14"/>
  <c r="L3795" i="14"/>
  <c r="E3796" i="14"/>
  <c r="F3796" i="14"/>
  <c r="G3796" i="14"/>
  <c r="H3796" i="14"/>
  <c r="I3796" i="14"/>
  <c r="J3796" i="14"/>
  <c r="K3796" i="14"/>
  <c r="L3796" i="14"/>
  <c r="E3797" i="14"/>
  <c r="F3797" i="14"/>
  <c r="G3797" i="14"/>
  <c r="H3797" i="14"/>
  <c r="I3797" i="14"/>
  <c r="J3797" i="14"/>
  <c r="K3797" i="14"/>
  <c r="L3797" i="14"/>
  <c r="E3798" i="14"/>
  <c r="F3798" i="14"/>
  <c r="G3798" i="14"/>
  <c r="H3798" i="14"/>
  <c r="I3798" i="14"/>
  <c r="J3798" i="14"/>
  <c r="K3798" i="14"/>
  <c r="L3798" i="14"/>
  <c r="E3799" i="14"/>
  <c r="F3799" i="14"/>
  <c r="G3799" i="14"/>
  <c r="H3799" i="14"/>
  <c r="I3799" i="14"/>
  <c r="J3799" i="14"/>
  <c r="K3799" i="14"/>
  <c r="L3799" i="14"/>
  <c r="E3800" i="14"/>
  <c r="F3800" i="14"/>
  <c r="G3800" i="14"/>
  <c r="H3800" i="14"/>
  <c r="I3800" i="14"/>
  <c r="J3800" i="14"/>
  <c r="K3800" i="14"/>
  <c r="L3800" i="14"/>
  <c r="E3801" i="14"/>
  <c r="F3801" i="14"/>
  <c r="G3801" i="14"/>
  <c r="H3801" i="14"/>
  <c r="I3801" i="14"/>
  <c r="J3801" i="14"/>
  <c r="K3801" i="14"/>
  <c r="L3801" i="14"/>
  <c r="E3802" i="14"/>
  <c r="F3802" i="14"/>
  <c r="G3802" i="14"/>
  <c r="H3802" i="14"/>
  <c r="I3802" i="14"/>
  <c r="J3802" i="14"/>
  <c r="K3802" i="14"/>
  <c r="L3802" i="14"/>
  <c r="E3803" i="14"/>
  <c r="F3803" i="14"/>
  <c r="G3803" i="14"/>
  <c r="H3803" i="14"/>
  <c r="I3803" i="14"/>
  <c r="J3803" i="14"/>
  <c r="K3803" i="14"/>
  <c r="L3803" i="14"/>
  <c r="E3804" i="14"/>
  <c r="F3804" i="14"/>
  <c r="G3804" i="14"/>
  <c r="H3804" i="14"/>
  <c r="I3804" i="14"/>
  <c r="J3804" i="14"/>
  <c r="K3804" i="14"/>
  <c r="L3804" i="14"/>
  <c r="E3805" i="14"/>
  <c r="F3805" i="14"/>
  <c r="G3805" i="14"/>
  <c r="H3805" i="14"/>
  <c r="I3805" i="14"/>
  <c r="J3805" i="14"/>
  <c r="K3805" i="14"/>
  <c r="L3805" i="14"/>
  <c r="E3806" i="14"/>
  <c r="F3806" i="14"/>
  <c r="G3806" i="14"/>
  <c r="H3806" i="14"/>
  <c r="I3806" i="14"/>
  <c r="J3806" i="14"/>
  <c r="K3806" i="14"/>
  <c r="L3806" i="14"/>
  <c r="E3807" i="14"/>
  <c r="F3807" i="14"/>
  <c r="G3807" i="14"/>
  <c r="H3807" i="14"/>
  <c r="I3807" i="14"/>
  <c r="J3807" i="14"/>
  <c r="K3807" i="14"/>
  <c r="L3807" i="14"/>
  <c r="E3808" i="14"/>
  <c r="F3808" i="14"/>
  <c r="G3808" i="14"/>
  <c r="H3808" i="14"/>
  <c r="I3808" i="14"/>
  <c r="J3808" i="14"/>
  <c r="K3808" i="14"/>
  <c r="L3808" i="14"/>
  <c r="E3809" i="14"/>
  <c r="F3809" i="14"/>
  <c r="G3809" i="14"/>
  <c r="H3809" i="14"/>
  <c r="I3809" i="14"/>
  <c r="J3809" i="14"/>
  <c r="K3809" i="14"/>
  <c r="L3809" i="14"/>
  <c r="E3810" i="14"/>
  <c r="F3810" i="14"/>
  <c r="G3810" i="14"/>
  <c r="H3810" i="14"/>
  <c r="I3810" i="14"/>
  <c r="J3810" i="14"/>
  <c r="K3810" i="14"/>
  <c r="L3810" i="14"/>
  <c r="E3811" i="14"/>
  <c r="F3811" i="14"/>
  <c r="G3811" i="14"/>
  <c r="H3811" i="14"/>
  <c r="I3811" i="14"/>
  <c r="J3811" i="14"/>
  <c r="K3811" i="14"/>
  <c r="L3811" i="14"/>
  <c r="E3812" i="14"/>
  <c r="F3812" i="14"/>
  <c r="G3812" i="14"/>
  <c r="H3812" i="14"/>
  <c r="I3812" i="14"/>
  <c r="J3812" i="14"/>
  <c r="K3812" i="14"/>
  <c r="L3812" i="14"/>
  <c r="E3813" i="14"/>
  <c r="F3813" i="14"/>
  <c r="G3813" i="14"/>
  <c r="H3813" i="14"/>
  <c r="I3813" i="14"/>
  <c r="J3813" i="14"/>
  <c r="K3813" i="14"/>
  <c r="L3813" i="14"/>
  <c r="E3814" i="14"/>
  <c r="F3814" i="14"/>
  <c r="G3814" i="14"/>
  <c r="H3814" i="14"/>
  <c r="I3814" i="14"/>
  <c r="J3814" i="14"/>
  <c r="K3814" i="14"/>
  <c r="L3814" i="14"/>
  <c r="E3815" i="14"/>
  <c r="F3815" i="14"/>
  <c r="G3815" i="14"/>
  <c r="H3815" i="14"/>
  <c r="I3815" i="14"/>
  <c r="J3815" i="14"/>
  <c r="K3815" i="14"/>
  <c r="L3815" i="14"/>
  <c r="E3816" i="14"/>
  <c r="F3816" i="14"/>
  <c r="G3816" i="14"/>
  <c r="H3816" i="14"/>
  <c r="I3816" i="14"/>
  <c r="J3816" i="14"/>
  <c r="K3816" i="14"/>
  <c r="L3816" i="14"/>
  <c r="E3817" i="14"/>
  <c r="F3817" i="14"/>
  <c r="G3817" i="14"/>
  <c r="H3817" i="14"/>
  <c r="I3817" i="14"/>
  <c r="J3817" i="14"/>
  <c r="K3817" i="14"/>
  <c r="L3817" i="14"/>
  <c r="E3818" i="14"/>
  <c r="F3818" i="14"/>
  <c r="G3818" i="14"/>
  <c r="H3818" i="14"/>
  <c r="I3818" i="14"/>
  <c r="J3818" i="14"/>
  <c r="K3818" i="14"/>
  <c r="L3818" i="14"/>
  <c r="E3819" i="14"/>
  <c r="F3819" i="14"/>
  <c r="G3819" i="14"/>
  <c r="H3819" i="14"/>
  <c r="I3819" i="14"/>
  <c r="J3819" i="14"/>
  <c r="K3819" i="14"/>
  <c r="L3819" i="14"/>
  <c r="E3820" i="14"/>
  <c r="F3820" i="14"/>
  <c r="G3820" i="14"/>
  <c r="H3820" i="14"/>
  <c r="I3820" i="14"/>
  <c r="J3820" i="14"/>
  <c r="K3820" i="14"/>
  <c r="L3820" i="14"/>
  <c r="E3821" i="14"/>
  <c r="F3821" i="14"/>
  <c r="G3821" i="14"/>
  <c r="H3821" i="14"/>
  <c r="I3821" i="14"/>
  <c r="J3821" i="14"/>
  <c r="K3821" i="14"/>
  <c r="L3821" i="14"/>
  <c r="E3822" i="14"/>
  <c r="F3822" i="14"/>
  <c r="G3822" i="14"/>
  <c r="H3822" i="14"/>
  <c r="I3822" i="14"/>
  <c r="J3822" i="14"/>
  <c r="K3822" i="14"/>
  <c r="L3822" i="14"/>
  <c r="E3823" i="14"/>
  <c r="F3823" i="14"/>
  <c r="G3823" i="14"/>
  <c r="H3823" i="14"/>
  <c r="I3823" i="14"/>
  <c r="J3823" i="14"/>
  <c r="K3823" i="14"/>
  <c r="L3823" i="14"/>
  <c r="E3824" i="14"/>
  <c r="F3824" i="14"/>
  <c r="G3824" i="14"/>
  <c r="H3824" i="14"/>
  <c r="I3824" i="14"/>
  <c r="J3824" i="14"/>
  <c r="K3824" i="14"/>
  <c r="L3824" i="14"/>
  <c r="E3825" i="14"/>
  <c r="F3825" i="14"/>
  <c r="G3825" i="14"/>
  <c r="H3825" i="14"/>
  <c r="I3825" i="14"/>
  <c r="J3825" i="14"/>
  <c r="K3825" i="14"/>
  <c r="L3825" i="14"/>
  <c r="E3826" i="14"/>
  <c r="F3826" i="14"/>
  <c r="G3826" i="14"/>
  <c r="H3826" i="14"/>
  <c r="I3826" i="14"/>
  <c r="J3826" i="14"/>
  <c r="K3826" i="14"/>
  <c r="L3826" i="14"/>
  <c r="E3827" i="14"/>
  <c r="F3827" i="14"/>
  <c r="G3827" i="14"/>
  <c r="H3827" i="14"/>
  <c r="I3827" i="14"/>
  <c r="J3827" i="14"/>
  <c r="K3827" i="14"/>
  <c r="L3827" i="14"/>
  <c r="E3828" i="14"/>
  <c r="F3828" i="14"/>
  <c r="G3828" i="14"/>
  <c r="H3828" i="14"/>
  <c r="I3828" i="14"/>
  <c r="J3828" i="14"/>
  <c r="K3828" i="14"/>
  <c r="L3828" i="14"/>
  <c r="E3731" i="14"/>
  <c r="F3731" i="14"/>
  <c r="G3731" i="14"/>
  <c r="H3731" i="14"/>
  <c r="I3731" i="14"/>
  <c r="J3731" i="14"/>
  <c r="K3731" i="14"/>
  <c r="L3731" i="14"/>
  <c r="E3732" i="14"/>
  <c r="F3732" i="14"/>
  <c r="G3732" i="14"/>
  <c r="H3732" i="14"/>
  <c r="I3732" i="14"/>
  <c r="J3732" i="14"/>
  <c r="K3732" i="14"/>
  <c r="L3732" i="14"/>
  <c r="E3733" i="14"/>
  <c r="F3733" i="14"/>
  <c r="G3733" i="14"/>
  <c r="H3733" i="14"/>
  <c r="I3733" i="14"/>
  <c r="J3733" i="14"/>
  <c r="K3733" i="14"/>
  <c r="L3733" i="14"/>
  <c r="E3734" i="14"/>
  <c r="F3734" i="14"/>
  <c r="G3734" i="14"/>
  <c r="H3734" i="14"/>
  <c r="I3734" i="14"/>
  <c r="J3734" i="14"/>
  <c r="K3734" i="14"/>
  <c r="L3734" i="14"/>
  <c r="E3735" i="14"/>
  <c r="F3735" i="14"/>
  <c r="G3735" i="14"/>
  <c r="H3735" i="14"/>
  <c r="I3735" i="14"/>
  <c r="J3735" i="14"/>
  <c r="K3735" i="14"/>
  <c r="L3735" i="14"/>
  <c r="E3736" i="14"/>
  <c r="F3736" i="14"/>
  <c r="G3736" i="14"/>
  <c r="H3736" i="14"/>
  <c r="I3736" i="14"/>
  <c r="J3736" i="14"/>
  <c r="K3736" i="14"/>
  <c r="L3736" i="14"/>
  <c r="E3737" i="14"/>
  <c r="F3737" i="14"/>
  <c r="G3737" i="14"/>
  <c r="H3737" i="14"/>
  <c r="I3737" i="14"/>
  <c r="J3737" i="14"/>
  <c r="K3737" i="14"/>
  <c r="L3737" i="14"/>
  <c r="E3738" i="14"/>
  <c r="F3738" i="14"/>
  <c r="G3738" i="14"/>
  <c r="H3738" i="14"/>
  <c r="I3738" i="14"/>
  <c r="J3738" i="14"/>
  <c r="K3738" i="14"/>
  <c r="L3738" i="14"/>
  <c r="E3739" i="14"/>
  <c r="F3739" i="14"/>
  <c r="G3739" i="14"/>
  <c r="H3739" i="14"/>
  <c r="I3739" i="14"/>
  <c r="J3739" i="14"/>
  <c r="K3739" i="14"/>
  <c r="L3739" i="14"/>
  <c r="E3740" i="14"/>
  <c r="F3740" i="14"/>
  <c r="G3740" i="14"/>
  <c r="H3740" i="14"/>
  <c r="I3740" i="14"/>
  <c r="J3740" i="14"/>
  <c r="K3740" i="14"/>
  <c r="L3740" i="14"/>
  <c r="E3741" i="14"/>
  <c r="F3741" i="14"/>
  <c r="G3741" i="14"/>
  <c r="H3741" i="14"/>
  <c r="I3741" i="14"/>
  <c r="J3741" i="14"/>
  <c r="K3741" i="14"/>
  <c r="L3741" i="14"/>
  <c r="E3742" i="14"/>
  <c r="F3742" i="14"/>
  <c r="G3742" i="14"/>
  <c r="H3742" i="14"/>
  <c r="I3742" i="14"/>
  <c r="J3742" i="14"/>
  <c r="K3742" i="14"/>
  <c r="L3742" i="14"/>
  <c r="E3743" i="14"/>
  <c r="F3743" i="14"/>
  <c r="G3743" i="14"/>
  <c r="H3743" i="14"/>
  <c r="I3743" i="14"/>
  <c r="J3743" i="14"/>
  <c r="K3743" i="14"/>
  <c r="L3743" i="14"/>
  <c r="E3744" i="14"/>
  <c r="F3744" i="14"/>
  <c r="G3744" i="14"/>
  <c r="H3744" i="14"/>
  <c r="I3744" i="14"/>
  <c r="J3744" i="14"/>
  <c r="K3744" i="14"/>
  <c r="L3744" i="14"/>
  <c r="E3745" i="14"/>
  <c r="F3745" i="14"/>
  <c r="G3745" i="14"/>
  <c r="H3745" i="14"/>
  <c r="I3745" i="14"/>
  <c r="J3745" i="14"/>
  <c r="K3745" i="14"/>
  <c r="L3745" i="14"/>
  <c r="E3746" i="14"/>
  <c r="F3746" i="14"/>
  <c r="G3746" i="14"/>
  <c r="H3746" i="14"/>
  <c r="I3746" i="14"/>
  <c r="J3746" i="14"/>
  <c r="K3746" i="14"/>
  <c r="L3746" i="14"/>
  <c r="E3747" i="14"/>
  <c r="F3747" i="14"/>
  <c r="G3747" i="14"/>
  <c r="H3747" i="14"/>
  <c r="I3747" i="14"/>
  <c r="J3747" i="14"/>
  <c r="K3747" i="14"/>
  <c r="L3747" i="14"/>
  <c r="E3748" i="14"/>
  <c r="F3748" i="14"/>
  <c r="G3748" i="14"/>
  <c r="H3748" i="14"/>
  <c r="I3748" i="14"/>
  <c r="J3748" i="14"/>
  <c r="K3748" i="14"/>
  <c r="L3748" i="14"/>
  <c r="E3749" i="14"/>
  <c r="F3749" i="14"/>
  <c r="G3749" i="14"/>
  <c r="H3749" i="14"/>
  <c r="I3749" i="14"/>
  <c r="J3749" i="14"/>
  <c r="K3749" i="14"/>
  <c r="L3749" i="14"/>
  <c r="E3750" i="14"/>
  <c r="F3750" i="14"/>
  <c r="G3750" i="14"/>
  <c r="H3750" i="14"/>
  <c r="I3750" i="14"/>
  <c r="J3750" i="14"/>
  <c r="K3750" i="14"/>
  <c r="L3750" i="14"/>
  <c r="E3751" i="14"/>
  <c r="F3751" i="14"/>
  <c r="G3751" i="14"/>
  <c r="H3751" i="14"/>
  <c r="I3751" i="14"/>
  <c r="J3751" i="14"/>
  <c r="K3751" i="14"/>
  <c r="L3751" i="14"/>
  <c r="E3752" i="14"/>
  <c r="F3752" i="14"/>
  <c r="G3752" i="14"/>
  <c r="H3752" i="14"/>
  <c r="I3752" i="14"/>
  <c r="J3752" i="14"/>
  <c r="K3752" i="14"/>
  <c r="L3752" i="14"/>
  <c r="E3753" i="14"/>
  <c r="F3753" i="14"/>
  <c r="G3753" i="14"/>
  <c r="H3753" i="14"/>
  <c r="I3753" i="14"/>
  <c r="J3753" i="14"/>
  <c r="K3753" i="14"/>
  <c r="L3753" i="14"/>
  <c r="E3754" i="14"/>
  <c r="F3754" i="14"/>
  <c r="G3754" i="14"/>
  <c r="H3754" i="14"/>
  <c r="I3754" i="14"/>
  <c r="J3754" i="14"/>
  <c r="K3754" i="14"/>
  <c r="L3754" i="14"/>
  <c r="E3755" i="14"/>
  <c r="F3755" i="14"/>
  <c r="G3755" i="14"/>
  <c r="H3755" i="14"/>
  <c r="I3755" i="14"/>
  <c r="J3755" i="14"/>
  <c r="K3755" i="14"/>
  <c r="L3755" i="14"/>
  <c r="E3756" i="14"/>
  <c r="F3756" i="14"/>
  <c r="G3756" i="14"/>
  <c r="H3756" i="14"/>
  <c r="I3756" i="14"/>
  <c r="J3756" i="14"/>
  <c r="K3756" i="14"/>
  <c r="L3756" i="14"/>
  <c r="E3757" i="14"/>
  <c r="F3757" i="14"/>
  <c r="G3757" i="14"/>
  <c r="H3757" i="14"/>
  <c r="I3757" i="14"/>
  <c r="J3757" i="14"/>
  <c r="K3757" i="14"/>
  <c r="L3757" i="14"/>
  <c r="E3758" i="14"/>
  <c r="F3758" i="14"/>
  <c r="G3758" i="14"/>
  <c r="H3758" i="14"/>
  <c r="I3758" i="14"/>
  <c r="J3758" i="14"/>
  <c r="K3758" i="14"/>
  <c r="L3758" i="14"/>
  <c r="E3759" i="14"/>
  <c r="F3759" i="14"/>
  <c r="G3759" i="14"/>
  <c r="H3759" i="14"/>
  <c r="I3759" i="14"/>
  <c r="J3759" i="14"/>
  <c r="K3759" i="14"/>
  <c r="L3759" i="14"/>
  <c r="E3760" i="14"/>
  <c r="F3760" i="14"/>
  <c r="G3760" i="14"/>
  <c r="H3760" i="14"/>
  <c r="I3760" i="14"/>
  <c r="J3760" i="14"/>
  <c r="K3760" i="14"/>
  <c r="L3760" i="14"/>
  <c r="E3761" i="14"/>
  <c r="F3761" i="14"/>
  <c r="G3761" i="14"/>
  <c r="H3761" i="14"/>
  <c r="I3761" i="14"/>
  <c r="J3761" i="14"/>
  <c r="K3761" i="14"/>
  <c r="L3761" i="14"/>
  <c r="E3762" i="14"/>
  <c r="F3762" i="14"/>
  <c r="G3762" i="14"/>
  <c r="H3762" i="14"/>
  <c r="I3762" i="14"/>
  <c r="J3762" i="14"/>
  <c r="K3762" i="14"/>
  <c r="L3762" i="14"/>
  <c r="E3763" i="14"/>
  <c r="F3763" i="14"/>
  <c r="G3763" i="14"/>
  <c r="H3763" i="14"/>
  <c r="I3763" i="14"/>
  <c r="J3763" i="14"/>
  <c r="K3763" i="14"/>
  <c r="L3763" i="14"/>
  <c r="E3764" i="14"/>
  <c r="F3764" i="14"/>
  <c r="G3764" i="14"/>
  <c r="H3764" i="14"/>
  <c r="I3764" i="14"/>
  <c r="J3764" i="14"/>
  <c r="K3764" i="14"/>
  <c r="L3764" i="14"/>
  <c r="E3765" i="14"/>
  <c r="F3765" i="14"/>
  <c r="G3765" i="14"/>
  <c r="H3765" i="14"/>
  <c r="I3765" i="14"/>
  <c r="J3765" i="14"/>
  <c r="K3765" i="14"/>
  <c r="L3765" i="14"/>
  <c r="E3766" i="14"/>
  <c r="F3766" i="14"/>
  <c r="G3766" i="14"/>
  <c r="H3766" i="14"/>
  <c r="I3766" i="14"/>
  <c r="J3766" i="14"/>
  <c r="K3766" i="14"/>
  <c r="L3766" i="14"/>
  <c r="E3767" i="14"/>
  <c r="F3767" i="14"/>
  <c r="G3767" i="14"/>
  <c r="H3767" i="14"/>
  <c r="I3767" i="14"/>
  <c r="J3767" i="14"/>
  <c r="K3767" i="14"/>
  <c r="L3767" i="14"/>
  <c r="E3768" i="14"/>
  <c r="F3768" i="14"/>
  <c r="G3768" i="14"/>
  <c r="H3768" i="14"/>
  <c r="I3768" i="14"/>
  <c r="J3768" i="14"/>
  <c r="K3768" i="14"/>
  <c r="L3768" i="14"/>
  <c r="E3769" i="14"/>
  <c r="F3769" i="14"/>
  <c r="G3769" i="14"/>
  <c r="H3769" i="14"/>
  <c r="I3769" i="14"/>
  <c r="J3769" i="14"/>
  <c r="K3769" i="14"/>
  <c r="L3769" i="14"/>
  <c r="E3770" i="14"/>
  <c r="F3770" i="14"/>
  <c r="G3770" i="14"/>
  <c r="H3770" i="14"/>
  <c r="I3770" i="14"/>
  <c r="J3770" i="14"/>
  <c r="K3770" i="14"/>
  <c r="L3770" i="14"/>
  <c r="E3771" i="14"/>
  <c r="F3771" i="14"/>
  <c r="G3771" i="14"/>
  <c r="H3771" i="14"/>
  <c r="I3771" i="14"/>
  <c r="J3771" i="14"/>
  <c r="K3771" i="14"/>
  <c r="L3771" i="14"/>
  <c r="E3772" i="14"/>
  <c r="F3772" i="14"/>
  <c r="G3772" i="14"/>
  <c r="H3772" i="14"/>
  <c r="I3772" i="14"/>
  <c r="J3772" i="14"/>
  <c r="K3772" i="14"/>
  <c r="L3772" i="14"/>
  <c r="E3773" i="14"/>
  <c r="F3773" i="14"/>
  <c r="G3773" i="14"/>
  <c r="H3773" i="14"/>
  <c r="I3773" i="14"/>
  <c r="J3773" i="14"/>
  <c r="K3773" i="14"/>
  <c r="L3773" i="14"/>
  <c r="E3774" i="14"/>
  <c r="F3774" i="14"/>
  <c r="G3774" i="14"/>
  <c r="H3774" i="14"/>
  <c r="I3774" i="14"/>
  <c r="J3774" i="14"/>
  <c r="K3774" i="14"/>
  <c r="L3774" i="14"/>
  <c r="E3775" i="14"/>
  <c r="F3775" i="14"/>
  <c r="G3775" i="14"/>
  <c r="H3775" i="14"/>
  <c r="I3775" i="14"/>
  <c r="J3775" i="14"/>
  <c r="K3775" i="14"/>
  <c r="L3775" i="14"/>
  <c r="E3776" i="14"/>
  <c r="F3776" i="14"/>
  <c r="G3776" i="14"/>
  <c r="H3776" i="14"/>
  <c r="I3776" i="14"/>
  <c r="J3776" i="14"/>
  <c r="K3776" i="14"/>
  <c r="L3776" i="14"/>
  <c r="E3777" i="14"/>
  <c r="F3777" i="14"/>
  <c r="G3777" i="14"/>
  <c r="H3777" i="14"/>
  <c r="I3777" i="14"/>
  <c r="J3777" i="14"/>
  <c r="K3777" i="14"/>
  <c r="L3777" i="14"/>
  <c r="E3680" i="14"/>
  <c r="F3680" i="14"/>
  <c r="G3680" i="14"/>
  <c r="H3680" i="14"/>
  <c r="I3680" i="14"/>
  <c r="J3680" i="14"/>
  <c r="K3680" i="14"/>
  <c r="L3680" i="14"/>
  <c r="E3681" i="14"/>
  <c r="F3681" i="14"/>
  <c r="G3681" i="14"/>
  <c r="H3681" i="14"/>
  <c r="I3681" i="14"/>
  <c r="J3681" i="14"/>
  <c r="K3681" i="14"/>
  <c r="L3681" i="14"/>
  <c r="E3682" i="14"/>
  <c r="F3682" i="14"/>
  <c r="G3682" i="14"/>
  <c r="H3682" i="14"/>
  <c r="I3682" i="14"/>
  <c r="J3682" i="14"/>
  <c r="K3682" i="14"/>
  <c r="L3682" i="14"/>
  <c r="E3683" i="14"/>
  <c r="F3683" i="14"/>
  <c r="G3683" i="14"/>
  <c r="H3683" i="14"/>
  <c r="I3683" i="14"/>
  <c r="J3683" i="14"/>
  <c r="K3683" i="14"/>
  <c r="L3683" i="14"/>
  <c r="E3684" i="14"/>
  <c r="F3684" i="14"/>
  <c r="G3684" i="14"/>
  <c r="H3684" i="14"/>
  <c r="I3684" i="14"/>
  <c r="J3684" i="14"/>
  <c r="K3684" i="14"/>
  <c r="L3684" i="14"/>
  <c r="E3685" i="14"/>
  <c r="F3685" i="14"/>
  <c r="G3685" i="14"/>
  <c r="H3685" i="14"/>
  <c r="I3685" i="14"/>
  <c r="J3685" i="14"/>
  <c r="K3685" i="14"/>
  <c r="L3685" i="14"/>
  <c r="E3686" i="14"/>
  <c r="F3686" i="14"/>
  <c r="G3686" i="14"/>
  <c r="H3686" i="14"/>
  <c r="I3686" i="14"/>
  <c r="J3686" i="14"/>
  <c r="K3686" i="14"/>
  <c r="L3686" i="14"/>
  <c r="E3687" i="14"/>
  <c r="F3687" i="14"/>
  <c r="G3687" i="14"/>
  <c r="H3687" i="14"/>
  <c r="I3687" i="14"/>
  <c r="J3687" i="14"/>
  <c r="K3687" i="14"/>
  <c r="L3687" i="14"/>
  <c r="E3688" i="14"/>
  <c r="F3688" i="14"/>
  <c r="G3688" i="14"/>
  <c r="H3688" i="14"/>
  <c r="I3688" i="14"/>
  <c r="J3688" i="14"/>
  <c r="K3688" i="14"/>
  <c r="L3688" i="14"/>
  <c r="E3689" i="14"/>
  <c r="F3689" i="14"/>
  <c r="G3689" i="14"/>
  <c r="H3689" i="14"/>
  <c r="I3689" i="14"/>
  <c r="J3689" i="14"/>
  <c r="K3689" i="14"/>
  <c r="L3689" i="14"/>
  <c r="E3690" i="14"/>
  <c r="F3690" i="14"/>
  <c r="G3690" i="14"/>
  <c r="H3690" i="14"/>
  <c r="I3690" i="14"/>
  <c r="J3690" i="14"/>
  <c r="K3690" i="14"/>
  <c r="L3690" i="14"/>
  <c r="E3691" i="14"/>
  <c r="F3691" i="14"/>
  <c r="G3691" i="14"/>
  <c r="H3691" i="14"/>
  <c r="I3691" i="14"/>
  <c r="J3691" i="14"/>
  <c r="K3691" i="14"/>
  <c r="L3691" i="14"/>
  <c r="E3692" i="14"/>
  <c r="F3692" i="14"/>
  <c r="G3692" i="14"/>
  <c r="H3692" i="14"/>
  <c r="I3692" i="14"/>
  <c r="J3692" i="14"/>
  <c r="K3692" i="14"/>
  <c r="L3692" i="14"/>
  <c r="E3693" i="14"/>
  <c r="F3693" i="14"/>
  <c r="G3693" i="14"/>
  <c r="H3693" i="14"/>
  <c r="I3693" i="14"/>
  <c r="J3693" i="14"/>
  <c r="K3693" i="14"/>
  <c r="L3693" i="14"/>
  <c r="E3694" i="14"/>
  <c r="F3694" i="14"/>
  <c r="G3694" i="14"/>
  <c r="H3694" i="14"/>
  <c r="I3694" i="14"/>
  <c r="J3694" i="14"/>
  <c r="K3694" i="14"/>
  <c r="L3694" i="14"/>
  <c r="E3695" i="14"/>
  <c r="F3695" i="14"/>
  <c r="G3695" i="14"/>
  <c r="H3695" i="14"/>
  <c r="I3695" i="14"/>
  <c r="J3695" i="14"/>
  <c r="K3695" i="14"/>
  <c r="L3695" i="14"/>
  <c r="E3696" i="14"/>
  <c r="F3696" i="14"/>
  <c r="G3696" i="14"/>
  <c r="H3696" i="14"/>
  <c r="I3696" i="14"/>
  <c r="J3696" i="14"/>
  <c r="K3696" i="14"/>
  <c r="L3696" i="14"/>
  <c r="E3697" i="14"/>
  <c r="F3697" i="14"/>
  <c r="G3697" i="14"/>
  <c r="H3697" i="14"/>
  <c r="I3697" i="14"/>
  <c r="J3697" i="14"/>
  <c r="K3697" i="14"/>
  <c r="L3697" i="14"/>
  <c r="E3698" i="14"/>
  <c r="F3698" i="14"/>
  <c r="G3698" i="14"/>
  <c r="H3698" i="14"/>
  <c r="I3698" i="14"/>
  <c r="J3698" i="14"/>
  <c r="K3698" i="14"/>
  <c r="L3698" i="14"/>
  <c r="E3699" i="14"/>
  <c r="F3699" i="14"/>
  <c r="G3699" i="14"/>
  <c r="H3699" i="14"/>
  <c r="I3699" i="14"/>
  <c r="J3699" i="14"/>
  <c r="K3699" i="14"/>
  <c r="L3699" i="14"/>
  <c r="E3700" i="14"/>
  <c r="F3700" i="14"/>
  <c r="G3700" i="14"/>
  <c r="H3700" i="14"/>
  <c r="I3700" i="14"/>
  <c r="J3700" i="14"/>
  <c r="K3700" i="14"/>
  <c r="L3700" i="14"/>
  <c r="E3701" i="14"/>
  <c r="F3701" i="14"/>
  <c r="G3701" i="14"/>
  <c r="H3701" i="14"/>
  <c r="I3701" i="14"/>
  <c r="J3701" i="14"/>
  <c r="K3701" i="14"/>
  <c r="L3701" i="14"/>
  <c r="E3702" i="14"/>
  <c r="F3702" i="14"/>
  <c r="G3702" i="14"/>
  <c r="H3702" i="14"/>
  <c r="I3702" i="14"/>
  <c r="J3702" i="14"/>
  <c r="K3702" i="14"/>
  <c r="L3702" i="14"/>
  <c r="E3703" i="14"/>
  <c r="F3703" i="14"/>
  <c r="G3703" i="14"/>
  <c r="H3703" i="14"/>
  <c r="I3703" i="14"/>
  <c r="J3703" i="14"/>
  <c r="K3703" i="14"/>
  <c r="L3703" i="14"/>
  <c r="E3704" i="14"/>
  <c r="F3704" i="14"/>
  <c r="G3704" i="14"/>
  <c r="H3704" i="14"/>
  <c r="I3704" i="14"/>
  <c r="J3704" i="14"/>
  <c r="K3704" i="14"/>
  <c r="L3704" i="14"/>
  <c r="E3705" i="14"/>
  <c r="F3705" i="14"/>
  <c r="G3705" i="14"/>
  <c r="H3705" i="14"/>
  <c r="I3705" i="14"/>
  <c r="J3705" i="14"/>
  <c r="K3705" i="14"/>
  <c r="L3705" i="14"/>
  <c r="E3706" i="14"/>
  <c r="F3706" i="14"/>
  <c r="G3706" i="14"/>
  <c r="H3706" i="14"/>
  <c r="I3706" i="14"/>
  <c r="J3706" i="14"/>
  <c r="K3706" i="14"/>
  <c r="L3706" i="14"/>
  <c r="E3707" i="14"/>
  <c r="F3707" i="14"/>
  <c r="G3707" i="14"/>
  <c r="H3707" i="14"/>
  <c r="I3707" i="14"/>
  <c r="J3707" i="14"/>
  <c r="K3707" i="14"/>
  <c r="L3707" i="14"/>
  <c r="E3708" i="14"/>
  <c r="F3708" i="14"/>
  <c r="G3708" i="14"/>
  <c r="H3708" i="14"/>
  <c r="I3708" i="14"/>
  <c r="J3708" i="14"/>
  <c r="K3708" i="14"/>
  <c r="L3708" i="14"/>
  <c r="E3709" i="14"/>
  <c r="F3709" i="14"/>
  <c r="G3709" i="14"/>
  <c r="H3709" i="14"/>
  <c r="I3709" i="14"/>
  <c r="J3709" i="14"/>
  <c r="K3709" i="14"/>
  <c r="L3709" i="14"/>
  <c r="E3710" i="14"/>
  <c r="F3710" i="14"/>
  <c r="G3710" i="14"/>
  <c r="H3710" i="14"/>
  <c r="I3710" i="14"/>
  <c r="J3710" i="14"/>
  <c r="K3710" i="14"/>
  <c r="L3710" i="14"/>
  <c r="E3711" i="14"/>
  <c r="F3711" i="14"/>
  <c r="G3711" i="14"/>
  <c r="H3711" i="14"/>
  <c r="I3711" i="14"/>
  <c r="J3711" i="14"/>
  <c r="K3711" i="14"/>
  <c r="L3711" i="14"/>
  <c r="E3712" i="14"/>
  <c r="F3712" i="14"/>
  <c r="G3712" i="14"/>
  <c r="H3712" i="14"/>
  <c r="I3712" i="14"/>
  <c r="J3712" i="14"/>
  <c r="K3712" i="14"/>
  <c r="L3712" i="14"/>
  <c r="E3713" i="14"/>
  <c r="F3713" i="14"/>
  <c r="G3713" i="14"/>
  <c r="H3713" i="14"/>
  <c r="I3713" i="14"/>
  <c r="J3713" i="14"/>
  <c r="K3713" i="14"/>
  <c r="L3713" i="14"/>
  <c r="E3714" i="14"/>
  <c r="F3714" i="14"/>
  <c r="G3714" i="14"/>
  <c r="H3714" i="14"/>
  <c r="I3714" i="14"/>
  <c r="J3714" i="14"/>
  <c r="K3714" i="14"/>
  <c r="L3714" i="14"/>
  <c r="E3715" i="14"/>
  <c r="F3715" i="14"/>
  <c r="G3715" i="14"/>
  <c r="H3715" i="14"/>
  <c r="I3715" i="14"/>
  <c r="J3715" i="14"/>
  <c r="K3715" i="14"/>
  <c r="L3715" i="14"/>
  <c r="E3716" i="14"/>
  <c r="F3716" i="14"/>
  <c r="G3716" i="14"/>
  <c r="H3716" i="14"/>
  <c r="I3716" i="14"/>
  <c r="J3716" i="14"/>
  <c r="K3716" i="14"/>
  <c r="L3716" i="14"/>
  <c r="E3717" i="14"/>
  <c r="F3717" i="14"/>
  <c r="G3717" i="14"/>
  <c r="H3717" i="14"/>
  <c r="I3717" i="14"/>
  <c r="J3717" i="14"/>
  <c r="K3717" i="14"/>
  <c r="L3717" i="14"/>
  <c r="E3718" i="14"/>
  <c r="F3718" i="14"/>
  <c r="G3718" i="14"/>
  <c r="H3718" i="14"/>
  <c r="I3718" i="14"/>
  <c r="J3718" i="14"/>
  <c r="K3718" i="14"/>
  <c r="L3718" i="14"/>
  <c r="E3719" i="14"/>
  <c r="F3719" i="14"/>
  <c r="G3719" i="14"/>
  <c r="H3719" i="14"/>
  <c r="I3719" i="14"/>
  <c r="J3719" i="14"/>
  <c r="K3719" i="14"/>
  <c r="L3719" i="14"/>
  <c r="E3720" i="14"/>
  <c r="F3720" i="14"/>
  <c r="G3720" i="14"/>
  <c r="H3720" i="14"/>
  <c r="I3720" i="14"/>
  <c r="J3720" i="14"/>
  <c r="K3720" i="14"/>
  <c r="L3720" i="14"/>
  <c r="E3721" i="14"/>
  <c r="F3721" i="14"/>
  <c r="G3721" i="14"/>
  <c r="H3721" i="14"/>
  <c r="I3721" i="14"/>
  <c r="J3721" i="14"/>
  <c r="K3721" i="14"/>
  <c r="L3721" i="14"/>
  <c r="E3722" i="14"/>
  <c r="F3722" i="14"/>
  <c r="G3722" i="14"/>
  <c r="H3722" i="14"/>
  <c r="I3722" i="14"/>
  <c r="J3722" i="14"/>
  <c r="K3722" i="14"/>
  <c r="L3722" i="14"/>
  <c r="E3723" i="14"/>
  <c r="F3723" i="14"/>
  <c r="G3723" i="14"/>
  <c r="H3723" i="14"/>
  <c r="I3723" i="14"/>
  <c r="J3723" i="14"/>
  <c r="K3723" i="14"/>
  <c r="L3723" i="14"/>
  <c r="E3724" i="14"/>
  <c r="F3724" i="14"/>
  <c r="G3724" i="14"/>
  <c r="H3724" i="14"/>
  <c r="I3724" i="14"/>
  <c r="J3724" i="14"/>
  <c r="K3724" i="14"/>
  <c r="L3724" i="14"/>
  <c r="E3725" i="14"/>
  <c r="F3725" i="14"/>
  <c r="G3725" i="14"/>
  <c r="H3725" i="14"/>
  <c r="I3725" i="14"/>
  <c r="J3725" i="14"/>
  <c r="K3725" i="14"/>
  <c r="L3725" i="14"/>
  <c r="E3726" i="14"/>
  <c r="F3726" i="14"/>
  <c r="G3726" i="14"/>
  <c r="H3726" i="14"/>
  <c r="I3726" i="14"/>
  <c r="J3726" i="14"/>
  <c r="K3726" i="14"/>
  <c r="L3726" i="14"/>
  <c r="E3629" i="14"/>
  <c r="F3629" i="14"/>
  <c r="G3629" i="14"/>
  <c r="H3629" i="14"/>
  <c r="I3629" i="14"/>
  <c r="J3629" i="14"/>
  <c r="K3629" i="14"/>
  <c r="L3629" i="14"/>
  <c r="E3630" i="14"/>
  <c r="F3630" i="14"/>
  <c r="G3630" i="14"/>
  <c r="H3630" i="14"/>
  <c r="I3630" i="14"/>
  <c r="J3630" i="14"/>
  <c r="K3630" i="14"/>
  <c r="L3630" i="14"/>
  <c r="E3631" i="14"/>
  <c r="F3631" i="14"/>
  <c r="G3631" i="14"/>
  <c r="H3631" i="14"/>
  <c r="I3631" i="14"/>
  <c r="J3631" i="14"/>
  <c r="K3631" i="14"/>
  <c r="L3631" i="14"/>
  <c r="E3632" i="14"/>
  <c r="F3632" i="14"/>
  <c r="G3632" i="14"/>
  <c r="H3632" i="14"/>
  <c r="I3632" i="14"/>
  <c r="J3632" i="14"/>
  <c r="K3632" i="14"/>
  <c r="L3632" i="14"/>
  <c r="E3633" i="14"/>
  <c r="F3633" i="14"/>
  <c r="G3633" i="14"/>
  <c r="H3633" i="14"/>
  <c r="I3633" i="14"/>
  <c r="J3633" i="14"/>
  <c r="K3633" i="14"/>
  <c r="L3633" i="14"/>
  <c r="E3634" i="14"/>
  <c r="F3634" i="14"/>
  <c r="G3634" i="14"/>
  <c r="H3634" i="14"/>
  <c r="I3634" i="14"/>
  <c r="J3634" i="14"/>
  <c r="K3634" i="14"/>
  <c r="L3634" i="14"/>
  <c r="E3635" i="14"/>
  <c r="F3635" i="14"/>
  <c r="G3635" i="14"/>
  <c r="H3635" i="14"/>
  <c r="I3635" i="14"/>
  <c r="J3635" i="14"/>
  <c r="K3635" i="14"/>
  <c r="L3635" i="14"/>
  <c r="E3636" i="14"/>
  <c r="F3636" i="14"/>
  <c r="G3636" i="14"/>
  <c r="H3636" i="14"/>
  <c r="I3636" i="14"/>
  <c r="J3636" i="14"/>
  <c r="K3636" i="14"/>
  <c r="L3636" i="14"/>
  <c r="E3637" i="14"/>
  <c r="F3637" i="14"/>
  <c r="G3637" i="14"/>
  <c r="H3637" i="14"/>
  <c r="I3637" i="14"/>
  <c r="J3637" i="14"/>
  <c r="K3637" i="14"/>
  <c r="L3637" i="14"/>
  <c r="E3638" i="14"/>
  <c r="F3638" i="14"/>
  <c r="G3638" i="14"/>
  <c r="H3638" i="14"/>
  <c r="I3638" i="14"/>
  <c r="J3638" i="14"/>
  <c r="K3638" i="14"/>
  <c r="L3638" i="14"/>
  <c r="E3639" i="14"/>
  <c r="F3639" i="14"/>
  <c r="G3639" i="14"/>
  <c r="H3639" i="14"/>
  <c r="I3639" i="14"/>
  <c r="J3639" i="14"/>
  <c r="K3639" i="14"/>
  <c r="L3639" i="14"/>
  <c r="E3640" i="14"/>
  <c r="F3640" i="14"/>
  <c r="G3640" i="14"/>
  <c r="H3640" i="14"/>
  <c r="I3640" i="14"/>
  <c r="J3640" i="14"/>
  <c r="K3640" i="14"/>
  <c r="L3640" i="14"/>
  <c r="E3641" i="14"/>
  <c r="F3641" i="14"/>
  <c r="G3641" i="14"/>
  <c r="H3641" i="14"/>
  <c r="I3641" i="14"/>
  <c r="J3641" i="14"/>
  <c r="K3641" i="14"/>
  <c r="L3641" i="14"/>
  <c r="E3642" i="14"/>
  <c r="F3642" i="14"/>
  <c r="G3642" i="14"/>
  <c r="H3642" i="14"/>
  <c r="I3642" i="14"/>
  <c r="J3642" i="14"/>
  <c r="K3642" i="14"/>
  <c r="L3642" i="14"/>
  <c r="E3643" i="14"/>
  <c r="F3643" i="14"/>
  <c r="G3643" i="14"/>
  <c r="H3643" i="14"/>
  <c r="I3643" i="14"/>
  <c r="J3643" i="14"/>
  <c r="K3643" i="14"/>
  <c r="L3643" i="14"/>
  <c r="E3644" i="14"/>
  <c r="F3644" i="14"/>
  <c r="G3644" i="14"/>
  <c r="H3644" i="14"/>
  <c r="I3644" i="14"/>
  <c r="J3644" i="14"/>
  <c r="K3644" i="14"/>
  <c r="L3644" i="14"/>
  <c r="E3645" i="14"/>
  <c r="F3645" i="14"/>
  <c r="G3645" i="14"/>
  <c r="H3645" i="14"/>
  <c r="I3645" i="14"/>
  <c r="J3645" i="14"/>
  <c r="K3645" i="14"/>
  <c r="L3645" i="14"/>
  <c r="E3646" i="14"/>
  <c r="F3646" i="14"/>
  <c r="G3646" i="14"/>
  <c r="H3646" i="14"/>
  <c r="I3646" i="14"/>
  <c r="J3646" i="14"/>
  <c r="K3646" i="14"/>
  <c r="L3646" i="14"/>
  <c r="E3647" i="14"/>
  <c r="F3647" i="14"/>
  <c r="G3647" i="14"/>
  <c r="H3647" i="14"/>
  <c r="I3647" i="14"/>
  <c r="J3647" i="14"/>
  <c r="K3647" i="14"/>
  <c r="L3647" i="14"/>
  <c r="E3648" i="14"/>
  <c r="F3648" i="14"/>
  <c r="G3648" i="14"/>
  <c r="H3648" i="14"/>
  <c r="I3648" i="14"/>
  <c r="J3648" i="14"/>
  <c r="K3648" i="14"/>
  <c r="L3648" i="14"/>
  <c r="E3649" i="14"/>
  <c r="F3649" i="14"/>
  <c r="G3649" i="14"/>
  <c r="H3649" i="14"/>
  <c r="I3649" i="14"/>
  <c r="J3649" i="14"/>
  <c r="K3649" i="14"/>
  <c r="L3649" i="14"/>
  <c r="E3650" i="14"/>
  <c r="F3650" i="14"/>
  <c r="G3650" i="14"/>
  <c r="H3650" i="14"/>
  <c r="I3650" i="14"/>
  <c r="J3650" i="14"/>
  <c r="K3650" i="14"/>
  <c r="L3650" i="14"/>
  <c r="E3651" i="14"/>
  <c r="F3651" i="14"/>
  <c r="G3651" i="14"/>
  <c r="H3651" i="14"/>
  <c r="I3651" i="14"/>
  <c r="J3651" i="14"/>
  <c r="K3651" i="14"/>
  <c r="L3651" i="14"/>
  <c r="E3652" i="14"/>
  <c r="F3652" i="14"/>
  <c r="G3652" i="14"/>
  <c r="H3652" i="14"/>
  <c r="I3652" i="14"/>
  <c r="J3652" i="14"/>
  <c r="K3652" i="14"/>
  <c r="L3652" i="14"/>
  <c r="E3653" i="14"/>
  <c r="F3653" i="14"/>
  <c r="G3653" i="14"/>
  <c r="H3653" i="14"/>
  <c r="I3653" i="14"/>
  <c r="J3653" i="14"/>
  <c r="K3653" i="14"/>
  <c r="L3653" i="14"/>
  <c r="E3654" i="14"/>
  <c r="F3654" i="14"/>
  <c r="G3654" i="14"/>
  <c r="H3654" i="14"/>
  <c r="I3654" i="14"/>
  <c r="J3654" i="14"/>
  <c r="K3654" i="14"/>
  <c r="L3654" i="14"/>
  <c r="E3655" i="14"/>
  <c r="F3655" i="14"/>
  <c r="G3655" i="14"/>
  <c r="H3655" i="14"/>
  <c r="I3655" i="14"/>
  <c r="J3655" i="14"/>
  <c r="K3655" i="14"/>
  <c r="L3655" i="14"/>
  <c r="E3656" i="14"/>
  <c r="F3656" i="14"/>
  <c r="G3656" i="14"/>
  <c r="H3656" i="14"/>
  <c r="I3656" i="14"/>
  <c r="J3656" i="14"/>
  <c r="K3656" i="14"/>
  <c r="L3656" i="14"/>
  <c r="E3657" i="14"/>
  <c r="F3657" i="14"/>
  <c r="G3657" i="14"/>
  <c r="H3657" i="14"/>
  <c r="I3657" i="14"/>
  <c r="J3657" i="14"/>
  <c r="K3657" i="14"/>
  <c r="L3657" i="14"/>
  <c r="E3658" i="14"/>
  <c r="F3658" i="14"/>
  <c r="G3658" i="14"/>
  <c r="H3658" i="14"/>
  <c r="I3658" i="14"/>
  <c r="J3658" i="14"/>
  <c r="K3658" i="14"/>
  <c r="L3658" i="14"/>
  <c r="E3659" i="14"/>
  <c r="F3659" i="14"/>
  <c r="G3659" i="14"/>
  <c r="H3659" i="14"/>
  <c r="I3659" i="14"/>
  <c r="J3659" i="14"/>
  <c r="K3659" i="14"/>
  <c r="L3659" i="14"/>
  <c r="E3660" i="14"/>
  <c r="F3660" i="14"/>
  <c r="G3660" i="14"/>
  <c r="H3660" i="14"/>
  <c r="I3660" i="14"/>
  <c r="J3660" i="14"/>
  <c r="K3660" i="14"/>
  <c r="L3660" i="14"/>
  <c r="E3661" i="14"/>
  <c r="F3661" i="14"/>
  <c r="G3661" i="14"/>
  <c r="H3661" i="14"/>
  <c r="I3661" i="14"/>
  <c r="J3661" i="14"/>
  <c r="K3661" i="14"/>
  <c r="L3661" i="14"/>
  <c r="E3662" i="14"/>
  <c r="F3662" i="14"/>
  <c r="G3662" i="14"/>
  <c r="H3662" i="14"/>
  <c r="I3662" i="14"/>
  <c r="J3662" i="14"/>
  <c r="K3662" i="14"/>
  <c r="L3662" i="14"/>
  <c r="E3663" i="14"/>
  <c r="F3663" i="14"/>
  <c r="G3663" i="14"/>
  <c r="H3663" i="14"/>
  <c r="I3663" i="14"/>
  <c r="J3663" i="14"/>
  <c r="K3663" i="14"/>
  <c r="L3663" i="14"/>
  <c r="E3664" i="14"/>
  <c r="F3664" i="14"/>
  <c r="G3664" i="14"/>
  <c r="H3664" i="14"/>
  <c r="I3664" i="14"/>
  <c r="J3664" i="14"/>
  <c r="K3664" i="14"/>
  <c r="L3664" i="14"/>
  <c r="E3665" i="14"/>
  <c r="F3665" i="14"/>
  <c r="G3665" i="14"/>
  <c r="H3665" i="14"/>
  <c r="I3665" i="14"/>
  <c r="J3665" i="14"/>
  <c r="K3665" i="14"/>
  <c r="L3665" i="14"/>
  <c r="E3666" i="14"/>
  <c r="F3666" i="14"/>
  <c r="G3666" i="14"/>
  <c r="H3666" i="14"/>
  <c r="I3666" i="14"/>
  <c r="J3666" i="14"/>
  <c r="K3666" i="14"/>
  <c r="L3666" i="14"/>
  <c r="E3667" i="14"/>
  <c r="F3667" i="14"/>
  <c r="G3667" i="14"/>
  <c r="H3667" i="14"/>
  <c r="I3667" i="14"/>
  <c r="J3667" i="14"/>
  <c r="K3667" i="14"/>
  <c r="L3667" i="14"/>
  <c r="E3668" i="14"/>
  <c r="F3668" i="14"/>
  <c r="G3668" i="14"/>
  <c r="H3668" i="14"/>
  <c r="I3668" i="14"/>
  <c r="J3668" i="14"/>
  <c r="K3668" i="14"/>
  <c r="L3668" i="14"/>
  <c r="E3669" i="14"/>
  <c r="F3669" i="14"/>
  <c r="G3669" i="14"/>
  <c r="H3669" i="14"/>
  <c r="I3669" i="14"/>
  <c r="J3669" i="14"/>
  <c r="K3669" i="14"/>
  <c r="L3669" i="14"/>
  <c r="E3670" i="14"/>
  <c r="F3670" i="14"/>
  <c r="G3670" i="14"/>
  <c r="H3670" i="14"/>
  <c r="I3670" i="14"/>
  <c r="J3670" i="14"/>
  <c r="K3670" i="14"/>
  <c r="L3670" i="14"/>
  <c r="E3671" i="14"/>
  <c r="F3671" i="14"/>
  <c r="G3671" i="14"/>
  <c r="H3671" i="14"/>
  <c r="I3671" i="14"/>
  <c r="J3671" i="14"/>
  <c r="K3671" i="14"/>
  <c r="L3671" i="14"/>
  <c r="E3672" i="14"/>
  <c r="F3672" i="14"/>
  <c r="G3672" i="14"/>
  <c r="H3672" i="14"/>
  <c r="I3672" i="14"/>
  <c r="J3672" i="14"/>
  <c r="K3672" i="14"/>
  <c r="L3672" i="14"/>
  <c r="E3673" i="14"/>
  <c r="F3673" i="14"/>
  <c r="G3673" i="14"/>
  <c r="H3673" i="14"/>
  <c r="I3673" i="14"/>
  <c r="J3673" i="14"/>
  <c r="K3673" i="14"/>
  <c r="L3673" i="14"/>
  <c r="E3674" i="14"/>
  <c r="F3674" i="14"/>
  <c r="G3674" i="14"/>
  <c r="H3674" i="14"/>
  <c r="I3674" i="14"/>
  <c r="J3674" i="14"/>
  <c r="K3674" i="14"/>
  <c r="L3674" i="14"/>
  <c r="E3675" i="14"/>
  <c r="F3675" i="14"/>
  <c r="G3675" i="14"/>
  <c r="H3675" i="14"/>
  <c r="I3675" i="14"/>
  <c r="J3675" i="14"/>
  <c r="K3675" i="14"/>
  <c r="L3675" i="14"/>
  <c r="E3578" i="14"/>
  <c r="F3578" i="14"/>
  <c r="G3578" i="14"/>
  <c r="H3578" i="14"/>
  <c r="I3578" i="14"/>
  <c r="J3578" i="14"/>
  <c r="K3578" i="14"/>
  <c r="L3578" i="14"/>
  <c r="E3579" i="14"/>
  <c r="F3579" i="14"/>
  <c r="G3579" i="14"/>
  <c r="H3579" i="14"/>
  <c r="I3579" i="14"/>
  <c r="J3579" i="14"/>
  <c r="K3579" i="14"/>
  <c r="L3579" i="14"/>
  <c r="E3580" i="14"/>
  <c r="F3580" i="14"/>
  <c r="G3580" i="14"/>
  <c r="H3580" i="14"/>
  <c r="I3580" i="14"/>
  <c r="J3580" i="14"/>
  <c r="K3580" i="14"/>
  <c r="L3580" i="14"/>
  <c r="E3581" i="14"/>
  <c r="F3581" i="14"/>
  <c r="G3581" i="14"/>
  <c r="H3581" i="14"/>
  <c r="I3581" i="14"/>
  <c r="J3581" i="14"/>
  <c r="K3581" i="14"/>
  <c r="L3581" i="14"/>
  <c r="E3582" i="14"/>
  <c r="F3582" i="14"/>
  <c r="G3582" i="14"/>
  <c r="H3582" i="14"/>
  <c r="I3582" i="14"/>
  <c r="J3582" i="14"/>
  <c r="K3582" i="14"/>
  <c r="L3582" i="14"/>
  <c r="E3583" i="14"/>
  <c r="F3583" i="14"/>
  <c r="G3583" i="14"/>
  <c r="H3583" i="14"/>
  <c r="I3583" i="14"/>
  <c r="J3583" i="14"/>
  <c r="K3583" i="14"/>
  <c r="L3583" i="14"/>
  <c r="E3584" i="14"/>
  <c r="F3584" i="14"/>
  <c r="G3584" i="14"/>
  <c r="H3584" i="14"/>
  <c r="I3584" i="14"/>
  <c r="J3584" i="14"/>
  <c r="K3584" i="14"/>
  <c r="L3584" i="14"/>
  <c r="E3585" i="14"/>
  <c r="F3585" i="14"/>
  <c r="G3585" i="14"/>
  <c r="H3585" i="14"/>
  <c r="I3585" i="14"/>
  <c r="J3585" i="14"/>
  <c r="K3585" i="14"/>
  <c r="L3585" i="14"/>
  <c r="E3586" i="14"/>
  <c r="F3586" i="14"/>
  <c r="G3586" i="14"/>
  <c r="H3586" i="14"/>
  <c r="I3586" i="14"/>
  <c r="J3586" i="14"/>
  <c r="K3586" i="14"/>
  <c r="L3586" i="14"/>
  <c r="E3587" i="14"/>
  <c r="F3587" i="14"/>
  <c r="G3587" i="14"/>
  <c r="H3587" i="14"/>
  <c r="I3587" i="14"/>
  <c r="J3587" i="14"/>
  <c r="K3587" i="14"/>
  <c r="L3587" i="14"/>
  <c r="E3588" i="14"/>
  <c r="F3588" i="14"/>
  <c r="G3588" i="14"/>
  <c r="H3588" i="14"/>
  <c r="I3588" i="14"/>
  <c r="J3588" i="14"/>
  <c r="K3588" i="14"/>
  <c r="L3588" i="14"/>
  <c r="E3589" i="14"/>
  <c r="F3589" i="14"/>
  <c r="G3589" i="14"/>
  <c r="H3589" i="14"/>
  <c r="I3589" i="14"/>
  <c r="J3589" i="14"/>
  <c r="K3589" i="14"/>
  <c r="L3589" i="14"/>
  <c r="E3590" i="14"/>
  <c r="F3590" i="14"/>
  <c r="G3590" i="14"/>
  <c r="H3590" i="14"/>
  <c r="I3590" i="14"/>
  <c r="J3590" i="14"/>
  <c r="K3590" i="14"/>
  <c r="L3590" i="14"/>
  <c r="E3591" i="14"/>
  <c r="F3591" i="14"/>
  <c r="G3591" i="14"/>
  <c r="H3591" i="14"/>
  <c r="I3591" i="14"/>
  <c r="J3591" i="14"/>
  <c r="K3591" i="14"/>
  <c r="L3591" i="14"/>
  <c r="E3592" i="14"/>
  <c r="F3592" i="14"/>
  <c r="G3592" i="14"/>
  <c r="H3592" i="14"/>
  <c r="I3592" i="14"/>
  <c r="J3592" i="14"/>
  <c r="K3592" i="14"/>
  <c r="L3592" i="14"/>
  <c r="E3593" i="14"/>
  <c r="F3593" i="14"/>
  <c r="G3593" i="14"/>
  <c r="H3593" i="14"/>
  <c r="I3593" i="14"/>
  <c r="J3593" i="14"/>
  <c r="K3593" i="14"/>
  <c r="L3593" i="14"/>
  <c r="E3594" i="14"/>
  <c r="F3594" i="14"/>
  <c r="G3594" i="14"/>
  <c r="H3594" i="14"/>
  <c r="I3594" i="14"/>
  <c r="J3594" i="14"/>
  <c r="K3594" i="14"/>
  <c r="L3594" i="14"/>
  <c r="E3595" i="14"/>
  <c r="F3595" i="14"/>
  <c r="G3595" i="14"/>
  <c r="H3595" i="14"/>
  <c r="I3595" i="14"/>
  <c r="J3595" i="14"/>
  <c r="K3595" i="14"/>
  <c r="L3595" i="14"/>
  <c r="E3596" i="14"/>
  <c r="F3596" i="14"/>
  <c r="G3596" i="14"/>
  <c r="H3596" i="14"/>
  <c r="I3596" i="14"/>
  <c r="J3596" i="14"/>
  <c r="K3596" i="14"/>
  <c r="L3596" i="14"/>
  <c r="E3597" i="14"/>
  <c r="F3597" i="14"/>
  <c r="G3597" i="14"/>
  <c r="H3597" i="14"/>
  <c r="I3597" i="14"/>
  <c r="J3597" i="14"/>
  <c r="K3597" i="14"/>
  <c r="L3597" i="14"/>
  <c r="E3598" i="14"/>
  <c r="F3598" i="14"/>
  <c r="G3598" i="14"/>
  <c r="H3598" i="14"/>
  <c r="I3598" i="14"/>
  <c r="J3598" i="14"/>
  <c r="K3598" i="14"/>
  <c r="L3598" i="14"/>
  <c r="E3599" i="14"/>
  <c r="F3599" i="14"/>
  <c r="G3599" i="14"/>
  <c r="H3599" i="14"/>
  <c r="I3599" i="14"/>
  <c r="J3599" i="14"/>
  <c r="K3599" i="14"/>
  <c r="L3599" i="14"/>
  <c r="E3600" i="14"/>
  <c r="F3600" i="14"/>
  <c r="G3600" i="14"/>
  <c r="H3600" i="14"/>
  <c r="I3600" i="14"/>
  <c r="J3600" i="14"/>
  <c r="K3600" i="14"/>
  <c r="L3600" i="14"/>
  <c r="E3601" i="14"/>
  <c r="F3601" i="14"/>
  <c r="G3601" i="14"/>
  <c r="H3601" i="14"/>
  <c r="I3601" i="14"/>
  <c r="J3601" i="14"/>
  <c r="K3601" i="14"/>
  <c r="L3601" i="14"/>
  <c r="E3602" i="14"/>
  <c r="F3602" i="14"/>
  <c r="G3602" i="14"/>
  <c r="H3602" i="14"/>
  <c r="I3602" i="14"/>
  <c r="J3602" i="14"/>
  <c r="K3602" i="14"/>
  <c r="L3602" i="14"/>
  <c r="E3603" i="14"/>
  <c r="F3603" i="14"/>
  <c r="G3603" i="14"/>
  <c r="H3603" i="14"/>
  <c r="I3603" i="14"/>
  <c r="J3603" i="14"/>
  <c r="K3603" i="14"/>
  <c r="L3603" i="14"/>
  <c r="E3604" i="14"/>
  <c r="F3604" i="14"/>
  <c r="G3604" i="14"/>
  <c r="H3604" i="14"/>
  <c r="I3604" i="14"/>
  <c r="J3604" i="14"/>
  <c r="K3604" i="14"/>
  <c r="L3604" i="14"/>
  <c r="E3605" i="14"/>
  <c r="F3605" i="14"/>
  <c r="G3605" i="14"/>
  <c r="H3605" i="14"/>
  <c r="I3605" i="14"/>
  <c r="J3605" i="14"/>
  <c r="K3605" i="14"/>
  <c r="L3605" i="14"/>
  <c r="E3606" i="14"/>
  <c r="F3606" i="14"/>
  <c r="G3606" i="14"/>
  <c r="H3606" i="14"/>
  <c r="I3606" i="14"/>
  <c r="J3606" i="14"/>
  <c r="K3606" i="14"/>
  <c r="L3606" i="14"/>
  <c r="E3607" i="14"/>
  <c r="F3607" i="14"/>
  <c r="G3607" i="14"/>
  <c r="H3607" i="14"/>
  <c r="I3607" i="14"/>
  <c r="J3607" i="14"/>
  <c r="K3607" i="14"/>
  <c r="L3607" i="14"/>
  <c r="E3608" i="14"/>
  <c r="F3608" i="14"/>
  <c r="G3608" i="14"/>
  <c r="H3608" i="14"/>
  <c r="I3608" i="14"/>
  <c r="J3608" i="14"/>
  <c r="K3608" i="14"/>
  <c r="L3608" i="14"/>
  <c r="E3609" i="14"/>
  <c r="F3609" i="14"/>
  <c r="G3609" i="14"/>
  <c r="H3609" i="14"/>
  <c r="I3609" i="14"/>
  <c r="J3609" i="14"/>
  <c r="K3609" i="14"/>
  <c r="L3609" i="14"/>
  <c r="E3610" i="14"/>
  <c r="F3610" i="14"/>
  <c r="G3610" i="14"/>
  <c r="H3610" i="14"/>
  <c r="I3610" i="14"/>
  <c r="J3610" i="14"/>
  <c r="K3610" i="14"/>
  <c r="L3610" i="14"/>
  <c r="E3611" i="14"/>
  <c r="F3611" i="14"/>
  <c r="G3611" i="14"/>
  <c r="H3611" i="14"/>
  <c r="I3611" i="14"/>
  <c r="J3611" i="14"/>
  <c r="K3611" i="14"/>
  <c r="L3611" i="14"/>
  <c r="E3612" i="14"/>
  <c r="F3612" i="14"/>
  <c r="G3612" i="14"/>
  <c r="H3612" i="14"/>
  <c r="I3612" i="14"/>
  <c r="J3612" i="14"/>
  <c r="K3612" i="14"/>
  <c r="L3612" i="14"/>
  <c r="E3613" i="14"/>
  <c r="F3613" i="14"/>
  <c r="G3613" i="14"/>
  <c r="H3613" i="14"/>
  <c r="I3613" i="14"/>
  <c r="J3613" i="14"/>
  <c r="K3613" i="14"/>
  <c r="L3613" i="14"/>
  <c r="E3614" i="14"/>
  <c r="F3614" i="14"/>
  <c r="G3614" i="14"/>
  <c r="H3614" i="14"/>
  <c r="I3614" i="14"/>
  <c r="J3614" i="14"/>
  <c r="K3614" i="14"/>
  <c r="L3614" i="14"/>
  <c r="E3615" i="14"/>
  <c r="F3615" i="14"/>
  <c r="G3615" i="14"/>
  <c r="H3615" i="14"/>
  <c r="I3615" i="14"/>
  <c r="J3615" i="14"/>
  <c r="K3615" i="14"/>
  <c r="L3615" i="14"/>
  <c r="E3616" i="14"/>
  <c r="F3616" i="14"/>
  <c r="G3616" i="14"/>
  <c r="H3616" i="14"/>
  <c r="I3616" i="14"/>
  <c r="J3616" i="14"/>
  <c r="K3616" i="14"/>
  <c r="L3616" i="14"/>
  <c r="E3617" i="14"/>
  <c r="F3617" i="14"/>
  <c r="G3617" i="14"/>
  <c r="H3617" i="14"/>
  <c r="I3617" i="14"/>
  <c r="J3617" i="14"/>
  <c r="K3617" i="14"/>
  <c r="L3617" i="14"/>
  <c r="E3618" i="14"/>
  <c r="F3618" i="14"/>
  <c r="G3618" i="14"/>
  <c r="H3618" i="14"/>
  <c r="I3618" i="14"/>
  <c r="J3618" i="14"/>
  <c r="K3618" i="14"/>
  <c r="L3618" i="14"/>
  <c r="E3619" i="14"/>
  <c r="F3619" i="14"/>
  <c r="G3619" i="14"/>
  <c r="H3619" i="14"/>
  <c r="I3619" i="14"/>
  <c r="J3619" i="14"/>
  <c r="K3619" i="14"/>
  <c r="L3619" i="14"/>
  <c r="E3620" i="14"/>
  <c r="F3620" i="14"/>
  <c r="G3620" i="14"/>
  <c r="H3620" i="14"/>
  <c r="I3620" i="14"/>
  <c r="J3620" i="14"/>
  <c r="K3620" i="14"/>
  <c r="L3620" i="14"/>
  <c r="E3621" i="14"/>
  <c r="F3621" i="14"/>
  <c r="G3621" i="14"/>
  <c r="H3621" i="14"/>
  <c r="I3621" i="14"/>
  <c r="J3621" i="14"/>
  <c r="K3621" i="14"/>
  <c r="L3621" i="14"/>
  <c r="E3622" i="14"/>
  <c r="F3622" i="14"/>
  <c r="G3622" i="14"/>
  <c r="H3622" i="14"/>
  <c r="I3622" i="14"/>
  <c r="J3622" i="14"/>
  <c r="K3622" i="14"/>
  <c r="L3622" i="14"/>
  <c r="E3623" i="14"/>
  <c r="F3623" i="14"/>
  <c r="G3623" i="14"/>
  <c r="H3623" i="14"/>
  <c r="I3623" i="14"/>
  <c r="J3623" i="14"/>
  <c r="K3623" i="14"/>
  <c r="L3623" i="14"/>
  <c r="E3624" i="14"/>
  <c r="F3624" i="14"/>
  <c r="G3624" i="14"/>
  <c r="H3624" i="14"/>
  <c r="I3624" i="14"/>
  <c r="J3624" i="14"/>
  <c r="K3624" i="14"/>
  <c r="L3624" i="14"/>
  <c r="E3527" i="14"/>
  <c r="F3527" i="14"/>
  <c r="G3527" i="14"/>
  <c r="H3527" i="14"/>
  <c r="I3527" i="14"/>
  <c r="J3527" i="14"/>
  <c r="K3527" i="14"/>
  <c r="L3527" i="14"/>
  <c r="E3528" i="14"/>
  <c r="F3528" i="14"/>
  <c r="G3528" i="14"/>
  <c r="H3528" i="14"/>
  <c r="I3528" i="14"/>
  <c r="J3528" i="14"/>
  <c r="K3528" i="14"/>
  <c r="L3528" i="14"/>
  <c r="E3529" i="14"/>
  <c r="F3529" i="14"/>
  <c r="G3529" i="14"/>
  <c r="H3529" i="14"/>
  <c r="I3529" i="14"/>
  <c r="J3529" i="14"/>
  <c r="K3529" i="14"/>
  <c r="L3529" i="14"/>
  <c r="E3530" i="14"/>
  <c r="F3530" i="14"/>
  <c r="G3530" i="14"/>
  <c r="H3530" i="14"/>
  <c r="I3530" i="14"/>
  <c r="J3530" i="14"/>
  <c r="K3530" i="14"/>
  <c r="L3530" i="14"/>
  <c r="E3531" i="14"/>
  <c r="F3531" i="14"/>
  <c r="G3531" i="14"/>
  <c r="H3531" i="14"/>
  <c r="I3531" i="14"/>
  <c r="J3531" i="14"/>
  <c r="K3531" i="14"/>
  <c r="L3531" i="14"/>
  <c r="E3532" i="14"/>
  <c r="F3532" i="14"/>
  <c r="G3532" i="14"/>
  <c r="H3532" i="14"/>
  <c r="I3532" i="14"/>
  <c r="J3532" i="14"/>
  <c r="K3532" i="14"/>
  <c r="L3532" i="14"/>
  <c r="E3533" i="14"/>
  <c r="F3533" i="14"/>
  <c r="G3533" i="14"/>
  <c r="H3533" i="14"/>
  <c r="I3533" i="14"/>
  <c r="J3533" i="14"/>
  <c r="K3533" i="14"/>
  <c r="L3533" i="14"/>
  <c r="E3534" i="14"/>
  <c r="F3534" i="14"/>
  <c r="G3534" i="14"/>
  <c r="H3534" i="14"/>
  <c r="I3534" i="14"/>
  <c r="J3534" i="14"/>
  <c r="K3534" i="14"/>
  <c r="L3534" i="14"/>
  <c r="E3535" i="14"/>
  <c r="F3535" i="14"/>
  <c r="G3535" i="14"/>
  <c r="H3535" i="14"/>
  <c r="I3535" i="14"/>
  <c r="J3535" i="14"/>
  <c r="K3535" i="14"/>
  <c r="L3535" i="14"/>
  <c r="E3536" i="14"/>
  <c r="F3536" i="14"/>
  <c r="G3536" i="14"/>
  <c r="H3536" i="14"/>
  <c r="I3536" i="14"/>
  <c r="J3536" i="14"/>
  <c r="K3536" i="14"/>
  <c r="L3536" i="14"/>
  <c r="E3537" i="14"/>
  <c r="F3537" i="14"/>
  <c r="G3537" i="14"/>
  <c r="H3537" i="14"/>
  <c r="I3537" i="14"/>
  <c r="J3537" i="14"/>
  <c r="K3537" i="14"/>
  <c r="L3537" i="14"/>
  <c r="E3538" i="14"/>
  <c r="F3538" i="14"/>
  <c r="G3538" i="14"/>
  <c r="H3538" i="14"/>
  <c r="I3538" i="14"/>
  <c r="J3538" i="14"/>
  <c r="K3538" i="14"/>
  <c r="L3538" i="14"/>
  <c r="E3539" i="14"/>
  <c r="F3539" i="14"/>
  <c r="G3539" i="14"/>
  <c r="H3539" i="14"/>
  <c r="I3539" i="14"/>
  <c r="J3539" i="14"/>
  <c r="K3539" i="14"/>
  <c r="L3539" i="14"/>
  <c r="E3540" i="14"/>
  <c r="F3540" i="14"/>
  <c r="G3540" i="14"/>
  <c r="H3540" i="14"/>
  <c r="I3540" i="14"/>
  <c r="J3540" i="14"/>
  <c r="K3540" i="14"/>
  <c r="L3540" i="14"/>
  <c r="E3541" i="14"/>
  <c r="F3541" i="14"/>
  <c r="G3541" i="14"/>
  <c r="H3541" i="14"/>
  <c r="I3541" i="14"/>
  <c r="J3541" i="14"/>
  <c r="K3541" i="14"/>
  <c r="L3541" i="14"/>
  <c r="E3542" i="14"/>
  <c r="F3542" i="14"/>
  <c r="G3542" i="14"/>
  <c r="H3542" i="14"/>
  <c r="I3542" i="14"/>
  <c r="J3542" i="14"/>
  <c r="K3542" i="14"/>
  <c r="L3542" i="14"/>
  <c r="E3543" i="14"/>
  <c r="F3543" i="14"/>
  <c r="G3543" i="14"/>
  <c r="H3543" i="14"/>
  <c r="I3543" i="14"/>
  <c r="J3543" i="14"/>
  <c r="K3543" i="14"/>
  <c r="L3543" i="14"/>
  <c r="E3544" i="14"/>
  <c r="F3544" i="14"/>
  <c r="G3544" i="14"/>
  <c r="H3544" i="14"/>
  <c r="I3544" i="14"/>
  <c r="J3544" i="14"/>
  <c r="K3544" i="14"/>
  <c r="L3544" i="14"/>
  <c r="E3545" i="14"/>
  <c r="F3545" i="14"/>
  <c r="G3545" i="14"/>
  <c r="H3545" i="14"/>
  <c r="I3545" i="14"/>
  <c r="J3545" i="14"/>
  <c r="K3545" i="14"/>
  <c r="L3545" i="14"/>
  <c r="E3546" i="14"/>
  <c r="F3546" i="14"/>
  <c r="G3546" i="14"/>
  <c r="H3546" i="14"/>
  <c r="I3546" i="14"/>
  <c r="J3546" i="14"/>
  <c r="K3546" i="14"/>
  <c r="L3546" i="14"/>
  <c r="E3547" i="14"/>
  <c r="F3547" i="14"/>
  <c r="G3547" i="14"/>
  <c r="H3547" i="14"/>
  <c r="I3547" i="14"/>
  <c r="J3547" i="14"/>
  <c r="K3547" i="14"/>
  <c r="L3547" i="14"/>
  <c r="E3548" i="14"/>
  <c r="F3548" i="14"/>
  <c r="G3548" i="14"/>
  <c r="H3548" i="14"/>
  <c r="I3548" i="14"/>
  <c r="J3548" i="14"/>
  <c r="K3548" i="14"/>
  <c r="L3548" i="14"/>
  <c r="E3549" i="14"/>
  <c r="F3549" i="14"/>
  <c r="G3549" i="14"/>
  <c r="H3549" i="14"/>
  <c r="I3549" i="14"/>
  <c r="J3549" i="14"/>
  <c r="K3549" i="14"/>
  <c r="L3549" i="14"/>
  <c r="E3550" i="14"/>
  <c r="F3550" i="14"/>
  <c r="G3550" i="14"/>
  <c r="H3550" i="14"/>
  <c r="I3550" i="14"/>
  <c r="J3550" i="14"/>
  <c r="K3550" i="14"/>
  <c r="L3550" i="14"/>
  <c r="E3551" i="14"/>
  <c r="F3551" i="14"/>
  <c r="G3551" i="14"/>
  <c r="H3551" i="14"/>
  <c r="I3551" i="14"/>
  <c r="J3551" i="14"/>
  <c r="K3551" i="14"/>
  <c r="L3551" i="14"/>
  <c r="E3552" i="14"/>
  <c r="F3552" i="14"/>
  <c r="G3552" i="14"/>
  <c r="H3552" i="14"/>
  <c r="I3552" i="14"/>
  <c r="J3552" i="14"/>
  <c r="K3552" i="14"/>
  <c r="L3552" i="14"/>
  <c r="E3553" i="14"/>
  <c r="F3553" i="14"/>
  <c r="G3553" i="14"/>
  <c r="H3553" i="14"/>
  <c r="I3553" i="14"/>
  <c r="J3553" i="14"/>
  <c r="K3553" i="14"/>
  <c r="L3553" i="14"/>
  <c r="E3554" i="14"/>
  <c r="F3554" i="14"/>
  <c r="G3554" i="14"/>
  <c r="H3554" i="14"/>
  <c r="I3554" i="14"/>
  <c r="J3554" i="14"/>
  <c r="K3554" i="14"/>
  <c r="L3554" i="14"/>
  <c r="E3555" i="14"/>
  <c r="F3555" i="14"/>
  <c r="G3555" i="14"/>
  <c r="H3555" i="14"/>
  <c r="I3555" i="14"/>
  <c r="J3555" i="14"/>
  <c r="K3555" i="14"/>
  <c r="L3555" i="14"/>
  <c r="E3556" i="14"/>
  <c r="F3556" i="14"/>
  <c r="G3556" i="14"/>
  <c r="H3556" i="14"/>
  <c r="I3556" i="14"/>
  <c r="J3556" i="14"/>
  <c r="K3556" i="14"/>
  <c r="L3556" i="14"/>
  <c r="E3557" i="14"/>
  <c r="F3557" i="14"/>
  <c r="G3557" i="14"/>
  <c r="H3557" i="14"/>
  <c r="I3557" i="14"/>
  <c r="J3557" i="14"/>
  <c r="K3557" i="14"/>
  <c r="L3557" i="14"/>
  <c r="E3558" i="14"/>
  <c r="F3558" i="14"/>
  <c r="G3558" i="14"/>
  <c r="H3558" i="14"/>
  <c r="I3558" i="14"/>
  <c r="J3558" i="14"/>
  <c r="K3558" i="14"/>
  <c r="L3558" i="14"/>
  <c r="E3559" i="14"/>
  <c r="F3559" i="14"/>
  <c r="G3559" i="14"/>
  <c r="H3559" i="14"/>
  <c r="I3559" i="14"/>
  <c r="J3559" i="14"/>
  <c r="K3559" i="14"/>
  <c r="L3559" i="14"/>
  <c r="E3560" i="14"/>
  <c r="F3560" i="14"/>
  <c r="G3560" i="14"/>
  <c r="H3560" i="14"/>
  <c r="I3560" i="14"/>
  <c r="J3560" i="14"/>
  <c r="K3560" i="14"/>
  <c r="L3560" i="14"/>
  <c r="E3561" i="14"/>
  <c r="F3561" i="14"/>
  <c r="G3561" i="14"/>
  <c r="H3561" i="14"/>
  <c r="I3561" i="14"/>
  <c r="J3561" i="14"/>
  <c r="K3561" i="14"/>
  <c r="L3561" i="14"/>
  <c r="E3562" i="14"/>
  <c r="F3562" i="14"/>
  <c r="G3562" i="14"/>
  <c r="H3562" i="14"/>
  <c r="I3562" i="14"/>
  <c r="J3562" i="14"/>
  <c r="K3562" i="14"/>
  <c r="L3562" i="14"/>
  <c r="E3563" i="14"/>
  <c r="F3563" i="14"/>
  <c r="G3563" i="14"/>
  <c r="H3563" i="14"/>
  <c r="I3563" i="14"/>
  <c r="J3563" i="14"/>
  <c r="K3563" i="14"/>
  <c r="L3563" i="14"/>
  <c r="E3564" i="14"/>
  <c r="F3564" i="14"/>
  <c r="G3564" i="14"/>
  <c r="H3564" i="14"/>
  <c r="I3564" i="14"/>
  <c r="J3564" i="14"/>
  <c r="K3564" i="14"/>
  <c r="L3564" i="14"/>
  <c r="E3565" i="14"/>
  <c r="F3565" i="14"/>
  <c r="G3565" i="14"/>
  <c r="H3565" i="14"/>
  <c r="I3565" i="14"/>
  <c r="J3565" i="14"/>
  <c r="K3565" i="14"/>
  <c r="L3565" i="14"/>
  <c r="E3566" i="14"/>
  <c r="F3566" i="14"/>
  <c r="G3566" i="14"/>
  <c r="H3566" i="14"/>
  <c r="I3566" i="14"/>
  <c r="J3566" i="14"/>
  <c r="K3566" i="14"/>
  <c r="L3566" i="14"/>
  <c r="E3567" i="14"/>
  <c r="F3567" i="14"/>
  <c r="G3567" i="14"/>
  <c r="H3567" i="14"/>
  <c r="I3567" i="14"/>
  <c r="J3567" i="14"/>
  <c r="K3567" i="14"/>
  <c r="L3567" i="14"/>
  <c r="E3568" i="14"/>
  <c r="F3568" i="14"/>
  <c r="G3568" i="14"/>
  <c r="H3568" i="14"/>
  <c r="I3568" i="14"/>
  <c r="J3568" i="14"/>
  <c r="K3568" i="14"/>
  <c r="L3568" i="14"/>
  <c r="E3569" i="14"/>
  <c r="F3569" i="14"/>
  <c r="G3569" i="14"/>
  <c r="H3569" i="14"/>
  <c r="I3569" i="14"/>
  <c r="J3569" i="14"/>
  <c r="K3569" i="14"/>
  <c r="L3569" i="14"/>
  <c r="E3570" i="14"/>
  <c r="F3570" i="14"/>
  <c r="G3570" i="14"/>
  <c r="H3570" i="14"/>
  <c r="I3570" i="14"/>
  <c r="J3570" i="14"/>
  <c r="K3570" i="14"/>
  <c r="L3570" i="14"/>
  <c r="E3571" i="14"/>
  <c r="F3571" i="14"/>
  <c r="G3571" i="14"/>
  <c r="H3571" i="14"/>
  <c r="I3571" i="14"/>
  <c r="J3571" i="14"/>
  <c r="K3571" i="14"/>
  <c r="L3571" i="14"/>
  <c r="E3572" i="14"/>
  <c r="F3572" i="14"/>
  <c r="G3572" i="14"/>
  <c r="H3572" i="14"/>
  <c r="I3572" i="14"/>
  <c r="J3572" i="14"/>
  <c r="K3572" i="14"/>
  <c r="L3572" i="14"/>
  <c r="E3573" i="14"/>
  <c r="F3573" i="14"/>
  <c r="G3573" i="14"/>
  <c r="H3573" i="14"/>
  <c r="I3573" i="14"/>
  <c r="J3573" i="14"/>
  <c r="K3573" i="14"/>
  <c r="L3573" i="14"/>
  <c r="E3476" i="14"/>
  <c r="F3476" i="14"/>
  <c r="G3476" i="14"/>
  <c r="H3476" i="14"/>
  <c r="I3476" i="14"/>
  <c r="J3476" i="14"/>
  <c r="K3476" i="14"/>
  <c r="L3476" i="14"/>
  <c r="E3477" i="14"/>
  <c r="F3477" i="14"/>
  <c r="G3477" i="14"/>
  <c r="H3477" i="14"/>
  <c r="I3477" i="14"/>
  <c r="J3477" i="14"/>
  <c r="K3477" i="14"/>
  <c r="L3477" i="14"/>
  <c r="E3478" i="14"/>
  <c r="F3478" i="14"/>
  <c r="G3478" i="14"/>
  <c r="H3478" i="14"/>
  <c r="I3478" i="14"/>
  <c r="J3478" i="14"/>
  <c r="K3478" i="14"/>
  <c r="L3478" i="14"/>
  <c r="E3479" i="14"/>
  <c r="F3479" i="14"/>
  <c r="G3479" i="14"/>
  <c r="H3479" i="14"/>
  <c r="I3479" i="14"/>
  <c r="J3479" i="14"/>
  <c r="K3479" i="14"/>
  <c r="L3479" i="14"/>
  <c r="E3480" i="14"/>
  <c r="F3480" i="14"/>
  <c r="G3480" i="14"/>
  <c r="H3480" i="14"/>
  <c r="I3480" i="14"/>
  <c r="J3480" i="14"/>
  <c r="K3480" i="14"/>
  <c r="L3480" i="14"/>
  <c r="E3481" i="14"/>
  <c r="F3481" i="14"/>
  <c r="G3481" i="14"/>
  <c r="H3481" i="14"/>
  <c r="I3481" i="14"/>
  <c r="J3481" i="14"/>
  <c r="K3481" i="14"/>
  <c r="L3481" i="14"/>
  <c r="E3482" i="14"/>
  <c r="F3482" i="14"/>
  <c r="G3482" i="14"/>
  <c r="H3482" i="14"/>
  <c r="I3482" i="14"/>
  <c r="J3482" i="14"/>
  <c r="K3482" i="14"/>
  <c r="L3482" i="14"/>
  <c r="E3483" i="14"/>
  <c r="F3483" i="14"/>
  <c r="G3483" i="14"/>
  <c r="H3483" i="14"/>
  <c r="I3483" i="14"/>
  <c r="J3483" i="14"/>
  <c r="K3483" i="14"/>
  <c r="L3483" i="14"/>
  <c r="E3484" i="14"/>
  <c r="F3484" i="14"/>
  <c r="G3484" i="14"/>
  <c r="H3484" i="14"/>
  <c r="I3484" i="14"/>
  <c r="J3484" i="14"/>
  <c r="K3484" i="14"/>
  <c r="L3484" i="14"/>
  <c r="E3485" i="14"/>
  <c r="F3485" i="14"/>
  <c r="G3485" i="14"/>
  <c r="H3485" i="14"/>
  <c r="I3485" i="14"/>
  <c r="J3485" i="14"/>
  <c r="K3485" i="14"/>
  <c r="L3485" i="14"/>
  <c r="E3486" i="14"/>
  <c r="F3486" i="14"/>
  <c r="G3486" i="14"/>
  <c r="H3486" i="14"/>
  <c r="I3486" i="14"/>
  <c r="J3486" i="14"/>
  <c r="K3486" i="14"/>
  <c r="L3486" i="14"/>
  <c r="E3487" i="14"/>
  <c r="F3487" i="14"/>
  <c r="G3487" i="14"/>
  <c r="H3487" i="14"/>
  <c r="I3487" i="14"/>
  <c r="J3487" i="14"/>
  <c r="K3487" i="14"/>
  <c r="L3487" i="14"/>
  <c r="E3488" i="14"/>
  <c r="F3488" i="14"/>
  <c r="G3488" i="14"/>
  <c r="H3488" i="14"/>
  <c r="I3488" i="14"/>
  <c r="J3488" i="14"/>
  <c r="K3488" i="14"/>
  <c r="L3488" i="14"/>
  <c r="E3489" i="14"/>
  <c r="F3489" i="14"/>
  <c r="G3489" i="14"/>
  <c r="H3489" i="14"/>
  <c r="I3489" i="14"/>
  <c r="J3489" i="14"/>
  <c r="K3489" i="14"/>
  <c r="L3489" i="14"/>
  <c r="E3490" i="14"/>
  <c r="F3490" i="14"/>
  <c r="G3490" i="14"/>
  <c r="H3490" i="14"/>
  <c r="I3490" i="14"/>
  <c r="J3490" i="14"/>
  <c r="K3490" i="14"/>
  <c r="L3490" i="14"/>
  <c r="E3491" i="14"/>
  <c r="F3491" i="14"/>
  <c r="G3491" i="14"/>
  <c r="H3491" i="14"/>
  <c r="I3491" i="14"/>
  <c r="J3491" i="14"/>
  <c r="K3491" i="14"/>
  <c r="L3491" i="14"/>
  <c r="E3492" i="14"/>
  <c r="F3492" i="14"/>
  <c r="G3492" i="14"/>
  <c r="H3492" i="14"/>
  <c r="I3492" i="14"/>
  <c r="J3492" i="14"/>
  <c r="K3492" i="14"/>
  <c r="L3492" i="14"/>
  <c r="E3493" i="14"/>
  <c r="F3493" i="14"/>
  <c r="G3493" i="14"/>
  <c r="H3493" i="14"/>
  <c r="I3493" i="14"/>
  <c r="J3493" i="14"/>
  <c r="K3493" i="14"/>
  <c r="L3493" i="14"/>
  <c r="E3494" i="14"/>
  <c r="F3494" i="14"/>
  <c r="G3494" i="14"/>
  <c r="H3494" i="14"/>
  <c r="I3494" i="14"/>
  <c r="J3494" i="14"/>
  <c r="K3494" i="14"/>
  <c r="L3494" i="14"/>
  <c r="E3495" i="14"/>
  <c r="F3495" i="14"/>
  <c r="G3495" i="14"/>
  <c r="H3495" i="14"/>
  <c r="I3495" i="14"/>
  <c r="J3495" i="14"/>
  <c r="K3495" i="14"/>
  <c r="L3495" i="14"/>
  <c r="E3496" i="14"/>
  <c r="F3496" i="14"/>
  <c r="G3496" i="14"/>
  <c r="H3496" i="14"/>
  <c r="I3496" i="14"/>
  <c r="J3496" i="14"/>
  <c r="K3496" i="14"/>
  <c r="L3496" i="14"/>
  <c r="E3497" i="14"/>
  <c r="F3497" i="14"/>
  <c r="G3497" i="14"/>
  <c r="H3497" i="14"/>
  <c r="I3497" i="14"/>
  <c r="J3497" i="14"/>
  <c r="K3497" i="14"/>
  <c r="L3497" i="14"/>
  <c r="E3498" i="14"/>
  <c r="F3498" i="14"/>
  <c r="G3498" i="14"/>
  <c r="H3498" i="14"/>
  <c r="I3498" i="14"/>
  <c r="J3498" i="14"/>
  <c r="K3498" i="14"/>
  <c r="L3498" i="14"/>
  <c r="E3499" i="14"/>
  <c r="F3499" i="14"/>
  <c r="G3499" i="14"/>
  <c r="H3499" i="14"/>
  <c r="I3499" i="14"/>
  <c r="J3499" i="14"/>
  <c r="K3499" i="14"/>
  <c r="L3499" i="14"/>
  <c r="E3500" i="14"/>
  <c r="F3500" i="14"/>
  <c r="G3500" i="14"/>
  <c r="H3500" i="14"/>
  <c r="I3500" i="14"/>
  <c r="J3500" i="14"/>
  <c r="K3500" i="14"/>
  <c r="L3500" i="14"/>
  <c r="E3501" i="14"/>
  <c r="F3501" i="14"/>
  <c r="G3501" i="14"/>
  <c r="H3501" i="14"/>
  <c r="I3501" i="14"/>
  <c r="J3501" i="14"/>
  <c r="K3501" i="14"/>
  <c r="L3501" i="14"/>
  <c r="E3502" i="14"/>
  <c r="F3502" i="14"/>
  <c r="G3502" i="14"/>
  <c r="H3502" i="14"/>
  <c r="I3502" i="14"/>
  <c r="J3502" i="14"/>
  <c r="K3502" i="14"/>
  <c r="L3502" i="14"/>
  <c r="E3503" i="14"/>
  <c r="F3503" i="14"/>
  <c r="G3503" i="14"/>
  <c r="H3503" i="14"/>
  <c r="I3503" i="14"/>
  <c r="J3503" i="14"/>
  <c r="K3503" i="14"/>
  <c r="L3503" i="14"/>
  <c r="E3504" i="14"/>
  <c r="F3504" i="14"/>
  <c r="G3504" i="14"/>
  <c r="H3504" i="14"/>
  <c r="I3504" i="14"/>
  <c r="J3504" i="14"/>
  <c r="K3504" i="14"/>
  <c r="L3504" i="14"/>
  <c r="E3505" i="14"/>
  <c r="F3505" i="14"/>
  <c r="G3505" i="14"/>
  <c r="H3505" i="14"/>
  <c r="I3505" i="14"/>
  <c r="J3505" i="14"/>
  <c r="K3505" i="14"/>
  <c r="L3505" i="14"/>
  <c r="E3506" i="14"/>
  <c r="F3506" i="14"/>
  <c r="G3506" i="14"/>
  <c r="H3506" i="14"/>
  <c r="I3506" i="14"/>
  <c r="J3506" i="14"/>
  <c r="K3506" i="14"/>
  <c r="L3506" i="14"/>
  <c r="E3507" i="14"/>
  <c r="F3507" i="14"/>
  <c r="G3507" i="14"/>
  <c r="H3507" i="14"/>
  <c r="I3507" i="14"/>
  <c r="J3507" i="14"/>
  <c r="K3507" i="14"/>
  <c r="L3507" i="14"/>
  <c r="E3508" i="14"/>
  <c r="F3508" i="14"/>
  <c r="G3508" i="14"/>
  <c r="H3508" i="14"/>
  <c r="I3508" i="14"/>
  <c r="J3508" i="14"/>
  <c r="K3508" i="14"/>
  <c r="L3508" i="14"/>
  <c r="E3509" i="14"/>
  <c r="F3509" i="14"/>
  <c r="G3509" i="14"/>
  <c r="H3509" i="14"/>
  <c r="I3509" i="14"/>
  <c r="J3509" i="14"/>
  <c r="K3509" i="14"/>
  <c r="L3509" i="14"/>
  <c r="E3510" i="14"/>
  <c r="F3510" i="14"/>
  <c r="G3510" i="14"/>
  <c r="H3510" i="14"/>
  <c r="I3510" i="14"/>
  <c r="J3510" i="14"/>
  <c r="K3510" i="14"/>
  <c r="L3510" i="14"/>
  <c r="E3511" i="14"/>
  <c r="F3511" i="14"/>
  <c r="G3511" i="14"/>
  <c r="H3511" i="14"/>
  <c r="I3511" i="14"/>
  <c r="J3511" i="14"/>
  <c r="K3511" i="14"/>
  <c r="L3511" i="14"/>
  <c r="E3512" i="14"/>
  <c r="F3512" i="14"/>
  <c r="G3512" i="14"/>
  <c r="H3512" i="14"/>
  <c r="I3512" i="14"/>
  <c r="J3512" i="14"/>
  <c r="K3512" i="14"/>
  <c r="L3512" i="14"/>
  <c r="E3513" i="14"/>
  <c r="F3513" i="14"/>
  <c r="G3513" i="14"/>
  <c r="H3513" i="14"/>
  <c r="I3513" i="14"/>
  <c r="J3513" i="14"/>
  <c r="K3513" i="14"/>
  <c r="L3513" i="14"/>
  <c r="E3514" i="14"/>
  <c r="F3514" i="14"/>
  <c r="G3514" i="14"/>
  <c r="H3514" i="14"/>
  <c r="I3514" i="14"/>
  <c r="J3514" i="14"/>
  <c r="K3514" i="14"/>
  <c r="L3514" i="14"/>
  <c r="E3515" i="14"/>
  <c r="F3515" i="14"/>
  <c r="G3515" i="14"/>
  <c r="H3515" i="14"/>
  <c r="I3515" i="14"/>
  <c r="J3515" i="14"/>
  <c r="K3515" i="14"/>
  <c r="L3515" i="14"/>
  <c r="E3516" i="14"/>
  <c r="F3516" i="14"/>
  <c r="G3516" i="14"/>
  <c r="H3516" i="14"/>
  <c r="I3516" i="14"/>
  <c r="J3516" i="14"/>
  <c r="K3516" i="14"/>
  <c r="L3516" i="14"/>
  <c r="E3517" i="14"/>
  <c r="F3517" i="14"/>
  <c r="G3517" i="14"/>
  <c r="H3517" i="14"/>
  <c r="I3517" i="14"/>
  <c r="J3517" i="14"/>
  <c r="K3517" i="14"/>
  <c r="L3517" i="14"/>
  <c r="E3518" i="14"/>
  <c r="F3518" i="14"/>
  <c r="G3518" i="14"/>
  <c r="H3518" i="14"/>
  <c r="I3518" i="14"/>
  <c r="J3518" i="14"/>
  <c r="K3518" i="14"/>
  <c r="L3518" i="14"/>
  <c r="E3519" i="14"/>
  <c r="F3519" i="14"/>
  <c r="G3519" i="14"/>
  <c r="H3519" i="14"/>
  <c r="I3519" i="14"/>
  <c r="J3519" i="14"/>
  <c r="K3519" i="14"/>
  <c r="L3519" i="14"/>
  <c r="E3520" i="14"/>
  <c r="F3520" i="14"/>
  <c r="G3520" i="14"/>
  <c r="H3520" i="14"/>
  <c r="I3520" i="14"/>
  <c r="J3520" i="14"/>
  <c r="K3520" i="14"/>
  <c r="L3520" i="14"/>
  <c r="E3521" i="14"/>
  <c r="F3521" i="14"/>
  <c r="G3521" i="14"/>
  <c r="H3521" i="14"/>
  <c r="I3521" i="14"/>
  <c r="J3521" i="14"/>
  <c r="K3521" i="14"/>
  <c r="L3521" i="14"/>
  <c r="E3522" i="14"/>
  <c r="F3522" i="14"/>
  <c r="G3522" i="14"/>
  <c r="H3522" i="14"/>
  <c r="I3522" i="14"/>
  <c r="J3522" i="14"/>
  <c r="K3522" i="14"/>
  <c r="L3522" i="14"/>
  <c r="E3425" i="14"/>
  <c r="F3425" i="14"/>
  <c r="G3425" i="14"/>
  <c r="H3425" i="14"/>
  <c r="I3425" i="14"/>
  <c r="J3425" i="14"/>
  <c r="K3425" i="14"/>
  <c r="L3425" i="14"/>
  <c r="E3426" i="14"/>
  <c r="F3426" i="14"/>
  <c r="G3426" i="14"/>
  <c r="H3426" i="14"/>
  <c r="I3426" i="14"/>
  <c r="J3426" i="14"/>
  <c r="K3426" i="14"/>
  <c r="L3426" i="14"/>
  <c r="E3427" i="14"/>
  <c r="F3427" i="14"/>
  <c r="G3427" i="14"/>
  <c r="H3427" i="14"/>
  <c r="I3427" i="14"/>
  <c r="J3427" i="14"/>
  <c r="K3427" i="14"/>
  <c r="L3427" i="14"/>
  <c r="E3428" i="14"/>
  <c r="F3428" i="14"/>
  <c r="G3428" i="14"/>
  <c r="H3428" i="14"/>
  <c r="I3428" i="14"/>
  <c r="J3428" i="14"/>
  <c r="K3428" i="14"/>
  <c r="L3428" i="14"/>
  <c r="E3429" i="14"/>
  <c r="F3429" i="14"/>
  <c r="G3429" i="14"/>
  <c r="H3429" i="14"/>
  <c r="I3429" i="14"/>
  <c r="J3429" i="14"/>
  <c r="K3429" i="14"/>
  <c r="L3429" i="14"/>
  <c r="E3430" i="14"/>
  <c r="F3430" i="14"/>
  <c r="G3430" i="14"/>
  <c r="H3430" i="14"/>
  <c r="I3430" i="14"/>
  <c r="J3430" i="14"/>
  <c r="K3430" i="14"/>
  <c r="L3430" i="14"/>
  <c r="E3431" i="14"/>
  <c r="F3431" i="14"/>
  <c r="G3431" i="14"/>
  <c r="H3431" i="14"/>
  <c r="I3431" i="14"/>
  <c r="J3431" i="14"/>
  <c r="K3431" i="14"/>
  <c r="L3431" i="14"/>
  <c r="E3432" i="14"/>
  <c r="F3432" i="14"/>
  <c r="G3432" i="14"/>
  <c r="H3432" i="14"/>
  <c r="I3432" i="14"/>
  <c r="J3432" i="14"/>
  <c r="K3432" i="14"/>
  <c r="L3432" i="14"/>
  <c r="E3433" i="14"/>
  <c r="F3433" i="14"/>
  <c r="G3433" i="14"/>
  <c r="H3433" i="14"/>
  <c r="I3433" i="14"/>
  <c r="J3433" i="14"/>
  <c r="K3433" i="14"/>
  <c r="L3433" i="14"/>
  <c r="E3434" i="14"/>
  <c r="F3434" i="14"/>
  <c r="G3434" i="14"/>
  <c r="H3434" i="14"/>
  <c r="I3434" i="14"/>
  <c r="J3434" i="14"/>
  <c r="K3434" i="14"/>
  <c r="L3434" i="14"/>
  <c r="E3435" i="14"/>
  <c r="F3435" i="14"/>
  <c r="G3435" i="14"/>
  <c r="H3435" i="14"/>
  <c r="I3435" i="14"/>
  <c r="J3435" i="14"/>
  <c r="K3435" i="14"/>
  <c r="L3435" i="14"/>
  <c r="E3436" i="14"/>
  <c r="F3436" i="14"/>
  <c r="G3436" i="14"/>
  <c r="H3436" i="14"/>
  <c r="I3436" i="14"/>
  <c r="J3436" i="14"/>
  <c r="K3436" i="14"/>
  <c r="L3436" i="14"/>
  <c r="E3437" i="14"/>
  <c r="F3437" i="14"/>
  <c r="G3437" i="14"/>
  <c r="H3437" i="14"/>
  <c r="I3437" i="14"/>
  <c r="J3437" i="14"/>
  <c r="K3437" i="14"/>
  <c r="L3437" i="14"/>
  <c r="E3438" i="14"/>
  <c r="F3438" i="14"/>
  <c r="G3438" i="14"/>
  <c r="H3438" i="14"/>
  <c r="I3438" i="14"/>
  <c r="J3438" i="14"/>
  <c r="K3438" i="14"/>
  <c r="L3438" i="14"/>
  <c r="E3439" i="14"/>
  <c r="F3439" i="14"/>
  <c r="G3439" i="14"/>
  <c r="H3439" i="14"/>
  <c r="I3439" i="14"/>
  <c r="J3439" i="14"/>
  <c r="K3439" i="14"/>
  <c r="L3439" i="14"/>
  <c r="E3440" i="14"/>
  <c r="F3440" i="14"/>
  <c r="G3440" i="14"/>
  <c r="H3440" i="14"/>
  <c r="I3440" i="14"/>
  <c r="J3440" i="14"/>
  <c r="K3440" i="14"/>
  <c r="L3440" i="14"/>
  <c r="E3441" i="14"/>
  <c r="F3441" i="14"/>
  <c r="G3441" i="14"/>
  <c r="H3441" i="14"/>
  <c r="I3441" i="14"/>
  <c r="J3441" i="14"/>
  <c r="K3441" i="14"/>
  <c r="L3441" i="14"/>
  <c r="E3442" i="14"/>
  <c r="F3442" i="14"/>
  <c r="G3442" i="14"/>
  <c r="H3442" i="14"/>
  <c r="I3442" i="14"/>
  <c r="J3442" i="14"/>
  <c r="K3442" i="14"/>
  <c r="L3442" i="14"/>
  <c r="E3443" i="14"/>
  <c r="F3443" i="14"/>
  <c r="G3443" i="14"/>
  <c r="H3443" i="14"/>
  <c r="I3443" i="14"/>
  <c r="J3443" i="14"/>
  <c r="K3443" i="14"/>
  <c r="L3443" i="14"/>
  <c r="E3444" i="14"/>
  <c r="F3444" i="14"/>
  <c r="G3444" i="14"/>
  <c r="H3444" i="14"/>
  <c r="I3444" i="14"/>
  <c r="J3444" i="14"/>
  <c r="K3444" i="14"/>
  <c r="L3444" i="14"/>
  <c r="E3445" i="14"/>
  <c r="F3445" i="14"/>
  <c r="G3445" i="14"/>
  <c r="H3445" i="14"/>
  <c r="I3445" i="14"/>
  <c r="J3445" i="14"/>
  <c r="K3445" i="14"/>
  <c r="L3445" i="14"/>
  <c r="E3446" i="14"/>
  <c r="F3446" i="14"/>
  <c r="G3446" i="14"/>
  <c r="H3446" i="14"/>
  <c r="I3446" i="14"/>
  <c r="J3446" i="14"/>
  <c r="K3446" i="14"/>
  <c r="L3446" i="14"/>
  <c r="E3447" i="14"/>
  <c r="F3447" i="14"/>
  <c r="G3447" i="14"/>
  <c r="H3447" i="14"/>
  <c r="I3447" i="14"/>
  <c r="J3447" i="14"/>
  <c r="K3447" i="14"/>
  <c r="L3447" i="14"/>
  <c r="E3448" i="14"/>
  <c r="F3448" i="14"/>
  <c r="G3448" i="14"/>
  <c r="H3448" i="14"/>
  <c r="I3448" i="14"/>
  <c r="J3448" i="14"/>
  <c r="K3448" i="14"/>
  <c r="L3448" i="14"/>
  <c r="E3449" i="14"/>
  <c r="F3449" i="14"/>
  <c r="G3449" i="14"/>
  <c r="H3449" i="14"/>
  <c r="I3449" i="14"/>
  <c r="J3449" i="14"/>
  <c r="K3449" i="14"/>
  <c r="L3449" i="14"/>
  <c r="E3450" i="14"/>
  <c r="F3450" i="14"/>
  <c r="G3450" i="14"/>
  <c r="H3450" i="14"/>
  <c r="I3450" i="14"/>
  <c r="J3450" i="14"/>
  <c r="K3450" i="14"/>
  <c r="L3450" i="14"/>
  <c r="E3451" i="14"/>
  <c r="F3451" i="14"/>
  <c r="G3451" i="14"/>
  <c r="H3451" i="14"/>
  <c r="I3451" i="14"/>
  <c r="J3451" i="14"/>
  <c r="K3451" i="14"/>
  <c r="L3451" i="14"/>
  <c r="E3452" i="14"/>
  <c r="F3452" i="14"/>
  <c r="G3452" i="14"/>
  <c r="H3452" i="14"/>
  <c r="I3452" i="14"/>
  <c r="J3452" i="14"/>
  <c r="K3452" i="14"/>
  <c r="L3452" i="14"/>
  <c r="E3453" i="14"/>
  <c r="F3453" i="14"/>
  <c r="G3453" i="14"/>
  <c r="H3453" i="14"/>
  <c r="I3453" i="14"/>
  <c r="J3453" i="14"/>
  <c r="K3453" i="14"/>
  <c r="L3453" i="14"/>
  <c r="E3454" i="14"/>
  <c r="F3454" i="14"/>
  <c r="G3454" i="14"/>
  <c r="H3454" i="14"/>
  <c r="I3454" i="14"/>
  <c r="J3454" i="14"/>
  <c r="K3454" i="14"/>
  <c r="L3454" i="14"/>
  <c r="E3455" i="14"/>
  <c r="F3455" i="14"/>
  <c r="G3455" i="14"/>
  <c r="H3455" i="14"/>
  <c r="I3455" i="14"/>
  <c r="J3455" i="14"/>
  <c r="K3455" i="14"/>
  <c r="L3455" i="14"/>
  <c r="E3456" i="14"/>
  <c r="F3456" i="14"/>
  <c r="G3456" i="14"/>
  <c r="H3456" i="14"/>
  <c r="I3456" i="14"/>
  <c r="J3456" i="14"/>
  <c r="K3456" i="14"/>
  <c r="L3456" i="14"/>
  <c r="E3457" i="14"/>
  <c r="F3457" i="14"/>
  <c r="G3457" i="14"/>
  <c r="H3457" i="14"/>
  <c r="I3457" i="14"/>
  <c r="J3457" i="14"/>
  <c r="K3457" i="14"/>
  <c r="L3457" i="14"/>
  <c r="E3458" i="14"/>
  <c r="F3458" i="14"/>
  <c r="G3458" i="14"/>
  <c r="H3458" i="14"/>
  <c r="I3458" i="14"/>
  <c r="J3458" i="14"/>
  <c r="K3458" i="14"/>
  <c r="L3458" i="14"/>
  <c r="E3459" i="14"/>
  <c r="F3459" i="14"/>
  <c r="G3459" i="14"/>
  <c r="H3459" i="14"/>
  <c r="I3459" i="14"/>
  <c r="J3459" i="14"/>
  <c r="K3459" i="14"/>
  <c r="L3459" i="14"/>
  <c r="E3460" i="14"/>
  <c r="F3460" i="14"/>
  <c r="G3460" i="14"/>
  <c r="H3460" i="14"/>
  <c r="I3460" i="14"/>
  <c r="J3460" i="14"/>
  <c r="K3460" i="14"/>
  <c r="L3460" i="14"/>
  <c r="E3461" i="14"/>
  <c r="F3461" i="14"/>
  <c r="G3461" i="14"/>
  <c r="H3461" i="14"/>
  <c r="I3461" i="14"/>
  <c r="J3461" i="14"/>
  <c r="K3461" i="14"/>
  <c r="L3461" i="14"/>
  <c r="E3462" i="14"/>
  <c r="F3462" i="14"/>
  <c r="G3462" i="14"/>
  <c r="H3462" i="14"/>
  <c r="I3462" i="14"/>
  <c r="J3462" i="14"/>
  <c r="K3462" i="14"/>
  <c r="L3462" i="14"/>
  <c r="E3463" i="14"/>
  <c r="F3463" i="14"/>
  <c r="G3463" i="14"/>
  <c r="H3463" i="14"/>
  <c r="I3463" i="14"/>
  <c r="J3463" i="14"/>
  <c r="K3463" i="14"/>
  <c r="L3463" i="14"/>
  <c r="E3464" i="14"/>
  <c r="F3464" i="14"/>
  <c r="G3464" i="14"/>
  <c r="H3464" i="14"/>
  <c r="I3464" i="14"/>
  <c r="J3464" i="14"/>
  <c r="K3464" i="14"/>
  <c r="L3464" i="14"/>
  <c r="E3465" i="14"/>
  <c r="F3465" i="14"/>
  <c r="G3465" i="14"/>
  <c r="H3465" i="14"/>
  <c r="I3465" i="14"/>
  <c r="J3465" i="14"/>
  <c r="K3465" i="14"/>
  <c r="L3465" i="14"/>
  <c r="E3466" i="14"/>
  <c r="F3466" i="14"/>
  <c r="G3466" i="14"/>
  <c r="H3466" i="14"/>
  <c r="I3466" i="14"/>
  <c r="J3466" i="14"/>
  <c r="K3466" i="14"/>
  <c r="L3466" i="14"/>
  <c r="E3467" i="14"/>
  <c r="F3467" i="14"/>
  <c r="G3467" i="14"/>
  <c r="H3467" i="14"/>
  <c r="I3467" i="14"/>
  <c r="J3467" i="14"/>
  <c r="K3467" i="14"/>
  <c r="L3467" i="14"/>
  <c r="E3468" i="14"/>
  <c r="F3468" i="14"/>
  <c r="G3468" i="14"/>
  <c r="H3468" i="14"/>
  <c r="I3468" i="14"/>
  <c r="J3468" i="14"/>
  <c r="K3468" i="14"/>
  <c r="L3468" i="14"/>
  <c r="E3469" i="14"/>
  <c r="F3469" i="14"/>
  <c r="G3469" i="14"/>
  <c r="H3469" i="14"/>
  <c r="I3469" i="14"/>
  <c r="J3469" i="14"/>
  <c r="K3469" i="14"/>
  <c r="L3469" i="14"/>
  <c r="E3470" i="14"/>
  <c r="F3470" i="14"/>
  <c r="G3470" i="14"/>
  <c r="H3470" i="14"/>
  <c r="I3470" i="14"/>
  <c r="J3470" i="14"/>
  <c r="K3470" i="14"/>
  <c r="L3470" i="14"/>
  <c r="E3471" i="14"/>
  <c r="F3471" i="14"/>
  <c r="G3471" i="14"/>
  <c r="H3471" i="14"/>
  <c r="I3471" i="14"/>
  <c r="J3471" i="14"/>
  <c r="K3471" i="14"/>
  <c r="L3471" i="14"/>
  <c r="E3374" i="14"/>
  <c r="F3374" i="14"/>
  <c r="G3374" i="14"/>
  <c r="H3374" i="14"/>
  <c r="I3374" i="14"/>
  <c r="J3374" i="14"/>
  <c r="K3374" i="14"/>
  <c r="L3374" i="14"/>
  <c r="E3375" i="14"/>
  <c r="F3375" i="14"/>
  <c r="G3375" i="14"/>
  <c r="H3375" i="14"/>
  <c r="I3375" i="14"/>
  <c r="J3375" i="14"/>
  <c r="K3375" i="14"/>
  <c r="L3375" i="14"/>
  <c r="E3376" i="14"/>
  <c r="F3376" i="14"/>
  <c r="G3376" i="14"/>
  <c r="H3376" i="14"/>
  <c r="I3376" i="14"/>
  <c r="J3376" i="14"/>
  <c r="K3376" i="14"/>
  <c r="L3376" i="14"/>
  <c r="E3377" i="14"/>
  <c r="F3377" i="14"/>
  <c r="G3377" i="14"/>
  <c r="H3377" i="14"/>
  <c r="I3377" i="14"/>
  <c r="J3377" i="14"/>
  <c r="K3377" i="14"/>
  <c r="L3377" i="14"/>
  <c r="E3378" i="14"/>
  <c r="F3378" i="14"/>
  <c r="G3378" i="14"/>
  <c r="H3378" i="14"/>
  <c r="I3378" i="14"/>
  <c r="J3378" i="14"/>
  <c r="K3378" i="14"/>
  <c r="L3378" i="14"/>
  <c r="E3379" i="14"/>
  <c r="F3379" i="14"/>
  <c r="G3379" i="14"/>
  <c r="H3379" i="14"/>
  <c r="I3379" i="14"/>
  <c r="J3379" i="14"/>
  <c r="K3379" i="14"/>
  <c r="L3379" i="14"/>
  <c r="E3380" i="14"/>
  <c r="F3380" i="14"/>
  <c r="G3380" i="14"/>
  <c r="H3380" i="14"/>
  <c r="I3380" i="14"/>
  <c r="J3380" i="14"/>
  <c r="K3380" i="14"/>
  <c r="L3380" i="14"/>
  <c r="E3381" i="14"/>
  <c r="F3381" i="14"/>
  <c r="G3381" i="14"/>
  <c r="H3381" i="14"/>
  <c r="I3381" i="14"/>
  <c r="J3381" i="14"/>
  <c r="K3381" i="14"/>
  <c r="L3381" i="14"/>
  <c r="E3382" i="14"/>
  <c r="F3382" i="14"/>
  <c r="G3382" i="14"/>
  <c r="H3382" i="14"/>
  <c r="I3382" i="14"/>
  <c r="J3382" i="14"/>
  <c r="K3382" i="14"/>
  <c r="L3382" i="14"/>
  <c r="E3383" i="14"/>
  <c r="F3383" i="14"/>
  <c r="G3383" i="14"/>
  <c r="H3383" i="14"/>
  <c r="I3383" i="14"/>
  <c r="J3383" i="14"/>
  <c r="K3383" i="14"/>
  <c r="L3383" i="14"/>
  <c r="E3384" i="14"/>
  <c r="F3384" i="14"/>
  <c r="G3384" i="14"/>
  <c r="H3384" i="14"/>
  <c r="I3384" i="14"/>
  <c r="J3384" i="14"/>
  <c r="K3384" i="14"/>
  <c r="L3384" i="14"/>
  <c r="E3385" i="14"/>
  <c r="F3385" i="14"/>
  <c r="G3385" i="14"/>
  <c r="H3385" i="14"/>
  <c r="I3385" i="14"/>
  <c r="J3385" i="14"/>
  <c r="K3385" i="14"/>
  <c r="L3385" i="14"/>
  <c r="E3386" i="14"/>
  <c r="F3386" i="14"/>
  <c r="G3386" i="14"/>
  <c r="H3386" i="14"/>
  <c r="I3386" i="14"/>
  <c r="J3386" i="14"/>
  <c r="K3386" i="14"/>
  <c r="L3386" i="14"/>
  <c r="E3387" i="14"/>
  <c r="F3387" i="14"/>
  <c r="G3387" i="14"/>
  <c r="H3387" i="14"/>
  <c r="I3387" i="14"/>
  <c r="J3387" i="14"/>
  <c r="K3387" i="14"/>
  <c r="L3387" i="14"/>
  <c r="E3388" i="14"/>
  <c r="F3388" i="14"/>
  <c r="G3388" i="14"/>
  <c r="H3388" i="14"/>
  <c r="I3388" i="14"/>
  <c r="J3388" i="14"/>
  <c r="K3388" i="14"/>
  <c r="L3388" i="14"/>
  <c r="E3389" i="14"/>
  <c r="F3389" i="14"/>
  <c r="G3389" i="14"/>
  <c r="H3389" i="14"/>
  <c r="I3389" i="14"/>
  <c r="J3389" i="14"/>
  <c r="K3389" i="14"/>
  <c r="L3389" i="14"/>
  <c r="E3390" i="14"/>
  <c r="F3390" i="14"/>
  <c r="G3390" i="14"/>
  <c r="H3390" i="14"/>
  <c r="I3390" i="14"/>
  <c r="J3390" i="14"/>
  <c r="K3390" i="14"/>
  <c r="L3390" i="14"/>
  <c r="E3391" i="14"/>
  <c r="F3391" i="14"/>
  <c r="G3391" i="14"/>
  <c r="H3391" i="14"/>
  <c r="I3391" i="14"/>
  <c r="J3391" i="14"/>
  <c r="K3391" i="14"/>
  <c r="L3391" i="14"/>
  <c r="E3392" i="14"/>
  <c r="F3392" i="14"/>
  <c r="G3392" i="14"/>
  <c r="H3392" i="14"/>
  <c r="I3392" i="14"/>
  <c r="J3392" i="14"/>
  <c r="K3392" i="14"/>
  <c r="L3392" i="14"/>
  <c r="E3393" i="14"/>
  <c r="F3393" i="14"/>
  <c r="G3393" i="14"/>
  <c r="H3393" i="14"/>
  <c r="I3393" i="14"/>
  <c r="J3393" i="14"/>
  <c r="K3393" i="14"/>
  <c r="L3393" i="14"/>
  <c r="E3394" i="14"/>
  <c r="F3394" i="14"/>
  <c r="G3394" i="14"/>
  <c r="H3394" i="14"/>
  <c r="I3394" i="14"/>
  <c r="J3394" i="14"/>
  <c r="K3394" i="14"/>
  <c r="L3394" i="14"/>
  <c r="E3395" i="14"/>
  <c r="F3395" i="14"/>
  <c r="G3395" i="14"/>
  <c r="H3395" i="14"/>
  <c r="I3395" i="14"/>
  <c r="J3395" i="14"/>
  <c r="K3395" i="14"/>
  <c r="L3395" i="14"/>
  <c r="E3396" i="14"/>
  <c r="F3396" i="14"/>
  <c r="G3396" i="14"/>
  <c r="H3396" i="14"/>
  <c r="I3396" i="14"/>
  <c r="J3396" i="14"/>
  <c r="K3396" i="14"/>
  <c r="L3396" i="14"/>
  <c r="E3397" i="14"/>
  <c r="F3397" i="14"/>
  <c r="G3397" i="14"/>
  <c r="H3397" i="14"/>
  <c r="I3397" i="14"/>
  <c r="J3397" i="14"/>
  <c r="K3397" i="14"/>
  <c r="L3397" i="14"/>
  <c r="E3398" i="14"/>
  <c r="F3398" i="14"/>
  <c r="G3398" i="14"/>
  <c r="H3398" i="14"/>
  <c r="I3398" i="14"/>
  <c r="J3398" i="14"/>
  <c r="K3398" i="14"/>
  <c r="L3398" i="14"/>
  <c r="E3399" i="14"/>
  <c r="F3399" i="14"/>
  <c r="G3399" i="14"/>
  <c r="H3399" i="14"/>
  <c r="I3399" i="14"/>
  <c r="J3399" i="14"/>
  <c r="K3399" i="14"/>
  <c r="L3399" i="14"/>
  <c r="E3400" i="14"/>
  <c r="F3400" i="14"/>
  <c r="G3400" i="14"/>
  <c r="H3400" i="14"/>
  <c r="I3400" i="14"/>
  <c r="J3400" i="14"/>
  <c r="K3400" i="14"/>
  <c r="L3400" i="14"/>
  <c r="E3401" i="14"/>
  <c r="F3401" i="14"/>
  <c r="G3401" i="14"/>
  <c r="H3401" i="14"/>
  <c r="I3401" i="14"/>
  <c r="J3401" i="14"/>
  <c r="K3401" i="14"/>
  <c r="L3401" i="14"/>
  <c r="E3402" i="14"/>
  <c r="F3402" i="14"/>
  <c r="G3402" i="14"/>
  <c r="H3402" i="14"/>
  <c r="I3402" i="14"/>
  <c r="J3402" i="14"/>
  <c r="K3402" i="14"/>
  <c r="L3402" i="14"/>
  <c r="E3403" i="14"/>
  <c r="F3403" i="14"/>
  <c r="G3403" i="14"/>
  <c r="H3403" i="14"/>
  <c r="I3403" i="14"/>
  <c r="J3403" i="14"/>
  <c r="K3403" i="14"/>
  <c r="L3403" i="14"/>
  <c r="E3404" i="14"/>
  <c r="F3404" i="14"/>
  <c r="G3404" i="14"/>
  <c r="H3404" i="14"/>
  <c r="I3404" i="14"/>
  <c r="J3404" i="14"/>
  <c r="K3404" i="14"/>
  <c r="L3404" i="14"/>
  <c r="E3405" i="14"/>
  <c r="F3405" i="14"/>
  <c r="G3405" i="14"/>
  <c r="H3405" i="14"/>
  <c r="I3405" i="14"/>
  <c r="J3405" i="14"/>
  <c r="K3405" i="14"/>
  <c r="L3405" i="14"/>
  <c r="E3406" i="14"/>
  <c r="F3406" i="14"/>
  <c r="G3406" i="14"/>
  <c r="H3406" i="14"/>
  <c r="I3406" i="14"/>
  <c r="J3406" i="14"/>
  <c r="K3406" i="14"/>
  <c r="L3406" i="14"/>
  <c r="E3407" i="14"/>
  <c r="F3407" i="14"/>
  <c r="G3407" i="14"/>
  <c r="H3407" i="14"/>
  <c r="I3407" i="14"/>
  <c r="J3407" i="14"/>
  <c r="K3407" i="14"/>
  <c r="L3407" i="14"/>
  <c r="E3408" i="14"/>
  <c r="F3408" i="14"/>
  <c r="G3408" i="14"/>
  <c r="H3408" i="14"/>
  <c r="I3408" i="14"/>
  <c r="J3408" i="14"/>
  <c r="K3408" i="14"/>
  <c r="L3408" i="14"/>
  <c r="E3409" i="14"/>
  <c r="F3409" i="14"/>
  <c r="G3409" i="14"/>
  <c r="H3409" i="14"/>
  <c r="I3409" i="14"/>
  <c r="J3409" i="14"/>
  <c r="K3409" i="14"/>
  <c r="L3409" i="14"/>
  <c r="E3410" i="14"/>
  <c r="F3410" i="14"/>
  <c r="G3410" i="14"/>
  <c r="H3410" i="14"/>
  <c r="I3410" i="14"/>
  <c r="J3410" i="14"/>
  <c r="K3410" i="14"/>
  <c r="L3410" i="14"/>
  <c r="E3411" i="14"/>
  <c r="F3411" i="14"/>
  <c r="G3411" i="14"/>
  <c r="H3411" i="14"/>
  <c r="I3411" i="14"/>
  <c r="J3411" i="14"/>
  <c r="K3411" i="14"/>
  <c r="L3411" i="14"/>
  <c r="E3412" i="14"/>
  <c r="F3412" i="14"/>
  <c r="G3412" i="14"/>
  <c r="H3412" i="14"/>
  <c r="I3412" i="14"/>
  <c r="J3412" i="14"/>
  <c r="K3412" i="14"/>
  <c r="L3412" i="14"/>
  <c r="E3413" i="14"/>
  <c r="F3413" i="14"/>
  <c r="G3413" i="14"/>
  <c r="H3413" i="14"/>
  <c r="I3413" i="14"/>
  <c r="J3413" i="14"/>
  <c r="K3413" i="14"/>
  <c r="L3413" i="14"/>
  <c r="E3414" i="14"/>
  <c r="F3414" i="14"/>
  <c r="G3414" i="14"/>
  <c r="H3414" i="14"/>
  <c r="I3414" i="14"/>
  <c r="J3414" i="14"/>
  <c r="K3414" i="14"/>
  <c r="L3414" i="14"/>
  <c r="E3415" i="14"/>
  <c r="F3415" i="14"/>
  <c r="G3415" i="14"/>
  <c r="H3415" i="14"/>
  <c r="I3415" i="14"/>
  <c r="J3415" i="14"/>
  <c r="K3415" i="14"/>
  <c r="L3415" i="14"/>
  <c r="E3416" i="14"/>
  <c r="F3416" i="14"/>
  <c r="G3416" i="14"/>
  <c r="H3416" i="14"/>
  <c r="I3416" i="14"/>
  <c r="J3416" i="14"/>
  <c r="K3416" i="14"/>
  <c r="L3416" i="14"/>
  <c r="E3417" i="14"/>
  <c r="F3417" i="14"/>
  <c r="G3417" i="14"/>
  <c r="H3417" i="14"/>
  <c r="I3417" i="14"/>
  <c r="J3417" i="14"/>
  <c r="K3417" i="14"/>
  <c r="L3417" i="14"/>
  <c r="E3418" i="14"/>
  <c r="F3418" i="14"/>
  <c r="G3418" i="14"/>
  <c r="H3418" i="14"/>
  <c r="I3418" i="14"/>
  <c r="J3418" i="14"/>
  <c r="K3418" i="14"/>
  <c r="L3418" i="14"/>
  <c r="E3419" i="14"/>
  <c r="F3419" i="14"/>
  <c r="G3419" i="14"/>
  <c r="H3419" i="14"/>
  <c r="I3419" i="14"/>
  <c r="J3419" i="14"/>
  <c r="K3419" i="14"/>
  <c r="L3419" i="14"/>
  <c r="E3420" i="14"/>
  <c r="F3420" i="14"/>
  <c r="G3420" i="14"/>
  <c r="H3420" i="14"/>
  <c r="I3420" i="14"/>
  <c r="J3420" i="14"/>
  <c r="K3420" i="14"/>
  <c r="L3420" i="14"/>
  <c r="E3323" i="14"/>
  <c r="F3323" i="14"/>
  <c r="G3323" i="14"/>
  <c r="H3323" i="14"/>
  <c r="I3323" i="14"/>
  <c r="J3323" i="14"/>
  <c r="K3323" i="14"/>
  <c r="L3323" i="14"/>
  <c r="E3324" i="14"/>
  <c r="F3324" i="14"/>
  <c r="G3324" i="14"/>
  <c r="H3324" i="14"/>
  <c r="I3324" i="14"/>
  <c r="J3324" i="14"/>
  <c r="K3324" i="14"/>
  <c r="L3324" i="14"/>
  <c r="E3325" i="14"/>
  <c r="F3325" i="14"/>
  <c r="G3325" i="14"/>
  <c r="H3325" i="14"/>
  <c r="I3325" i="14"/>
  <c r="J3325" i="14"/>
  <c r="K3325" i="14"/>
  <c r="L3325" i="14"/>
  <c r="E3326" i="14"/>
  <c r="F3326" i="14"/>
  <c r="G3326" i="14"/>
  <c r="H3326" i="14"/>
  <c r="I3326" i="14"/>
  <c r="J3326" i="14"/>
  <c r="K3326" i="14"/>
  <c r="L3326" i="14"/>
  <c r="E3327" i="14"/>
  <c r="F3327" i="14"/>
  <c r="G3327" i="14"/>
  <c r="H3327" i="14"/>
  <c r="I3327" i="14"/>
  <c r="J3327" i="14"/>
  <c r="K3327" i="14"/>
  <c r="L3327" i="14"/>
  <c r="E3328" i="14"/>
  <c r="F3328" i="14"/>
  <c r="G3328" i="14"/>
  <c r="H3328" i="14"/>
  <c r="I3328" i="14"/>
  <c r="J3328" i="14"/>
  <c r="K3328" i="14"/>
  <c r="L3328" i="14"/>
  <c r="E3329" i="14"/>
  <c r="F3329" i="14"/>
  <c r="G3329" i="14"/>
  <c r="H3329" i="14"/>
  <c r="I3329" i="14"/>
  <c r="J3329" i="14"/>
  <c r="K3329" i="14"/>
  <c r="L3329" i="14"/>
  <c r="E3330" i="14"/>
  <c r="F3330" i="14"/>
  <c r="G3330" i="14"/>
  <c r="H3330" i="14"/>
  <c r="I3330" i="14"/>
  <c r="J3330" i="14"/>
  <c r="K3330" i="14"/>
  <c r="L3330" i="14"/>
  <c r="E3331" i="14"/>
  <c r="F3331" i="14"/>
  <c r="G3331" i="14"/>
  <c r="H3331" i="14"/>
  <c r="I3331" i="14"/>
  <c r="J3331" i="14"/>
  <c r="K3331" i="14"/>
  <c r="L3331" i="14"/>
  <c r="E3332" i="14"/>
  <c r="F3332" i="14"/>
  <c r="G3332" i="14"/>
  <c r="H3332" i="14"/>
  <c r="I3332" i="14"/>
  <c r="J3332" i="14"/>
  <c r="K3332" i="14"/>
  <c r="L3332" i="14"/>
  <c r="E3333" i="14"/>
  <c r="F3333" i="14"/>
  <c r="G3333" i="14"/>
  <c r="H3333" i="14"/>
  <c r="I3333" i="14"/>
  <c r="J3333" i="14"/>
  <c r="K3333" i="14"/>
  <c r="L3333" i="14"/>
  <c r="E3334" i="14"/>
  <c r="F3334" i="14"/>
  <c r="G3334" i="14"/>
  <c r="H3334" i="14"/>
  <c r="I3334" i="14"/>
  <c r="J3334" i="14"/>
  <c r="K3334" i="14"/>
  <c r="L3334" i="14"/>
  <c r="E3335" i="14"/>
  <c r="F3335" i="14"/>
  <c r="G3335" i="14"/>
  <c r="H3335" i="14"/>
  <c r="I3335" i="14"/>
  <c r="J3335" i="14"/>
  <c r="K3335" i="14"/>
  <c r="L3335" i="14"/>
  <c r="E3336" i="14"/>
  <c r="F3336" i="14"/>
  <c r="G3336" i="14"/>
  <c r="H3336" i="14"/>
  <c r="I3336" i="14"/>
  <c r="J3336" i="14"/>
  <c r="K3336" i="14"/>
  <c r="L3336" i="14"/>
  <c r="E3337" i="14"/>
  <c r="F3337" i="14"/>
  <c r="G3337" i="14"/>
  <c r="H3337" i="14"/>
  <c r="I3337" i="14"/>
  <c r="J3337" i="14"/>
  <c r="K3337" i="14"/>
  <c r="L3337" i="14"/>
  <c r="E3338" i="14"/>
  <c r="F3338" i="14"/>
  <c r="G3338" i="14"/>
  <c r="H3338" i="14"/>
  <c r="I3338" i="14"/>
  <c r="J3338" i="14"/>
  <c r="K3338" i="14"/>
  <c r="L3338" i="14"/>
  <c r="E3339" i="14"/>
  <c r="F3339" i="14"/>
  <c r="G3339" i="14"/>
  <c r="H3339" i="14"/>
  <c r="I3339" i="14"/>
  <c r="J3339" i="14"/>
  <c r="K3339" i="14"/>
  <c r="L3339" i="14"/>
  <c r="E3340" i="14"/>
  <c r="F3340" i="14"/>
  <c r="G3340" i="14"/>
  <c r="H3340" i="14"/>
  <c r="I3340" i="14"/>
  <c r="J3340" i="14"/>
  <c r="K3340" i="14"/>
  <c r="L3340" i="14"/>
  <c r="E3341" i="14"/>
  <c r="F3341" i="14"/>
  <c r="G3341" i="14"/>
  <c r="H3341" i="14"/>
  <c r="I3341" i="14"/>
  <c r="J3341" i="14"/>
  <c r="K3341" i="14"/>
  <c r="L3341" i="14"/>
  <c r="E3342" i="14"/>
  <c r="F3342" i="14"/>
  <c r="G3342" i="14"/>
  <c r="H3342" i="14"/>
  <c r="I3342" i="14"/>
  <c r="J3342" i="14"/>
  <c r="K3342" i="14"/>
  <c r="L3342" i="14"/>
  <c r="E3343" i="14"/>
  <c r="F3343" i="14"/>
  <c r="G3343" i="14"/>
  <c r="H3343" i="14"/>
  <c r="I3343" i="14"/>
  <c r="J3343" i="14"/>
  <c r="K3343" i="14"/>
  <c r="L3343" i="14"/>
  <c r="E3344" i="14"/>
  <c r="F3344" i="14"/>
  <c r="G3344" i="14"/>
  <c r="H3344" i="14"/>
  <c r="I3344" i="14"/>
  <c r="J3344" i="14"/>
  <c r="K3344" i="14"/>
  <c r="L3344" i="14"/>
  <c r="E3345" i="14"/>
  <c r="F3345" i="14"/>
  <c r="G3345" i="14"/>
  <c r="H3345" i="14"/>
  <c r="I3345" i="14"/>
  <c r="J3345" i="14"/>
  <c r="K3345" i="14"/>
  <c r="L3345" i="14"/>
  <c r="E3346" i="14"/>
  <c r="F3346" i="14"/>
  <c r="G3346" i="14"/>
  <c r="H3346" i="14"/>
  <c r="I3346" i="14"/>
  <c r="J3346" i="14"/>
  <c r="K3346" i="14"/>
  <c r="L3346" i="14"/>
  <c r="E3347" i="14"/>
  <c r="F3347" i="14"/>
  <c r="G3347" i="14"/>
  <c r="H3347" i="14"/>
  <c r="I3347" i="14"/>
  <c r="J3347" i="14"/>
  <c r="K3347" i="14"/>
  <c r="L3347" i="14"/>
  <c r="E3348" i="14"/>
  <c r="F3348" i="14"/>
  <c r="G3348" i="14"/>
  <c r="H3348" i="14"/>
  <c r="I3348" i="14"/>
  <c r="J3348" i="14"/>
  <c r="K3348" i="14"/>
  <c r="L3348" i="14"/>
  <c r="E3349" i="14"/>
  <c r="F3349" i="14"/>
  <c r="G3349" i="14"/>
  <c r="H3349" i="14"/>
  <c r="I3349" i="14"/>
  <c r="J3349" i="14"/>
  <c r="K3349" i="14"/>
  <c r="L3349" i="14"/>
  <c r="E3350" i="14"/>
  <c r="F3350" i="14"/>
  <c r="G3350" i="14"/>
  <c r="H3350" i="14"/>
  <c r="I3350" i="14"/>
  <c r="J3350" i="14"/>
  <c r="K3350" i="14"/>
  <c r="L3350" i="14"/>
  <c r="E3351" i="14"/>
  <c r="F3351" i="14"/>
  <c r="G3351" i="14"/>
  <c r="H3351" i="14"/>
  <c r="I3351" i="14"/>
  <c r="J3351" i="14"/>
  <c r="K3351" i="14"/>
  <c r="L3351" i="14"/>
  <c r="E3352" i="14"/>
  <c r="F3352" i="14"/>
  <c r="G3352" i="14"/>
  <c r="H3352" i="14"/>
  <c r="I3352" i="14"/>
  <c r="J3352" i="14"/>
  <c r="K3352" i="14"/>
  <c r="L3352" i="14"/>
  <c r="E3353" i="14"/>
  <c r="F3353" i="14"/>
  <c r="G3353" i="14"/>
  <c r="H3353" i="14"/>
  <c r="I3353" i="14"/>
  <c r="J3353" i="14"/>
  <c r="K3353" i="14"/>
  <c r="L3353" i="14"/>
  <c r="E3354" i="14"/>
  <c r="F3354" i="14"/>
  <c r="G3354" i="14"/>
  <c r="H3354" i="14"/>
  <c r="I3354" i="14"/>
  <c r="J3354" i="14"/>
  <c r="K3354" i="14"/>
  <c r="L3354" i="14"/>
  <c r="E3355" i="14"/>
  <c r="F3355" i="14"/>
  <c r="G3355" i="14"/>
  <c r="H3355" i="14"/>
  <c r="I3355" i="14"/>
  <c r="J3355" i="14"/>
  <c r="K3355" i="14"/>
  <c r="L3355" i="14"/>
  <c r="E3356" i="14"/>
  <c r="F3356" i="14"/>
  <c r="G3356" i="14"/>
  <c r="H3356" i="14"/>
  <c r="I3356" i="14"/>
  <c r="J3356" i="14"/>
  <c r="K3356" i="14"/>
  <c r="L3356" i="14"/>
  <c r="E3357" i="14"/>
  <c r="F3357" i="14"/>
  <c r="G3357" i="14"/>
  <c r="H3357" i="14"/>
  <c r="I3357" i="14"/>
  <c r="J3357" i="14"/>
  <c r="K3357" i="14"/>
  <c r="L3357" i="14"/>
  <c r="E3358" i="14"/>
  <c r="F3358" i="14"/>
  <c r="G3358" i="14"/>
  <c r="H3358" i="14"/>
  <c r="I3358" i="14"/>
  <c r="J3358" i="14"/>
  <c r="K3358" i="14"/>
  <c r="L3358" i="14"/>
  <c r="E3359" i="14"/>
  <c r="F3359" i="14"/>
  <c r="G3359" i="14"/>
  <c r="H3359" i="14"/>
  <c r="I3359" i="14"/>
  <c r="J3359" i="14"/>
  <c r="K3359" i="14"/>
  <c r="L3359" i="14"/>
  <c r="E3360" i="14"/>
  <c r="F3360" i="14"/>
  <c r="G3360" i="14"/>
  <c r="H3360" i="14"/>
  <c r="I3360" i="14"/>
  <c r="J3360" i="14"/>
  <c r="K3360" i="14"/>
  <c r="L3360" i="14"/>
  <c r="E3361" i="14"/>
  <c r="F3361" i="14"/>
  <c r="G3361" i="14"/>
  <c r="H3361" i="14"/>
  <c r="I3361" i="14"/>
  <c r="J3361" i="14"/>
  <c r="K3361" i="14"/>
  <c r="L3361" i="14"/>
  <c r="E3362" i="14"/>
  <c r="F3362" i="14"/>
  <c r="G3362" i="14"/>
  <c r="H3362" i="14"/>
  <c r="I3362" i="14"/>
  <c r="J3362" i="14"/>
  <c r="K3362" i="14"/>
  <c r="L3362" i="14"/>
  <c r="E3363" i="14"/>
  <c r="F3363" i="14"/>
  <c r="G3363" i="14"/>
  <c r="H3363" i="14"/>
  <c r="I3363" i="14"/>
  <c r="J3363" i="14"/>
  <c r="K3363" i="14"/>
  <c r="L3363" i="14"/>
  <c r="E3364" i="14"/>
  <c r="F3364" i="14"/>
  <c r="G3364" i="14"/>
  <c r="H3364" i="14"/>
  <c r="I3364" i="14"/>
  <c r="J3364" i="14"/>
  <c r="K3364" i="14"/>
  <c r="L3364" i="14"/>
  <c r="E3365" i="14"/>
  <c r="F3365" i="14"/>
  <c r="G3365" i="14"/>
  <c r="H3365" i="14"/>
  <c r="I3365" i="14"/>
  <c r="J3365" i="14"/>
  <c r="K3365" i="14"/>
  <c r="L3365" i="14"/>
  <c r="E3366" i="14"/>
  <c r="F3366" i="14"/>
  <c r="G3366" i="14"/>
  <c r="H3366" i="14"/>
  <c r="I3366" i="14"/>
  <c r="J3366" i="14"/>
  <c r="K3366" i="14"/>
  <c r="L3366" i="14"/>
  <c r="E3367" i="14"/>
  <c r="F3367" i="14"/>
  <c r="G3367" i="14"/>
  <c r="H3367" i="14"/>
  <c r="I3367" i="14"/>
  <c r="J3367" i="14"/>
  <c r="K3367" i="14"/>
  <c r="L3367" i="14"/>
  <c r="E3368" i="14"/>
  <c r="F3368" i="14"/>
  <c r="G3368" i="14"/>
  <c r="H3368" i="14"/>
  <c r="I3368" i="14"/>
  <c r="J3368" i="14"/>
  <c r="K3368" i="14"/>
  <c r="L3368" i="14"/>
  <c r="E3369" i="14"/>
  <c r="F3369" i="14"/>
  <c r="G3369" i="14"/>
  <c r="H3369" i="14"/>
  <c r="I3369" i="14"/>
  <c r="J3369" i="14"/>
  <c r="K3369" i="14"/>
  <c r="L3369" i="14"/>
  <c r="E3272" i="14"/>
  <c r="F3272" i="14"/>
  <c r="G3272" i="14"/>
  <c r="H3272" i="14"/>
  <c r="I3272" i="14"/>
  <c r="J3272" i="14"/>
  <c r="K3272" i="14"/>
  <c r="L3272" i="14"/>
  <c r="E3273" i="14"/>
  <c r="F3273" i="14"/>
  <c r="G3273" i="14"/>
  <c r="H3273" i="14"/>
  <c r="I3273" i="14"/>
  <c r="J3273" i="14"/>
  <c r="K3273" i="14"/>
  <c r="L3273" i="14"/>
  <c r="E3274" i="14"/>
  <c r="F3274" i="14"/>
  <c r="G3274" i="14"/>
  <c r="H3274" i="14"/>
  <c r="I3274" i="14"/>
  <c r="J3274" i="14"/>
  <c r="K3274" i="14"/>
  <c r="L3274" i="14"/>
  <c r="E3275" i="14"/>
  <c r="F3275" i="14"/>
  <c r="G3275" i="14"/>
  <c r="H3275" i="14"/>
  <c r="I3275" i="14"/>
  <c r="J3275" i="14"/>
  <c r="K3275" i="14"/>
  <c r="L3275" i="14"/>
  <c r="E3276" i="14"/>
  <c r="F3276" i="14"/>
  <c r="G3276" i="14"/>
  <c r="H3276" i="14"/>
  <c r="I3276" i="14"/>
  <c r="J3276" i="14"/>
  <c r="K3276" i="14"/>
  <c r="L3276" i="14"/>
  <c r="E3277" i="14"/>
  <c r="F3277" i="14"/>
  <c r="G3277" i="14"/>
  <c r="H3277" i="14"/>
  <c r="I3277" i="14"/>
  <c r="J3277" i="14"/>
  <c r="K3277" i="14"/>
  <c r="L3277" i="14"/>
  <c r="E3278" i="14"/>
  <c r="F3278" i="14"/>
  <c r="G3278" i="14"/>
  <c r="H3278" i="14"/>
  <c r="I3278" i="14"/>
  <c r="J3278" i="14"/>
  <c r="K3278" i="14"/>
  <c r="L3278" i="14"/>
  <c r="E3279" i="14"/>
  <c r="F3279" i="14"/>
  <c r="G3279" i="14"/>
  <c r="H3279" i="14"/>
  <c r="I3279" i="14"/>
  <c r="J3279" i="14"/>
  <c r="K3279" i="14"/>
  <c r="L3279" i="14"/>
  <c r="E3280" i="14"/>
  <c r="F3280" i="14"/>
  <c r="G3280" i="14"/>
  <c r="H3280" i="14"/>
  <c r="I3280" i="14"/>
  <c r="J3280" i="14"/>
  <c r="K3280" i="14"/>
  <c r="L3280" i="14"/>
  <c r="E3281" i="14"/>
  <c r="F3281" i="14"/>
  <c r="G3281" i="14"/>
  <c r="H3281" i="14"/>
  <c r="I3281" i="14"/>
  <c r="J3281" i="14"/>
  <c r="K3281" i="14"/>
  <c r="L3281" i="14"/>
  <c r="E3282" i="14"/>
  <c r="F3282" i="14"/>
  <c r="G3282" i="14"/>
  <c r="H3282" i="14"/>
  <c r="I3282" i="14"/>
  <c r="J3282" i="14"/>
  <c r="K3282" i="14"/>
  <c r="L3282" i="14"/>
  <c r="E3283" i="14"/>
  <c r="F3283" i="14"/>
  <c r="G3283" i="14"/>
  <c r="H3283" i="14"/>
  <c r="I3283" i="14"/>
  <c r="J3283" i="14"/>
  <c r="K3283" i="14"/>
  <c r="L3283" i="14"/>
  <c r="E3284" i="14"/>
  <c r="F3284" i="14"/>
  <c r="G3284" i="14"/>
  <c r="H3284" i="14"/>
  <c r="I3284" i="14"/>
  <c r="J3284" i="14"/>
  <c r="K3284" i="14"/>
  <c r="L3284" i="14"/>
  <c r="E3285" i="14"/>
  <c r="F3285" i="14"/>
  <c r="G3285" i="14"/>
  <c r="H3285" i="14"/>
  <c r="I3285" i="14"/>
  <c r="J3285" i="14"/>
  <c r="K3285" i="14"/>
  <c r="L3285" i="14"/>
  <c r="E3286" i="14"/>
  <c r="F3286" i="14"/>
  <c r="G3286" i="14"/>
  <c r="H3286" i="14"/>
  <c r="I3286" i="14"/>
  <c r="J3286" i="14"/>
  <c r="K3286" i="14"/>
  <c r="L3286" i="14"/>
  <c r="E3287" i="14"/>
  <c r="F3287" i="14"/>
  <c r="G3287" i="14"/>
  <c r="H3287" i="14"/>
  <c r="I3287" i="14"/>
  <c r="J3287" i="14"/>
  <c r="K3287" i="14"/>
  <c r="L3287" i="14"/>
  <c r="E3288" i="14"/>
  <c r="F3288" i="14"/>
  <c r="G3288" i="14"/>
  <c r="H3288" i="14"/>
  <c r="I3288" i="14"/>
  <c r="J3288" i="14"/>
  <c r="K3288" i="14"/>
  <c r="L3288" i="14"/>
  <c r="E3289" i="14"/>
  <c r="F3289" i="14"/>
  <c r="G3289" i="14"/>
  <c r="H3289" i="14"/>
  <c r="I3289" i="14"/>
  <c r="J3289" i="14"/>
  <c r="K3289" i="14"/>
  <c r="L3289" i="14"/>
  <c r="E3290" i="14"/>
  <c r="F3290" i="14"/>
  <c r="G3290" i="14"/>
  <c r="H3290" i="14"/>
  <c r="I3290" i="14"/>
  <c r="J3290" i="14"/>
  <c r="K3290" i="14"/>
  <c r="L3290" i="14"/>
  <c r="E3291" i="14"/>
  <c r="F3291" i="14"/>
  <c r="G3291" i="14"/>
  <c r="H3291" i="14"/>
  <c r="I3291" i="14"/>
  <c r="J3291" i="14"/>
  <c r="K3291" i="14"/>
  <c r="L3291" i="14"/>
  <c r="E3292" i="14"/>
  <c r="F3292" i="14"/>
  <c r="G3292" i="14"/>
  <c r="H3292" i="14"/>
  <c r="I3292" i="14"/>
  <c r="J3292" i="14"/>
  <c r="K3292" i="14"/>
  <c r="L3292" i="14"/>
  <c r="E3293" i="14"/>
  <c r="F3293" i="14"/>
  <c r="G3293" i="14"/>
  <c r="H3293" i="14"/>
  <c r="I3293" i="14"/>
  <c r="J3293" i="14"/>
  <c r="K3293" i="14"/>
  <c r="L3293" i="14"/>
  <c r="E3294" i="14"/>
  <c r="F3294" i="14"/>
  <c r="G3294" i="14"/>
  <c r="H3294" i="14"/>
  <c r="I3294" i="14"/>
  <c r="J3294" i="14"/>
  <c r="K3294" i="14"/>
  <c r="L3294" i="14"/>
  <c r="E3295" i="14"/>
  <c r="F3295" i="14"/>
  <c r="G3295" i="14"/>
  <c r="H3295" i="14"/>
  <c r="I3295" i="14"/>
  <c r="J3295" i="14"/>
  <c r="K3295" i="14"/>
  <c r="L3295" i="14"/>
  <c r="E3296" i="14"/>
  <c r="F3296" i="14"/>
  <c r="G3296" i="14"/>
  <c r="H3296" i="14"/>
  <c r="I3296" i="14"/>
  <c r="J3296" i="14"/>
  <c r="K3296" i="14"/>
  <c r="L3296" i="14"/>
  <c r="E3297" i="14"/>
  <c r="F3297" i="14"/>
  <c r="G3297" i="14"/>
  <c r="H3297" i="14"/>
  <c r="I3297" i="14"/>
  <c r="J3297" i="14"/>
  <c r="K3297" i="14"/>
  <c r="L3297" i="14"/>
  <c r="E3298" i="14"/>
  <c r="F3298" i="14"/>
  <c r="G3298" i="14"/>
  <c r="H3298" i="14"/>
  <c r="I3298" i="14"/>
  <c r="J3298" i="14"/>
  <c r="K3298" i="14"/>
  <c r="L3298" i="14"/>
  <c r="E3299" i="14"/>
  <c r="F3299" i="14"/>
  <c r="G3299" i="14"/>
  <c r="H3299" i="14"/>
  <c r="I3299" i="14"/>
  <c r="J3299" i="14"/>
  <c r="K3299" i="14"/>
  <c r="L3299" i="14"/>
  <c r="E3300" i="14"/>
  <c r="F3300" i="14"/>
  <c r="G3300" i="14"/>
  <c r="H3300" i="14"/>
  <c r="I3300" i="14"/>
  <c r="J3300" i="14"/>
  <c r="K3300" i="14"/>
  <c r="L3300" i="14"/>
  <c r="E3301" i="14"/>
  <c r="F3301" i="14"/>
  <c r="G3301" i="14"/>
  <c r="H3301" i="14"/>
  <c r="I3301" i="14"/>
  <c r="J3301" i="14"/>
  <c r="K3301" i="14"/>
  <c r="L3301" i="14"/>
  <c r="E3302" i="14"/>
  <c r="F3302" i="14"/>
  <c r="G3302" i="14"/>
  <c r="H3302" i="14"/>
  <c r="I3302" i="14"/>
  <c r="J3302" i="14"/>
  <c r="K3302" i="14"/>
  <c r="L3302" i="14"/>
  <c r="E3303" i="14"/>
  <c r="F3303" i="14"/>
  <c r="G3303" i="14"/>
  <c r="H3303" i="14"/>
  <c r="I3303" i="14"/>
  <c r="J3303" i="14"/>
  <c r="K3303" i="14"/>
  <c r="L3303" i="14"/>
  <c r="E3304" i="14"/>
  <c r="F3304" i="14"/>
  <c r="G3304" i="14"/>
  <c r="H3304" i="14"/>
  <c r="I3304" i="14"/>
  <c r="J3304" i="14"/>
  <c r="K3304" i="14"/>
  <c r="L3304" i="14"/>
  <c r="E3305" i="14"/>
  <c r="F3305" i="14"/>
  <c r="G3305" i="14"/>
  <c r="H3305" i="14"/>
  <c r="I3305" i="14"/>
  <c r="J3305" i="14"/>
  <c r="K3305" i="14"/>
  <c r="L3305" i="14"/>
  <c r="E3306" i="14"/>
  <c r="F3306" i="14"/>
  <c r="G3306" i="14"/>
  <c r="H3306" i="14"/>
  <c r="I3306" i="14"/>
  <c r="J3306" i="14"/>
  <c r="K3306" i="14"/>
  <c r="L3306" i="14"/>
  <c r="E3307" i="14"/>
  <c r="F3307" i="14"/>
  <c r="G3307" i="14"/>
  <c r="H3307" i="14"/>
  <c r="I3307" i="14"/>
  <c r="J3307" i="14"/>
  <c r="K3307" i="14"/>
  <c r="L3307" i="14"/>
  <c r="E3308" i="14"/>
  <c r="F3308" i="14"/>
  <c r="G3308" i="14"/>
  <c r="H3308" i="14"/>
  <c r="I3308" i="14"/>
  <c r="J3308" i="14"/>
  <c r="K3308" i="14"/>
  <c r="L3308" i="14"/>
  <c r="E3309" i="14"/>
  <c r="F3309" i="14"/>
  <c r="G3309" i="14"/>
  <c r="H3309" i="14"/>
  <c r="I3309" i="14"/>
  <c r="J3309" i="14"/>
  <c r="K3309" i="14"/>
  <c r="L3309" i="14"/>
  <c r="E3310" i="14"/>
  <c r="F3310" i="14"/>
  <c r="G3310" i="14"/>
  <c r="H3310" i="14"/>
  <c r="I3310" i="14"/>
  <c r="J3310" i="14"/>
  <c r="K3310" i="14"/>
  <c r="L3310" i="14"/>
  <c r="E3311" i="14"/>
  <c r="F3311" i="14"/>
  <c r="G3311" i="14"/>
  <c r="H3311" i="14"/>
  <c r="I3311" i="14"/>
  <c r="J3311" i="14"/>
  <c r="K3311" i="14"/>
  <c r="L3311" i="14"/>
  <c r="E3312" i="14"/>
  <c r="F3312" i="14"/>
  <c r="G3312" i="14"/>
  <c r="H3312" i="14"/>
  <c r="I3312" i="14"/>
  <c r="J3312" i="14"/>
  <c r="K3312" i="14"/>
  <c r="L3312" i="14"/>
  <c r="E3313" i="14"/>
  <c r="F3313" i="14"/>
  <c r="G3313" i="14"/>
  <c r="H3313" i="14"/>
  <c r="I3313" i="14"/>
  <c r="J3313" i="14"/>
  <c r="K3313" i="14"/>
  <c r="L3313" i="14"/>
  <c r="E3314" i="14"/>
  <c r="F3314" i="14"/>
  <c r="G3314" i="14"/>
  <c r="H3314" i="14"/>
  <c r="I3314" i="14"/>
  <c r="J3314" i="14"/>
  <c r="K3314" i="14"/>
  <c r="L3314" i="14"/>
  <c r="E3315" i="14"/>
  <c r="F3315" i="14"/>
  <c r="G3315" i="14"/>
  <c r="H3315" i="14"/>
  <c r="I3315" i="14"/>
  <c r="J3315" i="14"/>
  <c r="K3315" i="14"/>
  <c r="L3315" i="14"/>
  <c r="E3316" i="14"/>
  <c r="F3316" i="14"/>
  <c r="G3316" i="14"/>
  <c r="H3316" i="14"/>
  <c r="I3316" i="14"/>
  <c r="J3316" i="14"/>
  <c r="K3316" i="14"/>
  <c r="L3316" i="14"/>
  <c r="E3317" i="14"/>
  <c r="F3317" i="14"/>
  <c r="G3317" i="14"/>
  <c r="H3317" i="14"/>
  <c r="I3317" i="14"/>
  <c r="J3317" i="14"/>
  <c r="K3317" i="14"/>
  <c r="L3317" i="14"/>
  <c r="E3318" i="14"/>
  <c r="F3318" i="14"/>
  <c r="G3318" i="14"/>
  <c r="H3318" i="14"/>
  <c r="I3318" i="14"/>
  <c r="J3318" i="14"/>
  <c r="K3318" i="14"/>
  <c r="L3318" i="14"/>
  <c r="E3221" i="14"/>
  <c r="F3221" i="14"/>
  <c r="G3221" i="14"/>
  <c r="H3221" i="14"/>
  <c r="I3221" i="14"/>
  <c r="J3221" i="14"/>
  <c r="K3221" i="14"/>
  <c r="L3221" i="14"/>
  <c r="E3222" i="14"/>
  <c r="F3222" i="14"/>
  <c r="G3222" i="14"/>
  <c r="H3222" i="14"/>
  <c r="I3222" i="14"/>
  <c r="J3222" i="14"/>
  <c r="K3222" i="14"/>
  <c r="L3222" i="14"/>
  <c r="E3223" i="14"/>
  <c r="F3223" i="14"/>
  <c r="G3223" i="14"/>
  <c r="H3223" i="14"/>
  <c r="I3223" i="14"/>
  <c r="J3223" i="14"/>
  <c r="K3223" i="14"/>
  <c r="L3223" i="14"/>
  <c r="E3224" i="14"/>
  <c r="F3224" i="14"/>
  <c r="G3224" i="14"/>
  <c r="H3224" i="14"/>
  <c r="I3224" i="14"/>
  <c r="J3224" i="14"/>
  <c r="K3224" i="14"/>
  <c r="L3224" i="14"/>
  <c r="E3225" i="14"/>
  <c r="F3225" i="14"/>
  <c r="G3225" i="14"/>
  <c r="H3225" i="14"/>
  <c r="I3225" i="14"/>
  <c r="J3225" i="14"/>
  <c r="K3225" i="14"/>
  <c r="L3225" i="14"/>
  <c r="E3226" i="14"/>
  <c r="F3226" i="14"/>
  <c r="G3226" i="14"/>
  <c r="H3226" i="14"/>
  <c r="I3226" i="14"/>
  <c r="J3226" i="14"/>
  <c r="K3226" i="14"/>
  <c r="L3226" i="14"/>
  <c r="E3227" i="14"/>
  <c r="F3227" i="14"/>
  <c r="G3227" i="14"/>
  <c r="H3227" i="14"/>
  <c r="I3227" i="14"/>
  <c r="J3227" i="14"/>
  <c r="K3227" i="14"/>
  <c r="L3227" i="14"/>
  <c r="E3228" i="14"/>
  <c r="F3228" i="14"/>
  <c r="G3228" i="14"/>
  <c r="H3228" i="14"/>
  <c r="I3228" i="14"/>
  <c r="J3228" i="14"/>
  <c r="K3228" i="14"/>
  <c r="L3228" i="14"/>
  <c r="E3229" i="14"/>
  <c r="F3229" i="14"/>
  <c r="G3229" i="14"/>
  <c r="H3229" i="14"/>
  <c r="I3229" i="14"/>
  <c r="J3229" i="14"/>
  <c r="K3229" i="14"/>
  <c r="L3229" i="14"/>
  <c r="E3230" i="14"/>
  <c r="F3230" i="14"/>
  <c r="G3230" i="14"/>
  <c r="H3230" i="14"/>
  <c r="I3230" i="14"/>
  <c r="J3230" i="14"/>
  <c r="K3230" i="14"/>
  <c r="L3230" i="14"/>
  <c r="E3231" i="14"/>
  <c r="F3231" i="14"/>
  <c r="G3231" i="14"/>
  <c r="H3231" i="14"/>
  <c r="I3231" i="14"/>
  <c r="J3231" i="14"/>
  <c r="K3231" i="14"/>
  <c r="L3231" i="14"/>
  <c r="E3232" i="14"/>
  <c r="F3232" i="14"/>
  <c r="G3232" i="14"/>
  <c r="H3232" i="14"/>
  <c r="I3232" i="14"/>
  <c r="J3232" i="14"/>
  <c r="K3232" i="14"/>
  <c r="L3232" i="14"/>
  <c r="E3233" i="14"/>
  <c r="F3233" i="14"/>
  <c r="G3233" i="14"/>
  <c r="H3233" i="14"/>
  <c r="I3233" i="14"/>
  <c r="J3233" i="14"/>
  <c r="K3233" i="14"/>
  <c r="L3233" i="14"/>
  <c r="E3234" i="14"/>
  <c r="F3234" i="14"/>
  <c r="G3234" i="14"/>
  <c r="H3234" i="14"/>
  <c r="I3234" i="14"/>
  <c r="J3234" i="14"/>
  <c r="K3234" i="14"/>
  <c r="L3234" i="14"/>
  <c r="E3235" i="14"/>
  <c r="F3235" i="14"/>
  <c r="G3235" i="14"/>
  <c r="H3235" i="14"/>
  <c r="I3235" i="14"/>
  <c r="J3235" i="14"/>
  <c r="K3235" i="14"/>
  <c r="L3235" i="14"/>
  <c r="E3236" i="14"/>
  <c r="F3236" i="14"/>
  <c r="G3236" i="14"/>
  <c r="H3236" i="14"/>
  <c r="I3236" i="14"/>
  <c r="J3236" i="14"/>
  <c r="K3236" i="14"/>
  <c r="L3236" i="14"/>
  <c r="E3237" i="14"/>
  <c r="F3237" i="14"/>
  <c r="G3237" i="14"/>
  <c r="H3237" i="14"/>
  <c r="I3237" i="14"/>
  <c r="J3237" i="14"/>
  <c r="K3237" i="14"/>
  <c r="L3237" i="14"/>
  <c r="E3238" i="14"/>
  <c r="F3238" i="14"/>
  <c r="G3238" i="14"/>
  <c r="H3238" i="14"/>
  <c r="I3238" i="14"/>
  <c r="J3238" i="14"/>
  <c r="K3238" i="14"/>
  <c r="L3238" i="14"/>
  <c r="E3239" i="14"/>
  <c r="F3239" i="14"/>
  <c r="G3239" i="14"/>
  <c r="H3239" i="14"/>
  <c r="I3239" i="14"/>
  <c r="J3239" i="14"/>
  <c r="K3239" i="14"/>
  <c r="L3239" i="14"/>
  <c r="E3240" i="14"/>
  <c r="F3240" i="14"/>
  <c r="G3240" i="14"/>
  <c r="H3240" i="14"/>
  <c r="I3240" i="14"/>
  <c r="J3240" i="14"/>
  <c r="K3240" i="14"/>
  <c r="L3240" i="14"/>
  <c r="E3241" i="14"/>
  <c r="F3241" i="14"/>
  <c r="G3241" i="14"/>
  <c r="H3241" i="14"/>
  <c r="I3241" i="14"/>
  <c r="J3241" i="14"/>
  <c r="K3241" i="14"/>
  <c r="L3241" i="14"/>
  <c r="E3242" i="14"/>
  <c r="F3242" i="14"/>
  <c r="G3242" i="14"/>
  <c r="H3242" i="14"/>
  <c r="I3242" i="14"/>
  <c r="J3242" i="14"/>
  <c r="K3242" i="14"/>
  <c r="L3242" i="14"/>
  <c r="E3243" i="14"/>
  <c r="F3243" i="14"/>
  <c r="G3243" i="14"/>
  <c r="H3243" i="14"/>
  <c r="I3243" i="14"/>
  <c r="J3243" i="14"/>
  <c r="K3243" i="14"/>
  <c r="L3243" i="14"/>
  <c r="E3244" i="14"/>
  <c r="F3244" i="14"/>
  <c r="G3244" i="14"/>
  <c r="H3244" i="14"/>
  <c r="I3244" i="14"/>
  <c r="J3244" i="14"/>
  <c r="K3244" i="14"/>
  <c r="L3244" i="14"/>
  <c r="E3245" i="14"/>
  <c r="F3245" i="14"/>
  <c r="G3245" i="14"/>
  <c r="H3245" i="14"/>
  <c r="I3245" i="14"/>
  <c r="J3245" i="14"/>
  <c r="K3245" i="14"/>
  <c r="L3245" i="14"/>
  <c r="E3246" i="14"/>
  <c r="F3246" i="14"/>
  <c r="G3246" i="14"/>
  <c r="H3246" i="14"/>
  <c r="I3246" i="14"/>
  <c r="J3246" i="14"/>
  <c r="K3246" i="14"/>
  <c r="L3246" i="14"/>
  <c r="E3247" i="14"/>
  <c r="F3247" i="14"/>
  <c r="G3247" i="14"/>
  <c r="H3247" i="14"/>
  <c r="I3247" i="14"/>
  <c r="J3247" i="14"/>
  <c r="K3247" i="14"/>
  <c r="L3247" i="14"/>
  <c r="E3248" i="14"/>
  <c r="F3248" i="14"/>
  <c r="G3248" i="14"/>
  <c r="H3248" i="14"/>
  <c r="I3248" i="14"/>
  <c r="J3248" i="14"/>
  <c r="K3248" i="14"/>
  <c r="L3248" i="14"/>
  <c r="E3249" i="14"/>
  <c r="F3249" i="14"/>
  <c r="G3249" i="14"/>
  <c r="H3249" i="14"/>
  <c r="I3249" i="14"/>
  <c r="J3249" i="14"/>
  <c r="K3249" i="14"/>
  <c r="L3249" i="14"/>
  <c r="E3250" i="14"/>
  <c r="F3250" i="14"/>
  <c r="G3250" i="14"/>
  <c r="H3250" i="14"/>
  <c r="I3250" i="14"/>
  <c r="J3250" i="14"/>
  <c r="K3250" i="14"/>
  <c r="L3250" i="14"/>
  <c r="E3251" i="14"/>
  <c r="F3251" i="14"/>
  <c r="G3251" i="14"/>
  <c r="H3251" i="14"/>
  <c r="I3251" i="14"/>
  <c r="J3251" i="14"/>
  <c r="K3251" i="14"/>
  <c r="L3251" i="14"/>
  <c r="E3252" i="14"/>
  <c r="F3252" i="14"/>
  <c r="G3252" i="14"/>
  <c r="H3252" i="14"/>
  <c r="I3252" i="14"/>
  <c r="J3252" i="14"/>
  <c r="K3252" i="14"/>
  <c r="L3252" i="14"/>
  <c r="E3253" i="14"/>
  <c r="F3253" i="14"/>
  <c r="G3253" i="14"/>
  <c r="H3253" i="14"/>
  <c r="I3253" i="14"/>
  <c r="J3253" i="14"/>
  <c r="K3253" i="14"/>
  <c r="L3253" i="14"/>
  <c r="E3254" i="14"/>
  <c r="F3254" i="14"/>
  <c r="G3254" i="14"/>
  <c r="H3254" i="14"/>
  <c r="I3254" i="14"/>
  <c r="J3254" i="14"/>
  <c r="K3254" i="14"/>
  <c r="L3254" i="14"/>
  <c r="E3255" i="14"/>
  <c r="F3255" i="14"/>
  <c r="G3255" i="14"/>
  <c r="H3255" i="14"/>
  <c r="I3255" i="14"/>
  <c r="J3255" i="14"/>
  <c r="K3255" i="14"/>
  <c r="L3255" i="14"/>
  <c r="E3256" i="14"/>
  <c r="F3256" i="14"/>
  <c r="G3256" i="14"/>
  <c r="H3256" i="14"/>
  <c r="I3256" i="14"/>
  <c r="J3256" i="14"/>
  <c r="K3256" i="14"/>
  <c r="L3256" i="14"/>
  <c r="E3257" i="14"/>
  <c r="F3257" i="14"/>
  <c r="G3257" i="14"/>
  <c r="H3257" i="14"/>
  <c r="I3257" i="14"/>
  <c r="J3257" i="14"/>
  <c r="K3257" i="14"/>
  <c r="L3257" i="14"/>
  <c r="E3258" i="14"/>
  <c r="F3258" i="14"/>
  <c r="G3258" i="14"/>
  <c r="H3258" i="14"/>
  <c r="I3258" i="14"/>
  <c r="J3258" i="14"/>
  <c r="K3258" i="14"/>
  <c r="L3258" i="14"/>
  <c r="E3259" i="14"/>
  <c r="F3259" i="14"/>
  <c r="G3259" i="14"/>
  <c r="H3259" i="14"/>
  <c r="I3259" i="14"/>
  <c r="J3259" i="14"/>
  <c r="K3259" i="14"/>
  <c r="L3259" i="14"/>
  <c r="E3260" i="14"/>
  <c r="F3260" i="14"/>
  <c r="G3260" i="14"/>
  <c r="H3260" i="14"/>
  <c r="I3260" i="14"/>
  <c r="J3260" i="14"/>
  <c r="K3260" i="14"/>
  <c r="L3260" i="14"/>
  <c r="E3261" i="14"/>
  <c r="F3261" i="14"/>
  <c r="G3261" i="14"/>
  <c r="H3261" i="14"/>
  <c r="I3261" i="14"/>
  <c r="J3261" i="14"/>
  <c r="K3261" i="14"/>
  <c r="L3261" i="14"/>
  <c r="E3262" i="14"/>
  <c r="F3262" i="14"/>
  <c r="G3262" i="14"/>
  <c r="H3262" i="14"/>
  <c r="I3262" i="14"/>
  <c r="J3262" i="14"/>
  <c r="K3262" i="14"/>
  <c r="L3262" i="14"/>
  <c r="E3263" i="14"/>
  <c r="F3263" i="14"/>
  <c r="G3263" i="14"/>
  <c r="H3263" i="14"/>
  <c r="I3263" i="14"/>
  <c r="J3263" i="14"/>
  <c r="K3263" i="14"/>
  <c r="L3263" i="14"/>
  <c r="E3264" i="14"/>
  <c r="F3264" i="14"/>
  <c r="G3264" i="14"/>
  <c r="H3264" i="14"/>
  <c r="I3264" i="14"/>
  <c r="J3264" i="14"/>
  <c r="K3264" i="14"/>
  <c r="L3264" i="14"/>
  <c r="E3265" i="14"/>
  <c r="F3265" i="14"/>
  <c r="G3265" i="14"/>
  <c r="H3265" i="14"/>
  <c r="I3265" i="14"/>
  <c r="J3265" i="14"/>
  <c r="K3265" i="14"/>
  <c r="L3265" i="14"/>
  <c r="E3266" i="14"/>
  <c r="F3266" i="14"/>
  <c r="G3266" i="14"/>
  <c r="H3266" i="14"/>
  <c r="I3266" i="14"/>
  <c r="J3266" i="14"/>
  <c r="K3266" i="14"/>
  <c r="L3266" i="14"/>
  <c r="E3267" i="14"/>
  <c r="F3267" i="14"/>
  <c r="G3267" i="14"/>
  <c r="H3267" i="14"/>
  <c r="I3267" i="14"/>
  <c r="J3267" i="14"/>
  <c r="K3267" i="14"/>
  <c r="L3267" i="14"/>
  <c r="E3170" i="14"/>
  <c r="F3170" i="14"/>
  <c r="G3170" i="14"/>
  <c r="H3170" i="14"/>
  <c r="I3170" i="14"/>
  <c r="J3170" i="14"/>
  <c r="K3170" i="14"/>
  <c r="L3170" i="14"/>
  <c r="E3171" i="14"/>
  <c r="F3171" i="14"/>
  <c r="G3171" i="14"/>
  <c r="H3171" i="14"/>
  <c r="I3171" i="14"/>
  <c r="J3171" i="14"/>
  <c r="K3171" i="14"/>
  <c r="L3171" i="14"/>
  <c r="E3172" i="14"/>
  <c r="F3172" i="14"/>
  <c r="G3172" i="14"/>
  <c r="H3172" i="14"/>
  <c r="I3172" i="14"/>
  <c r="J3172" i="14"/>
  <c r="K3172" i="14"/>
  <c r="L3172" i="14"/>
  <c r="E3173" i="14"/>
  <c r="F3173" i="14"/>
  <c r="G3173" i="14"/>
  <c r="H3173" i="14"/>
  <c r="I3173" i="14"/>
  <c r="J3173" i="14"/>
  <c r="K3173" i="14"/>
  <c r="L3173" i="14"/>
  <c r="E3174" i="14"/>
  <c r="F3174" i="14"/>
  <c r="G3174" i="14"/>
  <c r="H3174" i="14"/>
  <c r="I3174" i="14"/>
  <c r="J3174" i="14"/>
  <c r="K3174" i="14"/>
  <c r="L3174" i="14"/>
  <c r="E3175" i="14"/>
  <c r="F3175" i="14"/>
  <c r="G3175" i="14"/>
  <c r="H3175" i="14"/>
  <c r="I3175" i="14"/>
  <c r="J3175" i="14"/>
  <c r="K3175" i="14"/>
  <c r="L3175" i="14"/>
  <c r="E3176" i="14"/>
  <c r="F3176" i="14"/>
  <c r="G3176" i="14"/>
  <c r="H3176" i="14"/>
  <c r="I3176" i="14"/>
  <c r="J3176" i="14"/>
  <c r="K3176" i="14"/>
  <c r="L3176" i="14"/>
  <c r="E3177" i="14"/>
  <c r="F3177" i="14"/>
  <c r="G3177" i="14"/>
  <c r="H3177" i="14"/>
  <c r="I3177" i="14"/>
  <c r="J3177" i="14"/>
  <c r="K3177" i="14"/>
  <c r="L3177" i="14"/>
  <c r="E3178" i="14"/>
  <c r="F3178" i="14"/>
  <c r="G3178" i="14"/>
  <c r="H3178" i="14"/>
  <c r="I3178" i="14"/>
  <c r="J3178" i="14"/>
  <c r="K3178" i="14"/>
  <c r="L3178" i="14"/>
  <c r="E3179" i="14"/>
  <c r="F3179" i="14"/>
  <c r="G3179" i="14"/>
  <c r="H3179" i="14"/>
  <c r="I3179" i="14"/>
  <c r="J3179" i="14"/>
  <c r="K3179" i="14"/>
  <c r="L3179" i="14"/>
  <c r="E3180" i="14"/>
  <c r="F3180" i="14"/>
  <c r="G3180" i="14"/>
  <c r="H3180" i="14"/>
  <c r="I3180" i="14"/>
  <c r="J3180" i="14"/>
  <c r="K3180" i="14"/>
  <c r="L3180" i="14"/>
  <c r="E3181" i="14"/>
  <c r="F3181" i="14"/>
  <c r="G3181" i="14"/>
  <c r="H3181" i="14"/>
  <c r="I3181" i="14"/>
  <c r="J3181" i="14"/>
  <c r="K3181" i="14"/>
  <c r="L3181" i="14"/>
  <c r="E3182" i="14"/>
  <c r="F3182" i="14"/>
  <c r="G3182" i="14"/>
  <c r="H3182" i="14"/>
  <c r="I3182" i="14"/>
  <c r="J3182" i="14"/>
  <c r="K3182" i="14"/>
  <c r="L3182" i="14"/>
  <c r="E3183" i="14"/>
  <c r="F3183" i="14"/>
  <c r="G3183" i="14"/>
  <c r="H3183" i="14"/>
  <c r="I3183" i="14"/>
  <c r="J3183" i="14"/>
  <c r="K3183" i="14"/>
  <c r="L3183" i="14"/>
  <c r="E3184" i="14"/>
  <c r="F3184" i="14"/>
  <c r="G3184" i="14"/>
  <c r="H3184" i="14"/>
  <c r="I3184" i="14"/>
  <c r="J3184" i="14"/>
  <c r="K3184" i="14"/>
  <c r="L3184" i="14"/>
  <c r="E3185" i="14"/>
  <c r="F3185" i="14"/>
  <c r="G3185" i="14"/>
  <c r="H3185" i="14"/>
  <c r="I3185" i="14"/>
  <c r="J3185" i="14"/>
  <c r="K3185" i="14"/>
  <c r="L3185" i="14"/>
  <c r="E3186" i="14"/>
  <c r="F3186" i="14"/>
  <c r="G3186" i="14"/>
  <c r="H3186" i="14"/>
  <c r="I3186" i="14"/>
  <c r="J3186" i="14"/>
  <c r="K3186" i="14"/>
  <c r="L3186" i="14"/>
  <c r="E3187" i="14"/>
  <c r="F3187" i="14"/>
  <c r="G3187" i="14"/>
  <c r="H3187" i="14"/>
  <c r="I3187" i="14"/>
  <c r="J3187" i="14"/>
  <c r="K3187" i="14"/>
  <c r="L3187" i="14"/>
  <c r="E3188" i="14"/>
  <c r="F3188" i="14"/>
  <c r="G3188" i="14"/>
  <c r="H3188" i="14"/>
  <c r="I3188" i="14"/>
  <c r="J3188" i="14"/>
  <c r="K3188" i="14"/>
  <c r="L3188" i="14"/>
  <c r="E3189" i="14"/>
  <c r="F3189" i="14"/>
  <c r="G3189" i="14"/>
  <c r="H3189" i="14"/>
  <c r="I3189" i="14"/>
  <c r="J3189" i="14"/>
  <c r="K3189" i="14"/>
  <c r="L3189" i="14"/>
  <c r="E3190" i="14"/>
  <c r="F3190" i="14"/>
  <c r="G3190" i="14"/>
  <c r="H3190" i="14"/>
  <c r="I3190" i="14"/>
  <c r="J3190" i="14"/>
  <c r="K3190" i="14"/>
  <c r="L3190" i="14"/>
  <c r="E3191" i="14"/>
  <c r="F3191" i="14"/>
  <c r="G3191" i="14"/>
  <c r="H3191" i="14"/>
  <c r="I3191" i="14"/>
  <c r="J3191" i="14"/>
  <c r="K3191" i="14"/>
  <c r="L3191" i="14"/>
  <c r="E3192" i="14"/>
  <c r="F3192" i="14"/>
  <c r="G3192" i="14"/>
  <c r="H3192" i="14"/>
  <c r="I3192" i="14"/>
  <c r="J3192" i="14"/>
  <c r="K3192" i="14"/>
  <c r="L3192" i="14"/>
  <c r="E3193" i="14"/>
  <c r="F3193" i="14"/>
  <c r="G3193" i="14"/>
  <c r="H3193" i="14"/>
  <c r="I3193" i="14"/>
  <c r="J3193" i="14"/>
  <c r="K3193" i="14"/>
  <c r="L3193" i="14"/>
  <c r="E3194" i="14"/>
  <c r="F3194" i="14"/>
  <c r="G3194" i="14"/>
  <c r="H3194" i="14"/>
  <c r="I3194" i="14"/>
  <c r="J3194" i="14"/>
  <c r="K3194" i="14"/>
  <c r="L3194" i="14"/>
  <c r="E3195" i="14"/>
  <c r="F3195" i="14"/>
  <c r="G3195" i="14"/>
  <c r="H3195" i="14"/>
  <c r="I3195" i="14"/>
  <c r="J3195" i="14"/>
  <c r="K3195" i="14"/>
  <c r="L3195" i="14"/>
  <c r="E3196" i="14"/>
  <c r="F3196" i="14"/>
  <c r="G3196" i="14"/>
  <c r="H3196" i="14"/>
  <c r="I3196" i="14"/>
  <c r="J3196" i="14"/>
  <c r="K3196" i="14"/>
  <c r="L3196" i="14"/>
  <c r="E3197" i="14"/>
  <c r="F3197" i="14"/>
  <c r="G3197" i="14"/>
  <c r="H3197" i="14"/>
  <c r="I3197" i="14"/>
  <c r="J3197" i="14"/>
  <c r="K3197" i="14"/>
  <c r="L3197" i="14"/>
  <c r="E3198" i="14"/>
  <c r="F3198" i="14"/>
  <c r="G3198" i="14"/>
  <c r="H3198" i="14"/>
  <c r="I3198" i="14"/>
  <c r="J3198" i="14"/>
  <c r="K3198" i="14"/>
  <c r="L3198" i="14"/>
  <c r="E3199" i="14"/>
  <c r="F3199" i="14"/>
  <c r="G3199" i="14"/>
  <c r="H3199" i="14"/>
  <c r="I3199" i="14"/>
  <c r="J3199" i="14"/>
  <c r="K3199" i="14"/>
  <c r="L3199" i="14"/>
  <c r="E3200" i="14"/>
  <c r="F3200" i="14"/>
  <c r="G3200" i="14"/>
  <c r="H3200" i="14"/>
  <c r="I3200" i="14"/>
  <c r="J3200" i="14"/>
  <c r="K3200" i="14"/>
  <c r="L3200" i="14"/>
  <c r="E3201" i="14"/>
  <c r="F3201" i="14"/>
  <c r="G3201" i="14"/>
  <c r="H3201" i="14"/>
  <c r="I3201" i="14"/>
  <c r="J3201" i="14"/>
  <c r="K3201" i="14"/>
  <c r="L3201" i="14"/>
  <c r="E3202" i="14"/>
  <c r="F3202" i="14"/>
  <c r="G3202" i="14"/>
  <c r="H3202" i="14"/>
  <c r="I3202" i="14"/>
  <c r="J3202" i="14"/>
  <c r="K3202" i="14"/>
  <c r="L3202" i="14"/>
  <c r="E3203" i="14"/>
  <c r="F3203" i="14"/>
  <c r="G3203" i="14"/>
  <c r="H3203" i="14"/>
  <c r="I3203" i="14"/>
  <c r="J3203" i="14"/>
  <c r="K3203" i="14"/>
  <c r="L3203" i="14"/>
  <c r="E3204" i="14"/>
  <c r="F3204" i="14"/>
  <c r="G3204" i="14"/>
  <c r="H3204" i="14"/>
  <c r="I3204" i="14"/>
  <c r="J3204" i="14"/>
  <c r="K3204" i="14"/>
  <c r="L3204" i="14"/>
  <c r="E3205" i="14"/>
  <c r="F3205" i="14"/>
  <c r="G3205" i="14"/>
  <c r="H3205" i="14"/>
  <c r="I3205" i="14"/>
  <c r="J3205" i="14"/>
  <c r="K3205" i="14"/>
  <c r="L3205" i="14"/>
  <c r="E3206" i="14"/>
  <c r="F3206" i="14"/>
  <c r="G3206" i="14"/>
  <c r="H3206" i="14"/>
  <c r="I3206" i="14"/>
  <c r="J3206" i="14"/>
  <c r="K3206" i="14"/>
  <c r="L3206" i="14"/>
  <c r="E3207" i="14"/>
  <c r="F3207" i="14"/>
  <c r="G3207" i="14"/>
  <c r="H3207" i="14"/>
  <c r="I3207" i="14"/>
  <c r="J3207" i="14"/>
  <c r="K3207" i="14"/>
  <c r="L3207" i="14"/>
  <c r="E3208" i="14"/>
  <c r="F3208" i="14"/>
  <c r="G3208" i="14"/>
  <c r="H3208" i="14"/>
  <c r="I3208" i="14"/>
  <c r="J3208" i="14"/>
  <c r="K3208" i="14"/>
  <c r="L3208" i="14"/>
  <c r="E3209" i="14"/>
  <c r="F3209" i="14"/>
  <c r="G3209" i="14"/>
  <c r="H3209" i="14"/>
  <c r="I3209" i="14"/>
  <c r="J3209" i="14"/>
  <c r="K3209" i="14"/>
  <c r="L3209" i="14"/>
  <c r="E3210" i="14"/>
  <c r="F3210" i="14"/>
  <c r="G3210" i="14"/>
  <c r="H3210" i="14"/>
  <c r="I3210" i="14"/>
  <c r="J3210" i="14"/>
  <c r="K3210" i="14"/>
  <c r="L3210" i="14"/>
  <c r="E3211" i="14"/>
  <c r="F3211" i="14"/>
  <c r="G3211" i="14"/>
  <c r="H3211" i="14"/>
  <c r="I3211" i="14"/>
  <c r="J3211" i="14"/>
  <c r="K3211" i="14"/>
  <c r="L3211" i="14"/>
  <c r="E3212" i="14"/>
  <c r="F3212" i="14"/>
  <c r="G3212" i="14"/>
  <c r="H3212" i="14"/>
  <c r="I3212" i="14"/>
  <c r="J3212" i="14"/>
  <c r="K3212" i="14"/>
  <c r="L3212" i="14"/>
  <c r="E3213" i="14"/>
  <c r="F3213" i="14"/>
  <c r="G3213" i="14"/>
  <c r="H3213" i="14"/>
  <c r="I3213" i="14"/>
  <c r="J3213" i="14"/>
  <c r="K3213" i="14"/>
  <c r="L3213" i="14"/>
  <c r="E3214" i="14"/>
  <c r="F3214" i="14"/>
  <c r="G3214" i="14"/>
  <c r="H3214" i="14"/>
  <c r="I3214" i="14"/>
  <c r="J3214" i="14"/>
  <c r="K3214" i="14"/>
  <c r="L3214" i="14"/>
  <c r="E3215" i="14"/>
  <c r="F3215" i="14"/>
  <c r="G3215" i="14"/>
  <c r="H3215" i="14"/>
  <c r="I3215" i="14"/>
  <c r="J3215" i="14"/>
  <c r="K3215" i="14"/>
  <c r="L3215" i="14"/>
  <c r="E3216" i="14"/>
  <c r="F3216" i="14"/>
  <c r="G3216" i="14"/>
  <c r="H3216" i="14"/>
  <c r="I3216" i="14"/>
  <c r="J3216" i="14"/>
  <c r="K3216" i="14"/>
  <c r="L3216" i="14"/>
  <c r="E3119" i="14"/>
  <c r="F3119" i="14"/>
  <c r="G3119" i="14"/>
  <c r="H3119" i="14"/>
  <c r="I3119" i="14"/>
  <c r="J3119" i="14"/>
  <c r="K3119" i="14"/>
  <c r="L3119" i="14"/>
  <c r="E3120" i="14"/>
  <c r="F3120" i="14"/>
  <c r="G3120" i="14"/>
  <c r="H3120" i="14"/>
  <c r="I3120" i="14"/>
  <c r="J3120" i="14"/>
  <c r="K3120" i="14"/>
  <c r="L3120" i="14"/>
  <c r="E3121" i="14"/>
  <c r="F3121" i="14"/>
  <c r="G3121" i="14"/>
  <c r="H3121" i="14"/>
  <c r="I3121" i="14"/>
  <c r="J3121" i="14"/>
  <c r="K3121" i="14"/>
  <c r="L3121" i="14"/>
  <c r="E3122" i="14"/>
  <c r="F3122" i="14"/>
  <c r="G3122" i="14"/>
  <c r="H3122" i="14"/>
  <c r="I3122" i="14"/>
  <c r="J3122" i="14"/>
  <c r="K3122" i="14"/>
  <c r="L3122" i="14"/>
  <c r="E3123" i="14"/>
  <c r="F3123" i="14"/>
  <c r="G3123" i="14"/>
  <c r="H3123" i="14"/>
  <c r="I3123" i="14"/>
  <c r="J3123" i="14"/>
  <c r="K3123" i="14"/>
  <c r="L3123" i="14"/>
  <c r="E3124" i="14"/>
  <c r="F3124" i="14"/>
  <c r="G3124" i="14"/>
  <c r="H3124" i="14"/>
  <c r="I3124" i="14"/>
  <c r="J3124" i="14"/>
  <c r="K3124" i="14"/>
  <c r="L3124" i="14"/>
  <c r="E3125" i="14"/>
  <c r="F3125" i="14"/>
  <c r="G3125" i="14"/>
  <c r="H3125" i="14"/>
  <c r="I3125" i="14"/>
  <c r="J3125" i="14"/>
  <c r="K3125" i="14"/>
  <c r="L3125" i="14"/>
  <c r="E3126" i="14"/>
  <c r="F3126" i="14"/>
  <c r="G3126" i="14"/>
  <c r="H3126" i="14"/>
  <c r="I3126" i="14"/>
  <c r="J3126" i="14"/>
  <c r="K3126" i="14"/>
  <c r="L3126" i="14"/>
  <c r="E3127" i="14"/>
  <c r="F3127" i="14"/>
  <c r="G3127" i="14"/>
  <c r="H3127" i="14"/>
  <c r="I3127" i="14"/>
  <c r="J3127" i="14"/>
  <c r="K3127" i="14"/>
  <c r="L3127" i="14"/>
  <c r="E3128" i="14"/>
  <c r="F3128" i="14"/>
  <c r="G3128" i="14"/>
  <c r="H3128" i="14"/>
  <c r="I3128" i="14"/>
  <c r="J3128" i="14"/>
  <c r="K3128" i="14"/>
  <c r="L3128" i="14"/>
  <c r="E3129" i="14"/>
  <c r="F3129" i="14"/>
  <c r="G3129" i="14"/>
  <c r="H3129" i="14"/>
  <c r="I3129" i="14"/>
  <c r="J3129" i="14"/>
  <c r="K3129" i="14"/>
  <c r="L3129" i="14"/>
  <c r="E3130" i="14"/>
  <c r="F3130" i="14"/>
  <c r="G3130" i="14"/>
  <c r="H3130" i="14"/>
  <c r="I3130" i="14"/>
  <c r="J3130" i="14"/>
  <c r="K3130" i="14"/>
  <c r="L3130" i="14"/>
  <c r="E3131" i="14"/>
  <c r="F3131" i="14"/>
  <c r="G3131" i="14"/>
  <c r="H3131" i="14"/>
  <c r="I3131" i="14"/>
  <c r="J3131" i="14"/>
  <c r="K3131" i="14"/>
  <c r="L3131" i="14"/>
  <c r="E3132" i="14"/>
  <c r="F3132" i="14"/>
  <c r="G3132" i="14"/>
  <c r="H3132" i="14"/>
  <c r="I3132" i="14"/>
  <c r="J3132" i="14"/>
  <c r="K3132" i="14"/>
  <c r="L3132" i="14"/>
  <c r="E3133" i="14"/>
  <c r="F3133" i="14"/>
  <c r="G3133" i="14"/>
  <c r="H3133" i="14"/>
  <c r="I3133" i="14"/>
  <c r="J3133" i="14"/>
  <c r="K3133" i="14"/>
  <c r="L3133" i="14"/>
  <c r="E3134" i="14"/>
  <c r="F3134" i="14"/>
  <c r="G3134" i="14"/>
  <c r="H3134" i="14"/>
  <c r="I3134" i="14"/>
  <c r="J3134" i="14"/>
  <c r="K3134" i="14"/>
  <c r="L3134" i="14"/>
  <c r="E3135" i="14"/>
  <c r="F3135" i="14"/>
  <c r="G3135" i="14"/>
  <c r="H3135" i="14"/>
  <c r="I3135" i="14"/>
  <c r="J3135" i="14"/>
  <c r="K3135" i="14"/>
  <c r="L3135" i="14"/>
  <c r="E3136" i="14"/>
  <c r="F3136" i="14"/>
  <c r="G3136" i="14"/>
  <c r="H3136" i="14"/>
  <c r="I3136" i="14"/>
  <c r="J3136" i="14"/>
  <c r="K3136" i="14"/>
  <c r="L3136" i="14"/>
  <c r="E3137" i="14"/>
  <c r="F3137" i="14"/>
  <c r="G3137" i="14"/>
  <c r="H3137" i="14"/>
  <c r="I3137" i="14"/>
  <c r="J3137" i="14"/>
  <c r="K3137" i="14"/>
  <c r="L3137" i="14"/>
  <c r="E3138" i="14"/>
  <c r="F3138" i="14"/>
  <c r="G3138" i="14"/>
  <c r="H3138" i="14"/>
  <c r="I3138" i="14"/>
  <c r="J3138" i="14"/>
  <c r="K3138" i="14"/>
  <c r="L3138" i="14"/>
  <c r="E3139" i="14"/>
  <c r="F3139" i="14"/>
  <c r="G3139" i="14"/>
  <c r="H3139" i="14"/>
  <c r="I3139" i="14"/>
  <c r="J3139" i="14"/>
  <c r="K3139" i="14"/>
  <c r="L3139" i="14"/>
  <c r="E3140" i="14"/>
  <c r="F3140" i="14"/>
  <c r="G3140" i="14"/>
  <c r="H3140" i="14"/>
  <c r="I3140" i="14"/>
  <c r="J3140" i="14"/>
  <c r="K3140" i="14"/>
  <c r="L3140" i="14"/>
  <c r="E3141" i="14"/>
  <c r="F3141" i="14"/>
  <c r="G3141" i="14"/>
  <c r="H3141" i="14"/>
  <c r="I3141" i="14"/>
  <c r="J3141" i="14"/>
  <c r="K3141" i="14"/>
  <c r="L3141" i="14"/>
  <c r="E3142" i="14"/>
  <c r="F3142" i="14"/>
  <c r="G3142" i="14"/>
  <c r="H3142" i="14"/>
  <c r="I3142" i="14"/>
  <c r="J3142" i="14"/>
  <c r="K3142" i="14"/>
  <c r="L3142" i="14"/>
  <c r="E3143" i="14"/>
  <c r="F3143" i="14"/>
  <c r="G3143" i="14"/>
  <c r="H3143" i="14"/>
  <c r="I3143" i="14"/>
  <c r="J3143" i="14"/>
  <c r="K3143" i="14"/>
  <c r="L3143" i="14"/>
  <c r="E3144" i="14"/>
  <c r="F3144" i="14"/>
  <c r="G3144" i="14"/>
  <c r="H3144" i="14"/>
  <c r="I3144" i="14"/>
  <c r="J3144" i="14"/>
  <c r="K3144" i="14"/>
  <c r="L3144" i="14"/>
  <c r="E3145" i="14"/>
  <c r="F3145" i="14"/>
  <c r="G3145" i="14"/>
  <c r="H3145" i="14"/>
  <c r="I3145" i="14"/>
  <c r="J3145" i="14"/>
  <c r="K3145" i="14"/>
  <c r="L3145" i="14"/>
  <c r="E3146" i="14"/>
  <c r="F3146" i="14"/>
  <c r="G3146" i="14"/>
  <c r="H3146" i="14"/>
  <c r="I3146" i="14"/>
  <c r="J3146" i="14"/>
  <c r="K3146" i="14"/>
  <c r="L3146" i="14"/>
  <c r="E3147" i="14"/>
  <c r="F3147" i="14"/>
  <c r="G3147" i="14"/>
  <c r="H3147" i="14"/>
  <c r="I3147" i="14"/>
  <c r="J3147" i="14"/>
  <c r="K3147" i="14"/>
  <c r="L3147" i="14"/>
  <c r="E3148" i="14"/>
  <c r="F3148" i="14"/>
  <c r="G3148" i="14"/>
  <c r="H3148" i="14"/>
  <c r="I3148" i="14"/>
  <c r="J3148" i="14"/>
  <c r="K3148" i="14"/>
  <c r="L3148" i="14"/>
  <c r="E3149" i="14"/>
  <c r="F3149" i="14"/>
  <c r="G3149" i="14"/>
  <c r="H3149" i="14"/>
  <c r="I3149" i="14"/>
  <c r="J3149" i="14"/>
  <c r="K3149" i="14"/>
  <c r="L3149" i="14"/>
  <c r="E3150" i="14"/>
  <c r="F3150" i="14"/>
  <c r="G3150" i="14"/>
  <c r="H3150" i="14"/>
  <c r="I3150" i="14"/>
  <c r="J3150" i="14"/>
  <c r="K3150" i="14"/>
  <c r="L3150" i="14"/>
  <c r="E3151" i="14"/>
  <c r="F3151" i="14"/>
  <c r="G3151" i="14"/>
  <c r="H3151" i="14"/>
  <c r="I3151" i="14"/>
  <c r="J3151" i="14"/>
  <c r="K3151" i="14"/>
  <c r="L3151" i="14"/>
  <c r="E3152" i="14"/>
  <c r="F3152" i="14"/>
  <c r="G3152" i="14"/>
  <c r="H3152" i="14"/>
  <c r="I3152" i="14"/>
  <c r="J3152" i="14"/>
  <c r="K3152" i="14"/>
  <c r="L3152" i="14"/>
  <c r="E3153" i="14"/>
  <c r="F3153" i="14"/>
  <c r="G3153" i="14"/>
  <c r="H3153" i="14"/>
  <c r="I3153" i="14"/>
  <c r="J3153" i="14"/>
  <c r="K3153" i="14"/>
  <c r="L3153" i="14"/>
  <c r="E3154" i="14"/>
  <c r="F3154" i="14"/>
  <c r="G3154" i="14"/>
  <c r="H3154" i="14"/>
  <c r="I3154" i="14"/>
  <c r="J3154" i="14"/>
  <c r="K3154" i="14"/>
  <c r="L3154" i="14"/>
  <c r="E3155" i="14"/>
  <c r="F3155" i="14"/>
  <c r="G3155" i="14"/>
  <c r="H3155" i="14"/>
  <c r="I3155" i="14"/>
  <c r="J3155" i="14"/>
  <c r="K3155" i="14"/>
  <c r="L3155" i="14"/>
  <c r="E3156" i="14"/>
  <c r="F3156" i="14"/>
  <c r="G3156" i="14"/>
  <c r="H3156" i="14"/>
  <c r="I3156" i="14"/>
  <c r="J3156" i="14"/>
  <c r="K3156" i="14"/>
  <c r="L3156" i="14"/>
  <c r="E3157" i="14"/>
  <c r="F3157" i="14"/>
  <c r="G3157" i="14"/>
  <c r="H3157" i="14"/>
  <c r="I3157" i="14"/>
  <c r="J3157" i="14"/>
  <c r="K3157" i="14"/>
  <c r="L3157" i="14"/>
  <c r="E3158" i="14"/>
  <c r="F3158" i="14"/>
  <c r="G3158" i="14"/>
  <c r="H3158" i="14"/>
  <c r="I3158" i="14"/>
  <c r="J3158" i="14"/>
  <c r="K3158" i="14"/>
  <c r="L3158" i="14"/>
  <c r="E3159" i="14"/>
  <c r="F3159" i="14"/>
  <c r="G3159" i="14"/>
  <c r="H3159" i="14"/>
  <c r="I3159" i="14"/>
  <c r="J3159" i="14"/>
  <c r="K3159" i="14"/>
  <c r="L3159" i="14"/>
  <c r="E3160" i="14"/>
  <c r="F3160" i="14"/>
  <c r="G3160" i="14"/>
  <c r="H3160" i="14"/>
  <c r="I3160" i="14"/>
  <c r="J3160" i="14"/>
  <c r="K3160" i="14"/>
  <c r="L3160" i="14"/>
  <c r="E3161" i="14"/>
  <c r="F3161" i="14"/>
  <c r="G3161" i="14"/>
  <c r="H3161" i="14"/>
  <c r="I3161" i="14"/>
  <c r="J3161" i="14"/>
  <c r="K3161" i="14"/>
  <c r="L3161" i="14"/>
  <c r="E3162" i="14"/>
  <c r="F3162" i="14"/>
  <c r="G3162" i="14"/>
  <c r="H3162" i="14"/>
  <c r="I3162" i="14"/>
  <c r="J3162" i="14"/>
  <c r="K3162" i="14"/>
  <c r="L3162" i="14"/>
  <c r="E3163" i="14"/>
  <c r="F3163" i="14"/>
  <c r="G3163" i="14"/>
  <c r="H3163" i="14"/>
  <c r="I3163" i="14"/>
  <c r="J3163" i="14"/>
  <c r="K3163" i="14"/>
  <c r="L3163" i="14"/>
  <c r="E3164" i="14"/>
  <c r="F3164" i="14"/>
  <c r="G3164" i="14"/>
  <c r="H3164" i="14"/>
  <c r="I3164" i="14"/>
  <c r="J3164" i="14"/>
  <c r="K3164" i="14"/>
  <c r="L3164" i="14"/>
  <c r="E3165" i="14"/>
  <c r="F3165" i="14"/>
  <c r="G3165" i="14"/>
  <c r="H3165" i="14"/>
  <c r="I3165" i="14"/>
  <c r="J3165" i="14"/>
  <c r="K3165" i="14"/>
  <c r="L3165" i="14"/>
  <c r="E3068" i="14"/>
  <c r="F3068" i="14"/>
  <c r="G3068" i="14"/>
  <c r="H3068" i="14"/>
  <c r="I3068" i="14"/>
  <c r="J3068" i="14"/>
  <c r="K3068" i="14"/>
  <c r="L3068" i="14"/>
  <c r="E3069" i="14"/>
  <c r="F3069" i="14"/>
  <c r="G3069" i="14"/>
  <c r="H3069" i="14"/>
  <c r="I3069" i="14"/>
  <c r="J3069" i="14"/>
  <c r="K3069" i="14"/>
  <c r="L3069" i="14"/>
  <c r="E3070" i="14"/>
  <c r="F3070" i="14"/>
  <c r="G3070" i="14"/>
  <c r="H3070" i="14"/>
  <c r="I3070" i="14"/>
  <c r="J3070" i="14"/>
  <c r="K3070" i="14"/>
  <c r="L3070" i="14"/>
  <c r="E3071" i="14"/>
  <c r="F3071" i="14"/>
  <c r="G3071" i="14"/>
  <c r="H3071" i="14"/>
  <c r="I3071" i="14"/>
  <c r="J3071" i="14"/>
  <c r="K3071" i="14"/>
  <c r="L3071" i="14"/>
  <c r="E3072" i="14"/>
  <c r="F3072" i="14"/>
  <c r="G3072" i="14"/>
  <c r="H3072" i="14"/>
  <c r="I3072" i="14"/>
  <c r="J3072" i="14"/>
  <c r="K3072" i="14"/>
  <c r="L3072" i="14"/>
  <c r="E3073" i="14"/>
  <c r="F3073" i="14"/>
  <c r="G3073" i="14"/>
  <c r="H3073" i="14"/>
  <c r="I3073" i="14"/>
  <c r="J3073" i="14"/>
  <c r="K3073" i="14"/>
  <c r="L3073" i="14"/>
  <c r="E3074" i="14"/>
  <c r="F3074" i="14"/>
  <c r="G3074" i="14"/>
  <c r="H3074" i="14"/>
  <c r="I3074" i="14"/>
  <c r="J3074" i="14"/>
  <c r="K3074" i="14"/>
  <c r="L3074" i="14"/>
  <c r="E3075" i="14"/>
  <c r="F3075" i="14"/>
  <c r="G3075" i="14"/>
  <c r="H3075" i="14"/>
  <c r="I3075" i="14"/>
  <c r="J3075" i="14"/>
  <c r="K3075" i="14"/>
  <c r="L3075" i="14"/>
  <c r="E3076" i="14"/>
  <c r="F3076" i="14"/>
  <c r="G3076" i="14"/>
  <c r="H3076" i="14"/>
  <c r="I3076" i="14"/>
  <c r="J3076" i="14"/>
  <c r="K3076" i="14"/>
  <c r="L3076" i="14"/>
  <c r="E3077" i="14"/>
  <c r="F3077" i="14"/>
  <c r="G3077" i="14"/>
  <c r="H3077" i="14"/>
  <c r="I3077" i="14"/>
  <c r="J3077" i="14"/>
  <c r="K3077" i="14"/>
  <c r="L3077" i="14"/>
  <c r="E3078" i="14"/>
  <c r="F3078" i="14"/>
  <c r="G3078" i="14"/>
  <c r="H3078" i="14"/>
  <c r="I3078" i="14"/>
  <c r="J3078" i="14"/>
  <c r="K3078" i="14"/>
  <c r="L3078" i="14"/>
  <c r="E3079" i="14"/>
  <c r="F3079" i="14"/>
  <c r="G3079" i="14"/>
  <c r="H3079" i="14"/>
  <c r="I3079" i="14"/>
  <c r="J3079" i="14"/>
  <c r="K3079" i="14"/>
  <c r="L3079" i="14"/>
  <c r="E3080" i="14"/>
  <c r="F3080" i="14"/>
  <c r="G3080" i="14"/>
  <c r="H3080" i="14"/>
  <c r="I3080" i="14"/>
  <c r="J3080" i="14"/>
  <c r="K3080" i="14"/>
  <c r="L3080" i="14"/>
  <c r="E3081" i="14"/>
  <c r="F3081" i="14"/>
  <c r="G3081" i="14"/>
  <c r="H3081" i="14"/>
  <c r="I3081" i="14"/>
  <c r="J3081" i="14"/>
  <c r="K3081" i="14"/>
  <c r="L3081" i="14"/>
  <c r="E3082" i="14"/>
  <c r="F3082" i="14"/>
  <c r="G3082" i="14"/>
  <c r="H3082" i="14"/>
  <c r="I3082" i="14"/>
  <c r="J3082" i="14"/>
  <c r="K3082" i="14"/>
  <c r="L3082" i="14"/>
  <c r="E3083" i="14"/>
  <c r="F3083" i="14"/>
  <c r="G3083" i="14"/>
  <c r="H3083" i="14"/>
  <c r="I3083" i="14"/>
  <c r="J3083" i="14"/>
  <c r="K3083" i="14"/>
  <c r="L3083" i="14"/>
  <c r="E3084" i="14"/>
  <c r="F3084" i="14"/>
  <c r="G3084" i="14"/>
  <c r="H3084" i="14"/>
  <c r="I3084" i="14"/>
  <c r="J3084" i="14"/>
  <c r="K3084" i="14"/>
  <c r="L3084" i="14"/>
  <c r="E3085" i="14"/>
  <c r="F3085" i="14"/>
  <c r="G3085" i="14"/>
  <c r="H3085" i="14"/>
  <c r="I3085" i="14"/>
  <c r="J3085" i="14"/>
  <c r="K3085" i="14"/>
  <c r="L3085" i="14"/>
  <c r="E3086" i="14"/>
  <c r="F3086" i="14"/>
  <c r="G3086" i="14"/>
  <c r="H3086" i="14"/>
  <c r="I3086" i="14"/>
  <c r="J3086" i="14"/>
  <c r="K3086" i="14"/>
  <c r="L3086" i="14"/>
  <c r="E3087" i="14"/>
  <c r="F3087" i="14"/>
  <c r="G3087" i="14"/>
  <c r="H3087" i="14"/>
  <c r="I3087" i="14"/>
  <c r="J3087" i="14"/>
  <c r="K3087" i="14"/>
  <c r="L3087" i="14"/>
  <c r="E3088" i="14"/>
  <c r="F3088" i="14"/>
  <c r="G3088" i="14"/>
  <c r="H3088" i="14"/>
  <c r="I3088" i="14"/>
  <c r="J3088" i="14"/>
  <c r="K3088" i="14"/>
  <c r="L3088" i="14"/>
  <c r="E3089" i="14"/>
  <c r="F3089" i="14"/>
  <c r="G3089" i="14"/>
  <c r="H3089" i="14"/>
  <c r="I3089" i="14"/>
  <c r="J3089" i="14"/>
  <c r="K3089" i="14"/>
  <c r="L3089" i="14"/>
  <c r="E3090" i="14"/>
  <c r="F3090" i="14"/>
  <c r="G3090" i="14"/>
  <c r="H3090" i="14"/>
  <c r="I3090" i="14"/>
  <c r="J3090" i="14"/>
  <c r="K3090" i="14"/>
  <c r="L3090" i="14"/>
  <c r="E3091" i="14"/>
  <c r="F3091" i="14"/>
  <c r="G3091" i="14"/>
  <c r="H3091" i="14"/>
  <c r="I3091" i="14"/>
  <c r="J3091" i="14"/>
  <c r="K3091" i="14"/>
  <c r="L3091" i="14"/>
  <c r="E3092" i="14"/>
  <c r="F3092" i="14"/>
  <c r="G3092" i="14"/>
  <c r="H3092" i="14"/>
  <c r="I3092" i="14"/>
  <c r="J3092" i="14"/>
  <c r="K3092" i="14"/>
  <c r="L3092" i="14"/>
  <c r="E3093" i="14"/>
  <c r="F3093" i="14"/>
  <c r="G3093" i="14"/>
  <c r="H3093" i="14"/>
  <c r="I3093" i="14"/>
  <c r="J3093" i="14"/>
  <c r="K3093" i="14"/>
  <c r="L3093" i="14"/>
  <c r="E3094" i="14"/>
  <c r="F3094" i="14"/>
  <c r="G3094" i="14"/>
  <c r="H3094" i="14"/>
  <c r="I3094" i="14"/>
  <c r="J3094" i="14"/>
  <c r="K3094" i="14"/>
  <c r="L3094" i="14"/>
  <c r="E3095" i="14"/>
  <c r="F3095" i="14"/>
  <c r="G3095" i="14"/>
  <c r="H3095" i="14"/>
  <c r="I3095" i="14"/>
  <c r="J3095" i="14"/>
  <c r="K3095" i="14"/>
  <c r="L3095" i="14"/>
  <c r="E3096" i="14"/>
  <c r="F3096" i="14"/>
  <c r="G3096" i="14"/>
  <c r="H3096" i="14"/>
  <c r="I3096" i="14"/>
  <c r="J3096" i="14"/>
  <c r="K3096" i="14"/>
  <c r="L3096" i="14"/>
  <c r="E3097" i="14"/>
  <c r="F3097" i="14"/>
  <c r="G3097" i="14"/>
  <c r="H3097" i="14"/>
  <c r="I3097" i="14"/>
  <c r="J3097" i="14"/>
  <c r="K3097" i="14"/>
  <c r="L3097" i="14"/>
  <c r="E3098" i="14"/>
  <c r="F3098" i="14"/>
  <c r="G3098" i="14"/>
  <c r="H3098" i="14"/>
  <c r="I3098" i="14"/>
  <c r="J3098" i="14"/>
  <c r="K3098" i="14"/>
  <c r="L3098" i="14"/>
  <c r="E3099" i="14"/>
  <c r="F3099" i="14"/>
  <c r="G3099" i="14"/>
  <c r="H3099" i="14"/>
  <c r="I3099" i="14"/>
  <c r="J3099" i="14"/>
  <c r="K3099" i="14"/>
  <c r="L3099" i="14"/>
  <c r="E3100" i="14"/>
  <c r="F3100" i="14"/>
  <c r="G3100" i="14"/>
  <c r="H3100" i="14"/>
  <c r="I3100" i="14"/>
  <c r="J3100" i="14"/>
  <c r="K3100" i="14"/>
  <c r="L3100" i="14"/>
  <c r="E3101" i="14"/>
  <c r="F3101" i="14"/>
  <c r="G3101" i="14"/>
  <c r="H3101" i="14"/>
  <c r="I3101" i="14"/>
  <c r="J3101" i="14"/>
  <c r="K3101" i="14"/>
  <c r="L3101" i="14"/>
  <c r="E3102" i="14"/>
  <c r="F3102" i="14"/>
  <c r="G3102" i="14"/>
  <c r="H3102" i="14"/>
  <c r="I3102" i="14"/>
  <c r="J3102" i="14"/>
  <c r="K3102" i="14"/>
  <c r="L3102" i="14"/>
  <c r="E3103" i="14"/>
  <c r="F3103" i="14"/>
  <c r="G3103" i="14"/>
  <c r="H3103" i="14"/>
  <c r="I3103" i="14"/>
  <c r="J3103" i="14"/>
  <c r="K3103" i="14"/>
  <c r="L3103" i="14"/>
  <c r="E3104" i="14"/>
  <c r="F3104" i="14"/>
  <c r="G3104" i="14"/>
  <c r="H3104" i="14"/>
  <c r="I3104" i="14"/>
  <c r="J3104" i="14"/>
  <c r="K3104" i="14"/>
  <c r="L3104" i="14"/>
  <c r="E3105" i="14"/>
  <c r="F3105" i="14"/>
  <c r="G3105" i="14"/>
  <c r="H3105" i="14"/>
  <c r="I3105" i="14"/>
  <c r="J3105" i="14"/>
  <c r="K3105" i="14"/>
  <c r="L3105" i="14"/>
  <c r="E3106" i="14"/>
  <c r="F3106" i="14"/>
  <c r="G3106" i="14"/>
  <c r="H3106" i="14"/>
  <c r="I3106" i="14"/>
  <c r="J3106" i="14"/>
  <c r="K3106" i="14"/>
  <c r="L3106" i="14"/>
  <c r="E3107" i="14"/>
  <c r="F3107" i="14"/>
  <c r="G3107" i="14"/>
  <c r="H3107" i="14"/>
  <c r="I3107" i="14"/>
  <c r="J3107" i="14"/>
  <c r="K3107" i="14"/>
  <c r="L3107" i="14"/>
  <c r="E3108" i="14"/>
  <c r="F3108" i="14"/>
  <c r="G3108" i="14"/>
  <c r="H3108" i="14"/>
  <c r="I3108" i="14"/>
  <c r="J3108" i="14"/>
  <c r="K3108" i="14"/>
  <c r="L3108" i="14"/>
  <c r="E3109" i="14"/>
  <c r="F3109" i="14"/>
  <c r="G3109" i="14"/>
  <c r="H3109" i="14"/>
  <c r="I3109" i="14"/>
  <c r="J3109" i="14"/>
  <c r="K3109" i="14"/>
  <c r="L3109" i="14"/>
  <c r="E3110" i="14"/>
  <c r="F3110" i="14"/>
  <c r="G3110" i="14"/>
  <c r="H3110" i="14"/>
  <c r="I3110" i="14"/>
  <c r="J3110" i="14"/>
  <c r="K3110" i="14"/>
  <c r="L3110" i="14"/>
  <c r="E3111" i="14"/>
  <c r="F3111" i="14"/>
  <c r="G3111" i="14"/>
  <c r="H3111" i="14"/>
  <c r="I3111" i="14"/>
  <c r="J3111" i="14"/>
  <c r="K3111" i="14"/>
  <c r="L3111" i="14"/>
  <c r="E3112" i="14"/>
  <c r="F3112" i="14"/>
  <c r="G3112" i="14"/>
  <c r="H3112" i="14"/>
  <c r="I3112" i="14"/>
  <c r="J3112" i="14"/>
  <c r="K3112" i="14"/>
  <c r="L3112" i="14"/>
  <c r="E3113" i="14"/>
  <c r="F3113" i="14"/>
  <c r="G3113" i="14"/>
  <c r="H3113" i="14"/>
  <c r="I3113" i="14"/>
  <c r="J3113" i="14"/>
  <c r="K3113" i="14"/>
  <c r="L3113" i="14"/>
  <c r="E3114" i="14"/>
  <c r="F3114" i="14"/>
  <c r="G3114" i="14"/>
  <c r="H3114" i="14"/>
  <c r="I3114" i="14"/>
  <c r="J3114" i="14"/>
  <c r="K3114" i="14"/>
  <c r="L3114" i="14"/>
  <c r="E3017" i="14"/>
  <c r="F3017" i="14"/>
  <c r="G3017" i="14"/>
  <c r="H3017" i="14"/>
  <c r="I3017" i="14"/>
  <c r="J3017" i="14"/>
  <c r="K3017" i="14"/>
  <c r="L3017" i="14"/>
  <c r="E3018" i="14"/>
  <c r="F3018" i="14"/>
  <c r="G3018" i="14"/>
  <c r="H3018" i="14"/>
  <c r="I3018" i="14"/>
  <c r="J3018" i="14"/>
  <c r="K3018" i="14"/>
  <c r="L3018" i="14"/>
  <c r="E3019" i="14"/>
  <c r="F3019" i="14"/>
  <c r="G3019" i="14"/>
  <c r="H3019" i="14"/>
  <c r="I3019" i="14"/>
  <c r="J3019" i="14"/>
  <c r="K3019" i="14"/>
  <c r="L3019" i="14"/>
  <c r="E3020" i="14"/>
  <c r="F3020" i="14"/>
  <c r="G3020" i="14"/>
  <c r="H3020" i="14"/>
  <c r="I3020" i="14"/>
  <c r="J3020" i="14"/>
  <c r="K3020" i="14"/>
  <c r="L3020" i="14"/>
  <c r="E3021" i="14"/>
  <c r="F3021" i="14"/>
  <c r="G3021" i="14"/>
  <c r="H3021" i="14"/>
  <c r="I3021" i="14"/>
  <c r="J3021" i="14"/>
  <c r="K3021" i="14"/>
  <c r="L3021" i="14"/>
  <c r="E3022" i="14"/>
  <c r="F3022" i="14"/>
  <c r="G3022" i="14"/>
  <c r="H3022" i="14"/>
  <c r="I3022" i="14"/>
  <c r="J3022" i="14"/>
  <c r="K3022" i="14"/>
  <c r="L3022" i="14"/>
  <c r="E3023" i="14"/>
  <c r="F3023" i="14"/>
  <c r="G3023" i="14"/>
  <c r="H3023" i="14"/>
  <c r="I3023" i="14"/>
  <c r="J3023" i="14"/>
  <c r="K3023" i="14"/>
  <c r="L3023" i="14"/>
  <c r="E3024" i="14"/>
  <c r="F3024" i="14"/>
  <c r="G3024" i="14"/>
  <c r="H3024" i="14"/>
  <c r="I3024" i="14"/>
  <c r="J3024" i="14"/>
  <c r="K3024" i="14"/>
  <c r="L3024" i="14"/>
  <c r="E3025" i="14"/>
  <c r="F3025" i="14"/>
  <c r="G3025" i="14"/>
  <c r="H3025" i="14"/>
  <c r="I3025" i="14"/>
  <c r="J3025" i="14"/>
  <c r="K3025" i="14"/>
  <c r="L3025" i="14"/>
  <c r="E3026" i="14"/>
  <c r="F3026" i="14"/>
  <c r="G3026" i="14"/>
  <c r="H3026" i="14"/>
  <c r="I3026" i="14"/>
  <c r="J3026" i="14"/>
  <c r="K3026" i="14"/>
  <c r="L3026" i="14"/>
  <c r="E3027" i="14"/>
  <c r="F3027" i="14"/>
  <c r="G3027" i="14"/>
  <c r="H3027" i="14"/>
  <c r="I3027" i="14"/>
  <c r="J3027" i="14"/>
  <c r="K3027" i="14"/>
  <c r="L3027" i="14"/>
  <c r="E3028" i="14"/>
  <c r="F3028" i="14"/>
  <c r="G3028" i="14"/>
  <c r="H3028" i="14"/>
  <c r="I3028" i="14"/>
  <c r="J3028" i="14"/>
  <c r="K3028" i="14"/>
  <c r="L3028" i="14"/>
  <c r="E3029" i="14"/>
  <c r="F3029" i="14"/>
  <c r="G3029" i="14"/>
  <c r="H3029" i="14"/>
  <c r="I3029" i="14"/>
  <c r="J3029" i="14"/>
  <c r="K3029" i="14"/>
  <c r="L3029" i="14"/>
  <c r="E3030" i="14"/>
  <c r="F3030" i="14"/>
  <c r="G3030" i="14"/>
  <c r="H3030" i="14"/>
  <c r="I3030" i="14"/>
  <c r="J3030" i="14"/>
  <c r="K3030" i="14"/>
  <c r="L3030" i="14"/>
  <c r="E3031" i="14"/>
  <c r="F3031" i="14"/>
  <c r="G3031" i="14"/>
  <c r="H3031" i="14"/>
  <c r="I3031" i="14"/>
  <c r="J3031" i="14"/>
  <c r="K3031" i="14"/>
  <c r="L3031" i="14"/>
  <c r="E3032" i="14"/>
  <c r="F3032" i="14"/>
  <c r="G3032" i="14"/>
  <c r="H3032" i="14"/>
  <c r="I3032" i="14"/>
  <c r="J3032" i="14"/>
  <c r="K3032" i="14"/>
  <c r="L3032" i="14"/>
  <c r="E3033" i="14"/>
  <c r="F3033" i="14"/>
  <c r="G3033" i="14"/>
  <c r="H3033" i="14"/>
  <c r="I3033" i="14"/>
  <c r="J3033" i="14"/>
  <c r="K3033" i="14"/>
  <c r="L3033" i="14"/>
  <c r="E3034" i="14"/>
  <c r="F3034" i="14"/>
  <c r="G3034" i="14"/>
  <c r="H3034" i="14"/>
  <c r="I3034" i="14"/>
  <c r="J3034" i="14"/>
  <c r="K3034" i="14"/>
  <c r="L3034" i="14"/>
  <c r="E3035" i="14"/>
  <c r="F3035" i="14"/>
  <c r="G3035" i="14"/>
  <c r="H3035" i="14"/>
  <c r="I3035" i="14"/>
  <c r="J3035" i="14"/>
  <c r="K3035" i="14"/>
  <c r="L3035" i="14"/>
  <c r="E3036" i="14"/>
  <c r="F3036" i="14"/>
  <c r="G3036" i="14"/>
  <c r="H3036" i="14"/>
  <c r="I3036" i="14"/>
  <c r="J3036" i="14"/>
  <c r="K3036" i="14"/>
  <c r="L3036" i="14"/>
  <c r="E3037" i="14"/>
  <c r="F3037" i="14"/>
  <c r="G3037" i="14"/>
  <c r="H3037" i="14"/>
  <c r="I3037" i="14"/>
  <c r="J3037" i="14"/>
  <c r="K3037" i="14"/>
  <c r="L3037" i="14"/>
  <c r="E3038" i="14"/>
  <c r="F3038" i="14"/>
  <c r="G3038" i="14"/>
  <c r="H3038" i="14"/>
  <c r="I3038" i="14"/>
  <c r="J3038" i="14"/>
  <c r="K3038" i="14"/>
  <c r="L3038" i="14"/>
  <c r="E3039" i="14"/>
  <c r="F3039" i="14"/>
  <c r="G3039" i="14"/>
  <c r="H3039" i="14"/>
  <c r="I3039" i="14"/>
  <c r="J3039" i="14"/>
  <c r="K3039" i="14"/>
  <c r="L3039" i="14"/>
  <c r="E3040" i="14"/>
  <c r="F3040" i="14"/>
  <c r="G3040" i="14"/>
  <c r="H3040" i="14"/>
  <c r="I3040" i="14"/>
  <c r="J3040" i="14"/>
  <c r="K3040" i="14"/>
  <c r="L3040" i="14"/>
  <c r="E3041" i="14"/>
  <c r="F3041" i="14"/>
  <c r="G3041" i="14"/>
  <c r="H3041" i="14"/>
  <c r="I3041" i="14"/>
  <c r="J3041" i="14"/>
  <c r="K3041" i="14"/>
  <c r="L3041" i="14"/>
  <c r="E3042" i="14"/>
  <c r="F3042" i="14"/>
  <c r="G3042" i="14"/>
  <c r="H3042" i="14"/>
  <c r="I3042" i="14"/>
  <c r="J3042" i="14"/>
  <c r="K3042" i="14"/>
  <c r="L3042" i="14"/>
  <c r="E3043" i="14"/>
  <c r="F3043" i="14"/>
  <c r="G3043" i="14"/>
  <c r="H3043" i="14"/>
  <c r="I3043" i="14"/>
  <c r="J3043" i="14"/>
  <c r="K3043" i="14"/>
  <c r="L3043" i="14"/>
  <c r="E3044" i="14"/>
  <c r="F3044" i="14"/>
  <c r="G3044" i="14"/>
  <c r="H3044" i="14"/>
  <c r="I3044" i="14"/>
  <c r="J3044" i="14"/>
  <c r="K3044" i="14"/>
  <c r="L3044" i="14"/>
  <c r="E3045" i="14"/>
  <c r="F3045" i="14"/>
  <c r="G3045" i="14"/>
  <c r="H3045" i="14"/>
  <c r="I3045" i="14"/>
  <c r="J3045" i="14"/>
  <c r="K3045" i="14"/>
  <c r="L3045" i="14"/>
  <c r="E3046" i="14"/>
  <c r="F3046" i="14"/>
  <c r="G3046" i="14"/>
  <c r="H3046" i="14"/>
  <c r="I3046" i="14"/>
  <c r="J3046" i="14"/>
  <c r="K3046" i="14"/>
  <c r="L3046" i="14"/>
  <c r="E3047" i="14"/>
  <c r="F3047" i="14"/>
  <c r="G3047" i="14"/>
  <c r="H3047" i="14"/>
  <c r="I3047" i="14"/>
  <c r="J3047" i="14"/>
  <c r="K3047" i="14"/>
  <c r="L3047" i="14"/>
  <c r="E3048" i="14"/>
  <c r="F3048" i="14"/>
  <c r="G3048" i="14"/>
  <c r="H3048" i="14"/>
  <c r="I3048" i="14"/>
  <c r="J3048" i="14"/>
  <c r="K3048" i="14"/>
  <c r="L3048" i="14"/>
  <c r="E3049" i="14"/>
  <c r="F3049" i="14"/>
  <c r="G3049" i="14"/>
  <c r="H3049" i="14"/>
  <c r="I3049" i="14"/>
  <c r="J3049" i="14"/>
  <c r="K3049" i="14"/>
  <c r="L3049" i="14"/>
  <c r="E3050" i="14"/>
  <c r="F3050" i="14"/>
  <c r="G3050" i="14"/>
  <c r="H3050" i="14"/>
  <c r="I3050" i="14"/>
  <c r="J3050" i="14"/>
  <c r="K3050" i="14"/>
  <c r="L3050" i="14"/>
  <c r="E3051" i="14"/>
  <c r="F3051" i="14"/>
  <c r="G3051" i="14"/>
  <c r="H3051" i="14"/>
  <c r="I3051" i="14"/>
  <c r="J3051" i="14"/>
  <c r="K3051" i="14"/>
  <c r="L3051" i="14"/>
  <c r="E3052" i="14"/>
  <c r="F3052" i="14"/>
  <c r="G3052" i="14"/>
  <c r="H3052" i="14"/>
  <c r="I3052" i="14"/>
  <c r="J3052" i="14"/>
  <c r="K3052" i="14"/>
  <c r="L3052" i="14"/>
  <c r="E3053" i="14"/>
  <c r="F3053" i="14"/>
  <c r="G3053" i="14"/>
  <c r="H3053" i="14"/>
  <c r="I3053" i="14"/>
  <c r="J3053" i="14"/>
  <c r="K3053" i="14"/>
  <c r="L3053" i="14"/>
  <c r="E3054" i="14"/>
  <c r="F3054" i="14"/>
  <c r="G3054" i="14"/>
  <c r="H3054" i="14"/>
  <c r="I3054" i="14"/>
  <c r="J3054" i="14"/>
  <c r="K3054" i="14"/>
  <c r="L3054" i="14"/>
  <c r="E3055" i="14"/>
  <c r="F3055" i="14"/>
  <c r="G3055" i="14"/>
  <c r="H3055" i="14"/>
  <c r="I3055" i="14"/>
  <c r="J3055" i="14"/>
  <c r="K3055" i="14"/>
  <c r="L3055" i="14"/>
  <c r="E3056" i="14"/>
  <c r="F3056" i="14"/>
  <c r="G3056" i="14"/>
  <c r="H3056" i="14"/>
  <c r="I3056" i="14"/>
  <c r="J3056" i="14"/>
  <c r="K3056" i="14"/>
  <c r="L3056" i="14"/>
  <c r="E3057" i="14"/>
  <c r="F3057" i="14"/>
  <c r="G3057" i="14"/>
  <c r="H3057" i="14"/>
  <c r="I3057" i="14"/>
  <c r="J3057" i="14"/>
  <c r="K3057" i="14"/>
  <c r="L3057" i="14"/>
  <c r="E3058" i="14"/>
  <c r="F3058" i="14"/>
  <c r="G3058" i="14"/>
  <c r="H3058" i="14"/>
  <c r="I3058" i="14"/>
  <c r="J3058" i="14"/>
  <c r="K3058" i="14"/>
  <c r="L3058" i="14"/>
  <c r="E3059" i="14"/>
  <c r="F3059" i="14"/>
  <c r="G3059" i="14"/>
  <c r="H3059" i="14"/>
  <c r="I3059" i="14"/>
  <c r="J3059" i="14"/>
  <c r="K3059" i="14"/>
  <c r="L3059" i="14"/>
  <c r="E3060" i="14"/>
  <c r="F3060" i="14"/>
  <c r="G3060" i="14"/>
  <c r="H3060" i="14"/>
  <c r="I3060" i="14"/>
  <c r="J3060" i="14"/>
  <c r="K3060" i="14"/>
  <c r="L3060" i="14"/>
  <c r="E3061" i="14"/>
  <c r="F3061" i="14"/>
  <c r="G3061" i="14"/>
  <c r="H3061" i="14"/>
  <c r="I3061" i="14"/>
  <c r="J3061" i="14"/>
  <c r="K3061" i="14"/>
  <c r="L3061" i="14"/>
  <c r="E3062" i="14"/>
  <c r="F3062" i="14"/>
  <c r="G3062" i="14"/>
  <c r="H3062" i="14"/>
  <c r="I3062" i="14"/>
  <c r="J3062" i="14"/>
  <c r="K3062" i="14"/>
  <c r="L3062" i="14"/>
  <c r="E3063" i="14"/>
  <c r="F3063" i="14"/>
  <c r="G3063" i="14"/>
  <c r="H3063" i="14"/>
  <c r="I3063" i="14"/>
  <c r="J3063" i="14"/>
  <c r="K3063" i="14"/>
  <c r="L3063" i="14"/>
  <c r="E2966" i="14"/>
  <c r="F2966" i="14"/>
  <c r="G2966" i="14"/>
  <c r="H2966" i="14"/>
  <c r="I2966" i="14"/>
  <c r="J2966" i="14"/>
  <c r="K2966" i="14"/>
  <c r="L2966" i="14"/>
  <c r="E2967" i="14"/>
  <c r="F2967" i="14"/>
  <c r="G2967" i="14"/>
  <c r="H2967" i="14"/>
  <c r="I2967" i="14"/>
  <c r="J2967" i="14"/>
  <c r="K2967" i="14"/>
  <c r="L2967" i="14"/>
  <c r="E2968" i="14"/>
  <c r="F2968" i="14"/>
  <c r="G2968" i="14"/>
  <c r="H2968" i="14"/>
  <c r="I2968" i="14"/>
  <c r="J2968" i="14"/>
  <c r="K2968" i="14"/>
  <c r="L2968" i="14"/>
  <c r="E2969" i="14"/>
  <c r="F2969" i="14"/>
  <c r="G2969" i="14"/>
  <c r="H2969" i="14"/>
  <c r="I2969" i="14"/>
  <c r="J2969" i="14"/>
  <c r="K2969" i="14"/>
  <c r="L2969" i="14"/>
  <c r="E2970" i="14"/>
  <c r="F2970" i="14"/>
  <c r="G2970" i="14"/>
  <c r="H2970" i="14"/>
  <c r="I2970" i="14"/>
  <c r="J2970" i="14"/>
  <c r="K2970" i="14"/>
  <c r="L2970" i="14"/>
  <c r="E2971" i="14"/>
  <c r="F2971" i="14"/>
  <c r="G2971" i="14"/>
  <c r="H2971" i="14"/>
  <c r="I2971" i="14"/>
  <c r="J2971" i="14"/>
  <c r="K2971" i="14"/>
  <c r="L2971" i="14"/>
  <c r="E2972" i="14"/>
  <c r="F2972" i="14"/>
  <c r="G2972" i="14"/>
  <c r="H2972" i="14"/>
  <c r="I2972" i="14"/>
  <c r="J2972" i="14"/>
  <c r="K2972" i="14"/>
  <c r="L2972" i="14"/>
  <c r="E2973" i="14"/>
  <c r="F2973" i="14"/>
  <c r="G2973" i="14"/>
  <c r="H2973" i="14"/>
  <c r="I2973" i="14"/>
  <c r="J2973" i="14"/>
  <c r="K2973" i="14"/>
  <c r="L2973" i="14"/>
  <c r="E2974" i="14"/>
  <c r="F2974" i="14"/>
  <c r="G2974" i="14"/>
  <c r="H2974" i="14"/>
  <c r="I2974" i="14"/>
  <c r="J2974" i="14"/>
  <c r="K2974" i="14"/>
  <c r="L2974" i="14"/>
  <c r="E2975" i="14"/>
  <c r="F2975" i="14"/>
  <c r="G2975" i="14"/>
  <c r="H2975" i="14"/>
  <c r="I2975" i="14"/>
  <c r="J2975" i="14"/>
  <c r="K2975" i="14"/>
  <c r="L2975" i="14"/>
  <c r="E2976" i="14"/>
  <c r="F2976" i="14"/>
  <c r="G2976" i="14"/>
  <c r="H2976" i="14"/>
  <c r="I2976" i="14"/>
  <c r="J2976" i="14"/>
  <c r="K2976" i="14"/>
  <c r="L2976" i="14"/>
  <c r="E2977" i="14"/>
  <c r="F2977" i="14"/>
  <c r="G2977" i="14"/>
  <c r="H2977" i="14"/>
  <c r="I2977" i="14"/>
  <c r="J2977" i="14"/>
  <c r="K2977" i="14"/>
  <c r="L2977" i="14"/>
  <c r="E2978" i="14"/>
  <c r="F2978" i="14"/>
  <c r="G2978" i="14"/>
  <c r="H2978" i="14"/>
  <c r="I2978" i="14"/>
  <c r="J2978" i="14"/>
  <c r="K2978" i="14"/>
  <c r="L2978" i="14"/>
  <c r="E2979" i="14"/>
  <c r="F2979" i="14"/>
  <c r="G2979" i="14"/>
  <c r="H2979" i="14"/>
  <c r="I2979" i="14"/>
  <c r="J2979" i="14"/>
  <c r="K2979" i="14"/>
  <c r="L2979" i="14"/>
  <c r="E2980" i="14"/>
  <c r="F2980" i="14"/>
  <c r="G2980" i="14"/>
  <c r="H2980" i="14"/>
  <c r="I2980" i="14"/>
  <c r="J2980" i="14"/>
  <c r="K2980" i="14"/>
  <c r="L2980" i="14"/>
  <c r="E2981" i="14"/>
  <c r="F2981" i="14"/>
  <c r="G2981" i="14"/>
  <c r="H2981" i="14"/>
  <c r="I2981" i="14"/>
  <c r="J2981" i="14"/>
  <c r="K2981" i="14"/>
  <c r="L2981" i="14"/>
  <c r="E2982" i="14"/>
  <c r="F2982" i="14"/>
  <c r="G2982" i="14"/>
  <c r="H2982" i="14"/>
  <c r="I2982" i="14"/>
  <c r="J2982" i="14"/>
  <c r="K2982" i="14"/>
  <c r="L2982" i="14"/>
  <c r="E2983" i="14"/>
  <c r="F2983" i="14"/>
  <c r="G2983" i="14"/>
  <c r="H2983" i="14"/>
  <c r="I2983" i="14"/>
  <c r="J2983" i="14"/>
  <c r="K2983" i="14"/>
  <c r="L2983" i="14"/>
  <c r="E2984" i="14"/>
  <c r="F2984" i="14"/>
  <c r="G2984" i="14"/>
  <c r="H2984" i="14"/>
  <c r="I2984" i="14"/>
  <c r="J2984" i="14"/>
  <c r="K2984" i="14"/>
  <c r="L2984" i="14"/>
  <c r="E2985" i="14"/>
  <c r="F2985" i="14"/>
  <c r="G2985" i="14"/>
  <c r="H2985" i="14"/>
  <c r="I2985" i="14"/>
  <c r="J2985" i="14"/>
  <c r="K2985" i="14"/>
  <c r="L2985" i="14"/>
  <c r="E2986" i="14"/>
  <c r="F2986" i="14"/>
  <c r="G2986" i="14"/>
  <c r="H2986" i="14"/>
  <c r="I2986" i="14"/>
  <c r="J2986" i="14"/>
  <c r="K2986" i="14"/>
  <c r="L2986" i="14"/>
  <c r="E2987" i="14"/>
  <c r="F2987" i="14"/>
  <c r="G2987" i="14"/>
  <c r="H2987" i="14"/>
  <c r="I2987" i="14"/>
  <c r="J2987" i="14"/>
  <c r="K2987" i="14"/>
  <c r="L2987" i="14"/>
  <c r="E2988" i="14"/>
  <c r="F2988" i="14"/>
  <c r="G2988" i="14"/>
  <c r="H2988" i="14"/>
  <c r="I2988" i="14"/>
  <c r="J2988" i="14"/>
  <c r="K2988" i="14"/>
  <c r="L2988" i="14"/>
  <c r="E2989" i="14"/>
  <c r="F2989" i="14"/>
  <c r="G2989" i="14"/>
  <c r="H2989" i="14"/>
  <c r="I2989" i="14"/>
  <c r="J2989" i="14"/>
  <c r="K2989" i="14"/>
  <c r="L2989" i="14"/>
  <c r="E2990" i="14"/>
  <c r="F2990" i="14"/>
  <c r="G2990" i="14"/>
  <c r="H2990" i="14"/>
  <c r="I2990" i="14"/>
  <c r="J2990" i="14"/>
  <c r="K2990" i="14"/>
  <c r="L2990" i="14"/>
  <c r="E2991" i="14"/>
  <c r="F2991" i="14"/>
  <c r="G2991" i="14"/>
  <c r="H2991" i="14"/>
  <c r="I2991" i="14"/>
  <c r="J2991" i="14"/>
  <c r="K2991" i="14"/>
  <c r="L2991" i="14"/>
  <c r="E2992" i="14"/>
  <c r="F2992" i="14"/>
  <c r="G2992" i="14"/>
  <c r="H2992" i="14"/>
  <c r="I2992" i="14"/>
  <c r="J2992" i="14"/>
  <c r="K2992" i="14"/>
  <c r="L2992" i="14"/>
  <c r="E2993" i="14"/>
  <c r="F2993" i="14"/>
  <c r="G2993" i="14"/>
  <c r="H2993" i="14"/>
  <c r="I2993" i="14"/>
  <c r="J2993" i="14"/>
  <c r="K2993" i="14"/>
  <c r="L2993" i="14"/>
  <c r="E2994" i="14"/>
  <c r="F2994" i="14"/>
  <c r="G2994" i="14"/>
  <c r="H2994" i="14"/>
  <c r="I2994" i="14"/>
  <c r="J2994" i="14"/>
  <c r="K2994" i="14"/>
  <c r="L2994" i="14"/>
  <c r="E2995" i="14"/>
  <c r="F2995" i="14"/>
  <c r="G2995" i="14"/>
  <c r="H2995" i="14"/>
  <c r="I2995" i="14"/>
  <c r="J2995" i="14"/>
  <c r="K2995" i="14"/>
  <c r="L2995" i="14"/>
  <c r="E2996" i="14"/>
  <c r="F2996" i="14"/>
  <c r="G2996" i="14"/>
  <c r="H2996" i="14"/>
  <c r="I2996" i="14"/>
  <c r="J2996" i="14"/>
  <c r="K2996" i="14"/>
  <c r="L2996" i="14"/>
  <c r="E2997" i="14"/>
  <c r="F2997" i="14"/>
  <c r="G2997" i="14"/>
  <c r="H2997" i="14"/>
  <c r="I2997" i="14"/>
  <c r="J2997" i="14"/>
  <c r="K2997" i="14"/>
  <c r="L2997" i="14"/>
  <c r="E2998" i="14"/>
  <c r="F2998" i="14"/>
  <c r="G2998" i="14"/>
  <c r="H2998" i="14"/>
  <c r="I2998" i="14"/>
  <c r="J2998" i="14"/>
  <c r="K2998" i="14"/>
  <c r="L2998" i="14"/>
  <c r="E2999" i="14"/>
  <c r="F2999" i="14"/>
  <c r="G2999" i="14"/>
  <c r="H2999" i="14"/>
  <c r="I2999" i="14"/>
  <c r="J2999" i="14"/>
  <c r="K2999" i="14"/>
  <c r="L2999" i="14"/>
  <c r="E3000" i="14"/>
  <c r="F3000" i="14"/>
  <c r="G3000" i="14"/>
  <c r="H3000" i="14"/>
  <c r="I3000" i="14"/>
  <c r="J3000" i="14"/>
  <c r="K3000" i="14"/>
  <c r="L3000" i="14"/>
  <c r="E3001" i="14"/>
  <c r="F3001" i="14"/>
  <c r="G3001" i="14"/>
  <c r="H3001" i="14"/>
  <c r="I3001" i="14"/>
  <c r="J3001" i="14"/>
  <c r="K3001" i="14"/>
  <c r="L3001" i="14"/>
  <c r="E3002" i="14"/>
  <c r="F3002" i="14"/>
  <c r="G3002" i="14"/>
  <c r="H3002" i="14"/>
  <c r="I3002" i="14"/>
  <c r="J3002" i="14"/>
  <c r="K3002" i="14"/>
  <c r="L3002" i="14"/>
  <c r="E3003" i="14"/>
  <c r="F3003" i="14"/>
  <c r="G3003" i="14"/>
  <c r="H3003" i="14"/>
  <c r="I3003" i="14"/>
  <c r="J3003" i="14"/>
  <c r="K3003" i="14"/>
  <c r="L3003" i="14"/>
  <c r="E3004" i="14"/>
  <c r="F3004" i="14"/>
  <c r="G3004" i="14"/>
  <c r="H3004" i="14"/>
  <c r="I3004" i="14"/>
  <c r="J3004" i="14"/>
  <c r="K3004" i="14"/>
  <c r="L3004" i="14"/>
  <c r="E3005" i="14"/>
  <c r="F3005" i="14"/>
  <c r="G3005" i="14"/>
  <c r="H3005" i="14"/>
  <c r="I3005" i="14"/>
  <c r="J3005" i="14"/>
  <c r="K3005" i="14"/>
  <c r="L3005" i="14"/>
  <c r="E3006" i="14"/>
  <c r="F3006" i="14"/>
  <c r="G3006" i="14"/>
  <c r="H3006" i="14"/>
  <c r="I3006" i="14"/>
  <c r="J3006" i="14"/>
  <c r="K3006" i="14"/>
  <c r="L3006" i="14"/>
  <c r="E3007" i="14"/>
  <c r="F3007" i="14"/>
  <c r="G3007" i="14"/>
  <c r="H3007" i="14"/>
  <c r="I3007" i="14"/>
  <c r="J3007" i="14"/>
  <c r="K3007" i="14"/>
  <c r="L3007" i="14"/>
  <c r="E3008" i="14"/>
  <c r="F3008" i="14"/>
  <c r="G3008" i="14"/>
  <c r="H3008" i="14"/>
  <c r="I3008" i="14"/>
  <c r="J3008" i="14"/>
  <c r="K3008" i="14"/>
  <c r="L3008" i="14"/>
  <c r="E3009" i="14"/>
  <c r="F3009" i="14"/>
  <c r="G3009" i="14"/>
  <c r="H3009" i="14"/>
  <c r="I3009" i="14"/>
  <c r="J3009" i="14"/>
  <c r="K3009" i="14"/>
  <c r="L3009" i="14"/>
  <c r="E3010" i="14"/>
  <c r="F3010" i="14"/>
  <c r="G3010" i="14"/>
  <c r="H3010" i="14"/>
  <c r="I3010" i="14"/>
  <c r="J3010" i="14"/>
  <c r="K3010" i="14"/>
  <c r="L3010" i="14"/>
  <c r="E3011" i="14"/>
  <c r="F3011" i="14"/>
  <c r="G3011" i="14"/>
  <c r="H3011" i="14"/>
  <c r="I3011" i="14"/>
  <c r="J3011" i="14"/>
  <c r="K3011" i="14"/>
  <c r="L3011" i="14"/>
  <c r="E3012" i="14"/>
  <c r="F3012" i="14"/>
  <c r="G3012" i="14"/>
  <c r="H3012" i="14"/>
  <c r="I3012" i="14"/>
  <c r="J3012" i="14"/>
  <c r="K3012" i="14"/>
  <c r="L3012" i="14"/>
  <c r="E2915" i="14"/>
  <c r="F2915" i="14"/>
  <c r="G2915" i="14"/>
  <c r="H2915" i="14"/>
  <c r="I2915" i="14"/>
  <c r="J2915" i="14"/>
  <c r="K2915" i="14"/>
  <c r="L2915" i="14"/>
  <c r="E2916" i="14"/>
  <c r="F2916" i="14"/>
  <c r="G2916" i="14"/>
  <c r="H2916" i="14"/>
  <c r="I2916" i="14"/>
  <c r="J2916" i="14"/>
  <c r="K2916" i="14"/>
  <c r="L2916" i="14"/>
  <c r="E2917" i="14"/>
  <c r="F2917" i="14"/>
  <c r="G2917" i="14"/>
  <c r="H2917" i="14"/>
  <c r="I2917" i="14"/>
  <c r="J2917" i="14"/>
  <c r="K2917" i="14"/>
  <c r="L2917" i="14"/>
  <c r="E2918" i="14"/>
  <c r="F2918" i="14"/>
  <c r="G2918" i="14"/>
  <c r="H2918" i="14"/>
  <c r="I2918" i="14"/>
  <c r="J2918" i="14"/>
  <c r="K2918" i="14"/>
  <c r="L2918" i="14"/>
  <c r="E2919" i="14"/>
  <c r="F2919" i="14"/>
  <c r="G2919" i="14"/>
  <c r="H2919" i="14"/>
  <c r="I2919" i="14"/>
  <c r="J2919" i="14"/>
  <c r="K2919" i="14"/>
  <c r="L2919" i="14"/>
  <c r="E2920" i="14"/>
  <c r="F2920" i="14"/>
  <c r="G2920" i="14"/>
  <c r="H2920" i="14"/>
  <c r="I2920" i="14"/>
  <c r="J2920" i="14"/>
  <c r="K2920" i="14"/>
  <c r="L2920" i="14"/>
  <c r="E2921" i="14"/>
  <c r="F2921" i="14"/>
  <c r="G2921" i="14"/>
  <c r="H2921" i="14"/>
  <c r="I2921" i="14"/>
  <c r="J2921" i="14"/>
  <c r="K2921" i="14"/>
  <c r="L2921" i="14"/>
  <c r="E2922" i="14"/>
  <c r="F2922" i="14"/>
  <c r="G2922" i="14"/>
  <c r="H2922" i="14"/>
  <c r="I2922" i="14"/>
  <c r="J2922" i="14"/>
  <c r="K2922" i="14"/>
  <c r="L2922" i="14"/>
  <c r="E2923" i="14"/>
  <c r="F2923" i="14"/>
  <c r="G2923" i="14"/>
  <c r="H2923" i="14"/>
  <c r="I2923" i="14"/>
  <c r="J2923" i="14"/>
  <c r="K2923" i="14"/>
  <c r="L2923" i="14"/>
  <c r="E2924" i="14"/>
  <c r="F2924" i="14"/>
  <c r="G2924" i="14"/>
  <c r="H2924" i="14"/>
  <c r="I2924" i="14"/>
  <c r="J2924" i="14"/>
  <c r="K2924" i="14"/>
  <c r="L2924" i="14"/>
  <c r="E2925" i="14"/>
  <c r="F2925" i="14"/>
  <c r="G2925" i="14"/>
  <c r="H2925" i="14"/>
  <c r="I2925" i="14"/>
  <c r="J2925" i="14"/>
  <c r="K2925" i="14"/>
  <c r="L2925" i="14"/>
  <c r="E2926" i="14"/>
  <c r="F2926" i="14"/>
  <c r="G2926" i="14"/>
  <c r="H2926" i="14"/>
  <c r="I2926" i="14"/>
  <c r="J2926" i="14"/>
  <c r="K2926" i="14"/>
  <c r="L2926" i="14"/>
  <c r="E2927" i="14"/>
  <c r="F2927" i="14"/>
  <c r="G2927" i="14"/>
  <c r="H2927" i="14"/>
  <c r="I2927" i="14"/>
  <c r="J2927" i="14"/>
  <c r="K2927" i="14"/>
  <c r="L2927" i="14"/>
  <c r="E2928" i="14"/>
  <c r="F2928" i="14"/>
  <c r="G2928" i="14"/>
  <c r="H2928" i="14"/>
  <c r="I2928" i="14"/>
  <c r="J2928" i="14"/>
  <c r="K2928" i="14"/>
  <c r="L2928" i="14"/>
  <c r="E2929" i="14"/>
  <c r="F2929" i="14"/>
  <c r="G2929" i="14"/>
  <c r="H2929" i="14"/>
  <c r="I2929" i="14"/>
  <c r="J2929" i="14"/>
  <c r="K2929" i="14"/>
  <c r="L2929" i="14"/>
  <c r="E2930" i="14"/>
  <c r="F2930" i="14"/>
  <c r="G2930" i="14"/>
  <c r="H2930" i="14"/>
  <c r="I2930" i="14"/>
  <c r="J2930" i="14"/>
  <c r="K2930" i="14"/>
  <c r="L2930" i="14"/>
  <c r="E2931" i="14"/>
  <c r="F2931" i="14"/>
  <c r="G2931" i="14"/>
  <c r="H2931" i="14"/>
  <c r="I2931" i="14"/>
  <c r="J2931" i="14"/>
  <c r="K2931" i="14"/>
  <c r="L2931" i="14"/>
  <c r="E2932" i="14"/>
  <c r="F2932" i="14"/>
  <c r="G2932" i="14"/>
  <c r="H2932" i="14"/>
  <c r="I2932" i="14"/>
  <c r="J2932" i="14"/>
  <c r="K2932" i="14"/>
  <c r="L2932" i="14"/>
  <c r="E2933" i="14"/>
  <c r="F2933" i="14"/>
  <c r="G2933" i="14"/>
  <c r="H2933" i="14"/>
  <c r="I2933" i="14"/>
  <c r="J2933" i="14"/>
  <c r="K2933" i="14"/>
  <c r="L2933" i="14"/>
  <c r="E2934" i="14"/>
  <c r="F2934" i="14"/>
  <c r="G2934" i="14"/>
  <c r="H2934" i="14"/>
  <c r="I2934" i="14"/>
  <c r="J2934" i="14"/>
  <c r="K2934" i="14"/>
  <c r="L2934" i="14"/>
  <c r="E2935" i="14"/>
  <c r="F2935" i="14"/>
  <c r="G2935" i="14"/>
  <c r="H2935" i="14"/>
  <c r="I2935" i="14"/>
  <c r="J2935" i="14"/>
  <c r="K2935" i="14"/>
  <c r="L2935" i="14"/>
  <c r="E2936" i="14"/>
  <c r="F2936" i="14"/>
  <c r="G2936" i="14"/>
  <c r="H2936" i="14"/>
  <c r="I2936" i="14"/>
  <c r="J2936" i="14"/>
  <c r="K2936" i="14"/>
  <c r="L2936" i="14"/>
  <c r="E2937" i="14"/>
  <c r="F2937" i="14"/>
  <c r="G2937" i="14"/>
  <c r="H2937" i="14"/>
  <c r="I2937" i="14"/>
  <c r="J2937" i="14"/>
  <c r="K2937" i="14"/>
  <c r="L2937" i="14"/>
  <c r="E2938" i="14"/>
  <c r="F2938" i="14"/>
  <c r="G2938" i="14"/>
  <c r="H2938" i="14"/>
  <c r="I2938" i="14"/>
  <c r="J2938" i="14"/>
  <c r="K2938" i="14"/>
  <c r="L2938" i="14"/>
  <c r="E2939" i="14"/>
  <c r="F2939" i="14"/>
  <c r="G2939" i="14"/>
  <c r="H2939" i="14"/>
  <c r="I2939" i="14"/>
  <c r="J2939" i="14"/>
  <c r="K2939" i="14"/>
  <c r="L2939" i="14"/>
  <c r="E2940" i="14"/>
  <c r="F2940" i="14"/>
  <c r="G2940" i="14"/>
  <c r="H2940" i="14"/>
  <c r="I2940" i="14"/>
  <c r="J2940" i="14"/>
  <c r="K2940" i="14"/>
  <c r="L2940" i="14"/>
  <c r="E2941" i="14"/>
  <c r="F2941" i="14"/>
  <c r="G2941" i="14"/>
  <c r="H2941" i="14"/>
  <c r="I2941" i="14"/>
  <c r="J2941" i="14"/>
  <c r="K2941" i="14"/>
  <c r="L2941" i="14"/>
  <c r="E2942" i="14"/>
  <c r="F2942" i="14"/>
  <c r="G2942" i="14"/>
  <c r="H2942" i="14"/>
  <c r="I2942" i="14"/>
  <c r="J2942" i="14"/>
  <c r="K2942" i="14"/>
  <c r="L2942" i="14"/>
  <c r="E2943" i="14"/>
  <c r="F2943" i="14"/>
  <c r="G2943" i="14"/>
  <c r="H2943" i="14"/>
  <c r="I2943" i="14"/>
  <c r="J2943" i="14"/>
  <c r="K2943" i="14"/>
  <c r="L2943" i="14"/>
  <c r="E2944" i="14"/>
  <c r="F2944" i="14"/>
  <c r="G2944" i="14"/>
  <c r="H2944" i="14"/>
  <c r="I2944" i="14"/>
  <c r="J2944" i="14"/>
  <c r="K2944" i="14"/>
  <c r="L2944" i="14"/>
  <c r="E2945" i="14"/>
  <c r="F2945" i="14"/>
  <c r="G2945" i="14"/>
  <c r="H2945" i="14"/>
  <c r="I2945" i="14"/>
  <c r="J2945" i="14"/>
  <c r="K2945" i="14"/>
  <c r="L2945" i="14"/>
  <c r="E2946" i="14"/>
  <c r="F2946" i="14"/>
  <c r="G2946" i="14"/>
  <c r="H2946" i="14"/>
  <c r="I2946" i="14"/>
  <c r="J2946" i="14"/>
  <c r="K2946" i="14"/>
  <c r="L2946" i="14"/>
  <c r="E2947" i="14"/>
  <c r="F2947" i="14"/>
  <c r="G2947" i="14"/>
  <c r="H2947" i="14"/>
  <c r="I2947" i="14"/>
  <c r="J2947" i="14"/>
  <c r="K2947" i="14"/>
  <c r="L2947" i="14"/>
  <c r="E2948" i="14"/>
  <c r="F2948" i="14"/>
  <c r="G2948" i="14"/>
  <c r="H2948" i="14"/>
  <c r="I2948" i="14"/>
  <c r="J2948" i="14"/>
  <c r="K2948" i="14"/>
  <c r="L2948" i="14"/>
  <c r="E2949" i="14"/>
  <c r="F2949" i="14"/>
  <c r="G2949" i="14"/>
  <c r="H2949" i="14"/>
  <c r="I2949" i="14"/>
  <c r="J2949" i="14"/>
  <c r="K2949" i="14"/>
  <c r="L2949" i="14"/>
  <c r="E2950" i="14"/>
  <c r="F2950" i="14"/>
  <c r="G2950" i="14"/>
  <c r="H2950" i="14"/>
  <c r="I2950" i="14"/>
  <c r="J2950" i="14"/>
  <c r="K2950" i="14"/>
  <c r="L2950" i="14"/>
  <c r="E2951" i="14"/>
  <c r="F2951" i="14"/>
  <c r="G2951" i="14"/>
  <c r="H2951" i="14"/>
  <c r="I2951" i="14"/>
  <c r="J2951" i="14"/>
  <c r="K2951" i="14"/>
  <c r="L2951" i="14"/>
  <c r="E2952" i="14"/>
  <c r="F2952" i="14"/>
  <c r="G2952" i="14"/>
  <c r="H2952" i="14"/>
  <c r="I2952" i="14"/>
  <c r="J2952" i="14"/>
  <c r="K2952" i="14"/>
  <c r="L2952" i="14"/>
  <c r="E2953" i="14"/>
  <c r="F2953" i="14"/>
  <c r="G2953" i="14"/>
  <c r="H2953" i="14"/>
  <c r="I2953" i="14"/>
  <c r="J2953" i="14"/>
  <c r="K2953" i="14"/>
  <c r="L2953" i="14"/>
  <c r="E2954" i="14"/>
  <c r="F2954" i="14"/>
  <c r="G2954" i="14"/>
  <c r="H2954" i="14"/>
  <c r="I2954" i="14"/>
  <c r="J2954" i="14"/>
  <c r="K2954" i="14"/>
  <c r="L2954" i="14"/>
  <c r="E2955" i="14"/>
  <c r="F2955" i="14"/>
  <c r="G2955" i="14"/>
  <c r="H2955" i="14"/>
  <c r="I2955" i="14"/>
  <c r="J2955" i="14"/>
  <c r="K2955" i="14"/>
  <c r="L2955" i="14"/>
  <c r="E2956" i="14"/>
  <c r="F2956" i="14"/>
  <c r="G2956" i="14"/>
  <c r="H2956" i="14"/>
  <c r="I2956" i="14"/>
  <c r="J2956" i="14"/>
  <c r="K2956" i="14"/>
  <c r="L2956" i="14"/>
  <c r="E2957" i="14"/>
  <c r="F2957" i="14"/>
  <c r="G2957" i="14"/>
  <c r="H2957" i="14"/>
  <c r="I2957" i="14"/>
  <c r="J2957" i="14"/>
  <c r="K2957" i="14"/>
  <c r="L2957" i="14"/>
  <c r="E2958" i="14"/>
  <c r="F2958" i="14"/>
  <c r="G2958" i="14"/>
  <c r="H2958" i="14"/>
  <c r="I2958" i="14"/>
  <c r="J2958" i="14"/>
  <c r="K2958" i="14"/>
  <c r="L2958" i="14"/>
  <c r="E2959" i="14"/>
  <c r="F2959" i="14"/>
  <c r="G2959" i="14"/>
  <c r="H2959" i="14"/>
  <c r="I2959" i="14"/>
  <c r="J2959" i="14"/>
  <c r="K2959" i="14"/>
  <c r="L2959" i="14"/>
  <c r="E2960" i="14"/>
  <c r="F2960" i="14"/>
  <c r="G2960" i="14"/>
  <c r="H2960" i="14"/>
  <c r="I2960" i="14"/>
  <c r="J2960" i="14"/>
  <c r="K2960" i="14"/>
  <c r="L2960" i="14"/>
  <c r="E2961" i="14"/>
  <c r="F2961" i="14"/>
  <c r="G2961" i="14"/>
  <c r="H2961" i="14"/>
  <c r="I2961" i="14"/>
  <c r="J2961" i="14"/>
  <c r="K2961" i="14"/>
  <c r="L2961" i="14"/>
  <c r="E2864" i="14"/>
  <c r="F2864" i="14"/>
  <c r="G2864" i="14"/>
  <c r="H2864" i="14"/>
  <c r="I2864" i="14"/>
  <c r="J2864" i="14"/>
  <c r="K2864" i="14"/>
  <c r="L2864" i="14"/>
  <c r="E2865" i="14"/>
  <c r="F2865" i="14"/>
  <c r="G2865" i="14"/>
  <c r="H2865" i="14"/>
  <c r="I2865" i="14"/>
  <c r="J2865" i="14"/>
  <c r="K2865" i="14"/>
  <c r="L2865" i="14"/>
  <c r="E2866" i="14"/>
  <c r="F2866" i="14"/>
  <c r="G2866" i="14"/>
  <c r="H2866" i="14"/>
  <c r="I2866" i="14"/>
  <c r="J2866" i="14"/>
  <c r="K2866" i="14"/>
  <c r="L2866" i="14"/>
  <c r="E2867" i="14"/>
  <c r="F2867" i="14"/>
  <c r="G2867" i="14"/>
  <c r="H2867" i="14"/>
  <c r="I2867" i="14"/>
  <c r="J2867" i="14"/>
  <c r="K2867" i="14"/>
  <c r="L2867" i="14"/>
  <c r="E2868" i="14"/>
  <c r="F2868" i="14"/>
  <c r="G2868" i="14"/>
  <c r="H2868" i="14"/>
  <c r="I2868" i="14"/>
  <c r="J2868" i="14"/>
  <c r="K2868" i="14"/>
  <c r="L2868" i="14"/>
  <c r="E2869" i="14"/>
  <c r="F2869" i="14"/>
  <c r="G2869" i="14"/>
  <c r="H2869" i="14"/>
  <c r="I2869" i="14"/>
  <c r="J2869" i="14"/>
  <c r="K2869" i="14"/>
  <c r="L2869" i="14"/>
  <c r="E2870" i="14"/>
  <c r="F2870" i="14"/>
  <c r="G2870" i="14"/>
  <c r="H2870" i="14"/>
  <c r="I2870" i="14"/>
  <c r="J2870" i="14"/>
  <c r="K2870" i="14"/>
  <c r="L2870" i="14"/>
  <c r="E2871" i="14"/>
  <c r="F2871" i="14"/>
  <c r="G2871" i="14"/>
  <c r="H2871" i="14"/>
  <c r="I2871" i="14"/>
  <c r="J2871" i="14"/>
  <c r="K2871" i="14"/>
  <c r="L2871" i="14"/>
  <c r="E2872" i="14"/>
  <c r="F2872" i="14"/>
  <c r="G2872" i="14"/>
  <c r="H2872" i="14"/>
  <c r="I2872" i="14"/>
  <c r="J2872" i="14"/>
  <c r="K2872" i="14"/>
  <c r="L2872" i="14"/>
  <c r="E2873" i="14"/>
  <c r="F2873" i="14"/>
  <c r="G2873" i="14"/>
  <c r="H2873" i="14"/>
  <c r="I2873" i="14"/>
  <c r="J2873" i="14"/>
  <c r="K2873" i="14"/>
  <c r="L2873" i="14"/>
  <c r="E2874" i="14"/>
  <c r="F2874" i="14"/>
  <c r="G2874" i="14"/>
  <c r="H2874" i="14"/>
  <c r="I2874" i="14"/>
  <c r="J2874" i="14"/>
  <c r="K2874" i="14"/>
  <c r="L2874" i="14"/>
  <c r="E2875" i="14"/>
  <c r="F2875" i="14"/>
  <c r="G2875" i="14"/>
  <c r="H2875" i="14"/>
  <c r="I2875" i="14"/>
  <c r="J2875" i="14"/>
  <c r="K2875" i="14"/>
  <c r="L2875" i="14"/>
  <c r="E2876" i="14"/>
  <c r="F2876" i="14"/>
  <c r="G2876" i="14"/>
  <c r="H2876" i="14"/>
  <c r="I2876" i="14"/>
  <c r="J2876" i="14"/>
  <c r="K2876" i="14"/>
  <c r="L2876" i="14"/>
  <c r="E2877" i="14"/>
  <c r="F2877" i="14"/>
  <c r="G2877" i="14"/>
  <c r="H2877" i="14"/>
  <c r="I2877" i="14"/>
  <c r="J2877" i="14"/>
  <c r="K2877" i="14"/>
  <c r="L2877" i="14"/>
  <c r="E2878" i="14"/>
  <c r="F2878" i="14"/>
  <c r="G2878" i="14"/>
  <c r="H2878" i="14"/>
  <c r="I2878" i="14"/>
  <c r="J2878" i="14"/>
  <c r="K2878" i="14"/>
  <c r="L2878" i="14"/>
  <c r="E2879" i="14"/>
  <c r="F2879" i="14"/>
  <c r="G2879" i="14"/>
  <c r="H2879" i="14"/>
  <c r="I2879" i="14"/>
  <c r="J2879" i="14"/>
  <c r="K2879" i="14"/>
  <c r="L2879" i="14"/>
  <c r="E2880" i="14"/>
  <c r="F2880" i="14"/>
  <c r="G2880" i="14"/>
  <c r="H2880" i="14"/>
  <c r="I2880" i="14"/>
  <c r="J2880" i="14"/>
  <c r="K2880" i="14"/>
  <c r="L2880" i="14"/>
  <c r="E2881" i="14"/>
  <c r="F2881" i="14"/>
  <c r="G2881" i="14"/>
  <c r="H2881" i="14"/>
  <c r="I2881" i="14"/>
  <c r="J2881" i="14"/>
  <c r="K2881" i="14"/>
  <c r="L2881" i="14"/>
  <c r="E2882" i="14"/>
  <c r="F2882" i="14"/>
  <c r="G2882" i="14"/>
  <c r="H2882" i="14"/>
  <c r="I2882" i="14"/>
  <c r="J2882" i="14"/>
  <c r="K2882" i="14"/>
  <c r="L2882" i="14"/>
  <c r="E2883" i="14"/>
  <c r="F2883" i="14"/>
  <c r="G2883" i="14"/>
  <c r="H2883" i="14"/>
  <c r="I2883" i="14"/>
  <c r="J2883" i="14"/>
  <c r="K2883" i="14"/>
  <c r="L2883" i="14"/>
  <c r="E2884" i="14"/>
  <c r="F2884" i="14"/>
  <c r="G2884" i="14"/>
  <c r="H2884" i="14"/>
  <c r="I2884" i="14"/>
  <c r="J2884" i="14"/>
  <c r="K2884" i="14"/>
  <c r="L2884" i="14"/>
  <c r="E2885" i="14"/>
  <c r="F2885" i="14"/>
  <c r="G2885" i="14"/>
  <c r="H2885" i="14"/>
  <c r="I2885" i="14"/>
  <c r="J2885" i="14"/>
  <c r="K2885" i="14"/>
  <c r="L2885" i="14"/>
  <c r="E2886" i="14"/>
  <c r="F2886" i="14"/>
  <c r="G2886" i="14"/>
  <c r="H2886" i="14"/>
  <c r="I2886" i="14"/>
  <c r="J2886" i="14"/>
  <c r="K2886" i="14"/>
  <c r="L2886" i="14"/>
  <c r="E2887" i="14"/>
  <c r="F2887" i="14"/>
  <c r="G2887" i="14"/>
  <c r="H2887" i="14"/>
  <c r="I2887" i="14"/>
  <c r="J2887" i="14"/>
  <c r="K2887" i="14"/>
  <c r="L2887" i="14"/>
  <c r="E2888" i="14"/>
  <c r="F2888" i="14"/>
  <c r="G2888" i="14"/>
  <c r="H2888" i="14"/>
  <c r="I2888" i="14"/>
  <c r="J2888" i="14"/>
  <c r="K2888" i="14"/>
  <c r="L2888" i="14"/>
  <c r="E2889" i="14"/>
  <c r="F2889" i="14"/>
  <c r="G2889" i="14"/>
  <c r="H2889" i="14"/>
  <c r="I2889" i="14"/>
  <c r="J2889" i="14"/>
  <c r="K2889" i="14"/>
  <c r="L2889" i="14"/>
  <c r="E2890" i="14"/>
  <c r="F2890" i="14"/>
  <c r="G2890" i="14"/>
  <c r="H2890" i="14"/>
  <c r="I2890" i="14"/>
  <c r="J2890" i="14"/>
  <c r="K2890" i="14"/>
  <c r="L2890" i="14"/>
  <c r="E2891" i="14"/>
  <c r="F2891" i="14"/>
  <c r="G2891" i="14"/>
  <c r="H2891" i="14"/>
  <c r="I2891" i="14"/>
  <c r="J2891" i="14"/>
  <c r="K2891" i="14"/>
  <c r="L2891" i="14"/>
  <c r="E2892" i="14"/>
  <c r="F2892" i="14"/>
  <c r="G2892" i="14"/>
  <c r="H2892" i="14"/>
  <c r="I2892" i="14"/>
  <c r="J2892" i="14"/>
  <c r="K2892" i="14"/>
  <c r="L2892" i="14"/>
  <c r="E2893" i="14"/>
  <c r="F2893" i="14"/>
  <c r="G2893" i="14"/>
  <c r="H2893" i="14"/>
  <c r="I2893" i="14"/>
  <c r="J2893" i="14"/>
  <c r="K2893" i="14"/>
  <c r="L2893" i="14"/>
  <c r="E2894" i="14"/>
  <c r="F2894" i="14"/>
  <c r="G2894" i="14"/>
  <c r="H2894" i="14"/>
  <c r="I2894" i="14"/>
  <c r="J2894" i="14"/>
  <c r="K2894" i="14"/>
  <c r="L2894" i="14"/>
  <c r="E2895" i="14"/>
  <c r="F2895" i="14"/>
  <c r="G2895" i="14"/>
  <c r="H2895" i="14"/>
  <c r="I2895" i="14"/>
  <c r="J2895" i="14"/>
  <c r="K2895" i="14"/>
  <c r="L2895" i="14"/>
  <c r="E2896" i="14"/>
  <c r="F2896" i="14"/>
  <c r="G2896" i="14"/>
  <c r="H2896" i="14"/>
  <c r="I2896" i="14"/>
  <c r="J2896" i="14"/>
  <c r="K2896" i="14"/>
  <c r="L2896" i="14"/>
  <c r="E2897" i="14"/>
  <c r="F2897" i="14"/>
  <c r="G2897" i="14"/>
  <c r="H2897" i="14"/>
  <c r="I2897" i="14"/>
  <c r="J2897" i="14"/>
  <c r="K2897" i="14"/>
  <c r="L2897" i="14"/>
  <c r="E2898" i="14"/>
  <c r="F2898" i="14"/>
  <c r="G2898" i="14"/>
  <c r="H2898" i="14"/>
  <c r="I2898" i="14"/>
  <c r="J2898" i="14"/>
  <c r="K2898" i="14"/>
  <c r="L2898" i="14"/>
  <c r="E2899" i="14"/>
  <c r="F2899" i="14"/>
  <c r="G2899" i="14"/>
  <c r="H2899" i="14"/>
  <c r="I2899" i="14"/>
  <c r="J2899" i="14"/>
  <c r="K2899" i="14"/>
  <c r="L2899" i="14"/>
  <c r="E2900" i="14"/>
  <c r="F2900" i="14"/>
  <c r="G2900" i="14"/>
  <c r="H2900" i="14"/>
  <c r="I2900" i="14"/>
  <c r="J2900" i="14"/>
  <c r="K2900" i="14"/>
  <c r="L2900" i="14"/>
  <c r="E2901" i="14"/>
  <c r="F2901" i="14"/>
  <c r="G2901" i="14"/>
  <c r="H2901" i="14"/>
  <c r="I2901" i="14"/>
  <c r="J2901" i="14"/>
  <c r="K2901" i="14"/>
  <c r="L2901" i="14"/>
  <c r="E2902" i="14"/>
  <c r="F2902" i="14"/>
  <c r="G2902" i="14"/>
  <c r="H2902" i="14"/>
  <c r="I2902" i="14"/>
  <c r="J2902" i="14"/>
  <c r="K2902" i="14"/>
  <c r="L2902" i="14"/>
  <c r="E2903" i="14"/>
  <c r="F2903" i="14"/>
  <c r="G2903" i="14"/>
  <c r="H2903" i="14"/>
  <c r="I2903" i="14"/>
  <c r="J2903" i="14"/>
  <c r="K2903" i="14"/>
  <c r="L2903" i="14"/>
  <c r="E2904" i="14"/>
  <c r="F2904" i="14"/>
  <c r="G2904" i="14"/>
  <c r="H2904" i="14"/>
  <c r="I2904" i="14"/>
  <c r="J2904" i="14"/>
  <c r="K2904" i="14"/>
  <c r="L2904" i="14"/>
  <c r="E2905" i="14"/>
  <c r="F2905" i="14"/>
  <c r="G2905" i="14"/>
  <c r="H2905" i="14"/>
  <c r="I2905" i="14"/>
  <c r="J2905" i="14"/>
  <c r="K2905" i="14"/>
  <c r="L2905" i="14"/>
  <c r="E2906" i="14"/>
  <c r="F2906" i="14"/>
  <c r="G2906" i="14"/>
  <c r="H2906" i="14"/>
  <c r="I2906" i="14"/>
  <c r="J2906" i="14"/>
  <c r="K2906" i="14"/>
  <c r="L2906" i="14"/>
  <c r="E2907" i="14"/>
  <c r="F2907" i="14"/>
  <c r="G2907" i="14"/>
  <c r="H2907" i="14"/>
  <c r="I2907" i="14"/>
  <c r="J2907" i="14"/>
  <c r="K2907" i="14"/>
  <c r="L2907" i="14"/>
  <c r="E2908" i="14"/>
  <c r="F2908" i="14"/>
  <c r="G2908" i="14"/>
  <c r="H2908" i="14"/>
  <c r="I2908" i="14"/>
  <c r="J2908" i="14"/>
  <c r="K2908" i="14"/>
  <c r="L2908" i="14"/>
  <c r="E2909" i="14"/>
  <c r="F2909" i="14"/>
  <c r="G2909" i="14"/>
  <c r="H2909" i="14"/>
  <c r="I2909" i="14"/>
  <c r="J2909" i="14"/>
  <c r="K2909" i="14"/>
  <c r="L2909" i="14"/>
  <c r="E2910" i="14"/>
  <c r="F2910" i="14"/>
  <c r="G2910" i="14"/>
  <c r="H2910" i="14"/>
  <c r="I2910" i="14"/>
  <c r="J2910" i="14"/>
  <c r="K2910" i="14"/>
  <c r="L2910" i="14"/>
  <c r="E2813" i="14"/>
  <c r="F2813" i="14"/>
  <c r="G2813" i="14"/>
  <c r="H2813" i="14"/>
  <c r="I2813" i="14"/>
  <c r="J2813" i="14"/>
  <c r="K2813" i="14"/>
  <c r="L2813" i="14"/>
  <c r="E2814" i="14"/>
  <c r="F2814" i="14"/>
  <c r="G2814" i="14"/>
  <c r="H2814" i="14"/>
  <c r="I2814" i="14"/>
  <c r="J2814" i="14"/>
  <c r="K2814" i="14"/>
  <c r="L2814" i="14"/>
  <c r="E2815" i="14"/>
  <c r="F2815" i="14"/>
  <c r="G2815" i="14"/>
  <c r="H2815" i="14"/>
  <c r="I2815" i="14"/>
  <c r="J2815" i="14"/>
  <c r="K2815" i="14"/>
  <c r="L2815" i="14"/>
  <c r="E2816" i="14"/>
  <c r="F2816" i="14"/>
  <c r="G2816" i="14"/>
  <c r="H2816" i="14"/>
  <c r="I2816" i="14"/>
  <c r="J2816" i="14"/>
  <c r="K2816" i="14"/>
  <c r="L2816" i="14"/>
  <c r="E2817" i="14"/>
  <c r="F2817" i="14"/>
  <c r="G2817" i="14"/>
  <c r="H2817" i="14"/>
  <c r="I2817" i="14"/>
  <c r="J2817" i="14"/>
  <c r="K2817" i="14"/>
  <c r="L2817" i="14"/>
  <c r="E2818" i="14"/>
  <c r="F2818" i="14"/>
  <c r="G2818" i="14"/>
  <c r="H2818" i="14"/>
  <c r="I2818" i="14"/>
  <c r="J2818" i="14"/>
  <c r="K2818" i="14"/>
  <c r="L2818" i="14"/>
  <c r="E2819" i="14"/>
  <c r="F2819" i="14"/>
  <c r="G2819" i="14"/>
  <c r="H2819" i="14"/>
  <c r="I2819" i="14"/>
  <c r="J2819" i="14"/>
  <c r="K2819" i="14"/>
  <c r="L2819" i="14"/>
  <c r="E2820" i="14"/>
  <c r="F2820" i="14"/>
  <c r="G2820" i="14"/>
  <c r="H2820" i="14"/>
  <c r="I2820" i="14"/>
  <c r="J2820" i="14"/>
  <c r="K2820" i="14"/>
  <c r="L2820" i="14"/>
  <c r="E2821" i="14"/>
  <c r="F2821" i="14"/>
  <c r="G2821" i="14"/>
  <c r="H2821" i="14"/>
  <c r="I2821" i="14"/>
  <c r="J2821" i="14"/>
  <c r="K2821" i="14"/>
  <c r="L2821" i="14"/>
  <c r="E2822" i="14"/>
  <c r="F2822" i="14"/>
  <c r="G2822" i="14"/>
  <c r="H2822" i="14"/>
  <c r="I2822" i="14"/>
  <c r="J2822" i="14"/>
  <c r="K2822" i="14"/>
  <c r="L2822" i="14"/>
  <c r="E2823" i="14"/>
  <c r="F2823" i="14"/>
  <c r="G2823" i="14"/>
  <c r="H2823" i="14"/>
  <c r="I2823" i="14"/>
  <c r="J2823" i="14"/>
  <c r="K2823" i="14"/>
  <c r="L2823" i="14"/>
  <c r="E2824" i="14"/>
  <c r="F2824" i="14"/>
  <c r="G2824" i="14"/>
  <c r="H2824" i="14"/>
  <c r="I2824" i="14"/>
  <c r="J2824" i="14"/>
  <c r="K2824" i="14"/>
  <c r="L2824" i="14"/>
  <c r="E2825" i="14"/>
  <c r="F2825" i="14"/>
  <c r="G2825" i="14"/>
  <c r="H2825" i="14"/>
  <c r="I2825" i="14"/>
  <c r="J2825" i="14"/>
  <c r="K2825" i="14"/>
  <c r="L2825" i="14"/>
  <c r="E2826" i="14"/>
  <c r="F2826" i="14"/>
  <c r="G2826" i="14"/>
  <c r="H2826" i="14"/>
  <c r="I2826" i="14"/>
  <c r="J2826" i="14"/>
  <c r="K2826" i="14"/>
  <c r="L2826" i="14"/>
  <c r="E2827" i="14"/>
  <c r="F2827" i="14"/>
  <c r="G2827" i="14"/>
  <c r="H2827" i="14"/>
  <c r="I2827" i="14"/>
  <c r="J2827" i="14"/>
  <c r="K2827" i="14"/>
  <c r="L2827" i="14"/>
  <c r="E2828" i="14"/>
  <c r="F2828" i="14"/>
  <c r="G2828" i="14"/>
  <c r="H2828" i="14"/>
  <c r="I2828" i="14"/>
  <c r="J2828" i="14"/>
  <c r="K2828" i="14"/>
  <c r="L2828" i="14"/>
  <c r="E2829" i="14"/>
  <c r="F2829" i="14"/>
  <c r="G2829" i="14"/>
  <c r="H2829" i="14"/>
  <c r="I2829" i="14"/>
  <c r="J2829" i="14"/>
  <c r="K2829" i="14"/>
  <c r="L2829" i="14"/>
  <c r="E2830" i="14"/>
  <c r="F2830" i="14"/>
  <c r="G2830" i="14"/>
  <c r="H2830" i="14"/>
  <c r="I2830" i="14"/>
  <c r="J2830" i="14"/>
  <c r="K2830" i="14"/>
  <c r="L2830" i="14"/>
  <c r="E2831" i="14"/>
  <c r="F2831" i="14"/>
  <c r="G2831" i="14"/>
  <c r="H2831" i="14"/>
  <c r="I2831" i="14"/>
  <c r="J2831" i="14"/>
  <c r="K2831" i="14"/>
  <c r="L2831" i="14"/>
  <c r="E2832" i="14"/>
  <c r="F2832" i="14"/>
  <c r="G2832" i="14"/>
  <c r="H2832" i="14"/>
  <c r="I2832" i="14"/>
  <c r="J2832" i="14"/>
  <c r="K2832" i="14"/>
  <c r="L2832" i="14"/>
  <c r="E2833" i="14"/>
  <c r="F2833" i="14"/>
  <c r="G2833" i="14"/>
  <c r="H2833" i="14"/>
  <c r="I2833" i="14"/>
  <c r="J2833" i="14"/>
  <c r="K2833" i="14"/>
  <c r="L2833" i="14"/>
  <c r="E2834" i="14"/>
  <c r="F2834" i="14"/>
  <c r="G2834" i="14"/>
  <c r="H2834" i="14"/>
  <c r="I2834" i="14"/>
  <c r="J2834" i="14"/>
  <c r="K2834" i="14"/>
  <c r="L2834" i="14"/>
  <c r="E2835" i="14"/>
  <c r="F2835" i="14"/>
  <c r="G2835" i="14"/>
  <c r="H2835" i="14"/>
  <c r="I2835" i="14"/>
  <c r="J2835" i="14"/>
  <c r="K2835" i="14"/>
  <c r="L2835" i="14"/>
  <c r="E2836" i="14"/>
  <c r="F2836" i="14"/>
  <c r="G2836" i="14"/>
  <c r="H2836" i="14"/>
  <c r="I2836" i="14"/>
  <c r="J2836" i="14"/>
  <c r="K2836" i="14"/>
  <c r="L2836" i="14"/>
  <c r="E2837" i="14"/>
  <c r="F2837" i="14"/>
  <c r="G2837" i="14"/>
  <c r="H2837" i="14"/>
  <c r="I2837" i="14"/>
  <c r="J2837" i="14"/>
  <c r="K2837" i="14"/>
  <c r="L2837" i="14"/>
  <c r="E2838" i="14"/>
  <c r="F2838" i="14"/>
  <c r="G2838" i="14"/>
  <c r="H2838" i="14"/>
  <c r="I2838" i="14"/>
  <c r="J2838" i="14"/>
  <c r="K2838" i="14"/>
  <c r="L2838" i="14"/>
  <c r="E2839" i="14"/>
  <c r="F2839" i="14"/>
  <c r="G2839" i="14"/>
  <c r="H2839" i="14"/>
  <c r="I2839" i="14"/>
  <c r="J2839" i="14"/>
  <c r="K2839" i="14"/>
  <c r="L2839" i="14"/>
  <c r="E2840" i="14"/>
  <c r="F2840" i="14"/>
  <c r="G2840" i="14"/>
  <c r="H2840" i="14"/>
  <c r="I2840" i="14"/>
  <c r="J2840" i="14"/>
  <c r="K2840" i="14"/>
  <c r="L2840" i="14"/>
  <c r="E2841" i="14"/>
  <c r="F2841" i="14"/>
  <c r="G2841" i="14"/>
  <c r="H2841" i="14"/>
  <c r="I2841" i="14"/>
  <c r="J2841" i="14"/>
  <c r="K2841" i="14"/>
  <c r="L2841" i="14"/>
  <c r="E2842" i="14"/>
  <c r="F2842" i="14"/>
  <c r="G2842" i="14"/>
  <c r="H2842" i="14"/>
  <c r="I2842" i="14"/>
  <c r="J2842" i="14"/>
  <c r="K2842" i="14"/>
  <c r="L2842" i="14"/>
  <c r="E2843" i="14"/>
  <c r="F2843" i="14"/>
  <c r="G2843" i="14"/>
  <c r="H2843" i="14"/>
  <c r="I2843" i="14"/>
  <c r="J2843" i="14"/>
  <c r="K2843" i="14"/>
  <c r="L2843" i="14"/>
  <c r="E2844" i="14"/>
  <c r="F2844" i="14"/>
  <c r="G2844" i="14"/>
  <c r="H2844" i="14"/>
  <c r="I2844" i="14"/>
  <c r="J2844" i="14"/>
  <c r="K2844" i="14"/>
  <c r="L2844" i="14"/>
  <c r="E2845" i="14"/>
  <c r="F2845" i="14"/>
  <c r="G2845" i="14"/>
  <c r="H2845" i="14"/>
  <c r="I2845" i="14"/>
  <c r="J2845" i="14"/>
  <c r="K2845" i="14"/>
  <c r="L2845" i="14"/>
  <c r="E2846" i="14"/>
  <c r="F2846" i="14"/>
  <c r="G2846" i="14"/>
  <c r="H2846" i="14"/>
  <c r="I2846" i="14"/>
  <c r="J2846" i="14"/>
  <c r="K2846" i="14"/>
  <c r="L2846" i="14"/>
  <c r="E2847" i="14"/>
  <c r="F2847" i="14"/>
  <c r="G2847" i="14"/>
  <c r="H2847" i="14"/>
  <c r="I2847" i="14"/>
  <c r="J2847" i="14"/>
  <c r="K2847" i="14"/>
  <c r="L2847" i="14"/>
  <c r="E2848" i="14"/>
  <c r="F2848" i="14"/>
  <c r="G2848" i="14"/>
  <c r="H2848" i="14"/>
  <c r="I2848" i="14"/>
  <c r="J2848" i="14"/>
  <c r="K2848" i="14"/>
  <c r="L2848" i="14"/>
  <c r="E2849" i="14"/>
  <c r="F2849" i="14"/>
  <c r="G2849" i="14"/>
  <c r="H2849" i="14"/>
  <c r="I2849" i="14"/>
  <c r="J2849" i="14"/>
  <c r="K2849" i="14"/>
  <c r="L2849" i="14"/>
  <c r="E2850" i="14"/>
  <c r="F2850" i="14"/>
  <c r="G2850" i="14"/>
  <c r="H2850" i="14"/>
  <c r="I2850" i="14"/>
  <c r="J2850" i="14"/>
  <c r="K2850" i="14"/>
  <c r="L2850" i="14"/>
  <c r="E2851" i="14"/>
  <c r="F2851" i="14"/>
  <c r="G2851" i="14"/>
  <c r="H2851" i="14"/>
  <c r="I2851" i="14"/>
  <c r="J2851" i="14"/>
  <c r="K2851" i="14"/>
  <c r="L2851" i="14"/>
  <c r="E2852" i="14"/>
  <c r="F2852" i="14"/>
  <c r="G2852" i="14"/>
  <c r="H2852" i="14"/>
  <c r="I2852" i="14"/>
  <c r="J2852" i="14"/>
  <c r="K2852" i="14"/>
  <c r="L2852" i="14"/>
  <c r="E2853" i="14"/>
  <c r="F2853" i="14"/>
  <c r="G2853" i="14"/>
  <c r="H2853" i="14"/>
  <c r="I2853" i="14"/>
  <c r="J2853" i="14"/>
  <c r="K2853" i="14"/>
  <c r="L2853" i="14"/>
  <c r="E2854" i="14"/>
  <c r="F2854" i="14"/>
  <c r="G2854" i="14"/>
  <c r="H2854" i="14"/>
  <c r="I2854" i="14"/>
  <c r="J2854" i="14"/>
  <c r="K2854" i="14"/>
  <c r="L2854" i="14"/>
  <c r="E2855" i="14"/>
  <c r="F2855" i="14"/>
  <c r="G2855" i="14"/>
  <c r="H2855" i="14"/>
  <c r="I2855" i="14"/>
  <c r="J2855" i="14"/>
  <c r="K2855" i="14"/>
  <c r="L2855" i="14"/>
  <c r="E2856" i="14"/>
  <c r="F2856" i="14"/>
  <c r="G2856" i="14"/>
  <c r="H2856" i="14"/>
  <c r="I2856" i="14"/>
  <c r="J2856" i="14"/>
  <c r="K2856" i="14"/>
  <c r="L2856" i="14"/>
  <c r="E2857" i="14"/>
  <c r="F2857" i="14"/>
  <c r="G2857" i="14"/>
  <c r="H2857" i="14"/>
  <c r="I2857" i="14"/>
  <c r="J2857" i="14"/>
  <c r="K2857" i="14"/>
  <c r="L2857" i="14"/>
  <c r="E2858" i="14"/>
  <c r="F2858" i="14"/>
  <c r="G2858" i="14"/>
  <c r="H2858" i="14"/>
  <c r="I2858" i="14"/>
  <c r="J2858" i="14"/>
  <c r="K2858" i="14"/>
  <c r="L2858" i="14"/>
  <c r="E2859" i="14"/>
  <c r="F2859" i="14"/>
  <c r="G2859" i="14"/>
  <c r="H2859" i="14"/>
  <c r="I2859" i="14"/>
  <c r="J2859" i="14"/>
  <c r="K2859" i="14"/>
  <c r="L2859" i="14"/>
  <c r="E2762" i="14"/>
  <c r="F2762" i="14"/>
  <c r="G2762" i="14"/>
  <c r="H2762" i="14"/>
  <c r="I2762" i="14"/>
  <c r="J2762" i="14"/>
  <c r="K2762" i="14"/>
  <c r="L2762" i="14"/>
  <c r="E2763" i="14"/>
  <c r="F2763" i="14"/>
  <c r="G2763" i="14"/>
  <c r="H2763" i="14"/>
  <c r="I2763" i="14"/>
  <c r="J2763" i="14"/>
  <c r="K2763" i="14"/>
  <c r="L2763" i="14"/>
  <c r="E2764" i="14"/>
  <c r="F2764" i="14"/>
  <c r="G2764" i="14"/>
  <c r="H2764" i="14"/>
  <c r="I2764" i="14"/>
  <c r="J2764" i="14"/>
  <c r="K2764" i="14"/>
  <c r="L2764" i="14"/>
  <c r="E2765" i="14"/>
  <c r="F2765" i="14"/>
  <c r="G2765" i="14"/>
  <c r="H2765" i="14"/>
  <c r="I2765" i="14"/>
  <c r="J2765" i="14"/>
  <c r="K2765" i="14"/>
  <c r="L2765" i="14"/>
  <c r="E2766" i="14"/>
  <c r="F2766" i="14"/>
  <c r="G2766" i="14"/>
  <c r="H2766" i="14"/>
  <c r="I2766" i="14"/>
  <c r="J2766" i="14"/>
  <c r="K2766" i="14"/>
  <c r="L2766" i="14"/>
  <c r="E2767" i="14"/>
  <c r="F2767" i="14"/>
  <c r="G2767" i="14"/>
  <c r="H2767" i="14"/>
  <c r="I2767" i="14"/>
  <c r="J2767" i="14"/>
  <c r="K2767" i="14"/>
  <c r="L2767" i="14"/>
  <c r="E2768" i="14"/>
  <c r="F2768" i="14"/>
  <c r="G2768" i="14"/>
  <c r="H2768" i="14"/>
  <c r="I2768" i="14"/>
  <c r="J2768" i="14"/>
  <c r="K2768" i="14"/>
  <c r="L2768" i="14"/>
  <c r="E2769" i="14"/>
  <c r="F2769" i="14"/>
  <c r="G2769" i="14"/>
  <c r="H2769" i="14"/>
  <c r="I2769" i="14"/>
  <c r="J2769" i="14"/>
  <c r="K2769" i="14"/>
  <c r="L2769" i="14"/>
  <c r="E2770" i="14"/>
  <c r="F2770" i="14"/>
  <c r="G2770" i="14"/>
  <c r="H2770" i="14"/>
  <c r="I2770" i="14"/>
  <c r="J2770" i="14"/>
  <c r="K2770" i="14"/>
  <c r="L2770" i="14"/>
  <c r="E2771" i="14"/>
  <c r="F2771" i="14"/>
  <c r="G2771" i="14"/>
  <c r="H2771" i="14"/>
  <c r="I2771" i="14"/>
  <c r="J2771" i="14"/>
  <c r="K2771" i="14"/>
  <c r="L2771" i="14"/>
  <c r="E2772" i="14"/>
  <c r="F2772" i="14"/>
  <c r="G2772" i="14"/>
  <c r="H2772" i="14"/>
  <c r="I2772" i="14"/>
  <c r="J2772" i="14"/>
  <c r="K2772" i="14"/>
  <c r="L2772" i="14"/>
  <c r="E2773" i="14"/>
  <c r="F2773" i="14"/>
  <c r="G2773" i="14"/>
  <c r="H2773" i="14"/>
  <c r="I2773" i="14"/>
  <c r="J2773" i="14"/>
  <c r="K2773" i="14"/>
  <c r="L2773" i="14"/>
  <c r="E2774" i="14"/>
  <c r="F2774" i="14"/>
  <c r="G2774" i="14"/>
  <c r="H2774" i="14"/>
  <c r="I2774" i="14"/>
  <c r="J2774" i="14"/>
  <c r="K2774" i="14"/>
  <c r="L2774" i="14"/>
  <c r="E2775" i="14"/>
  <c r="F2775" i="14"/>
  <c r="G2775" i="14"/>
  <c r="H2775" i="14"/>
  <c r="I2775" i="14"/>
  <c r="J2775" i="14"/>
  <c r="K2775" i="14"/>
  <c r="L2775" i="14"/>
  <c r="E2776" i="14"/>
  <c r="F2776" i="14"/>
  <c r="G2776" i="14"/>
  <c r="H2776" i="14"/>
  <c r="I2776" i="14"/>
  <c r="J2776" i="14"/>
  <c r="K2776" i="14"/>
  <c r="L2776" i="14"/>
  <c r="E2777" i="14"/>
  <c r="F2777" i="14"/>
  <c r="G2777" i="14"/>
  <c r="H2777" i="14"/>
  <c r="I2777" i="14"/>
  <c r="J2777" i="14"/>
  <c r="K2777" i="14"/>
  <c r="L2777" i="14"/>
  <c r="E2778" i="14"/>
  <c r="F2778" i="14"/>
  <c r="G2778" i="14"/>
  <c r="H2778" i="14"/>
  <c r="I2778" i="14"/>
  <c r="J2778" i="14"/>
  <c r="K2778" i="14"/>
  <c r="L2778" i="14"/>
  <c r="E2779" i="14"/>
  <c r="F2779" i="14"/>
  <c r="G2779" i="14"/>
  <c r="H2779" i="14"/>
  <c r="I2779" i="14"/>
  <c r="J2779" i="14"/>
  <c r="K2779" i="14"/>
  <c r="L2779" i="14"/>
  <c r="E2780" i="14"/>
  <c r="F2780" i="14"/>
  <c r="G2780" i="14"/>
  <c r="H2780" i="14"/>
  <c r="I2780" i="14"/>
  <c r="J2780" i="14"/>
  <c r="K2780" i="14"/>
  <c r="L2780" i="14"/>
  <c r="E2781" i="14"/>
  <c r="F2781" i="14"/>
  <c r="G2781" i="14"/>
  <c r="H2781" i="14"/>
  <c r="I2781" i="14"/>
  <c r="J2781" i="14"/>
  <c r="K2781" i="14"/>
  <c r="L2781" i="14"/>
  <c r="E2782" i="14"/>
  <c r="F2782" i="14"/>
  <c r="G2782" i="14"/>
  <c r="H2782" i="14"/>
  <c r="I2782" i="14"/>
  <c r="J2782" i="14"/>
  <c r="K2782" i="14"/>
  <c r="L2782" i="14"/>
  <c r="E2783" i="14"/>
  <c r="F2783" i="14"/>
  <c r="G2783" i="14"/>
  <c r="H2783" i="14"/>
  <c r="I2783" i="14"/>
  <c r="J2783" i="14"/>
  <c r="K2783" i="14"/>
  <c r="L2783" i="14"/>
  <c r="E2784" i="14"/>
  <c r="F2784" i="14"/>
  <c r="G2784" i="14"/>
  <c r="H2784" i="14"/>
  <c r="I2784" i="14"/>
  <c r="J2784" i="14"/>
  <c r="K2784" i="14"/>
  <c r="L2784" i="14"/>
  <c r="E2785" i="14"/>
  <c r="F2785" i="14"/>
  <c r="G2785" i="14"/>
  <c r="H2785" i="14"/>
  <c r="I2785" i="14"/>
  <c r="J2785" i="14"/>
  <c r="K2785" i="14"/>
  <c r="L2785" i="14"/>
  <c r="E2786" i="14"/>
  <c r="F2786" i="14"/>
  <c r="G2786" i="14"/>
  <c r="H2786" i="14"/>
  <c r="I2786" i="14"/>
  <c r="J2786" i="14"/>
  <c r="K2786" i="14"/>
  <c r="L2786" i="14"/>
  <c r="E2787" i="14"/>
  <c r="F2787" i="14"/>
  <c r="G2787" i="14"/>
  <c r="H2787" i="14"/>
  <c r="I2787" i="14"/>
  <c r="J2787" i="14"/>
  <c r="K2787" i="14"/>
  <c r="L2787" i="14"/>
  <c r="E2788" i="14"/>
  <c r="F2788" i="14"/>
  <c r="G2788" i="14"/>
  <c r="H2788" i="14"/>
  <c r="I2788" i="14"/>
  <c r="J2788" i="14"/>
  <c r="K2788" i="14"/>
  <c r="L2788" i="14"/>
  <c r="E2789" i="14"/>
  <c r="F2789" i="14"/>
  <c r="G2789" i="14"/>
  <c r="H2789" i="14"/>
  <c r="I2789" i="14"/>
  <c r="J2789" i="14"/>
  <c r="K2789" i="14"/>
  <c r="L2789" i="14"/>
  <c r="E2790" i="14"/>
  <c r="F2790" i="14"/>
  <c r="G2790" i="14"/>
  <c r="H2790" i="14"/>
  <c r="I2790" i="14"/>
  <c r="J2790" i="14"/>
  <c r="K2790" i="14"/>
  <c r="L2790" i="14"/>
  <c r="E2791" i="14"/>
  <c r="F2791" i="14"/>
  <c r="G2791" i="14"/>
  <c r="H2791" i="14"/>
  <c r="I2791" i="14"/>
  <c r="J2791" i="14"/>
  <c r="K2791" i="14"/>
  <c r="L2791" i="14"/>
  <c r="E2792" i="14"/>
  <c r="F2792" i="14"/>
  <c r="G2792" i="14"/>
  <c r="H2792" i="14"/>
  <c r="I2792" i="14"/>
  <c r="J2792" i="14"/>
  <c r="K2792" i="14"/>
  <c r="L2792" i="14"/>
  <c r="E2793" i="14"/>
  <c r="F2793" i="14"/>
  <c r="G2793" i="14"/>
  <c r="H2793" i="14"/>
  <c r="I2793" i="14"/>
  <c r="J2793" i="14"/>
  <c r="K2793" i="14"/>
  <c r="L2793" i="14"/>
  <c r="E2794" i="14"/>
  <c r="F2794" i="14"/>
  <c r="G2794" i="14"/>
  <c r="H2794" i="14"/>
  <c r="I2794" i="14"/>
  <c r="J2794" i="14"/>
  <c r="K2794" i="14"/>
  <c r="L2794" i="14"/>
  <c r="E2795" i="14"/>
  <c r="F2795" i="14"/>
  <c r="G2795" i="14"/>
  <c r="H2795" i="14"/>
  <c r="I2795" i="14"/>
  <c r="J2795" i="14"/>
  <c r="K2795" i="14"/>
  <c r="L2795" i="14"/>
  <c r="E2796" i="14"/>
  <c r="F2796" i="14"/>
  <c r="G2796" i="14"/>
  <c r="H2796" i="14"/>
  <c r="I2796" i="14"/>
  <c r="J2796" i="14"/>
  <c r="K2796" i="14"/>
  <c r="L2796" i="14"/>
  <c r="E2797" i="14"/>
  <c r="F2797" i="14"/>
  <c r="G2797" i="14"/>
  <c r="H2797" i="14"/>
  <c r="I2797" i="14"/>
  <c r="J2797" i="14"/>
  <c r="K2797" i="14"/>
  <c r="L2797" i="14"/>
  <c r="E2798" i="14"/>
  <c r="F2798" i="14"/>
  <c r="G2798" i="14"/>
  <c r="H2798" i="14"/>
  <c r="I2798" i="14"/>
  <c r="J2798" i="14"/>
  <c r="K2798" i="14"/>
  <c r="L2798" i="14"/>
  <c r="E2799" i="14"/>
  <c r="F2799" i="14"/>
  <c r="G2799" i="14"/>
  <c r="H2799" i="14"/>
  <c r="I2799" i="14"/>
  <c r="J2799" i="14"/>
  <c r="K2799" i="14"/>
  <c r="L2799" i="14"/>
  <c r="E2800" i="14"/>
  <c r="F2800" i="14"/>
  <c r="G2800" i="14"/>
  <c r="H2800" i="14"/>
  <c r="I2800" i="14"/>
  <c r="J2800" i="14"/>
  <c r="K2800" i="14"/>
  <c r="L2800" i="14"/>
  <c r="E2801" i="14"/>
  <c r="F2801" i="14"/>
  <c r="G2801" i="14"/>
  <c r="H2801" i="14"/>
  <c r="I2801" i="14"/>
  <c r="J2801" i="14"/>
  <c r="K2801" i="14"/>
  <c r="L2801" i="14"/>
  <c r="E2802" i="14"/>
  <c r="F2802" i="14"/>
  <c r="G2802" i="14"/>
  <c r="H2802" i="14"/>
  <c r="I2802" i="14"/>
  <c r="J2802" i="14"/>
  <c r="K2802" i="14"/>
  <c r="L2802" i="14"/>
  <c r="E2803" i="14"/>
  <c r="F2803" i="14"/>
  <c r="G2803" i="14"/>
  <c r="H2803" i="14"/>
  <c r="I2803" i="14"/>
  <c r="J2803" i="14"/>
  <c r="K2803" i="14"/>
  <c r="L2803" i="14"/>
  <c r="E2804" i="14"/>
  <c r="F2804" i="14"/>
  <c r="G2804" i="14"/>
  <c r="H2804" i="14"/>
  <c r="I2804" i="14"/>
  <c r="J2804" i="14"/>
  <c r="K2804" i="14"/>
  <c r="L2804" i="14"/>
  <c r="E2805" i="14"/>
  <c r="F2805" i="14"/>
  <c r="G2805" i="14"/>
  <c r="H2805" i="14"/>
  <c r="I2805" i="14"/>
  <c r="J2805" i="14"/>
  <c r="K2805" i="14"/>
  <c r="L2805" i="14"/>
  <c r="E2806" i="14"/>
  <c r="F2806" i="14"/>
  <c r="G2806" i="14"/>
  <c r="H2806" i="14"/>
  <c r="I2806" i="14"/>
  <c r="J2806" i="14"/>
  <c r="K2806" i="14"/>
  <c r="L2806" i="14"/>
  <c r="E2807" i="14"/>
  <c r="F2807" i="14"/>
  <c r="G2807" i="14"/>
  <c r="H2807" i="14"/>
  <c r="I2807" i="14"/>
  <c r="J2807" i="14"/>
  <c r="K2807" i="14"/>
  <c r="L2807" i="14"/>
  <c r="E2808" i="14"/>
  <c r="F2808" i="14"/>
  <c r="G2808" i="14"/>
  <c r="H2808" i="14"/>
  <c r="I2808" i="14"/>
  <c r="J2808" i="14"/>
  <c r="K2808" i="14"/>
  <c r="L2808" i="14"/>
  <c r="E2711" i="14"/>
  <c r="F2711" i="14"/>
  <c r="G2711" i="14"/>
  <c r="H2711" i="14"/>
  <c r="I2711" i="14"/>
  <c r="J2711" i="14"/>
  <c r="K2711" i="14"/>
  <c r="L2711" i="14"/>
  <c r="E2712" i="14"/>
  <c r="F2712" i="14"/>
  <c r="G2712" i="14"/>
  <c r="H2712" i="14"/>
  <c r="I2712" i="14"/>
  <c r="J2712" i="14"/>
  <c r="K2712" i="14"/>
  <c r="L2712" i="14"/>
  <c r="E2713" i="14"/>
  <c r="F2713" i="14"/>
  <c r="G2713" i="14"/>
  <c r="H2713" i="14"/>
  <c r="I2713" i="14"/>
  <c r="J2713" i="14"/>
  <c r="K2713" i="14"/>
  <c r="L2713" i="14"/>
  <c r="E2714" i="14"/>
  <c r="F2714" i="14"/>
  <c r="G2714" i="14"/>
  <c r="H2714" i="14"/>
  <c r="I2714" i="14"/>
  <c r="J2714" i="14"/>
  <c r="K2714" i="14"/>
  <c r="L2714" i="14"/>
  <c r="E2715" i="14"/>
  <c r="F2715" i="14"/>
  <c r="G2715" i="14"/>
  <c r="H2715" i="14"/>
  <c r="I2715" i="14"/>
  <c r="J2715" i="14"/>
  <c r="K2715" i="14"/>
  <c r="L2715" i="14"/>
  <c r="E2716" i="14"/>
  <c r="F2716" i="14"/>
  <c r="G2716" i="14"/>
  <c r="H2716" i="14"/>
  <c r="I2716" i="14"/>
  <c r="J2716" i="14"/>
  <c r="K2716" i="14"/>
  <c r="L2716" i="14"/>
  <c r="E2717" i="14"/>
  <c r="F2717" i="14"/>
  <c r="G2717" i="14"/>
  <c r="H2717" i="14"/>
  <c r="I2717" i="14"/>
  <c r="J2717" i="14"/>
  <c r="K2717" i="14"/>
  <c r="L2717" i="14"/>
  <c r="E2718" i="14"/>
  <c r="F2718" i="14"/>
  <c r="G2718" i="14"/>
  <c r="H2718" i="14"/>
  <c r="I2718" i="14"/>
  <c r="J2718" i="14"/>
  <c r="K2718" i="14"/>
  <c r="L2718" i="14"/>
  <c r="E2719" i="14"/>
  <c r="F2719" i="14"/>
  <c r="G2719" i="14"/>
  <c r="H2719" i="14"/>
  <c r="I2719" i="14"/>
  <c r="J2719" i="14"/>
  <c r="K2719" i="14"/>
  <c r="L2719" i="14"/>
  <c r="E2720" i="14"/>
  <c r="F2720" i="14"/>
  <c r="G2720" i="14"/>
  <c r="H2720" i="14"/>
  <c r="I2720" i="14"/>
  <c r="J2720" i="14"/>
  <c r="K2720" i="14"/>
  <c r="L2720" i="14"/>
  <c r="E2721" i="14"/>
  <c r="F2721" i="14"/>
  <c r="G2721" i="14"/>
  <c r="H2721" i="14"/>
  <c r="I2721" i="14"/>
  <c r="J2721" i="14"/>
  <c r="K2721" i="14"/>
  <c r="L2721" i="14"/>
  <c r="E2722" i="14"/>
  <c r="F2722" i="14"/>
  <c r="G2722" i="14"/>
  <c r="H2722" i="14"/>
  <c r="I2722" i="14"/>
  <c r="J2722" i="14"/>
  <c r="K2722" i="14"/>
  <c r="L2722" i="14"/>
  <c r="E2723" i="14"/>
  <c r="F2723" i="14"/>
  <c r="G2723" i="14"/>
  <c r="H2723" i="14"/>
  <c r="I2723" i="14"/>
  <c r="J2723" i="14"/>
  <c r="K2723" i="14"/>
  <c r="L2723" i="14"/>
  <c r="E2724" i="14"/>
  <c r="F2724" i="14"/>
  <c r="G2724" i="14"/>
  <c r="H2724" i="14"/>
  <c r="I2724" i="14"/>
  <c r="J2724" i="14"/>
  <c r="K2724" i="14"/>
  <c r="L2724" i="14"/>
  <c r="E2725" i="14"/>
  <c r="F2725" i="14"/>
  <c r="G2725" i="14"/>
  <c r="H2725" i="14"/>
  <c r="I2725" i="14"/>
  <c r="J2725" i="14"/>
  <c r="K2725" i="14"/>
  <c r="L2725" i="14"/>
  <c r="E2726" i="14"/>
  <c r="F2726" i="14"/>
  <c r="G2726" i="14"/>
  <c r="H2726" i="14"/>
  <c r="I2726" i="14"/>
  <c r="J2726" i="14"/>
  <c r="K2726" i="14"/>
  <c r="L2726" i="14"/>
  <c r="E2727" i="14"/>
  <c r="F2727" i="14"/>
  <c r="G2727" i="14"/>
  <c r="H2727" i="14"/>
  <c r="I2727" i="14"/>
  <c r="J2727" i="14"/>
  <c r="K2727" i="14"/>
  <c r="L2727" i="14"/>
  <c r="E2728" i="14"/>
  <c r="F2728" i="14"/>
  <c r="G2728" i="14"/>
  <c r="H2728" i="14"/>
  <c r="I2728" i="14"/>
  <c r="J2728" i="14"/>
  <c r="K2728" i="14"/>
  <c r="L2728" i="14"/>
  <c r="E2729" i="14"/>
  <c r="F2729" i="14"/>
  <c r="G2729" i="14"/>
  <c r="H2729" i="14"/>
  <c r="I2729" i="14"/>
  <c r="J2729" i="14"/>
  <c r="K2729" i="14"/>
  <c r="L2729" i="14"/>
  <c r="E2730" i="14"/>
  <c r="F2730" i="14"/>
  <c r="G2730" i="14"/>
  <c r="H2730" i="14"/>
  <c r="I2730" i="14"/>
  <c r="J2730" i="14"/>
  <c r="K2730" i="14"/>
  <c r="L2730" i="14"/>
  <c r="E2731" i="14"/>
  <c r="F2731" i="14"/>
  <c r="G2731" i="14"/>
  <c r="H2731" i="14"/>
  <c r="I2731" i="14"/>
  <c r="J2731" i="14"/>
  <c r="K2731" i="14"/>
  <c r="L2731" i="14"/>
  <c r="E2732" i="14"/>
  <c r="F2732" i="14"/>
  <c r="G2732" i="14"/>
  <c r="H2732" i="14"/>
  <c r="I2732" i="14"/>
  <c r="J2732" i="14"/>
  <c r="K2732" i="14"/>
  <c r="L2732" i="14"/>
  <c r="E2733" i="14"/>
  <c r="F2733" i="14"/>
  <c r="G2733" i="14"/>
  <c r="H2733" i="14"/>
  <c r="I2733" i="14"/>
  <c r="J2733" i="14"/>
  <c r="K2733" i="14"/>
  <c r="L2733" i="14"/>
  <c r="E2734" i="14"/>
  <c r="F2734" i="14"/>
  <c r="G2734" i="14"/>
  <c r="H2734" i="14"/>
  <c r="I2734" i="14"/>
  <c r="J2734" i="14"/>
  <c r="K2734" i="14"/>
  <c r="L2734" i="14"/>
  <c r="E2735" i="14"/>
  <c r="F2735" i="14"/>
  <c r="G2735" i="14"/>
  <c r="H2735" i="14"/>
  <c r="I2735" i="14"/>
  <c r="J2735" i="14"/>
  <c r="K2735" i="14"/>
  <c r="L2735" i="14"/>
  <c r="E2736" i="14"/>
  <c r="F2736" i="14"/>
  <c r="G2736" i="14"/>
  <c r="H2736" i="14"/>
  <c r="I2736" i="14"/>
  <c r="J2736" i="14"/>
  <c r="K2736" i="14"/>
  <c r="L2736" i="14"/>
  <c r="E2737" i="14"/>
  <c r="F2737" i="14"/>
  <c r="G2737" i="14"/>
  <c r="H2737" i="14"/>
  <c r="I2737" i="14"/>
  <c r="J2737" i="14"/>
  <c r="K2737" i="14"/>
  <c r="L2737" i="14"/>
  <c r="E2738" i="14"/>
  <c r="F2738" i="14"/>
  <c r="G2738" i="14"/>
  <c r="H2738" i="14"/>
  <c r="I2738" i="14"/>
  <c r="J2738" i="14"/>
  <c r="K2738" i="14"/>
  <c r="L2738" i="14"/>
  <c r="E2739" i="14"/>
  <c r="F2739" i="14"/>
  <c r="G2739" i="14"/>
  <c r="H2739" i="14"/>
  <c r="I2739" i="14"/>
  <c r="J2739" i="14"/>
  <c r="K2739" i="14"/>
  <c r="L2739" i="14"/>
  <c r="E2740" i="14"/>
  <c r="F2740" i="14"/>
  <c r="G2740" i="14"/>
  <c r="H2740" i="14"/>
  <c r="I2740" i="14"/>
  <c r="J2740" i="14"/>
  <c r="K2740" i="14"/>
  <c r="L2740" i="14"/>
  <c r="E2741" i="14"/>
  <c r="F2741" i="14"/>
  <c r="G2741" i="14"/>
  <c r="H2741" i="14"/>
  <c r="I2741" i="14"/>
  <c r="J2741" i="14"/>
  <c r="K2741" i="14"/>
  <c r="L2741" i="14"/>
  <c r="E2742" i="14"/>
  <c r="F2742" i="14"/>
  <c r="G2742" i="14"/>
  <c r="H2742" i="14"/>
  <c r="I2742" i="14"/>
  <c r="J2742" i="14"/>
  <c r="K2742" i="14"/>
  <c r="L2742" i="14"/>
  <c r="E2743" i="14"/>
  <c r="F2743" i="14"/>
  <c r="G2743" i="14"/>
  <c r="H2743" i="14"/>
  <c r="I2743" i="14"/>
  <c r="J2743" i="14"/>
  <c r="K2743" i="14"/>
  <c r="L2743" i="14"/>
  <c r="E2744" i="14"/>
  <c r="F2744" i="14"/>
  <c r="G2744" i="14"/>
  <c r="H2744" i="14"/>
  <c r="I2744" i="14"/>
  <c r="J2744" i="14"/>
  <c r="K2744" i="14"/>
  <c r="L2744" i="14"/>
  <c r="E2745" i="14"/>
  <c r="F2745" i="14"/>
  <c r="G2745" i="14"/>
  <c r="H2745" i="14"/>
  <c r="I2745" i="14"/>
  <c r="J2745" i="14"/>
  <c r="K2745" i="14"/>
  <c r="L2745" i="14"/>
  <c r="E2746" i="14"/>
  <c r="F2746" i="14"/>
  <c r="G2746" i="14"/>
  <c r="H2746" i="14"/>
  <c r="I2746" i="14"/>
  <c r="J2746" i="14"/>
  <c r="K2746" i="14"/>
  <c r="L2746" i="14"/>
  <c r="E2747" i="14"/>
  <c r="F2747" i="14"/>
  <c r="G2747" i="14"/>
  <c r="H2747" i="14"/>
  <c r="I2747" i="14"/>
  <c r="J2747" i="14"/>
  <c r="K2747" i="14"/>
  <c r="L2747" i="14"/>
  <c r="E2748" i="14"/>
  <c r="F2748" i="14"/>
  <c r="G2748" i="14"/>
  <c r="H2748" i="14"/>
  <c r="I2748" i="14"/>
  <c r="J2748" i="14"/>
  <c r="K2748" i="14"/>
  <c r="L2748" i="14"/>
  <c r="E2749" i="14"/>
  <c r="F2749" i="14"/>
  <c r="G2749" i="14"/>
  <c r="H2749" i="14"/>
  <c r="I2749" i="14"/>
  <c r="J2749" i="14"/>
  <c r="K2749" i="14"/>
  <c r="L2749" i="14"/>
  <c r="E2750" i="14"/>
  <c r="F2750" i="14"/>
  <c r="G2750" i="14"/>
  <c r="H2750" i="14"/>
  <c r="I2750" i="14"/>
  <c r="J2750" i="14"/>
  <c r="K2750" i="14"/>
  <c r="L2750" i="14"/>
  <c r="E2751" i="14"/>
  <c r="F2751" i="14"/>
  <c r="G2751" i="14"/>
  <c r="H2751" i="14"/>
  <c r="I2751" i="14"/>
  <c r="J2751" i="14"/>
  <c r="K2751" i="14"/>
  <c r="L2751" i="14"/>
  <c r="E2752" i="14"/>
  <c r="F2752" i="14"/>
  <c r="G2752" i="14"/>
  <c r="H2752" i="14"/>
  <c r="I2752" i="14"/>
  <c r="J2752" i="14"/>
  <c r="K2752" i="14"/>
  <c r="L2752" i="14"/>
  <c r="E2753" i="14"/>
  <c r="F2753" i="14"/>
  <c r="G2753" i="14"/>
  <c r="H2753" i="14"/>
  <c r="I2753" i="14"/>
  <c r="J2753" i="14"/>
  <c r="K2753" i="14"/>
  <c r="L2753" i="14"/>
  <c r="E2754" i="14"/>
  <c r="F2754" i="14"/>
  <c r="G2754" i="14"/>
  <c r="H2754" i="14"/>
  <c r="I2754" i="14"/>
  <c r="J2754" i="14"/>
  <c r="K2754" i="14"/>
  <c r="L2754" i="14"/>
  <c r="E2755" i="14"/>
  <c r="F2755" i="14"/>
  <c r="G2755" i="14"/>
  <c r="H2755" i="14"/>
  <c r="I2755" i="14"/>
  <c r="J2755" i="14"/>
  <c r="K2755" i="14"/>
  <c r="L2755" i="14"/>
  <c r="E2756" i="14"/>
  <c r="F2756" i="14"/>
  <c r="G2756" i="14"/>
  <c r="H2756" i="14"/>
  <c r="I2756" i="14"/>
  <c r="J2756" i="14"/>
  <c r="K2756" i="14"/>
  <c r="L2756" i="14"/>
  <c r="E2757" i="14"/>
  <c r="F2757" i="14"/>
  <c r="G2757" i="14"/>
  <c r="H2757" i="14"/>
  <c r="I2757" i="14"/>
  <c r="J2757" i="14"/>
  <c r="K2757" i="14"/>
  <c r="L2757" i="14"/>
  <c r="E2660" i="14"/>
  <c r="F2660" i="14"/>
  <c r="G2660" i="14"/>
  <c r="H2660" i="14"/>
  <c r="I2660" i="14"/>
  <c r="J2660" i="14"/>
  <c r="K2660" i="14"/>
  <c r="L2660" i="14"/>
  <c r="E2661" i="14"/>
  <c r="F2661" i="14"/>
  <c r="G2661" i="14"/>
  <c r="H2661" i="14"/>
  <c r="I2661" i="14"/>
  <c r="J2661" i="14"/>
  <c r="K2661" i="14"/>
  <c r="L2661" i="14"/>
  <c r="E2662" i="14"/>
  <c r="F2662" i="14"/>
  <c r="G2662" i="14"/>
  <c r="H2662" i="14"/>
  <c r="I2662" i="14"/>
  <c r="J2662" i="14"/>
  <c r="K2662" i="14"/>
  <c r="L2662" i="14"/>
  <c r="E2663" i="14"/>
  <c r="F2663" i="14"/>
  <c r="G2663" i="14"/>
  <c r="H2663" i="14"/>
  <c r="I2663" i="14"/>
  <c r="J2663" i="14"/>
  <c r="K2663" i="14"/>
  <c r="L2663" i="14"/>
  <c r="E2664" i="14"/>
  <c r="F2664" i="14"/>
  <c r="G2664" i="14"/>
  <c r="H2664" i="14"/>
  <c r="I2664" i="14"/>
  <c r="J2664" i="14"/>
  <c r="K2664" i="14"/>
  <c r="L2664" i="14"/>
  <c r="E2665" i="14"/>
  <c r="F2665" i="14"/>
  <c r="G2665" i="14"/>
  <c r="H2665" i="14"/>
  <c r="I2665" i="14"/>
  <c r="J2665" i="14"/>
  <c r="K2665" i="14"/>
  <c r="L2665" i="14"/>
  <c r="E2666" i="14"/>
  <c r="F2666" i="14"/>
  <c r="G2666" i="14"/>
  <c r="H2666" i="14"/>
  <c r="I2666" i="14"/>
  <c r="J2666" i="14"/>
  <c r="K2666" i="14"/>
  <c r="L2666" i="14"/>
  <c r="E2667" i="14"/>
  <c r="F2667" i="14"/>
  <c r="G2667" i="14"/>
  <c r="H2667" i="14"/>
  <c r="I2667" i="14"/>
  <c r="J2667" i="14"/>
  <c r="K2667" i="14"/>
  <c r="L2667" i="14"/>
  <c r="E2668" i="14"/>
  <c r="F2668" i="14"/>
  <c r="G2668" i="14"/>
  <c r="H2668" i="14"/>
  <c r="I2668" i="14"/>
  <c r="J2668" i="14"/>
  <c r="K2668" i="14"/>
  <c r="L2668" i="14"/>
  <c r="E2669" i="14"/>
  <c r="F2669" i="14"/>
  <c r="G2669" i="14"/>
  <c r="H2669" i="14"/>
  <c r="I2669" i="14"/>
  <c r="J2669" i="14"/>
  <c r="K2669" i="14"/>
  <c r="L2669" i="14"/>
  <c r="E2670" i="14"/>
  <c r="F2670" i="14"/>
  <c r="G2670" i="14"/>
  <c r="H2670" i="14"/>
  <c r="I2670" i="14"/>
  <c r="J2670" i="14"/>
  <c r="K2670" i="14"/>
  <c r="L2670" i="14"/>
  <c r="E2671" i="14"/>
  <c r="F2671" i="14"/>
  <c r="G2671" i="14"/>
  <c r="H2671" i="14"/>
  <c r="I2671" i="14"/>
  <c r="J2671" i="14"/>
  <c r="K2671" i="14"/>
  <c r="L2671" i="14"/>
  <c r="E2672" i="14"/>
  <c r="F2672" i="14"/>
  <c r="G2672" i="14"/>
  <c r="H2672" i="14"/>
  <c r="I2672" i="14"/>
  <c r="J2672" i="14"/>
  <c r="K2672" i="14"/>
  <c r="L2672" i="14"/>
  <c r="E2673" i="14"/>
  <c r="F2673" i="14"/>
  <c r="G2673" i="14"/>
  <c r="H2673" i="14"/>
  <c r="I2673" i="14"/>
  <c r="J2673" i="14"/>
  <c r="K2673" i="14"/>
  <c r="L2673" i="14"/>
  <c r="E2674" i="14"/>
  <c r="F2674" i="14"/>
  <c r="G2674" i="14"/>
  <c r="H2674" i="14"/>
  <c r="I2674" i="14"/>
  <c r="J2674" i="14"/>
  <c r="K2674" i="14"/>
  <c r="L2674" i="14"/>
  <c r="E2675" i="14"/>
  <c r="F2675" i="14"/>
  <c r="G2675" i="14"/>
  <c r="H2675" i="14"/>
  <c r="I2675" i="14"/>
  <c r="J2675" i="14"/>
  <c r="K2675" i="14"/>
  <c r="L2675" i="14"/>
  <c r="E2676" i="14"/>
  <c r="F2676" i="14"/>
  <c r="G2676" i="14"/>
  <c r="H2676" i="14"/>
  <c r="I2676" i="14"/>
  <c r="J2676" i="14"/>
  <c r="K2676" i="14"/>
  <c r="L2676" i="14"/>
  <c r="E2677" i="14"/>
  <c r="F2677" i="14"/>
  <c r="G2677" i="14"/>
  <c r="H2677" i="14"/>
  <c r="I2677" i="14"/>
  <c r="J2677" i="14"/>
  <c r="K2677" i="14"/>
  <c r="L2677" i="14"/>
  <c r="E2678" i="14"/>
  <c r="F2678" i="14"/>
  <c r="G2678" i="14"/>
  <c r="H2678" i="14"/>
  <c r="I2678" i="14"/>
  <c r="J2678" i="14"/>
  <c r="K2678" i="14"/>
  <c r="L2678" i="14"/>
  <c r="E2679" i="14"/>
  <c r="F2679" i="14"/>
  <c r="G2679" i="14"/>
  <c r="H2679" i="14"/>
  <c r="I2679" i="14"/>
  <c r="J2679" i="14"/>
  <c r="K2679" i="14"/>
  <c r="L2679" i="14"/>
  <c r="E2680" i="14"/>
  <c r="F2680" i="14"/>
  <c r="G2680" i="14"/>
  <c r="H2680" i="14"/>
  <c r="I2680" i="14"/>
  <c r="J2680" i="14"/>
  <c r="K2680" i="14"/>
  <c r="L2680" i="14"/>
  <c r="E2681" i="14"/>
  <c r="F2681" i="14"/>
  <c r="G2681" i="14"/>
  <c r="H2681" i="14"/>
  <c r="I2681" i="14"/>
  <c r="J2681" i="14"/>
  <c r="K2681" i="14"/>
  <c r="L2681" i="14"/>
  <c r="E2682" i="14"/>
  <c r="F2682" i="14"/>
  <c r="G2682" i="14"/>
  <c r="H2682" i="14"/>
  <c r="I2682" i="14"/>
  <c r="J2682" i="14"/>
  <c r="K2682" i="14"/>
  <c r="L2682" i="14"/>
  <c r="E2683" i="14"/>
  <c r="F2683" i="14"/>
  <c r="G2683" i="14"/>
  <c r="H2683" i="14"/>
  <c r="I2683" i="14"/>
  <c r="J2683" i="14"/>
  <c r="K2683" i="14"/>
  <c r="L2683" i="14"/>
  <c r="E2684" i="14"/>
  <c r="F2684" i="14"/>
  <c r="G2684" i="14"/>
  <c r="H2684" i="14"/>
  <c r="I2684" i="14"/>
  <c r="J2684" i="14"/>
  <c r="K2684" i="14"/>
  <c r="L2684" i="14"/>
  <c r="E2685" i="14"/>
  <c r="F2685" i="14"/>
  <c r="G2685" i="14"/>
  <c r="H2685" i="14"/>
  <c r="I2685" i="14"/>
  <c r="J2685" i="14"/>
  <c r="K2685" i="14"/>
  <c r="L2685" i="14"/>
  <c r="E2686" i="14"/>
  <c r="F2686" i="14"/>
  <c r="G2686" i="14"/>
  <c r="H2686" i="14"/>
  <c r="I2686" i="14"/>
  <c r="J2686" i="14"/>
  <c r="K2686" i="14"/>
  <c r="L2686" i="14"/>
  <c r="E2687" i="14"/>
  <c r="F2687" i="14"/>
  <c r="G2687" i="14"/>
  <c r="H2687" i="14"/>
  <c r="I2687" i="14"/>
  <c r="J2687" i="14"/>
  <c r="K2687" i="14"/>
  <c r="L2687" i="14"/>
  <c r="E2688" i="14"/>
  <c r="F2688" i="14"/>
  <c r="G2688" i="14"/>
  <c r="H2688" i="14"/>
  <c r="I2688" i="14"/>
  <c r="J2688" i="14"/>
  <c r="K2688" i="14"/>
  <c r="L2688" i="14"/>
  <c r="E2689" i="14"/>
  <c r="F2689" i="14"/>
  <c r="G2689" i="14"/>
  <c r="H2689" i="14"/>
  <c r="I2689" i="14"/>
  <c r="J2689" i="14"/>
  <c r="K2689" i="14"/>
  <c r="L2689" i="14"/>
  <c r="E2690" i="14"/>
  <c r="F2690" i="14"/>
  <c r="G2690" i="14"/>
  <c r="H2690" i="14"/>
  <c r="I2690" i="14"/>
  <c r="J2690" i="14"/>
  <c r="K2690" i="14"/>
  <c r="L2690" i="14"/>
  <c r="E2691" i="14"/>
  <c r="F2691" i="14"/>
  <c r="G2691" i="14"/>
  <c r="H2691" i="14"/>
  <c r="I2691" i="14"/>
  <c r="J2691" i="14"/>
  <c r="K2691" i="14"/>
  <c r="L2691" i="14"/>
  <c r="E2692" i="14"/>
  <c r="F2692" i="14"/>
  <c r="G2692" i="14"/>
  <c r="H2692" i="14"/>
  <c r="I2692" i="14"/>
  <c r="J2692" i="14"/>
  <c r="K2692" i="14"/>
  <c r="L2692" i="14"/>
  <c r="E2693" i="14"/>
  <c r="F2693" i="14"/>
  <c r="G2693" i="14"/>
  <c r="H2693" i="14"/>
  <c r="I2693" i="14"/>
  <c r="J2693" i="14"/>
  <c r="K2693" i="14"/>
  <c r="L2693" i="14"/>
  <c r="E2694" i="14"/>
  <c r="F2694" i="14"/>
  <c r="G2694" i="14"/>
  <c r="H2694" i="14"/>
  <c r="I2694" i="14"/>
  <c r="J2694" i="14"/>
  <c r="K2694" i="14"/>
  <c r="L2694" i="14"/>
  <c r="E2695" i="14"/>
  <c r="F2695" i="14"/>
  <c r="G2695" i="14"/>
  <c r="H2695" i="14"/>
  <c r="I2695" i="14"/>
  <c r="J2695" i="14"/>
  <c r="K2695" i="14"/>
  <c r="L2695" i="14"/>
  <c r="E2696" i="14"/>
  <c r="F2696" i="14"/>
  <c r="G2696" i="14"/>
  <c r="H2696" i="14"/>
  <c r="I2696" i="14"/>
  <c r="J2696" i="14"/>
  <c r="K2696" i="14"/>
  <c r="L2696" i="14"/>
  <c r="E2697" i="14"/>
  <c r="F2697" i="14"/>
  <c r="G2697" i="14"/>
  <c r="H2697" i="14"/>
  <c r="I2697" i="14"/>
  <c r="J2697" i="14"/>
  <c r="K2697" i="14"/>
  <c r="L2697" i="14"/>
  <c r="E2698" i="14"/>
  <c r="F2698" i="14"/>
  <c r="G2698" i="14"/>
  <c r="H2698" i="14"/>
  <c r="I2698" i="14"/>
  <c r="J2698" i="14"/>
  <c r="K2698" i="14"/>
  <c r="L2698" i="14"/>
  <c r="E2699" i="14"/>
  <c r="F2699" i="14"/>
  <c r="G2699" i="14"/>
  <c r="H2699" i="14"/>
  <c r="I2699" i="14"/>
  <c r="J2699" i="14"/>
  <c r="K2699" i="14"/>
  <c r="L2699" i="14"/>
  <c r="E2700" i="14"/>
  <c r="F2700" i="14"/>
  <c r="G2700" i="14"/>
  <c r="H2700" i="14"/>
  <c r="I2700" i="14"/>
  <c r="J2700" i="14"/>
  <c r="K2700" i="14"/>
  <c r="L2700" i="14"/>
  <c r="E2701" i="14"/>
  <c r="F2701" i="14"/>
  <c r="G2701" i="14"/>
  <c r="H2701" i="14"/>
  <c r="I2701" i="14"/>
  <c r="J2701" i="14"/>
  <c r="K2701" i="14"/>
  <c r="L2701" i="14"/>
  <c r="E2702" i="14"/>
  <c r="F2702" i="14"/>
  <c r="G2702" i="14"/>
  <c r="H2702" i="14"/>
  <c r="I2702" i="14"/>
  <c r="J2702" i="14"/>
  <c r="K2702" i="14"/>
  <c r="L2702" i="14"/>
  <c r="E2703" i="14"/>
  <c r="F2703" i="14"/>
  <c r="G2703" i="14"/>
  <c r="H2703" i="14"/>
  <c r="I2703" i="14"/>
  <c r="J2703" i="14"/>
  <c r="K2703" i="14"/>
  <c r="L2703" i="14"/>
  <c r="E2704" i="14"/>
  <c r="F2704" i="14"/>
  <c r="G2704" i="14"/>
  <c r="H2704" i="14"/>
  <c r="I2704" i="14"/>
  <c r="J2704" i="14"/>
  <c r="K2704" i="14"/>
  <c r="L2704" i="14"/>
  <c r="E2705" i="14"/>
  <c r="F2705" i="14"/>
  <c r="G2705" i="14"/>
  <c r="H2705" i="14"/>
  <c r="I2705" i="14"/>
  <c r="J2705" i="14"/>
  <c r="K2705" i="14"/>
  <c r="L2705" i="14"/>
  <c r="E2706" i="14"/>
  <c r="F2706" i="14"/>
  <c r="G2706" i="14"/>
  <c r="H2706" i="14"/>
  <c r="I2706" i="14"/>
  <c r="J2706" i="14"/>
  <c r="K2706" i="14"/>
  <c r="L2706" i="14"/>
  <c r="E2609" i="14"/>
  <c r="F2609" i="14"/>
  <c r="G2609" i="14"/>
  <c r="H2609" i="14"/>
  <c r="I2609" i="14"/>
  <c r="J2609" i="14"/>
  <c r="K2609" i="14"/>
  <c r="L2609" i="14"/>
  <c r="E2610" i="14"/>
  <c r="F2610" i="14"/>
  <c r="G2610" i="14"/>
  <c r="H2610" i="14"/>
  <c r="I2610" i="14"/>
  <c r="J2610" i="14"/>
  <c r="K2610" i="14"/>
  <c r="L2610" i="14"/>
  <c r="E2611" i="14"/>
  <c r="F2611" i="14"/>
  <c r="G2611" i="14"/>
  <c r="H2611" i="14"/>
  <c r="I2611" i="14"/>
  <c r="J2611" i="14"/>
  <c r="K2611" i="14"/>
  <c r="L2611" i="14"/>
  <c r="E2612" i="14"/>
  <c r="F2612" i="14"/>
  <c r="G2612" i="14"/>
  <c r="H2612" i="14"/>
  <c r="I2612" i="14"/>
  <c r="J2612" i="14"/>
  <c r="K2612" i="14"/>
  <c r="L2612" i="14"/>
  <c r="E2613" i="14"/>
  <c r="F2613" i="14"/>
  <c r="G2613" i="14"/>
  <c r="H2613" i="14"/>
  <c r="I2613" i="14"/>
  <c r="J2613" i="14"/>
  <c r="K2613" i="14"/>
  <c r="L2613" i="14"/>
  <c r="E2614" i="14"/>
  <c r="F2614" i="14"/>
  <c r="G2614" i="14"/>
  <c r="H2614" i="14"/>
  <c r="I2614" i="14"/>
  <c r="J2614" i="14"/>
  <c r="K2614" i="14"/>
  <c r="L2614" i="14"/>
  <c r="E2615" i="14"/>
  <c r="F2615" i="14"/>
  <c r="G2615" i="14"/>
  <c r="H2615" i="14"/>
  <c r="I2615" i="14"/>
  <c r="J2615" i="14"/>
  <c r="K2615" i="14"/>
  <c r="L2615" i="14"/>
  <c r="E2616" i="14"/>
  <c r="F2616" i="14"/>
  <c r="G2616" i="14"/>
  <c r="H2616" i="14"/>
  <c r="I2616" i="14"/>
  <c r="J2616" i="14"/>
  <c r="K2616" i="14"/>
  <c r="L2616" i="14"/>
  <c r="E2617" i="14"/>
  <c r="F2617" i="14"/>
  <c r="G2617" i="14"/>
  <c r="H2617" i="14"/>
  <c r="I2617" i="14"/>
  <c r="J2617" i="14"/>
  <c r="K2617" i="14"/>
  <c r="L2617" i="14"/>
  <c r="E2618" i="14"/>
  <c r="F2618" i="14"/>
  <c r="G2618" i="14"/>
  <c r="H2618" i="14"/>
  <c r="I2618" i="14"/>
  <c r="J2618" i="14"/>
  <c r="K2618" i="14"/>
  <c r="L2618" i="14"/>
  <c r="E2619" i="14"/>
  <c r="F2619" i="14"/>
  <c r="G2619" i="14"/>
  <c r="H2619" i="14"/>
  <c r="I2619" i="14"/>
  <c r="J2619" i="14"/>
  <c r="K2619" i="14"/>
  <c r="L2619" i="14"/>
  <c r="E2620" i="14"/>
  <c r="F2620" i="14"/>
  <c r="G2620" i="14"/>
  <c r="H2620" i="14"/>
  <c r="I2620" i="14"/>
  <c r="J2620" i="14"/>
  <c r="K2620" i="14"/>
  <c r="L2620" i="14"/>
  <c r="E2621" i="14"/>
  <c r="F2621" i="14"/>
  <c r="G2621" i="14"/>
  <c r="H2621" i="14"/>
  <c r="I2621" i="14"/>
  <c r="J2621" i="14"/>
  <c r="K2621" i="14"/>
  <c r="L2621" i="14"/>
  <c r="E2622" i="14"/>
  <c r="F2622" i="14"/>
  <c r="G2622" i="14"/>
  <c r="H2622" i="14"/>
  <c r="I2622" i="14"/>
  <c r="J2622" i="14"/>
  <c r="K2622" i="14"/>
  <c r="L2622" i="14"/>
  <c r="E2623" i="14"/>
  <c r="F2623" i="14"/>
  <c r="G2623" i="14"/>
  <c r="H2623" i="14"/>
  <c r="I2623" i="14"/>
  <c r="J2623" i="14"/>
  <c r="K2623" i="14"/>
  <c r="L2623" i="14"/>
  <c r="E2624" i="14"/>
  <c r="F2624" i="14"/>
  <c r="G2624" i="14"/>
  <c r="H2624" i="14"/>
  <c r="I2624" i="14"/>
  <c r="J2624" i="14"/>
  <c r="K2624" i="14"/>
  <c r="L2624" i="14"/>
  <c r="E2625" i="14"/>
  <c r="F2625" i="14"/>
  <c r="G2625" i="14"/>
  <c r="H2625" i="14"/>
  <c r="I2625" i="14"/>
  <c r="J2625" i="14"/>
  <c r="K2625" i="14"/>
  <c r="L2625" i="14"/>
  <c r="E2626" i="14"/>
  <c r="F2626" i="14"/>
  <c r="G2626" i="14"/>
  <c r="H2626" i="14"/>
  <c r="I2626" i="14"/>
  <c r="J2626" i="14"/>
  <c r="K2626" i="14"/>
  <c r="L2626" i="14"/>
  <c r="E2627" i="14"/>
  <c r="F2627" i="14"/>
  <c r="G2627" i="14"/>
  <c r="H2627" i="14"/>
  <c r="I2627" i="14"/>
  <c r="J2627" i="14"/>
  <c r="K2627" i="14"/>
  <c r="L2627" i="14"/>
  <c r="E2628" i="14"/>
  <c r="F2628" i="14"/>
  <c r="G2628" i="14"/>
  <c r="H2628" i="14"/>
  <c r="I2628" i="14"/>
  <c r="J2628" i="14"/>
  <c r="K2628" i="14"/>
  <c r="L2628" i="14"/>
  <c r="E2629" i="14"/>
  <c r="F2629" i="14"/>
  <c r="G2629" i="14"/>
  <c r="H2629" i="14"/>
  <c r="I2629" i="14"/>
  <c r="J2629" i="14"/>
  <c r="K2629" i="14"/>
  <c r="L2629" i="14"/>
  <c r="E2630" i="14"/>
  <c r="F2630" i="14"/>
  <c r="G2630" i="14"/>
  <c r="H2630" i="14"/>
  <c r="I2630" i="14"/>
  <c r="J2630" i="14"/>
  <c r="K2630" i="14"/>
  <c r="L2630" i="14"/>
  <c r="E2631" i="14"/>
  <c r="F2631" i="14"/>
  <c r="G2631" i="14"/>
  <c r="H2631" i="14"/>
  <c r="I2631" i="14"/>
  <c r="J2631" i="14"/>
  <c r="K2631" i="14"/>
  <c r="L2631" i="14"/>
  <c r="E2632" i="14"/>
  <c r="F2632" i="14"/>
  <c r="G2632" i="14"/>
  <c r="H2632" i="14"/>
  <c r="I2632" i="14"/>
  <c r="J2632" i="14"/>
  <c r="K2632" i="14"/>
  <c r="L2632" i="14"/>
  <c r="E2633" i="14"/>
  <c r="F2633" i="14"/>
  <c r="G2633" i="14"/>
  <c r="H2633" i="14"/>
  <c r="I2633" i="14"/>
  <c r="J2633" i="14"/>
  <c r="K2633" i="14"/>
  <c r="L2633" i="14"/>
  <c r="E2634" i="14"/>
  <c r="F2634" i="14"/>
  <c r="G2634" i="14"/>
  <c r="H2634" i="14"/>
  <c r="I2634" i="14"/>
  <c r="J2634" i="14"/>
  <c r="K2634" i="14"/>
  <c r="L2634" i="14"/>
  <c r="E2635" i="14"/>
  <c r="F2635" i="14"/>
  <c r="G2635" i="14"/>
  <c r="H2635" i="14"/>
  <c r="I2635" i="14"/>
  <c r="J2635" i="14"/>
  <c r="K2635" i="14"/>
  <c r="L2635" i="14"/>
  <c r="E2636" i="14"/>
  <c r="F2636" i="14"/>
  <c r="G2636" i="14"/>
  <c r="H2636" i="14"/>
  <c r="I2636" i="14"/>
  <c r="J2636" i="14"/>
  <c r="K2636" i="14"/>
  <c r="L2636" i="14"/>
  <c r="E2637" i="14"/>
  <c r="F2637" i="14"/>
  <c r="G2637" i="14"/>
  <c r="H2637" i="14"/>
  <c r="I2637" i="14"/>
  <c r="J2637" i="14"/>
  <c r="K2637" i="14"/>
  <c r="L2637" i="14"/>
  <c r="E2638" i="14"/>
  <c r="F2638" i="14"/>
  <c r="G2638" i="14"/>
  <c r="H2638" i="14"/>
  <c r="I2638" i="14"/>
  <c r="J2638" i="14"/>
  <c r="K2638" i="14"/>
  <c r="L2638" i="14"/>
  <c r="E2639" i="14"/>
  <c r="F2639" i="14"/>
  <c r="G2639" i="14"/>
  <c r="H2639" i="14"/>
  <c r="I2639" i="14"/>
  <c r="J2639" i="14"/>
  <c r="K2639" i="14"/>
  <c r="L2639" i="14"/>
  <c r="E2640" i="14"/>
  <c r="F2640" i="14"/>
  <c r="G2640" i="14"/>
  <c r="H2640" i="14"/>
  <c r="I2640" i="14"/>
  <c r="J2640" i="14"/>
  <c r="K2640" i="14"/>
  <c r="L2640" i="14"/>
  <c r="E2641" i="14"/>
  <c r="F2641" i="14"/>
  <c r="G2641" i="14"/>
  <c r="H2641" i="14"/>
  <c r="I2641" i="14"/>
  <c r="J2641" i="14"/>
  <c r="K2641" i="14"/>
  <c r="L2641" i="14"/>
  <c r="E2642" i="14"/>
  <c r="F2642" i="14"/>
  <c r="G2642" i="14"/>
  <c r="H2642" i="14"/>
  <c r="I2642" i="14"/>
  <c r="J2642" i="14"/>
  <c r="K2642" i="14"/>
  <c r="L2642" i="14"/>
  <c r="E2643" i="14"/>
  <c r="F2643" i="14"/>
  <c r="G2643" i="14"/>
  <c r="H2643" i="14"/>
  <c r="I2643" i="14"/>
  <c r="J2643" i="14"/>
  <c r="K2643" i="14"/>
  <c r="L2643" i="14"/>
  <c r="E2644" i="14"/>
  <c r="F2644" i="14"/>
  <c r="G2644" i="14"/>
  <c r="H2644" i="14"/>
  <c r="I2644" i="14"/>
  <c r="J2644" i="14"/>
  <c r="K2644" i="14"/>
  <c r="L2644" i="14"/>
  <c r="E2645" i="14"/>
  <c r="F2645" i="14"/>
  <c r="G2645" i="14"/>
  <c r="H2645" i="14"/>
  <c r="I2645" i="14"/>
  <c r="J2645" i="14"/>
  <c r="K2645" i="14"/>
  <c r="L2645" i="14"/>
  <c r="E2646" i="14"/>
  <c r="F2646" i="14"/>
  <c r="G2646" i="14"/>
  <c r="H2646" i="14"/>
  <c r="I2646" i="14"/>
  <c r="J2646" i="14"/>
  <c r="K2646" i="14"/>
  <c r="L2646" i="14"/>
  <c r="E2647" i="14"/>
  <c r="F2647" i="14"/>
  <c r="G2647" i="14"/>
  <c r="H2647" i="14"/>
  <c r="I2647" i="14"/>
  <c r="J2647" i="14"/>
  <c r="K2647" i="14"/>
  <c r="L2647" i="14"/>
  <c r="E2648" i="14"/>
  <c r="F2648" i="14"/>
  <c r="G2648" i="14"/>
  <c r="H2648" i="14"/>
  <c r="I2648" i="14"/>
  <c r="J2648" i="14"/>
  <c r="K2648" i="14"/>
  <c r="L2648" i="14"/>
  <c r="E2649" i="14"/>
  <c r="F2649" i="14"/>
  <c r="G2649" i="14"/>
  <c r="H2649" i="14"/>
  <c r="I2649" i="14"/>
  <c r="J2649" i="14"/>
  <c r="K2649" i="14"/>
  <c r="L2649" i="14"/>
  <c r="E2650" i="14"/>
  <c r="F2650" i="14"/>
  <c r="G2650" i="14"/>
  <c r="H2650" i="14"/>
  <c r="I2650" i="14"/>
  <c r="J2650" i="14"/>
  <c r="K2650" i="14"/>
  <c r="L2650" i="14"/>
  <c r="E2651" i="14"/>
  <c r="F2651" i="14"/>
  <c r="G2651" i="14"/>
  <c r="H2651" i="14"/>
  <c r="I2651" i="14"/>
  <c r="J2651" i="14"/>
  <c r="K2651" i="14"/>
  <c r="L2651" i="14"/>
  <c r="E2652" i="14"/>
  <c r="F2652" i="14"/>
  <c r="G2652" i="14"/>
  <c r="H2652" i="14"/>
  <c r="I2652" i="14"/>
  <c r="J2652" i="14"/>
  <c r="K2652" i="14"/>
  <c r="L2652" i="14"/>
  <c r="E2653" i="14"/>
  <c r="F2653" i="14"/>
  <c r="G2653" i="14"/>
  <c r="H2653" i="14"/>
  <c r="I2653" i="14"/>
  <c r="J2653" i="14"/>
  <c r="K2653" i="14"/>
  <c r="L2653" i="14"/>
  <c r="E2654" i="14"/>
  <c r="F2654" i="14"/>
  <c r="G2654" i="14"/>
  <c r="H2654" i="14"/>
  <c r="I2654" i="14"/>
  <c r="J2654" i="14"/>
  <c r="K2654" i="14"/>
  <c r="L2654" i="14"/>
  <c r="E2655" i="14"/>
  <c r="F2655" i="14"/>
  <c r="G2655" i="14"/>
  <c r="H2655" i="14"/>
  <c r="I2655" i="14"/>
  <c r="J2655" i="14"/>
  <c r="K2655" i="14"/>
  <c r="L2655" i="14"/>
  <c r="E2558" i="14"/>
  <c r="F2558" i="14"/>
  <c r="G2558" i="14"/>
  <c r="H2558" i="14"/>
  <c r="I2558" i="14"/>
  <c r="J2558" i="14"/>
  <c r="K2558" i="14"/>
  <c r="L2558" i="14"/>
  <c r="E2559" i="14"/>
  <c r="F2559" i="14"/>
  <c r="G2559" i="14"/>
  <c r="H2559" i="14"/>
  <c r="I2559" i="14"/>
  <c r="J2559" i="14"/>
  <c r="K2559" i="14"/>
  <c r="L2559" i="14"/>
  <c r="E2560" i="14"/>
  <c r="F2560" i="14"/>
  <c r="G2560" i="14"/>
  <c r="H2560" i="14"/>
  <c r="I2560" i="14"/>
  <c r="J2560" i="14"/>
  <c r="K2560" i="14"/>
  <c r="L2560" i="14"/>
  <c r="E2561" i="14"/>
  <c r="F2561" i="14"/>
  <c r="G2561" i="14"/>
  <c r="H2561" i="14"/>
  <c r="I2561" i="14"/>
  <c r="J2561" i="14"/>
  <c r="K2561" i="14"/>
  <c r="L2561" i="14"/>
  <c r="E2562" i="14"/>
  <c r="F2562" i="14"/>
  <c r="G2562" i="14"/>
  <c r="H2562" i="14"/>
  <c r="I2562" i="14"/>
  <c r="J2562" i="14"/>
  <c r="K2562" i="14"/>
  <c r="L2562" i="14"/>
  <c r="E2563" i="14"/>
  <c r="F2563" i="14"/>
  <c r="G2563" i="14"/>
  <c r="H2563" i="14"/>
  <c r="I2563" i="14"/>
  <c r="J2563" i="14"/>
  <c r="K2563" i="14"/>
  <c r="L2563" i="14"/>
  <c r="E2564" i="14"/>
  <c r="F2564" i="14"/>
  <c r="G2564" i="14"/>
  <c r="H2564" i="14"/>
  <c r="I2564" i="14"/>
  <c r="J2564" i="14"/>
  <c r="K2564" i="14"/>
  <c r="L2564" i="14"/>
  <c r="E2565" i="14"/>
  <c r="F2565" i="14"/>
  <c r="G2565" i="14"/>
  <c r="H2565" i="14"/>
  <c r="I2565" i="14"/>
  <c r="J2565" i="14"/>
  <c r="K2565" i="14"/>
  <c r="L2565" i="14"/>
  <c r="E2566" i="14"/>
  <c r="F2566" i="14"/>
  <c r="G2566" i="14"/>
  <c r="H2566" i="14"/>
  <c r="I2566" i="14"/>
  <c r="J2566" i="14"/>
  <c r="K2566" i="14"/>
  <c r="L2566" i="14"/>
  <c r="E2567" i="14"/>
  <c r="F2567" i="14"/>
  <c r="G2567" i="14"/>
  <c r="H2567" i="14"/>
  <c r="I2567" i="14"/>
  <c r="J2567" i="14"/>
  <c r="K2567" i="14"/>
  <c r="L2567" i="14"/>
  <c r="E2568" i="14"/>
  <c r="F2568" i="14"/>
  <c r="G2568" i="14"/>
  <c r="H2568" i="14"/>
  <c r="I2568" i="14"/>
  <c r="J2568" i="14"/>
  <c r="K2568" i="14"/>
  <c r="L2568" i="14"/>
  <c r="E2569" i="14"/>
  <c r="F2569" i="14"/>
  <c r="G2569" i="14"/>
  <c r="H2569" i="14"/>
  <c r="I2569" i="14"/>
  <c r="J2569" i="14"/>
  <c r="K2569" i="14"/>
  <c r="L2569" i="14"/>
  <c r="E2570" i="14"/>
  <c r="F2570" i="14"/>
  <c r="G2570" i="14"/>
  <c r="H2570" i="14"/>
  <c r="I2570" i="14"/>
  <c r="J2570" i="14"/>
  <c r="K2570" i="14"/>
  <c r="L2570" i="14"/>
  <c r="E2571" i="14"/>
  <c r="F2571" i="14"/>
  <c r="G2571" i="14"/>
  <c r="H2571" i="14"/>
  <c r="I2571" i="14"/>
  <c r="J2571" i="14"/>
  <c r="K2571" i="14"/>
  <c r="L2571" i="14"/>
  <c r="E2572" i="14"/>
  <c r="F2572" i="14"/>
  <c r="G2572" i="14"/>
  <c r="H2572" i="14"/>
  <c r="I2572" i="14"/>
  <c r="J2572" i="14"/>
  <c r="K2572" i="14"/>
  <c r="L2572" i="14"/>
  <c r="E2573" i="14"/>
  <c r="F2573" i="14"/>
  <c r="G2573" i="14"/>
  <c r="H2573" i="14"/>
  <c r="I2573" i="14"/>
  <c r="J2573" i="14"/>
  <c r="K2573" i="14"/>
  <c r="L2573" i="14"/>
  <c r="E2574" i="14"/>
  <c r="F2574" i="14"/>
  <c r="G2574" i="14"/>
  <c r="H2574" i="14"/>
  <c r="I2574" i="14"/>
  <c r="J2574" i="14"/>
  <c r="K2574" i="14"/>
  <c r="L2574" i="14"/>
  <c r="E2575" i="14"/>
  <c r="F2575" i="14"/>
  <c r="G2575" i="14"/>
  <c r="H2575" i="14"/>
  <c r="I2575" i="14"/>
  <c r="J2575" i="14"/>
  <c r="K2575" i="14"/>
  <c r="L2575" i="14"/>
  <c r="E2576" i="14"/>
  <c r="F2576" i="14"/>
  <c r="G2576" i="14"/>
  <c r="H2576" i="14"/>
  <c r="I2576" i="14"/>
  <c r="J2576" i="14"/>
  <c r="K2576" i="14"/>
  <c r="L2576" i="14"/>
  <c r="E2577" i="14"/>
  <c r="F2577" i="14"/>
  <c r="G2577" i="14"/>
  <c r="H2577" i="14"/>
  <c r="I2577" i="14"/>
  <c r="J2577" i="14"/>
  <c r="K2577" i="14"/>
  <c r="L2577" i="14"/>
  <c r="E2578" i="14"/>
  <c r="F2578" i="14"/>
  <c r="G2578" i="14"/>
  <c r="H2578" i="14"/>
  <c r="I2578" i="14"/>
  <c r="J2578" i="14"/>
  <c r="K2578" i="14"/>
  <c r="L2578" i="14"/>
  <c r="E2579" i="14"/>
  <c r="F2579" i="14"/>
  <c r="G2579" i="14"/>
  <c r="H2579" i="14"/>
  <c r="I2579" i="14"/>
  <c r="J2579" i="14"/>
  <c r="K2579" i="14"/>
  <c r="L2579" i="14"/>
  <c r="E2580" i="14"/>
  <c r="F2580" i="14"/>
  <c r="G2580" i="14"/>
  <c r="H2580" i="14"/>
  <c r="I2580" i="14"/>
  <c r="J2580" i="14"/>
  <c r="K2580" i="14"/>
  <c r="L2580" i="14"/>
  <c r="E2581" i="14"/>
  <c r="F2581" i="14"/>
  <c r="G2581" i="14"/>
  <c r="H2581" i="14"/>
  <c r="I2581" i="14"/>
  <c r="J2581" i="14"/>
  <c r="K2581" i="14"/>
  <c r="L2581" i="14"/>
  <c r="E2582" i="14"/>
  <c r="F2582" i="14"/>
  <c r="G2582" i="14"/>
  <c r="H2582" i="14"/>
  <c r="I2582" i="14"/>
  <c r="J2582" i="14"/>
  <c r="K2582" i="14"/>
  <c r="L2582" i="14"/>
  <c r="E2583" i="14"/>
  <c r="F2583" i="14"/>
  <c r="G2583" i="14"/>
  <c r="H2583" i="14"/>
  <c r="I2583" i="14"/>
  <c r="J2583" i="14"/>
  <c r="K2583" i="14"/>
  <c r="L2583" i="14"/>
  <c r="E2584" i="14"/>
  <c r="F2584" i="14"/>
  <c r="G2584" i="14"/>
  <c r="H2584" i="14"/>
  <c r="I2584" i="14"/>
  <c r="J2584" i="14"/>
  <c r="K2584" i="14"/>
  <c r="L2584" i="14"/>
  <c r="E2585" i="14"/>
  <c r="F2585" i="14"/>
  <c r="G2585" i="14"/>
  <c r="H2585" i="14"/>
  <c r="I2585" i="14"/>
  <c r="J2585" i="14"/>
  <c r="K2585" i="14"/>
  <c r="L2585" i="14"/>
  <c r="E2586" i="14"/>
  <c r="F2586" i="14"/>
  <c r="G2586" i="14"/>
  <c r="H2586" i="14"/>
  <c r="I2586" i="14"/>
  <c r="J2586" i="14"/>
  <c r="K2586" i="14"/>
  <c r="L2586" i="14"/>
  <c r="E2587" i="14"/>
  <c r="F2587" i="14"/>
  <c r="G2587" i="14"/>
  <c r="H2587" i="14"/>
  <c r="I2587" i="14"/>
  <c r="J2587" i="14"/>
  <c r="K2587" i="14"/>
  <c r="L2587" i="14"/>
  <c r="E2588" i="14"/>
  <c r="F2588" i="14"/>
  <c r="G2588" i="14"/>
  <c r="H2588" i="14"/>
  <c r="I2588" i="14"/>
  <c r="J2588" i="14"/>
  <c r="K2588" i="14"/>
  <c r="L2588" i="14"/>
  <c r="E2589" i="14"/>
  <c r="F2589" i="14"/>
  <c r="G2589" i="14"/>
  <c r="H2589" i="14"/>
  <c r="I2589" i="14"/>
  <c r="J2589" i="14"/>
  <c r="K2589" i="14"/>
  <c r="L2589" i="14"/>
  <c r="E2590" i="14"/>
  <c r="F2590" i="14"/>
  <c r="G2590" i="14"/>
  <c r="H2590" i="14"/>
  <c r="I2590" i="14"/>
  <c r="J2590" i="14"/>
  <c r="K2590" i="14"/>
  <c r="L2590" i="14"/>
  <c r="E2591" i="14"/>
  <c r="F2591" i="14"/>
  <c r="G2591" i="14"/>
  <c r="H2591" i="14"/>
  <c r="I2591" i="14"/>
  <c r="J2591" i="14"/>
  <c r="K2591" i="14"/>
  <c r="L2591" i="14"/>
  <c r="E2592" i="14"/>
  <c r="F2592" i="14"/>
  <c r="G2592" i="14"/>
  <c r="H2592" i="14"/>
  <c r="I2592" i="14"/>
  <c r="J2592" i="14"/>
  <c r="K2592" i="14"/>
  <c r="L2592" i="14"/>
  <c r="E2593" i="14"/>
  <c r="F2593" i="14"/>
  <c r="G2593" i="14"/>
  <c r="H2593" i="14"/>
  <c r="I2593" i="14"/>
  <c r="J2593" i="14"/>
  <c r="K2593" i="14"/>
  <c r="L2593" i="14"/>
  <c r="E2594" i="14"/>
  <c r="F2594" i="14"/>
  <c r="G2594" i="14"/>
  <c r="H2594" i="14"/>
  <c r="I2594" i="14"/>
  <c r="J2594" i="14"/>
  <c r="K2594" i="14"/>
  <c r="L2594" i="14"/>
  <c r="E2595" i="14"/>
  <c r="F2595" i="14"/>
  <c r="G2595" i="14"/>
  <c r="H2595" i="14"/>
  <c r="I2595" i="14"/>
  <c r="J2595" i="14"/>
  <c r="K2595" i="14"/>
  <c r="L2595" i="14"/>
  <c r="E2596" i="14"/>
  <c r="F2596" i="14"/>
  <c r="G2596" i="14"/>
  <c r="H2596" i="14"/>
  <c r="I2596" i="14"/>
  <c r="J2596" i="14"/>
  <c r="K2596" i="14"/>
  <c r="L2596" i="14"/>
  <c r="E2597" i="14"/>
  <c r="F2597" i="14"/>
  <c r="G2597" i="14"/>
  <c r="H2597" i="14"/>
  <c r="I2597" i="14"/>
  <c r="J2597" i="14"/>
  <c r="K2597" i="14"/>
  <c r="L2597" i="14"/>
  <c r="E2598" i="14"/>
  <c r="F2598" i="14"/>
  <c r="G2598" i="14"/>
  <c r="H2598" i="14"/>
  <c r="I2598" i="14"/>
  <c r="J2598" i="14"/>
  <c r="K2598" i="14"/>
  <c r="L2598" i="14"/>
  <c r="E2599" i="14"/>
  <c r="F2599" i="14"/>
  <c r="G2599" i="14"/>
  <c r="H2599" i="14"/>
  <c r="I2599" i="14"/>
  <c r="J2599" i="14"/>
  <c r="K2599" i="14"/>
  <c r="L2599" i="14"/>
  <c r="E2600" i="14"/>
  <c r="F2600" i="14"/>
  <c r="G2600" i="14"/>
  <c r="H2600" i="14"/>
  <c r="I2600" i="14"/>
  <c r="J2600" i="14"/>
  <c r="K2600" i="14"/>
  <c r="L2600" i="14"/>
  <c r="E2601" i="14"/>
  <c r="F2601" i="14"/>
  <c r="G2601" i="14"/>
  <c r="H2601" i="14"/>
  <c r="I2601" i="14"/>
  <c r="J2601" i="14"/>
  <c r="K2601" i="14"/>
  <c r="L2601" i="14"/>
  <c r="E2602" i="14"/>
  <c r="F2602" i="14"/>
  <c r="G2602" i="14"/>
  <c r="H2602" i="14"/>
  <c r="I2602" i="14"/>
  <c r="J2602" i="14"/>
  <c r="K2602" i="14"/>
  <c r="L2602" i="14"/>
  <c r="E2603" i="14"/>
  <c r="F2603" i="14"/>
  <c r="G2603" i="14"/>
  <c r="H2603" i="14"/>
  <c r="I2603" i="14"/>
  <c r="J2603" i="14"/>
  <c r="K2603" i="14"/>
  <c r="L2603" i="14"/>
  <c r="E2604" i="14"/>
  <c r="F2604" i="14"/>
  <c r="G2604" i="14"/>
  <c r="H2604" i="14"/>
  <c r="I2604" i="14"/>
  <c r="J2604" i="14"/>
  <c r="K2604" i="14"/>
  <c r="L2604" i="14"/>
  <c r="E2507" i="14"/>
  <c r="F2507" i="14"/>
  <c r="G2507" i="14"/>
  <c r="H2507" i="14"/>
  <c r="I2507" i="14"/>
  <c r="J2507" i="14"/>
  <c r="K2507" i="14"/>
  <c r="L2507" i="14"/>
  <c r="E2508" i="14"/>
  <c r="F2508" i="14"/>
  <c r="G2508" i="14"/>
  <c r="H2508" i="14"/>
  <c r="I2508" i="14"/>
  <c r="J2508" i="14"/>
  <c r="K2508" i="14"/>
  <c r="L2508" i="14"/>
  <c r="E2509" i="14"/>
  <c r="F2509" i="14"/>
  <c r="G2509" i="14"/>
  <c r="H2509" i="14"/>
  <c r="I2509" i="14"/>
  <c r="J2509" i="14"/>
  <c r="K2509" i="14"/>
  <c r="L2509" i="14"/>
  <c r="E2510" i="14"/>
  <c r="F2510" i="14"/>
  <c r="G2510" i="14"/>
  <c r="H2510" i="14"/>
  <c r="I2510" i="14"/>
  <c r="J2510" i="14"/>
  <c r="K2510" i="14"/>
  <c r="L2510" i="14"/>
  <c r="E2511" i="14"/>
  <c r="F2511" i="14"/>
  <c r="G2511" i="14"/>
  <c r="H2511" i="14"/>
  <c r="I2511" i="14"/>
  <c r="J2511" i="14"/>
  <c r="K2511" i="14"/>
  <c r="L2511" i="14"/>
  <c r="E2512" i="14"/>
  <c r="F2512" i="14"/>
  <c r="G2512" i="14"/>
  <c r="H2512" i="14"/>
  <c r="I2512" i="14"/>
  <c r="J2512" i="14"/>
  <c r="K2512" i="14"/>
  <c r="L2512" i="14"/>
  <c r="E2513" i="14"/>
  <c r="F2513" i="14"/>
  <c r="G2513" i="14"/>
  <c r="H2513" i="14"/>
  <c r="I2513" i="14"/>
  <c r="J2513" i="14"/>
  <c r="K2513" i="14"/>
  <c r="L2513" i="14"/>
  <c r="E2514" i="14"/>
  <c r="F2514" i="14"/>
  <c r="G2514" i="14"/>
  <c r="H2514" i="14"/>
  <c r="I2514" i="14"/>
  <c r="J2514" i="14"/>
  <c r="K2514" i="14"/>
  <c r="L2514" i="14"/>
  <c r="E2515" i="14"/>
  <c r="F2515" i="14"/>
  <c r="G2515" i="14"/>
  <c r="H2515" i="14"/>
  <c r="I2515" i="14"/>
  <c r="J2515" i="14"/>
  <c r="K2515" i="14"/>
  <c r="L2515" i="14"/>
  <c r="E2516" i="14"/>
  <c r="F2516" i="14"/>
  <c r="G2516" i="14"/>
  <c r="H2516" i="14"/>
  <c r="I2516" i="14"/>
  <c r="J2516" i="14"/>
  <c r="K2516" i="14"/>
  <c r="L2516" i="14"/>
  <c r="E2517" i="14"/>
  <c r="F2517" i="14"/>
  <c r="G2517" i="14"/>
  <c r="H2517" i="14"/>
  <c r="I2517" i="14"/>
  <c r="J2517" i="14"/>
  <c r="K2517" i="14"/>
  <c r="L2517" i="14"/>
  <c r="E2518" i="14"/>
  <c r="F2518" i="14"/>
  <c r="G2518" i="14"/>
  <c r="H2518" i="14"/>
  <c r="I2518" i="14"/>
  <c r="J2518" i="14"/>
  <c r="K2518" i="14"/>
  <c r="L2518" i="14"/>
  <c r="E2519" i="14"/>
  <c r="F2519" i="14"/>
  <c r="G2519" i="14"/>
  <c r="H2519" i="14"/>
  <c r="I2519" i="14"/>
  <c r="J2519" i="14"/>
  <c r="K2519" i="14"/>
  <c r="L2519" i="14"/>
  <c r="E2520" i="14"/>
  <c r="F2520" i="14"/>
  <c r="G2520" i="14"/>
  <c r="H2520" i="14"/>
  <c r="I2520" i="14"/>
  <c r="J2520" i="14"/>
  <c r="K2520" i="14"/>
  <c r="L2520" i="14"/>
  <c r="E2521" i="14"/>
  <c r="F2521" i="14"/>
  <c r="G2521" i="14"/>
  <c r="H2521" i="14"/>
  <c r="I2521" i="14"/>
  <c r="J2521" i="14"/>
  <c r="K2521" i="14"/>
  <c r="L2521" i="14"/>
  <c r="E2522" i="14"/>
  <c r="F2522" i="14"/>
  <c r="G2522" i="14"/>
  <c r="H2522" i="14"/>
  <c r="I2522" i="14"/>
  <c r="J2522" i="14"/>
  <c r="K2522" i="14"/>
  <c r="L2522" i="14"/>
  <c r="E2523" i="14"/>
  <c r="F2523" i="14"/>
  <c r="G2523" i="14"/>
  <c r="H2523" i="14"/>
  <c r="I2523" i="14"/>
  <c r="J2523" i="14"/>
  <c r="K2523" i="14"/>
  <c r="L2523" i="14"/>
  <c r="E2524" i="14"/>
  <c r="F2524" i="14"/>
  <c r="G2524" i="14"/>
  <c r="H2524" i="14"/>
  <c r="I2524" i="14"/>
  <c r="J2524" i="14"/>
  <c r="K2524" i="14"/>
  <c r="L2524" i="14"/>
  <c r="E2525" i="14"/>
  <c r="F2525" i="14"/>
  <c r="G2525" i="14"/>
  <c r="H2525" i="14"/>
  <c r="I2525" i="14"/>
  <c r="J2525" i="14"/>
  <c r="K2525" i="14"/>
  <c r="L2525" i="14"/>
  <c r="E2526" i="14"/>
  <c r="F2526" i="14"/>
  <c r="G2526" i="14"/>
  <c r="H2526" i="14"/>
  <c r="I2526" i="14"/>
  <c r="J2526" i="14"/>
  <c r="K2526" i="14"/>
  <c r="L2526" i="14"/>
  <c r="E2527" i="14"/>
  <c r="F2527" i="14"/>
  <c r="G2527" i="14"/>
  <c r="H2527" i="14"/>
  <c r="I2527" i="14"/>
  <c r="J2527" i="14"/>
  <c r="K2527" i="14"/>
  <c r="L2527" i="14"/>
  <c r="E2528" i="14"/>
  <c r="F2528" i="14"/>
  <c r="G2528" i="14"/>
  <c r="H2528" i="14"/>
  <c r="I2528" i="14"/>
  <c r="J2528" i="14"/>
  <c r="K2528" i="14"/>
  <c r="L2528" i="14"/>
  <c r="E2529" i="14"/>
  <c r="F2529" i="14"/>
  <c r="G2529" i="14"/>
  <c r="H2529" i="14"/>
  <c r="I2529" i="14"/>
  <c r="J2529" i="14"/>
  <c r="K2529" i="14"/>
  <c r="L2529" i="14"/>
  <c r="E2530" i="14"/>
  <c r="F2530" i="14"/>
  <c r="G2530" i="14"/>
  <c r="H2530" i="14"/>
  <c r="I2530" i="14"/>
  <c r="J2530" i="14"/>
  <c r="K2530" i="14"/>
  <c r="L2530" i="14"/>
  <c r="E2531" i="14"/>
  <c r="F2531" i="14"/>
  <c r="G2531" i="14"/>
  <c r="H2531" i="14"/>
  <c r="I2531" i="14"/>
  <c r="J2531" i="14"/>
  <c r="K2531" i="14"/>
  <c r="L2531" i="14"/>
  <c r="E2532" i="14"/>
  <c r="F2532" i="14"/>
  <c r="G2532" i="14"/>
  <c r="H2532" i="14"/>
  <c r="I2532" i="14"/>
  <c r="J2532" i="14"/>
  <c r="K2532" i="14"/>
  <c r="L2532" i="14"/>
  <c r="E2533" i="14"/>
  <c r="F2533" i="14"/>
  <c r="G2533" i="14"/>
  <c r="H2533" i="14"/>
  <c r="I2533" i="14"/>
  <c r="J2533" i="14"/>
  <c r="K2533" i="14"/>
  <c r="L2533" i="14"/>
  <c r="E2534" i="14"/>
  <c r="F2534" i="14"/>
  <c r="G2534" i="14"/>
  <c r="H2534" i="14"/>
  <c r="I2534" i="14"/>
  <c r="J2534" i="14"/>
  <c r="K2534" i="14"/>
  <c r="L2534" i="14"/>
  <c r="E2535" i="14"/>
  <c r="F2535" i="14"/>
  <c r="G2535" i="14"/>
  <c r="H2535" i="14"/>
  <c r="I2535" i="14"/>
  <c r="J2535" i="14"/>
  <c r="K2535" i="14"/>
  <c r="L2535" i="14"/>
  <c r="E2536" i="14"/>
  <c r="F2536" i="14"/>
  <c r="G2536" i="14"/>
  <c r="H2536" i="14"/>
  <c r="I2536" i="14"/>
  <c r="J2536" i="14"/>
  <c r="K2536" i="14"/>
  <c r="L2536" i="14"/>
  <c r="E2537" i="14"/>
  <c r="F2537" i="14"/>
  <c r="G2537" i="14"/>
  <c r="H2537" i="14"/>
  <c r="I2537" i="14"/>
  <c r="J2537" i="14"/>
  <c r="K2537" i="14"/>
  <c r="L2537" i="14"/>
  <c r="E2538" i="14"/>
  <c r="F2538" i="14"/>
  <c r="G2538" i="14"/>
  <c r="H2538" i="14"/>
  <c r="I2538" i="14"/>
  <c r="J2538" i="14"/>
  <c r="K2538" i="14"/>
  <c r="L2538" i="14"/>
  <c r="E2539" i="14"/>
  <c r="F2539" i="14"/>
  <c r="G2539" i="14"/>
  <c r="H2539" i="14"/>
  <c r="I2539" i="14"/>
  <c r="J2539" i="14"/>
  <c r="K2539" i="14"/>
  <c r="L2539" i="14"/>
  <c r="E2540" i="14"/>
  <c r="F2540" i="14"/>
  <c r="G2540" i="14"/>
  <c r="H2540" i="14"/>
  <c r="I2540" i="14"/>
  <c r="J2540" i="14"/>
  <c r="K2540" i="14"/>
  <c r="L2540" i="14"/>
  <c r="E2541" i="14"/>
  <c r="F2541" i="14"/>
  <c r="G2541" i="14"/>
  <c r="H2541" i="14"/>
  <c r="I2541" i="14"/>
  <c r="J2541" i="14"/>
  <c r="K2541" i="14"/>
  <c r="L2541" i="14"/>
  <c r="E2542" i="14"/>
  <c r="F2542" i="14"/>
  <c r="G2542" i="14"/>
  <c r="H2542" i="14"/>
  <c r="I2542" i="14"/>
  <c r="J2542" i="14"/>
  <c r="K2542" i="14"/>
  <c r="L2542" i="14"/>
  <c r="E2543" i="14"/>
  <c r="F2543" i="14"/>
  <c r="G2543" i="14"/>
  <c r="H2543" i="14"/>
  <c r="I2543" i="14"/>
  <c r="J2543" i="14"/>
  <c r="K2543" i="14"/>
  <c r="L2543" i="14"/>
  <c r="E2544" i="14"/>
  <c r="F2544" i="14"/>
  <c r="G2544" i="14"/>
  <c r="H2544" i="14"/>
  <c r="I2544" i="14"/>
  <c r="J2544" i="14"/>
  <c r="K2544" i="14"/>
  <c r="L2544" i="14"/>
  <c r="E2545" i="14"/>
  <c r="F2545" i="14"/>
  <c r="G2545" i="14"/>
  <c r="H2545" i="14"/>
  <c r="I2545" i="14"/>
  <c r="J2545" i="14"/>
  <c r="K2545" i="14"/>
  <c r="L2545" i="14"/>
  <c r="E2546" i="14"/>
  <c r="F2546" i="14"/>
  <c r="G2546" i="14"/>
  <c r="H2546" i="14"/>
  <c r="I2546" i="14"/>
  <c r="J2546" i="14"/>
  <c r="K2546" i="14"/>
  <c r="L2546" i="14"/>
  <c r="E2547" i="14"/>
  <c r="F2547" i="14"/>
  <c r="G2547" i="14"/>
  <c r="H2547" i="14"/>
  <c r="I2547" i="14"/>
  <c r="J2547" i="14"/>
  <c r="K2547" i="14"/>
  <c r="L2547" i="14"/>
  <c r="E2548" i="14"/>
  <c r="F2548" i="14"/>
  <c r="G2548" i="14"/>
  <c r="H2548" i="14"/>
  <c r="I2548" i="14"/>
  <c r="J2548" i="14"/>
  <c r="K2548" i="14"/>
  <c r="L2548" i="14"/>
  <c r="E2549" i="14"/>
  <c r="F2549" i="14"/>
  <c r="G2549" i="14"/>
  <c r="H2549" i="14"/>
  <c r="I2549" i="14"/>
  <c r="J2549" i="14"/>
  <c r="K2549" i="14"/>
  <c r="L2549" i="14"/>
  <c r="E2550" i="14"/>
  <c r="F2550" i="14"/>
  <c r="G2550" i="14"/>
  <c r="H2550" i="14"/>
  <c r="I2550" i="14"/>
  <c r="J2550" i="14"/>
  <c r="K2550" i="14"/>
  <c r="L2550" i="14"/>
  <c r="E2551" i="14"/>
  <c r="F2551" i="14"/>
  <c r="G2551" i="14"/>
  <c r="H2551" i="14"/>
  <c r="I2551" i="14"/>
  <c r="J2551" i="14"/>
  <c r="K2551" i="14"/>
  <c r="L2551" i="14"/>
  <c r="E2552" i="14"/>
  <c r="F2552" i="14"/>
  <c r="G2552" i="14"/>
  <c r="H2552" i="14"/>
  <c r="I2552" i="14"/>
  <c r="J2552" i="14"/>
  <c r="K2552" i="14"/>
  <c r="L2552" i="14"/>
  <c r="E2553" i="14"/>
  <c r="F2553" i="14"/>
  <c r="G2553" i="14"/>
  <c r="H2553" i="14"/>
  <c r="I2553" i="14"/>
  <c r="J2553" i="14"/>
  <c r="K2553" i="14"/>
  <c r="L2553" i="14"/>
  <c r="E2456" i="14"/>
  <c r="F2456" i="14"/>
  <c r="G2456" i="14"/>
  <c r="H2456" i="14"/>
  <c r="I2456" i="14"/>
  <c r="J2456" i="14"/>
  <c r="K2456" i="14"/>
  <c r="L2456" i="14"/>
  <c r="E2457" i="14"/>
  <c r="F2457" i="14"/>
  <c r="G2457" i="14"/>
  <c r="H2457" i="14"/>
  <c r="I2457" i="14"/>
  <c r="J2457" i="14"/>
  <c r="K2457" i="14"/>
  <c r="L2457" i="14"/>
  <c r="E2458" i="14"/>
  <c r="F2458" i="14"/>
  <c r="G2458" i="14"/>
  <c r="H2458" i="14"/>
  <c r="I2458" i="14"/>
  <c r="J2458" i="14"/>
  <c r="K2458" i="14"/>
  <c r="L2458" i="14"/>
  <c r="E2459" i="14"/>
  <c r="F2459" i="14"/>
  <c r="G2459" i="14"/>
  <c r="H2459" i="14"/>
  <c r="I2459" i="14"/>
  <c r="J2459" i="14"/>
  <c r="K2459" i="14"/>
  <c r="L2459" i="14"/>
  <c r="E2460" i="14"/>
  <c r="F2460" i="14"/>
  <c r="G2460" i="14"/>
  <c r="H2460" i="14"/>
  <c r="I2460" i="14"/>
  <c r="J2460" i="14"/>
  <c r="K2460" i="14"/>
  <c r="L2460" i="14"/>
  <c r="E2461" i="14"/>
  <c r="F2461" i="14"/>
  <c r="G2461" i="14"/>
  <c r="H2461" i="14"/>
  <c r="I2461" i="14"/>
  <c r="J2461" i="14"/>
  <c r="K2461" i="14"/>
  <c r="L2461" i="14"/>
  <c r="E2462" i="14"/>
  <c r="F2462" i="14"/>
  <c r="G2462" i="14"/>
  <c r="H2462" i="14"/>
  <c r="I2462" i="14"/>
  <c r="J2462" i="14"/>
  <c r="K2462" i="14"/>
  <c r="L2462" i="14"/>
  <c r="E2463" i="14"/>
  <c r="F2463" i="14"/>
  <c r="G2463" i="14"/>
  <c r="H2463" i="14"/>
  <c r="I2463" i="14"/>
  <c r="J2463" i="14"/>
  <c r="K2463" i="14"/>
  <c r="L2463" i="14"/>
  <c r="E2464" i="14"/>
  <c r="F2464" i="14"/>
  <c r="G2464" i="14"/>
  <c r="H2464" i="14"/>
  <c r="I2464" i="14"/>
  <c r="J2464" i="14"/>
  <c r="K2464" i="14"/>
  <c r="L2464" i="14"/>
  <c r="E2465" i="14"/>
  <c r="F2465" i="14"/>
  <c r="G2465" i="14"/>
  <c r="H2465" i="14"/>
  <c r="I2465" i="14"/>
  <c r="J2465" i="14"/>
  <c r="K2465" i="14"/>
  <c r="L2465" i="14"/>
  <c r="E2466" i="14"/>
  <c r="F2466" i="14"/>
  <c r="G2466" i="14"/>
  <c r="H2466" i="14"/>
  <c r="I2466" i="14"/>
  <c r="J2466" i="14"/>
  <c r="K2466" i="14"/>
  <c r="L2466" i="14"/>
  <c r="E2467" i="14"/>
  <c r="F2467" i="14"/>
  <c r="G2467" i="14"/>
  <c r="H2467" i="14"/>
  <c r="I2467" i="14"/>
  <c r="J2467" i="14"/>
  <c r="K2467" i="14"/>
  <c r="L2467" i="14"/>
  <c r="E2468" i="14"/>
  <c r="F2468" i="14"/>
  <c r="G2468" i="14"/>
  <c r="H2468" i="14"/>
  <c r="I2468" i="14"/>
  <c r="J2468" i="14"/>
  <c r="K2468" i="14"/>
  <c r="L2468" i="14"/>
  <c r="E2469" i="14"/>
  <c r="F2469" i="14"/>
  <c r="G2469" i="14"/>
  <c r="H2469" i="14"/>
  <c r="I2469" i="14"/>
  <c r="J2469" i="14"/>
  <c r="K2469" i="14"/>
  <c r="L2469" i="14"/>
  <c r="E2470" i="14"/>
  <c r="F2470" i="14"/>
  <c r="G2470" i="14"/>
  <c r="H2470" i="14"/>
  <c r="I2470" i="14"/>
  <c r="J2470" i="14"/>
  <c r="K2470" i="14"/>
  <c r="L2470" i="14"/>
  <c r="E2471" i="14"/>
  <c r="F2471" i="14"/>
  <c r="G2471" i="14"/>
  <c r="H2471" i="14"/>
  <c r="I2471" i="14"/>
  <c r="J2471" i="14"/>
  <c r="K2471" i="14"/>
  <c r="L2471" i="14"/>
  <c r="E2472" i="14"/>
  <c r="F2472" i="14"/>
  <c r="G2472" i="14"/>
  <c r="H2472" i="14"/>
  <c r="I2472" i="14"/>
  <c r="J2472" i="14"/>
  <c r="K2472" i="14"/>
  <c r="L2472" i="14"/>
  <c r="E2473" i="14"/>
  <c r="F2473" i="14"/>
  <c r="G2473" i="14"/>
  <c r="H2473" i="14"/>
  <c r="I2473" i="14"/>
  <c r="J2473" i="14"/>
  <c r="K2473" i="14"/>
  <c r="L2473" i="14"/>
  <c r="E2474" i="14"/>
  <c r="F2474" i="14"/>
  <c r="G2474" i="14"/>
  <c r="H2474" i="14"/>
  <c r="I2474" i="14"/>
  <c r="J2474" i="14"/>
  <c r="K2474" i="14"/>
  <c r="L2474" i="14"/>
  <c r="E2475" i="14"/>
  <c r="F2475" i="14"/>
  <c r="G2475" i="14"/>
  <c r="H2475" i="14"/>
  <c r="I2475" i="14"/>
  <c r="J2475" i="14"/>
  <c r="K2475" i="14"/>
  <c r="L2475" i="14"/>
  <c r="E2476" i="14"/>
  <c r="F2476" i="14"/>
  <c r="G2476" i="14"/>
  <c r="H2476" i="14"/>
  <c r="I2476" i="14"/>
  <c r="J2476" i="14"/>
  <c r="K2476" i="14"/>
  <c r="L2476" i="14"/>
  <c r="E2477" i="14"/>
  <c r="F2477" i="14"/>
  <c r="G2477" i="14"/>
  <c r="H2477" i="14"/>
  <c r="I2477" i="14"/>
  <c r="J2477" i="14"/>
  <c r="K2477" i="14"/>
  <c r="L2477" i="14"/>
  <c r="E2478" i="14"/>
  <c r="F2478" i="14"/>
  <c r="G2478" i="14"/>
  <c r="H2478" i="14"/>
  <c r="I2478" i="14"/>
  <c r="J2478" i="14"/>
  <c r="K2478" i="14"/>
  <c r="L2478" i="14"/>
  <c r="E2479" i="14"/>
  <c r="F2479" i="14"/>
  <c r="G2479" i="14"/>
  <c r="H2479" i="14"/>
  <c r="I2479" i="14"/>
  <c r="J2479" i="14"/>
  <c r="K2479" i="14"/>
  <c r="L2479" i="14"/>
  <c r="E2480" i="14"/>
  <c r="F2480" i="14"/>
  <c r="G2480" i="14"/>
  <c r="H2480" i="14"/>
  <c r="I2480" i="14"/>
  <c r="J2480" i="14"/>
  <c r="K2480" i="14"/>
  <c r="L2480" i="14"/>
  <c r="E2481" i="14"/>
  <c r="F2481" i="14"/>
  <c r="G2481" i="14"/>
  <c r="H2481" i="14"/>
  <c r="I2481" i="14"/>
  <c r="J2481" i="14"/>
  <c r="K2481" i="14"/>
  <c r="L2481" i="14"/>
  <c r="E2482" i="14"/>
  <c r="F2482" i="14"/>
  <c r="G2482" i="14"/>
  <c r="H2482" i="14"/>
  <c r="I2482" i="14"/>
  <c r="J2482" i="14"/>
  <c r="K2482" i="14"/>
  <c r="L2482" i="14"/>
  <c r="E2483" i="14"/>
  <c r="F2483" i="14"/>
  <c r="G2483" i="14"/>
  <c r="H2483" i="14"/>
  <c r="I2483" i="14"/>
  <c r="J2483" i="14"/>
  <c r="K2483" i="14"/>
  <c r="L2483" i="14"/>
  <c r="E2484" i="14"/>
  <c r="F2484" i="14"/>
  <c r="G2484" i="14"/>
  <c r="H2484" i="14"/>
  <c r="I2484" i="14"/>
  <c r="J2484" i="14"/>
  <c r="K2484" i="14"/>
  <c r="L2484" i="14"/>
  <c r="E2485" i="14"/>
  <c r="F2485" i="14"/>
  <c r="G2485" i="14"/>
  <c r="H2485" i="14"/>
  <c r="I2485" i="14"/>
  <c r="J2485" i="14"/>
  <c r="K2485" i="14"/>
  <c r="L2485" i="14"/>
  <c r="E2486" i="14"/>
  <c r="F2486" i="14"/>
  <c r="G2486" i="14"/>
  <c r="H2486" i="14"/>
  <c r="I2486" i="14"/>
  <c r="J2486" i="14"/>
  <c r="K2486" i="14"/>
  <c r="L2486" i="14"/>
  <c r="E2487" i="14"/>
  <c r="F2487" i="14"/>
  <c r="G2487" i="14"/>
  <c r="H2487" i="14"/>
  <c r="I2487" i="14"/>
  <c r="J2487" i="14"/>
  <c r="K2487" i="14"/>
  <c r="L2487" i="14"/>
  <c r="E2488" i="14"/>
  <c r="F2488" i="14"/>
  <c r="G2488" i="14"/>
  <c r="H2488" i="14"/>
  <c r="I2488" i="14"/>
  <c r="J2488" i="14"/>
  <c r="K2488" i="14"/>
  <c r="L2488" i="14"/>
  <c r="E2489" i="14"/>
  <c r="F2489" i="14"/>
  <c r="G2489" i="14"/>
  <c r="H2489" i="14"/>
  <c r="I2489" i="14"/>
  <c r="J2489" i="14"/>
  <c r="K2489" i="14"/>
  <c r="L2489" i="14"/>
  <c r="E2490" i="14"/>
  <c r="F2490" i="14"/>
  <c r="G2490" i="14"/>
  <c r="H2490" i="14"/>
  <c r="I2490" i="14"/>
  <c r="J2490" i="14"/>
  <c r="K2490" i="14"/>
  <c r="L2490" i="14"/>
  <c r="E2491" i="14"/>
  <c r="F2491" i="14"/>
  <c r="G2491" i="14"/>
  <c r="H2491" i="14"/>
  <c r="I2491" i="14"/>
  <c r="J2491" i="14"/>
  <c r="K2491" i="14"/>
  <c r="L2491" i="14"/>
  <c r="E2492" i="14"/>
  <c r="F2492" i="14"/>
  <c r="G2492" i="14"/>
  <c r="H2492" i="14"/>
  <c r="I2492" i="14"/>
  <c r="J2492" i="14"/>
  <c r="K2492" i="14"/>
  <c r="L2492" i="14"/>
  <c r="E2493" i="14"/>
  <c r="F2493" i="14"/>
  <c r="G2493" i="14"/>
  <c r="H2493" i="14"/>
  <c r="I2493" i="14"/>
  <c r="J2493" i="14"/>
  <c r="K2493" i="14"/>
  <c r="L2493" i="14"/>
  <c r="E2494" i="14"/>
  <c r="F2494" i="14"/>
  <c r="G2494" i="14"/>
  <c r="H2494" i="14"/>
  <c r="I2494" i="14"/>
  <c r="J2494" i="14"/>
  <c r="K2494" i="14"/>
  <c r="L2494" i="14"/>
  <c r="E2495" i="14"/>
  <c r="F2495" i="14"/>
  <c r="G2495" i="14"/>
  <c r="H2495" i="14"/>
  <c r="I2495" i="14"/>
  <c r="J2495" i="14"/>
  <c r="K2495" i="14"/>
  <c r="L2495" i="14"/>
  <c r="E2496" i="14"/>
  <c r="F2496" i="14"/>
  <c r="G2496" i="14"/>
  <c r="H2496" i="14"/>
  <c r="I2496" i="14"/>
  <c r="J2496" i="14"/>
  <c r="K2496" i="14"/>
  <c r="L2496" i="14"/>
  <c r="E2497" i="14"/>
  <c r="F2497" i="14"/>
  <c r="G2497" i="14"/>
  <c r="H2497" i="14"/>
  <c r="I2497" i="14"/>
  <c r="J2497" i="14"/>
  <c r="K2497" i="14"/>
  <c r="L2497" i="14"/>
  <c r="E2498" i="14"/>
  <c r="F2498" i="14"/>
  <c r="G2498" i="14"/>
  <c r="H2498" i="14"/>
  <c r="I2498" i="14"/>
  <c r="J2498" i="14"/>
  <c r="K2498" i="14"/>
  <c r="L2498" i="14"/>
  <c r="E2499" i="14"/>
  <c r="F2499" i="14"/>
  <c r="G2499" i="14"/>
  <c r="H2499" i="14"/>
  <c r="I2499" i="14"/>
  <c r="J2499" i="14"/>
  <c r="K2499" i="14"/>
  <c r="L2499" i="14"/>
  <c r="E2500" i="14"/>
  <c r="F2500" i="14"/>
  <c r="G2500" i="14"/>
  <c r="H2500" i="14"/>
  <c r="I2500" i="14"/>
  <c r="J2500" i="14"/>
  <c r="K2500" i="14"/>
  <c r="L2500" i="14"/>
  <c r="E2501" i="14"/>
  <c r="F2501" i="14"/>
  <c r="G2501" i="14"/>
  <c r="H2501" i="14"/>
  <c r="I2501" i="14"/>
  <c r="J2501" i="14"/>
  <c r="K2501" i="14"/>
  <c r="L2501" i="14"/>
  <c r="E2502" i="14"/>
  <c r="F2502" i="14"/>
  <c r="G2502" i="14"/>
  <c r="H2502" i="14"/>
  <c r="I2502" i="14"/>
  <c r="J2502" i="14"/>
  <c r="K2502" i="14"/>
  <c r="L2502" i="14"/>
  <c r="E2405" i="14"/>
  <c r="F2405" i="14"/>
  <c r="G2405" i="14"/>
  <c r="H2405" i="14"/>
  <c r="I2405" i="14"/>
  <c r="J2405" i="14"/>
  <c r="K2405" i="14"/>
  <c r="L2405" i="14"/>
  <c r="E2406" i="14"/>
  <c r="F2406" i="14"/>
  <c r="G2406" i="14"/>
  <c r="H2406" i="14"/>
  <c r="I2406" i="14"/>
  <c r="J2406" i="14"/>
  <c r="K2406" i="14"/>
  <c r="L2406" i="14"/>
  <c r="E2407" i="14"/>
  <c r="F2407" i="14"/>
  <c r="G2407" i="14"/>
  <c r="H2407" i="14"/>
  <c r="I2407" i="14"/>
  <c r="J2407" i="14"/>
  <c r="K2407" i="14"/>
  <c r="L2407" i="14"/>
  <c r="E2408" i="14"/>
  <c r="F2408" i="14"/>
  <c r="G2408" i="14"/>
  <c r="H2408" i="14"/>
  <c r="I2408" i="14"/>
  <c r="J2408" i="14"/>
  <c r="K2408" i="14"/>
  <c r="L2408" i="14"/>
  <c r="E2409" i="14"/>
  <c r="F2409" i="14"/>
  <c r="G2409" i="14"/>
  <c r="H2409" i="14"/>
  <c r="I2409" i="14"/>
  <c r="J2409" i="14"/>
  <c r="K2409" i="14"/>
  <c r="L2409" i="14"/>
  <c r="E2410" i="14"/>
  <c r="F2410" i="14"/>
  <c r="G2410" i="14"/>
  <c r="H2410" i="14"/>
  <c r="I2410" i="14"/>
  <c r="J2410" i="14"/>
  <c r="K2410" i="14"/>
  <c r="L2410" i="14"/>
  <c r="E2411" i="14"/>
  <c r="F2411" i="14"/>
  <c r="G2411" i="14"/>
  <c r="H2411" i="14"/>
  <c r="I2411" i="14"/>
  <c r="J2411" i="14"/>
  <c r="K2411" i="14"/>
  <c r="L2411" i="14"/>
  <c r="E2412" i="14"/>
  <c r="F2412" i="14"/>
  <c r="G2412" i="14"/>
  <c r="H2412" i="14"/>
  <c r="I2412" i="14"/>
  <c r="J2412" i="14"/>
  <c r="K2412" i="14"/>
  <c r="L2412" i="14"/>
  <c r="E2413" i="14"/>
  <c r="F2413" i="14"/>
  <c r="G2413" i="14"/>
  <c r="H2413" i="14"/>
  <c r="I2413" i="14"/>
  <c r="J2413" i="14"/>
  <c r="K2413" i="14"/>
  <c r="L2413" i="14"/>
  <c r="E2414" i="14"/>
  <c r="F2414" i="14"/>
  <c r="G2414" i="14"/>
  <c r="H2414" i="14"/>
  <c r="I2414" i="14"/>
  <c r="J2414" i="14"/>
  <c r="K2414" i="14"/>
  <c r="L2414" i="14"/>
  <c r="E2415" i="14"/>
  <c r="F2415" i="14"/>
  <c r="G2415" i="14"/>
  <c r="H2415" i="14"/>
  <c r="I2415" i="14"/>
  <c r="J2415" i="14"/>
  <c r="K2415" i="14"/>
  <c r="L2415" i="14"/>
  <c r="E2416" i="14"/>
  <c r="F2416" i="14"/>
  <c r="G2416" i="14"/>
  <c r="H2416" i="14"/>
  <c r="I2416" i="14"/>
  <c r="J2416" i="14"/>
  <c r="K2416" i="14"/>
  <c r="L2416" i="14"/>
  <c r="E2417" i="14"/>
  <c r="F2417" i="14"/>
  <c r="G2417" i="14"/>
  <c r="H2417" i="14"/>
  <c r="I2417" i="14"/>
  <c r="J2417" i="14"/>
  <c r="K2417" i="14"/>
  <c r="L2417" i="14"/>
  <c r="E2418" i="14"/>
  <c r="F2418" i="14"/>
  <c r="G2418" i="14"/>
  <c r="H2418" i="14"/>
  <c r="I2418" i="14"/>
  <c r="J2418" i="14"/>
  <c r="K2418" i="14"/>
  <c r="L2418" i="14"/>
  <c r="E2419" i="14"/>
  <c r="F2419" i="14"/>
  <c r="G2419" i="14"/>
  <c r="H2419" i="14"/>
  <c r="I2419" i="14"/>
  <c r="J2419" i="14"/>
  <c r="K2419" i="14"/>
  <c r="L2419" i="14"/>
  <c r="E2420" i="14"/>
  <c r="F2420" i="14"/>
  <c r="G2420" i="14"/>
  <c r="H2420" i="14"/>
  <c r="I2420" i="14"/>
  <c r="J2420" i="14"/>
  <c r="K2420" i="14"/>
  <c r="L2420" i="14"/>
  <c r="E2421" i="14"/>
  <c r="F2421" i="14"/>
  <c r="G2421" i="14"/>
  <c r="H2421" i="14"/>
  <c r="I2421" i="14"/>
  <c r="J2421" i="14"/>
  <c r="K2421" i="14"/>
  <c r="L2421" i="14"/>
  <c r="E2422" i="14"/>
  <c r="F2422" i="14"/>
  <c r="G2422" i="14"/>
  <c r="H2422" i="14"/>
  <c r="I2422" i="14"/>
  <c r="J2422" i="14"/>
  <c r="K2422" i="14"/>
  <c r="L2422" i="14"/>
  <c r="E2423" i="14"/>
  <c r="F2423" i="14"/>
  <c r="G2423" i="14"/>
  <c r="H2423" i="14"/>
  <c r="I2423" i="14"/>
  <c r="J2423" i="14"/>
  <c r="K2423" i="14"/>
  <c r="L2423" i="14"/>
  <c r="E2424" i="14"/>
  <c r="F2424" i="14"/>
  <c r="G2424" i="14"/>
  <c r="H2424" i="14"/>
  <c r="I2424" i="14"/>
  <c r="J2424" i="14"/>
  <c r="K2424" i="14"/>
  <c r="L2424" i="14"/>
  <c r="E2425" i="14"/>
  <c r="F2425" i="14"/>
  <c r="G2425" i="14"/>
  <c r="H2425" i="14"/>
  <c r="I2425" i="14"/>
  <c r="J2425" i="14"/>
  <c r="K2425" i="14"/>
  <c r="L2425" i="14"/>
  <c r="E2426" i="14"/>
  <c r="F2426" i="14"/>
  <c r="G2426" i="14"/>
  <c r="H2426" i="14"/>
  <c r="I2426" i="14"/>
  <c r="J2426" i="14"/>
  <c r="K2426" i="14"/>
  <c r="L2426" i="14"/>
  <c r="E2427" i="14"/>
  <c r="F2427" i="14"/>
  <c r="G2427" i="14"/>
  <c r="H2427" i="14"/>
  <c r="I2427" i="14"/>
  <c r="J2427" i="14"/>
  <c r="K2427" i="14"/>
  <c r="L2427" i="14"/>
  <c r="E2428" i="14"/>
  <c r="F2428" i="14"/>
  <c r="G2428" i="14"/>
  <c r="H2428" i="14"/>
  <c r="I2428" i="14"/>
  <c r="J2428" i="14"/>
  <c r="K2428" i="14"/>
  <c r="L2428" i="14"/>
  <c r="E2429" i="14"/>
  <c r="F2429" i="14"/>
  <c r="G2429" i="14"/>
  <c r="H2429" i="14"/>
  <c r="I2429" i="14"/>
  <c r="J2429" i="14"/>
  <c r="K2429" i="14"/>
  <c r="L2429" i="14"/>
  <c r="E2430" i="14"/>
  <c r="F2430" i="14"/>
  <c r="G2430" i="14"/>
  <c r="H2430" i="14"/>
  <c r="I2430" i="14"/>
  <c r="J2430" i="14"/>
  <c r="K2430" i="14"/>
  <c r="L2430" i="14"/>
  <c r="E2431" i="14"/>
  <c r="F2431" i="14"/>
  <c r="G2431" i="14"/>
  <c r="H2431" i="14"/>
  <c r="I2431" i="14"/>
  <c r="J2431" i="14"/>
  <c r="K2431" i="14"/>
  <c r="L2431" i="14"/>
  <c r="E2432" i="14"/>
  <c r="F2432" i="14"/>
  <c r="G2432" i="14"/>
  <c r="H2432" i="14"/>
  <c r="I2432" i="14"/>
  <c r="J2432" i="14"/>
  <c r="K2432" i="14"/>
  <c r="L2432" i="14"/>
  <c r="E2433" i="14"/>
  <c r="F2433" i="14"/>
  <c r="G2433" i="14"/>
  <c r="H2433" i="14"/>
  <c r="I2433" i="14"/>
  <c r="J2433" i="14"/>
  <c r="K2433" i="14"/>
  <c r="L2433" i="14"/>
  <c r="E2434" i="14"/>
  <c r="F2434" i="14"/>
  <c r="G2434" i="14"/>
  <c r="H2434" i="14"/>
  <c r="I2434" i="14"/>
  <c r="J2434" i="14"/>
  <c r="K2434" i="14"/>
  <c r="L2434" i="14"/>
  <c r="E2435" i="14"/>
  <c r="F2435" i="14"/>
  <c r="G2435" i="14"/>
  <c r="H2435" i="14"/>
  <c r="I2435" i="14"/>
  <c r="J2435" i="14"/>
  <c r="K2435" i="14"/>
  <c r="L2435" i="14"/>
  <c r="E2436" i="14"/>
  <c r="F2436" i="14"/>
  <c r="G2436" i="14"/>
  <c r="H2436" i="14"/>
  <c r="I2436" i="14"/>
  <c r="J2436" i="14"/>
  <c r="K2436" i="14"/>
  <c r="L2436" i="14"/>
  <c r="E2437" i="14"/>
  <c r="F2437" i="14"/>
  <c r="G2437" i="14"/>
  <c r="H2437" i="14"/>
  <c r="I2437" i="14"/>
  <c r="J2437" i="14"/>
  <c r="K2437" i="14"/>
  <c r="L2437" i="14"/>
  <c r="E2438" i="14"/>
  <c r="F2438" i="14"/>
  <c r="G2438" i="14"/>
  <c r="H2438" i="14"/>
  <c r="I2438" i="14"/>
  <c r="J2438" i="14"/>
  <c r="K2438" i="14"/>
  <c r="L2438" i="14"/>
  <c r="E2439" i="14"/>
  <c r="F2439" i="14"/>
  <c r="G2439" i="14"/>
  <c r="H2439" i="14"/>
  <c r="I2439" i="14"/>
  <c r="J2439" i="14"/>
  <c r="K2439" i="14"/>
  <c r="L2439" i="14"/>
  <c r="E2440" i="14"/>
  <c r="F2440" i="14"/>
  <c r="G2440" i="14"/>
  <c r="H2440" i="14"/>
  <c r="I2440" i="14"/>
  <c r="J2440" i="14"/>
  <c r="K2440" i="14"/>
  <c r="L2440" i="14"/>
  <c r="E2441" i="14"/>
  <c r="F2441" i="14"/>
  <c r="G2441" i="14"/>
  <c r="H2441" i="14"/>
  <c r="I2441" i="14"/>
  <c r="J2441" i="14"/>
  <c r="K2441" i="14"/>
  <c r="L2441" i="14"/>
  <c r="E2442" i="14"/>
  <c r="F2442" i="14"/>
  <c r="G2442" i="14"/>
  <c r="H2442" i="14"/>
  <c r="I2442" i="14"/>
  <c r="J2442" i="14"/>
  <c r="K2442" i="14"/>
  <c r="L2442" i="14"/>
  <c r="E2443" i="14"/>
  <c r="F2443" i="14"/>
  <c r="G2443" i="14"/>
  <c r="H2443" i="14"/>
  <c r="I2443" i="14"/>
  <c r="J2443" i="14"/>
  <c r="K2443" i="14"/>
  <c r="L2443" i="14"/>
  <c r="E2444" i="14"/>
  <c r="F2444" i="14"/>
  <c r="G2444" i="14"/>
  <c r="H2444" i="14"/>
  <c r="I2444" i="14"/>
  <c r="J2444" i="14"/>
  <c r="K2444" i="14"/>
  <c r="L2444" i="14"/>
  <c r="E2445" i="14"/>
  <c r="F2445" i="14"/>
  <c r="G2445" i="14"/>
  <c r="H2445" i="14"/>
  <c r="I2445" i="14"/>
  <c r="J2445" i="14"/>
  <c r="K2445" i="14"/>
  <c r="L2445" i="14"/>
  <c r="E2446" i="14"/>
  <c r="F2446" i="14"/>
  <c r="G2446" i="14"/>
  <c r="H2446" i="14"/>
  <c r="I2446" i="14"/>
  <c r="J2446" i="14"/>
  <c r="K2446" i="14"/>
  <c r="L2446" i="14"/>
  <c r="E2447" i="14"/>
  <c r="F2447" i="14"/>
  <c r="G2447" i="14"/>
  <c r="H2447" i="14"/>
  <c r="I2447" i="14"/>
  <c r="J2447" i="14"/>
  <c r="K2447" i="14"/>
  <c r="L2447" i="14"/>
  <c r="E2448" i="14"/>
  <c r="F2448" i="14"/>
  <c r="G2448" i="14"/>
  <c r="H2448" i="14"/>
  <c r="I2448" i="14"/>
  <c r="J2448" i="14"/>
  <c r="K2448" i="14"/>
  <c r="L2448" i="14"/>
  <c r="E2449" i="14"/>
  <c r="F2449" i="14"/>
  <c r="G2449" i="14"/>
  <c r="H2449" i="14"/>
  <c r="I2449" i="14"/>
  <c r="J2449" i="14"/>
  <c r="K2449" i="14"/>
  <c r="L2449" i="14"/>
  <c r="E2450" i="14"/>
  <c r="F2450" i="14"/>
  <c r="G2450" i="14"/>
  <c r="H2450" i="14"/>
  <c r="I2450" i="14"/>
  <c r="J2450" i="14"/>
  <c r="K2450" i="14"/>
  <c r="L2450" i="14"/>
  <c r="E2451" i="14"/>
  <c r="F2451" i="14"/>
  <c r="G2451" i="14"/>
  <c r="H2451" i="14"/>
  <c r="I2451" i="14"/>
  <c r="J2451" i="14"/>
  <c r="K2451" i="14"/>
  <c r="L2451" i="14"/>
  <c r="E2354" i="14"/>
  <c r="F2354" i="14"/>
  <c r="G2354" i="14"/>
  <c r="H2354" i="14"/>
  <c r="I2354" i="14"/>
  <c r="J2354" i="14"/>
  <c r="K2354" i="14"/>
  <c r="L2354" i="14"/>
  <c r="E2355" i="14"/>
  <c r="F2355" i="14"/>
  <c r="G2355" i="14"/>
  <c r="H2355" i="14"/>
  <c r="I2355" i="14"/>
  <c r="J2355" i="14"/>
  <c r="K2355" i="14"/>
  <c r="L2355" i="14"/>
  <c r="E2356" i="14"/>
  <c r="F2356" i="14"/>
  <c r="G2356" i="14"/>
  <c r="H2356" i="14"/>
  <c r="I2356" i="14"/>
  <c r="J2356" i="14"/>
  <c r="K2356" i="14"/>
  <c r="L2356" i="14"/>
  <c r="E2357" i="14"/>
  <c r="F2357" i="14"/>
  <c r="G2357" i="14"/>
  <c r="H2357" i="14"/>
  <c r="I2357" i="14"/>
  <c r="J2357" i="14"/>
  <c r="K2357" i="14"/>
  <c r="L2357" i="14"/>
  <c r="E2358" i="14"/>
  <c r="F2358" i="14"/>
  <c r="G2358" i="14"/>
  <c r="H2358" i="14"/>
  <c r="I2358" i="14"/>
  <c r="J2358" i="14"/>
  <c r="K2358" i="14"/>
  <c r="L2358" i="14"/>
  <c r="E2359" i="14"/>
  <c r="F2359" i="14"/>
  <c r="G2359" i="14"/>
  <c r="H2359" i="14"/>
  <c r="I2359" i="14"/>
  <c r="J2359" i="14"/>
  <c r="K2359" i="14"/>
  <c r="L2359" i="14"/>
  <c r="E2360" i="14"/>
  <c r="F2360" i="14"/>
  <c r="G2360" i="14"/>
  <c r="H2360" i="14"/>
  <c r="I2360" i="14"/>
  <c r="J2360" i="14"/>
  <c r="K2360" i="14"/>
  <c r="L2360" i="14"/>
  <c r="E2361" i="14"/>
  <c r="F2361" i="14"/>
  <c r="G2361" i="14"/>
  <c r="H2361" i="14"/>
  <c r="I2361" i="14"/>
  <c r="J2361" i="14"/>
  <c r="K2361" i="14"/>
  <c r="L2361" i="14"/>
  <c r="E2362" i="14"/>
  <c r="F2362" i="14"/>
  <c r="G2362" i="14"/>
  <c r="H2362" i="14"/>
  <c r="I2362" i="14"/>
  <c r="J2362" i="14"/>
  <c r="K2362" i="14"/>
  <c r="L2362" i="14"/>
  <c r="E2363" i="14"/>
  <c r="F2363" i="14"/>
  <c r="G2363" i="14"/>
  <c r="H2363" i="14"/>
  <c r="I2363" i="14"/>
  <c r="J2363" i="14"/>
  <c r="K2363" i="14"/>
  <c r="L2363" i="14"/>
  <c r="E2364" i="14"/>
  <c r="F2364" i="14"/>
  <c r="G2364" i="14"/>
  <c r="H2364" i="14"/>
  <c r="I2364" i="14"/>
  <c r="J2364" i="14"/>
  <c r="K2364" i="14"/>
  <c r="L2364" i="14"/>
  <c r="E2365" i="14"/>
  <c r="F2365" i="14"/>
  <c r="G2365" i="14"/>
  <c r="H2365" i="14"/>
  <c r="I2365" i="14"/>
  <c r="J2365" i="14"/>
  <c r="K2365" i="14"/>
  <c r="L2365" i="14"/>
  <c r="E2366" i="14"/>
  <c r="F2366" i="14"/>
  <c r="G2366" i="14"/>
  <c r="H2366" i="14"/>
  <c r="I2366" i="14"/>
  <c r="J2366" i="14"/>
  <c r="K2366" i="14"/>
  <c r="L2366" i="14"/>
  <c r="E2367" i="14"/>
  <c r="F2367" i="14"/>
  <c r="G2367" i="14"/>
  <c r="H2367" i="14"/>
  <c r="I2367" i="14"/>
  <c r="J2367" i="14"/>
  <c r="K2367" i="14"/>
  <c r="L2367" i="14"/>
  <c r="E2368" i="14"/>
  <c r="F2368" i="14"/>
  <c r="G2368" i="14"/>
  <c r="H2368" i="14"/>
  <c r="I2368" i="14"/>
  <c r="J2368" i="14"/>
  <c r="K2368" i="14"/>
  <c r="L2368" i="14"/>
  <c r="E2369" i="14"/>
  <c r="F2369" i="14"/>
  <c r="G2369" i="14"/>
  <c r="H2369" i="14"/>
  <c r="I2369" i="14"/>
  <c r="J2369" i="14"/>
  <c r="K2369" i="14"/>
  <c r="L2369" i="14"/>
  <c r="E2370" i="14"/>
  <c r="F2370" i="14"/>
  <c r="G2370" i="14"/>
  <c r="H2370" i="14"/>
  <c r="I2370" i="14"/>
  <c r="J2370" i="14"/>
  <c r="K2370" i="14"/>
  <c r="L2370" i="14"/>
  <c r="E2371" i="14"/>
  <c r="F2371" i="14"/>
  <c r="G2371" i="14"/>
  <c r="H2371" i="14"/>
  <c r="I2371" i="14"/>
  <c r="J2371" i="14"/>
  <c r="K2371" i="14"/>
  <c r="L2371" i="14"/>
  <c r="E2372" i="14"/>
  <c r="F2372" i="14"/>
  <c r="G2372" i="14"/>
  <c r="H2372" i="14"/>
  <c r="I2372" i="14"/>
  <c r="J2372" i="14"/>
  <c r="K2372" i="14"/>
  <c r="L2372" i="14"/>
  <c r="E2373" i="14"/>
  <c r="F2373" i="14"/>
  <c r="G2373" i="14"/>
  <c r="H2373" i="14"/>
  <c r="I2373" i="14"/>
  <c r="J2373" i="14"/>
  <c r="K2373" i="14"/>
  <c r="L2373" i="14"/>
  <c r="E2374" i="14"/>
  <c r="F2374" i="14"/>
  <c r="G2374" i="14"/>
  <c r="H2374" i="14"/>
  <c r="I2374" i="14"/>
  <c r="J2374" i="14"/>
  <c r="K2374" i="14"/>
  <c r="L2374" i="14"/>
  <c r="E2375" i="14"/>
  <c r="F2375" i="14"/>
  <c r="G2375" i="14"/>
  <c r="H2375" i="14"/>
  <c r="I2375" i="14"/>
  <c r="J2375" i="14"/>
  <c r="K2375" i="14"/>
  <c r="L2375" i="14"/>
  <c r="E2376" i="14"/>
  <c r="F2376" i="14"/>
  <c r="G2376" i="14"/>
  <c r="H2376" i="14"/>
  <c r="I2376" i="14"/>
  <c r="J2376" i="14"/>
  <c r="K2376" i="14"/>
  <c r="L2376" i="14"/>
  <c r="E2377" i="14"/>
  <c r="F2377" i="14"/>
  <c r="G2377" i="14"/>
  <c r="H2377" i="14"/>
  <c r="I2377" i="14"/>
  <c r="J2377" i="14"/>
  <c r="K2377" i="14"/>
  <c r="L2377" i="14"/>
  <c r="E2378" i="14"/>
  <c r="F2378" i="14"/>
  <c r="G2378" i="14"/>
  <c r="H2378" i="14"/>
  <c r="I2378" i="14"/>
  <c r="J2378" i="14"/>
  <c r="K2378" i="14"/>
  <c r="L2378" i="14"/>
  <c r="E2379" i="14"/>
  <c r="F2379" i="14"/>
  <c r="G2379" i="14"/>
  <c r="H2379" i="14"/>
  <c r="I2379" i="14"/>
  <c r="J2379" i="14"/>
  <c r="K2379" i="14"/>
  <c r="L2379" i="14"/>
  <c r="E2380" i="14"/>
  <c r="F2380" i="14"/>
  <c r="G2380" i="14"/>
  <c r="H2380" i="14"/>
  <c r="I2380" i="14"/>
  <c r="J2380" i="14"/>
  <c r="K2380" i="14"/>
  <c r="L2380" i="14"/>
  <c r="E2381" i="14"/>
  <c r="F2381" i="14"/>
  <c r="G2381" i="14"/>
  <c r="H2381" i="14"/>
  <c r="I2381" i="14"/>
  <c r="J2381" i="14"/>
  <c r="K2381" i="14"/>
  <c r="L2381" i="14"/>
  <c r="E2382" i="14"/>
  <c r="F2382" i="14"/>
  <c r="G2382" i="14"/>
  <c r="H2382" i="14"/>
  <c r="I2382" i="14"/>
  <c r="J2382" i="14"/>
  <c r="K2382" i="14"/>
  <c r="L2382" i="14"/>
  <c r="E2383" i="14"/>
  <c r="F2383" i="14"/>
  <c r="G2383" i="14"/>
  <c r="H2383" i="14"/>
  <c r="I2383" i="14"/>
  <c r="J2383" i="14"/>
  <c r="K2383" i="14"/>
  <c r="L2383" i="14"/>
  <c r="E2384" i="14"/>
  <c r="F2384" i="14"/>
  <c r="G2384" i="14"/>
  <c r="H2384" i="14"/>
  <c r="I2384" i="14"/>
  <c r="J2384" i="14"/>
  <c r="K2384" i="14"/>
  <c r="L2384" i="14"/>
  <c r="E2385" i="14"/>
  <c r="F2385" i="14"/>
  <c r="G2385" i="14"/>
  <c r="H2385" i="14"/>
  <c r="I2385" i="14"/>
  <c r="J2385" i="14"/>
  <c r="K2385" i="14"/>
  <c r="L2385" i="14"/>
  <c r="E2386" i="14"/>
  <c r="F2386" i="14"/>
  <c r="G2386" i="14"/>
  <c r="H2386" i="14"/>
  <c r="I2386" i="14"/>
  <c r="J2386" i="14"/>
  <c r="K2386" i="14"/>
  <c r="L2386" i="14"/>
  <c r="E2387" i="14"/>
  <c r="F2387" i="14"/>
  <c r="G2387" i="14"/>
  <c r="H2387" i="14"/>
  <c r="I2387" i="14"/>
  <c r="J2387" i="14"/>
  <c r="K2387" i="14"/>
  <c r="L2387" i="14"/>
  <c r="E2388" i="14"/>
  <c r="F2388" i="14"/>
  <c r="G2388" i="14"/>
  <c r="H2388" i="14"/>
  <c r="I2388" i="14"/>
  <c r="J2388" i="14"/>
  <c r="K2388" i="14"/>
  <c r="L2388" i="14"/>
  <c r="E2389" i="14"/>
  <c r="F2389" i="14"/>
  <c r="G2389" i="14"/>
  <c r="H2389" i="14"/>
  <c r="I2389" i="14"/>
  <c r="J2389" i="14"/>
  <c r="K2389" i="14"/>
  <c r="L2389" i="14"/>
  <c r="E2390" i="14"/>
  <c r="F2390" i="14"/>
  <c r="G2390" i="14"/>
  <c r="H2390" i="14"/>
  <c r="I2390" i="14"/>
  <c r="J2390" i="14"/>
  <c r="K2390" i="14"/>
  <c r="L2390" i="14"/>
  <c r="E2391" i="14"/>
  <c r="F2391" i="14"/>
  <c r="G2391" i="14"/>
  <c r="H2391" i="14"/>
  <c r="I2391" i="14"/>
  <c r="J2391" i="14"/>
  <c r="K2391" i="14"/>
  <c r="L2391" i="14"/>
  <c r="E2392" i="14"/>
  <c r="F2392" i="14"/>
  <c r="G2392" i="14"/>
  <c r="H2392" i="14"/>
  <c r="I2392" i="14"/>
  <c r="J2392" i="14"/>
  <c r="K2392" i="14"/>
  <c r="L2392" i="14"/>
  <c r="E2393" i="14"/>
  <c r="F2393" i="14"/>
  <c r="G2393" i="14"/>
  <c r="H2393" i="14"/>
  <c r="I2393" i="14"/>
  <c r="J2393" i="14"/>
  <c r="K2393" i="14"/>
  <c r="L2393" i="14"/>
  <c r="E2394" i="14"/>
  <c r="F2394" i="14"/>
  <c r="G2394" i="14"/>
  <c r="H2394" i="14"/>
  <c r="I2394" i="14"/>
  <c r="J2394" i="14"/>
  <c r="K2394" i="14"/>
  <c r="L2394" i="14"/>
  <c r="E2395" i="14"/>
  <c r="F2395" i="14"/>
  <c r="G2395" i="14"/>
  <c r="H2395" i="14"/>
  <c r="I2395" i="14"/>
  <c r="J2395" i="14"/>
  <c r="K2395" i="14"/>
  <c r="L2395" i="14"/>
  <c r="E2396" i="14"/>
  <c r="F2396" i="14"/>
  <c r="G2396" i="14"/>
  <c r="H2396" i="14"/>
  <c r="I2396" i="14"/>
  <c r="J2396" i="14"/>
  <c r="K2396" i="14"/>
  <c r="L2396" i="14"/>
  <c r="E2397" i="14"/>
  <c r="F2397" i="14"/>
  <c r="G2397" i="14"/>
  <c r="H2397" i="14"/>
  <c r="I2397" i="14"/>
  <c r="J2397" i="14"/>
  <c r="K2397" i="14"/>
  <c r="L2397" i="14"/>
  <c r="E2398" i="14"/>
  <c r="F2398" i="14"/>
  <c r="G2398" i="14"/>
  <c r="H2398" i="14"/>
  <c r="I2398" i="14"/>
  <c r="J2398" i="14"/>
  <c r="K2398" i="14"/>
  <c r="L2398" i="14"/>
  <c r="E2399" i="14"/>
  <c r="F2399" i="14"/>
  <c r="G2399" i="14"/>
  <c r="H2399" i="14"/>
  <c r="I2399" i="14"/>
  <c r="J2399" i="14"/>
  <c r="K2399" i="14"/>
  <c r="L2399" i="14"/>
  <c r="E2400" i="14"/>
  <c r="F2400" i="14"/>
  <c r="G2400" i="14"/>
  <c r="H2400" i="14"/>
  <c r="I2400" i="14"/>
  <c r="J2400" i="14"/>
  <c r="K2400" i="14"/>
  <c r="L2400" i="14"/>
  <c r="E2303" i="14"/>
  <c r="F2303" i="14"/>
  <c r="G2303" i="14"/>
  <c r="H2303" i="14"/>
  <c r="I2303" i="14"/>
  <c r="J2303" i="14"/>
  <c r="K2303" i="14"/>
  <c r="L2303" i="14"/>
  <c r="E2304" i="14"/>
  <c r="F2304" i="14"/>
  <c r="G2304" i="14"/>
  <c r="H2304" i="14"/>
  <c r="I2304" i="14"/>
  <c r="J2304" i="14"/>
  <c r="K2304" i="14"/>
  <c r="L2304" i="14"/>
  <c r="E2305" i="14"/>
  <c r="F2305" i="14"/>
  <c r="G2305" i="14"/>
  <c r="H2305" i="14"/>
  <c r="I2305" i="14"/>
  <c r="J2305" i="14"/>
  <c r="K2305" i="14"/>
  <c r="L2305" i="14"/>
  <c r="E2306" i="14"/>
  <c r="F2306" i="14"/>
  <c r="G2306" i="14"/>
  <c r="H2306" i="14"/>
  <c r="I2306" i="14"/>
  <c r="J2306" i="14"/>
  <c r="K2306" i="14"/>
  <c r="L2306" i="14"/>
  <c r="E2307" i="14"/>
  <c r="F2307" i="14"/>
  <c r="G2307" i="14"/>
  <c r="H2307" i="14"/>
  <c r="I2307" i="14"/>
  <c r="J2307" i="14"/>
  <c r="K2307" i="14"/>
  <c r="L2307" i="14"/>
  <c r="E2308" i="14"/>
  <c r="F2308" i="14"/>
  <c r="G2308" i="14"/>
  <c r="H2308" i="14"/>
  <c r="I2308" i="14"/>
  <c r="J2308" i="14"/>
  <c r="K2308" i="14"/>
  <c r="L2308" i="14"/>
  <c r="E2309" i="14"/>
  <c r="F2309" i="14"/>
  <c r="G2309" i="14"/>
  <c r="H2309" i="14"/>
  <c r="I2309" i="14"/>
  <c r="J2309" i="14"/>
  <c r="K2309" i="14"/>
  <c r="L2309" i="14"/>
  <c r="E2310" i="14"/>
  <c r="F2310" i="14"/>
  <c r="G2310" i="14"/>
  <c r="H2310" i="14"/>
  <c r="I2310" i="14"/>
  <c r="J2310" i="14"/>
  <c r="K2310" i="14"/>
  <c r="L2310" i="14"/>
  <c r="E2311" i="14"/>
  <c r="F2311" i="14"/>
  <c r="G2311" i="14"/>
  <c r="H2311" i="14"/>
  <c r="I2311" i="14"/>
  <c r="J2311" i="14"/>
  <c r="K2311" i="14"/>
  <c r="L2311" i="14"/>
  <c r="E2312" i="14"/>
  <c r="F2312" i="14"/>
  <c r="G2312" i="14"/>
  <c r="H2312" i="14"/>
  <c r="I2312" i="14"/>
  <c r="J2312" i="14"/>
  <c r="K2312" i="14"/>
  <c r="L2312" i="14"/>
  <c r="E2313" i="14"/>
  <c r="F2313" i="14"/>
  <c r="G2313" i="14"/>
  <c r="H2313" i="14"/>
  <c r="I2313" i="14"/>
  <c r="J2313" i="14"/>
  <c r="K2313" i="14"/>
  <c r="L2313" i="14"/>
  <c r="E2314" i="14"/>
  <c r="F2314" i="14"/>
  <c r="G2314" i="14"/>
  <c r="H2314" i="14"/>
  <c r="I2314" i="14"/>
  <c r="J2314" i="14"/>
  <c r="K2314" i="14"/>
  <c r="L2314" i="14"/>
  <c r="E2315" i="14"/>
  <c r="F2315" i="14"/>
  <c r="G2315" i="14"/>
  <c r="H2315" i="14"/>
  <c r="I2315" i="14"/>
  <c r="J2315" i="14"/>
  <c r="K2315" i="14"/>
  <c r="L2315" i="14"/>
  <c r="E2316" i="14"/>
  <c r="F2316" i="14"/>
  <c r="G2316" i="14"/>
  <c r="H2316" i="14"/>
  <c r="I2316" i="14"/>
  <c r="J2316" i="14"/>
  <c r="K2316" i="14"/>
  <c r="L2316" i="14"/>
  <c r="E2317" i="14"/>
  <c r="F2317" i="14"/>
  <c r="G2317" i="14"/>
  <c r="H2317" i="14"/>
  <c r="I2317" i="14"/>
  <c r="J2317" i="14"/>
  <c r="K2317" i="14"/>
  <c r="L2317" i="14"/>
  <c r="E2318" i="14"/>
  <c r="F2318" i="14"/>
  <c r="G2318" i="14"/>
  <c r="H2318" i="14"/>
  <c r="I2318" i="14"/>
  <c r="J2318" i="14"/>
  <c r="K2318" i="14"/>
  <c r="L2318" i="14"/>
  <c r="E2319" i="14"/>
  <c r="F2319" i="14"/>
  <c r="G2319" i="14"/>
  <c r="H2319" i="14"/>
  <c r="I2319" i="14"/>
  <c r="J2319" i="14"/>
  <c r="K2319" i="14"/>
  <c r="L2319" i="14"/>
  <c r="E2320" i="14"/>
  <c r="F2320" i="14"/>
  <c r="G2320" i="14"/>
  <c r="H2320" i="14"/>
  <c r="I2320" i="14"/>
  <c r="J2320" i="14"/>
  <c r="K2320" i="14"/>
  <c r="L2320" i="14"/>
  <c r="E2321" i="14"/>
  <c r="F2321" i="14"/>
  <c r="G2321" i="14"/>
  <c r="H2321" i="14"/>
  <c r="I2321" i="14"/>
  <c r="J2321" i="14"/>
  <c r="K2321" i="14"/>
  <c r="L2321" i="14"/>
  <c r="E2322" i="14"/>
  <c r="F2322" i="14"/>
  <c r="G2322" i="14"/>
  <c r="H2322" i="14"/>
  <c r="I2322" i="14"/>
  <c r="J2322" i="14"/>
  <c r="K2322" i="14"/>
  <c r="L2322" i="14"/>
  <c r="E2323" i="14"/>
  <c r="F2323" i="14"/>
  <c r="G2323" i="14"/>
  <c r="H2323" i="14"/>
  <c r="I2323" i="14"/>
  <c r="J2323" i="14"/>
  <c r="K2323" i="14"/>
  <c r="L2323" i="14"/>
  <c r="E2324" i="14"/>
  <c r="F2324" i="14"/>
  <c r="G2324" i="14"/>
  <c r="H2324" i="14"/>
  <c r="I2324" i="14"/>
  <c r="J2324" i="14"/>
  <c r="K2324" i="14"/>
  <c r="L2324" i="14"/>
  <c r="E2325" i="14"/>
  <c r="F2325" i="14"/>
  <c r="G2325" i="14"/>
  <c r="H2325" i="14"/>
  <c r="I2325" i="14"/>
  <c r="J2325" i="14"/>
  <c r="K2325" i="14"/>
  <c r="L2325" i="14"/>
  <c r="E2326" i="14"/>
  <c r="F2326" i="14"/>
  <c r="G2326" i="14"/>
  <c r="H2326" i="14"/>
  <c r="I2326" i="14"/>
  <c r="J2326" i="14"/>
  <c r="K2326" i="14"/>
  <c r="L2326" i="14"/>
  <c r="E2327" i="14"/>
  <c r="F2327" i="14"/>
  <c r="G2327" i="14"/>
  <c r="H2327" i="14"/>
  <c r="I2327" i="14"/>
  <c r="J2327" i="14"/>
  <c r="K2327" i="14"/>
  <c r="L2327" i="14"/>
  <c r="E2328" i="14"/>
  <c r="F2328" i="14"/>
  <c r="G2328" i="14"/>
  <c r="H2328" i="14"/>
  <c r="I2328" i="14"/>
  <c r="J2328" i="14"/>
  <c r="K2328" i="14"/>
  <c r="L2328" i="14"/>
  <c r="E2329" i="14"/>
  <c r="F2329" i="14"/>
  <c r="G2329" i="14"/>
  <c r="H2329" i="14"/>
  <c r="I2329" i="14"/>
  <c r="J2329" i="14"/>
  <c r="K2329" i="14"/>
  <c r="L2329" i="14"/>
  <c r="E2330" i="14"/>
  <c r="F2330" i="14"/>
  <c r="G2330" i="14"/>
  <c r="H2330" i="14"/>
  <c r="I2330" i="14"/>
  <c r="J2330" i="14"/>
  <c r="K2330" i="14"/>
  <c r="L2330" i="14"/>
  <c r="E2331" i="14"/>
  <c r="F2331" i="14"/>
  <c r="G2331" i="14"/>
  <c r="H2331" i="14"/>
  <c r="I2331" i="14"/>
  <c r="J2331" i="14"/>
  <c r="K2331" i="14"/>
  <c r="L2331" i="14"/>
  <c r="E2332" i="14"/>
  <c r="F2332" i="14"/>
  <c r="G2332" i="14"/>
  <c r="H2332" i="14"/>
  <c r="I2332" i="14"/>
  <c r="J2332" i="14"/>
  <c r="K2332" i="14"/>
  <c r="L2332" i="14"/>
  <c r="E2333" i="14"/>
  <c r="F2333" i="14"/>
  <c r="G2333" i="14"/>
  <c r="H2333" i="14"/>
  <c r="I2333" i="14"/>
  <c r="J2333" i="14"/>
  <c r="K2333" i="14"/>
  <c r="L2333" i="14"/>
  <c r="E2334" i="14"/>
  <c r="F2334" i="14"/>
  <c r="G2334" i="14"/>
  <c r="H2334" i="14"/>
  <c r="I2334" i="14"/>
  <c r="J2334" i="14"/>
  <c r="K2334" i="14"/>
  <c r="L2334" i="14"/>
  <c r="E2335" i="14"/>
  <c r="F2335" i="14"/>
  <c r="G2335" i="14"/>
  <c r="H2335" i="14"/>
  <c r="I2335" i="14"/>
  <c r="J2335" i="14"/>
  <c r="K2335" i="14"/>
  <c r="L2335" i="14"/>
  <c r="E2336" i="14"/>
  <c r="F2336" i="14"/>
  <c r="G2336" i="14"/>
  <c r="H2336" i="14"/>
  <c r="I2336" i="14"/>
  <c r="J2336" i="14"/>
  <c r="K2336" i="14"/>
  <c r="L2336" i="14"/>
  <c r="E2337" i="14"/>
  <c r="F2337" i="14"/>
  <c r="G2337" i="14"/>
  <c r="H2337" i="14"/>
  <c r="I2337" i="14"/>
  <c r="J2337" i="14"/>
  <c r="K2337" i="14"/>
  <c r="L2337" i="14"/>
  <c r="E2338" i="14"/>
  <c r="F2338" i="14"/>
  <c r="G2338" i="14"/>
  <c r="H2338" i="14"/>
  <c r="I2338" i="14"/>
  <c r="J2338" i="14"/>
  <c r="K2338" i="14"/>
  <c r="L2338" i="14"/>
  <c r="E2339" i="14"/>
  <c r="F2339" i="14"/>
  <c r="G2339" i="14"/>
  <c r="H2339" i="14"/>
  <c r="I2339" i="14"/>
  <c r="J2339" i="14"/>
  <c r="K2339" i="14"/>
  <c r="L2339" i="14"/>
  <c r="E2340" i="14"/>
  <c r="F2340" i="14"/>
  <c r="G2340" i="14"/>
  <c r="H2340" i="14"/>
  <c r="I2340" i="14"/>
  <c r="J2340" i="14"/>
  <c r="K2340" i="14"/>
  <c r="L2340" i="14"/>
  <c r="E2341" i="14"/>
  <c r="F2341" i="14"/>
  <c r="G2341" i="14"/>
  <c r="H2341" i="14"/>
  <c r="I2341" i="14"/>
  <c r="J2341" i="14"/>
  <c r="K2341" i="14"/>
  <c r="L2341" i="14"/>
  <c r="E2342" i="14"/>
  <c r="F2342" i="14"/>
  <c r="G2342" i="14"/>
  <c r="H2342" i="14"/>
  <c r="I2342" i="14"/>
  <c r="J2342" i="14"/>
  <c r="K2342" i="14"/>
  <c r="L2342" i="14"/>
  <c r="E2343" i="14"/>
  <c r="F2343" i="14"/>
  <c r="G2343" i="14"/>
  <c r="H2343" i="14"/>
  <c r="I2343" i="14"/>
  <c r="J2343" i="14"/>
  <c r="K2343" i="14"/>
  <c r="L2343" i="14"/>
  <c r="E2344" i="14"/>
  <c r="F2344" i="14"/>
  <c r="G2344" i="14"/>
  <c r="H2344" i="14"/>
  <c r="I2344" i="14"/>
  <c r="J2344" i="14"/>
  <c r="K2344" i="14"/>
  <c r="L2344" i="14"/>
  <c r="E2345" i="14"/>
  <c r="F2345" i="14"/>
  <c r="G2345" i="14"/>
  <c r="H2345" i="14"/>
  <c r="I2345" i="14"/>
  <c r="J2345" i="14"/>
  <c r="K2345" i="14"/>
  <c r="L2345" i="14"/>
  <c r="E2346" i="14"/>
  <c r="F2346" i="14"/>
  <c r="G2346" i="14"/>
  <c r="H2346" i="14"/>
  <c r="I2346" i="14"/>
  <c r="J2346" i="14"/>
  <c r="K2346" i="14"/>
  <c r="L2346" i="14"/>
  <c r="E2347" i="14"/>
  <c r="F2347" i="14"/>
  <c r="G2347" i="14"/>
  <c r="H2347" i="14"/>
  <c r="I2347" i="14"/>
  <c r="J2347" i="14"/>
  <c r="K2347" i="14"/>
  <c r="L2347" i="14"/>
  <c r="E2348" i="14"/>
  <c r="F2348" i="14"/>
  <c r="G2348" i="14"/>
  <c r="H2348" i="14"/>
  <c r="I2348" i="14"/>
  <c r="J2348" i="14"/>
  <c r="K2348" i="14"/>
  <c r="L2348" i="14"/>
  <c r="E2349" i="14"/>
  <c r="F2349" i="14"/>
  <c r="G2349" i="14"/>
  <c r="H2349" i="14"/>
  <c r="I2349" i="14"/>
  <c r="J2349" i="14"/>
  <c r="K2349" i="14"/>
  <c r="L2349" i="14"/>
  <c r="E2252" i="14"/>
  <c r="F2252" i="14"/>
  <c r="G2252" i="14"/>
  <c r="H2252" i="14"/>
  <c r="I2252" i="14"/>
  <c r="J2252" i="14"/>
  <c r="K2252" i="14"/>
  <c r="L2252" i="14"/>
  <c r="E2253" i="14"/>
  <c r="F2253" i="14"/>
  <c r="G2253" i="14"/>
  <c r="H2253" i="14"/>
  <c r="I2253" i="14"/>
  <c r="J2253" i="14"/>
  <c r="K2253" i="14"/>
  <c r="L2253" i="14"/>
  <c r="E2254" i="14"/>
  <c r="F2254" i="14"/>
  <c r="G2254" i="14"/>
  <c r="H2254" i="14"/>
  <c r="I2254" i="14"/>
  <c r="J2254" i="14"/>
  <c r="K2254" i="14"/>
  <c r="L2254" i="14"/>
  <c r="E2255" i="14"/>
  <c r="F2255" i="14"/>
  <c r="G2255" i="14"/>
  <c r="H2255" i="14"/>
  <c r="I2255" i="14"/>
  <c r="J2255" i="14"/>
  <c r="K2255" i="14"/>
  <c r="L2255" i="14"/>
  <c r="E2256" i="14"/>
  <c r="F2256" i="14"/>
  <c r="G2256" i="14"/>
  <c r="H2256" i="14"/>
  <c r="I2256" i="14"/>
  <c r="J2256" i="14"/>
  <c r="K2256" i="14"/>
  <c r="L2256" i="14"/>
  <c r="E2257" i="14"/>
  <c r="F2257" i="14"/>
  <c r="G2257" i="14"/>
  <c r="H2257" i="14"/>
  <c r="I2257" i="14"/>
  <c r="J2257" i="14"/>
  <c r="K2257" i="14"/>
  <c r="L2257" i="14"/>
  <c r="E2258" i="14"/>
  <c r="F2258" i="14"/>
  <c r="G2258" i="14"/>
  <c r="H2258" i="14"/>
  <c r="I2258" i="14"/>
  <c r="J2258" i="14"/>
  <c r="K2258" i="14"/>
  <c r="L2258" i="14"/>
  <c r="E2259" i="14"/>
  <c r="F2259" i="14"/>
  <c r="G2259" i="14"/>
  <c r="H2259" i="14"/>
  <c r="I2259" i="14"/>
  <c r="J2259" i="14"/>
  <c r="K2259" i="14"/>
  <c r="L2259" i="14"/>
  <c r="E2260" i="14"/>
  <c r="F2260" i="14"/>
  <c r="G2260" i="14"/>
  <c r="H2260" i="14"/>
  <c r="I2260" i="14"/>
  <c r="J2260" i="14"/>
  <c r="K2260" i="14"/>
  <c r="L2260" i="14"/>
  <c r="E2261" i="14"/>
  <c r="F2261" i="14"/>
  <c r="G2261" i="14"/>
  <c r="H2261" i="14"/>
  <c r="I2261" i="14"/>
  <c r="J2261" i="14"/>
  <c r="K2261" i="14"/>
  <c r="L2261" i="14"/>
  <c r="E2262" i="14"/>
  <c r="F2262" i="14"/>
  <c r="G2262" i="14"/>
  <c r="H2262" i="14"/>
  <c r="I2262" i="14"/>
  <c r="J2262" i="14"/>
  <c r="K2262" i="14"/>
  <c r="L2262" i="14"/>
  <c r="E2263" i="14"/>
  <c r="F2263" i="14"/>
  <c r="G2263" i="14"/>
  <c r="H2263" i="14"/>
  <c r="I2263" i="14"/>
  <c r="J2263" i="14"/>
  <c r="K2263" i="14"/>
  <c r="L2263" i="14"/>
  <c r="E2264" i="14"/>
  <c r="F2264" i="14"/>
  <c r="G2264" i="14"/>
  <c r="H2264" i="14"/>
  <c r="I2264" i="14"/>
  <c r="J2264" i="14"/>
  <c r="K2264" i="14"/>
  <c r="L2264" i="14"/>
  <c r="E2265" i="14"/>
  <c r="F2265" i="14"/>
  <c r="G2265" i="14"/>
  <c r="H2265" i="14"/>
  <c r="I2265" i="14"/>
  <c r="J2265" i="14"/>
  <c r="K2265" i="14"/>
  <c r="L2265" i="14"/>
  <c r="E2266" i="14"/>
  <c r="F2266" i="14"/>
  <c r="G2266" i="14"/>
  <c r="H2266" i="14"/>
  <c r="I2266" i="14"/>
  <c r="J2266" i="14"/>
  <c r="K2266" i="14"/>
  <c r="L2266" i="14"/>
  <c r="E2267" i="14"/>
  <c r="F2267" i="14"/>
  <c r="G2267" i="14"/>
  <c r="H2267" i="14"/>
  <c r="I2267" i="14"/>
  <c r="J2267" i="14"/>
  <c r="K2267" i="14"/>
  <c r="L2267" i="14"/>
  <c r="E2268" i="14"/>
  <c r="F2268" i="14"/>
  <c r="G2268" i="14"/>
  <c r="H2268" i="14"/>
  <c r="I2268" i="14"/>
  <c r="J2268" i="14"/>
  <c r="K2268" i="14"/>
  <c r="L2268" i="14"/>
  <c r="E2269" i="14"/>
  <c r="F2269" i="14"/>
  <c r="G2269" i="14"/>
  <c r="H2269" i="14"/>
  <c r="I2269" i="14"/>
  <c r="J2269" i="14"/>
  <c r="K2269" i="14"/>
  <c r="L2269" i="14"/>
  <c r="E2270" i="14"/>
  <c r="F2270" i="14"/>
  <c r="G2270" i="14"/>
  <c r="H2270" i="14"/>
  <c r="I2270" i="14"/>
  <c r="J2270" i="14"/>
  <c r="K2270" i="14"/>
  <c r="L2270" i="14"/>
  <c r="E2271" i="14"/>
  <c r="F2271" i="14"/>
  <c r="G2271" i="14"/>
  <c r="H2271" i="14"/>
  <c r="I2271" i="14"/>
  <c r="J2271" i="14"/>
  <c r="K2271" i="14"/>
  <c r="L2271" i="14"/>
  <c r="E2272" i="14"/>
  <c r="F2272" i="14"/>
  <c r="G2272" i="14"/>
  <c r="H2272" i="14"/>
  <c r="I2272" i="14"/>
  <c r="J2272" i="14"/>
  <c r="K2272" i="14"/>
  <c r="L2272" i="14"/>
  <c r="E2273" i="14"/>
  <c r="F2273" i="14"/>
  <c r="G2273" i="14"/>
  <c r="H2273" i="14"/>
  <c r="I2273" i="14"/>
  <c r="J2273" i="14"/>
  <c r="K2273" i="14"/>
  <c r="L2273" i="14"/>
  <c r="E2274" i="14"/>
  <c r="F2274" i="14"/>
  <c r="G2274" i="14"/>
  <c r="H2274" i="14"/>
  <c r="I2274" i="14"/>
  <c r="J2274" i="14"/>
  <c r="K2274" i="14"/>
  <c r="L2274" i="14"/>
  <c r="E2275" i="14"/>
  <c r="F2275" i="14"/>
  <c r="G2275" i="14"/>
  <c r="H2275" i="14"/>
  <c r="I2275" i="14"/>
  <c r="J2275" i="14"/>
  <c r="K2275" i="14"/>
  <c r="L2275" i="14"/>
  <c r="E2276" i="14"/>
  <c r="F2276" i="14"/>
  <c r="G2276" i="14"/>
  <c r="H2276" i="14"/>
  <c r="I2276" i="14"/>
  <c r="J2276" i="14"/>
  <c r="K2276" i="14"/>
  <c r="L2276" i="14"/>
  <c r="E2277" i="14"/>
  <c r="F2277" i="14"/>
  <c r="G2277" i="14"/>
  <c r="H2277" i="14"/>
  <c r="I2277" i="14"/>
  <c r="J2277" i="14"/>
  <c r="K2277" i="14"/>
  <c r="L2277" i="14"/>
  <c r="E2278" i="14"/>
  <c r="F2278" i="14"/>
  <c r="G2278" i="14"/>
  <c r="H2278" i="14"/>
  <c r="I2278" i="14"/>
  <c r="J2278" i="14"/>
  <c r="K2278" i="14"/>
  <c r="L2278" i="14"/>
  <c r="E2279" i="14"/>
  <c r="F2279" i="14"/>
  <c r="G2279" i="14"/>
  <c r="H2279" i="14"/>
  <c r="I2279" i="14"/>
  <c r="J2279" i="14"/>
  <c r="K2279" i="14"/>
  <c r="L2279" i="14"/>
  <c r="E2280" i="14"/>
  <c r="F2280" i="14"/>
  <c r="G2280" i="14"/>
  <c r="H2280" i="14"/>
  <c r="I2280" i="14"/>
  <c r="J2280" i="14"/>
  <c r="K2280" i="14"/>
  <c r="L2280" i="14"/>
  <c r="E2281" i="14"/>
  <c r="F2281" i="14"/>
  <c r="G2281" i="14"/>
  <c r="H2281" i="14"/>
  <c r="I2281" i="14"/>
  <c r="J2281" i="14"/>
  <c r="K2281" i="14"/>
  <c r="L2281" i="14"/>
  <c r="E2282" i="14"/>
  <c r="F2282" i="14"/>
  <c r="G2282" i="14"/>
  <c r="H2282" i="14"/>
  <c r="I2282" i="14"/>
  <c r="J2282" i="14"/>
  <c r="K2282" i="14"/>
  <c r="L2282" i="14"/>
  <c r="E2283" i="14"/>
  <c r="F2283" i="14"/>
  <c r="G2283" i="14"/>
  <c r="H2283" i="14"/>
  <c r="I2283" i="14"/>
  <c r="J2283" i="14"/>
  <c r="K2283" i="14"/>
  <c r="L2283" i="14"/>
  <c r="E2284" i="14"/>
  <c r="F2284" i="14"/>
  <c r="G2284" i="14"/>
  <c r="H2284" i="14"/>
  <c r="I2284" i="14"/>
  <c r="J2284" i="14"/>
  <c r="K2284" i="14"/>
  <c r="L2284" i="14"/>
  <c r="E2285" i="14"/>
  <c r="F2285" i="14"/>
  <c r="G2285" i="14"/>
  <c r="H2285" i="14"/>
  <c r="I2285" i="14"/>
  <c r="J2285" i="14"/>
  <c r="K2285" i="14"/>
  <c r="L2285" i="14"/>
  <c r="E2286" i="14"/>
  <c r="F2286" i="14"/>
  <c r="G2286" i="14"/>
  <c r="H2286" i="14"/>
  <c r="I2286" i="14"/>
  <c r="J2286" i="14"/>
  <c r="K2286" i="14"/>
  <c r="L2286" i="14"/>
  <c r="E2287" i="14"/>
  <c r="F2287" i="14"/>
  <c r="G2287" i="14"/>
  <c r="H2287" i="14"/>
  <c r="I2287" i="14"/>
  <c r="J2287" i="14"/>
  <c r="K2287" i="14"/>
  <c r="L2287" i="14"/>
  <c r="E2288" i="14"/>
  <c r="F2288" i="14"/>
  <c r="G2288" i="14"/>
  <c r="H2288" i="14"/>
  <c r="I2288" i="14"/>
  <c r="J2288" i="14"/>
  <c r="K2288" i="14"/>
  <c r="L2288" i="14"/>
  <c r="E2289" i="14"/>
  <c r="F2289" i="14"/>
  <c r="G2289" i="14"/>
  <c r="H2289" i="14"/>
  <c r="I2289" i="14"/>
  <c r="J2289" i="14"/>
  <c r="K2289" i="14"/>
  <c r="L2289" i="14"/>
  <c r="E2290" i="14"/>
  <c r="F2290" i="14"/>
  <c r="G2290" i="14"/>
  <c r="H2290" i="14"/>
  <c r="I2290" i="14"/>
  <c r="J2290" i="14"/>
  <c r="K2290" i="14"/>
  <c r="L2290" i="14"/>
  <c r="E2291" i="14"/>
  <c r="F2291" i="14"/>
  <c r="G2291" i="14"/>
  <c r="H2291" i="14"/>
  <c r="I2291" i="14"/>
  <c r="J2291" i="14"/>
  <c r="K2291" i="14"/>
  <c r="L2291" i="14"/>
  <c r="E2292" i="14"/>
  <c r="F2292" i="14"/>
  <c r="G2292" i="14"/>
  <c r="H2292" i="14"/>
  <c r="I2292" i="14"/>
  <c r="J2292" i="14"/>
  <c r="K2292" i="14"/>
  <c r="L2292" i="14"/>
  <c r="E2293" i="14"/>
  <c r="F2293" i="14"/>
  <c r="G2293" i="14"/>
  <c r="H2293" i="14"/>
  <c r="I2293" i="14"/>
  <c r="J2293" i="14"/>
  <c r="K2293" i="14"/>
  <c r="L2293" i="14"/>
  <c r="E2294" i="14"/>
  <c r="F2294" i="14"/>
  <c r="G2294" i="14"/>
  <c r="H2294" i="14"/>
  <c r="I2294" i="14"/>
  <c r="J2294" i="14"/>
  <c r="K2294" i="14"/>
  <c r="L2294" i="14"/>
  <c r="E2295" i="14"/>
  <c r="F2295" i="14"/>
  <c r="G2295" i="14"/>
  <c r="H2295" i="14"/>
  <c r="I2295" i="14"/>
  <c r="J2295" i="14"/>
  <c r="K2295" i="14"/>
  <c r="L2295" i="14"/>
  <c r="E2296" i="14"/>
  <c r="F2296" i="14"/>
  <c r="G2296" i="14"/>
  <c r="H2296" i="14"/>
  <c r="I2296" i="14"/>
  <c r="J2296" i="14"/>
  <c r="K2296" i="14"/>
  <c r="L2296" i="14"/>
  <c r="E2297" i="14"/>
  <c r="F2297" i="14"/>
  <c r="G2297" i="14"/>
  <c r="H2297" i="14"/>
  <c r="I2297" i="14"/>
  <c r="J2297" i="14"/>
  <c r="K2297" i="14"/>
  <c r="L2297" i="14"/>
  <c r="E2298" i="14"/>
  <c r="F2298" i="14"/>
  <c r="G2298" i="14"/>
  <c r="H2298" i="14"/>
  <c r="I2298" i="14"/>
  <c r="J2298" i="14"/>
  <c r="K2298" i="14"/>
  <c r="L2298" i="14"/>
  <c r="E2201" i="14"/>
  <c r="F2201" i="14"/>
  <c r="G2201" i="14"/>
  <c r="H2201" i="14"/>
  <c r="I2201" i="14"/>
  <c r="J2201" i="14"/>
  <c r="K2201" i="14"/>
  <c r="L2201" i="14"/>
  <c r="E2202" i="14"/>
  <c r="F2202" i="14"/>
  <c r="G2202" i="14"/>
  <c r="H2202" i="14"/>
  <c r="I2202" i="14"/>
  <c r="J2202" i="14"/>
  <c r="K2202" i="14"/>
  <c r="L2202" i="14"/>
  <c r="E2203" i="14"/>
  <c r="F2203" i="14"/>
  <c r="G2203" i="14"/>
  <c r="H2203" i="14"/>
  <c r="I2203" i="14"/>
  <c r="J2203" i="14"/>
  <c r="K2203" i="14"/>
  <c r="L2203" i="14"/>
  <c r="E2204" i="14"/>
  <c r="F2204" i="14"/>
  <c r="G2204" i="14"/>
  <c r="H2204" i="14"/>
  <c r="I2204" i="14"/>
  <c r="J2204" i="14"/>
  <c r="K2204" i="14"/>
  <c r="L2204" i="14"/>
  <c r="E2205" i="14"/>
  <c r="F2205" i="14"/>
  <c r="G2205" i="14"/>
  <c r="H2205" i="14"/>
  <c r="I2205" i="14"/>
  <c r="J2205" i="14"/>
  <c r="K2205" i="14"/>
  <c r="L2205" i="14"/>
  <c r="E2206" i="14"/>
  <c r="F2206" i="14"/>
  <c r="G2206" i="14"/>
  <c r="H2206" i="14"/>
  <c r="I2206" i="14"/>
  <c r="J2206" i="14"/>
  <c r="K2206" i="14"/>
  <c r="L2206" i="14"/>
  <c r="E2207" i="14"/>
  <c r="F2207" i="14"/>
  <c r="G2207" i="14"/>
  <c r="H2207" i="14"/>
  <c r="I2207" i="14"/>
  <c r="J2207" i="14"/>
  <c r="K2207" i="14"/>
  <c r="L2207" i="14"/>
  <c r="E2208" i="14"/>
  <c r="F2208" i="14"/>
  <c r="G2208" i="14"/>
  <c r="H2208" i="14"/>
  <c r="I2208" i="14"/>
  <c r="J2208" i="14"/>
  <c r="K2208" i="14"/>
  <c r="L2208" i="14"/>
  <c r="E2209" i="14"/>
  <c r="F2209" i="14"/>
  <c r="G2209" i="14"/>
  <c r="H2209" i="14"/>
  <c r="I2209" i="14"/>
  <c r="J2209" i="14"/>
  <c r="K2209" i="14"/>
  <c r="L2209" i="14"/>
  <c r="E2210" i="14"/>
  <c r="F2210" i="14"/>
  <c r="G2210" i="14"/>
  <c r="H2210" i="14"/>
  <c r="I2210" i="14"/>
  <c r="J2210" i="14"/>
  <c r="K2210" i="14"/>
  <c r="L2210" i="14"/>
  <c r="E2211" i="14"/>
  <c r="F2211" i="14"/>
  <c r="G2211" i="14"/>
  <c r="H2211" i="14"/>
  <c r="I2211" i="14"/>
  <c r="J2211" i="14"/>
  <c r="K2211" i="14"/>
  <c r="L2211" i="14"/>
  <c r="E2212" i="14"/>
  <c r="F2212" i="14"/>
  <c r="G2212" i="14"/>
  <c r="H2212" i="14"/>
  <c r="I2212" i="14"/>
  <c r="J2212" i="14"/>
  <c r="K2212" i="14"/>
  <c r="L2212" i="14"/>
  <c r="E2213" i="14"/>
  <c r="F2213" i="14"/>
  <c r="G2213" i="14"/>
  <c r="H2213" i="14"/>
  <c r="I2213" i="14"/>
  <c r="J2213" i="14"/>
  <c r="K2213" i="14"/>
  <c r="L2213" i="14"/>
  <c r="E2214" i="14"/>
  <c r="F2214" i="14"/>
  <c r="G2214" i="14"/>
  <c r="H2214" i="14"/>
  <c r="I2214" i="14"/>
  <c r="J2214" i="14"/>
  <c r="K2214" i="14"/>
  <c r="L2214" i="14"/>
  <c r="E2215" i="14"/>
  <c r="F2215" i="14"/>
  <c r="G2215" i="14"/>
  <c r="H2215" i="14"/>
  <c r="I2215" i="14"/>
  <c r="J2215" i="14"/>
  <c r="K2215" i="14"/>
  <c r="L2215" i="14"/>
  <c r="E2216" i="14"/>
  <c r="F2216" i="14"/>
  <c r="G2216" i="14"/>
  <c r="H2216" i="14"/>
  <c r="I2216" i="14"/>
  <c r="J2216" i="14"/>
  <c r="K2216" i="14"/>
  <c r="L2216" i="14"/>
  <c r="E2217" i="14"/>
  <c r="F2217" i="14"/>
  <c r="G2217" i="14"/>
  <c r="H2217" i="14"/>
  <c r="I2217" i="14"/>
  <c r="J2217" i="14"/>
  <c r="K2217" i="14"/>
  <c r="L2217" i="14"/>
  <c r="E2218" i="14"/>
  <c r="F2218" i="14"/>
  <c r="G2218" i="14"/>
  <c r="H2218" i="14"/>
  <c r="I2218" i="14"/>
  <c r="J2218" i="14"/>
  <c r="K2218" i="14"/>
  <c r="L2218" i="14"/>
  <c r="E2219" i="14"/>
  <c r="F2219" i="14"/>
  <c r="G2219" i="14"/>
  <c r="H2219" i="14"/>
  <c r="I2219" i="14"/>
  <c r="J2219" i="14"/>
  <c r="K2219" i="14"/>
  <c r="L2219" i="14"/>
  <c r="E2220" i="14"/>
  <c r="F2220" i="14"/>
  <c r="G2220" i="14"/>
  <c r="H2220" i="14"/>
  <c r="I2220" i="14"/>
  <c r="J2220" i="14"/>
  <c r="K2220" i="14"/>
  <c r="L2220" i="14"/>
  <c r="E2221" i="14"/>
  <c r="F2221" i="14"/>
  <c r="G2221" i="14"/>
  <c r="H2221" i="14"/>
  <c r="I2221" i="14"/>
  <c r="J2221" i="14"/>
  <c r="K2221" i="14"/>
  <c r="L2221" i="14"/>
  <c r="E2222" i="14"/>
  <c r="F2222" i="14"/>
  <c r="G2222" i="14"/>
  <c r="H2222" i="14"/>
  <c r="I2222" i="14"/>
  <c r="J2222" i="14"/>
  <c r="K2222" i="14"/>
  <c r="L2222" i="14"/>
  <c r="E2223" i="14"/>
  <c r="F2223" i="14"/>
  <c r="G2223" i="14"/>
  <c r="H2223" i="14"/>
  <c r="I2223" i="14"/>
  <c r="J2223" i="14"/>
  <c r="K2223" i="14"/>
  <c r="L2223" i="14"/>
  <c r="E2224" i="14"/>
  <c r="F2224" i="14"/>
  <c r="G2224" i="14"/>
  <c r="H2224" i="14"/>
  <c r="I2224" i="14"/>
  <c r="J2224" i="14"/>
  <c r="K2224" i="14"/>
  <c r="L2224" i="14"/>
  <c r="E2225" i="14"/>
  <c r="F2225" i="14"/>
  <c r="G2225" i="14"/>
  <c r="H2225" i="14"/>
  <c r="I2225" i="14"/>
  <c r="J2225" i="14"/>
  <c r="K2225" i="14"/>
  <c r="L2225" i="14"/>
  <c r="E2226" i="14"/>
  <c r="F2226" i="14"/>
  <c r="G2226" i="14"/>
  <c r="H2226" i="14"/>
  <c r="I2226" i="14"/>
  <c r="J2226" i="14"/>
  <c r="K2226" i="14"/>
  <c r="L2226" i="14"/>
  <c r="E2227" i="14"/>
  <c r="F2227" i="14"/>
  <c r="G2227" i="14"/>
  <c r="H2227" i="14"/>
  <c r="I2227" i="14"/>
  <c r="J2227" i="14"/>
  <c r="K2227" i="14"/>
  <c r="L2227" i="14"/>
  <c r="E2228" i="14"/>
  <c r="F2228" i="14"/>
  <c r="G2228" i="14"/>
  <c r="H2228" i="14"/>
  <c r="I2228" i="14"/>
  <c r="J2228" i="14"/>
  <c r="K2228" i="14"/>
  <c r="L2228" i="14"/>
  <c r="E2229" i="14"/>
  <c r="F2229" i="14"/>
  <c r="G2229" i="14"/>
  <c r="H2229" i="14"/>
  <c r="I2229" i="14"/>
  <c r="J2229" i="14"/>
  <c r="K2229" i="14"/>
  <c r="L2229" i="14"/>
  <c r="E2230" i="14"/>
  <c r="F2230" i="14"/>
  <c r="G2230" i="14"/>
  <c r="H2230" i="14"/>
  <c r="I2230" i="14"/>
  <c r="J2230" i="14"/>
  <c r="K2230" i="14"/>
  <c r="L2230" i="14"/>
  <c r="E2231" i="14"/>
  <c r="F2231" i="14"/>
  <c r="G2231" i="14"/>
  <c r="H2231" i="14"/>
  <c r="I2231" i="14"/>
  <c r="J2231" i="14"/>
  <c r="K2231" i="14"/>
  <c r="L2231" i="14"/>
  <c r="E2232" i="14"/>
  <c r="F2232" i="14"/>
  <c r="G2232" i="14"/>
  <c r="H2232" i="14"/>
  <c r="I2232" i="14"/>
  <c r="J2232" i="14"/>
  <c r="K2232" i="14"/>
  <c r="L2232" i="14"/>
  <c r="E2233" i="14"/>
  <c r="F2233" i="14"/>
  <c r="G2233" i="14"/>
  <c r="H2233" i="14"/>
  <c r="I2233" i="14"/>
  <c r="J2233" i="14"/>
  <c r="K2233" i="14"/>
  <c r="L2233" i="14"/>
  <c r="E2234" i="14"/>
  <c r="F2234" i="14"/>
  <c r="G2234" i="14"/>
  <c r="H2234" i="14"/>
  <c r="I2234" i="14"/>
  <c r="J2234" i="14"/>
  <c r="K2234" i="14"/>
  <c r="L2234" i="14"/>
  <c r="E2235" i="14"/>
  <c r="F2235" i="14"/>
  <c r="G2235" i="14"/>
  <c r="H2235" i="14"/>
  <c r="I2235" i="14"/>
  <c r="J2235" i="14"/>
  <c r="K2235" i="14"/>
  <c r="L2235" i="14"/>
  <c r="E2236" i="14"/>
  <c r="F2236" i="14"/>
  <c r="G2236" i="14"/>
  <c r="H2236" i="14"/>
  <c r="I2236" i="14"/>
  <c r="J2236" i="14"/>
  <c r="K2236" i="14"/>
  <c r="L2236" i="14"/>
  <c r="E2237" i="14"/>
  <c r="F2237" i="14"/>
  <c r="G2237" i="14"/>
  <c r="H2237" i="14"/>
  <c r="I2237" i="14"/>
  <c r="J2237" i="14"/>
  <c r="K2237" i="14"/>
  <c r="L2237" i="14"/>
  <c r="E2238" i="14"/>
  <c r="F2238" i="14"/>
  <c r="G2238" i="14"/>
  <c r="H2238" i="14"/>
  <c r="I2238" i="14"/>
  <c r="J2238" i="14"/>
  <c r="K2238" i="14"/>
  <c r="L2238" i="14"/>
  <c r="E2239" i="14"/>
  <c r="F2239" i="14"/>
  <c r="G2239" i="14"/>
  <c r="H2239" i="14"/>
  <c r="I2239" i="14"/>
  <c r="J2239" i="14"/>
  <c r="K2239" i="14"/>
  <c r="L2239" i="14"/>
  <c r="E2240" i="14"/>
  <c r="F2240" i="14"/>
  <c r="G2240" i="14"/>
  <c r="H2240" i="14"/>
  <c r="I2240" i="14"/>
  <c r="J2240" i="14"/>
  <c r="K2240" i="14"/>
  <c r="L2240" i="14"/>
  <c r="E2241" i="14"/>
  <c r="F2241" i="14"/>
  <c r="G2241" i="14"/>
  <c r="H2241" i="14"/>
  <c r="I2241" i="14"/>
  <c r="J2241" i="14"/>
  <c r="K2241" i="14"/>
  <c r="L2241" i="14"/>
  <c r="E2242" i="14"/>
  <c r="F2242" i="14"/>
  <c r="G2242" i="14"/>
  <c r="H2242" i="14"/>
  <c r="I2242" i="14"/>
  <c r="J2242" i="14"/>
  <c r="K2242" i="14"/>
  <c r="L2242" i="14"/>
  <c r="E2243" i="14"/>
  <c r="F2243" i="14"/>
  <c r="G2243" i="14"/>
  <c r="H2243" i="14"/>
  <c r="I2243" i="14"/>
  <c r="J2243" i="14"/>
  <c r="K2243" i="14"/>
  <c r="L2243" i="14"/>
  <c r="E2244" i="14"/>
  <c r="F2244" i="14"/>
  <c r="G2244" i="14"/>
  <c r="H2244" i="14"/>
  <c r="I2244" i="14"/>
  <c r="J2244" i="14"/>
  <c r="K2244" i="14"/>
  <c r="L2244" i="14"/>
  <c r="E2245" i="14"/>
  <c r="F2245" i="14"/>
  <c r="G2245" i="14"/>
  <c r="H2245" i="14"/>
  <c r="I2245" i="14"/>
  <c r="J2245" i="14"/>
  <c r="K2245" i="14"/>
  <c r="L2245" i="14"/>
  <c r="E2246" i="14"/>
  <c r="F2246" i="14"/>
  <c r="G2246" i="14"/>
  <c r="H2246" i="14"/>
  <c r="I2246" i="14"/>
  <c r="J2246" i="14"/>
  <c r="K2246" i="14"/>
  <c r="L2246" i="14"/>
  <c r="E2247" i="14"/>
  <c r="F2247" i="14"/>
  <c r="G2247" i="14"/>
  <c r="H2247" i="14"/>
  <c r="I2247" i="14"/>
  <c r="J2247" i="14"/>
  <c r="K2247" i="14"/>
  <c r="L2247" i="14"/>
  <c r="E2150" i="14"/>
  <c r="F2150" i="14"/>
  <c r="G2150" i="14"/>
  <c r="H2150" i="14"/>
  <c r="I2150" i="14"/>
  <c r="J2150" i="14"/>
  <c r="K2150" i="14"/>
  <c r="L2150" i="14"/>
  <c r="E2151" i="14"/>
  <c r="F2151" i="14"/>
  <c r="G2151" i="14"/>
  <c r="H2151" i="14"/>
  <c r="I2151" i="14"/>
  <c r="J2151" i="14"/>
  <c r="K2151" i="14"/>
  <c r="L2151" i="14"/>
  <c r="E2152" i="14"/>
  <c r="F2152" i="14"/>
  <c r="G2152" i="14"/>
  <c r="H2152" i="14"/>
  <c r="I2152" i="14"/>
  <c r="J2152" i="14"/>
  <c r="K2152" i="14"/>
  <c r="L2152" i="14"/>
  <c r="E2153" i="14"/>
  <c r="F2153" i="14"/>
  <c r="G2153" i="14"/>
  <c r="H2153" i="14"/>
  <c r="I2153" i="14"/>
  <c r="J2153" i="14"/>
  <c r="K2153" i="14"/>
  <c r="L2153" i="14"/>
  <c r="E2154" i="14"/>
  <c r="F2154" i="14"/>
  <c r="G2154" i="14"/>
  <c r="H2154" i="14"/>
  <c r="I2154" i="14"/>
  <c r="J2154" i="14"/>
  <c r="K2154" i="14"/>
  <c r="L2154" i="14"/>
  <c r="E2155" i="14"/>
  <c r="F2155" i="14"/>
  <c r="G2155" i="14"/>
  <c r="H2155" i="14"/>
  <c r="I2155" i="14"/>
  <c r="J2155" i="14"/>
  <c r="K2155" i="14"/>
  <c r="L2155" i="14"/>
  <c r="E2156" i="14"/>
  <c r="F2156" i="14"/>
  <c r="G2156" i="14"/>
  <c r="H2156" i="14"/>
  <c r="I2156" i="14"/>
  <c r="J2156" i="14"/>
  <c r="K2156" i="14"/>
  <c r="L2156" i="14"/>
  <c r="E2157" i="14"/>
  <c r="F2157" i="14"/>
  <c r="G2157" i="14"/>
  <c r="H2157" i="14"/>
  <c r="I2157" i="14"/>
  <c r="J2157" i="14"/>
  <c r="K2157" i="14"/>
  <c r="L2157" i="14"/>
  <c r="E2158" i="14"/>
  <c r="F2158" i="14"/>
  <c r="G2158" i="14"/>
  <c r="H2158" i="14"/>
  <c r="I2158" i="14"/>
  <c r="J2158" i="14"/>
  <c r="K2158" i="14"/>
  <c r="L2158" i="14"/>
  <c r="E2159" i="14"/>
  <c r="F2159" i="14"/>
  <c r="G2159" i="14"/>
  <c r="H2159" i="14"/>
  <c r="I2159" i="14"/>
  <c r="J2159" i="14"/>
  <c r="K2159" i="14"/>
  <c r="L2159" i="14"/>
  <c r="E2160" i="14"/>
  <c r="F2160" i="14"/>
  <c r="G2160" i="14"/>
  <c r="H2160" i="14"/>
  <c r="I2160" i="14"/>
  <c r="J2160" i="14"/>
  <c r="K2160" i="14"/>
  <c r="L2160" i="14"/>
  <c r="E2161" i="14"/>
  <c r="F2161" i="14"/>
  <c r="G2161" i="14"/>
  <c r="H2161" i="14"/>
  <c r="I2161" i="14"/>
  <c r="J2161" i="14"/>
  <c r="K2161" i="14"/>
  <c r="L2161" i="14"/>
  <c r="E2162" i="14"/>
  <c r="F2162" i="14"/>
  <c r="G2162" i="14"/>
  <c r="H2162" i="14"/>
  <c r="I2162" i="14"/>
  <c r="J2162" i="14"/>
  <c r="K2162" i="14"/>
  <c r="L2162" i="14"/>
  <c r="E2163" i="14"/>
  <c r="F2163" i="14"/>
  <c r="G2163" i="14"/>
  <c r="H2163" i="14"/>
  <c r="I2163" i="14"/>
  <c r="J2163" i="14"/>
  <c r="K2163" i="14"/>
  <c r="L2163" i="14"/>
  <c r="E2164" i="14"/>
  <c r="F2164" i="14"/>
  <c r="G2164" i="14"/>
  <c r="H2164" i="14"/>
  <c r="I2164" i="14"/>
  <c r="J2164" i="14"/>
  <c r="K2164" i="14"/>
  <c r="L2164" i="14"/>
  <c r="E2165" i="14"/>
  <c r="F2165" i="14"/>
  <c r="G2165" i="14"/>
  <c r="H2165" i="14"/>
  <c r="I2165" i="14"/>
  <c r="J2165" i="14"/>
  <c r="K2165" i="14"/>
  <c r="L2165" i="14"/>
  <c r="E2166" i="14"/>
  <c r="F2166" i="14"/>
  <c r="G2166" i="14"/>
  <c r="H2166" i="14"/>
  <c r="I2166" i="14"/>
  <c r="J2166" i="14"/>
  <c r="K2166" i="14"/>
  <c r="L2166" i="14"/>
  <c r="E2167" i="14"/>
  <c r="F2167" i="14"/>
  <c r="G2167" i="14"/>
  <c r="H2167" i="14"/>
  <c r="I2167" i="14"/>
  <c r="J2167" i="14"/>
  <c r="K2167" i="14"/>
  <c r="L2167" i="14"/>
  <c r="E2168" i="14"/>
  <c r="F2168" i="14"/>
  <c r="G2168" i="14"/>
  <c r="H2168" i="14"/>
  <c r="I2168" i="14"/>
  <c r="J2168" i="14"/>
  <c r="K2168" i="14"/>
  <c r="L2168" i="14"/>
  <c r="E2169" i="14"/>
  <c r="F2169" i="14"/>
  <c r="G2169" i="14"/>
  <c r="H2169" i="14"/>
  <c r="I2169" i="14"/>
  <c r="J2169" i="14"/>
  <c r="K2169" i="14"/>
  <c r="L2169" i="14"/>
  <c r="E2170" i="14"/>
  <c r="F2170" i="14"/>
  <c r="G2170" i="14"/>
  <c r="H2170" i="14"/>
  <c r="I2170" i="14"/>
  <c r="J2170" i="14"/>
  <c r="K2170" i="14"/>
  <c r="L2170" i="14"/>
  <c r="E2171" i="14"/>
  <c r="F2171" i="14"/>
  <c r="G2171" i="14"/>
  <c r="H2171" i="14"/>
  <c r="I2171" i="14"/>
  <c r="J2171" i="14"/>
  <c r="K2171" i="14"/>
  <c r="L2171" i="14"/>
  <c r="E2172" i="14"/>
  <c r="F2172" i="14"/>
  <c r="G2172" i="14"/>
  <c r="H2172" i="14"/>
  <c r="I2172" i="14"/>
  <c r="J2172" i="14"/>
  <c r="K2172" i="14"/>
  <c r="L2172" i="14"/>
  <c r="E2173" i="14"/>
  <c r="F2173" i="14"/>
  <c r="G2173" i="14"/>
  <c r="H2173" i="14"/>
  <c r="I2173" i="14"/>
  <c r="J2173" i="14"/>
  <c r="K2173" i="14"/>
  <c r="L2173" i="14"/>
  <c r="E2174" i="14"/>
  <c r="F2174" i="14"/>
  <c r="G2174" i="14"/>
  <c r="H2174" i="14"/>
  <c r="I2174" i="14"/>
  <c r="J2174" i="14"/>
  <c r="K2174" i="14"/>
  <c r="L2174" i="14"/>
  <c r="E2175" i="14"/>
  <c r="F2175" i="14"/>
  <c r="G2175" i="14"/>
  <c r="H2175" i="14"/>
  <c r="I2175" i="14"/>
  <c r="J2175" i="14"/>
  <c r="K2175" i="14"/>
  <c r="L2175" i="14"/>
  <c r="E2176" i="14"/>
  <c r="F2176" i="14"/>
  <c r="G2176" i="14"/>
  <c r="H2176" i="14"/>
  <c r="I2176" i="14"/>
  <c r="J2176" i="14"/>
  <c r="K2176" i="14"/>
  <c r="L2176" i="14"/>
  <c r="E2177" i="14"/>
  <c r="F2177" i="14"/>
  <c r="G2177" i="14"/>
  <c r="H2177" i="14"/>
  <c r="I2177" i="14"/>
  <c r="J2177" i="14"/>
  <c r="K2177" i="14"/>
  <c r="L2177" i="14"/>
  <c r="E2178" i="14"/>
  <c r="F2178" i="14"/>
  <c r="G2178" i="14"/>
  <c r="H2178" i="14"/>
  <c r="I2178" i="14"/>
  <c r="J2178" i="14"/>
  <c r="K2178" i="14"/>
  <c r="L2178" i="14"/>
  <c r="E2179" i="14"/>
  <c r="F2179" i="14"/>
  <c r="G2179" i="14"/>
  <c r="H2179" i="14"/>
  <c r="I2179" i="14"/>
  <c r="J2179" i="14"/>
  <c r="K2179" i="14"/>
  <c r="L2179" i="14"/>
  <c r="E2180" i="14"/>
  <c r="F2180" i="14"/>
  <c r="G2180" i="14"/>
  <c r="H2180" i="14"/>
  <c r="I2180" i="14"/>
  <c r="J2180" i="14"/>
  <c r="K2180" i="14"/>
  <c r="L2180" i="14"/>
  <c r="E2181" i="14"/>
  <c r="F2181" i="14"/>
  <c r="G2181" i="14"/>
  <c r="H2181" i="14"/>
  <c r="I2181" i="14"/>
  <c r="J2181" i="14"/>
  <c r="K2181" i="14"/>
  <c r="L2181" i="14"/>
  <c r="E2182" i="14"/>
  <c r="F2182" i="14"/>
  <c r="G2182" i="14"/>
  <c r="H2182" i="14"/>
  <c r="I2182" i="14"/>
  <c r="J2182" i="14"/>
  <c r="K2182" i="14"/>
  <c r="L2182" i="14"/>
  <c r="E2183" i="14"/>
  <c r="F2183" i="14"/>
  <c r="G2183" i="14"/>
  <c r="H2183" i="14"/>
  <c r="I2183" i="14"/>
  <c r="J2183" i="14"/>
  <c r="K2183" i="14"/>
  <c r="L2183" i="14"/>
  <c r="E2184" i="14"/>
  <c r="F2184" i="14"/>
  <c r="G2184" i="14"/>
  <c r="H2184" i="14"/>
  <c r="I2184" i="14"/>
  <c r="J2184" i="14"/>
  <c r="K2184" i="14"/>
  <c r="L2184" i="14"/>
  <c r="E2185" i="14"/>
  <c r="F2185" i="14"/>
  <c r="G2185" i="14"/>
  <c r="H2185" i="14"/>
  <c r="I2185" i="14"/>
  <c r="J2185" i="14"/>
  <c r="K2185" i="14"/>
  <c r="L2185" i="14"/>
  <c r="E2186" i="14"/>
  <c r="F2186" i="14"/>
  <c r="G2186" i="14"/>
  <c r="H2186" i="14"/>
  <c r="I2186" i="14"/>
  <c r="J2186" i="14"/>
  <c r="K2186" i="14"/>
  <c r="L2186" i="14"/>
  <c r="E2187" i="14"/>
  <c r="F2187" i="14"/>
  <c r="G2187" i="14"/>
  <c r="H2187" i="14"/>
  <c r="I2187" i="14"/>
  <c r="J2187" i="14"/>
  <c r="K2187" i="14"/>
  <c r="L2187" i="14"/>
  <c r="E2188" i="14"/>
  <c r="F2188" i="14"/>
  <c r="G2188" i="14"/>
  <c r="H2188" i="14"/>
  <c r="I2188" i="14"/>
  <c r="J2188" i="14"/>
  <c r="K2188" i="14"/>
  <c r="L2188" i="14"/>
  <c r="E2189" i="14"/>
  <c r="F2189" i="14"/>
  <c r="G2189" i="14"/>
  <c r="H2189" i="14"/>
  <c r="I2189" i="14"/>
  <c r="J2189" i="14"/>
  <c r="K2189" i="14"/>
  <c r="L2189" i="14"/>
  <c r="E2190" i="14"/>
  <c r="F2190" i="14"/>
  <c r="G2190" i="14"/>
  <c r="H2190" i="14"/>
  <c r="I2190" i="14"/>
  <c r="J2190" i="14"/>
  <c r="K2190" i="14"/>
  <c r="L2190" i="14"/>
  <c r="E2191" i="14"/>
  <c r="F2191" i="14"/>
  <c r="G2191" i="14"/>
  <c r="H2191" i="14"/>
  <c r="I2191" i="14"/>
  <c r="J2191" i="14"/>
  <c r="K2191" i="14"/>
  <c r="L2191" i="14"/>
  <c r="E2192" i="14"/>
  <c r="F2192" i="14"/>
  <c r="G2192" i="14"/>
  <c r="H2192" i="14"/>
  <c r="I2192" i="14"/>
  <c r="J2192" i="14"/>
  <c r="K2192" i="14"/>
  <c r="L2192" i="14"/>
  <c r="E2193" i="14"/>
  <c r="F2193" i="14"/>
  <c r="G2193" i="14"/>
  <c r="H2193" i="14"/>
  <c r="I2193" i="14"/>
  <c r="J2193" i="14"/>
  <c r="K2193" i="14"/>
  <c r="L2193" i="14"/>
  <c r="E2194" i="14"/>
  <c r="F2194" i="14"/>
  <c r="G2194" i="14"/>
  <c r="H2194" i="14"/>
  <c r="I2194" i="14"/>
  <c r="J2194" i="14"/>
  <c r="K2194" i="14"/>
  <c r="L2194" i="14"/>
  <c r="E2195" i="14"/>
  <c r="F2195" i="14"/>
  <c r="G2195" i="14"/>
  <c r="H2195" i="14"/>
  <c r="I2195" i="14"/>
  <c r="J2195" i="14"/>
  <c r="K2195" i="14"/>
  <c r="L2195" i="14"/>
  <c r="E2196" i="14"/>
  <c r="F2196" i="14"/>
  <c r="G2196" i="14"/>
  <c r="H2196" i="14"/>
  <c r="I2196" i="14"/>
  <c r="J2196" i="14"/>
  <c r="K2196" i="14"/>
  <c r="L2196" i="14"/>
  <c r="E2099" i="14"/>
  <c r="F2099" i="14"/>
  <c r="G2099" i="14"/>
  <c r="H2099" i="14"/>
  <c r="I2099" i="14"/>
  <c r="J2099" i="14"/>
  <c r="K2099" i="14"/>
  <c r="L2099" i="14"/>
  <c r="E2100" i="14"/>
  <c r="F2100" i="14"/>
  <c r="G2100" i="14"/>
  <c r="H2100" i="14"/>
  <c r="I2100" i="14"/>
  <c r="J2100" i="14"/>
  <c r="K2100" i="14"/>
  <c r="L2100" i="14"/>
  <c r="E2101" i="14"/>
  <c r="F2101" i="14"/>
  <c r="G2101" i="14"/>
  <c r="H2101" i="14"/>
  <c r="I2101" i="14"/>
  <c r="J2101" i="14"/>
  <c r="K2101" i="14"/>
  <c r="L2101" i="14"/>
  <c r="E2102" i="14"/>
  <c r="F2102" i="14"/>
  <c r="G2102" i="14"/>
  <c r="H2102" i="14"/>
  <c r="I2102" i="14"/>
  <c r="J2102" i="14"/>
  <c r="K2102" i="14"/>
  <c r="L2102" i="14"/>
  <c r="E2103" i="14"/>
  <c r="F2103" i="14"/>
  <c r="G2103" i="14"/>
  <c r="H2103" i="14"/>
  <c r="I2103" i="14"/>
  <c r="J2103" i="14"/>
  <c r="K2103" i="14"/>
  <c r="L2103" i="14"/>
  <c r="E2104" i="14"/>
  <c r="F2104" i="14"/>
  <c r="G2104" i="14"/>
  <c r="H2104" i="14"/>
  <c r="I2104" i="14"/>
  <c r="J2104" i="14"/>
  <c r="K2104" i="14"/>
  <c r="L2104" i="14"/>
  <c r="E2105" i="14"/>
  <c r="F2105" i="14"/>
  <c r="G2105" i="14"/>
  <c r="H2105" i="14"/>
  <c r="I2105" i="14"/>
  <c r="J2105" i="14"/>
  <c r="K2105" i="14"/>
  <c r="L2105" i="14"/>
  <c r="E2106" i="14"/>
  <c r="F2106" i="14"/>
  <c r="G2106" i="14"/>
  <c r="H2106" i="14"/>
  <c r="I2106" i="14"/>
  <c r="J2106" i="14"/>
  <c r="K2106" i="14"/>
  <c r="L2106" i="14"/>
  <c r="E2107" i="14"/>
  <c r="F2107" i="14"/>
  <c r="G2107" i="14"/>
  <c r="H2107" i="14"/>
  <c r="I2107" i="14"/>
  <c r="J2107" i="14"/>
  <c r="K2107" i="14"/>
  <c r="L2107" i="14"/>
  <c r="E2108" i="14"/>
  <c r="F2108" i="14"/>
  <c r="G2108" i="14"/>
  <c r="H2108" i="14"/>
  <c r="I2108" i="14"/>
  <c r="J2108" i="14"/>
  <c r="K2108" i="14"/>
  <c r="L2108" i="14"/>
  <c r="E2109" i="14"/>
  <c r="F2109" i="14"/>
  <c r="G2109" i="14"/>
  <c r="H2109" i="14"/>
  <c r="I2109" i="14"/>
  <c r="J2109" i="14"/>
  <c r="K2109" i="14"/>
  <c r="L2109" i="14"/>
  <c r="E2110" i="14"/>
  <c r="F2110" i="14"/>
  <c r="G2110" i="14"/>
  <c r="H2110" i="14"/>
  <c r="I2110" i="14"/>
  <c r="J2110" i="14"/>
  <c r="K2110" i="14"/>
  <c r="L2110" i="14"/>
  <c r="E2111" i="14"/>
  <c r="F2111" i="14"/>
  <c r="G2111" i="14"/>
  <c r="H2111" i="14"/>
  <c r="I2111" i="14"/>
  <c r="J2111" i="14"/>
  <c r="K2111" i="14"/>
  <c r="L2111" i="14"/>
  <c r="E2112" i="14"/>
  <c r="F2112" i="14"/>
  <c r="G2112" i="14"/>
  <c r="H2112" i="14"/>
  <c r="I2112" i="14"/>
  <c r="J2112" i="14"/>
  <c r="K2112" i="14"/>
  <c r="L2112" i="14"/>
  <c r="E2113" i="14"/>
  <c r="F2113" i="14"/>
  <c r="G2113" i="14"/>
  <c r="H2113" i="14"/>
  <c r="I2113" i="14"/>
  <c r="J2113" i="14"/>
  <c r="K2113" i="14"/>
  <c r="L2113" i="14"/>
  <c r="E2114" i="14"/>
  <c r="F2114" i="14"/>
  <c r="G2114" i="14"/>
  <c r="H2114" i="14"/>
  <c r="I2114" i="14"/>
  <c r="J2114" i="14"/>
  <c r="K2114" i="14"/>
  <c r="L2114" i="14"/>
  <c r="E2115" i="14"/>
  <c r="F2115" i="14"/>
  <c r="G2115" i="14"/>
  <c r="H2115" i="14"/>
  <c r="I2115" i="14"/>
  <c r="J2115" i="14"/>
  <c r="K2115" i="14"/>
  <c r="L2115" i="14"/>
  <c r="E2116" i="14"/>
  <c r="F2116" i="14"/>
  <c r="G2116" i="14"/>
  <c r="H2116" i="14"/>
  <c r="I2116" i="14"/>
  <c r="J2116" i="14"/>
  <c r="K2116" i="14"/>
  <c r="L2116" i="14"/>
  <c r="E2117" i="14"/>
  <c r="F2117" i="14"/>
  <c r="G2117" i="14"/>
  <c r="H2117" i="14"/>
  <c r="I2117" i="14"/>
  <c r="J2117" i="14"/>
  <c r="K2117" i="14"/>
  <c r="L2117" i="14"/>
  <c r="E2118" i="14"/>
  <c r="F2118" i="14"/>
  <c r="G2118" i="14"/>
  <c r="H2118" i="14"/>
  <c r="I2118" i="14"/>
  <c r="J2118" i="14"/>
  <c r="K2118" i="14"/>
  <c r="L2118" i="14"/>
  <c r="E2119" i="14"/>
  <c r="F2119" i="14"/>
  <c r="G2119" i="14"/>
  <c r="H2119" i="14"/>
  <c r="I2119" i="14"/>
  <c r="J2119" i="14"/>
  <c r="K2119" i="14"/>
  <c r="L2119" i="14"/>
  <c r="E2120" i="14"/>
  <c r="F2120" i="14"/>
  <c r="G2120" i="14"/>
  <c r="H2120" i="14"/>
  <c r="I2120" i="14"/>
  <c r="J2120" i="14"/>
  <c r="K2120" i="14"/>
  <c r="L2120" i="14"/>
  <c r="E2121" i="14"/>
  <c r="F2121" i="14"/>
  <c r="G2121" i="14"/>
  <c r="H2121" i="14"/>
  <c r="I2121" i="14"/>
  <c r="J2121" i="14"/>
  <c r="K2121" i="14"/>
  <c r="L2121" i="14"/>
  <c r="E2122" i="14"/>
  <c r="F2122" i="14"/>
  <c r="G2122" i="14"/>
  <c r="H2122" i="14"/>
  <c r="I2122" i="14"/>
  <c r="J2122" i="14"/>
  <c r="K2122" i="14"/>
  <c r="L2122" i="14"/>
  <c r="E2123" i="14"/>
  <c r="F2123" i="14"/>
  <c r="G2123" i="14"/>
  <c r="H2123" i="14"/>
  <c r="I2123" i="14"/>
  <c r="J2123" i="14"/>
  <c r="K2123" i="14"/>
  <c r="L2123" i="14"/>
  <c r="E2124" i="14"/>
  <c r="F2124" i="14"/>
  <c r="G2124" i="14"/>
  <c r="H2124" i="14"/>
  <c r="I2124" i="14"/>
  <c r="J2124" i="14"/>
  <c r="K2124" i="14"/>
  <c r="L2124" i="14"/>
  <c r="E2125" i="14"/>
  <c r="F2125" i="14"/>
  <c r="G2125" i="14"/>
  <c r="H2125" i="14"/>
  <c r="I2125" i="14"/>
  <c r="J2125" i="14"/>
  <c r="K2125" i="14"/>
  <c r="L2125" i="14"/>
  <c r="E2126" i="14"/>
  <c r="F2126" i="14"/>
  <c r="G2126" i="14"/>
  <c r="H2126" i="14"/>
  <c r="I2126" i="14"/>
  <c r="J2126" i="14"/>
  <c r="K2126" i="14"/>
  <c r="L2126" i="14"/>
  <c r="E2127" i="14"/>
  <c r="F2127" i="14"/>
  <c r="G2127" i="14"/>
  <c r="H2127" i="14"/>
  <c r="I2127" i="14"/>
  <c r="J2127" i="14"/>
  <c r="K2127" i="14"/>
  <c r="L2127" i="14"/>
  <c r="E2128" i="14"/>
  <c r="F2128" i="14"/>
  <c r="G2128" i="14"/>
  <c r="H2128" i="14"/>
  <c r="I2128" i="14"/>
  <c r="J2128" i="14"/>
  <c r="K2128" i="14"/>
  <c r="L2128" i="14"/>
  <c r="E2129" i="14"/>
  <c r="F2129" i="14"/>
  <c r="G2129" i="14"/>
  <c r="H2129" i="14"/>
  <c r="I2129" i="14"/>
  <c r="J2129" i="14"/>
  <c r="K2129" i="14"/>
  <c r="L2129" i="14"/>
  <c r="E2130" i="14"/>
  <c r="F2130" i="14"/>
  <c r="G2130" i="14"/>
  <c r="H2130" i="14"/>
  <c r="I2130" i="14"/>
  <c r="J2130" i="14"/>
  <c r="K2130" i="14"/>
  <c r="L2130" i="14"/>
  <c r="E2131" i="14"/>
  <c r="F2131" i="14"/>
  <c r="G2131" i="14"/>
  <c r="H2131" i="14"/>
  <c r="I2131" i="14"/>
  <c r="J2131" i="14"/>
  <c r="K2131" i="14"/>
  <c r="L2131" i="14"/>
  <c r="E2132" i="14"/>
  <c r="F2132" i="14"/>
  <c r="G2132" i="14"/>
  <c r="H2132" i="14"/>
  <c r="I2132" i="14"/>
  <c r="J2132" i="14"/>
  <c r="K2132" i="14"/>
  <c r="L2132" i="14"/>
  <c r="E2133" i="14"/>
  <c r="F2133" i="14"/>
  <c r="G2133" i="14"/>
  <c r="H2133" i="14"/>
  <c r="I2133" i="14"/>
  <c r="J2133" i="14"/>
  <c r="K2133" i="14"/>
  <c r="L2133" i="14"/>
  <c r="E2134" i="14"/>
  <c r="F2134" i="14"/>
  <c r="G2134" i="14"/>
  <c r="H2134" i="14"/>
  <c r="I2134" i="14"/>
  <c r="J2134" i="14"/>
  <c r="K2134" i="14"/>
  <c r="L2134" i="14"/>
  <c r="E2135" i="14"/>
  <c r="F2135" i="14"/>
  <c r="G2135" i="14"/>
  <c r="H2135" i="14"/>
  <c r="I2135" i="14"/>
  <c r="J2135" i="14"/>
  <c r="K2135" i="14"/>
  <c r="L2135" i="14"/>
  <c r="E2136" i="14"/>
  <c r="F2136" i="14"/>
  <c r="G2136" i="14"/>
  <c r="H2136" i="14"/>
  <c r="I2136" i="14"/>
  <c r="J2136" i="14"/>
  <c r="K2136" i="14"/>
  <c r="L2136" i="14"/>
  <c r="E2137" i="14"/>
  <c r="F2137" i="14"/>
  <c r="G2137" i="14"/>
  <c r="H2137" i="14"/>
  <c r="I2137" i="14"/>
  <c r="J2137" i="14"/>
  <c r="K2137" i="14"/>
  <c r="L2137" i="14"/>
  <c r="E2138" i="14"/>
  <c r="F2138" i="14"/>
  <c r="G2138" i="14"/>
  <c r="H2138" i="14"/>
  <c r="I2138" i="14"/>
  <c r="J2138" i="14"/>
  <c r="K2138" i="14"/>
  <c r="L2138" i="14"/>
  <c r="E2139" i="14"/>
  <c r="F2139" i="14"/>
  <c r="G2139" i="14"/>
  <c r="H2139" i="14"/>
  <c r="I2139" i="14"/>
  <c r="J2139" i="14"/>
  <c r="K2139" i="14"/>
  <c r="L2139" i="14"/>
  <c r="E2140" i="14"/>
  <c r="F2140" i="14"/>
  <c r="G2140" i="14"/>
  <c r="H2140" i="14"/>
  <c r="I2140" i="14"/>
  <c r="J2140" i="14"/>
  <c r="K2140" i="14"/>
  <c r="L2140" i="14"/>
  <c r="E2141" i="14"/>
  <c r="F2141" i="14"/>
  <c r="G2141" i="14"/>
  <c r="H2141" i="14"/>
  <c r="I2141" i="14"/>
  <c r="J2141" i="14"/>
  <c r="K2141" i="14"/>
  <c r="L2141" i="14"/>
  <c r="E2142" i="14"/>
  <c r="F2142" i="14"/>
  <c r="G2142" i="14"/>
  <c r="H2142" i="14"/>
  <c r="I2142" i="14"/>
  <c r="J2142" i="14"/>
  <c r="K2142" i="14"/>
  <c r="L2142" i="14"/>
  <c r="E2143" i="14"/>
  <c r="F2143" i="14"/>
  <c r="G2143" i="14"/>
  <c r="H2143" i="14"/>
  <c r="I2143" i="14"/>
  <c r="J2143" i="14"/>
  <c r="K2143" i="14"/>
  <c r="L2143" i="14"/>
  <c r="E2144" i="14"/>
  <c r="F2144" i="14"/>
  <c r="G2144" i="14"/>
  <c r="H2144" i="14"/>
  <c r="I2144" i="14"/>
  <c r="J2144" i="14"/>
  <c r="K2144" i="14"/>
  <c r="L2144" i="14"/>
  <c r="E2145" i="14"/>
  <c r="F2145" i="14"/>
  <c r="G2145" i="14"/>
  <c r="H2145" i="14"/>
  <c r="I2145" i="14"/>
  <c r="J2145" i="14"/>
  <c r="K2145" i="14"/>
  <c r="L2145" i="14"/>
  <c r="E2048" i="14"/>
  <c r="F2048" i="14"/>
  <c r="G2048" i="14"/>
  <c r="H2048" i="14"/>
  <c r="I2048" i="14"/>
  <c r="J2048" i="14"/>
  <c r="K2048" i="14"/>
  <c r="L2048" i="14"/>
  <c r="E2049" i="14"/>
  <c r="F2049" i="14"/>
  <c r="G2049" i="14"/>
  <c r="H2049" i="14"/>
  <c r="I2049" i="14"/>
  <c r="J2049" i="14"/>
  <c r="K2049" i="14"/>
  <c r="L2049" i="14"/>
  <c r="E2050" i="14"/>
  <c r="F2050" i="14"/>
  <c r="G2050" i="14"/>
  <c r="H2050" i="14"/>
  <c r="I2050" i="14"/>
  <c r="J2050" i="14"/>
  <c r="K2050" i="14"/>
  <c r="L2050" i="14"/>
  <c r="E2051" i="14"/>
  <c r="F2051" i="14"/>
  <c r="G2051" i="14"/>
  <c r="H2051" i="14"/>
  <c r="I2051" i="14"/>
  <c r="J2051" i="14"/>
  <c r="K2051" i="14"/>
  <c r="L2051" i="14"/>
  <c r="E2052" i="14"/>
  <c r="F2052" i="14"/>
  <c r="G2052" i="14"/>
  <c r="H2052" i="14"/>
  <c r="I2052" i="14"/>
  <c r="J2052" i="14"/>
  <c r="K2052" i="14"/>
  <c r="L2052" i="14"/>
  <c r="E2053" i="14"/>
  <c r="F2053" i="14"/>
  <c r="G2053" i="14"/>
  <c r="H2053" i="14"/>
  <c r="I2053" i="14"/>
  <c r="J2053" i="14"/>
  <c r="K2053" i="14"/>
  <c r="L2053" i="14"/>
  <c r="E2054" i="14"/>
  <c r="F2054" i="14"/>
  <c r="G2054" i="14"/>
  <c r="H2054" i="14"/>
  <c r="I2054" i="14"/>
  <c r="J2054" i="14"/>
  <c r="K2054" i="14"/>
  <c r="L2054" i="14"/>
  <c r="E2055" i="14"/>
  <c r="F2055" i="14"/>
  <c r="G2055" i="14"/>
  <c r="H2055" i="14"/>
  <c r="I2055" i="14"/>
  <c r="J2055" i="14"/>
  <c r="K2055" i="14"/>
  <c r="L2055" i="14"/>
  <c r="E2056" i="14"/>
  <c r="F2056" i="14"/>
  <c r="G2056" i="14"/>
  <c r="H2056" i="14"/>
  <c r="I2056" i="14"/>
  <c r="J2056" i="14"/>
  <c r="K2056" i="14"/>
  <c r="L2056" i="14"/>
  <c r="E2057" i="14"/>
  <c r="F2057" i="14"/>
  <c r="G2057" i="14"/>
  <c r="H2057" i="14"/>
  <c r="I2057" i="14"/>
  <c r="J2057" i="14"/>
  <c r="K2057" i="14"/>
  <c r="L2057" i="14"/>
  <c r="E2058" i="14"/>
  <c r="F2058" i="14"/>
  <c r="G2058" i="14"/>
  <c r="H2058" i="14"/>
  <c r="I2058" i="14"/>
  <c r="J2058" i="14"/>
  <c r="K2058" i="14"/>
  <c r="L2058" i="14"/>
  <c r="E2059" i="14"/>
  <c r="F2059" i="14"/>
  <c r="G2059" i="14"/>
  <c r="H2059" i="14"/>
  <c r="I2059" i="14"/>
  <c r="J2059" i="14"/>
  <c r="K2059" i="14"/>
  <c r="L2059" i="14"/>
  <c r="E2060" i="14"/>
  <c r="F2060" i="14"/>
  <c r="G2060" i="14"/>
  <c r="H2060" i="14"/>
  <c r="I2060" i="14"/>
  <c r="J2060" i="14"/>
  <c r="K2060" i="14"/>
  <c r="L2060" i="14"/>
  <c r="E2061" i="14"/>
  <c r="F2061" i="14"/>
  <c r="G2061" i="14"/>
  <c r="H2061" i="14"/>
  <c r="I2061" i="14"/>
  <c r="J2061" i="14"/>
  <c r="K2061" i="14"/>
  <c r="L2061" i="14"/>
  <c r="E2062" i="14"/>
  <c r="F2062" i="14"/>
  <c r="G2062" i="14"/>
  <c r="H2062" i="14"/>
  <c r="I2062" i="14"/>
  <c r="J2062" i="14"/>
  <c r="K2062" i="14"/>
  <c r="L2062" i="14"/>
  <c r="E2063" i="14"/>
  <c r="F2063" i="14"/>
  <c r="G2063" i="14"/>
  <c r="H2063" i="14"/>
  <c r="I2063" i="14"/>
  <c r="J2063" i="14"/>
  <c r="K2063" i="14"/>
  <c r="L2063" i="14"/>
  <c r="E2064" i="14"/>
  <c r="F2064" i="14"/>
  <c r="G2064" i="14"/>
  <c r="H2064" i="14"/>
  <c r="I2064" i="14"/>
  <c r="J2064" i="14"/>
  <c r="K2064" i="14"/>
  <c r="L2064" i="14"/>
  <c r="E2065" i="14"/>
  <c r="F2065" i="14"/>
  <c r="G2065" i="14"/>
  <c r="H2065" i="14"/>
  <c r="I2065" i="14"/>
  <c r="J2065" i="14"/>
  <c r="K2065" i="14"/>
  <c r="L2065" i="14"/>
  <c r="E2066" i="14"/>
  <c r="F2066" i="14"/>
  <c r="G2066" i="14"/>
  <c r="H2066" i="14"/>
  <c r="I2066" i="14"/>
  <c r="J2066" i="14"/>
  <c r="K2066" i="14"/>
  <c r="L2066" i="14"/>
  <c r="E2067" i="14"/>
  <c r="F2067" i="14"/>
  <c r="G2067" i="14"/>
  <c r="H2067" i="14"/>
  <c r="I2067" i="14"/>
  <c r="J2067" i="14"/>
  <c r="K2067" i="14"/>
  <c r="L2067" i="14"/>
  <c r="E2068" i="14"/>
  <c r="F2068" i="14"/>
  <c r="G2068" i="14"/>
  <c r="H2068" i="14"/>
  <c r="I2068" i="14"/>
  <c r="J2068" i="14"/>
  <c r="K2068" i="14"/>
  <c r="L2068" i="14"/>
  <c r="E2069" i="14"/>
  <c r="F2069" i="14"/>
  <c r="G2069" i="14"/>
  <c r="H2069" i="14"/>
  <c r="I2069" i="14"/>
  <c r="J2069" i="14"/>
  <c r="K2069" i="14"/>
  <c r="L2069" i="14"/>
  <c r="E2070" i="14"/>
  <c r="F2070" i="14"/>
  <c r="G2070" i="14"/>
  <c r="H2070" i="14"/>
  <c r="I2070" i="14"/>
  <c r="J2070" i="14"/>
  <c r="K2070" i="14"/>
  <c r="L2070" i="14"/>
  <c r="E2071" i="14"/>
  <c r="F2071" i="14"/>
  <c r="G2071" i="14"/>
  <c r="H2071" i="14"/>
  <c r="I2071" i="14"/>
  <c r="J2071" i="14"/>
  <c r="K2071" i="14"/>
  <c r="L2071" i="14"/>
  <c r="E2072" i="14"/>
  <c r="F2072" i="14"/>
  <c r="G2072" i="14"/>
  <c r="H2072" i="14"/>
  <c r="I2072" i="14"/>
  <c r="J2072" i="14"/>
  <c r="K2072" i="14"/>
  <c r="L2072" i="14"/>
  <c r="E2073" i="14"/>
  <c r="F2073" i="14"/>
  <c r="G2073" i="14"/>
  <c r="H2073" i="14"/>
  <c r="I2073" i="14"/>
  <c r="J2073" i="14"/>
  <c r="K2073" i="14"/>
  <c r="L2073" i="14"/>
  <c r="E2074" i="14"/>
  <c r="F2074" i="14"/>
  <c r="G2074" i="14"/>
  <c r="H2074" i="14"/>
  <c r="I2074" i="14"/>
  <c r="J2074" i="14"/>
  <c r="K2074" i="14"/>
  <c r="L2074" i="14"/>
  <c r="E2075" i="14"/>
  <c r="F2075" i="14"/>
  <c r="G2075" i="14"/>
  <c r="H2075" i="14"/>
  <c r="I2075" i="14"/>
  <c r="J2075" i="14"/>
  <c r="K2075" i="14"/>
  <c r="L2075" i="14"/>
  <c r="E2076" i="14"/>
  <c r="F2076" i="14"/>
  <c r="G2076" i="14"/>
  <c r="H2076" i="14"/>
  <c r="I2076" i="14"/>
  <c r="J2076" i="14"/>
  <c r="K2076" i="14"/>
  <c r="L2076" i="14"/>
  <c r="E2077" i="14"/>
  <c r="F2077" i="14"/>
  <c r="G2077" i="14"/>
  <c r="H2077" i="14"/>
  <c r="I2077" i="14"/>
  <c r="J2077" i="14"/>
  <c r="K2077" i="14"/>
  <c r="L2077" i="14"/>
  <c r="E2078" i="14"/>
  <c r="F2078" i="14"/>
  <c r="G2078" i="14"/>
  <c r="H2078" i="14"/>
  <c r="I2078" i="14"/>
  <c r="J2078" i="14"/>
  <c r="K2078" i="14"/>
  <c r="L2078" i="14"/>
  <c r="E2079" i="14"/>
  <c r="F2079" i="14"/>
  <c r="G2079" i="14"/>
  <c r="H2079" i="14"/>
  <c r="I2079" i="14"/>
  <c r="J2079" i="14"/>
  <c r="K2079" i="14"/>
  <c r="L2079" i="14"/>
  <c r="E2080" i="14"/>
  <c r="F2080" i="14"/>
  <c r="G2080" i="14"/>
  <c r="H2080" i="14"/>
  <c r="I2080" i="14"/>
  <c r="J2080" i="14"/>
  <c r="K2080" i="14"/>
  <c r="L2080" i="14"/>
  <c r="E2081" i="14"/>
  <c r="F2081" i="14"/>
  <c r="G2081" i="14"/>
  <c r="H2081" i="14"/>
  <c r="I2081" i="14"/>
  <c r="J2081" i="14"/>
  <c r="K2081" i="14"/>
  <c r="L2081" i="14"/>
  <c r="E2082" i="14"/>
  <c r="F2082" i="14"/>
  <c r="G2082" i="14"/>
  <c r="H2082" i="14"/>
  <c r="I2082" i="14"/>
  <c r="J2082" i="14"/>
  <c r="K2082" i="14"/>
  <c r="L2082" i="14"/>
  <c r="E2083" i="14"/>
  <c r="F2083" i="14"/>
  <c r="G2083" i="14"/>
  <c r="H2083" i="14"/>
  <c r="I2083" i="14"/>
  <c r="J2083" i="14"/>
  <c r="K2083" i="14"/>
  <c r="L2083" i="14"/>
  <c r="E2084" i="14"/>
  <c r="F2084" i="14"/>
  <c r="G2084" i="14"/>
  <c r="H2084" i="14"/>
  <c r="I2084" i="14"/>
  <c r="J2084" i="14"/>
  <c r="K2084" i="14"/>
  <c r="L2084" i="14"/>
  <c r="E2085" i="14"/>
  <c r="F2085" i="14"/>
  <c r="G2085" i="14"/>
  <c r="H2085" i="14"/>
  <c r="I2085" i="14"/>
  <c r="J2085" i="14"/>
  <c r="K2085" i="14"/>
  <c r="L2085" i="14"/>
  <c r="E2086" i="14"/>
  <c r="F2086" i="14"/>
  <c r="G2086" i="14"/>
  <c r="H2086" i="14"/>
  <c r="I2086" i="14"/>
  <c r="J2086" i="14"/>
  <c r="K2086" i="14"/>
  <c r="L2086" i="14"/>
  <c r="E2087" i="14"/>
  <c r="F2087" i="14"/>
  <c r="G2087" i="14"/>
  <c r="H2087" i="14"/>
  <c r="I2087" i="14"/>
  <c r="J2087" i="14"/>
  <c r="K2087" i="14"/>
  <c r="L2087" i="14"/>
  <c r="E2088" i="14"/>
  <c r="F2088" i="14"/>
  <c r="G2088" i="14"/>
  <c r="H2088" i="14"/>
  <c r="I2088" i="14"/>
  <c r="J2088" i="14"/>
  <c r="K2088" i="14"/>
  <c r="L2088" i="14"/>
  <c r="E2089" i="14"/>
  <c r="F2089" i="14"/>
  <c r="G2089" i="14"/>
  <c r="H2089" i="14"/>
  <c r="I2089" i="14"/>
  <c r="J2089" i="14"/>
  <c r="K2089" i="14"/>
  <c r="L2089" i="14"/>
  <c r="E2090" i="14"/>
  <c r="F2090" i="14"/>
  <c r="G2090" i="14"/>
  <c r="H2090" i="14"/>
  <c r="I2090" i="14"/>
  <c r="J2090" i="14"/>
  <c r="K2090" i="14"/>
  <c r="L2090" i="14"/>
  <c r="E2091" i="14"/>
  <c r="F2091" i="14"/>
  <c r="G2091" i="14"/>
  <c r="H2091" i="14"/>
  <c r="I2091" i="14"/>
  <c r="J2091" i="14"/>
  <c r="K2091" i="14"/>
  <c r="L2091" i="14"/>
  <c r="E2092" i="14"/>
  <c r="F2092" i="14"/>
  <c r="G2092" i="14"/>
  <c r="H2092" i="14"/>
  <c r="I2092" i="14"/>
  <c r="J2092" i="14"/>
  <c r="K2092" i="14"/>
  <c r="L2092" i="14"/>
  <c r="E2093" i="14"/>
  <c r="F2093" i="14"/>
  <c r="G2093" i="14"/>
  <c r="H2093" i="14"/>
  <c r="I2093" i="14"/>
  <c r="J2093" i="14"/>
  <c r="K2093" i="14"/>
  <c r="L2093" i="14"/>
  <c r="E2094" i="14"/>
  <c r="F2094" i="14"/>
  <c r="G2094" i="14"/>
  <c r="H2094" i="14"/>
  <c r="I2094" i="14"/>
  <c r="J2094" i="14"/>
  <c r="K2094" i="14"/>
  <c r="L2094" i="14"/>
  <c r="E1997" i="14"/>
  <c r="F1997" i="14"/>
  <c r="G1997" i="14"/>
  <c r="H1997" i="14"/>
  <c r="I1997" i="14"/>
  <c r="J1997" i="14"/>
  <c r="K1997" i="14"/>
  <c r="L1997" i="14"/>
  <c r="E1998" i="14"/>
  <c r="F1998" i="14"/>
  <c r="G1998" i="14"/>
  <c r="H1998" i="14"/>
  <c r="I1998" i="14"/>
  <c r="J1998" i="14"/>
  <c r="K1998" i="14"/>
  <c r="L1998" i="14"/>
  <c r="E1999" i="14"/>
  <c r="F1999" i="14"/>
  <c r="G1999" i="14"/>
  <c r="H1999" i="14"/>
  <c r="I1999" i="14"/>
  <c r="J1999" i="14"/>
  <c r="K1999" i="14"/>
  <c r="L1999" i="14"/>
  <c r="E2000" i="14"/>
  <c r="F2000" i="14"/>
  <c r="G2000" i="14"/>
  <c r="H2000" i="14"/>
  <c r="I2000" i="14"/>
  <c r="J2000" i="14"/>
  <c r="K2000" i="14"/>
  <c r="L2000" i="14"/>
  <c r="E2001" i="14"/>
  <c r="F2001" i="14"/>
  <c r="G2001" i="14"/>
  <c r="H2001" i="14"/>
  <c r="I2001" i="14"/>
  <c r="J2001" i="14"/>
  <c r="K2001" i="14"/>
  <c r="L2001" i="14"/>
  <c r="E2002" i="14"/>
  <c r="F2002" i="14"/>
  <c r="G2002" i="14"/>
  <c r="H2002" i="14"/>
  <c r="I2002" i="14"/>
  <c r="J2002" i="14"/>
  <c r="K2002" i="14"/>
  <c r="L2002" i="14"/>
  <c r="E2003" i="14"/>
  <c r="F2003" i="14"/>
  <c r="G2003" i="14"/>
  <c r="H2003" i="14"/>
  <c r="I2003" i="14"/>
  <c r="J2003" i="14"/>
  <c r="K2003" i="14"/>
  <c r="L2003" i="14"/>
  <c r="E2004" i="14"/>
  <c r="F2004" i="14"/>
  <c r="G2004" i="14"/>
  <c r="H2004" i="14"/>
  <c r="I2004" i="14"/>
  <c r="J2004" i="14"/>
  <c r="K2004" i="14"/>
  <c r="L2004" i="14"/>
  <c r="E2005" i="14"/>
  <c r="F2005" i="14"/>
  <c r="G2005" i="14"/>
  <c r="H2005" i="14"/>
  <c r="I2005" i="14"/>
  <c r="J2005" i="14"/>
  <c r="K2005" i="14"/>
  <c r="L2005" i="14"/>
  <c r="E2006" i="14"/>
  <c r="F2006" i="14"/>
  <c r="G2006" i="14"/>
  <c r="H2006" i="14"/>
  <c r="I2006" i="14"/>
  <c r="J2006" i="14"/>
  <c r="K2006" i="14"/>
  <c r="L2006" i="14"/>
  <c r="E2007" i="14"/>
  <c r="F2007" i="14"/>
  <c r="G2007" i="14"/>
  <c r="H2007" i="14"/>
  <c r="I2007" i="14"/>
  <c r="J2007" i="14"/>
  <c r="K2007" i="14"/>
  <c r="L2007" i="14"/>
  <c r="E2008" i="14"/>
  <c r="F2008" i="14"/>
  <c r="G2008" i="14"/>
  <c r="H2008" i="14"/>
  <c r="I2008" i="14"/>
  <c r="J2008" i="14"/>
  <c r="K2008" i="14"/>
  <c r="L2008" i="14"/>
  <c r="E2009" i="14"/>
  <c r="F2009" i="14"/>
  <c r="G2009" i="14"/>
  <c r="H2009" i="14"/>
  <c r="I2009" i="14"/>
  <c r="J2009" i="14"/>
  <c r="K2009" i="14"/>
  <c r="L2009" i="14"/>
  <c r="E2010" i="14"/>
  <c r="F2010" i="14"/>
  <c r="G2010" i="14"/>
  <c r="H2010" i="14"/>
  <c r="I2010" i="14"/>
  <c r="J2010" i="14"/>
  <c r="K2010" i="14"/>
  <c r="L2010" i="14"/>
  <c r="E2011" i="14"/>
  <c r="F2011" i="14"/>
  <c r="G2011" i="14"/>
  <c r="H2011" i="14"/>
  <c r="I2011" i="14"/>
  <c r="J2011" i="14"/>
  <c r="K2011" i="14"/>
  <c r="L2011" i="14"/>
  <c r="E2012" i="14"/>
  <c r="F2012" i="14"/>
  <c r="G2012" i="14"/>
  <c r="H2012" i="14"/>
  <c r="I2012" i="14"/>
  <c r="J2012" i="14"/>
  <c r="K2012" i="14"/>
  <c r="L2012" i="14"/>
  <c r="E2013" i="14"/>
  <c r="F2013" i="14"/>
  <c r="G2013" i="14"/>
  <c r="H2013" i="14"/>
  <c r="I2013" i="14"/>
  <c r="J2013" i="14"/>
  <c r="K2013" i="14"/>
  <c r="L2013" i="14"/>
  <c r="E2014" i="14"/>
  <c r="F2014" i="14"/>
  <c r="G2014" i="14"/>
  <c r="H2014" i="14"/>
  <c r="I2014" i="14"/>
  <c r="J2014" i="14"/>
  <c r="K2014" i="14"/>
  <c r="L2014" i="14"/>
  <c r="E2015" i="14"/>
  <c r="F2015" i="14"/>
  <c r="G2015" i="14"/>
  <c r="H2015" i="14"/>
  <c r="I2015" i="14"/>
  <c r="J2015" i="14"/>
  <c r="K2015" i="14"/>
  <c r="L2015" i="14"/>
  <c r="E2016" i="14"/>
  <c r="F2016" i="14"/>
  <c r="G2016" i="14"/>
  <c r="H2016" i="14"/>
  <c r="I2016" i="14"/>
  <c r="J2016" i="14"/>
  <c r="K2016" i="14"/>
  <c r="L2016" i="14"/>
  <c r="E2017" i="14"/>
  <c r="F2017" i="14"/>
  <c r="G2017" i="14"/>
  <c r="H2017" i="14"/>
  <c r="I2017" i="14"/>
  <c r="J2017" i="14"/>
  <c r="K2017" i="14"/>
  <c r="L2017" i="14"/>
  <c r="E2018" i="14"/>
  <c r="F2018" i="14"/>
  <c r="G2018" i="14"/>
  <c r="H2018" i="14"/>
  <c r="I2018" i="14"/>
  <c r="J2018" i="14"/>
  <c r="K2018" i="14"/>
  <c r="L2018" i="14"/>
  <c r="E2019" i="14"/>
  <c r="F2019" i="14"/>
  <c r="G2019" i="14"/>
  <c r="H2019" i="14"/>
  <c r="I2019" i="14"/>
  <c r="J2019" i="14"/>
  <c r="K2019" i="14"/>
  <c r="L2019" i="14"/>
  <c r="E2020" i="14"/>
  <c r="F2020" i="14"/>
  <c r="G2020" i="14"/>
  <c r="H2020" i="14"/>
  <c r="I2020" i="14"/>
  <c r="J2020" i="14"/>
  <c r="K2020" i="14"/>
  <c r="L2020" i="14"/>
  <c r="E2021" i="14"/>
  <c r="F2021" i="14"/>
  <c r="G2021" i="14"/>
  <c r="H2021" i="14"/>
  <c r="I2021" i="14"/>
  <c r="J2021" i="14"/>
  <c r="K2021" i="14"/>
  <c r="L2021" i="14"/>
  <c r="E2022" i="14"/>
  <c r="F2022" i="14"/>
  <c r="G2022" i="14"/>
  <c r="H2022" i="14"/>
  <c r="I2022" i="14"/>
  <c r="J2022" i="14"/>
  <c r="K2022" i="14"/>
  <c r="L2022" i="14"/>
  <c r="E2023" i="14"/>
  <c r="F2023" i="14"/>
  <c r="G2023" i="14"/>
  <c r="H2023" i="14"/>
  <c r="I2023" i="14"/>
  <c r="J2023" i="14"/>
  <c r="K2023" i="14"/>
  <c r="L2023" i="14"/>
  <c r="E2024" i="14"/>
  <c r="F2024" i="14"/>
  <c r="G2024" i="14"/>
  <c r="H2024" i="14"/>
  <c r="I2024" i="14"/>
  <c r="J2024" i="14"/>
  <c r="K2024" i="14"/>
  <c r="L2024" i="14"/>
  <c r="E2025" i="14"/>
  <c r="F2025" i="14"/>
  <c r="G2025" i="14"/>
  <c r="H2025" i="14"/>
  <c r="I2025" i="14"/>
  <c r="J2025" i="14"/>
  <c r="K2025" i="14"/>
  <c r="L2025" i="14"/>
  <c r="E2026" i="14"/>
  <c r="F2026" i="14"/>
  <c r="G2026" i="14"/>
  <c r="H2026" i="14"/>
  <c r="I2026" i="14"/>
  <c r="J2026" i="14"/>
  <c r="K2026" i="14"/>
  <c r="L2026" i="14"/>
  <c r="E2027" i="14"/>
  <c r="F2027" i="14"/>
  <c r="G2027" i="14"/>
  <c r="H2027" i="14"/>
  <c r="I2027" i="14"/>
  <c r="J2027" i="14"/>
  <c r="K2027" i="14"/>
  <c r="L2027" i="14"/>
  <c r="E2028" i="14"/>
  <c r="F2028" i="14"/>
  <c r="G2028" i="14"/>
  <c r="H2028" i="14"/>
  <c r="I2028" i="14"/>
  <c r="J2028" i="14"/>
  <c r="K2028" i="14"/>
  <c r="L2028" i="14"/>
  <c r="E2029" i="14"/>
  <c r="F2029" i="14"/>
  <c r="G2029" i="14"/>
  <c r="H2029" i="14"/>
  <c r="I2029" i="14"/>
  <c r="J2029" i="14"/>
  <c r="K2029" i="14"/>
  <c r="L2029" i="14"/>
  <c r="E2030" i="14"/>
  <c r="F2030" i="14"/>
  <c r="G2030" i="14"/>
  <c r="H2030" i="14"/>
  <c r="I2030" i="14"/>
  <c r="J2030" i="14"/>
  <c r="K2030" i="14"/>
  <c r="L2030" i="14"/>
  <c r="E2031" i="14"/>
  <c r="F2031" i="14"/>
  <c r="G2031" i="14"/>
  <c r="H2031" i="14"/>
  <c r="I2031" i="14"/>
  <c r="J2031" i="14"/>
  <c r="K2031" i="14"/>
  <c r="L2031" i="14"/>
  <c r="E2032" i="14"/>
  <c r="F2032" i="14"/>
  <c r="G2032" i="14"/>
  <c r="H2032" i="14"/>
  <c r="I2032" i="14"/>
  <c r="J2032" i="14"/>
  <c r="K2032" i="14"/>
  <c r="L2032" i="14"/>
  <c r="E2033" i="14"/>
  <c r="F2033" i="14"/>
  <c r="G2033" i="14"/>
  <c r="H2033" i="14"/>
  <c r="I2033" i="14"/>
  <c r="J2033" i="14"/>
  <c r="K2033" i="14"/>
  <c r="L2033" i="14"/>
  <c r="E2034" i="14"/>
  <c r="F2034" i="14"/>
  <c r="G2034" i="14"/>
  <c r="H2034" i="14"/>
  <c r="I2034" i="14"/>
  <c r="J2034" i="14"/>
  <c r="K2034" i="14"/>
  <c r="L2034" i="14"/>
  <c r="E2035" i="14"/>
  <c r="F2035" i="14"/>
  <c r="G2035" i="14"/>
  <c r="H2035" i="14"/>
  <c r="I2035" i="14"/>
  <c r="J2035" i="14"/>
  <c r="K2035" i="14"/>
  <c r="L2035" i="14"/>
  <c r="E2036" i="14"/>
  <c r="F2036" i="14"/>
  <c r="G2036" i="14"/>
  <c r="H2036" i="14"/>
  <c r="I2036" i="14"/>
  <c r="J2036" i="14"/>
  <c r="K2036" i="14"/>
  <c r="L2036" i="14"/>
  <c r="E2037" i="14"/>
  <c r="F2037" i="14"/>
  <c r="G2037" i="14"/>
  <c r="H2037" i="14"/>
  <c r="I2037" i="14"/>
  <c r="J2037" i="14"/>
  <c r="K2037" i="14"/>
  <c r="L2037" i="14"/>
  <c r="E2038" i="14"/>
  <c r="F2038" i="14"/>
  <c r="G2038" i="14"/>
  <c r="H2038" i="14"/>
  <c r="I2038" i="14"/>
  <c r="J2038" i="14"/>
  <c r="K2038" i="14"/>
  <c r="L2038" i="14"/>
  <c r="E2039" i="14"/>
  <c r="F2039" i="14"/>
  <c r="G2039" i="14"/>
  <c r="H2039" i="14"/>
  <c r="I2039" i="14"/>
  <c r="J2039" i="14"/>
  <c r="K2039" i="14"/>
  <c r="L2039" i="14"/>
  <c r="E2040" i="14"/>
  <c r="F2040" i="14"/>
  <c r="G2040" i="14"/>
  <c r="H2040" i="14"/>
  <c r="I2040" i="14"/>
  <c r="J2040" i="14"/>
  <c r="K2040" i="14"/>
  <c r="L2040" i="14"/>
  <c r="E2041" i="14"/>
  <c r="F2041" i="14"/>
  <c r="G2041" i="14"/>
  <c r="H2041" i="14"/>
  <c r="I2041" i="14"/>
  <c r="J2041" i="14"/>
  <c r="K2041" i="14"/>
  <c r="L2041" i="14"/>
  <c r="E2042" i="14"/>
  <c r="F2042" i="14"/>
  <c r="G2042" i="14"/>
  <c r="H2042" i="14"/>
  <c r="I2042" i="14"/>
  <c r="J2042" i="14"/>
  <c r="K2042" i="14"/>
  <c r="L2042" i="14"/>
  <c r="E2043" i="14"/>
  <c r="F2043" i="14"/>
  <c r="G2043" i="14"/>
  <c r="H2043" i="14"/>
  <c r="I2043" i="14"/>
  <c r="J2043" i="14"/>
  <c r="K2043" i="14"/>
  <c r="L2043" i="14"/>
  <c r="E1946" i="14"/>
  <c r="F1946" i="14"/>
  <c r="G1946" i="14"/>
  <c r="H1946" i="14"/>
  <c r="I1946" i="14"/>
  <c r="J1946" i="14"/>
  <c r="K1946" i="14"/>
  <c r="L1946" i="14"/>
  <c r="E1947" i="14"/>
  <c r="F1947" i="14"/>
  <c r="G1947" i="14"/>
  <c r="H1947" i="14"/>
  <c r="I1947" i="14"/>
  <c r="J1947" i="14"/>
  <c r="K1947" i="14"/>
  <c r="L1947" i="14"/>
  <c r="E1948" i="14"/>
  <c r="F1948" i="14"/>
  <c r="G1948" i="14"/>
  <c r="H1948" i="14"/>
  <c r="I1948" i="14"/>
  <c r="J1948" i="14"/>
  <c r="K1948" i="14"/>
  <c r="L1948" i="14"/>
  <c r="E1949" i="14"/>
  <c r="F1949" i="14"/>
  <c r="G1949" i="14"/>
  <c r="H1949" i="14"/>
  <c r="I1949" i="14"/>
  <c r="J1949" i="14"/>
  <c r="K1949" i="14"/>
  <c r="L1949" i="14"/>
  <c r="E1950" i="14"/>
  <c r="F1950" i="14"/>
  <c r="G1950" i="14"/>
  <c r="H1950" i="14"/>
  <c r="I1950" i="14"/>
  <c r="J1950" i="14"/>
  <c r="K1950" i="14"/>
  <c r="L1950" i="14"/>
  <c r="E1951" i="14"/>
  <c r="F1951" i="14"/>
  <c r="G1951" i="14"/>
  <c r="H1951" i="14"/>
  <c r="I1951" i="14"/>
  <c r="J1951" i="14"/>
  <c r="K1951" i="14"/>
  <c r="L1951" i="14"/>
  <c r="E1952" i="14"/>
  <c r="F1952" i="14"/>
  <c r="G1952" i="14"/>
  <c r="H1952" i="14"/>
  <c r="I1952" i="14"/>
  <c r="J1952" i="14"/>
  <c r="K1952" i="14"/>
  <c r="L1952" i="14"/>
  <c r="E1953" i="14"/>
  <c r="F1953" i="14"/>
  <c r="G1953" i="14"/>
  <c r="H1953" i="14"/>
  <c r="I1953" i="14"/>
  <c r="J1953" i="14"/>
  <c r="K1953" i="14"/>
  <c r="L1953" i="14"/>
  <c r="E1954" i="14"/>
  <c r="F1954" i="14"/>
  <c r="G1954" i="14"/>
  <c r="H1954" i="14"/>
  <c r="I1954" i="14"/>
  <c r="J1954" i="14"/>
  <c r="K1954" i="14"/>
  <c r="L1954" i="14"/>
  <c r="E1955" i="14"/>
  <c r="F1955" i="14"/>
  <c r="G1955" i="14"/>
  <c r="H1955" i="14"/>
  <c r="I1955" i="14"/>
  <c r="J1955" i="14"/>
  <c r="K1955" i="14"/>
  <c r="L1955" i="14"/>
  <c r="E1956" i="14"/>
  <c r="F1956" i="14"/>
  <c r="G1956" i="14"/>
  <c r="H1956" i="14"/>
  <c r="I1956" i="14"/>
  <c r="J1956" i="14"/>
  <c r="K1956" i="14"/>
  <c r="L1956" i="14"/>
  <c r="E1957" i="14"/>
  <c r="F1957" i="14"/>
  <c r="G1957" i="14"/>
  <c r="H1957" i="14"/>
  <c r="I1957" i="14"/>
  <c r="J1957" i="14"/>
  <c r="K1957" i="14"/>
  <c r="L1957" i="14"/>
  <c r="E1958" i="14"/>
  <c r="F1958" i="14"/>
  <c r="G1958" i="14"/>
  <c r="H1958" i="14"/>
  <c r="I1958" i="14"/>
  <c r="J1958" i="14"/>
  <c r="K1958" i="14"/>
  <c r="L1958" i="14"/>
  <c r="E1959" i="14"/>
  <c r="F1959" i="14"/>
  <c r="G1959" i="14"/>
  <c r="H1959" i="14"/>
  <c r="I1959" i="14"/>
  <c r="J1959" i="14"/>
  <c r="K1959" i="14"/>
  <c r="L1959" i="14"/>
  <c r="E1960" i="14"/>
  <c r="F1960" i="14"/>
  <c r="G1960" i="14"/>
  <c r="H1960" i="14"/>
  <c r="I1960" i="14"/>
  <c r="J1960" i="14"/>
  <c r="K1960" i="14"/>
  <c r="L1960" i="14"/>
  <c r="E1961" i="14"/>
  <c r="F1961" i="14"/>
  <c r="G1961" i="14"/>
  <c r="H1961" i="14"/>
  <c r="I1961" i="14"/>
  <c r="J1961" i="14"/>
  <c r="K1961" i="14"/>
  <c r="L1961" i="14"/>
  <c r="E1962" i="14"/>
  <c r="F1962" i="14"/>
  <c r="G1962" i="14"/>
  <c r="H1962" i="14"/>
  <c r="I1962" i="14"/>
  <c r="J1962" i="14"/>
  <c r="K1962" i="14"/>
  <c r="L1962" i="14"/>
  <c r="E1963" i="14"/>
  <c r="F1963" i="14"/>
  <c r="G1963" i="14"/>
  <c r="H1963" i="14"/>
  <c r="I1963" i="14"/>
  <c r="J1963" i="14"/>
  <c r="K1963" i="14"/>
  <c r="L1963" i="14"/>
  <c r="E1964" i="14"/>
  <c r="F1964" i="14"/>
  <c r="G1964" i="14"/>
  <c r="H1964" i="14"/>
  <c r="I1964" i="14"/>
  <c r="J1964" i="14"/>
  <c r="K1964" i="14"/>
  <c r="L1964" i="14"/>
  <c r="E1965" i="14"/>
  <c r="F1965" i="14"/>
  <c r="G1965" i="14"/>
  <c r="H1965" i="14"/>
  <c r="I1965" i="14"/>
  <c r="J1965" i="14"/>
  <c r="K1965" i="14"/>
  <c r="L1965" i="14"/>
  <c r="E1966" i="14"/>
  <c r="F1966" i="14"/>
  <c r="G1966" i="14"/>
  <c r="H1966" i="14"/>
  <c r="I1966" i="14"/>
  <c r="J1966" i="14"/>
  <c r="K1966" i="14"/>
  <c r="L1966" i="14"/>
  <c r="E1967" i="14"/>
  <c r="F1967" i="14"/>
  <c r="G1967" i="14"/>
  <c r="H1967" i="14"/>
  <c r="I1967" i="14"/>
  <c r="J1967" i="14"/>
  <c r="K1967" i="14"/>
  <c r="L1967" i="14"/>
  <c r="E1968" i="14"/>
  <c r="F1968" i="14"/>
  <c r="G1968" i="14"/>
  <c r="H1968" i="14"/>
  <c r="I1968" i="14"/>
  <c r="J1968" i="14"/>
  <c r="K1968" i="14"/>
  <c r="L1968" i="14"/>
  <c r="E1969" i="14"/>
  <c r="F1969" i="14"/>
  <c r="G1969" i="14"/>
  <c r="H1969" i="14"/>
  <c r="I1969" i="14"/>
  <c r="J1969" i="14"/>
  <c r="K1969" i="14"/>
  <c r="L1969" i="14"/>
  <c r="E1970" i="14"/>
  <c r="F1970" i="14"/>
  <c r="G1970" i="14"/>
  <c r="H1970" i="14"/>
  <c r="I1970" i="14"/>
  <c r="J1970" i="14"/>
  <c r="K1970" i="14"/>
  <c r="L1970" i="14"/>
  <c r="E1971" i="14"/>
  <c r="F1971" i="14"/>
  <c r="G1971" i="14"/>
  <c r="H1971" i="14"/>
  <c r="I1971" i="14"/>
  <c r="J1971" i="14"/>
  <c r="K1971" i="14"/>
  <c r="L1971" i="14"/>
  <c r="E1972" i="14"/>
  <c r="F1972" i="14"/>
  <c r="G1972" i="14"/>
  <c r="H1972" i="14"/>
  <c r="I1972" i="14"/>
  <c r="J1972" i="14"/>
  <c r="K1972" i="14"/>
  <c r="L1972" i="14"/>
  <c r="E1973" i="14"/>
  <c r="F1973" i="14"/>
  <c r="G1973" i="14"/>
  <c r="H1973" i="14"/>
  <c r="I1973" i="14"/>
  <c r="J1973" i="14"/>
  <c r="K1973" i="14"/>
  <c r="L1973" i="14"/>
  <c r="E1974" i="14"/>
  <c r="F1974" i="14"/>
  <c r="G1974" i="14"/>
  <c r="H1974" i="14"/>
  <c r="I1974" i="14"/>
  <c r="J1974" i="14"/>
  <c r="K1974" i="14"/>
  <c r="L1974" i="14"/>
  <c r="E1975" i="14"/>
  <c r="F1975" i="14"/>
  <c r="G1975" i="14"/>
  <c r="H1975" i="14"/>
  <c r="I1975" i="14"/>
  <c r="J1975" i="14"/>
  <c r="K1975" i="14"/>
  <c r="L1975" i="14"/>
  <c r="E1976" i="14"/>
  <c r="F1976" i="14"/>
  <c r="G1976" i="14"/>
  <c r="H1976" i="14"/>
  <c r="I1976" i="14"/>
  <c r="J1976" i="14"/>
  <c r="K1976" i="14"/>
  <c r="L1976" i="14"/>
  <c r="E1977" i="14"/>
  <c r="F1977" i="14"/>
  <c r="G1977" i="14"/>
  <c r="H1977" i="14"/>
  <c r="I1977" i="14"/>
  <c r="J1977" i="14"/>
  <c r="K1977" i="14"/>
  <c r="L1977" i="14"/>
  <c r="E1978" i="14"/>
  <c r="F1978" i="14"/>
  <c r="G1978" i="14"/>
  <c r="H1978" i="14"/>
  <c r="I1978" i="14"/>
  <c r="J1978" i="14"/>
  <c r="K1978" i="14"/>
  <c r="L1978" i="14"/>
  <c r="E1979" i="14"/>
  <c r="F1979" i="14"/>
  <c r="G1979" i="14"/>
  <c r="H1979" i="14"/>
  <c r="I1979" i="14"/>
  <c r="J1979" i="14"/>
  <c r="K1979" i="14"/>
  <c r="L1979" i="14"/>
  <c r="E1980" i="14"/>
  <c r="F1980" i="14"/>
  <c r="G1980" i="14"/>
  <c r="H1980" i="14"/>
  <c r="I1980" i="14"/>
  <c r="J1980" i="14"/>
  <c r="K1980" i="14"/>
  <c r="L1980" i="14"/>
  <c r="E1981" i="14"/>
  <c r="F1981" i="14"/>
  <c r="G1981" i="14"/>
  <c r="H1981" i="14"/>
  <c r="I1981" i="14"/>
  <c r="J1981" i="14"/>
  <c r="K1981" i="14"/>
  <c r="L1981" i="14"/>
  <c r="E1982" i="14"/>
  <c r="F1982" i="14"/>
  <c r="G1982" i="14"/>
  <c r="H1982" i="14"/>
  <c r="I1982" i="14"/>
  <c r="J1982" i="14"/>
  <c r="K1982" i="14"/>
  <c r="L1982" i="14"/>
  <c r="E1983" i="14"/>
  <c r="F1983" i="14"/>
  <c r="G1983" i="14"/>
  <c r="H1983" i="14"/>
  <c r="I1983" i="14"/>
  <c r="J1983" i="14"/>
  <c r="K1983" i="14"/>
  <c r="L1983" i="14"/>
  <c r="E1984" i="14"/>
  <c r="F1984" i="14"/>
  <c r="G1984" i="14"/>
  <c r="H1984" i="14"/>
  <c r="I1984" i="14"/>
  <c r="J1984" i="14"/>
  <c r="K1984" i="14"/>
  <c r="L1984" i="14"/>
  <c r="E1985" i="14"/>
  <c r="F1985" i="14"/>
  <c r="G1985" i="14"/>
  <c r="H1985" i="14"/>
  <c r="I1985" i="14"/>
  <c r="J1985" i="14"/>
  <c r="K1985" i="14"/>
  <c r="L1985" i="14"/>
  <c r="E1986" i="14"/>
  <c r="F1986" i="14"/>
  <c r="G1986" i="14"/>
  <c r="H1986" i="14"/>
  <c r="I1986" i="14"/>
  <c r="J1986" i="14"/>
  <c r="K1986" i="14"/>
  <c r="L1986" i="14"/>
  <c r="E1987" i="14"/>
  <c r="F1987" i="14"/>
  <c r="G1987" i="14"/>
  <c r="H1987" i="14"/>
  <c r="I1987" i="14"/>
  <c r="J1987" i="14"/>
  <c r="K1987" i="14"/>
  <c r="L1987" i="14"/>
  <c r="E1988" i="14"/>
  <c r="F1988" i="14"/>
  <c r="G1988" i="14"/>
  <c r="H1988" i="14"/>
  <c r="I1988" i="14"/>
  <c r="J1988" i="14"/>
  <c r="K1988" i="14"/>
  <c r="L1988" i="14"/>
  <c r="E1989" i="14"/>
  <c r="F1989" i="14"/>
  <c r="G1989" i="14"/>
  <c r="H1989" i="14"/>
  <c r="I1989" i="14"/>
  <c r="J1989" i="14"/>
  <c r="K1989" i="14"/>
  <c r="L1989" i="14"/>
  <c r="E1990" i="14"/>
  <c r="F1990" i="14"/>
  <c r="G1990" i="14"/>
  <c r="H1990" i="14"/>
  <c r="I1990" i="14"/>
  <c r="J1990" i="14"/>
  <c r="K1990" i="14"/>
  <c r="L1990" i="14"/>
  <c r="E1991" i="14"/>
  <c r="F1991" i="14"/>
  <c r="G1991" i="14"/>
  <c r="H1991" i="14"/>
  <c r="I1991" i="14"/>
  <c r="J1991" i="14"/>
  <c r="K1991" i="14"/>
  <c r="L1991" i="14"/>
  <c r="E1992" i="14"/>
  <c r="F1992" i="14"/>
  <c r="G1992" i="14"/>
  <c r="H1992" i="14"/>
  <c r="I1992" i="14"/>
  <c r="J1992" i="14"/>
  <c r="K1992" i="14"/>
  <c r="L1992" i="14"/>
  <c r="E1895" i="14"/>
  <c r="F1895" i="14"/>
  <c r="G1895" i="14"/>
  <c r="H1895" i="14"/>
  <c r="I1895" i="14"/>
  <c r="J1895" i="14"/>
  <c r="K1895" i="14"/>
  <c r="L1895" i="14"/>
  <c r="E1896" i="14"/>
  <c r="F1896" i="14"/>
  <c r="G1896" i="14"/>
  <c r="H1896" i="14"/>
  <c r="I1896" i="14"/>
  <c r="J1896" i="14"/>
  <c r="K1896" i="14"/>
  <c r="L1896" i="14"/>
  <c r="E1897" i="14"/>
  <c r="F1897" i="14"/>
  <c r="G1897" i="14"/>
  <c r="H1897" i="14"/>
  <c r="I1897" i="14"/>
  <c r="J1897" i="14"/>
  <c r="K1897" i="14"/>
  <c r="L1897" i="14"/>
  <c r="E1898" i="14"/>
  <c r="F1898" i="14"/>
  <c r="G1898" i="14"/>
  <c r="H1898" i="14"/>
  <c r="I1898" i="14"/>
  <c r="J1898" i="14"/>
  <c r="K1898" i="14"/>
  <c r="L1898" i="14"/>
  <c r="E1899" i="14"/>
  <c r="F1899" i="14"/>
  <c r="G1899" i="14"/>
  <c r="H1899" i="14"/>
  <c r="I1899" i="14"/>
  <c r="J1899" i="14"/>
  <c r="K1899" i="14"/>
  <c r="L1899" i="14"/>
  <c r="E1900" i="14"/>
  <c r="F1900" i="14"/>
  <c r="G1900" i="14"/>
  <c r="H1900" i="14"/>
  <c r="I1900" i="14"/>
  <c r="J1900" i="14"/>
  <c r="K1900" i="14"/>
  <c r="L1900" i="14"/>
  <c r="E1901" i="14"/>
  <c r="F1901" i="14"/>
  <c r="G1901" i="14"/>
  <c r="H1901" i="14"/>
  <c r="I1901" i="14"/>
  <c r="J1901" i="14"/>
  <c r="K1901" i="14"/>
  <c r="L1901" i="14"/>
  <c r="E1902" i="14"/>
  <c r="F1902" i="14"/>
  <c r="G1902" i="14"/>
  <c r="H1902" i="14"/>
  <c r="I1902" i="14"/>
  <c r="J1902" i="14"/>
  <c r="K1902" i="14"/>
  <c r="L1902" i="14"/>
  <c r="E1903" i="14"/>
  <c r="F1903" i="14"/>
  <c r="G1903" i="14"/>
  <c r="H1903" i="14"/>
  <c r="I1903" i="14"/>
  <c r="J1903" i="14"/>
  <c r="K1903" i="14"/>
  <c r="L1903" i="14"/>
  <c r="E1904" i="14"/>
  <c r="F1904" i="14"/>
  <c r="G1904" i="14"/>
  <c r="H1904" i="14"/>
  <c r="I1904" i="14"/>
  <c r="J1904" i="14"/>
  <c r="K1904" i="14"/>
  <c r="L1904" i="14"/>
  <c r="E1905" i="14"/>
  <c r="F1905" i="14"/>
  <c r="G1905" i="14"/>
  <c r="H1905" i="14"/>
  <c r="I1905" i="14"/>
  <c r="J1905" i="14"/>
  <c r="K1905" i="14"/>
  <c r="L1905" i="14"/>
  <c r="E1906" i="14"/>
  <c r="F1906" i="14"/>
  <c r="G1906" i="14"/>
  <c r="H1906" i="14"/>
  <c r="I1906" i="14"/>
  <c r="J1906" i="14"/>
  <c r="K1906" i="14"/>
  <c r="L1906" i="14"/>
  <c r="E1907" i="14"/>
  <c r="F1907" i="14"/>
  <c r="G1907" i="14"/>
  <c r="H1907" i="14"/>
  <c r="I1907" i="14"/>
  <c r="J1907" i="14"/>
  <c r="K1907" i="14"/>
  <c r="L1907" i="14"/>
  <c r="E1908" i="14"/>
  <c r="F1908" i="14"/>
  <c r="G1908" i="14"/>
  <c r="H1908" i="14"/>
  <c r="I1908" i="14"/>
  <c r="J1908" i="14"/>
  <c r="K1908" i="14"/>
  <c r="L1908" i="14"/>
  <c r="E1909" i="14"/>
  <c r="F1909" i="14"/>
  <c r="G1909" i="14"/>
  <c r="H1909" i="14"/>
  <c r="I1909" i="14"/>
  <c r="J1909" i="14"/>
  <c r="K1909" i="14"/>
  <c r="L1909" i="14"/>
  <c r="E1910" i="14"/>
  <c r="F1910" i="14"/>
  <c r="G1910" i="14"/>
  <c r="H1910" i="14"/>
  <c r="I1910" i="14"/>
  <c r="J1910" i="14"/>
  <c r="K1910" i="14"/>
  <c r="L1910" i="14"/>
  <c r="E1911" i="14"/>
  <c r="F1911" i="14"/>
  <c r="G1911" i="14"/>
  <c r="H1911" i="14"/>
  <c r="I1911" i="14"/>
  <c r="J1911" i="14"/>
  <c r="K1911" i="14"/>
  <c r="L1911" i="14"/>
  <c r="E1912" i="14"/>
  <c r="F1912" i="14"/>
  <c r="G1912" i="14"/>
  <c r="H1912" i="14"/>
  <c r="I1912" i="14"/>
  <c r="J1912" i="14"/>
  <c r="K1912" i="14"/>
  <c r="L1912" i="14"/>
  <c r="E1913" i="14"/>
  <c r="F1913" i="14"/>
  <c r="G1913" i="14"/>
  <c r="H1913" i="14"/>
  <c r="I1913" i="14"/>
  <c r="J1913" i="14"/>
  <c r="K1913" i="14"/>
  <c r="L1913" i="14"/>
  <c r="E1914" i="14"/>
  <c r="F1914" i="14"/>
  <c r="G1914" i="14"/>
  <c r="H1914" i="14"/>
  <c r="I1914" i="14"/>
  <c r="J1914" i="14"/>
  <c r="K1914" i="14"/>
  <c r="L1914" i="14"/>
  <c r="E1915" i="14"/>
  <c r="F1915" i="14"/>
  <c r="G1915" i="14"/>
  <c r="H1915" i="14"/>
  <c r="I1915" i="14"/>
  <c r="J1915" i="14"/>
  <c r="K1915" i="14"/>
  <c r="L1915" i="14"/>
  <c r="E1916" i="14"/>
  <c r="F1916" i="14"/>
  <c r="G1916" i="14"/>
  <c r="H1916" i="14"/>
  <c r="I1916" i="14"/>
  <c r="J1916" i="14"/>
  <c r="K1916" i="14"/>
  <c r="L1916" i="14"/>
  <c r="E1917" i="14"/>
  <c r="F1917" i="14"/>
  <c r="G1917" i="14"/>
  <c r="H1917" i="14"/>
  <c r="I1917" i="14"/>
  <c r="J1917" i="14"/>
  <c r="K1917" i="14"/>
  <c r="L1917" i="14"/>
  <c r="E1918" i="14"/>
  <c r="F1918" i="14"/>
  <c r="G1918" i="14"/>
  <c r="H1918" i="14"/>
  <c r="I1918" i="14"/>
  <c r="J1918" i="14"/>
  <c r="K1918" i="14"/>
  <c r="L1918" i="14"/>
  <c r="E1919" i="14"/>
  <c r="F1919" i="14"/>
  <c r="G1919" i="14"/>
  <c r="H1919" i="14"/>
  <c r="I1919" i="14"/>
  <c r="J1919" i="14"/>
  <c r="K1919" i="14"/>
  <c r="L1919" i="14"/>
  <c r="E1920" i="14"/>
  <c r="F1920" i="14"/>
  <c r="G1920" i="14"/>
  <c r="H1920" i="14"/>
  <c r="I1920" i="14"/>
  <c r="J1920" i="14"/>
  <c r="K1920" i="14"/>
  <c r="L1920" i="14"/>
  <c r="E1921" i="14"/>
  <c r="F1921" i="14"/>
  <c r="G1921" i="14"/>
  <c r="H1921" i="14"/>
  <c r="I1921" i="14"/>
  <c r="J1921" i="14"/>
  <c r="K1921" i="14"/>
  <c r="L1921" i="14"/>
  <c r="E1922" i="14"/>
  <c r="F1922" i="14"/>
  <c r="G1922" i="14"/>
  <c r="H1922" i="14"/>
  <c r="I1922" i="14"/>
  <c r="J1922" i="14"/>
  <c r="K1922" i="14"/>
  <c r="L1922" i="14"/>
  <c r="E1923" i="14"/>
  <c r="F1923" i="14"/>
  <c r="G1923" i="14"/>
  <c r="H1923" i="14"/>
  <c r="I1923" i="14"/>
  <c r="J1923" i="14"/>
  <c r="K1923" i="14"/>
  <c r="L1923" i="14"/>
  <c r="E1924" i="14"/>
  <c r="F1924" i="14"/>
  <c r="G1924" i="14"/>
  <c r="H1924" i="14"/>
  <c r="I1924" i="14"/>
  <c r="J1924" i="14"/>
  <c r="K1924" i="14"/>
  <c r="L1924" i="14"/>
  <c r="E1925" i="14"/>
  <c r="F1925" i="14"/>
  <c r="G1925" i="14"/>
  <c r="H1925" i="14"/>
  <c r="I1925" i="14"/>
  <c r="J1925" i="14"/>
  <c r="K1925" i="14"/>
  <c r="L1925" i="14"/>
  <c r="E1926" i="14"/>
  <c r="F1926" i="14"/>
  <c r="G1926" i="14"/>
  <c r="H1926" i="14"/>
  <c r="I1926" i="14"/>
  <c r="J1926" i="14"/>
  <c r="K1926" i="14"/>
  <c r="L1926" i="14"/>
  <c r="E1927" i="14"/>
  <c r="F1927" i="14"/>
  <c r="G1927" i="14"/>
  <c r="H1927" i="14"/>
  <c r="I1927" i="14"/>
  <c r="J1927" i="14"/>
  <c r="K1927" i="14"/>
  <c r="L1927" i="14"/>
  <c r="E1928" i="14"/>
  <c r="F1928" i="14"/>
  <c r="G1928" i="14"/>
  <c r="H1928" i="14"/>
  <c r="I1928" i="14"/>
  <c r="J1928" i="14"/>
  <c r="K1928" i="14"/>
  <c r="L1928" i="14"/>
  <c r="E1929" i="14"/>
  <c r="F1929" i="14"/>
  <c r="G1929" i="14"/>
  <c r="H1929" i="14"/>
  <c r="I1929" i="14"/>
  <c r="J1929" i="14"/>
  <c r="K1929" i="14"/>
  <c r="L1929" i="14"/>
  <c r="E1930" i="14"/>
  <c r="F1930" i="14"/>
  <c r="G1930" i="14"/>
  <c r="H1930" i="14"/>
  <c r="I1930" i="14"/>
  <c r="J1930" i="14"/>
  <c r="K1930" i="14"/>
  <c r="L1930" i="14"/>
  <c r="E1931" i="14"/>
  <c r="F1931" i="14"/>
  <c r="G1931" i="14"/>
  <c r="H1931" i="14"/>
  <c r="I1931" i="14"/>
  <c r="J1931" i="14"/>
  <c r="K1931" i="14"/>
  <c r="L1931" i="14"/>
  <c r="E1932" i="14"/>
  <c r="F1932" i="14"/>
  <c r="G1932" i="14"/>
  <c r="H1932" i="14"/>
  <c r="I1932" i="14"/>
  <c r="J1932" i="14"/>
  <c r="K1932" i="14"/>
  <c r="L1932" i="14"/>
  <c r="E1933" i="14"/>
  <c r="F1933" i="14"/>
  <c r="G1933" i="14"/>
  <c r="H1933" i="14"/>
  <c r="I1933" i="14"/>
  <c r="J1933" i="14"/>
  <c r="K1933" i="14"/>
  <c r="L1933" i="14"/>
  <c r="E1934" i="14"/>
  <c r="F1934" i="14"/>
  <c r="G1934" i="14"/>
  <c r="H1934" i="14"/>
  <c r="I1934" i="14"/>
  <c r="J1934" i="14"/>
  <c r="K1934" i="14"/>
  <c r="L1934" i="14"/>
  <c r="E1935" i="14"/>
  <c r="F1935" i="14"/>
  <c r="G1935" i="14"/>
  <c r="H1935" i="14"/>
  <c r="I1935" i="14"/>
  <c r="J1935" i="14"/>
  <c r="K1935" i="14"/>
  <c r="L1935" i="14"/>
  <c r="E1936" i="14"/>
  <c r="F1936" i="14"/>
  <c r="G1936" i="14"/>
  <c r="H1936" i="14"/>
  <c r="I1936" i="14"/>
  <c r="J1936" i="14"/>
  <c r="K1936" i="14"/>
  <c r="L1936" i="14"/>
  <c r="E1937" i="14"/>
  <c r="F1937" i="14"/>
  <c r="G1937" i="14"/>
  <c r="H1937" i="14"/>
  <c r="I1937" i="14"/>
  <c r="J1937" i="14"/>
  <c r="K1937" i="14"/>
  <c r="L1937" i="14"/>
  <c r="E1938" i="14"/>
  <c r="F1938" i="14"/>
  <c r="G1938" i="14"/>
  <c r="H1938" i="14"/>
  <c r="I1938" i="14"/>
  <c r="J1938" i="14"/>
  <c r="K1938" i="14"/>
  <c r="L1938" i="14"/>
  <c r="E1939" i="14"/>
  <c r="F1939" i="14"/>
  <c r="G1939" i="14"/>
  <c r="H1939" i="14"/>
  <c r="I1939" i="14"/>
  <c r="J1939" i="14"/>
  <c r="K1939" i="14"/>
  <c r="L1939" i="14"/>
  <c r="E1940" i="14"/>
  <c r="F1940" i="14"/>
  <c r="G1940" i="14"/>
  <c r="H1940" i="14"/>
  <c r="I1940" i="14"/>
  <c r="J1940" i="14"/>
  <c r="K1940" i="14"/>
  <c r="L1940" i="14"/>
  <c r="E1941" i="14"/>
  <c r="F1941" i="14"/>
  <c r="G1941" i="14"/>
  <c r="H1941" i="14"/>
  <c r="I1941" i="14"/>
  <c r="J1941" i="14"/>
  <c r="K1941" i="14"/>
  <c r="L1941" i="14"/>
  <c r="L1894" i="14"/>
  <c r="K1894" i="14"/>
  <c r="J1894" i="14"/>
  <c r="I1894" i="14"/>
  <c r="H1894" i="14"/>
  <c r="G1894" i="14"/>
  <c r="F1894" i="14"/>
  <c r="E1894" i="14"/>
  <c r="E1334" i="14"/>
  <c r="F1334" i="14"/>
  <c r="G1334" i="14"/>
  <c r="H1334" i="14"/>
  <c r="I1334" i="14"/>
  <c r="J1334" i="14"/>
  <c r="K1334" i="14"/>
  <c r="L1334" i="14"/>
  <c r="E1335" i="14"/>
  <c r="F1335" i="14"/>
  <c r="G1335" i="14"/>
  <c r="H1335" i="14"/>
  <c r="I1335" i="14"/>
  <c r="J1335" i="14"/>
  <c r="K1335" i="14"/>
  <c r="L1335" i="14"/>
  <c r="E1336" i="14"/>
  <c r="F1336" i="14"/>
  <c r="G1336" i="14"/>
  <c r="H1336" i="14"/>
  <c r="I1336" i="14"/>
  <c r="J1336" i="14"/>
  <c r="K1336" i="14"/>
  <c r="L1336" i="14"/>
  <c r="E1337" i="14"/>
  <c r="F1337" i="14"/>
  <c r="G1337" i="14"/>
  <c r="H1337" i="14"/>
  <c r="I1337" i="14"/>
  <c r="J1337" i="14"/>
  <c r="K1337" i="14"/>
  <c r="L1337" i="14"/>
  <c r="E1338" i="14"/>
  <c r="F1338" i="14"/>
  <c r="G1338" i="14"/>
  <c r="H1338" i="14"/>
  <c r="I1338" i="14"/>
  <c r="J1338" i="14"/>
  <c r="K1338" i="14"/>
  <c r="L1338" i="14"/>
  <c r="E1339" i="14"/>
  <c r="F1339" i="14"/>
  <c r="G1339" i="14"/>
  <c r="H1339" i="14"/>
  <c r="I1339" i="14"/>
  <c r="J1339" i="14"/>
  <c r="K1339" i="14"/>
  <c r="L1339" i="14"/>
  <c r="E1340" i="14"/>
  <c r="F1340" i="14"/>
  <c r="G1340" i="14"/>
  <c r="H1340" i="14"/>
  <c r="I1340" i="14"/>
  <c r="J1340" i="14"/>
  <c r="K1340" i="14"/>
  <c r="L1340" i="14"/>
  <c r="E1341" i="14"/>
  <c r="F1341" i="14"/>
  <c r="G1341" i="14"/>
  <c r="H1341" i="14"/>
  <c r="I1341" i="14"/>
  <c r="J1341" i="14"/>
  <c r="K1341" i="14"/>
  <c r="L1341" i="14"/>
  <c r="E1342" i="14"/>
  <c r="F1342" i="14"/>
  <c r="G1342" i="14"/>
  <c r="H1342" i="14"/>
  <c r="I1342" i="14"/>
  <c r="J1342" i="14"/>
  <c r="K1342" i="14"/>
  <c r="L1342" i="14"/>
  <c r="E1343" i="14"/>
  <c r="F1343" i="14"/>
  <c r="G1343" i="14"/>
  <c r="H1343" i="14"/>
  <c r="I1343" i="14"/>
  <c r="J1343" i="14"/>
  <c r="K1343" i="14"/>
  <c r="L1343" i="14"/>
  <c r="E1344" i="14"/>
  <c r="F1344" i="14"/>
  <c r="G1344" i="14"/>
  <c r="H1344" i="14"/>
  <c r="I1344" i="14"/>
  <c r="J1344" i="14"/>
  <c r="K1344" i="14"/>
  <c r="L1344" i="14"/>
  <c r="E1345" i="14"/>
  <c r="F1345" i="14"/>
  <c r="G1345" i="14"/>
  <c r="H1345" i="14"/>
  <c r="I1345" i="14"/>
  <c r="J1345" i="14"/>
  <c r="K1345" i="14"/>
  <c r="L1345" i="14"/>
  <c r="E1346" i="14"/>
  <c r="F1346" i="14"/>
  <c r="G1346" i="14"/>
  <c r="H1346" i="14"/>
  <c r="I1346" i="14"/>
  <c r="J1346" i="14"/>
  <c r="K1346" i="14"/>
  <c r="L1346" i="14"/>
  <c r="E1347" i="14"/>
  <c r="F1347" i="14"/>
  <c r="G1347" i="14"/>
  <c r="H1347" i="14"/>
  <c r="I1347" i="14"/>
  <c r="J1347" i="14"/>
  <c r="K1347" i="14"/>
  <c r="L1347" i="14"/>
  <c r="E1348" i="14"/>
  <c r="F1348" i="14"/>
  <c r="G1348" i="14"/>
  <c r="H1348" i="14"/>
  <c r="I1348" i="14"/>
  <c r="J1348" i="14"/>
  <c r="K1348" i="14"/>
  <c r="L1348" i="14"/>
  <c r="E1349" i="14"/>
  <c r="F1349" i="14"/>
  <c r="G1349" i="14"/>
  <c r="H1349" i="14"/>
  <c r="I1349" i="14"/>
  <c r="J1349" i="14"/>
  <c r="K1349" i="14"/>
  <c r="L1349" i="14"/>
  <c r="E1350" i="14"/>
  <c r="F1350" i="14"/>
  <c r="G1350" i="14"/>
  <c r="H1350" i="14"/>
  <c r="I1350" i="14"/>
  <c r="J1350" i="14"/>
  <c r="K1350" i="14"/>
  <c r="L1350" i="14"/>
  <c r="E1351" i="14"/>
  <c r="F1351" i="14"/>
  <c r="G1351" i="14"/>
  <c r="H1351" i="14"/>
  <c r="I1351" i="14"/>
  <c r="J1351" i="14"/>
  <c r="K1351" i="14"/>
  <c r="L1351" i="14"/>
  <c r="E1352" i="14"/>
  <c r="F1352" i="14"/>
  <c r="G1352" i="14"/>
  <c r="H1352" i="14"/>
  <c r="I1352" i="14"/>
  <c r="J1352" i="14"/>
  <c r="K1352" i="14"/>
  <c r="L1352" i="14"/>
  <c r="E1353" i="14"/>
  <c r="F1353" i="14"/>
  <c r="G1353" i="14"/>
  <c r="H1353" i="14"/>
  <c r="I1353" i="14"/>
  <c r="J1353" i="14"/>
  <c r="K1353" i="14"/>
  <c r="L1353" i="14"/>
  <c r="E1354" i="14"/>
  <c r="F1354" i="14"/>
  <c r="G1354" i="14"/>
  <c r="H1354" i="14"/>
  <c r="I1354" i="14"/>
  <c r="J1354" i="14"/>
  <c r="K1354" i="14"/>
  <c r="L1354" i="14"/>
  <c r="E1355" i="14"/>
  <c r="F1355" i="14"/>
  <c r="G1355" i="14"/>
  <c r="H1355" i="14"/>
  <c r="I1355" i="14"/>
  <c r="J1355" i="14"/>
  <c r="K1355" i="14"/>
  <c r="L1355" i="14"/>
  <c r="E1356" i="14"/>
  <c r="F1356" i="14"/>
  <c r="G1356" i="14"/>
  <c r="H1356" i="14"/>
  <c r="I1356" i="14"/>
  <c r="J1356" i="14"/>
  <c r="K1356" i="14"/>
  <c r="L1356" i="14"/>
  <c r="E1357" i="14"/>
  <c r="F1357" i="14"/>
  <c r="G1357" i="14"/>
  <c r="H1357" i="14"/>
  <c r="I1357" i="14"/>
  <c r="J1357" i="14"/>
  <c r="K1357" i="14"/>
  <c r="L1357" i="14"/>
  <c r="E1358" i="14"/>
  <c r="F1358" i="14"/>
  <c r="G1358" i="14"/>
  <c r="H1358" i="14"/>
  <c r="I1358" i="14"/>
  <c r="J1358" i="14"/>
  <c r="K1358" i="14"/>
  <c r="L1358" i="14"/>
  <c r="E1359" i="14"/>
  <c r="F1359" i="14"/>
  <c r="G1359" i="14"/>
  <c r="H1359" i="14"/>
  <c r="I1359" i="14"/>
  <c r="J1359" i="14"/>
  <c r="K1359" i="14"/>
  <c r="L1359" i="14"/>
  <c r="E1360" i="14"/>
  <c r="F1360" i="14"/>
  <c r="G1360" i="14"/>
  <c r="H1360" i="14"/>
  <c r="I1360" i="14"/>
  <c r="J1360" i="14"/>
  <c r="K1360" i="14"/>
  <c r="L1360" i="14"/>
  <c r="E1361" i="14"/>
  <c r="F1361" i="14"/>
  <c r="G1361" i="14"/>
  <c r="H1361" i="14"/>
  <c r="I1361" i="14"/>
  <c r="J1361" i="14"/>
  <c r="K1361" i="14"/>
  <c r="L1361" i="14"/>
  <c r="E1362" i="14"/>
  <c r="F1362" i="14"/>
  <c r="G1362" i="14"/>
  <c r="H1362" i="14"/>
  <c r="I1362" i="14"/>
  <c r="J1362" i="14"/>
  <c r="K1362" i="14"/>
  <c r="L1362" i="14"/>
  <c r="E1363" i="14"/>
  <c r="F1363" i="14"/>
  <c r="G1363" i="14"/>
  <c r="H1363" i="14"/>
  <c r="I1363" i="14"/>
  <c r="J1363" i="14"/>
  <c r="K1363" i="14"/>
  <c r="L1363" i="14"/>
  <c r="E1364" i="14"/>
  <c r="F1364" i="14"/>
  <c r="G1364" i="14"/>
  <c r="H1364" i="14"/>
  <c r="I1364" i="14"/>
  <c r="J1364" i="14"/>
  <c r="K1364" i="14"/>
  <c r="L1364" i="14"/>
  <c r="E1365" i="14"/>
  <c r="F1365" i="14"/>
  <c r="G1365" i="14"/>
  <c r="H1365" i="14"/>
  <c r="I1365" i="14"/>
  <c r="J1365" i="14"/>
  <c r="K1365" i="14"/>
  <c r="L1365" i="14"/>
  <c r="E1366" i="14"/>
  <c r="F1366" i="14"/>
  <c r="G1366" i="14"/>
  <c r="H1366" i="14"/>
  <c r="I1366" i="14"/>
  <c r="J1366" i="14"/>
  <c r="K1366" i="14"/>
  <c r="L1366" i="14"/>
  <c r="E1367" i="14"/>
  <c r="F1367" i="14"/>
  <c r="G1367" i="14"/>
  <c r="H1367" i="14"/>
  <c r="I1367" i="14"/>
  <c r="J1367" i="14"/>
  <c r="K1367" i="14"/>
  <c r="L1367" i="14"/>
  <c r="E1368" i="14"/>
  <c r="F1368" i="14"/>
  <c r="G1368" i="14"/>
  <c r="H1368" i="14"/>
  <c r="I1368" i="14"/>
  <c r="J1368" i="14"/>
  <c r="K1368" i="14"/>
  <c r="L1368" i="14"/>
  <c r="E1369" i="14"/>
  <c r="F1369" i="14"/>
  <c r="G1369" i="14"/>
  <c r="H1369" i="14"/>
  <c r="I1369" i="14"/>
  <c r="J1369" i="14"/>
  <c r="K1369" i="14"/>
  <c r="L1369" i="14"/>
  <c r="E1370" i="14"/>
  <c r="F1370" i="14"/>
  <c r="G1370" i="14"/>
  <c r="H1370" i="14"/>
  <c r="I1370" i="14"/>
  <c r="J1370" i="14"/>
  <c r="K1370" i="14"/>
  <c r="L1370" i="14"/>
  <c r="E1371" i="14"/>
  <c r="F1371" i="14"/>
  <c r="G1371" i="14"/>
  <c r="H1371" i="14"/>
  <c r="I1371" i="14"/>
  <c r="J1371" i="14"/>
  <c r="K1371" i="14"/>
  <c r="L1371" i="14"/>
  <c r="E1372" i="14"/>
  <c r="F1372" i="14"/>
  <c r="G1372" i="14"/>
  <c r="H1372" i="14"/>
  <c r="I1372" i="14"/>
  <c r="J1372" i="14"/>
  <c r="K1372" i="14"/>
  <c r="L1372" i="14"/>
  <c r="E1373" i="14"/>
  <c r="F1373" i="14"/>
  <c r="G1373" i="14"/>
  <c r="H1373" i="14"/>
  <c r="I1373" i="14"/>
  <c r="J1373" i="14"/>
  <c r="K1373" i="14"/>
  <c r="L1373" i="14"/>
  <c r="E1374" i="14"/>
  <c r="F1374" i="14"/>
  <c r="G1374" i="14"/>
  <c r="H1374" i="14"/>
  <c r="I1374" i="14"/>
  <c r="J1374" i="14"/>
  <c r="K1374" i="14"/>
  <c r="L1374" i="14"/>
  <c r="E1375" i="14"/>
  <c r="F1375" i="14"/>
  <c r="G1375" i="14"/>
  <c r="H1375" i="14"/>
  <c r="I1375" i="14"/>
  <c r="J1375" i="14"/>
  <c r="K1375" i="14"/>
  <c r="L1375" i="14"/>
  <c r="E1376" i="14"/>
  <c r="F1376" i="14"/>
  <c r="G1376" i="14"/>
  <c r="H1376" i="14"/>
  <c r="I1376" i="14"/>
  <c r="J1376" i="14"/>
  <c r="K1376" i="14"/>
  <c r="L1376" i="14"/>
  <c r="E1377" i="14"/>
  <c r="F1377" i="14"/>
  <c r="G1377" i="14"/>
  <c r="H1377" i="14"/>
  <c r="I1377" i="14"/>
  <c r="J1377" i="14"/>
  <c r="K1377" i="14"/>
  <c r="L1377" i="14"/>
  <c r="E1378" i="14"/>
  <c r="F1378" i="14"/>
  <c r="G1378" i="14"/>
  <c r="H1378" i="14"/>
  <c r="I1378" i="14"/>
  <c r="J1378" i="14"/>
  <c r="K1378" i="14"/>
  <c r="L1378" i="14"/>
  <c r="E1379" i="14"/>
  <c r="F1379" i="14"/>
  <c r="G1379" i="14"/>
  <c r="H1379" i="14"/>
  <c r="I1379" i="14"/>
  <c r="J1379" i="14"/>
  <c r="K1379" i="14"/>
  <c r="L1379" i="14"/>
  <c r="E1380" i="14"/>
  <c r="F1380" i="14"/>
  <c r="G1380" i="14"/>
  <c r="H1380" i="14"/>
  <c r="I1380" i="14"/>
  <c r="J1380" i="14"/>
  <c r="K1380" i="14"/>
  <c r="L1380" i="14"/>
  <c r="E1283" i="14"/>
  <c r="F1283" i="14"/>
  <c r="G1283" i="14"/>
  <c r="H1283" i="14"/>
  <c r="I1283" i="14"/>
  <c r="J1283" i="14"/>
  <c r="K1283" i="14"/>
  <c r="L1283" i="14"/>
  <c r="E1284" i="14"/>
  <c r="F1284" i="14"/>
  <c r="G1284" i="14"/>
  <c r="H1284" i="14"/>
  <c r="I1284" i="14"/>
  <c r="J1284" i="14"/>
  <c r="K1284" i="14"/>
  <c r="L1284" i="14"/>
  <c r="E1285" i="14"/>
  <c r="F1285" i="14"/>
  <c r="G1285" i="14"/>
  <c r="H1285" i="14"/>
  <c r="I1285" i="14"/>
  <c r="J1285" i="14"/>
  <c r="K1285" i="14"/>
  <c r="L1285" i="14"/>
  <c r="E1286" i="14"/>
  <c r="F1286" i="14"/>
  <c r="G1286" i="14"/>
  <c r="H1286" i="14"/>
  <c r="I1286" i="14"/>
  <c r="J1286" i="14"/>
  <c r="K1286" i="14"/>
  <c r="L1286" i="14"/>
  <c r="E1287" i="14"/>
  <c r="F1287" i="14"/>
  <c r="G1287" i="14"/>
  <c r="H1287" i="14"/>
  <c r="I1287" i="14"/>
  <c r="J1287" i="14"/>
  <c r="K1287" i="14"/>
  <c r="L1287" i="14"/>
  <c r="E1288" i="14"/>
  <c r="F1288" i="14"/>
  <c r="G1288" i="14"/>
  <c r="H1288" i="14"/>
  <c r="I1288" i="14"/>
  <c r="J1288" i="14"/>
  <c r="K1288" i="14"/>
  <c r="L1288" i="14"/>
  <c r="E1289" i="14"/>
  <c r="F1289" i="14"/>
  <c r="G1289" i="14"/>
  <c r="H1289" i="14"/>
  <c r="I1289" i="14"/>
  <c r="J1289" i="14"/>
  <c r="K1289" i="14"/>
  <c r="L1289" i="14"/>
  <c r="E1290" i="14"/>
  <c r="F1290" i="14"/>
  <c r="G1290" i="14"/>
  <c r="H1290" i="14"/>
  <c r="I1290" i="14"/>
  <c r="J1290" i="14"/>
  <c r="K1290" i="14"/>
  <c r="L1290" i="14"/>
  <c r="E1291" i="14"/>
  <c r="F1291" i="14"/>
  <c r="G1291" i="14"/>
  <c r="H1291" i="14"/>
  <c r="I1291" i="14"/>
  <c r="J1291" i="14"/>
  <c r="K1291" i="14"/>
  <c r="L1291" i="14"/>
  <c r="E1292" i="14"/>
  <c r="F1292" i="14"/>
  <c r="G1292" i="14"/>
  <c r="H1292" i="14"/>
  <c r="I1292" i="14"/>
  <c r="J1292" i="14"/>
  <c r="K1292" i="14"/>
  <c r="L1292" i="14"/>
  <c r="E1293" i="14"/>
  <c r="F1293" i="14"/>
  <c r="G1293" i="14"/>
  <c r="H1293" i="14"/>
  <c r="I1293" i="14"/>
  <c r="J1293" i="14"/>
  <c r="K1293" i="14"/>
  <c r="L1293" i="14"/>
  <c r="E1294" i="14"/>
  <c r="F1294" i="14"/>
  <c r="G1294" i="14"/>
  <c r="H1294" i="14"/>
  <c r="I1294" i="14"/>
  <c r="J1294" i="14"/>
  <c r="K1294" i="14"/>
  <c r="L1294" i="14"/>
  <c r="E1295" i="14"/>
  <c r="F1295" i="14"/>
  <c r="G1295" i="14"/>
  <c r="H1295" i="14"/>
  <c r="I1295" i="14"/>
  <c r="J1295" i="14"/>
  <c r="K1295" i="14"/>
  <c r="L1295" i="14"/>
  <c r="E1296" i="14"/>
  <c r="F1296" i="14"/>
  <c r="G1296" i="14"/>
  <c r="H1296" i="14"/>
  <c r="I1296" i="14"/>
  <c r="J1296" i="14"/>
  <c r="K1296" i="14"/>
  <c r="L1296" i="14"/>
  <c r="E1297" i="14"/>
  <c r="F1297" i="14"/>
  <c r="G1297" i="14"/>
  <c r="H1297" i="14"/>
  <c r="I1297" i="14"/>
  <c r="J1297" i="14"/>
  <c r="K1297" i="14"/>
  <c r="L1297" i="14"/>
  <c r="E1298" i="14"/>
  <c r="F1298" i="14"/>
  <c r="G1298" i="14"/>
  <c r="H1298" i="14"/>
  <c r="I1298" i="14"/>
  <c r="J1298" i="14"/>
  <c r="K1298" i="14"/>
  <c r="L1298" i="14"/>
  <c r="E1299" i="14"/>
  <c r="F1299" i="14"/>
  <c r="G1299" i="14"/>
  <c r="H1299" i="14"/>
  <c r="I1299" i="14"/>
  <c r="J1299" i="14"/>
  <c r="K1299" i="14"/>
  <c r="L1299" i="14"/>
  <c r="E1300" i="14"/>
  <c r="F1300" i="14"/>
  <c r="G1300" i="14"/>
  <c r="H1300" i="14"/>
  <c r="I1300" i="14"/>
  <c r="J1300" i="14"/>
  <c r="K1300" i="14"/>
  <c r="L1300" i="14"/>
  <c r="E1301" i="14"/>
  <c r="F1301" i="14"/>
  <c r="G1301" i="14"/>
  <c r="H1301" i="14"/>
  <c r="I1301" i="14"/>
  <c r="J1301" i="14"/>
  <c r="K1301" i="14"/>
  <c r="L1301" i="14"/>
  <c r="E1302" i="14"/>
  <c r="F1302" i="14"/>
  <c r="G1302" i="14"/>
  <c r="H1302" i="14"/>
  <c r="I1302" i="14"/>
  <c r="J1302" i="14"/>
  <c r="K1302" i="14"/>
  <c r="L1302" i="14"/>
  <c r="E1303" i="14"/>
  <c r="F1303" i="14"/>
  <c r="G1303" i="14"/>
  <c r="H1303" i="14"/>
  <c r="I1303" i="14"/>
  <c r="J1303" i="14"/>
  <c r="K1303" i="14"/>
  <c r="L1303" i="14"/>
  <c r="E1304" i="14"/>
  <c r="F1304" i="14"/>
  <c r="G1304" i="14"/>
  <c r="H1304" i="14"/>
  <c r="I1304" i="14"/>
  <c r="J1304" i="14"/>
  <c r="K1304" i="14"/>
  <c r="L1304" i="14"/>
  <c r="E1305" i="14"/>
  <c r="F1305" i="14"/>
  <c r="G1305" i="14"/>
  <c r="H1305" i="14"/>
  <c r="I1305" i="14"/>
  <c r="J1305" i="14"/>
  <c r="K1305" i="14"/>
  <c r="L1305" i="14"/>
  <c r="E1306" i="14"/>
  <c r="F1306" i="14"/>
  <c r="G1306" i="14"/>
  <c r="H1306" i="14"/>
  <c r="I1306" i="14"/>
  <c r="J1306" i="14"/>
  <c r="K1306" i="14"/>
  <c r="L1306" i="14"/>
  <c r="E1307" i="14"/>
  <c r="F1307" i="14"/>
  <c r="G1307" i="14"/>
  <c r="H1307" i="14"/>
  <c r="I1307" i="14"/>
  <c r="J1307" i="14"/>
  <c r="K1307" i="14"/>
  <c r="L1307" i="14"/>
  <c r="E1308" i="14"/>
  <c r="F1308" i="14"/>
  <c r="G1308" i="14"/>
  <c r="H1308" i="14"/>
  <c r="I1308" i="14"/>
  <c r="J1308" i="14"/>
  <c r="K1308" i="14"/>
  <c r="L1308" i="14"/>
  <c r="E1309" i="14"/>
  <c r="F1309" i="14"/>
  <c r="G1309" i="14"/>
  <c r="H1309" i="14"/>
  <c r="I1309" i="14"/>
  <c r="J1309" i="14"/>
  <c r="K1309" i="14"/>
  <c r="L1309" i="14"/>
  <c r="E1310" i="14"/>
  <c r="F1310" i="14"/>
  <c r="G1310" i="14"/>
  <c r="H1310" i="14"/>
  <c r="I1310" i="14"/>
  <c r="J1310" i="14"/>
  <c r="K1310" i="14"/>
  <c r="L1310" i="14"/>
  <c r="E1311" i="14"/>
  <c r="F1311" i="14"/>
  <c r="G1311" i="14"/>
  <c r="H1311" i="14"/>
  <c r="I1311" i="14"/>
  <c r="J1311" i="14"/>
  <c r="K1311" i="14"/>
  <c r="L1311" i="14"/>
  <c r="E1312" i="14"/>
  <c r="F1312" i="14"/>
  <c r="G1312" i="14"/>
  <c r="H1312" i="14"/>
  <c r="I1312" i="14"/>
  <c r="J1312" i="14"/>
  <c r="K1312" i="14"/>
  <c r="L1312" i="14"/>
  <c r="E1313" i="14"/>
  <c r="F1313" i="14"/>
  <c r="G1313" i="14"/>
  <c r="H1313" i="14"/>
  <c r="I1313" i="14"/>
  <c r="J1313" i="14"/>
  <c r="K1313" i="14"/>
  <c r="L1313" i="14"/>
  <c r="E1314" i="14"/>
  <c r="F1314" i="14"/>
  <c r="G1314" i="14"/>
  <c r="H1314" i="14"/>
  <c r="I1314" i="14"/>
  <c r="J1314" i="14"/>
  <c r="K1314" i="14"/>
  <c r="L1314" i="14"/>
  <c r="E1315" i="14"/>
  <c r="F1315" i="14"/>
  <c r="G1315" i="14"/>
  <c r="H1315" i="14"/>
  <c r="I1315" i="14"/>
  <c r="J1315" i="14"/>
  <c r="K1315" i="14"/>
  <c r="L1315" i="14"/>
  <c r="E1316" i="14"/>
  <c r="F1316" i="14"/>
  <c r="G1316" i="14"/>
  <c r="H1316" i="14"/>
  <c r="I1316" i="14"/>
  <c r="J1316" i="14"/>
  <c r="K1316" i="14"/>
  <c r="L1316" i="14"/>
  <c r="E1317" i="14"/>
  <c r="F1317" i="14"/>
  <c r="G1317" i="14"/>
  <c r="H1317" i="14"/>
  <c r="I1317" i="14"/>
  <c r="J1317" i="14"/>
  <c r="K1317" i="14"/>
  <c r="L1317" i="14"/>
  <c r="E1318" i="14"/>
  <c r="F1318" i="14"/>
  <c r="G1318" i="14"/>
  <c r="H1318" i="14"/>
  <c r="I1318" i="14"/>
  <c r="J1318" i="14"/>
  <c r="K1318" i="14"/>
  <c r="L1318" i="14"/>
  <c r="E1319" i="14"/>
  <c r="F1319" i="14"/>
  <c r="G1319" i="14"/>
  <c r="H1319" i="14"/>
  <c r="I1319" i="14"/>
  <c r="J1319" i="14"/>
  <c r="K1319" i="14"/>
  <c r="L1319" i="14"/>
  <c r="E1320" i="14"/>
  <c r="F1320" i="14"/>
  <c r="G1320" i="14"/>
  <c r="H1320" i="14"/>
  <c r="I1320" i="14"/>
  <c r="J1320" i="14"/>
  <c r="K1320" i="14"/>
  <c r="L1320" i="14"/>
  <c r="E1321" i="14"/>
  <c r="F1321" i="14"/>
  <c r="G1321" i="14"/>
  <c r="H1321" i="14"/>
  <c r="I1321" i="14"/>
  <c r="J1321" i="14"/>
  <c r="K1321" i="14"/>
  <c r="L1321" i="14"/>
  <c r="E1322" i="14"/>
  <c r="F1322" i="14"/>
  <c r="G1322" i="14"/>
  <c r="H1322" i="14"/>
  <c r="I1322" i="14"/>
  <c r="J1322" i="14"/>
  <c r="K1322" i="14"/>
  <c r="L1322" i="14"/>
  <c r="E1323" i="14"/>
  <c r="F1323" i="14"/>
  <c r="G1323" i="14"/>
  <c r="H1323" i="14"/>
  <c r="I1323" i="14"/>
  <c r="J1323" i="14"/>
  <c r="K1323" i="14"/>
  <c r="L1323" i="14"/>
  <c r="E1324" i="14"/>
  <c r="F1324" i="14"/>
  <c r="G1324" i="14"/>
  <c r="H1324" i="14"/>
  <c r="I1324" i="14"/>
  <c r="J1324" i="14"/>
  <c r="K1324" i="14"/>
  <c r="L1324" i="14"/>
  <c r="E1325" i="14"/>
  <c r="F1325" i="14"/>
  <c r="G1325" i="14"/>
  <c r="H1325" i="14"/>
  <c r="I1325" i="14"/>
  <c r="J1325" i="14"/>
  <c r="K1325" i="14"/>
  <c r="L1325" i="14"/>
  <c r="E1326" i="14"/>
  <c r="F1326" i="14"/>
  <c r="G1326" i="14"/>
  <c r="H1326" i="14"/>
  <c r="I1326" i="14"/>
  <c r="J1326" i="14"/>
  <c r="K1326" i="14"/>
  <c r="L1326" i="14"/>
  <c r="E1327" i="14"/>
  <c r="F1327" i="14"/>
  <c r="G1327" i="14"/>
  <c r="H1327" i="14"/>
  <c r="I1327" i="14"/>
  <c r="J1327" i="14"/>
  <c r="K1327" i="14"/>
  <c r="L1327" i="14"/>
  <c r="E1328" i="14"/>
  <c r="F1328" i="14"/>
  <c r="G1328" i="14"/>
  <c r="H1328" i="14"/>
  <c r="I1328" i="14"/>
  <c r="J1328" i="14"/>
  <c r="K1328" i="14"/>
  <c r="L1328" i="14"/>
  <c r="E1329" i="14"/>
  <c r="F1329" i="14"/>
  <c r="G1329" i="14"/>
  <c r="H1329" i="14"/>
  <c r="I1329" i="14"/>
  <c r="J1329" i="14"/>
  <c r="K1329" i="14"/>
  <c r="L1329" i="14"/>
  <c r="E1232" i="14"/>
  <c r="F1232" i="14"/>
  <c r="G1232" i="14"/>
  <c r="H1232" i="14"/>
  <c r="I1232" i="14"/>
  <c r="J1232" i="14"/>
  <c r="K1232" i="14"/>
  <c r="L1232" i="14"/>
  <c r="E1233" i="14"/>
  <c r="F1233" i="14"/>
  <c r="G1233" i="14"/>
  <c r="H1233" i="14"/>
  <c r="I1233" i="14"/>
  <c r="J1233" i="14"/>
  <c r="K1233" i="14"/>
  <c r="L1233" i="14"/>
  <c r="E1234" i="14"/>
  <c r="F1234" i="14"/>
  <c r="G1234" i="14"/>
  <c r="H1234" i="14"/>
  <c r="I1234" i="14"/>
  <c r="J1234" i="14"/>
  <c r="K1234" i="14"/>
  <c r="L1234" i="14"/>
  <c r="E1235" i="14"/>
  <c r="F1235" i="14"/>
  <c r="G1235" i="14"/>
  <c r="H1235" i="14"/>
  <c r="I1235" i="14"/>
  <c r="J1235" i="14"/>
  <c r="K1235" i="14"/>
  <c r="L1235" i="14"/>
  <c r="E1236" i="14"/>
  <c r="F1236" i="14"/>
  <c r="G1236" i="14"/>
  <c r="H1236" i="14"/>
  <c r="I1236" i="14"/>
  <c r="J1236" i="14"/>
  <c r="K1236" i="14"/>
  <c r="L1236" i="14"/>
  <c r="E1237" i="14"/>
  <c r="F1237" i="14"/>
  <c r="G1237" i="14"/>
  <c r="H1237" i="14"/>
  <c r="I1237" i="14"/>
  <c r="J1237" i="14"/>
  <c r="K1237" i="14"/>
  <c r="L1237" i="14"/>
  <c r="E1238" i="14"/>
  <c r="F1238" i="14"/>
  <c r="G1238" i="14"/>
  <c r="H1238" i="14"/>
  <c r="I1238" i="14"/>
  <c r="J1238" i="14"/>
  <c r="K1238" i="14"/>
  <c r="L1238" i="14"/>
  <c r="E1239" i="14"/>
  <c r="F1239" i="14"/>
  <c r="G1239" i="14"/>
  <c r="H1239" i="14"/>
  <c r="I1239" i="14"/>
  <c r="J1239" i="14"/>
  <c r="K1239" i="14"/>
  <c r="L1239" i="14"/>
  <c r="E1240" i="14"/>
  <c r="F1240" i="14"/>
  <c r="G1240" i="14"/>
  <c r="H1240" i="14"/>
  <c r="I1240" i="14"/>
  <c r="J1240" i="14"/>
  <c r="K1240" i="14"/>
  <c r="L1240" i="14"/>
  <c r="E1241" i="14"/>
  <c r="F1241" i="14"/>
  <c r="G1241" i="14"/>
  <c r="H1241" i="14"/>
  <c r="I1241" i="14"/>
  <c r="J1241" i="14"/>
  <c r="K1241" i="14"/>
  <c r="L1241" i="14"/>
  <c r="E1242" i="14"/>
  <c r="F1242" i="14"/>
  <c r="G1242" i="14"/>
  <c r="H1242" i="14"/>
  <c r="I1242" i="14"/>
  <c r="J1242" i="14"/>
  <c r="K1242" i="14"/>
  <c r="L1242" i="14"/>
  <c r="E1243" i="14"/>
  <c r="F1243" i="14"/>
  <c r="G1243" i="14"/>
  <c r="H1243" i="14"/>
  <c r="I1243" i="14"/>
  <c r="J1243" i="14"/>
  <c r="K1243" i="14"/>
  <c r="L1243" i="14"/>
  <c r="E1244" i="14"/>
  <c r="F1244" i="14"/>
  <c r="G1244" i="14"/>
  <c r="H1244" i="14"/>
  <c r="I1244" i="14"/>
  <c r="J1244" i="14"/>
  <c r="K1244" i="14"/>
  <c r="L1244" i="14"/>
  <c r="E1245" i="14"/>
  <c r="F1245" i="14"/>
  <c r="G1245" i="14"/>
  <c r="H1245" i="14"/>
  <c r="I1245" i="14"/>
  <c r="J1245" i="14"/>
  <c r="K1245" i="14"/>
  <c r="L1245" i="14"/>
  <c r="E1246" i="14"/>
  <c r="F1246" i="14"/>
  <c r="G1246" i="14"/>
  <c r="H1246" i="14"/>
  <c r="I1246" i="14"/>
  <c r="J1246" i="14"/>
  <c r="K1246" i="14"/>
  <c r="L1246" i="14"/>
  <c r="E1247" i="14"/>
  <c r="F1247" i="14"/>
  <c r="G1247" i="14"/>
  <c r="H1247" i="14"/>
  <c r="I1247" i="14"/>
  <c r="J1247" i="14"/>
  <c r="K1247" i="14"/>
  <c r="L1247" i="14"/>
  <c r="E1248" i="14"/>
  <c r="F1248" i="14"/>
  <c r="G1248" i="14"/>
  <c r="H1248" i="14"/>
  <c r="I1248" i="14"/>
  <c r="J1248" i="14"/>
  <c r="K1248" i="14"/>
  <c r="L1248" i="14"/>
  <c r="E1249" i="14"/>
  <c r="F1249" i="14"/>
  <c r="G1249" i="14"/>
  <c r="H1249" i="14"/>
  <c r="I1249" i="14"/>
  <c r="J1249" i="14"/>
  <c r="K1249" i="14"/>
  <c r="L1249" i="14"/>
  <c r="E1250" i="14"/>
  <c r="F1250" i="14"/>
  <c r="G1250" i="14"/>
  <c r="H1250" i="14"/>
  <c r="I1250" i="14"/>
  <c r="J1250" i="14"/>
  <c r="K1250" i="14"/>
  <c r="L1250" i="14"/>
  <c r="E1251" i="14"/>
  <c r="F1251" i="14"/>
  <c r="G1251" i="14"/>
  <c r="H1251" i="14"/>
  <c r="I1251" i="14"/>
  <c r="J1251" i="14"/>
  <c r="K1251" i="14"/>
  <c r="L1251" i="14"/>
  <c r="E1252" i="14"/>
  <c r="F1252" i="14"/>
  <c r="G1252" i="14"/>
  <c r="H1252" i="14"/>
  <c r="I1252" i="14"/>
  <c r="J1252" i="14"/>
  <c r="K1252" i="14"/>
  <c r="L1252" i="14"/>
  <c r="E1253" i="14"/>
  <c r="F1253" i="14"/>
  <c r="G1253" i="14"/>
  <c r="H1253" i="14"/>
  <c r="I1253" i="14"/>
  <c r="J1253" i="14"/>
  <c r="K1253" i="14"/>
  <c r="L1253" i="14"/>
  <c r="E1254" i="14"/>
  <c r="F1254" i="14"/>
  <c r="G1254" i="14"/>
  <c r="H1254" i="14"/>
  <c r="I1254" i="14"/>
  <c r="J1254" i="14"/>
  <c r="K1254" i="14"/>
  <c r="L1254" i="14"/>
  <c r="E1255" i="14"/>
  <c r="F1255" i="14"/>
  <c r="G1255" i="14"/>
  <c r="H1255" i="14"/>
  <c r="I1255" i="14"/>
  <c r="J1255" i="14"/>
  <c r="K1255" i="14"/>
  <c r="L1255" i="14"/>
  <c r="E1256" i="14"/>
  <c r="F1256" i="14"/>
  <c r="G1256" i="14"/>
  <c r="H1256" i="14"/>
  <c r="I1256" i="14"/>
  <c r="J1256" i="14"/>
  <c r="K1256" i="14"/>
  <c r="L1256" i="14"/>
  <c r="E1257" i="14"/>
  <c r="F1257" i="14"/>
  <c r="G1257" i="14"/>
  <c r="H1257" i="14"/>
  <c r="I1257" i="14"/>
  <c r="J1257" i="14"/>
  <c r="K1257" i="14"/>
  <c r="L1257" i="14"/>
  <c r="E1258" i="14"/>
  <c r="F1258" i="14"/>
  <c r="G1258" i="14"/>
  <c r="H1258" i="14"/>
  <c r="I1258" i="14"/>
  <c r="J1258" i="14"/>
  <c r="K1258" i="14"/>
  <c r="L1258" i="14"/>
  <c r="E1259" i="14"/>
  <c r="F1259" i="14"/>
  <c r="G1259" i="14"/>
  <c r="H1259" i="14"/>
  <c r="I1259" i="14"/>
  <c r="J1259" i="14"/>
  <c r="K1259" i="14"/>
  <c r="L1259" i="14"/>
  <c r="E1260" i="14"/>
  <c r="F1260" i="14"/>
  <c r="G1260" i="14"/>
  <c r="H1260" i="14"/>
  <c r="I1260" i="14"/>
  <c r="J1260" i="14"/>
  <c r="K1260" i="14"/>
  <c r="L1260" i="14"/>
  <c r="E1261" i="14"/>
  <c r="F1261" i="14"/>
  <c r="G1261" i="14"/>
  <c r="H1261" i="14"/>
  <c r="I1261" i="14"/>
  <c r="J1261" i="14"/>
  <c r="K1261" i="14"/>
  <c r="L1261" i="14"/>
  <c r="E1262" i="14"/>
  <c r="F1262" i="14"/>
  <c r="G1262" i="14"/>
  <c r="H1262" i="14"/>
  <c r="I1262" i="14"/>
  <c r="J1262" i="14"/>
  <c r="K1262" i="14"/>
  <c r="L1262" i="14"/>
  <c r="E1263" i="14"/>
  <c r="F1263" i="14"/>
  <c r="G1263" i="14"/>
  <c r="H1263" i="14"/>
  <c r="I1263" i="14"/>
  <c r="J1263" i="14"/>
  <c r="K1263" i="14"/>
  <c r="L1263" i="14"/>
  <c r="E1264" i="14"/>
  <c r="F1264" i="14"/>
  <c r="G1264" i="14"/>
  <c r="H1264" i="14"/>
  <c r="I1264" i="14"/>
  <c r="J1264" i="14"/>
  <c r="K1264" i="14"/>
  <c r="L1264" i="14"/>
  <c r="E1265" i="14"/>
  <c r="F1265" i="14"/>
  <c r="G1265" i="14"/>
  <c r="H1265" i="14"/>
  <c r="I1265" i="14"/>
  <c r="J1265" i="14"/>
  <c r="K1265" i="14"/>
  <c r="L1265" i="14"/>
  <c r="E1266" i="14"/>
  <c r="F1266" i="14"/>
  <c r="G1266" i="14"/>
  <c r="H1266" i="14"/>
  <c r="I1266" i="14"/>
  <c r="J1266" i="14"/>
  <c r="K1266" i="14"/>
  <c r="L1266" i="14"/>
  <c r="E1267" i="14"/>
  <c r="F1267" i="14"/>
  <c r="G1267" i="14"/>
  <c r="H1267" i="14"/>
  <c r="I1267" i="14"/>
  <c r="J1267" i="14"/>
  <c r="K1267" i="14"/>
  <c r="L1267" i="14"/>
  <c r="E1268" i="14"/>
  <c r="F1268" i="14"/>
  <c r="G1268" i="14"/>
  <c r="H1268" i="14"/>
  <c r="I1268" i="14"/>
  <c r="J1268" i="14"/>
  <c r="K1268" i="14"/>
  <c r="L1268" i="14"/>
  <c r="E1269" i="14"/>
  <c r="F1269" i="14"/>
  <c r="G1269" i="14"/>
  <c r="H1269" i="14"/>
  <c r="I1269" i="14"/>
  <c r="J1269" i="14"/>
  <c r="K1269" i="14"/>
  <c r="L1269" i="14"/>
  <c r="E1270" i="14"/>
  <c r="F1270" i="14"/>
  <c r="G1270" i="14"/>
  <c r="H1270" i="14"/>
  <c r="I1270" i="14"/>
  <c r="J1270" i="14"/>
  <c r="K1270" i="14"/>
  <c r="L1270" i="14"/>
  <c r="E1271" i="14"/>
  <c r="F1271" i="14"/>
  <c r="G1271" i="14"/>
  <c r="H1271" i="14"/>
  <c r="I1271" i="14"/>
  <c r="J1271" i="14"/>
  <c r="K1271" i="14"/>
  <c r="L1271" i="14"/>
  <c r="E1272" i="14"/>
  <c r="F1272" i="14"/>
  <c r="G1272" i="14"/>
  <c r="H1272" i="14"/>
  <c r="I1272" i="14"/>
  <c r="J1272" i="14"/>
  <c r="K1272" i="14"/>
  <c r="L1272" i="14"/>
  <c r="E1273" i="14"/>
  <c r="F1273" i="14"/>
  <c r="G1273" i="14"/>
  <c r="H1273" i="14"/>
  <c r="I1273" i="14"/>
  <c r="J1273" i="14"/>
  <c r="K1273" i="14"/>
  <c r="L1273" i="14"/>
  <c r="E1274" i="14"/>
  <c r="F1274" i="14"/>
  <c r="G1274" i="14"/>
  <c r="H1274" i="14"/>
  <c r="I1274" i="14"/>
  <c r="J1274" i="14"/>
  <c r="K1274" i="14"/>
  <c r="L1274" i="14"/>
  <c r="E1275" i="14"/>
  <c r="F1275" i="14"/>
  <c r="G1275" i="14"/>
  <c r="H1275" i="14"/>
  <c r="I1275" i="14"/>
  <c r="J1275" i="14"/>
  <c r="K1275" i="14"/>
  <c r="L1275" i="14"/>
  <c r="E1276" i="14"/>
  <c r="F1276" i="14"/>
  <c r="G1276" i="14"/>
  <c r="H1276" i="14"/>
  <c r="I1276" i="14"/>
  <c r="J1276" i="14"/>
  <c r="K1276" i="14"/>
  <c r="L1276" i="14"/>
  <c r="E1277" i="14"/>
  <c r="F1277" i="14"/>
  <c r="G1277" i="14"/>
  <c r="H1277" i="14"/>
  <c r="I1277" i="14"/>
  <c r="J1277" i="14"/>
  <c r="K1277" i="14"/>
  <c r="L1277" i="14"/>
  <c r="E1278" i="14"/>
  <c r="F1278" i="14"/>
  <c r="G1278" i="14"/>
  <c r="H1278" i="14"/>
  <c r="I1278" i="14"/>
  <c r="J1278" i="14"/>
  <c r="K1278" i="14"/>
  <c r="L1278" i="14"/>
  <c r="E1181" i="14"/>
  <c r="F1181" i="14"/>
  <c r="G1181" i="14"/>
  <c r="H1181" i="14"/>
  <c r="I1181" i="14"/>
  <c r="J1181" i="14"/>
  <c r="K1181" i="14"/>
  <c r="L1181" i="14"/>
  <c r="E1182" i="14"/>
  <c r="F1182" i="14"/>
  <c r="G1182" i="14"/>
  <c r="H1182" i="14"/>
  <c r="I1182" i="14"/>
  <c r="J1182" i="14"/>
  <c r="K1182" i="14"/>
  <c r="L1182" i="14"/>
  <c r="E1183" i="14"/>
  <c r="F1183" i="14"/>
  <c r="G1183" i="14"/>
  <c r="H1183" i="14"/>
  <c r="I1183" i="14"/>
  <c r="J1183" i="14"/>
  <c r="K1183" i="14"/>
  <c r="L1183" i="14"/>
  <c r="E1184" i="14"/>
  <c r="F1184" i="14"/>
  <c r="G1184" i="14"/>
  <c r="H1184" i="14"/>
  <c r="I1184" i="14"/>
  <c r="J1184" i="14"/>
  <c r="K1184" i="14"/>
  <c r="L1184" i="14"/>
  <c r="E1185" i="14"/>
  <c r="F1185" i="14"/>
  <c r="G1185" i="14"/>
  <c r="H1185" i="14"/>
  <c r="I1185" i="14"/>
  <c r="J1185" i="14"/>
  <c r="K1185" i="14"/>
  <c r="L1185" i="14"/>
  <c r="E1186" i="14"/>
  <c r="F1186" i="14"/>
  <c r="G1186" i="14"/>
  <c r="H1186" i="14"/>
  <c r="I1186" i="14"/>
  <c r="J1186" i="14"/>
  <c r="K1186" i="14"/>
  <c r="L1186" i="14"/>
  <c r="E1187" i="14"/>
  <c r="F1187" i="14"/>
  <c r="G1187" i="14"/>
  <c r="H1187" i="14"/>
  <c r="I1187" i="14"/>
  <c r="J1187" i="14"/>
  <c r="K1187" i="14"/>
  <c r="L1187" i="14"/>
  <c r="E1188" i="14"/>
  <c r="F1188" i="14"/>
  <c r="G1188" i="14"/>
  <c r="H1188" i="14"/>
  <c r="I1188" i="14"/>
  <c r="J1188" i="14"/>
  <c r="K1188" i="14"/>
  <c r="L1188" i="14"/>
  <c r="E1189" i="14"/>
  <c r="F1189" i="14"/>
  <c r="G1189" i="14"/>
  <c r="H1189" i="14"/>
  <c r="I1189" i="14"/>
  <c r="J1189" i="14"/>
  <c r="K1189" i="14"/>
  <c r="L1189" i="14"/>
  <c r="E1190" i="14"/>
  <c r="F1190" i="14"/>
  <c r="G1190" i="14"/>
  <c r="H1190" i="14"/>
  <c r="I1190" i="14"/>
  <c r="J1190" i="14"/>
  <c r="K1190" i="14"/>
  <c r="L1190" i="14"/>
  <c r="E1191" i="14"/>
  <c r="F1191" i="14"/>
  <c r="G1191" i="14"/>
  <c r="H1191" i="14"/>
  <c r="I1191" i="14"/>
  <c r="J1191" i="14"/>
  <c r="K1191" i="14"/>
  <c r="L1191" i="14"/>
  <c r="E1192" i="14"/>
  <c r="F1192" i="14"/>
  <c r="G1192" i="14"/>
  <c r="H1192" i="14"/>
  <c r="I1192" i="14"/>
  <c r="J1192" i="14"/>
  <c r="K1192" i="14"/>
  <c r="L1192" i="14"/>
  <c r="E1193" i="14"/>
  <c r="F1193" i="14"/>
  <c r="G1193" i="14"/>
  <c r="H1193" i="14"/>
  <c r="I1193" i="14"/>
  <c r="J1193" i="14"/>
  <c r="K1193" i="14"/>
  <c r="L1193" i="14"/>
  <c r="E1194" i="14"/>
  <c r="F1194" i="14"/>
  <c r="G1194" i="14"/>
  <c r="H1194" i="14"/>
  <c r="I1194" i="14"/>
  <c r="J1194" i="14"/>
  <c r="K1194" i="14"/>
  <c r="L1194" i="14"/>
  <c r="E1195" i="14"/>
  <c r="F1195" i="14"/>
  <c r="G1195" i="14"/>
  <c r="H1195" i="14"/>
  <c r="I1195" i="14"/>
  <c r="J1195" i="14"/>
  <c r="K1195" i="14"/>
  <c r="L1195" i="14"/>
  <c r="E1196" i="14"/>
  <c r="F1196" i="14"/>
  <c r="G1196" i="14"/>
  <c r="H1196" i="14"/>
  <c r="I1196" i="14"/>
  <c r="J1196" i="14"/>
  <c r="K1196" i="14"/>
  <c r="L1196" i="14"/>
  <c r="E1197" i="14"/>
  <c r="F1197" i="14"/>
  <c r="G1197" i="14"/>
  <c r="H1197" i="14"/>
  <c r="I1197" i="14"/>
  <c r="J1197" i="14"/>
  <c r="K1197" i="14"/>
  <c r="L1197" i="14"/>
  <c r="E1198" i="14"/>
  <c r="F1198" i="14"/>
  <c r="G1198" i="14"/>
  <c r="H1198" i="14"/>
  <c r="I1198" i="14"/>
  <c r="J1198" i="14"/>
  <c r="K1198" i="14"/>
  <c r="L1198" i="14"/>
  <c r="E1199" i="14"/>
  <c r="F1199" i="14"/>
  <c r="G1199" i="14"/>
  <c r="H1199" i="14"/>
  <c r="I1199" i="14"/>
  <c r="J1199" i="14"/>
  <c r="K1199" i="14"/>
  <c r="L1199" i="14"/>
  <c r="E1200" i="14"/>
  <c r="F1200" i="14"/>
  <c r="G1200" i="14"/>
  <c r="H1200" i="14"/>
  <c r="I1200" i="14"/>
  <c r="J1200" i="14"/>
  <c r="K1200" i="14"/>
  <c r="L1200" i="14"/>
  <c r="E1201" i="14"/>
  <c r="F1201" i="14"/>
  <c r="G1201" i="14"/>
  <c r="H1201" i="14"/>
  <c r="I1201" i="14"/>
  <c r="J1201" i="14"/>
  <c r="K1201" i="14"/>
  <c r="L1201" i="14"/>
  <c r="E1202" i="14"/>
  <c r="F1202" i="14"/>
  <c r="G1202" i="14"/>
  <c r="H1202" i="14"/>
  <c r="I1202" i="14"/>
  <c r="J1202" i="14"/>
  <c r="K1202" i="14"/>
  <c r="L1202" i="14"/>
  <c r="E1203" i="14"/>
  <c r="F1203" i="14"/>
  <c r="G1203" i="14"/>
  <c r="H1203" i="14"/>
  <c r="I1203" i="14"/>
  <c r="J1203" i="14"/>
  <c r="K1203" i="14"/>
  <c r="L1203" i="14"/>
  <c r="E1204" i="14"/>
  <c r="F1204" i="14"/>
  <c r="G1204" i="14"/>
  <c r="H1204" i="14"/>
  <c r="I1204" i="14"/>
  <c r="J1204" i="14"/>
  <c r="K1204" i="14"/>
  <c r="L1204" i="14"/>
  <c r="E1205" i="14"/>
  <c r="F1205" i="14"/>
  <c r="G1205" i="14"/>
  <c r="H1205" i="14"/>
  <c r="I1205" i="14"/>
  <c r="J1205" i="14"/>
  <c r="K1205" i="14"/>
  <c r="L1205" i="14"/>
  <c r="E1206" i="14"/>
  <c r="F1206" i="14"/>
  <c r="G1206" i="14"/>
  <c r="H1206" i="14"/>
  <c r="I1206" i="14"/>
  <c r="J1206" i="14"/>
  <c r="K1206" i="14"/>
  <c r="L1206" i="14"/>
  <c r="E1207" i="14"/>
  <c r="F1207" i="14"/>
  <c r="G1207" i="14"/>
  <c r="H1207" i="14"/>
  <c r="I1207" i="14"/>
  <c r="J1207" i="14"/>
  <c r="K1207" i="14"/>
  <c r="L1207" i="14"/>
  <c r="E1208" i="14"/>
  <c r="F1208" i="14"/>
  <c r="G1208" i="14"/>
  <c r="H1208" i="14"/>
  <c r="I1208" i="14"/>
  <c r="J1208" i="14"/>
  <c r="K1208" i="14"/>
  <c r="L1208" i="14"/>
  <c r="E1209" i="14"/>
  <c r="F1209" i="14"/>
  <c r="G1209" i="14"/>
  <c r="H1209" i="14"/>
  <c r="I1209" i="14"/>
  <c r="J1209" i="14"/>
  <c r="K1209" i="14"/>
  <c r="L1209" i="14"/>
  <c r="E1210" i="14"/>
  <c r="F1210" i="14"/>
  <c r="G1210" i="14"/>
  <c r="H1210" i="14"/>
  <c r="I1210" i="14"/>
  <c r="J1210" i="14"/>
  <c r="K1210" i="14"/>
  <c r="L1210" i="14"/>
  <c r="E1211" i="14"/>
  <c r="F1211" i="14"/>
  <c r="G1211" i="14"/>
  <c r="H1211" i="14"/>
  <c r="I1211" i="14"/>
  <c r="J1211" i="14"/>
  <c r="K1211" i="14"/>
  <c r="L1211" i="14"/>
  <c r="E1212" i="14"/>
  <c r="F1212" i="14"/>
  <c r="G1212" i="14"/>
  <c r="H1212" i="14"/>
  <c r="I1212" i="14"/>
  <c r="J1212" i="14"/>
  <c r="K1212" i="14"/>
  <c r="L1212" i="14"/>
  <c r="E1213" i="14"/>
  <c r="F1213" i="14"/>
  <c r="G1213" i="14"/>
  <c r="H1213" i="14"/>
  <c r="I1213" i="14"/>
  <c r="J1213" i="14"/>
  <c r="K1213" i="14"/>
  <c r="L1213" i="14"/>
  <c r="E1214" i="14"/>
  <c r="F1214" i="14"/>
  <c r="G1214" i="14"/>
  <c r="H1214" i="14"/>
  <c r="I1214" i="14"/>
  <c r="J1214" i="14"/>
  <c r="K1214" i="14"/>
  <c r="L1214" i="14"/>
  <c r="E1215" i="14"/>
  <c r="F1215" i="14"/>
  <c r="G1215" i="14"/>
  <c r="H1215" i="14"/>
  <c r="I1215" i="14"/>
  <c r="J1215" i="14"/>
  <c r="K1215" i="14"/>
  <c r="L1215" i="14"/>
  <c r="E1216" i="14"/>
  <c r="F1216" i="14"/>
  <c r="G1216" i="14"/>
  <c r="H1216" i="14"/>
  <c r="I1216" i="14"/>
  <c r="J1216" i="14"/>
  <c r="K1216" i="14"/>
  <c r="L1216" i="14"/>
  <c r="E1217" i="14"/>
  <c r="F1217" i="14"/>
  <c r="G1217" i="14"/>
  <c r="H1217" i="14"/>
  <c r="I1217" i="14"/>
  <c r="J1217" i="14"/>
  <c r="K1217" i="14"/>
  <c r="L1217" i="14"/>
  <c r="E1218" i="14"/>
  <c r="F1218" i="14"/>
  <c r="G1218" i="14"/>
  <c r="H1218" i="14"/>
  <c r="I1218" i="14"/>
  <c r="J1218" i="14"/>
  <c r="K1218" i="14"/>
  <c r="L1218" i="14"/>
  <c r="E1219" i="14"/>
  <c r="F1219" i="14"/>
  <c r="G1219" i="14"/>
  <c r="H1219" i="14"/>
  <c r="I1219" i="14"/>
  <c r="J1219" i="14"/>
  <c r="K1219" i="14"/>
  <c r="L1219" i="14"/>
  <c r="E1220" i="14"/>
  <c r="F1220" i="14"/>
  <c r="G1220" i="14"/>
  <c r="H1220" i="14"/>
  <c r="I1220" i="14"/>
  <c r="J1220" i="14"/>
  <c r="K1220" i="14"/>
  <c r="L1220" i="14"/>
  <c r="E1221" i="14"/>
  <c r="F1221" i="14"/>
  <c r="G1221" i="14"/>
  <c r="H1221" i="14"/>
  <c r="I1221" i="14"/>
  <c r="J1221" i="14"/>
  <c r="K1221" i="14"/>
  <c r="L1221" i="14"/>
  <c r="E1222" i="14"/>
  <c r="F1222" i="14"/>
  <c r="G1222" i="14"/>
  <c r="H1222" i="14"/>
  <c r="I1222" i="14"/>
  <c r="J1222" i="14"/>
  <c r="K1222" i="14"/>
  <c r="L1222" i="14"/>
  <c r="E1223" i="14"/>
  <c r="F1223" i="14"/>
  <c r="G1223" i="14"/>
  <c r="H1223" i="14"/>
  <c r="I1223" i="14"/>
  <c r="J1223" i="14"/>
  <c r="K1223" i="14"/>
  <c r="L1223" i="14"/>
  <c r="E1224" i="14"/>
  <c r="F1224" i="14"/>
  <c r="G1224" i="14"/>
  <c r="H1224" i="14"/>
  <c r="I1224" i="14"/>
  <c r="J1224" i="14"/>
  <c r="K1224" i="14"/>
  <c r="L1224" i="14"/>
  <c r="E1225" i="14"/>
  <c r="F1225" i="14"/>
  <c r="G1225" i="14"/>
  <c r="H1225" i="14"/>
  <c r="I1225" i="14"/>
  <c r="J1225" i="14"/>
  <c r="K1225" i="14"/>
  <c r="L1225" i="14"/>
  <c r="E1226" i="14"/>
  <c r="F1226" i="14"/>
  <c r="G1226" i="14"/>
  <c r="H1226" i="14"/>
  <c r="I1226" i="14"/>
  <c r="J1226" i="14"/>
  <c r="K1226" i="14"/>
  <c r="L1226" i="14"/>
  <c r="E1227" i="14"/>
  <c r="F1227" i="14"/>
  <c r="G1227" i="14"/>
  <c r="H1227" i="14"/>
  <c r="I1227" i="14"/>
  <c r="J1227" i="14"/>
  <c r="K1227" i="14"/>
  <c r="L1227" i="14"/>
  <c r="E1130" i="14"/>
  <c r="F1130" i="14"/>
  <c r="G1130" i="14"/>
  <c r="H1130" i="14"/>
  <c r="I1130" i="14"/>
  <c r="J1130" i="14"/>
  <c r="K1130" i="14"/>
  <c r="L1130" i="14"/>
  <c r="E1131" i="14"/>
  <c r="F1131" i="14"/>
  <c r="G1131" i="14"/>
  <c r="H1131" i="14"/>
  <c r="I1131" i="14"/>
  <c r="J1131" i="14"/>
  <c r="K1131" i="14"/>
  <c r="L1131" i="14"/>
  <c r="E1132" i="14"/>
  <c r="F1132" i="14"/>
  <c r="G1132" i="14"/>
  <c r="H1132" i="14"/>
  <c r="I1132" i="14"/>
  <c r="J1132" i="14"/>
  <c r="K1132" i="14"/>
  <c r="L1132" i="14"/>
  <c r="E1133" i="14"/>
  <c r="F1133" i="14"/>
  <c r="G1133" i="14"/>
  <c r="H1133" i="14"/>
  <c r="I1133" i="14"/>
  <c r="J1133" i="14"/>
  <c r="K1133" i="14"/>
  <c r="L1133" i="14"/>
  <c r="E1134" i="14"/>
  <c r="F1134" i="14"/>
  <c r="G1134" i="14"/>
  <c r="H1134" i="14"/>
  <c r="I1134" i="14"/>
  <c r="J1134" i="14"/>
  <c r="K1134" i="14"/>
  <c r="L1134" i="14"/>
  <c r="E1135" i="14"/>
  <c r="F1135" i="14"/>
  <c r="G1135" i="14"/>
  <c r="H1135" i="14"/>
  <c r="I1135" i="14"/>
  <c r="J1135" i="14"/>
  <c r="K1135" i="14"/>
  <c r="L1135" i="14"/>
  <c r="E1136" i="14"/>
  <c r="F1136" i="14"/>
  <c r="G1136" i="14"/>
  <c r="H1136" i="14"/>
  <c r="I1136" i="14"/>
  <c r="J1136" i="14"/>
  <c r="K1136" i="14"/>
  <c r="L1136" i="14"/>
  <c r="E1137" i="14"/>
  <c r="F1137" i="14"/>
  <c r="G1137" i="14"/>
  <c r="H1137" i="14"/>
  <c r="I1137" i="14"/>
  <c r="J1137" i="14"/>
  <c r="K1137" i="14"/>
  <c r="L1137" i="14"/>
  <c r="E1138" i="14"/>
  <c r="F1138" i="14"/>
  <c r="G1138" i="14"/>
  <c r="H1138" i="14"/>
  <c r="I1138" i="14"/>
  <c r="J1138" i="14"/>
  <c r="K1138" i="14"/>
  <c r="L1138" i="14"/>
  <c r="E1139" i="14"/>
  <c r="F1139" i="14"/>
  <c r="G1139" i="14"/>
  <c r="H1139" i="14"/>
  <c r="I1139" i="14"/>
  <c r="J1139" i="14"/>
  <c r="K1139" i="14"/>
  <c r="L1139" i="14"/>
  <c r="E1140" i="14"/>
  <c r="F1140" i="14"/>
  <c r="G1140" i="14"/>
  <c r="H1140" i="14"/>
  <c r="I1140" i="14"/>
  <c r="J1140" i="14"/>
  <c r="K1140" i="14"/>
  <c r="L1140" i="14"/>
  <c r="E1141" i="14"/>
  <c r="F1141" i="14"/>
  <c r="G1141" i="14"/>
  <c r="H1141" i="14"/>
  <c r="I1141" i="14"/>
  <c r="J1141" i="14"/>
  <c r="K1141" i="14"/>
  <c r="L1141" i="14"/>
  <c r="E1142" i="14"/>
  <c r="F1142" i="14"/>
  <c r="G1142" i="14"/>
  <c r="H1142" i="14"/>
  <c r="I1142" i="14"/>
  <c r="J1142" i="14"/>
  <c r="K1142" i="14"/>
  <c r="L1142" i="14"/>
  <c r="E1143" i="14"/>
  <c r="F1143" i="14"/>
  <c r="G1143" i="14"/>
  <c r="H1143" i="14"/>
  <c r="I1143" i="14"/>
  <c r="J1143" i="14"/>
  <c r="K1143" i="14"/>
  <c r="L1143" i="14"/>
  <c r="E1144" i="14"/>
  <c r="F1144" i="14"/>
  <c r="G1144" i="14"/>
  <c r="H1144" i="14"/>
  <c r="I1144" i="14"/>
  <c r="J1144" i="14"/>
  <c r="K1144" i="14"/>
  <c r="L1144" i="14"/>
  <c r="E1145" i="14"/>
  <c r="F1145" i="14"/>
  <c r="G1145" i="14"/>
  <c r="H1145" i="14"/>
  <c r="I1145" i="14"/>
  <c r="J1145" i="14"/>
  <c r="K1145" i="14"/>
  <c r="L1145" i="14"/>
  <c r="E1146" i="14"/>
  <c r="F1146" i="14"/>
  <c r="G1146" i="14"/>
  <c r="H1146" i="14"/>
  <c r="I1146" i="14"/>
  <c r="J1146" i="14"/>
  <c r="K1146" i="14"/>
  <c r="L1146" i="14"/>
  <c r="E1147" i="14"/>
  <c r="F1147" i="14"/>
  <c r="G1147" i="14"/>
  <c r="H1147" i="14"/>
  <c r="I1147" i="14"/>
  <c r="J1147" i="14"/>
  <c r="K1147" i="14"/>
  <c r="L1147" i="14"/>
  <c r="E1148" i="14"/>
  <c r="F1148" i="14"/>
  <c r="G1148" i="14"/>
  <c r="H1148" i="14"/>
  <c r="I1148" i="14"/>
  <c r="J1148" i="14"/>
  <c r="K1148" i="14"/>
  <c r="L1148" i="14"/>
  <c r="E1149" i="14"/>
  <c r="F1149" i="14"/>
  <c r="G1149" i="14"/>
  <c r="H1149" i="14"/>
  <c r="I1149" i="14"/>
  <c r="J1149" i="14"/>
  <c r="K1149" i="14"/>
  <c r="L1149" i="14"/>
  <c r="E1150" i="14"/>
  <c r="F1150" i="14"/>
  <c r="G1150" i="14"/>
  <c r="H1150" i="14"/>
  <c r="I1150" i="14"/>
  <c r="J1150" i="14"/>
  <c r="K1150" i="14"/>
  <c r="L1150" i="14"/>
  <c r="E1151" i="14"/>
  <c r="F1151" i="14"/>
  <c r="G1151" i="14"/>
  <c r="H1151" i="14"/>
  <c r="I1151" i="14"/>
  <c r="J1151" i="14"/>
  <c r="K1151" i="14"/>
  <c r="L1151" i="14"/>
  <c r="E1152" i="14"/>
  <c r="F1152" i="14"/>
  <c r="G1152" i="14"/>
  <c r="H1152" i="14"/>
  <c r="I1152" i="14"/>
  <c r="J1152" i="14"/>
  <c r="K1152" i="14"/>
  <c r="L1152" i="14"/>
  <c r="E1153" i="14"/>
  <c r="F1153" i="14"/>
  <c r="G1153" i="14"/>
  <c r="H1153" i="14"/>
  <c r="I1153" i="14"/>
  <c r="J1153" i="14"/>
  <c r="K1153" i="14"/>
  <c r="L1153" i="14"/>
  <c r="E1154" i="14"/>
  <c r="F1154" i="14"/>
  <c r="G1154" i="14"/>
  <c r="H1154" i="14"/>
  <c r="I1154" i="14"/>
  <c r="J1154" i="14"/>
  <c r="K1154" i="14"/>
  <c r="L1154" i="14"/>
  <c r="E1155" i="14"/>
  <c r="F1155" i="14"/>
  <c r="G1155" i="14"/>
  <c r="H1155" i="14"/>
  <c r="I1155" i="14"/>
  <c r="J1155" i="14"/>
  <c r="K1155" i="14"/>
  <c r="L1155" i="14"/>
  <c r="E1156" i="14"/>
  <c r="F1156" i="14"/>
  <c r="G1156" i="14"/>
  <c r="H1156" i="14"/>
  <c r="I1156" i="14"/>
  <c r="J1156" i="14"/>
  <c r="K1156" i="14"/>
  <c r="L1156" i="14"/>
  <c r="E1157" i="14"/>
  <c r="F1157" i="14"/>
  <c r="G1157" i="14"/>
  <c r="H1157" i="14"/>
  <c r="I1157" i="14"/>
  <c r="J1157" i="14"/>
  <c r="K1157" i="14"/>
  <c r="L1157" i="14"/>
  <c r="E1158" i="14"/>
  <c r="F1158" i="14"/>
  <c r="G1158" i="14"/>
  <c r="H1158" i="14"/>
  <c r="I1158" i="14"/>
  <c r="J1158" i="14"/>
  <c r="K1158" i="14"/>
  <c r="L1158" i="14"/>
  <c r="E1159" i="14"/>
  <c r="F1159" i="14"/>
  <c r="G1159" i="14"/>
  <c r="H1159" i="14"/>
  <c r="I1159" i="14"/>
  <c r="J1159" i="14"/>
  <c r="K1159" i="14"/>
  <c r="L1159" i="14"/>
  <c r="E1160" i="14"/>
  <c r="F1160" i="14"/>
  <c r="G1160" i="14"/>
  <c r="H1160" i="14"/>
  <c r="I1160" i="14"/>
  <c r="J1160" i="14"/>
  <c r="K1160" i="14"/>
  <c r="L1160" i="14"/>
  <c r="E1161" i="14"/>
  <c r="F1161" i="14"/>
  <c r="G1161" i="14"/>
  <c r="H1161" i="14"/>
  <c r="I1161" i="14"/>
  <c r="J1161" i="14"/>
  <c r="K1161" i="14"/>
  <c r="L1161" i="14"/>
  <c r="E1162" i="14"/>
  <c r="F1162" i="14"/>
  <c r="G1162" i="14"/>
  <c r="H1162" i="14"/>
  <c r="I1162" i="14"/>
  <c r="J1162" i="14"/>
  <c r="K1162" i="14"/>
  <c r="L1162" i="14"/>
  <c r="E1163" i="14"/>
  <c r="F1163" i="14"/>
  <c r="G1163" i="14"/>
  <c r="H1163" i="14"/>
  <c r="I1163" i="14"/>
  <c r="J1163" i="14"/>
  <c r="K1163" i="14"/>
  <c r="L1163" i="14"/>
  <c r="E1164" i="14"/>
  <c r="F1164" i="14"/>
  <c r="G1164" i="14"/>
  <c r="H1164" i="14"/>
  <c r="I1164" i="14"/>
  <c r="J1164" i="14"/>
  <c r="K1164" i="14"/>
  <c r="L1164" i="14"/>
  <c r="E1165" i="14"/>
  <c r="F1165" i="14"/>
  <c r="G1165" i="14"/>
  <c r="H1165" i="14"/>
  <c r="I1165" i="14"/>
  <c r="J1165" i="14"/>
  <c r="K1165" i="14"/>
  <c r="L1165" i="14"/>
  <c r="E1166" i="14"/>
  <c r="F1166" i="14"/>
  <c r="G1166" i="14"/>
  <c r="H1166" i="14"/>
  <c r="I1166" i="14"/>
  <c r="J1166" i="14"/>
  <c r="K1166" i="14"/>
  <c r="L1166" i="14"/>
  <c r="E1167" i="14"/>
  <c r="F1167" i="14"/>
  <c r="G1167" i="14"/>
  <c r="H1167" i="14"/>
  <c r="I1167" i="14"/>
  <c r="J1167" i="14"/>
  <c r="K1167" i="14"/>
  <c r="L1167" i="14"/>
  <c r="E1168" i="14"/>
  <c r="F1168" i="14"/>
  <c r="G1168" i="14"/>
  <c r="H1168" i="14"/>
  <c r="I1168" i="14"/>
  <c r="J1168" i="14"/>
  <c r="K1168" i="14"/>
  <c r="L1168" i="14"/>
  <c r="E1169" i="14"/>
  <c r="F1169" i="14"/>
  <c r="G1169" i="14"/>
  <c r="H1169" i="14"/>
  <c r="I1169" i="14"/>
  <c r="J1169" i="14"/>
  <c r="K1169" i="14"/>
  <c r="L1169" i="14"/>
  <c r="E1170" i="14"/>
  <c r="F1170" i="14"/>
  <c r="G1170" i="14"/>
  <c r="H1170" i="14"/>
  <c r="I1170" i="14"/>
  <c r="J1170" i="14"/>
  <c r="K1170" i="14"/>
  <c r="L1170" i="14"/>
  <c r="E1171" i="14"/>
  <c r="F1171" i="14"/>
  <c r="G1171" i="14"/>
  <c r="H1171" i="14"/>
  <c r="I1171" i="14"/>
  <c r="J1171" i="14"/>
  <c r="K1171" i="14"/>
  <c r="L1171" i="14"/>
  <c r="E1172" i="14"/>
  <c r="F1172" i="14"/>
  <c r="G1172" i="14"/>
  <c r="H1172" i="14"/>
  <c r="I1172" i="14"/>
  <c r="J1172" i="14"/>
  <c r="K1172" i="14"/>
  <c r="L1172" i="14"/>
  <c r="E1173" i="14"/>
  <c r="F1173" i="14"/>
  <c r="G1173" i="14"/>
  <c r="H1173" i="14"/>
  <c r="I1173" i="14"/>
  <c r="J1173" i="14"/>
  <c r="K1173" i="14"/>
  <c r="L1173" i="14"/>
  <c r="E1174" i="14"/>
  <c r="F1174" i="14"/>
  <c r="G1174" i="14"/>
  <c r="H1174" i="14"/>
  <c r="I1174" i="14"/>
  <c r="J1174" i="14"/>
  <c r="K1174" i="14"/>
  <c r="L1174" i="14"/>
  <c r="E1175" i="14"/>
  <c r="F1175" i="14"/>
  <c r="G1175" i="14"/>
  <c r="H1175" i="14"/>
  <c r="I1175" i="14"/>
  <c r="J1175" i="14"/>
  <c r="K1175" i="14"/>
  <c r="L1175" i="14"/>
  <c r="E1176" i="14"/>
  <c r="F1176" i="14"/>
  <c r="G1176" i="14"/>
  <c r="H1176" i="14"/>
  <c r="I1176" i="14"/>
  <c r="J1176" i="14"/>
  <c r="K1176" i="14"/>
  <c r="L1176" i="14"/>
  <c r="E1079" i="14"/>
  <c r="F1079" i="14"/>
  <c r="G1079" i="14"/>
  <c r="H1079" i="14"/>
  <c r="I1079" i="14"/>
  <c r="J1079" i="14"/>
  <c r="K1079" i="14"/>
  <c r="L1079" i="14"/>
  <c r="E1080" i="14"/>
  <c r="F1080" i="14"/>
  <c r="G1080" i="14"/>
  <c r="H1080" i="14"/>
  <c r="I1080" i="14"/>
  <c r="J1080" i="14"/>
  <c r="K1080" i="14"/>
  <c r="L1080" i="14"/>
  <c r="E1081" i="14"/>
  <c r="F1081" i="14"/>
  <c r="G1081" i="14"/>
  <c r="H1081" i="14"/>
  <c r="I1081" i="14"/>
  <c r="J1081" i="14"/>
  <c r="K1081" i="14"/>
  <c r="L1081" i="14"/>
  <c r="E1082" i="14"/>
  <c r="F1082" i="14"/>
  <c r="G1082" i="14"/>
  <c r="H1082" i="14"/>
  <c r="I1082" i="14"/>
  <c r="J1082" i="14"/>
  <c r="K1082" i="14"/>
  <c r="L1082" i="14"/>
  <c r="E1083" i="14"/>
  <c r="F1083" i="14"/>
  <c r="G1083" i="14"/>
  <c r="H1083" i="14"/>
  <c r="I1083" i="14"/>
  <c r="J1083" i="14"/>
  <c r="K1083" i="14"/>
  <c r="L1083" i="14"/>
  <c r="E1084" i="14"/>
  <c r="F1084" i="14"/>
  <c r="G1084" i="14"/>
  <c r="H1084" i="14"/>
  <c r="I1084" i="14"/>
  <c r="J1084" i="14"/>
  <c r="K1084" i="14"/>
  <c r="L1084" i="14"/>
  <c r="E1085" i="14"/>
  <c r="F1085" i="14"/>
  <c r="G1085" i="14"/>
  <c r="H1085" i="14"/>
  <c r="I1085" i="14"/>
  <c r="J1085" i="14"/>
  <c r="K1085" i="14"/>
  <c r="L1085" i="14"/>
  <c r="E1086" i="14"/>
  <c r="F1086" i="14"/>
  <c r="G1086" i="14"/>
  <c r="H1086" i="14"/>
  <c r="I1086" i="14"/>
  <c r="J1086" i="14"/>
  <c r="K1086" i="14"/>
  <c r="L1086" i="14"/>
  <c r="E1087" i="14"/>
  <c r="F1087" i="14"/>
  <c r="G1087" i="14"/>
  <c r="H1087" i="14"/>
  <c r="I1087" i="14"/>
  <c r="J1087" i="14"/>
  <c r="K1087" i="14"/>
  <c r="L1087" i="14"/>
  <c r="E1088" i="14"/>
  <c r="F1088" i="14"/>
  <c r="G1088" i="14"/>
  <c r="H1088" i="14"/>
  <c r="I1088" i="14"/>
  <c r="J1088" i="14"/>
  <c r="K1088" i="14"/>
  <c r="L1088" i="14"/>
  <c r="E1089" i="14"/>
  <c r="F1089" i="14"/>
  <c r="G1089" i="14"/>
  <c r="H1089" i="14"/>
  <c r="I1089" i="14"/>
  <c r="J1089" i="14"/>
  <c r="K1089" i="14"/>
  <c r="L1089" i="14"/>
  <c r="E1090" i="14"/>
  <c r="F1090" i="14"/>
  <c r="G1090" i="14"/>
  <c r="H1090" i="14"/>
  <c r="I1090" i="14"/>
  <c r="J1090" i="14"/>
  <c r="K1090" i="14"/>
  <c r="L1090" i="14"/>
  <c r="E1091" i="14"/>
  <c r="F1091" i="14"/>
  <c r="G1091" i="14"/>
  <c r="H1091" i="14"/>
  <c r="I1091" i="14"/>
  <c r="J1091" i="14"/>
  <c r="K1091" i="14"/>
  <c r="L1091" i="14"/>
  <c r="E1092" i="14"/>
  <c r="F1092" i="14"/>
  <c r="G1092" i="14"/>
  <c r="H1092" i="14"/>
  <c r="I1092" i="14"/>
  <c r="J1092" i="14"/>
  <c r="K1092" i="14"/>
  <c r="L1092" i="14"/>
  <c r="E1093" i="14"/>
  <c r="F1093" i="14"/>
  <c r="G1093" i="14"/>
  <c r="H1093" i="14"/>
  <c r="I1093" i="14"/>
  <c r="J1093" i="14"/>
  <c r="K1093" i="14"/>
  <c r="L1093" i="14"/>
  <c r="E1094" i="14"/>
  <c r="F1094" i="14"/>
  <c r="G1094" i="14"/>
  <c r="H1094" i="14"/>
  <c r="I1094" i="14"/>
  <c r="J1094" i="14"/>
  <c r="K1094" i="14"/>
  <c r="L1094" i="14"/>
  <c r="E1095" i="14"/>
  <c r="F1095" i="14"/>
  <c r="G1095" i="14"/>
  <c r="H1095" i="14"/>
  <c r="I1095" i="14"/>
  <c r="J1095" i="14"/>
  <c r="K1095" i="14"/>
  <c r="L1095" i="14"/>
  <c r="E1096" i="14"/>
  <c r="F1096" i="14"/>
  <c r="G1096" i="14"/>
  <c r="H1096" i="14"/>
  <c r="I1096" i="14"/>
  <c r="J1096" i="14"/>
  <c r="K1096" i="14"/>
  <c r="L1096" i="14"/>
  <c r="E1097" i="14"/>
  <c r="F1097" i="14"/>
  <c r="G1097" i="14"/>
  <c r="H1097" i="14"/>
  <c r="I1097" i="14"/>
  <c r="J1097" i="14"/>
  <c r="K1097" i="14"/>
  <c r="L1097" i="14"/>
  <c r="E1098" i="14"/>
  <c r="F1098" i="14"/>
  <c r="G1098" i="14"/>
  <c r="H1098" i="14"/>
  <c r="I1098" i="14"/>
  <c r="J1098" i="14"/>
  <c r="K1098" i="14"/>
  <c r="L1098" i="14"/>
  <c r="E1099" i="14"/>
  <c r="F1099" i="14"/>
  <c r="G1099" i="14"/>
  <c r="H1099" i="14"/>
  <c r="I1099" i="14"/>
  <c r="J1099" i="14"/>
  <c r="K1099" i="14"/>
  <c r="L1099" i="14"/>
  <c r="E1100" i="14"/>
  <c r="F1100" i="14"/>
  <c r="G1100" i="14"/>
  <c r="H1100" i="14"/>
  <c r="I1100" i="14"/>
  <c r="J1100" i="14"/>
  <c r="K1100" i="14"/>
  <c r="L1100" i="14"/>
  <c r="E1101" i="14"/>
  <c r="F1101" i="14"/>
  <c r="G1101" i="14"/>
  <c r="H1101" i="14"/>
  <c r="I1101" i="14"/>
  <c r="J1101" i="14"/>
  <c r="K1101" i="14"/>
  <c r="L1101" i="14"/>
  <c r="E1102" i="14"/>
  <c r="F1102" i="14"/>
  <c r="G1102" i="14"/>
  <c r="H1102" i="14"/>
  <c r="I1102" i="14"/>
  <c r="J1102" i="14"/>
  <c r="K1102" i="14"/>
  <c r="L1102" i="14"/>
  <c r="E1103" i="14"/>
  <c r="F1103" i="14"/>
  <c r="G1103" i="14"/>
  <c r="H1103" i="14"/>
  <c r="I1103" i="14"/>
  <c r="J1103" i="14"/>
  <c r="K1103" i="14"/>
  <c r="L1103" i="14"/>
  <c r="E1104" i="14"/>
  <c r="F1104" i="14"/>
  <c r="G1104" i="14"/>
  <c r="H1104" i="14"/>
  <c r="I1104" i="14"/>
  <c r="J1104" i="14"/>
  <c r="K1104" i="14"/>
  <c r="L1104" i="14"/>
  <c r="E1105" i="14"/>
  <c r="F1105" i="14"/>
  <c r="G1105" i="14"/>
  <c r="H1105" i="14"/>
  <c r="I1105" i="14"/>
  <c r="J1105" i="14"/>
  <c r="K1105" i="14"/>
  <c r="L1105" i="14"/>
  <c r="E1106" i="14"/>
  <c r="F1106" i="14"/>
  <c r="G1106" i="14"/>
  <c r="H1106" i="14"/>
  <c r="I1106" i="14"/>
  <c r="J1106" i="14"/>
  <c r="K1106" i="14"/>
  <c r="L1106" i="14"/>
  <c r="E1107" i="14"/>
  <c r="F1107" i="14"/>
  <c r="G1107" i="14"/>
  <c r="H1107" i="14"/>
  <c r="I1107" i="14"/>
  <c r="J1107" i="14"/>
  <c r="K1107" i="14"/>
  <c r="L1107" i="14"/>
  <c r="E1108" i="14"/>
  <c r="F1108" i="14"/>
  <c r="G1108" i="14"/>
  <c r="H1108" i="14"/>
  <c r="I1108" i="14"/>
  <c r="J1108" i="14"/>
  <c r="K1108" i="14"/>
  <c r="L1108" i="14"/>
  <c r="E1109" i="14"/>
  <c r="F1109" i="14"/>
  <c r="G1109" i="14"/>
  <c r="H1109" i="14"/>
  <c r="I1109" i="14"/>
  <c r="J1109" i="14"/>
  <c r="K1109" i="14"/>
  <c r="L1109" i="14"/>
  <c r="E1110" i="14"/>
  <c r="F1110" i="14"/>
  <c r="G1110" i="14"/>
  <c r="H1110" i="14"/>
  <c r="I1110" i="14"/>
  <c r="J1110" i="14"/>
  <c r="K1110" i="14"/>
  <c r="L1110" i="14"/>
  <c r="E1111" i="14"/>
  <c r="F1111" i="14"/>
  <c r="G1111" i="14"/>
  <c r="H1111" i="14"/>
  <c r="I1111" i="14"/>
  <c r="J1111" i="14"/>
  <c r="K1111" i="14"/>
  <c r="L1111" i="14"/>
  <c r="E1112" i="14"/>
  <c r="F1112" i="14"/>
  <c r="G1112" i="14"/>
  <c r="H1112" i="14"/>
  <c r="I1112" i="14"/>
  <c r="J1112" i="14"/>
  <c r="K1112" i="14"/>
  <c r="L1112" i="14"/>
  <c r="E1113" i="14"/>
  <c r="F1113" i="14"/>
  <c r="G1113" i="14"/>
  <c r="H1113" i="14"/>
  <c r="I1113" i="14"/>
  <c r="J1113" i="14"/>
  <c r="K1113" i="14"/>
  <c r="L1113" i="14"/>
  <c r="E1114" i="14"/>
  <c r="F1114" i="14"/>
  <c r="G1114" i="14"/>
  <c r="H1114" i="14"/>
  <c r="I1114" i="14"/>
  <c r="J1114" i="14"/>
  <c r="K1114" i="14"/>
  <c r="L1114" i="14"/>
  <c r="E1115" i="14"/>
  <c r="F1115" i="14"/>
  <c r="G1115" i="14"/>
  <c r="H1115" i="14"/>
  <c r="I1115" i="14"/>
  <c r="J1115" i="14"/>
  <c r="K1115" i="14"/>
  <c r="L1115" i="14"/>
  <c r="E1116" i="14"/>
  <c r="F1116" i="14"/>
  <c r="G1116" i="14"/>
  <c r="H1116" i="14"/>
  <c r="I1116" i="14"/>
  <c r="J1116" i="14"/>
  <c r="K1116" i="14"/>
  <c r="L1116" i="14"/>
  <c r="E1117" i="14"/>
  <c r="F1117" i="14"/>
  <c r="G1117" i="14"/>
  <c r="H1117" i="14"/>
  <c r="I1117" i="14"/>
  <c r="J1117" i="14"/>
  <c r="K1117" i="14"/>
  <c r="L1117" i="14"/>
  <c r="E1118" i="14"/>
  <c r="F1118" i="14"/>
  <c r="G1118" i="14"/>
  <c r="H1118" i="14"/>
  <c r="I1118" i="14"/>
  <c r="J1118" i="14"/>
  <c r="K1118" i="14"/>
  <c r="L1118" i="14"/>
  <c r="E1119" i="14"/>
  <c r="F1119" i="14"/>
  <c r="G1119" i="14"/>
  <c r="H1119" i="14"/>
  <c r="I1119" i="14"/>
  <c r="J1119" i="14"/>
  <c r="K1119" i="14"/>
  <c r="L1119" i="14"/>
  <c r="E1120" i="14"/>
  <c r="F1120" i="14"/>
  <c r="G1120" i="14"/>
  <c r="H1120" i="14"/>
  <c r="I1120" i="14"/>
  <c r="J1120" i="14"/>
  <c r="K1120" i="14"/>
  <c r="L1120" i="14"/>
  <c r="E1121" i="14"/>
  <c r="F1121" i="14"/>
  <c r="G1121" i="14"/>
  <c r="H1121" i="14"/>
  <c r="I1121" i="14"/>
  <c r="J1121" i="14"/>
  <c r="K1121" i="14"/>
  <c r="L1121" i="14"/>
  <c r="E1122" i="14"/>
  <c r="F1122" i="14"/>
  <c r="G1122" i="14"/>
  <c r="H1122" i="14"/>
  <c r="I1122" i="14"/>
  <c r="J1122" i="14"/>
  <c r="K1122" i="14"/>
  <c r="L1122" i="14"/>
  <c r="E1123" i="14"/>
  <c r="F1123" i="14"/>
  <c r="G1123" i="14"/>
  <c r="H1123" i="14"/>
  <c r="I1123" i="14"/>
  <c r="J1123" i="14"/>
  <c r="K1123" i="14"/>
  <c r="L1123" i="14"/>
  <c r="E1124" i="14"/>
  <c r="F1124" i="14"/>
  <c r="G1124" i="14"/>
  <c r="H1124" i="14"/>
  <c r="I1124" i="14"/>
  <c r="J1124" i="14"/>
  <c r="K1124" i="14"/>
  <c r="L1124" i="14"/>
  <c r="E1125" i="14"/>
  <c r="F1125" i="14"/>
  <c r="G1125" i="14"/>
  <c r="H1125" i="14"/>
  <c r="I1125" i="14"/>
  <c r="J1125" i="14"/>
  <c r="K1125" i="14"/>
  <c r="L1125" i="14"/>
  <c r="E1028" i="14"/>
  <c r="F1028" i="14"/>
  <c r="G1028" i="14"/>
  <c r="H1028" i="14"/>
  <c r="I1028" i="14"/>
  <c r="J1028" i="14"/>
  <c r="K1028" i="14"/>
  <c r="L1028" i="14"/>
  <c r="E1029" i="14"/>
  <c r="F1029" i="14"/>
  <c r="G1029" i="14"/>
  <c r="H1029" i="14"/>
  <c r="I1029" i="14"/>
  <c r="J1029" i="14"/>
  <c r="K1029" i="14"/>
  <c r="L1029" i="14"/>
  <c r="E1030" i="14"/>
  <c r="F1030" i="14"/>
  <c r="G1030" i="14"/>
  <c r="H1030" i="14"/>
  <c r="I1030" i="14"/>
  <c r="J1030" i="14"/>
  <c r="K1030" i="14"/>
  <c r="L1030" i="14"/>
  <c r="E1031" i="14"/>
  <c r="F1031" i="14"/>
  <c r="G1031" i="14"/>
  <c r="H1031" i="14"/>
  <c r="I1031" i="14"/>
  <c r="J1031" i="14"/>
  <c r="K1031" i="14"/>
  <c r="L1031" i="14"/>
  <c r="E1032" i="14"/>
  <c r="F1032" i="14"/>
  <c r="G1032" i="14"/>
  <c r="H1032" i="14"/>
  <c r="I1032" i="14"/>
  <c r="J1032" i="14"/>
  <c r="K1032" i="14"/>
  <c r="L1032" i="14"/>
  <c r="E1033" i="14"/>
  <c r="F1033" i="14"/>
  <c r="G1033" i="14"/>
  <c r="H1033" i="14"/>
  <c r="I1033" i="14"/>
  <c r="J1033" i="14"/>
  <c r="K1033" i="14"/>
  <c r="L1033" i="14"/>
  <c r="E1034" i="14"/>
  <c r="F1034" i="14"/>
  <c r="G1034" i="14"/>
  <c r="H1034" i="14"/>
  <c r="I1034" i="14"/>
  <c r="J1034" i="14"/>
  <c r="K1034" i="14"/>
  <c r="L1034" i="14"/>
  <c r="E1035" i="14"/>
  <c r="F1035" i="14"/>
  <c r="G1035" i="14"/>
  <c r="H1035" i="14"/>
  <c r="I1035" i="14"/>
  <c r="J1035" i="14"/>
  <c r="K1035" i="14"/>
  <c r="L1035" i="14"/>
  <c r="E1036" i="14"/>
  <c r="F1036" i="14"/>
  <c r="G1036" i="14"/>
  <c r="H1036" i="14"/>
  <c r="I1036" i="14"/>
  <c r="J1036" i="14"/>
  <c r="K1036" i="14"/>
  <c r="L1036" i="14"/>
  <c r="E1037" i="14"/>
  <c r="F1037" i="14"/>
  <c r="G1037" i="14"/>
  <c r="H1037" i="14"/>
  <c r="I1037" i="14"/>
  <c r="J1037" i="14"/>
  <c r="K1037" i="14"/>
  <c r="L1037" i="14"/>
  <c r="E1038" i="14"/>
  <c r="F1038" i="14"/>
  <c r="G1038" i="14"/>
  <c r="H1038" i="14"/>
  <c r="I1038" i="14"/>
  <c r="J1038" i="14"/>
  <c r="K1038" i="14"/>
  <c r="L1038" i="14"/>
  <c r="E1039" i="14"/>
  <c r="F1039" i="14"/>
  <c r="G1039" i="14"/>
  <c r="H1039" i="14"/>
  <c r="I1039" i="14"/>
  <c r="J1039" i="14"/>
  <c r="K1039" i="14"/>
  <c r="L1039" i="14"/>
  <c r="E1040" i="14"/>
  <c r="F1040" i="14"/>
  <c r="G1040" i="14"/>
  <c r="H1040" i="14"/>
  <c r="I1040" i="14"/>
  <c r="J1040" i="14"/>
  <c r="K1040" i="14"/>
  <c r="L1040" i="14"/>
  <c r="E1041" i="14"/>
  <c r="F1041" i="14"/>
  <c r="G1041" i="14"/>
  <c r="H1041" i="14"/>
  <c r="I1041" i="14"/>
  <c r="J1041" i="14"/>
  <c r="K1041" i="14"/>
  <c r="L1041" i="14"/>
  <c r="E1042" i="14"/>
  <c r="F1042" i="14"/>
  <c r="G1042" i="14"/>
  <c r="H1042" i="14"/>
  <c r="I1042" i="14"/>
  <c r="J1042" i="14"/>
  <c r="K1042" i="14"/>
  <c r="L1042" i="14"/>
  <c r="E1043" i="14"/>
  <c r="F1043" i="14"/>
  <c r="G1043" i="14"/>
  <c r="H1043" i="14"/>
  <c r="I1043" i="14"/>
  <c r="J1043" i="14"/>
  <c r="K1043" i="14"/>
  <c r="L1043" i="14"/>
  <c r="E1044" i="14"/>
  <c r="F1044" i="14"/>
  <c r="G1044" i="14"/>
  <c r="H1044" i="14"/>
  <c r="I1044" i="14"/>
  <c r="J1044" i="14"/>
  <c r="K1044" i="14"/>
  <c r="L1044" i="14"/>
  <c r="E1045" i="14"/>
  <c r="F1045" i="14"/>
  <c r="G1045" i="14"/>
  <c r="H1045" i="14"/>
  <c r="I1045" i="14"/>
  <c r="J1045" i="14"/>
  <c r="K1045" i="14"/>
  <c r="L1045" i="14"/>
  <c r="E1046" i="14"/>
  <c r="F1046" i="14"/>
  <c r="G1046" i="14"/>
  <c r="H1046" i="14"/>
  <c r="I1046" i="14"/>
  <c r="J1046" i="14"/>
  <c r="K1046" i="14"/>
  <c r="L1046" i="14"/>
  <c r="E1047" i="14"/>
  <c r="F1047" i="14"/>
  <c r="G1047" i="14"/>
  <c r="H1047" i="14"/>
  <c r="I1047" i="14"/>
  <c r="J1047" i="14"/>
  <c r="K1047" i="14"/>
  <c r="L1047" i="14"/>
  <c r="E1048" i="14"/>
  <c r="F1048" i="14"/>
  <c r="G1048" i="14"/>
  <c r="H1048" i="14"/>
  <c r="I1048" i="14"/>
  <c r="J1048" i="14"/>
  <c r="K1048" i="14"/>
  <c r="L1048" i="14"/>
  <c r="E1049" i="14"/>
  <c r="F1049" i="14"/>
  <c r="G1049" i="14"/>
  <c r="H1049" i="14"/>
  <c r="I1049" i="14"/>
  <c r="J1049" i="14"/>
  <c r="K1049" i="14"/>
  <c r="L1049" i="14"/>
  <c r="E1050" i="14"/>
  <c r="F1050" i="14"/>
  <c r="G1050" i="14"/>
  <c r="H1050" i="14"/>
  <c r="I1050" i="14"/>
  <c r="J1050" i="14"/>
  <c r="K1050" i="14"/>
  <c r="L1050" i="14"/>
  <c r="E1051" i="14"/>
  <c r="F1051" i="14"/>
  <c r="G1051" i="14"/>
  <c r="H1051" i="14"/>
  <c r="I1051" i="14"/>
  <c r="J1051" i="14"/>
  <c r="K1051" i="14"/>
  <c r="L1051" i="14"/>
  <c r="E1052" i="14"/>
  <c r="F1052" i="14"/>
  <c r="G1052" i="14"/>
  <c r="H1052" i="14"/>
  <c r="I1052" i="14"/>
  <c r="J1052" i="14"/>
  <c r="K1052" i="14"/>
  <c r="L1052" i="14"/>
  <c r="E1053" i="14"/>
  <c r="F1053" i="14"/>
  <c r="G1053" i="14"/>
  <c r="H1053" i="14"/>
  <c r="I1053" i="14"/>
  <c r="J1053" i="14"/>
  <c r="K1053" i="14"/>
  <c r="L1053" i="14"/>
  <c r="E1054" i="14"/>
  <c r="F1054" i="14"/>
  <c r="G1054" i="14"/>
  <c r="H1054" i="14"/>
  <c r="I1054" i="14"/>
  <c r="J1054" i="14"/>
  <c r="K1054" i="14"/>
  <c r="L1054" i="14"/>
  <c r="E1055" i="14"/>
  <c r="F1055" i="14"/>
  <c r="G1055" i="14"/>
  <c r="H1055" i="14"/>
  <c r="I1055" i="14"/>
  <c r="J1055" i="14"/>
  <c r="K1055" i="14"/>
  <c r="L1055" i="14"/>
  <c r="E1056" i="14"/>
  <c r="F1056" i="14"/>
  <c r="G1056" i="14"/>
  <c r="H1056" i="14"/>
  <c r="I1056" i="14"/>
  <c r="J1056" i="14"/>
  <c r="K1056" i="14"/>
  <c r="L1056" i="14"/>
  <c r="E1057" i="14"/>
  <c r="F1057" i="14"/>
  <c r="G1057" i="14"/>
  <c r="H1057" i="14"/>
  <c r="I1057" i="14"/>
  <c r="J1057" i="14"/>
  <c r="K1057" i="14"/>
  <c r="L1057" i="14"/>
  <c r="E1058" i="14"/>
  <c r="F1058" i="14"/>
  <c r="G1058" i="14"/>
  <c r="H1058" i="14"/>
  <c r="I1058" i="14"/>
  <c r="J1058" i="14"/>
  <c r="K1058" i="14"/>
  <c r="L1058" i="14"/>
  <c r="E1059" i="14"/>
  <c r="F1059" i="14"/>
  <c r="G1059" i="14"/>
  <c r="H1059" i="14"/>
  <c r="I1059" i="14"/>
  <c r="J1059" i="14"/>
  <c r="K1059" i="14"/>
  <c r="L1059" i="14"/>
  <c r="E1060" i="14"/>
  <c r="F1060" i="14"/>
  <c r="G1060" i="14"/>
  <c r="H1060" i="14"/>
  <c r="I1060" i="14"/>
  <c r="J1060" i="14"/>
  <c r="K1060" i="14"/>
  <c r="L1060" i="14"/>
  <c r="E1061" i="14"/>
  <c r="F1061" i="14"/>
  <c r="G1061" i="14"/>
  <c r="H1061" i="14"/>
  <c r="I1061" i="14"/>
  <c r="J1061" i="14"/>
  <c r="K1061" i="14"/>
  <c r="L1061" i="14"/>
  <c r="E1062" i="14"/>
  <c r="F1062" i="14"/>
  <c r="G1062" i="14"/>
  <c r="H1062" i="14"/>
  <c r="I1062" i="14"/>
  <c r="J1062" i="14"/>
  <c r="K1062" i="14"/>
  <c r="L1062" i="14"/>
  <c r="E1063" i="14"/>
  <c r="F1063" i="14"/>
  <c r="G1063" i="14"/>
  <c r="H1063" i="14"/>
  <c r="I1063" i="14"/>
  <c r="J1063" i="14"/>
  <c r="K1063" i="14"/>
  <c r="L1063" i="14"/>
  <c r="E1064" i="14"/>
  <c r="F1064" i="14"/>
  <c r="G1064" i="14"/>
  <c r="H1064" i="14"/>
  <c r="I1064" i="14"/>
  <c r="J1064" i="14"/>
  <c r="K1064" i="14"/>
  <c r="L1064" i="14"/>
  <c r="E1065" i="14"/>
  <c r="F1065" i="14"/>
  <c r="G1065" i="14"/>
  <c r="H1065" i="14"/>
  <c r="I1065" i="14"/>
  <c r="J1065" i="14"/>
  <c r="K1065" i="14"/>
  <c r="L1065" i="14"/>
  <c r="E1066" i="14"/>
  <c r="F1066" i="14"/>
  <c r="G1066" i="14"/>
  <c r="H1066" i="14"/>
  <c r="I1066" i="14"/>
  <c r="J1066" i="14"/>
  <c r="K1066" i="14"/>
  <c r="L1066" i="14"/>
  <c r="E1067" i="14"/>
  <c r="F1067" i="14"/>
  <c r="G1067" i="14"/>
  <c r="H1067" i="14"/>
  <c r="I1067" i="14"/>
  <c r="J1067" i="14"/>
  <c r="K1067" i="14"/>
  <c r="L1067" i="14"/>
  <c r="E1068" i="14"/>
  <c r="F1068" i="14"/>
  <c r="G1068" i="14"/>
  <c r="H1068" i="14"/>
  <c r="I1068" i="14"/>
  <c r="J1068" i="14"/>
  <c r="K1068" i="14"/>
  <c r="L1068" i="14"/>
  <c r="E1069" i="14"/>
  <c r="F1069" i="14"/>
  <c r="G1069" i="14"/>
  <c r="H1069" i="14"/>
  <c r="I1069" i="14"/>
  <c r="J1069" i="14"/>
  <c r="K1069" i="14"/>
  <c r="L1069" i="14"/>
  <c r="E1070" i="14"/>
  <c r="F1070" i="14"/>
  <c r="G1070" i="14"/>
  <c r="H1070" i="14"/>
  <c r="I1070" i="14"/>
  <c r="J1070" i="14"/>
  <c r="K1070" i="14"/>
  <c r="L1070" i="14"/>
  <c r="E1071" i="14"/>
  <c r="F1071" i="14"/>
  <c r="G1071" i="14"/>
  <c r="H1071" i="14"/>
  <c r="I1071" i="14"/>
  <c r="J1071" i="14"/>
  <c r="K1071" i="14"/>
  <c r="L1071" i="14"/>
  <c r="E1072" i="14"/>
  <c r="F1072" i="14"/>
  <c r="G1072" i="14"/>
  <c r="H1072" i="14"/>
  <c r="I1072" i="14"/>
  <c r="J1072" i="14"/>
  <c r="K1072" i="14"/>
  <c r="L1072" i="14"/>
  <c r="E1073" i="14"/>
  <c r="F1073" i="14"/>
  <c r="G1073" i="14"/>
  <c r="H1073" i="14"/>
  <c r="I1073" i="14"/>
  <c r="J1073" i="14"/>
  <c r="K1073" i="14"/>
  <c r="L1073" i="14"/>
  <c r="E1074" i="14"/>
  <c r="F1074" i="14"/>
  <c r="G1074" i="14"/>
  <c r="H1074" i="14"/>
  <c r="I1074" i="14"/>
  <c r="J1074" i="14"/>
  <c r="K1074" i="14"/>
  <c r="L1074" i="14"/>
  <c r="E977" i="14"/>
  <c r="F977" i="14"/>
  <c r="G977" i="14"/>
  <c r="H977" i="14"/>
  <c r="I977" i="14"/>
  <c r="J977" i="14"/>
  <c r="K977" i="14"/>
  <c r="L977" i="14"/>
  <c r="E978" i="14"/>
  <c r="F978" i="14"/>
  <c r="G978" i="14"/>
  <c r="H978" i="14"/>
  <c r="I978" i="14"/>
  <c r="J978" i="14"/>
  <c r="K978" i="14"/>
  <c r="L978" i="14"/>
  <c r="E979" i="14"/>
  <c r="F979" i="14"/>
  <c r="G979" i="14"/>
  <c r="H979" i="14"/>
  <c r="I979" i="14"/>
  <c r="J979" i="14"/>
  <c r="K979" i="14"/>
  <c r="L979" i="14"/>
  <c r="E980" i="14"/>
  <c r="F980" i="14"/>
  <c r="G980" i="14"/>
  <c r="H980" i="14"/>
  <c r="I980" i="14"/>
  <c r="J980" i="14"/>
  <c r="K980" i="14"/>
  <c r="L980" i="14"/>
  <c r="E981" i="14"/>
  <c r="F981" i="14"/>
  <c r="G981" i="14"/>
  <c r="H981" i="14"/>
  <c r="I981" i="14"/>
  <c r="J981" i="14"/>
  <c r="K981" i="14"/>
  <c r="L981" i="14"/>
  <c r="E982" i="14"/>
  <c r="F982" i="14"/>
  <c r="G982" i="14"/>
  <c r="H982" i="14"/>
  <c r="I982" i="14"/>
  <c r="J982" i="14"/>
  <c r="K982" i="14"/>
  <c r="L982" i="14"/>
  <c r="E983" i="14"/>
  <c r="F983" i="14"/>
  <c r="G983" i="14"/>
  <c r="H983" i="14"/>
  <c r="I983" i="14"/>
  <c r="J983" i="14"/>
  <c r="K983" i="14"/>
  <c r="L983" i="14"/>
  <c r="E984" i="14"/>
  <c r="F984" i="14"/>
  <c r="G984" i="14"/>
  <c r="H984" i="14"/>
  <c r="I984" i="14"/>
  <c r="J984" i="14"/>
  <c r="K984" i="14"/>
  <c r="L984" i="14"/>
  <c r="E985" i="14"/>
  <c r="F985" i="14"/>
  <c r="G985" i="14"/>
  <c r="H985" i="14"/>
  <c r="I985" i="14"/>
  <c r="J985" i="14"/>
  <c r="K985" i="14"/>
  <c r="L985" i="14"/>
  <c r="E986" i="14"/>
  <c r="F986" i="14"/>
  <c r="G986" i="14"/>
  <c r="H986" i="14"/>
  <c r="I986" i="14"/>
  <c r="J986" i="14"/>
  <c r="K986" i="14"/>
  <c r="L986" i="14"/>
  <c r="E987" i="14"/>
  <c r="F987" i="14"/>
  <c r="G987" i="14"/>
  <c r="H987" i="14"/>
  <c r="I987" i="14"/>
  <c r="J987" i="14"/>
  <c r="K987" i="14"/>
  <c r="L987" i="14"/>
  <c r="E988" i="14"/>
  <c r="F988" i="14"/>
  <c r="G988" i="14"/>
  <c r="H988" i="14"/>
  <c r="I988" i="14"/>
  <c r="J988" i="14"/>
  <c r="K988" i="14"/>
  <c r="L988" i="14"/>
  <c r="E989" i="14"/>
  <c r="F989" i="14"/>
  <c r="G989" i="14"/>
  <c r="H989" i="14"/>
  <c r="I989" i="14"/>
  <c r="J989" i="14"/>
  <c r="K989" i="14"/>
  <c r="L989" i="14"/>
  <c r="E990" i="14"/>
  <c r="F990" i="14"/>
  <c r="G990" i="14"/>
  <c r="H990" i="14"/>
  <c r="I990" i="14"/>
  <c r="J990" i="14"/>
  <c r="K990" i="14"/>
  <c r="L990" i="14"/>
  <c r="E991" i="14"/>
  <c r="F991" i="14"/>
  <c r="G991" i="14"/>
  <c r="H991" i="14"/>
  <c r="I991" i="14"/>
  <c r="J991" i="14"/>
  <c r="K991" i="14"/>
  <c r="L991" i="14"/>
  <c r="E992" i="14"/>
  <c r="F992" i="14"/>
  <c r="G992" i="14"/>
  <c r="H992" i="14"/>
  <c r="I992" i="14"/>
  <c r="J992" i="14"/>
  <c r="K992" i="14"/>
  <c r="L992" i="14"/>
  <c r="E993" i="14"/>
  <c r="F993" i="14"/>
  <c r="G993" i="14"/>
  <c r="H993" i="14"/>
  <c r="I993" i="14"/>
  <c r="J993" i="14"/>
  <c r="K993" i="14"/>
  <c r="L993" i="14"/>
  <c r="E994" i="14"/>
  <c r="F994" i="14"/>
  <c r="G994" i="14"/>
  <c r="H994" i="14"/>
  <c r="I994" i="14"/>
  <c r="J994" i="14"/>
  <c r="K994" i="14"/>
  <c r="L994" i="14"/>
  <c r="E995" i="14"/>
  <c r="F995" i="14"/>
  <c r="G995" i="14"/>
  <c r="H995" i="14"/>
  <c r="I995" i="14"/>
  <c r="J995" i="14"/>
  <c r="K995" i="14"/>
  <c r="L995" i="14"/>
  <c r="E996" i="14"/>
  <c r="F996" i="14"/>
  <c r="G996" i="14"/>
  <c r="H996" i="14"/>
  <c r="I996" i="14"/>
  <c r="J996" i="14"/>
  <c r="K996" i="14"/>
  <c r="L996" i="14"/>
  <c r="E997" i="14"/>
  <c r="F997" i="14"/>
  <c r="G997" i="14"/>
  <c r="H997" i="14"/>
  <c r="I997" i="14"/>
  <c r="J997" i="14"/>
  <c r="K997" i="14"/>
  <c r="L997" i="14"/>
  <c r="E998" i="14"/>
  <c r="F998" i="14"/>
  <c r="G998" i="14"/>
  <c r="H998" i="14"/>
  <c r="I998" i="14"/>
  <c r="J998" i="14"/>
  <c r="K998" i="14"/>
  <c r="L998" i="14"/>
  <c r="E999" i="14"/>
  <c r="F999" i="14"/>
  <c r="G999" i="14"/>
  <c r="H999" i="14"/>
  <c r="I999" i="14"/>
  <c r="J999" i="14"/>
  <c r="K999" i="14"/>
  <c r="L999" i="14"/>
  <c r="E1000" i="14"/>
  <c r="F1000" i="14"/>
  <c r="G1000" i="14"/>
  <c r="H1000" i="14"/>
  <c r="I1000" i="14"/>
  <c r="J1000" i="14"/>
  <c r="K1000" i="14"/>
  <c r="L1000" i="14"/>
  <c r="E1001" i="14"/>
  <c r="F1001" i="14"/>
  <c r="G1001" i="14"/>
  <c r="H1001" i="14"/>
  <c r="I1001" i="14"/>
  <c r="J1001" i="14"/>
  <c r="K1001" i="14"/>
  <c r="L1001" i="14"/>
  <c r="E1002" i="14"/>
  <c r="F1002" i="14"/>
  <c r="G1002" i="14"/>
  <c r="H1002" i="14"/>
  <c r="I1002" i="14"/>
  <c r="J1002" i="14"/>
  <c r="K1002" i="14"/>
  <c r="L1002" i="14"/>
  <c r="E1003" i="14"/>
  <c r="F1003" i="14"/>
  <c r="G1003" i="14"/>
  <c r="H1003" i="14"/>
  <c r="I1003" i="14"/>
  <c r="J1003" i="14"/>
  <c r="K1003" i="14"/>
  <c r="L1003" i="14"/>
  <c r="E1004" i="14"/>
  <c r="F1004" i="14"/>
  <c r="G1004" i="14"/>
  <c r="H1004" i="14"/>
  <c r="I1004" i="14"/>
  <c r="J1004" i="14"/>
  <c r="K1004" i="14"/>
  <c r="L1004" i="14"/>
  <c r="E1005" i="14"/>
  <c r="F1005" i="14"/>
  <c r="G1005" i="14"/>
  <c r="H1005" i="14"/>
  <c r="I1005" i="14"/>
  <c r="J1005" i="14"/>
  <c r="K1005" i="14"/>
  <c r="L1005" i="14"/>
  <c r="E1006" i="14"/>
  <c r="F1006" i="14"/>
  <c r="G1006" i="14"/>
  <c r="H1006" i="14"/>
  <c r="I1006" i="14"/>
  <c r="J1006" i="14"/>
  <c r="K1006" i="14"/>
  <c r="L1006" i="14"/>
  <c r="E1007" i="14"/>
  <c r="F1007" i="14"/>
  <c r="G1007" i="14"/>
  <c r="H1007" i="14"/>
  <c r="I1007" i="14"/>
  <c r="J1007" i="14"/>
  <c r="K1007" i="14"/>
  <c r="L1007" i="14"/>
  <c r="E1008" i="14"/>
  <c r="F1008" i="14"/>
  <c r="G1008" i="14"/>
  <c r="H1008" i="14"/>
  <c r="I1008" i="14"/>
  <c r="J1008" i="14"/>
  <c r="K1008" i="14"/>
  <c r="L1008" i="14"/>
  <c r="E1009" i="14"/>
  <c r="F1009" i="14"/>
  <c r="G1009" i="14"/>
  <c r="H1009" i="14"/>
  <c r="I1009" i="14"/>
  <c r="J1009" i="14"/>
  <c r="K1009" i="14"/>
  <c r="L1009" i="14"/>
  <c r="E1010" i="14"/>
  <c r="F1010" i="14"/>
  <c r="G1010" i="14"/>
  <c r="H1010" i="14"/>
  <c r="I1010" i="14"/>
  <c r="J1010" i="14"/>
  <c r="K1010" i="14"/>
  <c r="L1010" i="14"/>
  <c r="E1011" i="14"/>
  <c r="F1011" i="14"/>
  <c r="G1011" i="14"/>
  <c r="H1011" i="14"/>
  <c r="I1011" i="14"/>
  <c r="J1011" i="14"/>
  <c r="K1011" i="14"/>
  <c r="L1011" i="14"/>
  <c r="E1012" i="14"/>
  <c r="F1012" i="14"/>
  <c r="G1012" i="14"/>
  <c r="H1012" i="14"/>
  <c r="I1012" i="14"/>
  <c r="J1012" i="14"/>
  <c r="K1012" i="14"/>
  <c r="L1012" i="14"/>
  <c r="E1013" i="14"/>
  <c r="F1013" i="14"/>
  <c r="G1013" i="14"/>
  <c r="H1013" i="14"/>
  <c r="I1013" i="14"/>
  <c r="J1013" i="14"/>
  <c r="K1013" i="14"/>
  <c r="L1013" i="14"/>
  <c r="E1014" i="14"/>
  <c r="F1014" i="14"/>
  <c r="G1014" i="14"/>
  <c r="H1014" i="14"/>
  <c r="I1014" i="14"/>
  <c r="J1014" i="14"/>
  <c r="K1014" i="14"/>
  <c r="L1014" i="14"/>
  <c r="E1015" i="14"/>
  <c r="F1015" i="14"/>
  <c r="G1015" i="14"/>
  <c r="H1015" i="14"/>
  <c r="I1015" i="14"/>
  <c r="J1015" i="14"/>
  <c r="K1015" i="14"/>
  <c r="L1015" i="14"/>
  <c r="E1016" i="14"/>
  <c r="F1016" i="14"/>
  <c r="G1016" i="14"/>
  <c r="H1016" i="14"/>
  <c r="I1016" i="14"/>
  <c r="J1016" i="14"/>
  <c r="K1016" i="14"/>
  <c r="L1016" i="14"/>
  <c r="E1017" i="14"/>
  <c r="F1017" i="14"/>
  <c r="G1017" i="14"/>
  <c r="H1017" i="14"/>
  <c r="I1017" i="14"/>
  <c r="J1017" i="14"/>
  <c r="K1017" i="14"/>
  <c r="L1017" i="14"/>
  <c r="E1018" i="14"/>
  <c r="F1018" i="14"/>
  <c r="G1018" i="14"/>
  <c r="H1018" i="14"/>
  <c r="I1018" i="14"/>
  <c r="J1018" i="14"/>
  <c r="K1018" i="14"/>
  <c r="L1018" i="14"/>
  <c r="E1019" i="14"/>
  <c r="F1019" i="14"/>
  <c r="G1019" i="14"/>
  <c r="H1019" i="14"/>
  <c r="I1019" i="14"/>
  <c r="J1019" i="14"/>
  <c r="K1019" i="14"/>
  <c r="L1019" i="14"/>
  <c r="E1020" i="14"/>
  <c r="F1020" i="14"/>
  <c r="G1020" i="14"/>
  <c r="H1020" i="14"/>
  <c r="I1020" i="14"/>
  <c r="J1020" i="14"/>
  <c r="K1020" i="14"/>
  <c r="L1020" i="14"/>
  <c r="E1021" i="14"/>
  <c r="F1021" i="14"/>
  <c r="G1021" i="14"/>
  <c r="H1021" i="14"/>
  <c r="I1021" i="14"/>
  <c r="J1021" i="14"/>
  <c r="K1021" i="14"/>
  <c r="L1021" i="14"/>
  <c r="E1022" i="14"/>
  <c r="F1022" i="14"/>
  <c r="G1022" i="14"/>
  <c r="H1022" i="14"/>
  <c r="I1022" i="14"/>
  <c r="J1022" i="14"/>
  <c r="K1022" i="14"/>
  <c r="L1022" i="14"/>
  <c r="E1023" i="14"/>
  <c r="F1023" i="14"/>
  <c r="G1023" i="14"/>
  <c r="H1023" i="14"/>
  <c r="I1023" i="14"/>
  <c r="J1023" i="14"/>
  <c r="K1023" i="14"/>
  <c r="L1023" i="14"/>
  <c r="E926" i="14"/>
  <c r="F926" i="14"/>
  <c r="G926" i="14"/>
  <c r="H926" i="14"/>
  <c r="I926" i="14"/>
  <c r="J926" i="14"/>
  <c r="K926" i="14"/>
  <c r="L926" i="14"/>
  <c r="E927" i="14"/>
  <c r="F927" i="14"/>
  <c r="G927" i="14"/>
  <c r="H927" i="14"/>
  <c r="I927" i="14"/>
  <c r="J927" i="14"/>
  <c r="K927" i="14"/>
  <c r="L927" i="14"/>
  <c r="E928" i="14"/>
  <c r="F928" i="14"/>
  <c r="G928" i="14"/>
  <c r="H928" i="14"/>
  <c r="I928" i="14"/>
  <c r="J928" i="14"/>
  <c r="K928" i="14"/>
  <c r="L928" i="14"/>
  <c r="E929" i="14"/>
  <c r="F929" i="14"/>
  <c r="G929" i="14"/>
  <c r="H929" i="14"/>
  <c r="I929" i="14"/>
  <c r="J929" i="14"/>
  <c r="K929" i="14"/>
  <c r="L929" i="14"/>
  <c r="E930" i="14"/>
  <c r="F930" i="14"/>
  <c r="G930" i="14"/>
  <c r="H930" i="14"/>
  <c r="I930" i="14"/>
  <c r="J930" i="14"/>
  <c r="K930" i="14"/>
  <c r="L930" i="14"/>
  <c r="E931" i="14"/>
  <c r="F931" i="14"/>
  <c r="G931" i="14"/>
  <c r="H931" i="14"/>
  <c r="I931" i="14"/>
  <c r="J931" i="14"/>
  <c r="K931" i="14"/>
  <c r="L931" i="14"/>
  <c r="E932" i="14"/>
  <c r="F932" i="14"/>
  <c r="G932" i="14"/>
  <c r="H932" i="14"/>
  <c r="I932" i="14"/>
  <c r="J932" i="14"/>
  <c r="K932" i="14"/>
  <c r="L932" i="14"/>
  <c r="E933" i="14"/>
  <c r="F933" i="14"/>
  <c r="G933" i="14"/>
  <c r="H933" i="14"/>
  <c r="I933" i="14"/>
  <c r="J933" i="14"/>
  <c r="K933" i="14"/>
  <c r="L933" i="14"/>
  <c r="E934" i="14"/>
  <c r="F934" i="14"/>
  <c r="G934" i="14"/>
  <c r="H934" i="14"/>
  <c r="I934" i="14"/>
  <c r="J934" i="14"/>
  <c r="K934" i="14"/>
  <c r="L934" i="14"/>
  <c r="E935" i="14"/>
  <c r="F935" i="14"/>
  <c r="G935" i="14"/>
  <c r="H935" i="14"/>
  <c r="I935" i="14"/>
  <c r="J935" i="14"/>
  <c r="K935" i="14"/>
  <c r="L935" i="14"/>
  <c r="E936" i="14"/>
  <c r="F936" i="14"/>
  <c r="G936" i="14"/>
  <c r="H936" i="14"/>
  <c r="I936" i="14"/>
  <c r="J936" i="14"/>
  <c r="K936" i="14"/>
  <c r="L936" i="14"/>
  <c r="E937" i="14"/>
  <c r="F937" i="14"/>
  <c r="G937" i="14"/>
  <c r="H937" i="14"/>
  <c r="I937" i="14"/>
  <c r="J937" i="14"/>
  <c r="K937" i="14"/>
  <c r="L937" i="14"/>
  <c r="E938" i="14"/>
  <c r="F938" i="14"/>
  <c r="G938" i="14"/>
  <c r="H938" i="14"/>
  <c r="I938" i="14"/>
  <c r="J938" i="14"/>
  <c r="K938" i="14"/>
  <c r="L938" i="14"/>
  <c r="E939" i="14"/>
  <c r="F939" i="14"/>
  <c r="G939" i="14"/>
  <c r="H939" i="14"/>
  <c r="I939" i="14"/>
  <c r="J939" i="14"/>
  <c r="K939" i="14"/>
  <c r="L939" i="14"/>
  <c r="E940" i="14"/>
  <c r="F940" i="14"/>
  <c r="G940" i="14"/>
  <c r="H940" i="14"/>
  <c r="I940" i="14"/>
  <c r="J940" i="14"/>
  <c r="K940" i="14"/>
  <c r="L940" i="14"/>
  <c r="E941" i="14"/>
  <c r="F941" i="14"/>
  <c r="G941" i="14"/>
  <c r="H941" i="14"/>
  <c r="I941" i="14"/>
  <c r="J941" i="14"/>
  <c r="K941" i="14"/>
  <c r="L941" i="14"/>
  <c r="E942" i="14"/>
  <c r="F942" i="14"/>
  <c r="G942" i="14"/>
  <c r="H942" i="14"/>
  <c r="I942" i="14"/>
  <c r="J942" i="14"/>
  <c r="K942" i="14"/>
  <c r="L942" i="14"/>
  <c r="E943" i="14"/>
  <c r="F943" i="14"/>
  <c r="G943" i="14"/>
  <c r="H943" i="14"/>
  <c r="I943" i="14"/>
  <c r="J943" i="14"/>
  <c r="K943" i="14"/>
  <c r="L943" i="14"/>
  <c r="E944" i="14"/>
  <c r="F944" i="14"/>
  <c r="G944" i="14"/>
  <c r="H944" i="14"/>
  <c r="I944" i="14"/>
  <c r="J944" i="14"/>
  <c r="K944" i="14"/>
  <c r="L944" i="14"/>
  <c r="E945" i="14"/>
  <c r="F945" i="14"/>
  <c r="G945" i="14"/>
  <c r="H945" i="14"/>
  <c r="I945" i="14"/>
  <c r="J945" i="14"/>
  <c r="K945" i="14"/>
  <c r="L945" i="14"/>
  <c r="E946" i="14"/>
  <c r="F946" i="14"/>
  <c r="G946" i="14"/>
  <c r="H946" i="14"/>
  <c r="I946" i="14"/>
  <c r="J946" i="14"/>
  <c r="K946" i="14"/>
  <c r="L946" i="14"/>
  <c r="E947" i="14"/>
  <c r="F947" i="14"/>
  <c r="G947" i="14"/>
  <c r="H947" i="14"/>
  <c r="I947" i="14"/>
  <c r="J947" i="14"/>
  <c r="K947" i="14"/>
  <c r="L947" i="14"/>
  <c r="E948" i="14"/>
  <c r="F948" i="14"/>
  <c r="G948" i="14"/>
  <c r="H948" i="14"/>
  <c r="I948" i="14"/>
  <c r="J948" i="14"/>
  <c r="K948" i="14"/>
  <c r="L948" i="14"/>
  <c r="E949" i="14"/>
  <c r="F949" i="14"/>
  <c r="G949" i="14"/>
  <c r="H949" i="14"/>
  <c r="I949" i="14"/>
  <c r="J949" i="14"/>
  <c r="K949" i="14"/>
  <c r="L949" i="14"/>
  <c r="E950" i="14"/>
  <c r="F950" i="14"/>
  <c r="G950" i="14"/>
  <c r="H950" i="14"/>
  <c r="I950" i="14"/>
  <c r="J950" i="14"/>
  <c r="K950" i="14"/>
  <c r="L950" i="14"/>
  <c r="E951" i="14"/>
  <c r="F951" i="14"/>
  <c r="G951" i="14"/>
  <c r="H951" i="14"/>
  <c r="I951" i="14"/>
  <c r="J951" i="14"/>
  <c r="K951" i="14"/>
  <c r="L951" i="14"/>
  <c r="E952" i="14"/>
  <c r="F952" i="14"/>
  <c r="G952" i="14"/>
  <c r="H952" i="14"/>
  <c r="I952" i="14"/>
  <c r="J952" i="14"/>
  <c r="K952" i="14"/>
  <c r="L952" i="14"/>
  <c r="E953" i="14"/>
  <c r="F953" i="14"/>
  <c r="G953" i="14"/>
  <c r="H953" i="14"/>
  <c r="I953" i="14"/>
  <c r="J953" i="14"/>
  <c r="K953" i="14"/>
  <c r="L953" i="14"/>
  <c r="E954" i="14"/>
  <c r="F954" i="14"/>
  <c r="G954" i="14"/>
  <c r="H954" i="14"/>
  <c r="I954" i="14"/>
  <c r="J954" i="14"/>
  <c r="K954" i="14"/>
  <c r="L954" i="14"/>
  <c r="E955" i="14"/>
  <c r="F955" i="14"/>
  <c r="G955" i="14"/>
  <c r="H955" i="14"/>
  <c r="I955" i="14"/>
  <c r="J955" i="14"/>
  <c r="K955" i="14"/>
  <c r="L955" i="14"/>
  <c r="E956" i="14"/>
  <c r="F956" i="14"/>
  <c r="G956" i="14"/>
  <c r="H956" i="14"/>
  <c r="I956" i="14"/>
  <c r="J956" i="14"/>
  <c r="K956" i="14"/>
  <c r="L956" i="14"/>
  <c r="E957" i="14"/>
  <c r="F957" i="14"/>
  <c r="G957" i="14"/>
  <c r="H957" i="14"/>
  <c r="I957" i="14"/>
  <c r="J957" i="14"/>
  <c r="K957" i="14"/>
  <c r="L957" i="14"/>
  <c r="E958" i="14"/>
  <c r="F958" i="14"/>
  <c r="G958" i="14"/>
  <c r="H958" i="14"/>
  <c r="I958" i="14"/>
  <c r="J958" i="14"/>
  <c r="K958" i="14"/>
  <c r="L958" i="14"/>
  <c r="E959" i="14"/>
  <c r="F959" i="14"/>
  <c r="G959" i="14"/>
  <c r="H959" i="14"/>
  <c r="I959" i="14"/>
  <c r="J959" i="14"/>
  <c r="K959" i="14"/>
  <c r="L959" i="14"/>
  <c r="E960" i="14"/>
  <c r="F960" i="14"/>
  <c r="G960" i="14"/>
  <c r="H960" i="14"/>
  <c r="I960" i="14"/>
  <c r="J960" i="14"/>
  <c r="K960" i="14"/>
  <c r="L960" i="14"/>
  <c r="E961" i="14"/>
  <c r="F961" i="14"/>
  <c r="G961" i="14"/>
  <c r="H961" i="14"/>
  <c r="I961" i="14"/>
  <c r="J961" i="14"/>
  <c r="K961" i="14"/>
  <c r="L961" i="14"/>
  <c r="E962" i="14"/>
  <c r="F962" i="14"/>
  <c r="G962" i="14"/>
  <c r="H962" i="14"/>
  <c r="I962" i="14"/>
  <c r="J962" i="14"/>
  <c r="K962" i="14"/>
  <c r="L962" i="14"/>
  <c r="E963" i="14"/>
  <c r="F963" i="14"/>
  <c r="G963" i="14"/>
  <c r="H963" i="14"/>
  <c r="I963" i="14"/>
  <c r="J963" i="14"/>
  <c r="K963" i="14"/>
  <c r="L963" i="14"/>
  <c r="E964" i="14"/>
  <c r="F964" i="14"/>
  <c r="G964" i="14"/>
  <c r="H964" i="14"/>
  <c r="I964" i="14"/>
  <c r="J964" i="14"/>
  <c r="K964" i="14"/>
  <c r="L964" i="14"/>
  <c r="E965" i="14"/>
  <c r="F965" i="14"/>
  <c r="G965" i="14"/>
  <c r="H965" i="14"/>
  <c r="I965" i="14"/>
  <c r="J965" i="14"/>
  <c r="K965" i="14"/>
  <c r="L965" i="14"/>
  <c r="E966" i="14"/>
  <c r="F966" i="14"/>
  <c r="G966" i="14"/>
  <c r="H966" i="14"/>
  <c r="I966" i="14"/>
  <c r="J966" i="14"/>
  <c r="K966" i="14"/>
  <c r="L966" i="14"/>
  <c r="E967" i="14"/>
  <c r="F967" i="14"/>
  <c r="G967" i="14"/>
  <c r="H967" i="14"/>
  <c r="I967" i="14"/>
  <c r="J967" i="14"/>
  <c r="K967" i="14"/>
  <c r="L967" i="14"/>
  <c r="E968" i="14"/>
  <c r="F968" i="14"/>
  <c r="G968" i="14"/>
  <c r="H968" i="14"/>
  <c r="I968" i="14"/>
  <c r="J968" i="14"/>
  <c r="K968" i="14"/>
  <c r="L968" i="14"/>
  <c r="E969" i="14"/>
  <c r="F969" i="14"/>
  <c r="G969" i="14"/>
  <c r="H969" i="14"/>
  <c r="I969" i="14"/>
  <c r="J969" i="14"/>
  <c r="K969" i="14"/>
  <c r="L969" i="14"/>
  <c r="E970" i="14"/>
  <c r="F970" i="14"/>
  <c r="G970" i="14"/>
  <c r="H970" i="14"/>
  <c r="I970" i="14"/>
  <c r="J970" i="14"/>
  <c r="K970" i="14"/>
  <c r="L970" i="14"/>
  <c r="E971" i="14"/>
  <c r="F971" i="14"/>
  <c r="G971" i="14"/>
  <c r="H971" i="14"/>
  <c r="I971" i="14"/>
  <c r="J971" i="14"/>
  <c r="K971" i="14"/>
  <c r="L971" i="14"/>
  <c r="E972" i="14"/>
  <c r="F972" i="14"/>
  <c r="G972" i="14"/>
  <c r="H972" i="14"/>
  <c r="I972" i="14"/>
  <c r="J972" i="14"/>
  <c r="K972" i="14"/>
  <c r="L972" i="14"/>
  <c r="L925" i="14"/>
  <c r="K925" i="14"/>
  <c r="J925" i="14"/>
  <c r="I925" i="14"/>
  <c r="H925" i="14"/>
  <c r="G925" i="14"/>
  <c r="F925" i="14"/>
  <c r="E925" i="14"/>
  <c r="E875" i="14"/>
  <c r="F875" i="14"/>
  <c r="G875" i="14"/>
  <c r="H875" i="14"/>
  <c r="I875" i="14"/>
  <c r="J875" i="14"/>
  <c r="K875" i="14"/>
  <c r="L875" i="14"/>
  <c r="E876" i="14"/>
  <c r="F876" i="14"/>
  <c r="G876" i="14"/>
  <c r="H876" i="14"/>
  <c r="I876" i="14"/>
  <c r="J876" i="14"/>
  <c r="K876" i="14"/>
  <c r="L876" i="14"/>
  <c r="E877" i="14"/>
  <c r="F877" i="14"/>
  <c r="G877" i="14"/>
  <c r="H877" i="14"/>
  <c r="I877" i="14"/>
  <c r="J877" i="14"/>
  <c r="K877" i="14"/>
  <c r="L877" i="14"/>
  <c r="E878" i="14"/>
  <c r="F878" i="14"/>
  <c r="G878" i="14"/>
  <c r="H878" i="14"/>
  <c r="I878" i="14"/>
  <c r="J878" i="14"/>
  <c r="K878" i="14"/>
  <c r="L878" i="14"/>
  <c r="E879" i="14"/>
  <c r="F879" i="14"/>
  <c r="G879" i="14"/>
  <c r="H879" i="14"/>
  <c r="I879" i="14"/>
  <c r="J879" i="14"/>
  <c r="K879" i="14"/>
  <c r="L879" i="14"/>
  <c r="E880" i="14"/>
  <c r="F880" i="14"/>
  <c r="G880" i="14"/>
  <c r="H880" i="14"/>
  <c r="I880" i="14"/>
  <c r="J880" i="14"/>
  <c r="K880" i="14"/>
  <c r="L880" i="14"/>
  <c r="E881" i="14"/>
  <c r="F881" i="14"/>
  <c r="G881" i="14"/>
  <c r="H881" i="14"/>
  <c r="I881" i="14"/>
  <c r="J881" i="14"/>
  <c r="K881" i="14"/>
  <c r="L881" i="14"/>
  <c r="E882" i="14"/>
  <c r="F882" i="14"/>
  <c r="G882" i="14"/>
  <c r="H882" i="14"/>
  <c r="I882" i="14"/>
  <c r="J882" i="14"/>
  <c r="K882" i="14"/>
  <c r="L882" i="14"/>
  <c r="E883" i="14"/>
  <c r="F883" i="14"/>
  <c r="G883" i="14"/>
  <c r="H883" i="14"/>
  <c r="I883" i="14"/>
  <c r="J883" i="14"/>
  <c r="K883" i="14"/>
  <c r="L883" i="14"/>
  <c r="E884" i="14"/>
  <c r="F884" i="14"/>
  <c r="G884" i="14"/>
  <c r="H884" i="14"/>
  <c r="I884" i="14"/>
  <c r="J884" i="14"/>
  <c r="K884" i="14"/>
  <c r="L884" i="14"/>
  <c r="E885" i="14"/>
  <c r="F885" i="14"/>
  <c r="G885" i="14"/>
  <c r="H885" i="14"/>
  <c r="I885" i="14"/>
  <c r="J885" i="14"/>
  <c r="K885" i="14"/>
  <c r="L885" i="14"/>
  <c r="E886" i="14"/>
  <c r="F886" i="14"/>
  <c r="G886" i="14"/>
  <c r="H886" i="14"/>
  <c r="I886" i="14"/>
  <c r="J886" i="14"/>
  <c r="K886" i="14"/>
  <c r="L886" i="14"/>
  <c r="E887" i="14"/>
  <c r="F887" i="14"/>
  <c r="G887" i="14"/>
  <c r="H887" i="14"/>
  <c r="I887" i="14"/>
  <c r="J887" i="14"/>
  <c r="K887" i="14"/>
  <c r="L887" i="14"/>
  <c r="E888" i="14"/>
  <c r="F888" i="14"/>
  <c r="G888" i="14"/>
  <c r="H888" i="14"/>
  <c r="I888" i="14"/>
  <c r="J888" i="14"/>
  <c r="K888" i="14"/>
  <c r="L888" i="14"/>
  <c r="E889" i="14"/>
  <c r="F889" i="14"/>
  <c r="G889" i="14"/>
  <c r="H889" i="14"/>
  <c r="I889" i="14"/>
  <c r="J889" i="14"/>
  <c r="K889" i="14"/>
  <c r="L889" i="14"/>
  <c r="E890" i="14"/>
  <c r="F890" i="14"/>
  <c r="G890" i="14"/>
  <c r="H890" i="14"/>
  <c r="I890" i="14"/>
  <c r="J890" i="14"/>
  <c r="K890" i="14"/>
  <c r="L890" i="14"/>
  <c r="E891" i="14"/>
  <c r="F891" i="14"/>
  <c r="G891" i="14"/>
  <c r="H891" i="14"/>
  <c r="I891" i="14"/>
  <c r="J891" i="14"/>
  <c r="K891" i="14"/>
  <c r="L891" i="14"/>
  <c r="E892" i="14"/>
  <c r="F892" i="14"/>
  <c r="G892" i="14"/>
  <c r="H892" i="14"/>
  <c r="I892" i="14"/>
  <c r="J892" i="14"/>
  <c r="K892" i="14"/>
  <c r="L892" i="14"/>
  <c r="E893" i="14"/>
  <c r="F893" i="14"/>
  <c r="G893" i="14"/>
  <c r="H893" i="14"/>
  <c r="I893" i="14"/>
  <c r="J893" i="14"/>
  <c r="K893" i="14"/>
  <c r="L893" i="14"/>
  <c r="E894" i="14"/>
  <c r="F894" i="14"/>
  <c r="G894" i="14"/>
  <c r="H894" i="14"/>
  <c r="I894" i="14"/>
  <c r="J894" i="14"/>
  <c r="K894" i="14"/>
  <c r="L894" i="14"/>
  <c r="E895" i="14"/>
  <c r="F895" i="14"/>
  <c r="G895" i="14"/>
  <c r="H895" i="14"/>
  <c r="I895" i="14"/>
  <c r="J895" i="14"/>
  <c r="K895" i="14"/>
  <c r="L895" i="14"/>
  <c r="E896" i="14"/>
  <c r="F896" i="14"/>
  <c r="G896" i="14"/>
  <c r="H896" i="14"/>
  <c r="I896" i="14"/>
  <c r="J896" i="14"/>
  <c r="K896" i="14"/>
  <c r="L896" i="14"/>
  <c r="E897" i="14"/>
  <c r="F897" i="14"/>
  <c r="G897" i="14"/>
  <c r="H897" i="14"/>
  <c r="I897" i="14"/>
  <c r="J897" i="14"/>
  <c r="K897" i="14"/>
  <c r="L897" i="14"/>
  <c r="E898" i="14"/>
  <c r="F898" i="14"/>
  <c r="G898" i="14"/>
  <c r="H898" i="14"/>
  <c r="I898" i="14"/>
  <c r="J898" i="14"/>
  <c r="K898" i="14"/>
  <c r="L898" i="14"/>
  <c r="E899" i="14"/>
  <c r="F899" i="14"/>
  <c r="G899" i="14"/>
  <c r="H899" i="14"/>
  <c r="I899" i="14"/>
  <c r="J899" i="14"/>
  <c r="K899" i="14"/>
  <c r="L899" i="14"/>
  <c r="E900" i="14"/>
  <c r="F900" i="14"/>
  <c r="G900" i="14"/>
  <c r="H900" i="14"/>
  <c r="I900" i="14"/>
  <c r="J900" i="14"/>
  <c r="K900" i="14"/>
  <c r="L900" i="14"/>
  <c r="E901" i="14"/>
  <c r="F901" i="14"/>
  <c r="G901" i="14"/>
  <c r="H901" i="14"/>
  <c r="I901" i="14"/>
  <c r="J901" i="14"/>
  <c r="K901" i="14"/>
  <c r="L901" i="14"/>
  <c r="E902" i="14"/>
  <c r="F902" i="14"/>
  <c r="G902" i="14"/>
  <c r="H902" i="14"/>
  <c r="I902" i="14"/>
  <c r="J902" i="14"/>
  <c r="K902" i="14"/>
  <c r="L902" i="14"/>
  <c r="E903" i="14"/>
  <c r="F903" i="14"/>
  <c r="G903" i="14"/>
  <c r="H903" i="14"/>
  <c r="I903" i="14"/>
  <c r="J903" i="14"/>
  <c r="K903" i="14"/>
  <c r="L903" i="14"/>
  <c r="E904" i="14"/>
  <c r="F904" i="14"/>
  <c r="G904" i="14"/>
  <c r="H904" i="14"/>
  <c r="I904" i="14"/>
  <c r="J904" i="14"/>
  <c r="K904" i="14"/>
  <c r="L904" i="14"/>
  <c r="E905" i="14"/>
  <c r="F905" i="14"/>
  <c r="G905" i="14"/>
  <c r="H905" i="14"/>
  <c r="I905" i="14"/>
  <c r="J905" i="14"/>
  <c r="K905" i="14"/>
  <c r="L905" i="14"/>
  <c r="E906" i="14"/>
  <c r="F906" i="14"/>
  <c r="G906" i="14"/>
  <c r="H906" i="14"/>
  <c r="I906" i="14"/>
  <c r="J906" i="14"/>
  <c r="K906" i="14"/>
  <c r="L906" i="14"/>
  <c r="E907" i="14"/>
  <c r="F907" i="14"/>
  <c r="G907" i="14"/>
  <c r="H907" i="14"/>
  <c r="I907" i="14"/>
  <c r="J907" i="14"/>
  <c r="K907" i="14"/>
  <c r="L907" i="14"/>
  <c r="E908" i="14"/>
  <c r="F908" i="14"/>
  <c r="G908" i="14"/>
  <c r="H908" i="14"/>
  <c r="I908" i="14"/>
  <c r="J908" i="14"/>
  <c r="K908" i="14"/>
  <c r="L908" i="14"/>
  <c r="E909" i="14"/>
  <c r="F909" i="14"/>
  <c r="G909" i="14"/>
  <c r="H909" i="14"/>
  <c r="I909" i="14"/>
  <c r="J909" i="14"/>
  <c r="K909" i="14"/>
  <c r="L909" i="14"/>
  <c r="E910" i="14"/>
  <c r="F910" i="14"/>
  <c r="G910" i="14"/>
  <c r="H910" i="14"/>
  <c r="I910" i="14"/>
  <c r="J910" i="14"/>
  <c r="K910" i="14"/>
  <c r="L910" i="14"/>
  <c r="E911" i="14"/>
  <c r="F911" i="14"/>
  <c r="G911" i="14"/>
  <c r="H911" i="14"/>
  <c r="I911" i="14"/>
  <c r="J911" i="14"/>
  <c r="K911" i="14"/>
  <c r="L911" i="14"/>
  <c r="E912" i="14"/>
  <c r="F912" i="14"/>
  <c r="G912" i="14"/>
  <c r="H912" i="14"/>
  <c r="I912" i="14"/>
  <c r="J912" i="14"/>
  <c r="K912" i="14"/>
  <c r="L912" i="14"/>
  <c r="E913" i="14"/>
  <c r="F913" i="14"/>
  <c r="G913" i="14"/>
  <c r="H913" i="14"/>
  <c r="I913" i="14"/>
  <c r="J913" i="14"/>
  <c r="K913" i="14"/>
  <c r="L913" i="14"/>
  <c r="E914" i="14"/>
  <c r="F914" i="14"/>
  <c r="G914" i="14"/>
  <c r="H914" i="14"/>
  <c r="I914" i="14"/>
  <c r="J914" i="14"/>
  <c r="K914" i="14"/>
  <c r="L914" i="14"/>
  <c r="E915" i="14"/>
  <c r="F915" i="14"/>
  <c r="G915" i="14"/>
  <c r="H915" i="14"/>
  <c r="I915" i="14"/>
  <c r="J915" i="14"/>
  <c r="K915" i="14"/>
  <c r="L915" i="14"/>
  <c r="E916" i="14"/>
  <c r="F916" i="14"/>
  <c r="G916" i="14"/>
  <c r="H916" i="14"/>
  <c r="I916" i="14"/>
  <c r="J916" i="14"/>
  <c r="K916" i="14"/>
  <c r="L916" i="14"/>
  <c r="E917" i="14"/>
  <c r="F917" i="14"/>
  <c r="G917" i="14"/>
  <c r="H917" i="14"/>
  <c r="I917" i="14"/>
  <c r="J917" i="14"/>
  <c r="K917" i="14"/>
  <c r="L917" i="14"/>
  <c r="E918" i="14"/>
  <c r="F918" i="14"/>
  <c r="G918" i="14"/>
  <c r="H918" i="14"/>
  <c r="I918" i="14"/>
  <c r="J918" i="14"/>
  <c r="K918" i="14"/>
  <c r="L918" i="14"/>
  <c r="E919" i="14"/>
  <c r="F919" i="14"/>
  <c r="G919" i="14"/>
  <c r="H919" i="14"/>
  <c r="I919" i="14"/>
  <c r="J919" i="14"/>
  <c r="K919" i="14"/>
  <c r="L919" i="14"/>
  <c r="E920" i="14"/>
  <c r="F920" i="14"/>
  <c r="G920" i="14"/>
  <c r="H920" i="14"/>
  <c r="I920" i="14"/>
  <c r="J920" i="14"/>
  <c r="K920" i="14"/>
  <c r="L920" i="14"/>
  <c r="E921" i="14"/>
  <c r="F921" i="14"/>
  <c r="G921" i="14"/>
  <c r="H921" i="14"/>
  <c r="I921" i="14"/>
  <c r="J921" i="14"/>
  <c r="K921" i="14"/>
  <c r="L921" i="14"/>
  <c r="E314" i="14"/>
  <c r="F314" i="14"/>
  <c r="G314" i="14"/>
  <c r="H314" i="14"/>
  <c r="I314" i="14"/>
  <c r="J314" i="14"/>
  <c r="K314" i="14"/>
  <c r="L314" i="14"/>
  <c r="E315" i="14"/>
  <c r="F315" i="14"/>
  <c r="G315" i="14"/>
  <c r="H315" i="14"/>
  <c r="I315" i="14"/>
  <c r="J315" i="14"/>
  <c r="K315" i="14"/>
  <c r="L315" i="14"/>
  <c r="E316" i="14"/>
  <c r="F316" i="14"/>
  <c r="G316" i="14"/>
  <c r="H316" i="14"/>
  <c r="I316" i="14"/>
  <c r="J316" i="14"/>
  <c r="K316" i="14"/>
  <c r="L316" i="14"/>
  <c r="E317" i="14"/>
  <c r="F317" i="14"/>
  <c r="G317" i="14"/>
  <c r="H317" i="14"/>
  <c r="I317" i="14"/>
  <c r="J317" i="14"/>
  <c r="K317" i="14"/>
  <c r="L317" i="14"/>
  <c r="E318" i="14"/>
  <c r="F318" i="14"/>
  <c r="G318" i="14"/>
  <c r="H318" i="14"/>
  <c r="I318" i="14"/>
  <c r="J318" i="14"/>
  <c r="K318" i="14"/>
  <c r="L318" i="14"/>
  <c r="E319" i="14"/>
  <c r="F319" i="14"/>
  <c r="G319" i="14"/>
  <c r="H319" i="14"/>
  <c r="I319" i="14"/>
  <c r="J319" i="14"/>
  <c r="K319" i="14"/>
  <c r="L319" i="14"/>
  <c r="E320" i="14"/>
  <c r="F320" i="14"/>
  <c r="G320" i="14"/>
  <c r="H320" i="14"/>
  <c r="I320" i="14"/>
  <c r="J320" i="14"/>
  <c r="K320" i="14"/>
  <c r="L320" i="14"/>
  <c r="E321" i="14"/>
  <c r="F321" i="14"/>
  <c r="G321" i="14"/>
  <c r="H321" i="14"/>
  <c r="I321" i="14"/>
  <c r="J321" i="14"/>
  <c r="K321" i="14"/>
  <c r="L321" i="14"/>
  <c r="E322" i="14"/>
  <c r="F322" i="14"/>
  <c r="G322" i="14"/>
  <c r="H322" i="14"/>
  <c r="I322" i="14"/>
  <c r="J322" i="14"/>
  <c r="K322" i="14"/>
  <c r="L322" i="14"/>
  <c r="E323" i="14"/>
  <c r="F323" i="14"/>
  <c r="G323" i="14"/>
  <c r="H323" i="14"/>
  <c r="I323" i="14"/>
  <c r="J323" i="14"/>
  <c r="K323" i="14"/>
  <c r="L323" i="14"/>
  <c r="E324" i="14"/>
  <c r="F324" i="14"/>
  <c r="G324" i="14"/>
  <c r="H324" i="14"/>
  <c r="I324" i="14"/>
  <c r="J324" i="14"/>
  <c r="K324" i="14"/>
  <c r="L324" i="14"/>
  <c r="E325" i="14"/>
  <c r="F325" i="14"/>
  <c r="G325" i="14"/>
  <c r="H325" i="14"/>
  <c r="I325" i="14"/>
  <c r="J325" i="14"/>
  <c r="K325" i="14"/>
  <c r="L325" i="14"/>
  <c r="E326" i="14"/>
  <c r="F326" i="14"/>
  <c r="G326" i="14"/>
  <c r="H326" i="14"/>
  <c r="I326" i="14"/>
  <c r="J326" i="14"/>
  <c r="K326" i="14"/>
  <c r="L326" i="14"/>
  <c r="E327" i="14"/>
  <c r="F327" i="14"/>
  <c r="G327" i="14"/>
  <c r="H327" i="14"/>
  <c r="I327" i="14"/>
  <c r="J327" i="14"/>
  <c r="K327" i="14"/>
  <c r="L327" i="14"/>
  <c r="E328" i="14"/>
  <c r="F328" i="14"/>
  <c r="G328" i="14"/>
  <c r="H328" i="14"/>
  <c r="I328" i="14"/>
  <c r="J328" i="14"/>
  <c r="K328" i="14"/>
  <c r="L328" i="14"/>
  <c r="E329" i="14"/>
  <c r="F329" i="14"/>
  <c r="G329" i="14"/>
  <c r="H329" i="14"/>
  <c r="I329" i="14"/>
  <c r="J329" i="14"/>
  <c r="K329" i="14"/>
  <c r="L329" i="14"/>
  <c r="E330" i="14"/>
  <c r="F330" i="14"/>
  <c r="G330" i="14"/>
  <c r="H330" i="14"/>
  <c r="I330" i="14"/>
  <c r="J330" i="14"/>
  <c r="K330" i="14"/>
  <c r="L330" i="14"/>
  <c r="E331" i="14"/>
  <c r="F331" i="14"/>
  <c r="G331" i="14"/>
  <c r="H331" i="14"/>
  <c r="I331" i="14"/>
  <c r="J331" i="14"/>
  <c r="K331" i="14"/>
  <c r="L331" i="14"/>
  <c r="E332" i="14"/>
  <c r="F332" i="14"/>
  <c r="G332" i="14"/>
  <c r="H332" i="14"/>
  <c r="I332" i="14"/>
  <c r="J332" i="14"/>
  <c r="K332" i="14"/>
  <c r="L332" i="14"/>
  <c r="E333" i="14"/>
  <c r="F333" i="14"/>
  <c r="G333" i="14"/>
  <c r="H333" i="14"/>
  <c r="I333" i="14"/>
  <c r="J333" i="14"/>
  <c r="K333" i="14"/>
  <c r="L333" i="14"/>
  <c r="E334" i="14"/>
  <c r="F334" i="14"/>
  <c r="G334" i="14"/>
  <c r="H334" i="14"/>
  <c r="I334" i="14"/>
  <c r="J334" i="14"/>
  <c r="K334" i="14"/>
  <c r="L334" i="14"/>
  <c r="E335" i="14"/>
  <c r="F335" i="14"/>
  <c r="G335" i="14"/>
  <c r="H335" i="14"/>
  <c r="I335" i="14"/>
  <c r="J335" i="14"/>
  <c r="K335" i="14"/>
  <c r="L335" i="14"/>
  <c r="E336" i="14"/>
  <c r="F336" i="14"/>
  <c r="G336" i="14"/>
  <c r="H336" i="14"/>
  <c r="I336" i="14"/>
  <c r="J336" i="14"/>
  <c r="K336" i="14"/>
  <c r="L336" i="14"/>
  <c r="E337" i="14"/>
  <c r="F337" i="14"/>
  <c r="G337" i="14"/>
  <c r="H337" i="14"/>
  <c r="I337" i="14"/>
  <c r="J337" i="14"/>
  <c r="K337" i="14"/>
  <c r="L337" i="14"/>
  <c r="E338" i="14"/>
  <c r="F338" i="14"/>
  <c r="G338" i="14"/>
  <c r="H338" i="14"/>
  <c r="I338" i="14"/>
  <c r="J338" i="14"/>
  <c r="K338" i="14"/>
  <c r="L338" i="14"/>
  <c r="E339" i="14"/>
  <c r="F339" i="14"/>
  <c r="G339" i="14"/>
  <c r="H339" i="14"/>
  <c r="I339" i="14"/>
  <c r="J339" i="14"/>
  <c r="K339" i="14"/>
  <c r="L339" i="14"/>
  <c r="E340" i="14"/>
  <c r="F340" i="14"/>
  <c r="G340" i="14"/>
  <c r="H340" i="14"/>
  <c r="I340" i="14"/>
  <c r="J340" i="14"/>
  <c r="K340" i="14"/>
  <c r="L340" i="14"/>
  <c r="E341" i="14"/>
  <c r="F341" i="14"/>
  <c r="G341" i="14"/>
  <c r="H341" i="14"/>
  <c r="I341" i="14"/>
  <c r="J341" i="14"/>
  <c r="K341" i="14"/>
  <c r="L341" i="14"/>
  <c r="E342" i="14"/>
  <c r="F342" i="14"/>
  <c r="G342" i="14"/>
  <c r="H342" i="14"/>
  <c r="I342" i="14"/>
  <c r="J342" i="14"/>
  <c r="K342" i="14"/>
  <c r="L342" i="14"/>
  <c r="E343" i="14"/>
  <c r="F343" i="14"/>
  <c r="G343" i="14"/>
  <c r="H343" i="14"/>
  <c r="I343" i="14"/>
  <c r="J343" i="14"/>
  <c r="K343" i="14"/>
  <c r="L343" i="14"/>
  <c r="E344" i="14"/>
  <c r="F344" i="14"/>
  <c r="G344" i="14"/>
  <c r="H344" i="14"/>
  <c r="I344" i="14"/>
  <c r="J344" i="14"/>
  <c r="K344" i="14"/>
  <c r="L344" i="14"/>
  <c r="E345" i="14"/>
  <c r="F345" i="14"/>
  <c r="G345" i="14"/>
  <c r="H345" i="14"/>
  <c r="I345" i="14"/>
  <c r="J345" i="14"/>
  <c r="K345" i="14"/>
  <c r="L345" i="14"/>
  <c r="E346" i="14"/>
  <c r="F346" i="14"/>
  <c r="G346" i="14"/>
  <c r="H346" i="14"/>
  <c r="I346" i="14"/>
  <c r="J346" i="14"/>
  <c r="K346" i="14"/>
  <c r="L346" i="14"/>
  <c r="E347" i="14"/>
  <c r="F347" i="14"/>
  <c r="G347" i="14"/>
  <c r="H347" i="14"/>
  <c r="I347" i="14"/>
  <c r="J347" i="14"/>
  <c r="K347" i="14"/>
  <c r="L347" i="14"/>
  <c r="E348" i="14"/>
  <c r="F348" i="14"/>
  <c r="G348" i="14"/>
  <c r="H348" i="14"/>
  <c r="I348" i="14"/>
  <c r="J348" i="14"/>
  <c r="K348" i="14"/>
  <c r="L348" i="14"/>
  <c r="E349" i="14"/>
  <c r="F349" i="14"/>
  <c r="G349" i="14"/>
  <c r="H349" i="14"/>
  <c r="I349" i="14"/>
  <c r="J349" i="14"/>
  <c r="K349" i="14"/>
  <c r="L349" i="14"/>
  <c r="E350" i="14"/>
  <c r="F350" i="14"/>
  <c r="G350" i="14"/>
  <c r="H350" i="14"/>
  <c r="I350" i="14"/>
  <c r="J350" i="14"/>
  <c r="K350" i="14"/>
  <c r="L350" i="14"/>
  <c r="E351" i="14"/>
  <c r="F351" i="14"/>
  <c r="G351" i="14"/>
  <c r="H351" i="14"/>
  <c r="I351" i="14"/>
  <c r="J351" i="14"/>
  <c r="K351" i="14"/>
  <c r="L351" i="14"/>
  <c r="E352" i="14"/>
  <c r="F352" i="14"/>
  <c r="G352" i="14"/>
  <c r="H352" i="14"/>
  <c r="I352" i="14"/>
  <c r="J352" i="14"/>
  <c r="K352" i="14"/>
  <c r="L352" i="14"/>
  <c r="E353" i="14"/>
  <c r="F353" i="14"/>
  <c r="G353" i="14"/>
  <c r="H353" i="14"/>
  <c r="I353" i="14"/>
  <c r="J353" i="14"/>
  <c r="K353" i="14"/>
  <c r="L353" i="14"/>
  <c r="E354" i="14"/>
  <c r="F354" i="14"/>
  <c r="G354" i="14"/>
  <c r="H354" i="14"/>
  <c r="I354" i="14"/>
  <c r="J354" i="14"/>
  <c r="K354" i="14"/>
  <c r="L354" i="14"/>
  <c r="E355" i="14"/>
  <c r="F355" i="14"/>
  <c r="G355" i="14"/>
  <c r="H355" i="14"/>
  <c r="I355" i="14"/>
  <c r="J355" i="14"/>
  <c r="K355" i="14"/>
  <c r="L355" i="14"/>
  <c r="E356" i="14"/>
  <c r="F356" i="14"/>
  <c r="G356" i="14"/>
  <c r="H356" i="14"/>
  <c r="I356" i="14"/>
  <c r="J356" i="14"/>
  <c r="K356" i="14"/>
  <c r="L356" i="14"/>
  <c r="E357" i="14"/>
  <c r="F357" i="14"/>
  <c r="G357" i="14"/>
  <c r="H357" i="14"/>
  <c r="I357" i="14"/>
  <c r="J357" i="14"/>
  <c r="K357" i="14"/>
  <c r="L357" i="14"/>
  <c r="E358" i="14"/>
  <c r="F358" i="14"/>
  <c r="G358" i="14"/>
  <c r="H358" i="14"/>
  <c r="I358" i="14"/>
  <c r="J358" i="14"/>
  <c r="K358" i="14"/>
  <c r="L358" i="14"/>
  <c r="E359" i="14"/>
  <c r="F359" i="14"/>
  <c r="G359" i="14"/>
  <c r="H359" i="14"/>
  <c r="I359" i="14"/>
  <c r="J359" i="14"/>
  <c r="K359" i="14"/>
  <c r="L359" i="14"/>
  <c r="E360" i="14"/>
  <c r="F360" i="14"/>
  <c r="G360" i="14"/>
  <c r="H360" i="14"/>
  <c r="I360" i="14"/>
  <c r="J360" i="14"/>
  <c r="K360" i="14"/>
  <c r="L360" i="14"/>
  <c r="E263" i="14"/>
  <c r="F263" i="14"/>
  <c r="G263" i="14"/>
  <c r="H263" i="14"/>
  <c r="I263" i="14"/>
  <c r="J263" i="14"/>
  <c r="K263" i="14"/>
  <c r="L263" i="14"/>
  <c r="E264" i="14"/>
  <c r="F264" i="14"/>
  <c r="G264" i="14"/>
  <c r="H264" i="14"/>
  <c r="I264" i="14"/>
  <c r="J264" i="14"/>
  <c r="K264" i="14"/>
  <c r="L264" i="14"/>
  <c r="E265" i="14"/>
  <c r="F265" i="14"/>
  <c r="G265" i="14"/>
  <c r="H265" i="14"/>
  <c r="I265" i="14"/>
  <c r="J265" i="14"/>
  <c r="K265" i="14"/>
  <c r="L265" i="14"/>
  <c r="E266" i="14"/>
  <c r="F266" i="14"/>
  <c r="G266" i="14"/>
  <c r="H266" i="14"/>
  <c r="I266" i="14"/>
  <c r="J266" i="14"/>
  <c r="K266" i="14"/>
  <c r="L266" i="14"/>
  <c r="E267" i="14"/>
  <c r="F267" i="14"/>
  <c r="G267" i="14"/>
  <c r="H267" i="14"/>
  <c r="I267" i="14"/>
  <c r="J267" i="14"/>
  <c r="K267" i="14"/>
  <c r="L267" i="14"/>
  <c r="E268" i="14"/>
  <c r="F268" i="14"/>
  <c r="G268" i="14"/>
  <c r="H268" i="14"/>
  <c r="I268" i="14"/>
  <c r="J268" i="14"/>
  <c r="K268" i="14"/>
  <c r="L268" i="14"/>
  <c r="E269" i="14"/>
  <c r="F269" i="14"/>
  <c r="G269" i="14"/>
  <c r="H269" i="14"/>
  <c r="I269" i="14"/>
  <c r="J269" i="14"/>
  <c r="K269" i="14"/>
  <c r="L269" i="14"/>
  <c r="E270" i="14"/>
  <c r="F270" i="14"/>
  <c r="G270" i="14"/>
  <c r="H270" i="14"/>
  <c r="I270" i="14"/>
  <c r="J270" i="14"/>
  <c r="K270" i="14"/>
  <c r="L270" i="14"/>
  <c r="E271" i="14"/>
  <c r="F271" i="14"/>
  <c r="G271" i="14"/>
  <c r="H271" i="14"/>
  <c r="I271" i="14"/>
  <c r="J271" i="14"/>
  <c r="K271" i="14"/>
  <c r="L271" i="14"/>
  <c r="E272" i="14"/>
  <c r="F272" i="14"/>
  <c r="G272" i="14"/>
  <c r="H272" i="14"/>
  <c r="I272" i="14"/>
  <c r="J272" i="14"/>
  <c r="K272" i="14"/>
  <c r="L272" i="14"/>
  <c r="E273" i="14"/>
  <c r="F273" i="14"/>
  <c r="G273" i="14"/>
  <c r="H273" i="14"/>
  <c r="I273" i="14"/>
  <c r="J273" i="14"/>
  <c r="K273" i="14"/>
  <c r="L273" i="14"/>
  <c r="E274" i="14"/>
  <c r="F274" i="14"/>
  <c r="G274" i="14"/>
  <c r="H274" i="14"/>
  <c r="I274" i="14"/>
  <c r="J274" i="14"/>
  <c r="K274" i="14"/>
  <c r="L274" i="14"/>
  <c r="E275" i="14"/>
  <c r="F275" i="14"/>
  <c r="G275" i="14"/>
  <c r="H275" i="14"/>
  <c r="I275" i="14"/>
  <c r="J275" i="14"/>
  <c r="K275" i="14"/>
  <c r="L275" i="14"/>
  <c r="E276" i="14"/>
  <c r="F276" i="14"/>
  <c r="G276" i="14"/>
  <c r="H276" i="14"/>
  <c r="I276" i="14"/>
  <c r="J276" i="14"/>
  <c r="K276" i="14"/>
  <c r="L276" i="14"/>
  <c r="E277" i="14"/>
  <c r="F277" i="14"/>
  <c r="G277" i="14"/>
  <c r="H277" i="14"/>
  <c r="I277" i="14"/>
  <c r="J277" i="14"/>
  <c r="K277" i="14"/>
  <c r="L277" i="14"/>
  <c r="E278" i="14"/>
  <c r="F278" i="14"/>
  <c r="G278" i="14"/>
  <c r="H278" i="14"/>
  <c r="I278" i="14"/>
  <c r="J278" i="14"/>
  <c r="K278" i="14"/>
  <c r="L278" i="14"/>
  <c r="E279" i="14"/>
  <c r="F279" i="14"/>
  <c r="G279" i="14"/>
  <c r="H279" i="14"/>
  <c r="I279" i="14"/>
  <c r="J279" i="14"/>
  <c r="K279" i="14"/>
  <c r="L279" i="14"/>
  <c r="E280" i="14"/>
  <c r="F280" i="14"/>
  <c r="G280" i="14"/>
  <c r="H280" i="14"/>
  <c r="I280" i="14"/>
  <c r="J280" i="14"/>
  <c r="K280" i="14"/>
  <c r="L280" i="14"/>
  <c r="E281" i="14"/>
  <c r="F281" i="14"/>
  <c r="G281" i="14"/>
  <c r="H281" i="14"/>
  <c r="I281" i="14"/>
  <c r="J281" i="14"/>
  <c r="K281" i="14"/>
  <c r="L281" i="14"/>
  <c r="E282" i="14"/>
  <c r="F282" i="14"/>
  <c r="G282" i="14"/>
  <c r="H282" i="14"/>
  <c r="I282" i="14"/>
  <c r="J282" i="14"/>
  <c r="K282" i="14"/>
  <c r="L282" i="14"/>
  <c r="E283" i="14"/>
  <c r="F283" i="14"/>
  <c r="G283" i="14"/>
  <c r="H283" i="14"/>
  <c r="I283" i="14"/>
  <c r="J283" i="14"/>
  <c r="K283" i="14"/>
  <c r="L283" i="14"/>
  <c r="E284" i="14"/>
  <c r="F284" i="14"/>
  <c r="G284" i="14"/>
  <c r="H284" i="14"/>
  <c r="I284" i="14"/>
  <c r="J284" i="14"/>
  <c r="K284" i="14"/>
  <c r="L284" i="14"/>
  <c r="E285" i="14"/>
  <c r="F285" i="14"/>
  <c r="G285" i="14"/>
  <c r="H285" i="14"/>
  <c r="I285" i="14"/>
  <c r="J285" i="14"/>
  <c r="K285" i="14"/>
  <c r="L285" i="14"/>
  <c r="E286" i="14"/>
  <c r="F286" i="14"/>
  <c r="G286" i="14"/>
  <c r="H286" i="14"/>
  <c r="I286" i="14"/>
  <c r="J286" i="14"/>
  <c r="K286" i="14"/>
  <c r="L286" i="14"/>
  <c r="E287" i="14"/>
  <c r="F287" i="14"/>
  <c r="G287" i="14"/>
  <c r="H287" i="14"/>
  <c r="I287" i="14"/>
  <c r="J287" i="14"/>
  <c r="K287" i="14"/>
  <c r="L287" i="14"/>
  <c r="E288" i="14"/>
  <c r="F288" i="14"/>
  <c r="G288" i="14"/>
  <c r="H288" i="14"/>
  <c r="I288" i="14"/>
  <c r="J288" i="14"/>
  <c r="K288" i="14"/>
  <c r="L288" i="14"/>
  <c r="E289" i="14"/>
  <c r="F289" i="14"/>
  <c r="G289" i="14"/>
  <c r="H289" i="14"/>
  <c r="I289" i="14"/>
  <c r="J289" i="14"/>
  <c r="K289" i="14"/>
  <c r="L289" i="14"/>
  <c r="E290" i="14"/>
  <c r="F290" i="14"/>
  <c r="G290" i="14"/>
  <c r="H290" i="14"/>
  <c r="I290" i="14"/>
  <c r="J290" i="14"/>
  <c r="K290" i="14"/>
  <c r="L290" i="14"/>
  <c r="E291" i="14"/>
  <c r="F291" i="14"/>
  <c r="G291" i="14"/>
  <c r="H291" i="14"/>
  <c r="I291" i="14"/>
  <c r="J291" i="14"/>
  <c r="K291" i="14"/>
  <c r="L291" i="14"/>
  <c r="E292" i="14"/>
  <c r="F292" i="14"/>
  <c r="G292" i="14"/>
  <c r="H292" i="14"/>
  <c r="I292" i="14"/>
  <c r="J292" i="14"/>
  <c r="K292" i="14"/>
  <c r="L292" i="14"/>
  <c r="E293" i="14"/>
  <c r="F293" i="14"/>
  <c r="G293" i="14"/>
  <c r="H293" i="14"/>
  <c r="I293" i="14"/>
  <c r="J293" i="14"/>
  <c r="K293" i="14"/>
  <c r="L293" i="14"/>
  <c r="E294" i="14"/>
  <c r="F294" i="14"/>
  <c r="G294" i="14"/>
  <c r="H294" i="14"/>
  <c r="I294" i="14"/>
  <c r="J294" i="14"/>
  <c r="K294" i="14"/>
  <c r="L294" i="14"/>
  <c r="E295" i="14"/>
  <c r="F295" i="14"/>
  <c r="G295" i="14"/>
  <c r="H295" i="14"/>
  <c r="I295" i="14"/>
  <c r="J295" i="14"/>
  <c r="K295" i="14"/>
  <c r="L295" i="14"/>
  <c r="E296" i="14"/>
  <c r="F296" i="14"/>
  <c r="G296" i="14"/>
  <c r="H296" i="14"/>
  <c r="I296" i="14"/>
  <c r="J296" i="14"/>
  <c r="K296" i="14"/>
  <c r="L296" i="14"/>
  <c r="E297" i="14"/>
  <c r="F297" i="14"/>
  <c r="G297" i="14"/>
  <c r="H297" i="14"/>
  <c r="I297" i="14"/>
  <c r="J297" i="14"/>
  <c r="K297" i="14"/>
  <c r="L297" i="14"/>
  <c r="E298" i="14"/>
  <c r="F298" i="14"/>
  <c r="G298" i="14"/>
  <c r="H298" i="14"/>
  <c r="I298" i="14"/>
  <c r="J298" i="14"/>
  <c r="K298" i="14"/>
  <c r="L298" i="14"/>
  <c r="E299" i="14"/>
  <c r="F299" i="14"/>
  <c r="G299" i="14"/>
  <c r="H299" i="14"/>
  <c r="I299" i="14"/>
  <c r="J299" i="14"/>
  <c r="K299" i="14"/>
  <c r="L299" i="14"/>
  <c r="E300" i="14"/>
  <c r="F300" i="14"/>
  <c r="G300" i="14"/>
  <c r="H300" i="14"/>
  <c r="I300" i="14"/>
  <c r="J300" i="14"/>
  <c r="K300" i="14"/>
  <c r="L300" i="14"/>
  <c r="E301" i="14"/>
  <c r="F301" i="14"/>
  <c r="G301" i="14"/>
  <c r="H301" i="14"/>
  <c r="I301" i="14"/>
  <c r="J301" i="14"/>
  <c r="K301" i="14"/>
  <c r="L301" i="14"/>
  <c r="E302" i="14"/>
  <c r="F302" i="14"/>
  <c r="G302" i="14"/>
  <c r="H302" i="14"/>
  <c r="I302" i="14"/>
  <c r="J302" i="14"/>
  <c r="K302" i="14"/>
  <c r="L302" i="14"/>
  <c r="E303" i="14"/>
  <c r="F303" i="14"/>
  <c r="G303" i="14"/>
  <c r="H303" i="14"/>
  <c r="I303" i="14"/>
  <c r="J303" i="14"/>
  <c r="K303" i="14"/>
  <c r="L303" i="14"/>
  <c r="E304" i="14"/>
  <c r="F304" i="14"/>
  <c r="G304" i="14"/>
  <c r="H304" i="14"/>
  <c r="I304" i="14"/>
  <c r="J304" i="14"/>
  <c r="K304" i="14"/>
  <c r="L304" i="14"/>
  <c r="E305" i="14"/>
  <c r="F305" i="14"/>
  <c r="G305" i="14"/>
  <c r="H305" i="14"/>
  <c r="I305" i="14"/>
  <c r="J305" i="14"/>
  <c r="K305" i="14"/>
  <c r="L305" i="14"/>
  <c r="E306" i="14"/>
  <c r="F306" i="14"/>
  <c r="G306" i="14"/>
  <c r="H306" i="14"/>
  <c r="I306" i="14"/>
  <c r="J306" i="14"/>
  <c r="K306" i="14"/>
  <c r="L306" i="14"/>
  <c r="E307" i="14"/>
  <c r="F307" i="14"/>
  <c r="G307" i="14"/>
  <c r="H307" i="14"/>
  <c r="I307" i="14"/>
  <c r="J307" i="14"/>
  <c r="K307" i="14"/>
  <c r="L307" i="14"/>
  <c r="E308" i="14"/>
  <c r="F308" i="14"/>
  <c r="G308" i="14"/>
  <c r="H308" i="14"/>
  <c r="I308" i="14"/>
  <c r="J308" i="14"/>
  <c r="K308" i="14"/>
  <c r="L308" i="14"/>
  <c r="E309" i="14"/>
  <c r="F309" i="14"/>
  <c r="G309" i="14"/>
  <c r="H309" i="14"/>
  <c r="I309" i="14"/>
  <c r="J309" i="14"/>
  <c r="K309" i="14"/>
  <c r="L309" i="14"/>
  <c r="E212" i="14"/>
  <c r="F212" i="14"/>
  <c r="G212" i="14"/>
  <c r="H212" i="14"/>
  <c r="I212" i="14"/>
  <c r="J212" i="14"/>
  <c r="K212" i="14"/>
  <c r="L212" i="14"/>
  <c r="E213" i="14"/>
  <c r="F213" i="14"/>
  <c r="G213" i="14"/>
  <c r="H213" i="14"/>
  <c r="I213" i="14"/>
  <c r="J213" i="14"/>
  <c r="K213" i="14"/>
  <c r="L213" i="14"/>
  <c r="E214" i="14"/>
  <c r="F214" i="14"/>
  <c r="G214" i="14"/>
  <c r="H214" i="14"/>
  <c r="I214" i="14"/>
  <c r="J214" i="14"/>
  <c r="K214" i="14"/>
  <c r="L214" i="14"/>
  <c r="E215" i="14"/>
  <c r="F215" i="14"/>
  <c r="G215" i="14"/>
  <c r="H215" i="14"/>
  <c r="I215" i="14"/>
  <c r="J215" i="14"/>
  <c r="K215" i="14"/>
  <c r="L215" i="14"/>
  <c r="E216" i="14"/>
  <c r="F216" i="14"/>
  <c r="G216" i="14"/>
  <c r="H216" i="14"/>
  <c r="I216" i="14"/>
  <c r="J216" i="14"/>
  <c r="K216" i="14"/>
  <c r="L216" i="14"/>
  <c r="E217" i="14"/>
  <c r="F217" i="14"/>
  <c r="G217" i="14"/>
  <c r="H217" i="14"/>
  <c r="I217" i="14"/>
  <c r="J217" i="14"/>
  <c r="K217" i="14"/>
  <c r="L217" i="14"/>
  <c r="E218" i="14"/>
  <c r="F218" i="14"/>
  <c r="G218" i="14"/>
  <c r="H218" i="14"/>
  <c r="I218" i="14"/>
  <c r="J218" i="14"/>
  <c r="K218" i="14"/>
  <c r="L218" i="14"/>
  <c r="E219" i="14"/>
  <c r="F219" i="14"/>
  <c r="G219" i="14"/>
  <c r="H219" i="14"/>
  <c r="I219" i="14"/>
  <c r="J219" i="14"/>
  <c r="K219" i="14"/>
  <c r="L219" i="14"/>
  <c r="E220" i="14"/>
  <c r="F220" i="14"/>
  <c r="G220" i="14"/>
  <c r="H220" i="14"/>
  <c r="I220" i="14"/>
  <c r="J220" i="14"/>
  <c r="K220" i="14"/>
  <c r="L220" i="14"/>
  <c r="E221" i="14"/>
  <c r="F221" i="14"/>
  <c r="G221" i="14"/>
  <c r="H221" i="14"/>
  <c r="I221" i="14"/>
  <c r="J221" i="14"/>
  <c r="K221" i="14"/>
  <c r="L221" i="14"/>
  <c r="E222" i="14"/>
  <c r="F222" i="14"/>
  <c r="G222" i="14"/>
  <c r="H222" i="14"/>
  <c r="I222" i="14"/>
  <c r="J222" i="14"/>
  <c r="K222" i="14"/>
  <c r="L222" i="14"/>
  <c r="E223" i="14"/>
  <c r="F223" i="14"/>
  <c r="G223" i="14"/>
  <c r="H223" i="14"/>
  <c r="I223" i="14"/>
  <c r="J223" i="14"/>
  <c r="K223" i="14"/>
  <c r="L223" i="14"/>
  <c r="E224" i="14"/>
  <c r="F224" i="14"/>
  <c r="G224" i="14"/>
  <c r="H224" i="14"/>
  <c r="I224" i="14"/>
  <c r="J224" i="14"/>
  <c r="K224" i="14"/>
  <c r="L224" i="14"/>
  <c r="E225" i="14"/>
  <c r="F225" i="14"/>
  <c r="G225" i="14"/>
  <c r="H225" i="14"/>
  <c r="I225" i="14"/>
  <c r="J225" i="14"/>
  <c r="K225" i="14"/>
  <c r="L225" i="14"/>
  <c r="E226" i="14"/>
  <c r="F226" i="14"/>
  <c r="G226" i="14"/>
  <c r="H226" i="14"/>
  <c r="I226" i="14"/>
  <c r="J226" i="14"/>
  <c r="K226" i="14"/>
  <c r="L226" i="14"/>
  <c r="E227" i="14"/>
  <c r="F227" i="14"/>
  <c r="G227" i="14"/>
  <c r="H227" i="14"/>
  <c r="I227" i="14"/>
  <c r="J227" i="14"/>
  <c r="K227" i="14"/>
  <c r="L227" i="14"/>
  <c r="E228" i="14"/>
  <c r="F228" i="14"/>
  <c r="G228" i="14"/>
  <c r="H228" i="14"/>
  <c r="I228" i="14"/>
  <c r="J228" i="14"/>
  <c r="K228" i="14"/>
  <c r="L228" i="14"/>
  <c r="E229" i="14"/>
  <c r="F229" i="14"/>
  <c r="G229" i="14"/>
  <c r="H229" i="14"/>
  <c r="I229" i="14"/>
  <c r="J229" i="14"/>
  <c r="K229" i="14"/>
  <c r="L229" i="14"/>
  <c r="E230" i="14"/>
  <c r="F230" i="14"/>
  <c r="G230" i="14"/>
  <c r="H230" i="14"/>
  <c r="I230" i="14"/>
  <c r="J230" i="14"/>
  <c r="K230" i="14"/>
  <c r="L230" i="14"/>
  <c r="E231" i="14"/>
  <c r="F231" i="14"/>
  <c r="G231" i="14"/>
  <c r="H231" i="14"/>
  <c r="I231" i="14"/>
  <c r="J231" i="14"/>
  <c r="K231" i="14"/>
  <c r="L231" i="14"/>
  <c r="E232" i="14"/>
  <c r="F232" i="14"/>
  <c r="G232" i="14"/>
  <c r="H232" i="14"/>
  <c r="I232" i="14"/>
  <c r="J232" i="14"/>
  <c r="K232" i="14"/>
  <c r="L232" i="14"/>
  <c r="E233" i="14"/>
  <c r="F233" i="14"/>
  <c r="G233" i="14"/>
  <c r="H233" i="14"/>
  <c r="I233" i="14"/>
  <c r="J233" i="14"/>
  <c r="K233" i="14"/>
  <c r="L233" i="14"/>
  <c r="E234" i="14"/>
  <c r="F234" i="14"/>
  <c r="G234" i="14"/>
  <c r="H234" i="14"/>
  <c r="I234" i="14"/>
  <c r="J234" i="14"/>
  <c r="K234" i="14"/>
  <c r="L234" i="14"/>
  <c r="E235" i="14"/>
  <c r="F235" i="14"/>
  <c r="G235" i="14"/>
  <c r="H235" i="14"/>
  <c r="I235" i="14"/>
  <c r="J235" i="14"/>
  <c r="K235" i="14"/>
  <c r="L235" i="14"/>
  <c r="E236" i="14"/>
  <c r="F236" i="14"/>
  <c r="G236" i="14"/>
  <c r="H236" i="14"/>
  <c r="I236" i="14"/>
  <c r="J236" i="14"/>
  <c r="K236" i="14"/>
  <c r="L236" i="14"/>
  <c r="E237" i="14"/>
  <c r="F237" i="14"/>
  <c r="G237" i="14"/>
  <c r="H237" i="14"/>
  <c r="I237" i="14"/>
  <c r="J237" i="14"/>
  <c r="K237" i="14"/>
  <c r="L237" i="14"/>
  <c r="E238" i="14"/>
  <c r="F238" i="14"/>
  <c r="G238" i="14"/>
  <c r="H238" i="14"/>
  <c r="I238" i="14"/>
  <c r="J238" i="14"/>
  <c r="K238" i="14"/>
  <c r="L238" i="14"/>
  <c r="E239" i="14"/>
  <c r="F239" i="14"/>
  <c r="G239" i="14"/>
  <c r="H239" i="14"/>
  <c r="I239" i="14"/>
  <c r="J239" i="14"/>
  <c r="K239" i="14"/>
  <c r="L239" i="14"/>
  <c r="E240" i="14"/>
  <c r="F240" i="14"/>
  <c r="G240" i="14"/>
  <c r="H240" i="14"/>
  <c r="I240" i="14"/>
  <c r="J240" i="14"/>
  <c r="K240" i="14"/>
  <c r="L240" i="14"/>
  <c r="E241" i="14"/>
  <c r="F241" i="14"/>
  <c r="G241" i="14"/>
  <c r="H241" i="14"/>
  <c r="I241" i="14"/>
  <c r="J241" i="14"/>
  <c r="K241" i="14"/>
  <c r="L241" i="14"/>
  <c r="E242" i="14"/>
  <c r="F242" i="14"/>
  <c r="G242" i="14"/>
  <c r="H242" i="14"/>
  <c r="I242" i="14"/>
  <c r="J242" i="14"/>
  <c r="K242" i="14"/>
  <c r="L242" i="14"/>
  <c r="E243" i="14"/>
  <c r="F243" i="14"/>
  <c r="G243" i="14"/>
  <c r="H243" i="14"/>
  <c r="I243" i="14"/>
  <c r="J243" i="14"/>
  <c r="K243" i="14"/>
  <c r="L243" i="14"/>
  <c r="E244" i="14"/>
  <c r="F244" i="14"/>
  <c r="G244" i="14"/>
  <c r="H244" i="14"/>
  <c r="I244" i="14"/>
  <c r="J244" i="14"/>
  <c r="K244" i="14"/>
  <c r="L244" i="14"/>
  <c r="E245" i="14"/>
  <c r="F245" i="14"/>
  <c r="G245" i="14"/>
  <c r="H245" i="14"/>
  <c r="I245" i="14"/>
  <c r="J245" i="14"/>
  <c r="K245" i="14"/>
  <c r="L245" i="14"/>
  <c r="E246" i="14"/>
  <c r="F246" i="14"/>
  <c r="G246" i="14"/>
  <c r="H246" i="14"/>
  <c r="I246" i="14"/>
  <c r="J246" i="14"/>
  <c r="K246" i="14"/>
  <c r="L246" i="14"/>
  <c r="E247" i="14"/>
  <c r="F247" i="14"/>
  <c r="G247" i="14"/>
  <c r="H247" i="14"/>
  <c r="I247" i="14"/>
  <c r="J247" i="14"/>
  <c r="K247" i="14"/>
  <c r="L247" i="14"/>
  <c r="E248" i="14"/>
  <c r="F248" i="14"/>
  <c r="G248" i="14"/>
  <c r="H248" i="14"/>
  <c r="I248" i="14"/>
  <c r="J248" i="14"/>
  <c r="K248" i="14"/>
  <c r="L248" i="14"/>
  <c r="E249" i="14"/>
  <c r="F249" i="14"/>
  <c r="G249" i="14"/>
  <c r="H249" i="14"/>
  <c r="I249" i="14"/>
  <c r="J249" i="14"/>
  <c r="K249" i="14"/>
  <c r="L249" i="14"/>
  <c r="E250" i="14"/>
  <c r="F250" i="14"/>
  <c r="G250" i="14"/>
  <c r="H250" i="14"/>
  <c r="I250" i="14"/>
  <c r="J250" i="14"/>
  <c r="K250" i="14"/>
  <c r="L250" i="14"/>
  <c r="E251" i="14"/>
  <c r="F251" i="14"/>
  <c r="G251" i="14"/>
  <c r="H251" i="14"/>
  <c r="I251" i="14"/>
  <c r="J251" i="14"/>
  <c r="K251" i="14"/>
  <c r="L251" i="14"/>
  <c r="E252" i="14"/>
  <c r="F252" i="14"/>
  <c r="G252" i="14"/>
  <c r="H252" i="14"/>
  <c r="I252" i="14"/>
  <c r="J252" i="14"/>
  <c r="K252" i="14"/>
  <c r="L252" i="14"/>
  <c r="E253" i="14"/>
  <c r="F253" i="14"/>
  <c r="G253" i="14"/>
  <c r="H253" i="14"/>
  <c r="I253" i="14"/>
  <c r="J253" i="14"/>
  <c r="K253" i="14"/>
  <c r="L253" i="14"/>
  <c r="E254" i="14"/>
  <c r="F254" i="14"/>
  <c r="G254" i="14"/>
  <c r="H254" i="14"/>
  <c r="I254" i="14"/>
  <c r="J254" i="14"/>
  <c r="K254" i="14"/>
  <c r="L254" i="14"/>
  <c r="E255" i="14"/>
  <c r="F255" i="14"/>
  <c r="G255" i="14"/>
  <c r="H255" i="14"/>
  <c r="I255" i="14"/>
  <c r="J255" i="14"/>
  <c r="K255" i="14"/>
  <c r="L255" i="14"/>
  <c r="E256" i="14"/>
  <c r="F256" i="14"/>
  <c r="G256" i="14"/>
  <c r="H256" i="14"/>
  <c r="I256" i="14"/>
  <c r="J256" i="14"/>
  <c r="K256" i="14"/>
  <c r="L256" i="14"/>
  <c r="E257" i="14"/>
  <c r="F257" i="14"/>
  <c r="G257" i="14"/>
  <c r="H257" i="14"/>
  <c r="I257" i="14"/>
  <c r="J257" i="14"/>
  <c r="K257" i="14"/>
  <c r="L257" i="14"/>
  <c r="E258" i="14"/>
  <c r="F258" i="14"/>
  <c r="G258" i="14"/>
  <c r="H258" i="14"/>
  <c r="I258" i="14"/>
  <c r="J258" i="14"/>
  <c r="K258" i="14"/>
  <c r="L258" i="14"/>
  <c r="E161" i="14"/>
  <c r="F161" i="14"/>
  <c r="G161" i="14"/>
  <c r="H161" i="14"/>
  <c r="I161" i="14"/>
  <c r="J161" i="14"/>
  <c r="K161" i="14"/>
  <c r="L161" i="14"/>
  <c r="E162" i="14"/>
  <c r="F162" i="14"/>
  <c r="G162" i="14"/>
  <c r="H162" i="14"/>
  <c r="I162" i="14"/>
  <c r="J162" i="14"/>
  <c r="K162" i="14"/>
  <c r="L162" i="14"/>
  <c r="E163" i="14"/>
  <c r="F163" i="14"/>
  <c r="G163" i="14"/>
  <c r="H163" i="14"/>
  <c r="I163" i="14"/>
  <c r="J163" i="14"/>
  <c r="K163" i="14"/>
  <c r="L163" i="14"/>
  <c r="E164" i="14"/>
  <c r="F164" i="14"/>
  <c r="G164" i="14"/>
  <c r="H164" i="14"/>
  <c r="I164" i="14"/>
  <c r="J164" i="14"/>
  <c r="K164" i="14"/>
  <c r="L164" i="14"/>
  <c r="E165" i="14"/>
  <c r="F165" i="14"/>
  <c r="G165" i="14"/>
  <c r="H165" i="14"/>
  <c r="I165" i="14"/>
  <c r="J165" i="14"/>
  <c r="K165" i="14"/>
  <c r="L165" i="14"/>
  <c r="E166" i="14"/>
  <c r="F166" i="14"/>
  <c r="G166" i="14"/>
  <c r="H166" i="14"/>
  <c r="I166" i="14"/>
  <c r="J166" i="14"/>
  <c r="K166" i="14"/>
  <c r="L166" i="14"/>
  <c r="E167" i="14"/>
  <c r="F167" i="14"/>
  <c r="G167" i="14"/>
  <c r="H167" i="14"/>
  <c r="I167" i="14"/>
  <c r="J167" i="14"/>
  <c r="K167" i="14"/>
  <c r="L167" i="14"/>
  <c r="E168" i="14"/>
  <c r="F168" i="14"/>
  <c r="G168" i="14"/>
  <c r="H168" i="14"/>
  <c r="I168" i="14"/>
  <c r="J168" i="14"/>
  <c r="K168" i="14"/>
  <c r="L168" i="14"/>
  <c r="E169" i="14"/>
  <c r="F169" i="14"/>
  <c r="G169" i="14"/>
  <c r="H169" i="14"/>
  <c r="I169" i="14"/>
  <c r="J169" i="14"/>
  <c r="K169" i="14"/>
  <c r="L169" i="14"/>
  <c r="E170" i="14"/>
  <c r="F170" i="14"/>
  <c r="G170" i="14"/>
  <c r="H170" i="14"/>
  <c r="I170" i="14"/>
  <c r="J170" i="14"/>
  <c r="K170" i="14"/>
  <c r="L170" i="14"/>
  <c r="E171" i="14"/>
  <c r="F171" i="14"/>
  <c r="G171" i="14"/>
  <c r="H171" i="14"/>
  <c r="I171" i="14"/>
  <c r="J171" i="14"/>
  <c r="K171" i="14"/>
  <c r="L171" i="14"/>
  <c r="E172" i="14"/>
  <c r="F172" i="14"/>
  <c r="G172" i="14"/>
  <c r="H172" i="14"/>
  <c r="I172" i="14"/>
  <c r="J172" i="14"/>
  <c r="K172" i="14"/>
  <c r="L172" i="14"/>
  <c r="E173" i="14"/>
  <c r="F173" i="14"/>
  <c r="G173" i="14"/>
  <c r="H173" i="14"/>
  <c r="I173" i="14"/>
  <c r="J173" i="14"/>
  <c r="K173" i="14"/>
  <c r="L173" i="14"/>
  <c r="E174" i="14"/>
  <c r="F174" i="14"/>
  <c r="G174" i="14"/>
  <c r="H174" i="14"/>
  <c r="I174" i="14"/>
  <c r="J174" i="14"/>
  <c r="K174" i="14"/>
  <c r="L174" i="14"/>
  <c r="E175" i="14"/>
  <c r="F175" i="14"/>
  <c r="G175" i="14"/>
  <c r="H175" i="14"/>
  <c r="I175" i="14"/>
  <c r="J175" i="14"/>
  <c r="K175" i="14"/>
  <c r="L175" i="14"/>
  <c r="E176" i="14"/>
  <c r="F176" i="14"/>
  <c r="G176" i="14"/>
  <c r="H176" i="14"/>
  <c r="I176" i="14"/>
  <c r="J176" i="14"/>
  <c r="K176" i="14"/>
  <c r="L176" i="14"/>
  <c r="E177" i="14"/>
  <c r="F177" i="14"/>
  <c r="G177" i="14"/>
  <c r="H177" i="14"/>
  <c r="I177" i="14"/>
  <c r="J177" i="14"/>
  <c r="K177" i="14"/>
  <c r="L177" i="14"/>
  <c r="E178" i="14"/>
  <c r="F178" i="14"/>
  <c r="G178" i="14"/>
  <c r="H178" i="14"/>
  <c r="I178" i="14"/>
  <c r="J178" i="14"/>
  <c r="K178" i="14"/>
  <c r="L178" i="14"/>
  <c r="E179" i="14"/>
  <c r="F179" i="14"/>
  <c r="G179" i="14"/>
  <c r="H179" i="14"/>
  <c r="I179" i="14"/>
  <c r="J179" i="14"/>
  <c r="K179" i="14"/>
  <c r="L179" i="14"/>
  <c r="E180" i="14"/>
  <c r="F180" i="14"/>
  <c r="G180" i="14"/>
  <c r="H180" i="14"/>
  <c r="I180" i="14"/>
  <c r="J180" i="14"/>
  <c r="K180" i="14"/>
  <c r="L180" i="14"/>
  <c r="E181" i="14"/>
  <c r="F181" i="14"/>
  <c r="G181" i="14"/>
  <c r="H181" i="14"/>
  <c r="I181" i="14"/>
  <c r="J181" i="14"/>
  <c r="K181" i="14"/>
  <c r="L181" i="14"/>
  <c r="E182" i="14"/>
  <c r="F182" i="14"/>
  <c r="G182" i="14"/>
  <c r="H182" i="14"/>
  <c r="I182" i="14"/>
  <c r="J182" i="14"/>
  <c r="K182" i="14"/>
  <c r="L182" i="14"/>
  <c r="E183" i="14"/>
  <c r="F183" i="14"/>
  <c r="G183" i="14"/>
  <c r="H183" i="14"/>
  <c r="I183" i="14"/>
  <c r="J183" i="14"/>
  <c r="K183" i="14"/>
  <c r="L183" i="14"/>
  <c r="E184" i="14"/>
  <c r="F184" i="14"/>
  <c r="G184" i="14"/>
  <c r="H184" i="14"/>
  <c r="I184" i="14"/>
  <c r="J184" i="14"/>
  <c r="K184" i="14"/>
  <c r="L184" i="14"/>
  <c r="E185" i="14"/>
  <c r="F185" i="14"/>
  <c r="G185" i="14"/>
  <c r="H185" i="14"/>
  <c r="I185" i="14"/>
  <c r="J185" i="14"/>
  <c r="K185" i="14"/>
  <c r="L185" i="14"/>
  <c r="E186" i="14"/>
  <c r="F186" i="14"/>
  <c r="G186" i="14"/>
  <c r="H186" i="14"/>
  <c r="I186" i="14"/>
  <c r="J186" i="14"/>
  <c r="K186" i="14"/>
  <c r="L186" i="14"/>
  <c r="E187" i="14"/>
  <c r="F187" i="14"/>
  <c r="G187" i="14"/>
  <c r="H187" i="14"/>
  <c r="I187" i="14"/>
  <c r="J187" i="14"/>
  <c r="K187" i="14"/>
  <c r="L187" i="14"/>
  <c r="E188" i="14"/>
  <c r="F188" i="14"/>
  <c r="G188" i="14"/>
  <c r="H188" i="14"/>
  <c r="I188" i="14"/>
  <c r="J188" i="14"/>
  <c r="K188" i="14"/>
  <c r="L188" i="14"/>
  <c r="E189" i="14"/>
  <c r="F189" i="14"/>
  <c r="G189" i="14"/>
  <c r="H189" i="14"/>
  <c r="I189" i="14"/>
  <c r="J189" i="14"/>
  <c r="K189" i="14"/>
  <c r="L189" i="14"/>
  <c r="E190" i="14"/>
  <c r="F190" i="14"/>
  <c r="G190" i="14"/>
  <c r="H190" i="14"/>
  <c r="I190" i="14"/>
  <c r="J190" i="14"/>
  <c r="K190" i="14"/>
  <c r="L190" i="14"/>
  <c r="E191" i="14"/>
  <c r="F191" i="14"/>
  <c r="G191" i="14"/>
  <c r="H191" i="14"/>
  <c r="I191" i="14"/>
  <c r="J191" i="14"/>
  <c r="K191" i="14"/>
  <c r="L191" i="14"/>
  <c r="E192" i="14"/>
  <c r="F192" i="14"/>
  <c r="G192" i="14"/>
  <c r="H192" i="14"/>
  <c r="I192" i="14"/>
  <c r="J192" i="14"/>
  <c r="K192" i="14"/>
  <c r="L192" i="14"/>
  <c r="E193" i="14"/>
  <c r="F193" i="14"/>
  <c r="G193" i="14"/>
  <c r="H193" i="14"/>
  <c r="I193" i="14"/>
  <c r="J193" i="14"/>
  <c r="K193" i="14"/>
  <c r="L193" i="14"/>
  <c r="E194" i="14"/>
  <c r="F194" i="14"/>
  <c r="G194" i="14"/>
  <c r="H194" i="14"/>
  <c r="I194" i="14"/>
  <c r="J194" i="14"/>
  <c r="K194" i="14"/>
  <c r="L194" i="14"/>
  <c r="E195" i="14"/>
  <c r="F195" i="14"/>
  <c r="G195" i="14"/>
  <c r="H195" i="14"/>
  <c r="I195" i="14"/>
  <c r="J195" i="14"/>
  <c r="K195" i="14"/>
  <c r="L195" i="14"/>
  <c r="E196" i="14"/>
  <c r="F196" i="14"/>
  <c r="G196" i="14"/>
  <c r="H196" i="14"/>
  <c r="I196" i="14"/>
  <c r="J196" i="14"/>
  <c r="K196" i="14"/>
  <c r="L196" i="14"/>
  <c r="E197" i="14"/>
  <c r="F197" i="14"/>
  <c r="G197" i="14"/>
  <c r="H197" i="14"/>
  <c r="I197" i="14"/>
  <c r="J197" i="14"/>
  <c r="K197" i="14"/>
  <c r="L197" i="14"/>
  <c r="E198" i="14"/>
  <c r="F198" i="14"/>
  <c r="G198" i="14"/>
  <c r="H198" i="14"/>
  <c r="I198" i="14"/>
  <c r="J198" i="14"/>
  <c r="K198" i="14"/>
  <c r="L198" i="14"/>
  <c r="E199" i="14"/>
  <c r="F199" i="14"/>
  <c r="G199" i="14"/>
  <c r="H199" i="14"/>
  <c r="I199" i="14"/>
  <c r="J199" i="14"/>
  <c r="K199" i="14"/>
  <c r="L199" i="14"/>
  <c r="E200" i="14"/>
  <c r="F200" i="14"/>
  <c r="G200" i="14"/>
  <c r="H200" i="14"/>
  <c r="I200" i="14"/>
  <c r="J200" i="14"/>
  <c r="K200" i="14"/>
  <c r="L200" i="14"/>
  <c r="E201" i="14"/>
  <c r="F201" i="14"/>
  <c r="G201" i="14"/>
  <c r="H201" i="14"/>
  <c r="I201" i="14"/>
  <c r="J201" i="14"/>
  <c r="K201" i="14"/>
  <c r="L201" i="14"/>
  <c r="E202" i="14"/>
  <c r="F202" i="14"/>
  <c r="G202" i="14"/>
  <c r="H202" i="14"/>
  <c r="I202" i="14"/>
  <c r="J202" i="14"/>
  <c r="K202" i="14"/>
  <c r="L202" i="14"/>
  <c r="E203" i="14"/>
  <c r="F203" i="14"/>
  <c r="G203" i="14"/>
  <c r="H203" i="14"/>
  <c r="I203" i="14"/>
  <c r="J203" i="14"/>
  <c r="K203" i="14"/>
  <c r="L203" i="14"/>
  <c r="E204" i="14"/>
  <c r="F204" i="14"/>
  <c r="G204" i="14"/>
  <c r="H204" i="14"/>
  <c r="I204" i="14"/>
  <c r="J204" i="14"/>
  <c r="K204" i="14"/>
  <c r="L204" i="14"/>
  <c r="E205" i="14"/>
  <c r="F205" i="14"/>
  <c r="G205" i="14"/>
  <c r="H205" i="14"/>
  <c r="I205" i="14"/>
  <c r="J205" i="14"/>
  <c r="K205" i="14"/>
  <c r="L205" i="14"/>
  <c r="E206" i="14"/>
  <c r="F206" i="14"/>
  <c r="G206" i="14"/>
  <c r="H206" i="14"/>
  <c r="I206" i="14"/>
  <c r="J206" i="14"/>
  <c r="K206" i="14"/>
  <c r="L206" i="14"/>
  <c r="E207" i="14"/>
  <c r="F207" i="14"/>
  <c r="G207" i="14"/>
  <c r="H207" i="14"/>
  <c r="I207" i="14"/>
  <c r="J207" i="14"/>
  <c r="K207" i="14"/>
  <c r="L207" i="14"/>
  <c r="E110" i="14"/>
  <c r="F110" i="14"/>
  <c r="G110" i="14"/>
  <c r="H110" i="14"/>
  <c r="I110" i="14"/>
  <c r="J110" i="14"/>
  <c r="K110" i="14"/>
  <c r="L110" i="14"/>
  <c r="E111" i="14"/>
  <c r="F111" i="14"/>
  <c r="G111" i="14"/>
  <c r="H111" i="14"/>
  <c r="I111" i="14"/>
  <c r="J111" i="14"/>
  <c r="K111" i="14"/>
  <c r="L111" i="14"/>
  <c r="E112" i="14"/>
  <c r="F112" i="14"/>
  <c r="G112" i="14"/>
  <c r="H112" i="14"/>
  <c r="I112" i="14"/>
  <c r="J112" i="14"/>
  <c r="K112" i="14"/>
  <c r="L112" i="14"/>
  <c r="E113" i="14"/>
  <c r="F113" i="14"/>
  <c r="G113" i="14"/>
  <c r="H113" i="14"/>
  <c r="I113" i="14"/>
  <c r="J113" i="14"/>
  <c r="K113" i="14"/>
  <c r="L113" i="14"/>
  <c r="E114" i="14"/>
  <c r="F114" i="14"/>
  <c r="G114" i="14"/>
  <c r="H114" i="14"/>
  <c r="I114" i="14"/>
  <c r="J114" i="14"/>
  <c r="K114" i="14"/>
  <c r="L114" i="14"/>
  <c r="E115" i="14"/>
  <c r="F115" i="14"/>
  <c r="G115" i="14"/>
  <c r="H115" i="14"/>
  <c r="I115" i="14"/>
  <c r="J115" i="14"/>
  <c r="K115" i="14"/>
  <c r="L115" i="14"/>
  <c r="E116" i="14"/>
  <c r="F116" i="14"/>
  <c r="G116" i="14"/>
  <c r="H116" i="14"/>
  <c r="I116" i="14"/>
  <c r="J116" i="14"/>
  <c r="K116" i="14"/>
  <c r="L116" i="14"/>
  <c r="E117" i="14"/>
  <c r="F117" i="14"/>
  <c r="G117" i="14"/>
  <c r="H117" i="14"/>
  <c r="I117" i="14"/>
  <c r="J117" i="14"/>
  <c r="K117" i="14"/>
  <c r="L117" i="14"/>
  <c r="E118" i="14"/>
  <c r="F118" i="14"/>
  <c r="G118" i="14"/>
  <c r="H118" i="14"/>
  <c r="I118" i="14"/>
  <c r="J118" i="14"/>
  <c r="K118" i="14"/>
  <c r="L118" i="14"/>
  <c r="E119" i="14"/>
  <c r="F119" i="14"/>
  <c r="G119" i="14"/>
  <c r="H119" i="14"/>
  <c r="I119" i="14"/>
  <c r="J119" i="14"/>
  <c r="K119" i="14"/>
  <c r="L119" i="14"/>
  <c r="E120" i="14"/>
  <c r="F120" i="14"/>
  <c r="G120" i="14"/>
  <c r="H120" i="14"/>
  <c r="I120" i="14"/>
  <c r="J120" i="14"/>
  <c r="K120" i="14"/>
  <c r="L120" i="14"/>
  <c r="E121" i="14"/>
  <c r="F121" i="14"/>
  <c r="G121" i="14"/>
  <c r="H121" i="14"/>
  <c r="I121" i="14"/>
  <c r="J121" i="14"/>
  <c r="K121" i="14"/>
  <c r="L121" i="14"/>
  <c r="E122" i="14"/>
  <c r="F122" i="14"/>
  <c r="G122" i="14"/>
  <c r="H122" i="14"/>
  <c r="I122" i="14"/>
  <c r="J122" i="14"/>
  <c r="K122" i="14"/>
  <c r="L122" i="14"/>
  <c r="E123" i="14"/>
  <c r="F123" i="14"/>
  <c r="G123" i="14"/>
  <c r="H123" i="14"/>
  <c r="I123" i="14"/>
  <c r="J123" i="14"/>
  <c r="K123" i="14"/>
  <c r="L123" i="14"/>
  <c r="E124" i="14"/>
  <c r="F124" i="14"/>
  <c r="G124" i="14"/>
  <c r="H124" i="14"/>
  <c r="I124" i="14"/>
  <c r="J124" i="14"/>
  <c r="K124" i="14"/>
  <c r="L124" i="14"/>
  <c r="E125" i="14"/>
  <c r="F125" i="14"/>
  <c r="G125" i="14"/>
  <c r="H125" i="14"/>
  <c r="I125" i="14"/>
  <c r="J125" i="14"/>
  <c r="K125" i="14"/>
  <c r="L125" i="14"/>
  <c r="E126" i="14"/>
  <c r="F126" i="14"/>
  <c r="G126" i="14"/>
  <c r="H126" i="14"/>
  <c r="I126" i="14"/>
  <c r="J126" i="14"/>
  <c r="K126" i="14"/>
  <c r="L126" i="14"/>
  <c r="E127" i="14"/>
  <c r="F127" i="14"/>
  <c r="G127" i="14"/>
  <c r="H127" i="14"/>
  <c r="I127" i="14"/>
  <c r="J127" i="14"/>
  <c r="K127" i="14"/>
  <c r="L127" i="14"/>
  <c r="E128" i="14"/>
  <c r="F128" i="14"/>
  <c r="G128" i="14"/>
  <c r="H128" i="14"/>
  <c r="I128" i="14"/>
  <c r="J128" i="14"/>
  <c r="K128" i="14"/>
  <c r="L128" i="14"/>
  <c r="E129" i="14"/>
  <c r="F129" i="14"/>
  <c r="G129" i="14"/>
  <c r="H129" i="14"/>
  <c r="I129" i="14"/>
  <c r="J129" i="14"/>
  <c r="K129" i="14"/>
  <c r="L129" i="14"/>
  <c r="E130" i="14"/>
  <c r="F130" i="14"/>
  <c r="G130" i="14"/>
  <c r="H130" i="14"/>
  <c r="I130" i="14"/>
  <c r="J130" i="14"/>
  <c r="K130" i="14"/>
  <c r="L130" i="14"/>
  <c r="E131" i="14"/>
  <c r="F131" i="14"/>
  <c r="G131" i="14"/>
  <c r="H131" i="14"/>
  <c r="I131" i="14"/>
  <c r="J131" i="14"/>
  <c r="K131" i="14"/>
  <c r="L131" i="14"/>
  <c r="E132" i="14"/>
  <c r="F132" i="14"/>
  <c r="G132" i="14"/>
  <c r="H132" i="14"/>
  <c r="I132" i="14"/>
  <c r="J132" i="14"/>
  <c r="K132" i="14"/>
  <c r="L132" i="14"/>
  <c r="E133" i="14"/>
  <c r="F133" i="14"/>
  <c r="G133" i="14"/>
  <c r="H133" i="14"/>
  <c r="I133" i="14"/>
  <c r="J133" i="14"/>
  <c r="K133" i="14"/>
  <c r="L133" i="14"/>
  <c r="E134" i="14"/>
  <c r="F134" i="14"/>
  <c r="G134" i="14"/>
  <c r="H134" i="14"/>
  <c r="I134" i="14"/>
  <c r="J134" i="14"/>
  <c r="K134" i="14"/>
  <c r="L134" i="14"/>
  <c r="E135" i="14"/>
  <c r="F135" i="14"/>
  <c r="G135" i="14"/>
  <c r="H135" i="14"/>
  <c r="I135" i="14"/>
  <c r="J135" i="14"/>
  <c r="K135" i="14"/>
  <c r="L135" i="14"/>
  <c r="E136" i="14"/>
  <c r="F136" i="14"/>
  <c r="G136" i="14"/>
  <c r="H136" i="14"/>
  <c r="I136" i="14"/>
  <c r="J136" i="14"/>
  <c r="K136" i="14"/>
  <c r="L136" i="14"/>
  <c r="E137" i="14"/>
  <c r="F137" i="14"/>
  <c r="G137" i="14"/>
  <c r="H137" i="14"/>
  <c r="I137" i="14"/>
  <c r="J137" i="14"/>
  <c r="K137" i="14"/>
  <c r="L137" i="14"/>
  <c r="E138" i="14"/>
  <c r="F138" i="14"/>
  <c r="G138" i="14"/>
  <c r="H138" i="14"/>
  <c r="I138" i="14"/>
  <c r="J138" i="14"/>
  <c r="K138" i="14"/>
  <c r="L138" i="14"/>
  <c r="E139" i="14"/>
  <c r="F139" i="14"/>
  <c r="G139" i="14"/>
  <c r="H139" i="14"/>
  <c r="I139" i="14"/>
  <c r="J139" i="14"/>
  <c r="K139" i="14"/>
  <c r="L139" i="14"/>
  <c r="E140" i="14"/>
  <c r="F140" i="14"/>
  <c r="G140" i="14"/>
  <c r="H140" i="14"/>
  <c r="I140" i="14"/>
  <c r="J140" i="14"/>
  <c r="K140" i="14"/>
  <c r="L140" i="14"/>
  <c r="E141" i="14"/>
  <c r="F141" i="14"/>
  <c r="G141" i="14"/>
  <c r="H141" i="14"/>
  <c r="I141" i="14"/>
  <c r="J141" i="14"/>
  <c r="K141" i="14"/>
  <c r="L141" i="14"/>
  <c r="E142" i="14"/>
  <c r="F142" i="14"/>
  <c r="G142" i="14"/>
  <c r="H142" i="14"/>
  <c r="I142" i="14"/>
  <c r="J142" i="14"/>
  <c r="K142" i="14"/>
  <c r="L142" i="14"/>
  <c r="E143" i="14"/>
  <c r="F143" i="14"/>
  <c r="G143" i="14"/>
  <c r="H143" i="14"/>
  <c r="I143" i="14"/>
  <c r="J143" i="14"/>
  <c r="K143" i="14"/>
  <c r="L143" i="14"/>
  <c r="E144" i="14"/>
  <c r="F144" i="14"/>
  <c r="G144" i="14"/>
  <c r="H144" i="14"/>
  <c r="I144" i="14"/>
  <c r="J144" i="14"/>
  <c r="K144" i="14"/>
  <c r="L144" i="14"/>
  <c r="E145" i="14"/>
  <c r="F145" i="14"/>
  <c r="G145" i="14"/>
  <c r="H145" i="14"/>
  <c r="I145" i="14"/>
  <c r="J145" i="14"/>
  <c r="K145" i="14"/>
  <c r="L145" i="14"/>
  <c r="E146" i="14"/>
  <c r="F146" i="14"/>
  <c r="G146" i="14"/>
  <c r="H146" i="14"/>
  <c r="I146" i="14"/>
  <c r="J146" i="14"/>
  <c r="K146" i="14"/>
  <c r="L146" i="14"/>
  <c r="E147" i="14"/>
  <c r="F147" i="14"/>
  <c r="G147" i="14"/>
  <c r="H147" i="14"/>
  <c r="I147" i="14"/>
  <c r="J147" i="14"/>
  <c r="K147" i="14"/>
  <c r="L147" i="14"/>
  <c r="E148" i="14"/>
  <c r="F148" i="14"/>
  <c r="G148" i="14"/>
  <c r="H148" i="14"/>
  <c r="I148" i="14"/>
  <c r="J148" i="14"/>
  <c r="K148" i="14"/>
  <c r="L148" i="14"/>
  <c r="E149" i="14"/>
  <c r="F149" i="14"/>
  <c r="G149" i="14"/>
  <c r="H149" i="14"/>
  <c r="I149" i="14"/>
  <c r="J149" i="14"/>
  <c r="K149" i="14"/>
  <c r="L149" i="14"/>
  <c r="E150" i="14"/>
  <c r="F150" i="14"/>
  <c r="G150" i="14"/>
  <c r="H150" i="14"/>
  <c r="I150" i="14"/>
  <c r="J150" i="14"/>
  <c r="K150" i="14"/>
  <c r="L150" i="14"/>
  <c r="E151" i="14"/>
  <c r="F151" i="14"/>
  <c r="G151" i="14"/>
  <c r="H151" i="14"/>
  <c r="I151" i="14"/>
  <c r="J151" i="14"/>
  <c r="K151" i="14"/>
  <c r="L151" i="14"/>
  <c r="E152" i="14"/>
  <c r="F152" i="14"/>
  <c r="G152" i="14"/>
  <c r="H152" i="14"/>
  <c r="I152" i="14"/>
  <c r="J152" i="14"/>
  <c r="K152" i="14"/>
  <c r="L152" i="14"/>
  <c r="E153" i="14"/>
  <c r="F153" i="14"/>
  <c r="G153" i="14"/>
  <c r="H153" i="14"/>
  <c r="I153" i="14"/>
  <c r="J153" i="14"/>
  <c r="K153" i="14"/>
  <c r="L153" i="14"/>
  <c r="E154" i="14"/>
  <c r="F154" i="14"/>
  <c r="G154" i="14"/>
  <c r="H154" i="14"/>
  <c r="I154" i="14"/>
  <c r="J154" i="14"/>
  <c r="K154" i="14"/>
  <c r="L154" i="14"/>
  <c r="E155" i="14"/>
  <c r="F155" i="14"/>
  <c r="G155" i="14"/>
  <c r="H155" i="14"/>
  <c r="I155" i="14"/>
  <c r="J155" i="14"/>
  <c r="K155" i="14"/>
  <c r="L155" i="14"/>
  <c r="E156" i="14"/>
  <c r="F156" i="14"/>
  <c r="G156" i="14"/>
  <c r="H156" i="14"/>
  <c r="I156" i="14"/>
  <c r="J156" i="14"/>
  <c r="K156" i="14"/>
  <c r="L156" i="14"/>
  <c r="E8" i="14"/>
  <c r="G8" i="14"/>
  <c r="I8" i="14"/>
  <c r="K8" i="14"/>
  <c r="E9" i="14"/>
  <c r="G9" i="14"/>
  <c r="I9" i="14"/>
  <c r="K9" i="14"/>
  <c r="E10" i="14"/>
  <c r="G10" i="14"/>
  <c r="I10" i="14"/>
  <c r="K10" i="14"/>
  <c r="E11" i="14"/>
  <c r="G11" i="14"/>
  <c r="I11" i="14"/>
  <c r="K11" i="14"/>
  <c r="E12" i="14"/>
  <c r="G12" i="14"/>
  <c r="I12" i="14"/>
  <c r="K12" i="14"/>
  <c r="E13" i="14"/>
  <c r="G13" i="14"/>
  <c r="I13" i="14"/>
  <c r="K13" i="14"/>
  <c r="E14" i="14"/>
  <c r="G14" i="14"/>
  <c r="I14" i="14"/>
  <c r="K14" i="14"/>
  <c r="E15" i="14"/>
  <c r="G15" i="14"/>
  <c r="I15" i="14"/>
  <c r="K15" i="14"/>
  <c r="E16" i="14"/>
  <c r="G16" i="14"/>
  <c r="I16" i="14"/>
  <c r="K16" i="14"/>
  <c r="E17" i="14"/>
  <c r="G17" i="14"/>
  <c r="I17" i="14"/>
  <c r="K17" i="14"/>
  <c r="E18" i="14"/>
  <c r="G18" i="14"/>
  <c r="I18" i="14"/>
  <c r="K18" i="14"/>
  <c r="E19" i="14"/>
  <c r="G19" i="14"/>
  <c r="I19" i="14"/>
  <c r="K19" i="14"/>
  <c r="E20" i="14"/>
  <c r="G20" i="14"/>
  <c r="I20" i="14"/>
  <c r="K20" i="14"/>
  <c r="E21" i="14"/>
  <c r="G21" i="14"/>
  <c r="I21" i="14"/>
  <c r="K21" i="14"/>
  <c r="E22" i="14"/>
  <c r="G22" i="14"/>
  <c r="I22" i="14"/>
  <c r="K22" i="14"/>
  <c r="E23" i="14"/>
  <c r="G23" i="14"/>
  <c r="I23" i="14"/>
  <c r="K23" i="14"/>
  <c r="E24" i="14"/>
  <c r="G24" i="14"/>
  <c r="I24" i="14"/>
  <c r="K24" i="14"/>
  <c r="E25" i="14"/>
  <c r="G25" i="14"/>
  <c r="I25" i="14"/>
  <c r="K25" i="14"/>
  <c r="E26" i="14"/>
  <c r="G26" i="14"/>
  <c r="I26" i="14"/>
  <c r="K26" i="14"/>
  <c r="E27" i="14"/>
  <c r="G27" i="14"/>
  <c r="I27" i="14"/>
  <c r="K27" i="14"/>
  <c r="E28" i="14"/>
  <c r="G28" i="14"/>
  <c r="I28" i="14"/>
  <c r="K28" i="14"/>
  <c r="E29" i="14"/>
  <c r="G29" i="14"/>
  <c r="I29" i="14"/>
  <c r="K29" i="14"/>
  <c r="E30" i="14"/>
  <c r="G30" i="14"/>
  <c r="I30" i="14"/>
  <c r="K30" i="14"/>
  <c r="E31" i="14"/>
  <c r="G31" i="14"/>
  <c r="I31" i="14"/>
  <c r="K31" i="14"/>
  <c r="E32" i="14"/>
  <c r="G32" i="14"/>
  <c r="I32" i="14"/>
  <c r="K32" i="14"/>
  <c r="E33" i="14"/>
  <c r="G33" i="14"/>
  <c r="I33" i="14"/>
  <c r="K33" i="14"/>
  <c r="E34" i="14"/>
  <c r="G34" i="14"/>
  <c r="I34" i="14"/>
  <c r="K34" i="14"/>
  <c r="E35" i="14"/>
  <c r="G35" i="14"/>
  <c r="I35" i="14"/>
  <c r="K35" i="14"/>
  <c r="E36" i="14"/>
  <c r="G36" i="14"/>
  <c r="I36" i="14"/>
  <c r="K36" i="14"/>
  <c r="E37" i="14"/>
  <c r="G37" i="14"/>
  <c r="I37" i="14"/>
  <c r="K37" i="14"/>
  <c r="E38" i="14"/>
  <c r="G38" i="14"/>
  <c r="I38" i="14"/>
  <c r="K38" i="14"/>
  <c r="E39" i="14"/>
  <c r="G39" i="14"/>
  <c r="I39" i="14"/>
  <c r="K39" i="14"/>
  <c r="E40" i="14"/>
  <c r="G40" i="14"/>
  <c r="I40" i="14"/>
  <c r="K40" i="14"/>
  <c r="E41" i="14"/>
  <c r="G41" i="14"/>
  <c r="I41" i="14"/>
  <c r="K41" i="14"/>
  <c r="E42" i="14"/>
  <c r="G42" i="14"/>
  <c r="I42" i="14"/>
  <c r="K42" i="14"/>
  <c r="E43" i="14"/>
  <c r="G43" i="14"/>
  <c r="I43" i="14"/>
  <c r="K43" i="14"/>
  <c r="E44" i="14"/>
  <c r="G44" i="14"/>
  <c r="I44" i="14"/>
  <c r="K44" i="14"/>
  <c r="E45" i="14"/>
  <c r="G45" i="14"/>
  <c r="I45" i="14"/>
  <c r="K45" i="14"/>
  <c r="E46" i="14"/>
  <c r="G46" i="14"/>
  <c r="I46" i="14"/>
  <c r="K46" i="14"/>
  <c r="E47" i="14"/>
  <c r="G47" i="14"/>
  <c r="I47" i="14"/>
  <c r="K47" i="14"/>
  <c r="E48" i="14"/>
  <c r="G48" i="14"/>
  <c r="I48" i="14"/>
  <c r="K48" i="14"/>
  <c r="E49" i="14"/>
  <c r="G49" i="14"/>
  <c r="I49" i="14"/>
  <c r="K49" i="14"/>
  <c r="E50" i="14"/>
  <c r="G50" i="14"/>
  <c r="I50" i="14"/>
  <c r="K50" i="14"/>
  <c r="E51" i="14"/>
  <c r="G51" i="14"/>
  <c r="I51" i="14"/>
  <c r="K51" i="14"/>
  <c r="E52" i="14"/>
  <c r="G52" i="14"/>
  <c r="I52" i="14"/>
  <c r="K52" i="14"/>
  <c r="E53" i="14"/>
  <c r="G53" i="14"/>
  <c r="I53" i="14"/>
  <c r="K53" i="14"/>
  <c r="E54" i="14"/>
  <c r="G54" i="14"/>
  <c r="I54" i="14"/>
  <c r="K54" i="14"/>
  <c r="E868" i="4"/>
  <c r="F868" i="4"/>
  <c r="G868" i="4"/>
  <c r="H868" i="4"/>
  <c r="I868" i="4"/>
  <c r="J868" i="4"/>
  <c r="K868" i="4"/>
  <c r="L868" i="4"/>
  <c r="E869" i="4"/>
  <c r="F869" i="4"/>
  <c r="G869" i="4"/>
  <c r="H869" i="4"/>
  <c r="I869" i="4"/>
  <c r="J869" i="4"/>
  <c r="K869" i="4"/>
  <c r="L869" i="4"/>
  <c r="E870" i="4"/>
  <c r="F870" i="4"/>
  <c r="G870" i="4"/>
  <c r="H870" i="4"/>
  <c r="I870" i="4"/>
  <c r="J870" i="4"/>
  <c r="K870" i="4"/>
  <c r="L870" i="4"/>
  <c r="E871" i="4"/>
  <c r="F871" i="4"/>
  <c r="G871" i="4"/>
  <c r="H871" i="4"/>
  <c r="I871" i="4"/>
  <c r="J871" i="4"/>
  <c r="K871" i="4"/>
  <c r="L871" i="4"/>
  <c r="E872" i="4"/>
  <c r="F872" i="4"/>
  <c r="G872" i="4"/>
  <c r="H872" i="4"/>
  <c r="I872" i="4"/>
  <c r="J872" i="4"/>
  <c r="K872" i="4"/>
  <c r="L872" i="4"/>
  <c r="E873" i="4"/>
  <c r="F873" i="4"/>
  <c r="G873" i="4"/>
  <c r="H873" i="4"/>
  <c r="I873" i="4"/>
  <c r="J873" i="4"/>
  <c r="K873" i="4"/>
  <c r="L873" i="4"/>
  <c r="E874" i="4"/>
  <c r="F874" i="4"/>
  <c r="G874" i="4"/>
  <c r="H874" i="4"/>
  <c r="I874" i="4"/>
  <c r="J874" i="4"/>
  <c r="K874" i="4"/>
  <c r="L874" i="4"/>
  <c r="E875" i="4"/>
  <c r="F875" i="4"/>
  <c r="G875" i="4"/>
  <c r="H875" i="4"/>
  <c r="I875" i="4"/>
  <c r="J875" i="4"/>
  <c r="K875" i="4"/>
  <c r="L875" i="4"/>
  <c r="L867" i="4"/>
  <c r="K867" i="4"/>
  <c r="J867" i="4"/>
  <c r="I867" i="4"/>
  <c r="H867" i="4"/>
  <c r="G867" i="4"/>
  <c r="F867" i="4"/>
  <c r="E867" i="4"/>
  <c r="E858" i="4"/>
  <c r="F858" i="4"/>
  <c r="G858" i="4"/>
  <c r="H858" i="4"/>
  <c r="I858" i="4"/>
  <c r="J858" i="4"/>
  <c r="K858" i="4"/>
  <c r="L858" i="4"/>
  <c r="E859" i="4"/>
  <c r="F859" i="4"/>
  <c r="G859" i="4"/>
  <c r="H859" i="4"/>
  <c r="I859" i="4"/>
  <c r="J859" i="4"/>
  <c r="K859" i="4"/>
  <c r="L859" i="4"/>
  <c r="E860" i="4"/>
  <c r="F860" i="4"/>
  <c r="G860" i="4"/>
  <c r="H860" i="4"/>
  <c r="I860" i="4"/>
  <c r="J860" i="4"/>
  <c r="K860" i="4"/>
  <c r="L860" i="4"/>
  <c r="E861" i="4"/>
  <c r="F861" i="4"/>
  <c r="G861" i="4"/>
  <c r="H861" i="4"/>
  <c r="I861" i="4"/>
  <c r="J861" i="4"/>
  <c r="K861" i="4"/>
  <c r="L861" i="4"/>
  <c r="E862" i="4"/>
  <c r="F862" i="4"/>
  <c r="G862" i="4"/>
  <c r="H862" i="4"/>
  <c r="I862" i="4"/>
  <c r="J862" i="4"/>
  <c r="K862" i="4"/>
  <c r="L862" i="4"/>
  <c r="E863" i="4"/>
  <c r="F863" i="4"/>
  <c r="G863" i="4"/>
  <c r="H863" i="4"/>
  <c r="I863" i="4"/>
  <c r="J863" i="4"/>
  <c r="K863" i="4"/>
  <c r="L863" i="4"/>
  <c r="E864" i="4"/>
  <c r="F864" i="4"/>
  <c r="G864" i="4"/>
  <c r="H864" i="4"/>
  <c r="I864" i="4"/>
  <c r="J864" i="4"/>
  <c r="K864" i="4"/>
  <c r="L864" i="4"/>
  <c r="E865" i="4"/>
  <c r="F865" i="4"/>
  <c r="G865" i="4"/>
  <c r="H865" i="4"/>
  <c r="I865" i="4"/>
  <c r="J865" i="4"/>
  <c r="K865" i="4"/>
  <c r="L865" i="4"/>
  <c r="L857" i="4"/>
  <c r="K857" i="4"/>
  <c r="J857" i="4"/>
  <c r="I857" i="4"/>
  <c r="H857" i="4"/>
  <c r="G857" i="4"/>
  <c r="F857" i="4"/>
  <c r="E857" i="4"/>
  <c r="E848" i="4"/>
  <c r="F848" i="4"/>
  <c r="G848" i="4"/>
  <c r="H848" i="4"/>
  <c r="I848" i="4"/>
  <c r="J848" i="4"/>
  <c r="K848" i="4"/>
  <c r="L848" i="4"/>
  <c r="E849" i="4"/>
  <c r="F849" i="4"/>
  <c r="G849" i="4"/>
  <c r="H849" i="4"/>
  <c r="I849" i="4"/>
  <c r="J849" i="4"/>
  <c r="K849" i="4"/>
  <c r="L849" i="4"/>
  <c r="E850" i="4"/>
  <c r="F850" i="4"/>
  <c r="G850" i="4"/>
  <c r="H850" i="4"/>
  <c r="I850" i="4"/>
  <c r="J850" i="4"/>
  <c r="K850" i="4"/>
  <c r="L850" i="4"/>
  <c r="E851" i="4"/>
  <c r="F851" i="4"/>
  <c r="G851" i="4"/>
  <c r="H851" i="4"/>
  <c r="I851" i="4"/>
  <c r="J851" i="4"/>
  <c r="K851" i="4"/>
  <c r="L851" i="4"/>
  <c r="E852" i="4"/>
  <c r="F852" i="4"/>
  <c r="G852" i="4"/>
  <c r="H852" i="4"/>
  <c r="I852" i="4"/>
  <c r="J852" i="4"/>
  <c r="K852" i="4"/>
  <c r="L852" i="4"/>
  <c r="E853" i="4"/>
  <c r="F853" i="4"/>
  <c r="G853" i="4"/>
  <c r="H853" i="4"/>
  <c r="I853" i="4"/>
  <c r="J853" i="4"/>
  <c r="K853" i="4"/>
  <c r="L853" i="4"/>
  <c r="E854" i="4"/>
  <c r="F854" i="4"/>
  <c r="G854" i="4"/>
  <c r="H854" i="4"/>
  <c r="I854" i="4"/>
  <c r="J854" i="4"/>
  <c r="K854" i="4"/>
  <c r="L854" i="4"/>
  <c r="E855" i="4"/>
  <c r="F855" i="4"/>
  <c r="G855" i="4"/>
  <c r="H855" i="4"/>
  <c r="I855" i="4"/>
  <c r="J855" i="4"/>
  <c r="K855" i="4"/>
  <c r="L855" i="4"/>
  <c r="L847" i="4"/>
  <c r="K847" i="4"/>
  <c r="J847" i="4"/>
  <c r="I847" i="4"/>
  <c r="H847" i="4"/>
  <c r="G847" i="4"/>
  <c r="F847" i="4"/>
  <c r="E847" i="4"/>
  <c r="E838" i="4"/>
  <c r="F838" i="4"/>
  <c r="G838" i="4"/>
  <c r="H838" i="4"/>
  <c r="I838" i="4"/>
  <c r="J838" i="4"/>
  <c r="K838" i="4"/>
  <c r="L838" i="4"/>
  <c r="E839" i="4"/>
  <c r="F839" i="4"/>
  <c r="G839" i="4"/>
  <c r="H839" i="4"/>
  <c r="I839" i="4"/>
  <c r="J839" i="4"/>
  <c r="K839" i="4"/>
  <c r="L839" i="4"/>
  <c r="E840" i="4"/>
  <c r="F840" i="4"/>
  <c r="G840" i="4"/>
  <c r="H840" i="4"/>
  <c r="I840" i="4"/>
  <c r="J840" i="4"/>
  <c r="K840" i="4"/>
  <c r="L840" i="4"/>
  <c r="E841" i="4"/>
  <c r="F841" i="4"/>
  <c r="G841" i="4"/>
  <c r="H841" i="4"/>
  <c r="I841" i="4"/>
  <c r="J841" i="4"/>
  <c r="K841" i="4"/>
  <c r="L841" i="4"/>
  <c r="E842" i="4"/>
  <c r="F842" i="4"/>
  <c r="G842" i="4"/>
  <c r="H842" i="4"/>
  <c r="I842" i="4"/>
  <c r="J842" i="4"/>
  <c r="K842" i="4"/>
  <c r="L842" i="4"/>
  <c r="E843" i="4"/>
  <c r="F843" i="4"/>
  <c r="G843" i="4"/>
  <c r="H843" i="4"/>
  <c r="I843" i="4"/>
  <c r="J843" i="4"/>
  <c r="K843" i="4"/>
  <c r="L843" i="4"/>
  <c r="E844" i="4"/>
  <c r="F844" i="4"/>
  <c r="G844" i="4"/>
  <c r="H844" i="4"/>
  <c r="I844" i="4"/>
  <c r="J844" i="4"/>
  <c r="K844" i="4"/>
  <c r="L844" i="4"/>
  <c r="E845" i="4"/>
  <c r="F845" i="4"/>
  <c r="G845" i="4"/>
  <c r="H845" i="4"/>
  <c r="I845" i="4"/>
  <c r="J845" i="4"/>
  <c r="K845" i="4"/>
  <c r="L845" i="4"/>
  <c r="L837" i="4"/>
  <c r="K837" i="4"/>
  <c r="J837" i="4"/>
  <c r="I837" i="4"/>
  <c r="H837" i="4"/>
  <c r="G837" i="4"/>
  <c r="F837" i="4"/>
  <c r="E837" i="4"/>
  <c r="E828" i="4"/>
  <c r="F828" i="4"/>
  <c r="G828" i="4"/>
  <c r="H828" i="4"/>
  <c r="I828" i="4"/>
  <c r="J828" i="4"/>
  <c r="K828" i="4"/>
  <c r="L828" i="4"/>
  <c r="E829" i="4"/>
  <c r="F829" i="4"/>
  <c r="G829" i="4"/>
  <c r="H829" i="4"/>
  <c r="I829" i="4"/>
  <c r="J829" i="4"/>
  <c r="K829" i="4"/>
  <c r="L829" i="4"/>
  <c r="E830" i="4"/>
  <c r="F830" i="4"/>
  <c r="G830" i="4"/>
  <c r="H830" i="4"/>
  <c r="I830" i="4"/>
  <c r="J830" i="4"/>
  <c r="K830" i="4"/>
  <c r="L830" i="4"/>
  <c r="E831" i="4"/>
  <c r="F831" i="4"/>
  <c r="G831" i="4"/>
  <c r="H831" i="4"/>
  <c r="I831" i="4"/>
  <c r="J831" i="4"/>
  <c r="K831" i="4"/>
  <c r="L831" i="4"/>
  <c r="E832" i="4"/>
  <c r="F832" i="4"/>
  <c r="G832" i="4"/>
  <c r="H832" i="4"/>
  <c r="I832" i="4"/>
  <c r="J832" i="4"/>
  <c r="K832" i="4"/>
  <c r="L832" i="4"/>
  <c r="E833" i="4"/>
  <c r="F833" i="4"/>
  <c r="G833" i="4"/>
  <c r="H833" i="4"/>
  <c r="I833" i="4"/>
  <c r="J833" i="4"/>
  <c r="K833" i="4"/>
  <c r="L833" i="4"/>
  <c r="E834" i="4"/>
  <c r="F834" i="4"/>
  <c r="G834" i="4"/>
  <c r="H834" i="4"/>
  <c r="I834" i="4"/>
  <c r="J834" i="4"/>
  <c r="K834" i="4"/>
  <c r="L834" i="4"/>
  <c r="E835" i="4"/>
  <c r="F835" i="4"/>
  <c r="G835" i="4"/>
  <c r="H835" i="4"/>
  <c r="I835" i="4"/>
  <c r="J835" i="4"/>
  <c r="K835" i="4"/>
  <c r="L835" i="4"/>
  <c r="L827" i="4"/>
  <c r="K827" i="4"/>
  <c r="J827" i="4"/>
  <c r="I827" i="4"/>
  <c r="H827" i="4"/>
  <c r="G827" i="4"/>
  <c r="F827" i="4"/>
  <c r="E827" i="4"/>
  <c r="E818" i="4"/>
  <c r="F818" i="4"/>
  <c r="G818" i="4"/>
  <c r="H818" i="4"/>
  <c r="I818" i="4"/>
  <c r="J818" i="4"/>
  <c r="K818" i="4"/>
  <c r="L818" i="4"/>
  <c r="E819" i="4"/>
  <c r="F819" i="4"/>
  <c r="G819" i="4"/>
  <c r="H819" i="4"/>
  <c r="I819" i="4"/>
  <c r="J819" i="4"/>
  <c r="K819" i="4"/>
  <c r="L819" i="4"/>
  <c r="E820" i="4"/>
  <c r="F820" i="4"/>
  <c r="G820" i="4"/>
  <c r="H820" i="4"/>
  <c r="I820" i="4"/>
  <c r="J820" i="4"/>
  <c r="K820" i="4"/>
  <c r="L820" i="4"/>
  <c r="E821" i="4"/>
  <c r="F821" i="4"/>
  <c r="G821" i="4"/>
  <c r="H821" i="4"/>
  <c r="I821" i="4"/>
  <c r="J821" i="4"/>
  <c r="K821" i="4"/>
  <c r="L821" i="4"/>
  <c r="E822" i="4"/>
  <c r="F822" i="4"/>
  <c r="G822" i="4"/>
  <c r="H822" i="4"/>
  <c r="I822" i="4"/>
  <c r="J822" i="4"/>
  <c r="K822" i="4"/>
  <c r="L822" i="4"/>
  <c r="E823" i="4"/>
  <c r="F823" i="4"/>
  <c r="G823" i="4"/>
  <c r="H823" i="4"/>
  <c r="I823" i="4"/>
  <c r="J823" i="4"/>
  <c r="K823" i="4"/>
  <c r="L823" i="4"/>
  <c r="E824" i="4"/>
  <c r="F824" i="4"/>
  <c r="G824" i="4"/>
  <c r="H824" i="4"/>
  <c r="I824" i="4"/>
  <c r="J824" i="4"/>
  <c r="K824" i="4"/>
  <c r="L824" i="4"/>
  <c r="E825" i="4"/>
  <c r="F825" i="4"/>
  <c r="G825" i="4"/>
  <c r="H825" i="4"/>
  <c r="I825" i="4"/>
  <c r="J825" i="4"/>
  <c r="K825" i="4"/>
  <c r="L825" i="4"/>
  <c r="L817" i="4"/>
  <c r="K817" i="4"/>
  <c r="J817" i="4"/>
  <c r="I817" i="4"/>
  <c r="H817" i="4"/>
  <c r="G817" i="4"/>
  <c r="F817" i="4"/>
  <c r="E817" i="4"/>
  <c r="E808" i="4"/>
  <c r="F808" i="4"/>
  <c r="G808" i="4"/>
  <c r="H808" i="4"/>
  <c r="I808" i="4"/>
  <c r="J808" i="4"/>
  <c r="K808" i="4"/>
  <c r="L808" i="4"/>
  <c r="E809" i="4"/>
  <c r="F809" i="4"/>
  <c r="G809" i="4"/>
  <c r="H809" i="4"/>
  <c r="I809" i="4"/>
  <c r="J809" i="4"/>
  <c r="K809" i="4"/>
  <c r="L809" i="4"/>
  <c r="E810" i="4"/>
  <c r="F810" i="4"/>
  <c r="G810" i="4"/>
  <c r="H810" i="4"/>
  <c r="I810" i="4"/>
  <c r="J810" i="4"/>
  <c r="K810" i="4"/>
  <c r="L810" i="4"/>
  <c r="E811" i="4"/>
  <c r="F811" i="4"/>
  <c r="G811" i="4"/>
  <c r="H811" i="4"/>
  <c r="I811" i="4"/>
  <c r="J811" i="4"/>
  <c r="K811" i="4"/>
  <c r="L811" i="4"/>
  <c r="E812" i="4"/>
  <c r="F812" i="4"/>
  <c r="G812" i="4"/>
  <c r="H812" i="4"/>
  <c r="I812" i="4"/>
  <c r="J812" i="4"/>
  <c r="K812" i="4"/>
  <c r="L812" i="4"/>
  <c r="E813" i="4"/>
  <c r="F813" i="4"/>
  <c r="G813" i="4"/>
  <c r="H813" i="4"/>
  <c r="I813" i="4"/>
  <c r="J813" i="4"/>
  <c r="K813" i="4"/>
  <c r="L813" i="4"/>
  <c r="E814" i="4"/>
  <c r="F814" i="4"/>
  <c r="G814" i="4"/>
  <c r="H814" i="4"/>
  <c r="I814" i="4"/>
  <c r="J814" i="4"/>
  <c r="K814" i="4"/>
  <c r="L814" i="4"/>
  <c r="E815" i="4"/>
  <c r="F815" i="4"/>
  <c r="G815" i="4"/>
  <c r="H815" i="4"/>
  <c r="I815" i="4"/>
  <c r="J815" i="4"/>
  <c r="K815" i="4"/>
  <c r="L815" i="4"/>
  <c r="L807" i="4"/>
  <c r="K807" i="4"/>
  <c r="J807" i="4"/>
  <c r="I807" i="4"/>
  <c r="H807" i="4"/>
  <c r="G807" i="4"/>
  <c r="F807" i="4"/>
  <c r="E807" i="4"/>
  <c r="E798" i="4"/>
  <c r="F798" i="4"/>
  <c r="G798" i="4"/>
  <c r="H798" i="4"/>
  <c r="I798" i="4"/>
  <c r="J798" i="4"/>
  <c r="K798" i="4"/>
  <c r="L798" i="4"/>
  <c r="E799" i="4"/>
  <c r="F799" i="4"/>
  <c r="G799" i="4"/>
  <c r="H799" i="4"/>
  <c r="I799" i="4"/>
  <c r="J799" i="4"/>
  <c r="K799" i="4"/>
  <c r="L799" i="4"/>
  <c r="E800" i="4"/>
  <c r="F800" i="4"/>
  <c r="G800" i="4"/>
  <c r="H800" i="4"/>
  <c r="I800" i="4"/>
  <c r="J800" i="4"/>
  <c r="K800" i="4"/>
  <c r="L800" i="4"/>
  <c r="E801" i="4"/>
  <c r="F801" i="4"/>
  <c r="G801" i="4"/>
  <c r="H801" i="4"/>
  <c r="I801" i="4"/>
  <c r="J801" i="4"/>
  <c r="K801" i="4"/>
  <c r="L801" i="4"/>
  <c r="E802" i="4"/>
  <c r="F802" i="4"/>
  <c r="G802" i="4"/>
  <c r="H802" i="4"/>
  <c r="I802" i="4"/>
  <c r="J802" i="4"/>
  <c r="K802" i="4"/>
  <c r="L802" i="4"/>
  <c r="E803" i="4"/>
  <c r="F803" i="4"/>
  <c r="G803" i="4"/>
  <c r="H803" i="4"/>
  <c r="I803" i="4"/>
  <c r="J803" i="4"/>
  <c r="K803" i="4"/>
  <c r="L803" i="4"/>
  <c r="E804" i="4"/>
  <c r="F804" i="4"/>
  <c r="G804" i="4"/>
  <c r="H804" i="4"/>
  <c r="I804" i="4"/>
  <c r="J804" i="4"/>
  <c r="K804" i="4"/>
  <c r="L804" i="4"/>
  <c r="E805" i="4"/>
  <c r="F805" i="4"/>
  <c r="G805" i="4"/>
  <c r="H805" i="4"/>
  <c r="I805" i="4"/>
  <c r="J805" i="4"/>
  <c r="K805" i="4"/>
  <c r="L805" i="4"/>
  <c r="L797" i="4"/>
  <c r="K797" i="4"/>
  <c r="J797" i="4"/>
  <c r="I797" i="4"/>
  <c r="H797" i="4"/>
  <c r="G797" i="4"/>
  <c r="F797" i="4"/>
  <c r="E797" i="4"/>
  <c r="E788" i="4"/>
  <c r="F788" i="4"/>
  <c r="G788" i="4"/>
  <c r="H788" i="4"/>
  <c r="I788" i="4"/>
  <c r="J788" i="4"/>
  <c r="K788" i="4"/>
  <c r="L788" i="4"/>
  <c r="E789" i="4"/>
  <c r="F789" i="4"/>
  <c r="G789" i="4"/>
  <c r="H789" i="4"/>
  <c r="I789" i="4"/>
  <c r="J789" i="4"/>
  <c r="K789" i="4"/>
  <c r="L789" i="4"/>
  <c r="E790" i="4"/>
  <c r="F790" i="4"/>
  <c r="G790" i="4"/>
  <c r="H790" i="4"/>
  <c r="I790" i="4"/>
  <c r="J790" i="4"/>
  <c r="K790" i="4"/>
  <c r="L790" i="4"/>
  <c r="E791" i="4"/>
  <c r="F791" i="4"/>
  <c r="G791" i="4"/>
  <c r="H791" i="4"/>
  <c r="I791" i="4"/>
  <c r="J791" i="4"/>
  <c r="K791" i="4"/>
  <c r="L791" i="4"/>
  <c r="E792" i="4"/>
  <c r="F792" i="4"/>
  <c r="G792" i="4"/>
  <c r="H792" i="4"/>
  <c r="I792" i="4"/>
  <c r="J792" i="4"/>
  <c r="K792" i="4"/>
  <c r="L792" i="4"/>
  <c r="E793" i="4"/>
  <c r="F793" i="4"/>
  <c r="G793" i="4"/>
  <c r="H793" i="4"/>
  <c r="I793" i="4"/>
  <c r="J793" i="4"/>
  <c r="K793" i="4"/>
  <c r="L793" i="4"/>
  <c r="E794" i="4"/>
  <c r="F794" i="4"/>
  <c r="G794" i="4"/>
  <c r="H794" i="4"/>
  <c r="I794" i="4"/>
  <c r="J794" i="4"/>
  <c r="K794" i="4"/>
  <c r="L794" i="4"/>
  <c r="E795" i="4"/>
  <c r="F795" i="4"/>
  <c r="G795" i="4"/>
  <c r="H795" i="4"/>
  <c r="I795" i="4"/>
  <c r="J795" i="4"/>
  <c r="K795" i="4"/>
  <c r="L795" i="4"/>
  <c r="L787" i="4"/>
  <c r="K787" i="4"/>
  <c r="J787" i="4"/>
  <c r="I787" i="4"/>
  <c r="H787" i="4"/>
  <c r="G787" i="4"/>
  <c r="F787" i="4"/>
  <c r="E787" i="4"/>
  <c r="E778" i="4"/>
  <c r="F778" i="4"/>
  <c r="G778" i="4"/>
  <c r="H778" i="4"/>
  <c r="I778" i="4"/>
  <c r="J778" i="4"/>
  <c r="K778" i="4"/>
  <c r="L778" i="4"/>
  <c r="E779" i="4"/>
  <c r="F779" i="4"/>
  <c r="G779" i="4"/>
  <c r="H779" i="4"/>
  <c r="I779" i="4"/>
  <c r="J779" i="4"/>
  <c r="K779" i="4"/>
  <c r="L779" i="4"/>
  <c r="E780" i="4"/>
  <c r="F780" i="4"/>
  <c r="G780" i="4"/>
  <c r="H780" i="4"/>
  <c r="I780" i="4"/>
  <c r="J780" i="4"/>
  <c r="K780" i="4"/>
  <c r="L780" i="4"/>
  <c r="E781" i="4"/>
  <c r="F781" i="4"/>
  <c r="G781" i="4"/>
  <c r="H781" i="4"/>
  <c r="I781" i="4"/>
  <c r="J781" i="4"/>
  <c r="K781" i="4"/>
  <c r="L781" i="4"/>
  <c r="E782" i="4"/>
  <c r="F782" i="4"/>
  <c r="G782" i="4"/>
  <c r="H782" i="4"/>
  <c r="I782" i="4"/>
  <c r="J782" i="4"/>
  <c r="K782" i="4"/>
  <c r="L782" i="4"/>
  <c r="E783" i="4"/>
  <c r="F783" i="4"/>
  <c r="G783" i="4"/>
  <c r="H783" i="4"/>
  <c r="I783" i="4"/>
  <c r="J783" i="4"/>
  <c r="K783" i="4"/>
  <c r="L783" i="4"/>
  <c r="E784" i="4"/>
  <c r="F784" i="4"/>
  <c r="G784" i="4"/>
  <c r="H784" i="4"/>
  <c r="I784" i="4"/>
  <c r="J784" i="4"/>
  <c r="K784" i="4"/>
  <c r="L784" i="4"/>
  <c r="E785" i="4"/>
  <c r="F785" i="4"/>
  <c r="G785" i="4"/>
  <c r="H785" i="4"/>
  <c r="I785" i="4"/>
  <c r="J785" i="4"/>
  <c r="K785" i="4"/>
  <c r="L785" i="4"/>
  <c r="L777" i="4"/>
  <c r="K777" i="4"/>
  <c r="J777" i="4"/>
  <c r="I777" i="4"/>
  <c r="H777" i="4"/>
  <c r="G777" i="4"/>
  <c r="F777" i="4"/>
  <c r="E777" i="4"/>
  <c r="E768" i="4"/>
  <c r="F768" i="4"/>
  <c r="G768" i="4"/>
  <c r="H768" i="4"/>
  <c r="I768" i="4"/>
  <c r="J768" i="4"/>
  <c r="K768" i="4"/>
  <c r="L768" i="4"/>
  <c r="E769" i="4"/>
  <c r="F769" i="4"/>
  <c r="G769" i="4"/>
  <c r="H769" i="4"/>
  <c r="I769" i="4"/>
  <c r="J769" i="4"/>
  <c r="K769" i="4"/>
  <c r="L769" i="4"/>
  <c r="E770" i="4"/>
  <c r="F770" i="4"/>
  <c r="G770" i="4"/>
  <c r="H770" i="4"/>
  <c r="I770" i="4"/>
  <c r="J770" i="4"/>
  <c r="K770" i="4"/>
  <c r="L770" i="4"/>
  <c r="E771" i="4"/>
  <c r="F771" i="4"/>
  <c r="G771" i="4"/>
  <c r="H771" i="4"/>
  <c r="I771" i="4"/>
  <c r="J771" i="4"/>
  <c r="K771" i="4"/>
  <c r="L771" i="4"/>
  <c r="E772" i="4"/>
  <c r="F772" i="4"/>
  <c r="G772" i="4"/>
  <c r="H772" i="4"/>
  <c r="I772" i="4"/>
  <c r="J772" i="4"/>
  <c r="K772" i="4"/>
  <c r="L772" i="4"/>
  <c r="E773" i="4"/>
  <c r="F773" i="4"/>
  <c r="G773" i="4"/>
  <c r="H773" i="4"/>
  <c r="I773" i="4"/>
  <c r="J773" i="4"/>
  <c r="K773" i="4"/>
  <c r="L773" i="4"/>
  <c r="E774" i="4"/>
  <c r="F774" i="4"/>
  <c r="G774" i="4"/>
  <c r="H774" i="4"/>
  <c r="I774" i="4"/>
  <c r="J774" i="4"/>
  <c r="K774" i="4"/>
  <c r="L774" i="4"/>
  <c r="E775" i="4"/>
  <c r="F775" i="4"/>
  <c r="G775" i="4"/>
  <c r="H775" i="4"/>
  <c r="I775" i="4"/>
  <c r="J775" i="4"/>
  <c r="K775" i="4"/>
  <c r="L775" i="4"/>
  <c r="L767" i="4"/>
  <c r="K767" i="4"/>
  <c r="J767" i="4"/>
  <c r="I767" i="4"/>
  <c r="H767" i="4"/>
  <c r="G767" i="4"/>
  <c r="F767" i="4"/>
  <c r="E767" i="4"/>
  <c r="E758" i="4"/>
  <c r="F758" i="4"/>
  <c r="G758" i="4"/>
  <c r="H758" i="4"/>
  <c r="I758" i="4"/>
  <c r="J758" i="4"/>
  <c r="K758" i="4"/>
  <c r="L758" i="4"/>
  <c r="E759" i="4"/>
  <c r="F759" i="4"/>
  <c r="G759" i="4"/>
  <c r="H759" i="4"/>
  <c r="I759" i="4"/>
  <c r="J759" i="4"/>
  <c r="K759" i="4"/>
  <c r="L759" i="4"/>
  <c r="E760" i="4"/>
  <c r="F760" i="4"/>
  <c r="G760" i="4"/>
  <c r="H760" i="4"/>
  <c r="I760" i="4"/>
  <c r="J760" i="4"/>
  <c r="K760" i="4"/>
  <c r="L760" i="4"/>
  <c r="E761" i="4"/>
  <c r="F761" i="4"/>
  <c r="G761" i="4"/>
  <c r="H761" i="4"/>
  <c r="I761" i="4"/>
  <c r="J761" i="4"/>
  <c r="K761" i="4"/>
  <c r="L761" i="4"/>
  <c r="E762" i="4"/>
  <c r="F762" i="4"/>
  <c r="G762" i="4"/>
  <c r="H762" i="4"/>
  <c r="I762" i="4"/>
  <c r="J762" i="4"/>
  <c r="K762" i="4"/>
  <c r="L762" i="4"/>
  <c r="E763" i="4"/>
  <c r="F763" i="4"/>
  <c r="G763" i="4"/>
  <c r="H763" i="4"/>
  <c r="I763" i="4"/>
  <c r="J763" i="4"/>
  <c r="K763" i="4"/>
  <c r="L763" i="4"/>
  <c r="E764" i="4"/>
  <c r="F764" i="4"/>
  <c r="G764" i="4"/>
  <c r="H764" i="4"/>
  <c r="I764" i="4"/>
  <c r="J764" i="4"/>
  <c r="K764" i="4"/>
  <c r="L764" i="4"/>
  <c r="E765" i="4"/>
  <c r="F765" i="4"/>
  <c r="G765" i="4"/>
  <c r="H765" i="4"/>
  <c r="I765" i="4"/>
  <c r="J765" i="4"/>
  <c r="K765" i="4"/>
  <c r="L765" i="4"/>
  <c r="L757" i="4"/>
  <c r="K757" i="4"/>
  <c r="J757" i="4"/>
  <c r="I757" i="4"/>
  <c r="H757" i="4"/>
  <c r="G757" i="4"/>
  <c r="F757" i="4"/>
  <c r="E757" i="4"/>
  <c r="E748" i="4"/>
  <c r="F748" i="4"/>
  <c r="G748" i="4"/>
  <c r="H748" i="4"/>
  <c r="I748" i="4"/>
  <c r="J748" i="4"/>
  <c r="K748" i="4"/>
  <c r="L748" i="4"/>
  <c r="E749" i="4"/>
  <c r="F749" i="4"/>
  <c r="G749" i="4"/>
  <c r="H749" i="4"/>
  <c r="I749" i="4"/>
  <c r="J749" i="4"/>
  <c r="K749" i="4"/>
  <c r="L749" i="4"/>
  <c r="E750" i="4"/>
  <c r="F750" i="4"/>
  <c r="G750" i="4"/>
  <c r="H750" i="4"/>
  <c r="I750" i="4"/>
  <c r="J750" i="4"/>
  <c r="K750" i="4"/>
  <c r="L750" i="4"/>
  <c r="E751" i="4"/>
  <c r="F751" i="4"/>
  <c r="G751" i="4"/>
  <c r="H751" i="4"/>
  <c r="I751" i="4"/>
  <c r="J751" i="4"/>
  <c r="K751" i="4"/>
  <c r="L751" i="4"/>
  <c r="E752" i="4"/>
  <c r="F752" i="4"/>
  <c r="G752" i="4"/>
  <c r="H752" i="4"/>
  <c r="I752" i="4"/>
  <c r="J752" i="4"/>
  <c r="K752" i="4"/>
  <c r="L752" i="4"/>
  <c r="E753" i="4"/>
  <c r="F753" i="4"/>
  <c r="G753" i="4"/>
  <c r="H753" i="4"/>
  <c r="I753" i="4"/>
  <c r="J753" i="4"/>
  <c r="K753" i="4"/>
  <c r="L753" i="4"/>
  <c r="E754" i="4"/>
  <c r="F754" i="4"/>
  <c r="G754" i="4"/>
  <c r="H754" i="4"/>
  <c r="I754" i="4"/>
  <c r="J754" i="4"/>
  <c r="K754" i="4"/>
  <c r="L754" i="4"/>
  <c r="E755" i="4"/>
  <c r="F755" i="4"/>
  <c r="G755" i="4"/>
  <c r="H755" i="4"/>
  <c r="I755" i="4"/>
  <c r="J755" i="4"/>
  <c r="K755" i="4"/>
  <c r="L755" i="4"/>
  <c r="L747" i="4"/>
  <c r="K747" i="4"/>
  <c r="J747" i="4"/>
  <c r="I747" i="4"/>
  <c r="H747" i="4"/>
  <c r="G747" i="4"/>
  <c r="F747" i="4"/>
  <c r="E747" i="4"/>
  <c r="E738" i="4"/>
  <c r="F738" i="4"/>
  <c r="G738" i="4"/>
  <c r="H738" i="4"/>
  <c r="I738" i="4"/>
  <c r="J738" i="4"/>
  <c r="K738" i="4"/>
  <c r="L738" i="4"/>
  <c r="E739" i="4"/>
  <c r="F739" i="4"/>
  <c r="G739" i="4"/>
  <c r="H739" i="4"/>
  <c r="I739" i="4"/>
  <c r="J739" i="4"/>
  <c r="K739" i="4"/>
  <c r="L739" i="4"/>
  <c r="E740" i="4"/>
  <c r="F740" i="4"/>
  <c r="G740" i="4"/>
  <c r="H740" i="4"/>
  <c r="I740" i="4"/>
  <c r="J740" i="4"/>
  <c r="K740" i="4"/>
  <c r="L740" i="4"/>
  <c r="E741" i="4"/>
  <c r="F741" i="4"/>
  <c r="G741" i="4"/>
  <c r="H741" i="4"/>
  <c r="I741" i="4"/>
  <c r="J741" i="4"/>
  <c r="K741" i="4"/>
  <c r="L741" i="4"/>
  <c r="E742" i="4"/>
  <c r="F742" i="4"/>
  <c r="G742" i="4"/>
  <c r="H742" i="4"/>
  <c r="I742" i="4"/>
  <c r="J742" i="4"/>
  <c r="K742" i="4"/>
  <c r="L742" i="4"/>
  <c r="E743" i="4"/>
  <c r="F743" i="4"/>
  <c r="G743" i="4"/>
  <c r="H743" i="4"/>
  <c r="I743" i="4"/>
  <c r="J743" i="4"/>
  <c r="K743" i="4"/>
  <c r="L743" i="4"/>
  <c r="E744" i="4"/>
  <c r="F744" i="4"/>
  <c r="G744" i="4"/>
  <c r="H744" i="4"/>
  <c r="I744" i="4"/>
  <c r="J744" i="4"/>
  <c r="K744" i="4"/>
  <c r="L744" i="4"/>
  <c r="E745" i="4"/>
  <c r="F745" i="4"/>
  <c r="G745" i="4"/>
  <c r="H745" i="4"/>
  <c r="I745" i="4"/>
  <c r="J745" i="4"/>
  <c r="K745" i="4"/>
  <c r="L745" i="4"/>
  <c r="L737" i="4"/>
  <c r="K737" i="4"/>
  <c r="J737" i="4"/>
  <c r="I737" i="4"/>
  <c r="H737" i="4"/>
  <c r="G737" i="4"/>
  <c r="F737" i="4"/>
  <c r="E737" i="4"/>
  <c r="E728" i="4"/>
  <c r="F728" i="4"/>
  <c r="G728" i="4"/>
  <c r="H728" i="4"/>
  <c r="I728" i="4"/>
  <c r="J728" i="4"/>
  <c r="K728" i="4"/>
  <c r="L728" i="4"/>
  <c r="E729" i="4"/>
  <c r="F729" i="4"/>
  <c r="G729" i="4"/>
  <c r="H729" i="4"/>
  <c r="I729" i="4"/>
  <c r="J729" i="4"/>
  <c r="K729" i="4"/>
  <c r="L729" i="4"/>
  <c r="E730" i="4"/>
  <c r="F730" i="4"/>
  <c r="G730" i="4"/>
  <c r="H730" i="4"/>
  <c r="I730" i="4"/>
  <c r="J730" i="4"/>
  <c r="K730" i="4"/>
  <c r="L730" i="4"/>
  <c r="E731" i="4"/>
  <c r="F731" i="4"/>
  <c r="G731" i="4"/>
  <c r="H731" i="4"/>
  <c r="I731" i="4"/>
  <c r="J731" i="4"/>
  <c r="K731" i="4"/>
  <c r="L731" i="4"/>
  <c r="E732" i="4"/>
  <c r="F732" i="4"/>
  <c r="G732" i="4"/>
  <c r="H732" i="4"/>
  <c r="I732" i="4"/>
  <c r="J732" i="4"/>
  <c r="K732" i="4"/>
  <c r="L732" i="4"/>
  <c r="E733" i="4"/>
  <c r="F733" i="4"/>
  <c r="G733" i="4"/>
  <c r="H733" i="4"/>
  <c r="I733" i="4"/>
  <c r="J733" i="4"/>
  <c r="K733" i="4"/>
  <c r="L733" i="4"/>
  <c r="E734" i="4"/>
  <c r="F734" i="4"/>
  <c r="G734" i="4"/>
  <c r="H734" i="4"/>
  <c r="I734" i="4"/>
  <c r="J734" i="4"/>
  <c r="K734" i="4"/>
  <c r="L734" i="4"/>
  <c r="E735" i="4"/>
  <c r="F735" i="4"/>
  <c r="G735" i="4"/>
  <c r="H735" i="4"/>
  <c r="I735" i="4"/>
  <c r="J735" i="4"/>
  <c r="K735" i="4"/>
  <c r="L735" i="4"/>
  <c r="L727" i="4"/>
  <c r="K727" i="4"/>
  <c r="J727" i="4"/>
  <c r="I727" i="4"/>
  <c r="H727" i="4"/>
  <c r="G727" i="4"/>
  <c r="F727" i="4"/>
  <c r="E727" i="4"/>
  <c r="E718" i="4"/>
  <c r="F718" i="4"/>
  <c r="G718" i="4"/>
  <c r="H718" i="4"/>
  <c r="I718" i="4"/>
  <c r="J718" i="4"/>
  <c r="K718" i="4"/>
  <c r="L718" i="4"/>
  <c r="E719" i="4"/>
  <c r="F719" i="4"/>
  <c r="G719" i="4"/>
  <c r="H719" i="4"/>
  <c r="I719" i="4"/>
  <c r="J719" i="4"/>
  <c r="K719" i="4"/>
  <c r="L719" i="4"/>
  <c r="E720" i="4"/>
  <c r="F720" i="4"/>
  <c r="G720" i="4"/>
  <c r="H720" i="4"/>
  <c r="I720" i="4"/>
  <c r="J720" i="4"/>
  <c r="K720" i="4"/>
  <c r="L720" i="4"/>
  <c r="E721" i="4"/>
  <c r="F721" i="4"/>
  <c r="G721" i="4"/>
  <c r="H721" i="4"/>
  <c r="I721" i="4"/>
  <c r="J721" i="4"/>
  <c r="K721" i="4"/>
  <c r="L721" i="4"/>
  <c r="E722" i="4"/>
  <c r="F722" i="4"/>
  <c r="G722" i="4"/>
  <c r="H722" i="4"/>
  <c r="I722" i="4"/>
  <c r="J722" i="4"/>
  <c r="K722" i="4"/>
  <c r="L722" i="4"/>
  <c r="E723" i="4"/>
  <c r="F723" i="4"/>
  <c r="G723" i="4"/>
  <c r="H723" i="4"/>
  <c r="I723" i="4"/>
  <c r="J723" i="4"/>
  <c r="K723" i="4"/>
  <c r="L723" i="4"/>
  <c r="E724" i="4"/>
  <c r="F724" i="4"/>
  <c r="G724" i="4"/>
  <c r="H724" i="4"/>
  <c r="I724" i="4"/>
  <c r="J724" i="4"/>
  <c r="K724" i="4"/>
  <c r="L724" i="4"/>
  <c r="E725" i="4"/>
  <c r="F725" i="4"/>
  <c r="G725" i="4"/>
  <c r="H725" i="4"/>
  <c r="I725" i="4"/>
  <c r="J725" i="4"/>
  <c r="K725" i="4"/>
  <c r="L725" i="4"/>
  <c r="L717" i="4"/>
  <c r="K717" i="4"/>
  <c r="J717" i="4"/>
  <c r="I717" i="4"/>
  <c r="H717" i="4"/>
  <c r="G717" i="4"/>
  <c r="F717" i="4"/>
  <c r="E717" i="4"/>
  <c r="E708" i="4"/>
  <c r="F708" i="4"/>
  <c r="G708" i="4"/>
  <c r="H708" i="4"/>
  <c r="I708" i="4"/>
  <c r="J708" i="4"/>
  <c r="K708" i="4"/>
  <c r="L708" i="4"/>
  <c r="E709" i="4"/>
  <c r="F709" i="4"/>
  <c r="G709" i="4"/>
  <c r="H709" i="4"/>
  <c r="I709" i="4"/>
  <c r="J709" i="4"/>
  <c r="K709" i="4"/>
  <c r="L709" i="4"/>
  <c r="E710" i="4"/>
  <c r="F710" i="4"/>
  <c r="G710" i="4"/>
  <c r="H710" i="4"/>
  <c r="I710" i="4"/>
  <c r="J710" i="4"/>
  <c r="K710" i="4"/>
  <c r="L710" i="4"/>
  <c r="E711" i="4"/>
  <c r="F711" i="4"/>
  <c r="G711" i="4"/>
  <c r="H711" i="4"/>
  <c r="I711" i="4"/>
  <c r="J711" i="4"/>
  <c r="K711" i="4"/>
  <c r="L711" i="4"/>
  <c r="E712" i="4"/>
  <c r="F712" i="4"/>
  <c r="G712" i="4"/>
  <c r="H712" i="4"/>
  <c r="I712" i="4"/>
  <c r="J712" i="4"/>
  <c r="K712" i="4"/>
  <c r="L712" i="4"/>
  <c r="E713" i="4"/>
  <c r="F713" i="4"/>
  <c r="G713" i="4"/>
  <c r="H713" i="4"/>
  <c r="I713" i="4"/>
  <c r="J713" i="4"/>
  <c r="K713" i="4"/>
  <c r="L713" i="4"/>
  <c r="E714" i="4"/>
  <c r="F714" i="4"/>
  <c r="G714" i="4"/>
  <c r="H714" i="4"/>
  <c r="I714" i="4"/>
  <c r="J714" i="4"/>
  <c r="K714" i="4"/>
  <c r="L714" i="4"/>
  <c r="E715" i="4"/>
  <c r="F715" i="4"/>
  <c r="G715" i="4"/>
  <c r="H715" i="4"/>
  <c r="I715" i="4"/>
  <c r="J715" i="4"/>
  <c r="K715" i="4"/>
  <c r="L715" i="4"/>
  <c r="L707" i="4"/>
  <c r="K707" i="4"/>
  <c r="J707" i="4"/>
  <c r="I707" i="4"/>
  <c r="H707" i="4"/>
  <c r="G707" i="4"/>
  <c r="F707" i="4"/>
  <c r="E707" i="4"/>
  <c r="E698" i="4"/>
  <c r="F698" i="4"/>
  <c r="G698" i="4"/>
  <c r="H698" i="4"/>
  <c r="I698" i="4"/>
  <c r="J698" i="4"/>
  <c r="K698" i="4"/>
  <c r="L698" i="4"/>
  <c r="E699" i="4"/>
  <c r="F699" i="4"/>
  <c r="G699" i="4"/>
  <c r="H699" i="4"/>
  <c r="I699" i="4"/>
  <c r="J699" i="4"/>
  <c r="K699" i="4"/>
  <c r="L699" i="4"/>
  <c r="E700" i="4"/>
  <c r="F700" i="4"/>
  <c r="G700" i="4"/>
  <c r="H700" i="4"/>
  <c r="I700" i="4"/>
  <c r="J700" i="4"/>
  <c r="K700" i="4"/>
  <c r="L700" i="4"/>
  <c r="E701" i="4"/>
  <c r="F701" i="4"/>
  <c r="G701" i="4"/>
  <c r="H701" i="4"/>
  <c r="I701" i="4"/>
  <c r="J701" i="4"/>
  <c r="K701" i="4"/>
  <c r="L701" i="4"/>
  <c r="E702" i="4"/>
  <c r="F702" i="4"/>
  <c r="G702" i="4"/>
  <c r="H702" i="4"/>
  <c r="I702" i="4"/>
  <c r="J702" i="4"/>
  <c r="K702" i="4"/>
  <c r="L702" i="4"/>
  <c r="E703" i="4"/>
  <c r="F703" i="4"/>
  <c r="G703" i="4"/>
  <c r="H703" i="4"/>
  <c r="I703" i="4"/>
  <c r="J703" i="4"/>
  <c r="K703" i="4"/>
  <c r="L703" i="4"/>
  <c r="E704" i="4"/>
  <c r="F704" i="4"/>
  <c r="G704" i="4"/>
  <c r="H704" i="4"/>
  <c r="I704" i="4"/>
  <c r="J704" i="4"/>
  <c r="K704" i="4"/>
  <c r="L704" i="4"/>
  <c r="E705" i="4"/>
  <c r="F705" i="4"/>
  <c r="G705" i="4"/>
  <c r="H705" i="4"/>
  <c r="I705" i="4"/>
  <c r="J705" i="4"/>
  <c r="K705" i="4"/>
  <c r="L705" i="4"/>
  <c r="L697" i="4"/>
  <c r="K697" i="4"/>
  <c r="J697" i="4"/>
  <c r="I697" i="4"/>
  <c r="H697" i="4"/>
  <c r="G697" i="4"/>
  <c r="F697" i="4"/>
  <c r="E697" i="4"/>
  <c r="E688" i="4"/>
  <c r="F688" i="4"/>
  <c r="G688" i="4"/>
  <c r="H688" i="4"/>
  <c r="I688" i="4"/>
  <c r="J688" i="4"/>
  <c r="K688" i="4"/>
  <c r="L688" i="4"/>
  <c r="E689" i="4"/>
  <c r="F689" i="4"/>
  <c r="G689" i="4"/>
  <c r="H689" i="4"/>
  <c r="I689" i="4"/>
  <c r="J689" i="4"/>
  <c r="K689" i="4"/>
  <c r="L689" i="4"/>
  <c r="E690" i="4"/>
  <c r="F690" i="4"/>
  <c r="G690" i="4"/>
  <c r="H690" i="4"/>
  <c r="I690" i="4"/>
  <c r="J690" i="4"/>
  <c r="K690" i="4"/>
  <c r="L690" i="4"/>
  <c r="E691" i="4"/>
  <c r="F691" i="4"/>
  <c r="G691" i="4"/>
  <c r="H691" i="4"/>
  <c r="I691" i="4"/>
  <c r="J691" i="4"/>
  <c r="K691" i="4"/>
  <c r="L691" i="4"/>
  <c r="E692" i="4"/>
  <c r="F692" i="4"/>
  <c r="G692" i="4"/>
  <c r="H692" i="4"/>
  <c r="I692" i="4"/>
  <c r="J692" i="4"/>
  <c r="K692" i="4"/>
  <c r="L692" i="4"/>
  <c r="E693" i="4"/>
  <c r="F693" i="4"/>
  <c r="G693" i="4"/>
  <c r="H693" i="4"/>
  <c r="I693" i="4"/>
  <c r="J693" i="4"/>
  <c r="K693" i="4"/>
  <c r="L693" i="4"/>
  <c r="E694" i="4"/>
  <c r="F694" i="4"/>
  <c r="G694" i="4"/>
  <c r="H694" i="4"/>
  <c r="I694" i="4"/>
  <c r="J694" i="4"/>
  <c r="K694" i="4"/>
  <c r="L694" i="4"/>
  <c r="E695" i="4"/>
  <c r="F695" i="4"/>
  <c r="G695" i="4"/>
  <c r="H695" i="4"/>
  <c r="I695" i="4"/>
  <c r="J695" i="4"/>
  <c r="K695" i="4"/>
  <c r="L695" i="4"/>
  <c r="L687" i="4"/>
  <c r="K687" i="4"/>
  <c r="J687" i="4"/>
  <c r="I687" i="4"/>
  <c r="H687" i="4"/>
  <c r="G687" i="4"/>
  <c r="F687" i="4"/>
  <c r="E687" i="4"/>
  <c r="E678" i="4"/>
  <c r="F678" i="4"/>
  <c r="G678" i="4"/>
  <c r="H678" i="4"/>
  <c r="I678" i="4"/>
  <c r="J678" i="4"/>
  <c r="K678" i="4"/>
  <c r="L678" i="4"/>
  <c r="E679" i="4"/>
  <c r="F679" i="4"/>
  <c r="G679" i="4"/>
  <c r="H679" i="4"/>
  <c r="I679" i="4"/>
  <c r="J679" i="4"/>
  <c r="K679" i="4"/>
  <c r="L679" i="4"/>
  <c r="E680" i="4"/>
  <c r="F680" i="4"/>
  <c r="G680" i="4"/>
  <c r="H680" i="4"/>
  <c r="I680" i="4"/>
  <c r="J680" i="4"/>
  <c r="K680" i="4"/>
  <c r="L680" i="4"/>
  <c r="E681" i="4"/>
  <c r="F681" i="4"/>
  <c r="G681" i="4"/>
  <c r="H681" i="4"/>
  <c r="I681" i="4"/>
  <c r="J681" i="4"/>
  <c r="K681" i="4"/>
  <c r="L681" i="4"/>
  <c r="E682" i="4"/>
  <c r="F682" i="4"/>
  <c r="G682" i="4"/>
  <c r="H682" i="4"/>
  <c r="I682" i="4"/>
  <c r="J682" i="4"/>
  <c r="K682" i="4"/>
  <c r="L682" i="4"/>
  <c r="E683" i="4"/>
  <c r="F683" i="4"/>
  <c r="G683" i="4"/>
  <c r="H683" i="4"/>
  <c r="I683" i="4"/>
  <c r="J683" i="4"/>
  <c r="K683" i="4"/>
  <c r="L683" i="4"/>
  <c r="E684" i="4"/>
  <c r="F684" i="4"/>
  <c r="G684" i="4"/>
  <c r="H684" i="4"/>
  <c r="I684" i="4"/>
  <c r="J684" i="4"/>
  <c r="K684" i="4"/>
  <c r="L684" i="4"/>
  <c r="E685" i="4"/>
  <c r="F685" i="4"/>
  <c r="G685" i="4"/>
  <c r="H685" i="4"/>
  <c r="I685" i="4"/>
  <c r="J685" i="4"/>
  <c r="K685" i="4"/>
  <c r="L685" i="4"/>
  <c r="L677" i="4"/>
  <c r="K677" i="4"/>
  <c r="J677" i="4"/>
  <c r="I677" i="4"/>
  <c r="H677" i="4"/>
  <c r="G677" i="4"/>
  <c r="F677" i="4"/>
  <c r="E677" i="4"/>
  <c r="E668" i="4"/>
  <c r="F668" i="4"/>
  <c r="G668" i="4"/>
  <c r="H668" i="4"/>
  <c r="I668" i="4"/>
  <c r="J668" i="4"/>
  <c r="K668" i="4"/>
  <c r="L668" i="4"/>
  <c r="E669" i="4"/>
  <c r="F669" i="4"/>
  <c r="G669" i="4"/>
  <c r="H669" i="4"/>
  <c r="I669" i="4"/>
  <c r="J669" i="4"/>
  <c r="K669" i="4"/>
  <c r="L669" i="4"/>
  <c r="E670" i="4"/>
  <c r="F670" i="4"/>
  <c r="G670" i="4"/>
  <c r="H670" i="4"/>
  <c r="I670" i="4"/>
  <c r="J670" i="4"/>
  <c r="K670" i="4"/>
  <c r="L670" i="4"/>
  <c r="E671" i="4"/>
  <c r="F671" i="4"/>
  <c r="G671" i="4"/>
  <c r="H671" i="4"/>
  <c r="I671" i="4"/>
  <c r="J671" i="4"/>
  <c r="K671" i="4"/>
  <c r="L671" i="4"/>
  <c r="E672" i="4"/>
  <c r="F672" i="4"/>
  <c r="G672" i="4"/>
  <c r="H672" i="4"/>
  <c r="I672" i="4"/>
  <c r="J672" i="4"/>
  <c r="K672" i="4"/>
  <c r="L672" i="4"/>
  <c r="E673" i="4"/>
  <c r="F673" i="4"/>
  <c r="G673" i="4"/>
  <c r="H673" i="4"/>
  <c r="I673" i="4"/>
  <c r="J673" i="4"/>
  <c r="K673" i="4"/>
  <c r="L673" i="4"/>
  <c r="E674" i="4"/>
  <c r="F674" i="4"/>
  <c r="G674" i="4"/>
  <c r="H674" i="4"/>
  <c r="I674" i="4"/>
  <c r="J674" i="4"/>
  <c r="K674" i="4"/>
  <c r="L674" i="4"/>
  <c r="E675" i="4"/>
  <c r="F675" i="4"/>
  <c r="G675" i="4"/>
  <c r="H675" i="4"/>
  <c r="I675" i="4"/>
  <c r="J675" i="4"/>
  <c r="K675" i="4"/>
  <c r="L675" i="4"/>
  <c r="L667" i="4"/>
  <c r="K667" i="4"/>
  <c r="J667" i="4"/>
  <c r="I667" i="4"/>
  <c r="H667" i="4"/>
  <c r="G667" i="4"/>
  <c r="F667" i="4"/>
  <c r="E667" i="4"/>
  <c r="E658" i="4"/>
  <c r="F658" i="4"/>
  <c r="G658" i="4"/>
  <c r="H658" i="4"/>
  <c r="I658" i="4"/>
  <c r="J658" i="4"/>
  <c r="K658" i="4"/>
  <c r="L658" i="4"/>
  <c r="E659" i="4"/>
  <c r="F659" i="4"/>
  <c r="G659" i="4"/>
  <c r="H659" i="4"/>
  <c r="I659" i="4"/>
  <c r="J659" i="4"/>
  <c r="K659" i="4"/>
  <c r="L659" i="4"/>
  <c r="E660" i="4"/>
  <c r="F660" i="4"/>
  <c r="G660" i="4"/>
  <c r="H660" i="4"/>
  <c r="I660" i="4"/>
  <c r="J660" i="4"/>
  <c r="K660" i="4"/>
  <c r="L660" i="4"/>
  <c r="E661" i="4"/>
  <c r="F661" i="4"/>
  <c r="G661" i="4"/>
  <c r="H661" i="4"/>
  <c r="I661" i="4"/>
  <c r="J661" i="4"/>
  <c r="K661" i="4"/>
  <c r="L661" i="4"/>
  <c r="E662" i="4"/>
  <c r="F662" i="4"/>
  <c r="G662" i="4"/>
  <c r="H662" i="4"/>
  <c r="I662" i="4"/>
  <c r="J662" i="4"/>
  <c r="K662" i="4"/>
  <c r="L662" i="4"/>
  <c r="E663" i="4"/>
  <c r="F663" i="4"/>
  <c r="G663" i="4"/>
  <c r="H663" i="4"/>
  <c r="I663" i="4"/>
  <c r="J663" i="4"/>
  <c r="K663" i="4"/>
  <c r="L663" i="4"/>
  <c r="E664" i="4"/>
  <c r="F664" i="4"/>
  <c r="G664" i="4"/>
  <c r="H664" i="4"/>
  <c r="I664" i="4"/>
  <c r="J664" i="4"/>
  <c r="K664" i="4"/>
  <c r="L664" i="4"/>
  <c r="E665" i="4"/>
  <c r="F665" i="4"/>
  <c r="G665" i="4"/>
  <c r="H665" i="4"/>
  <c r="I665" i="4"/>
  <c r="J665" i="4"/>
  <c r="K665" i="4"/>
  <c r="L665" i="4"/>
  <c r="L657" i="4"/>
  <c r="K657" i="4"/>
  <c r="J657" i="4"/>
  <c r="I657" i="4"/>
  <c r="H657" i="4"/>
  <c r="G657" i="4"/>
  <c r="F657" i="4"/>
  <c r="E657" i="4"/>
  <c r="E648" i="4"/>
  <c r="F648" i="4"/>
  <c r="G648" i="4"/>
  <c r="H648" i="4"/>
  <c r="I648" i="4"/>
  <c r="J648" i="4"/>
  <c r="K648" i="4"/>
  <c r="L648" i="4"/>
  <c r="E649" i="4"/>
  <c r="F649" i="4"/>
  <c r="G649" i="4"/>
  <c r="H649" i="4"/>
  <c r="I649" i="4"/>
  <c r="J649" i="4"/>
  <c r="K649" i="4"/>
  <c r="L649" i="4"/>
  <c r="E650" i="4"/>
  <c r="F650" i="4"/>
  <c r="G650" i="4"/>
  <c r="H650" i="4"/>
  <c r="I650" i="4"/>
  <c r="J650" i="4"/>
  <c r="K650" i="4"/>
  <c r="L650" i="4"/>
  <c r="E651" i="4"/>
  <c r="F651" i="4"/>
  <c r="G651" i="4"/>
  <c r="H651" i="4"/>
  <c r="I651" i="4"/>
  <c r="J651" i="4"/>
  <c r="K651" i="4"/>
  <c r="L651" i="4"/>
  <c r="E652" i="4"/>
  <c r="F652" i="4"/>
  <c r="G652" i="4"/>
  <c r="H652" i="4"/>
  <c r="I652" i="4"/>
  <c r="J652" i="4"/>
  <c r="K652" i="4"/>
  <c r="L652" i="4"/>
  <c r="E653" i="4"/>
  <c r="F653" i="4"/>
  <c r="G653" i="4"/>
  <c r="H653" i="4"/>
  <c r="I653" i="4"/>
  <c r="J653" i="4"/>
  <c r="K653" i="4"/>
  <c r="L653" i="4"/>
  <c r="E654" i="4"/>
  <c r="F654" i="4"/>
  <c r="G654" i="4"/>
  <c r="H654" i="4"/>
  <c r="I654" i="4"/>
  <c r="J654" i="4"/>
  <c r="K654" i="4"/>
  <c r="L654" i="4"/>
  <c r="E655" i="4"/>
  <c r="F655" i="4"/>
  <c r="G655" i="4"/>
  <c r="H655" i="4"/>
  <c r="I655" i="4"/>
  <c r="J655" i="4"/>
  <c r="K655" i="4"/>
  <c r="L655" i="4"/>
  <c r="L647" i="4"/>
  <c r="K647" i="4"/>
  <c r="J647" i="4"/>
  <c r="I647" i="4"/>
  <c r="H647" i="4"/>
  <c r="G647" i="4"/>
  <c r="F647" i="4"/>
  <c r="E647" i="4"/>
  <c r="E638" i="4"/>
  <c r="F638" i="4"/>
  <c r="G638" i="4"/>
  <c r="H638" i="4"/>
  <c r="I638" i="4"/>
  <c r="J638" i="4"/>
  <c r="K638" i="4"/>
  <c r="L638" i="4"/>
  <c r="E639" i="4"/>
  <c r="F639" i="4"/>
  <c r="G639" i="4"/>
  <c r="H639" i="4"/>
  <c r="I639" i="4"/>
  <c r="J639" i="4"/>
  <c r="K639" i="4"/>
  <c r="L639" i="4"/>
  <c r="E640" i="4"/>
  <c r="F640" i="4"/>
  <c r="G640" i="4"/>
  <c r="H640" i="4"/>
  <c r="I640" i="4"/>
  <c r="J640" i="4"/>
  <c r="K640" i="4"/>
  <c r="L640" i="4"/>
  <c r="E641" i="4"/>
  <c r="F641" i="4"/>
  <c r="G641" i="4"/>
  <c r="H641" i="4"/>
  <c r="I641" i="4"/>
  <c r="J641" i="4"/>
  <c r="K641" i="4"/>
  <c r="L641" i="4"/>
  <c r="E642" i="4"/>
  <c r="F642" i="4"/>
  <c r="G642" i="4"/>
  <c r="H642" i="4"/>
  <c r="I642" i="4"/>
  <c r="J642" i="4"/>
  <c r="K642" i="4"/>
  <c r="L642" i="4"/>
  <c r="E643" i="4"/>
  <c r="F643" i="4"/>
  <c r="G643" i="4"/>
  <c r="H643" i="4"/>
  <c r="I643" i="4"/>
  <c r="J643" i="4"/>
  <c r="K643" i="4"/>
  <c r="L643" i="4"/>
  <c r="E644" i="4"/>
  <c r="F644" i="4"/>
  <c r="G644" i="4"/>
  <c r="H644" i="4"/>
  <c r="I644" i="4"/>
  <c r="J644" i="4"/>
  <c r="K644" i="4"/>
  <c r="L644" i="4"/>
  <c r="E645" i="4"/>
  <c r="F645" i="4"/>
  <c r="G645" i="4"/>
  <c r="H645" i="4"/>
  <c r="I645" i="4"/>
  <c r="J645" i="4"/>
  <c r="K645" i="4"/>
  <c r="L645" i="4"/>
  <c r="L637" i="4"/>
  <c r="K637" i="4"/>
  <c r="J637" i="4"/>
  <c r="I637" i="4"/>
  <c r="H637" i="4"/>
  <c r="G637" i="4"/>
  <c r="F637" i="4"/>
  <c r="E637" i="4"/>
  <c r="E628" i="4"/>
  <c r="F628" i="4"/>
  <c r="G628" i="4"/>
  <c r="H628" i="4"/>
  <c r="I628" i="4"/>
  <c r="J628" i="4"/>
  <c r="K628" i="4"/>
  <c r="L628" i="4"/>
  <c r="E629" i="4"/>
  <c r="F629" i="4"/>
  <c r="G629" i="4"/>
  <c r="H629" i="4"/>
  <c r="I629" i="4"/>
  <c r="J629" i="4"/>
  <c r="K629" i="4"/>
  <c r="L629" i="4"/>
  <c r="E630" i="4"/>
  <c r="F630" i="4"/>
  <c r="G630" i="4"/>
  <c r="H630" i="4"/>
  <c r="I630" i="4"/>
  <c r="J630" i="4"/>
  <c r="K630" i="4"/>
  <c r="L630" i="4"/>
  <c r="E631" i="4"/>
  <c r="F631" i="4"/>
  <c r="G631" i="4"/>
  <c r="H631" i="4"/>
  <c r="I631" i="4"/>
  <c r="J631" i="4"/>
  <c r="K631" i="4"/>
  <c r="L631" i="4"/>
  <c r="E632" i="4"/>
  <c r="F632" i="4"/>
  <c r="G632" i="4"/>
  <c r="H632" i="4"/>
  <c r="I632" i="4"/>
  <c r="J632" i="4"/>
  <c r="K632" i="4"/>
  <c r="L632" i="4"/>
  <c r="E633" i="4"/>
  <c r="F633" i="4"/>
  <c r="G633" i="4"/>
  <c r="H633" i="4"/>
  <c r="I633" i="4"/>
  <c r="J633" i="4"/>
  <c r="K633" i="4"/>
  <c r="L633" i="4"/>
  <c r="E634" i="4"/>
  <c r="F634" i="4"/>
  <c r="G634" i="4"/>
  <c r="H634" i="4"/>
  <c r="I634" i="4"/>
  <c r="J634" i="4"/>
  <c r="K634" i="4"/>
  <c r="L634" i="4"/>
  <c r="E635" i="4"/>
  <c r="F635" i="4"/>
  <c r="G635" i="4"/>
  <c r="H635" i="4"/>
  <c r="I635" i="4"/>
  <c r="J635" i="4"/>
  <c r="K635" i="4"/>
  <c r="L635" i="4"/>
  <c r="L627" i="4"/>
  <c r="K627" i="4"/>
  <c r="J627" i="4"/>
  <c r="I627" i="4"/>
  <c r="H627" i="4"/>
  <c r="G627" i="4"/>
  <c r="F627" i="4"/>
  <c r="E627" i="4"/>
  <c r="E618" i="4"/>
  <c r="F618" i="4"/>
  <c r="G618" i="4"/>
  <c r="H618" i="4"/>
  <c r="I618" i="4"/>
  <c r="J618" i="4"/>
  <c r="K618" i="4"/>
  <c r="L618" i="4"/>
  <c r="E619" i="4"/>
  <c r="F619" i="4"/>
  <c r="G619" i="4"/>
  <c r="H619" i="4"/>
  <c r="I619" i="4"/>
  <c r="J619" i="4"/>
  <c r="K619" i="4"/>
  <c r="L619" i="4"/>
  <c r="E620" i="4"/>
  <c r="F620" i="4"/>
  <c r="G620" i="4"/>
  <c r="H620" i="4"/>
  <c r="I620" i="4"/>
  <c r="J620" i="4"/>
  <c r="K620" i="4"/>
  <c r="L620" i="4"/>
  <c r="E621" i="4"/>
  <c r="F621" i="4"/>
  <c r="G621" i="4"/>
  <c r="H621" i="4"/>
  <c r="I621" i="4"/>
  <c r="J621" i="4"/>
  <c r="K621" i="4"/>
  <c r="L621" i="4"/>
  <c r="E622" i="4"/>
  <c r="F622" i="4"/>
  <c r="G622" i="4"/>
  <c r="H622" i="4"/>
  <c r="I622" i="4"/>
  <c r="J622" i="4"/>
  <c r="K622" i="4"/>
  <c r="L622" i="4"/>
  <c r="E623" i="4"/>
  <c r="F623" i="4"/>
  <c r="G623" i="4"/>
  <c r="H623" i="4"/>
  <c r="I623" i="4"/>
  <c r="J623" i="4"/>
  <c r="K623" i="4"/>
  <c r="L623" i="4"/>
  <c r="E624" i="4"/>
  <c r="F624" i="4"/>
  <c r="G624" i="4"/>
  <c r="H624" i="4"/>
  <c r="I624" i="4"/>
  <c r="J624" i="4"/>
  <c r="K624" i="4"/>
  <c r="L624" i="4"/>
  <c r="E625" i="4"/>
  <c r="F625" i="4"/>
  <c r="G625" i="4"/>
  <c r="H625" i="4"/>
  <c r="I625" i="4"/>
  <c r="J625" i="4"/>
  <c r="K625" i="4"/>
  <c r="L625" i="4"/>
  <c r="L617" i="4"/>
  <c r="K617" i="4"/>
  <c r="J617" i="4"/>
  <c r="I617" i="4"/>
  <c r="H617" i="4"/>
  <c r="G617" i="4"/>
  <c r="F617" i="4"/>
  <c r="E617" i="4"/>
  <c r="E608" i="4"/>
  <c r="F608" i="4"/>
  <c r="G608" i="4"/>
  <c r="H608" i="4"/>
  <c r="I608" i="4"/>
  <c r="J608" i="4"/>
  <c r="K608" i="4"/>
  <c r="L608" i="4"/>
  <c r="E609" i="4"/>
  <c r="F609" i="4"/>
  <c r="G609" i="4"/>
  <c r="H609" i="4"/>
  <c r="I609" i="4"/>
  <c r="J609" i="4"/>
  <c r="K609" i="4"/>
  <c r="L609" i="4"/>
  <c r="E610" i="4"/>
  <c r="F610" i="4"/>
  <c r="G610" i="4"/>
  <c r="H610" i="4"/>
  <c r="I610" i="4"/>
  <c r="J610" i="4"/>
  <c r="K610" i="4"/>
  <c r="L610" i="4"/>
  <c r="E611" i="4"/>
  <c r="F611" i="4"/>
  <c r="G611" i="4"/>
  <c r="H611" i="4"/>
  <c r="I611" i="4"/>
  <c r="J611" i="4"/>
  <c r="K611" i="4"/>
  <c r="L611" i="4"/>
  <c r="E612" i="4"/>
  <c r="F612" i="4"/>
  <c r="G612" i="4"/>
  <c r="H612" i="4"/>
  <c r="I612" i="4"/>
  <c r="J612" i="4"/>
  <c r="K612" i="4"/>
  <c r="L612" i="4"/>
  <c r="E613" i="4"/>
  <c r="F613" i="4"/>
  <c r="G613" i="4"/>
  <c r="H613" i="4"/>
  <c r="I613" i="4"/>
  <c r="J613" i="4"/>
  <c r="K613" i="4"/>
  <c r="L613" i="4"/>
  <c r="E614" i="4"/>
  <c r="F614" i="4"/>
  <c r="G614" i="4"/>
  <c r="H614" i="4"/>
  <c r="I614" i="4"/>
  <c r="J614" i="4"/>
  <c r="K614" i="4"/>
  <c r="L614" i="4"/>
  <c r="E615" i="4"/>
  <c r="F615" i="4"/>
  <c r="G615" i="4"/>
  <c r="H615" i="4"/>
  <c r="I615" i="4"/>
  <c r="J615" i="4"/>
  <c r="K615" i="4"/>
  <c r="L615" i="4"/>
  <c r="L607" i="4"/>
  <c r="K607" i="4"/>
  <c r="J607" i="4"/>
  <c r="I607" i="4"/>
  <c r="H607" i="4"/>
  <c r="G607" i="4"/>
  <c r="F607" i="4"/>
  <c r="E607" i="4"/>
  <c r="E598" i="4"/>
  <c r="F598" i="4"/>
  <c r="G598" i="4"/>
  <c r="H598" i="4"/>
  <c r="I598" i="4"/>
  <c r="J598" i="4"/>
  <c r="K598" i="4"/>
  <c r="L598" i="4"/>
  <c r="E599" i="4"/>
  <c r="F599" i="4"/>
  <c r="G599" i="4"/>
  <c r="H599" i="4"/>
  <c r="I599" i="4"/>
  <c r="J599" i="4"/>
  <c r="K599" i="4"/>
  <c r="L599" i="4"/>
  <c r="E600" i="4"/>
  <c r="F600" i="4"/>
  <c r="G600" i="4"/>
  <c r="H600" i="4"/>
  <c r="I600" i="4"/>
  <c r="J600" i="4"/>
  <c r="K600" i="4"/>
  <c r="L600" i="4"/>
  <c r="E601" i="4"/>
  <c r="F601" i="4"/>
  <c r="G601" i="4"/>
  <c r="H601" i="4"/>
  <c r="I601" i="4"/>
  <c r="J601" i="4"/>
  <c r="K601" i="4"/>
  <c r="L601" i="4"/>
  <c r="E602" i="4"/>
  <c r="F602" i="4"/>
  <c r="G602" i="4"/>
  <c r="H602" i="4"/>
  <c r="I602" i="4"/>
  <c r="J602" i="4"/>
  <c r="K602" i="4"/>
  <c r="L602" i="4"/>
  <c r="E603" i="4"/>
  <c r="F603" i="4"/>
  <c r="G603" i="4"/>
  <c r="H603" i="4"/>
  <c r="I603" i="4"/>
  <c r="J603" i="4"/>
  <c r="K603" i="4"/>
  <c r="L603" i="4"/>
  <c r="E604" i="4"/>
  <c r="F604" i="4"/>
  <c r="G604" i="4"/>
  <c r="H604" i="4"/>
  <c r="I604" i="4"/>
  <c r="J604" i="4"/>
  <c r="K604" i="4"/>
  <c r="L604" i="4"/>
  <c r="E605" i="4"/>
  <c r="F605" i="4"/>
  <c r="G605" i="4"/>
  <c r="H605" i="4"/>
  <c r="I605" i="4"/>
  <c r="J605" i="4"/>
  <c r="K605" i="4"/>
  <c r="L605" i="4"/>
  <c r="L597" i="4"/>
  <c r="K597" i="4"/>
  <c r="J597" i="4"/>
  <c r="I597" i="4"/>
  <c r="H597" i="4"/>
  <c r="G597" i="4"/>
  <c r="F597" i="4"/>
  <c r="E597" i="4"/>
  <c r="E588" i="4"/>
  <c r="F588" i="4"/>
  <c r="G588" i="4"/>
  <c r="H588" i="4"/>
  <c r="I588" i="4"/>
  <c r="J588" i="4"/>
  <c r="K588" i="4"/>
  <c r="L588" i="4"/>
  <c r="E589" i="4"/>
  <c r="F589" i="4"/>
  <c r="G589" i="4"/>
  <c r="H589" i="4"/>
  <c r="I589" i="4"/>
  <c r="J589" i="4"/>
  <c r="K589" i="4"/>
  <c r="L589" i="4"/>
  <c r="E590" i="4"/>
  <c r="F590" i="4"/>
  <c r="G590" i="4"/>
  <c r="H590" i="4"/>
  <c r="I590" i="4"/>
  <c r="J590" i="4"/>
  <c r="K590" i="4"/>
  <c r="L590" i="4"/>
  <c r="E591" i="4"/>
  <c r="F591" i="4"/>
  <c r="G591" i="4"/>
  <c r="H591" i="4"/>
  <c r="I591" i="4"/>
  <c r="J591" i="4"/>
  <c r="K591" i="4"/>
  <c r="L591" i="4"/>
  <c r="E592" i="4"/>
  <c r="F592" i="4"/>
  <c r="G592" i="4"/>
  <c r="H592" i="4"/>
  <c r="I592" i="4"/>
  <c r="J592" i="4"/>
  <c r="K592" i="4"/>
  <c r="L592" i="4"/>
  <c r="E593" i="4"/>
  <c r="F593" i="4"/>
  <c r="G593" i="4"/>
  <c r="H593" i="4"/>
  <c r="I593" i="4"/>
  <c r="J593" i="4"/>
  <c r="K593" i="4"/>
  <c r="L593" i="4"/>
  <c r="E594" i="4"/>
  <c r="F594" i="4"/>
  <c r="G594" i="4"/>
  <c r="H594" i="4"/>
  <c r="I594" i="4"/>
  <c r="J594" i="4"/>
  <c r="K594" i="4"/>
  <c r="L594" i="4"/>
  <c r="E595" i="4"/>
  <c r="F595" i="4"/>
  <c r="G595" i="4"/>
  <c r="H595" i="4"/>
  <c r="I595" i="4"/>
  <c r="J595" i="4"/>
  <c r="K595" i="4"/>
  <c r="L595" i="4"/>
  <c r="L587" i="4"/>
  <c r="K587" i="4"/>
  <c r="J587" i="4"/>
  <c r="I587" i="4"/>
  <c r="H587" i="4"/>
  <c r="G587" i="4"/>
  <c r="F587" i="4"/>
  <c r="E587" i="4"/>
  <c r="E578" i="4"/>
  <c r="F578" i="4"/>
  <c r="G578" i="4"/>
  <c r="H578" i="4"/>
  <c r="I578" i="4"/>
  <c r="J578" i="4"/>
  <c r="K578" i="4"/>
  <c r="L578" i="4"/>
  <c r="E579" i="4"/>
  <c r="F579" i="4"/>
  <c r="G579" i="4"/>
  <c r="H579" i="4"/>
  <c r="I579" i="4"/>
  <c r="J579" i="4"/>
  <c r="K579" i="4"/>
  <c r="L579" i="4"/>
  <c r="E580" i="4"/>
  <c r="F580" i="4"/>
  <c r="G580" i="4"/>
  <c r="H580" i="4"/>
  <c r="I580" i="4"/>
  <c r="J580" i="4"/>
  <c r="K580" i="4"/>
  <c r="L580" i="4"/>
  <c r="E581" i="4"/>
  <c r="F581" i="4"/>
  <c r="G581" i="4"/>
  <c r="H581" i="4"/>
  <c r="I581" i="4"/>
  <c r="J581" i="4"/>
  <c r="K581" i="4"/>
  <c r="L581" i="4"/>
  <c r="E582" i="4"/>
  <c r="F582" i="4"/>
  <c r="G582" i="4"/>
  <c r="H582" i="4"/>
  <c r="I582" i="4"/>
  <c r="J582" i="4"/>
  <c r="K582" i="4"/>
  <c r="L582" i="4"/>
  <c r="E583" i="4"/>
  <c r="F583" i="4"/>
  <c r="G583" i="4"/>
  <c r="H583" i="4"/>
  <c r="I583" i="4"/>
  <c r="J583" i="4"/>
  <c r="K583" i="4"/>
  <c r="L583" i="4"/>
  <c r="E584" i="4"/>
  <c r="F584" i="4"/>
  <c r="G584" i="4"/>
  <c r="H584" i="4"/>
  <c r="I584" i="4"/>
  <c r="J584" i="4"/>
  <c r="K584" i="4"/>
  <c r="L584" i="4"/>
  <c r="E585" i="4"/>
  <c r="F585" i="4"/>
  <c r="G585" i="4"/>
  <c r="H585" i="4"/>
  <c r="I585" i="4"/>
  <c r="J585" i="4"/>
  <c r="K585" i="4"/>
  <c r="L585" i="4"/>
  <c r="L577" i="4"/>
  <c r="K577" i="4"/>
  <c r="J577" i="4"/>
  <c r="I577" i="4"/>
  <c r="H577" i="4"/>
  <c r="G577" i="4"/>
  <c r="F577" i="4"/>
  <c r="E577" i="4"/>
  <c r="E568" i="4"/>
  <c r="F568" i="4"/>
  <c r="G568" i="4"/>
  <c r="H568" i="4"/>
  <c r="I568" i="4"/>
  <c r="J568" i="4"/>
  <c r="K568" i="4"/>
  <c r="L568" i="4"/>
  <c r="E569" i="4"/>
  <c r="F569" i="4"/>
  <c r="G569" i="4"/>
  <c r="H569" i="4"/>
  <c r="I569" i="4"/>
  <c r="J569" i="4"/>
  <c r="K569" i="4"/>
  <c r="L569" i="4"/>
  <c r="E570" i="4"/>
  <c r="F570" i="4"/>
  <c r="G570" i="4"/>
  <c r="H570" i="4"/>
  <c r="I570" i="4"/>
  <c r="J570" i="4"/>
  <c r="K570" i="4"/>
  <c r="L570" i="4"/>
  <c r="E571" i="4"/>
  <c r="F571" i="4"/>
  <c r="G571" i="4"/>
  <c r="H571" i="4"/>
  <c r="I571" i="4"/>
  <c r="J571" i="4"/>
  <c r="K571" i="4"/>
  <c r="L571" i="4"/>
  <c r="E572" i="4"/>
  <c r="F572" i="4"/>
  <c r="G572" i="4"/>
  <c r="H572" i="4"/>
  <c r="I572" i="4"/>
  <c r="J572" i="4"/>
  <c r="K572" i="4"/>
  <c r="L572" i="4"/>
  <c r="E573" i="4"/>
  <c r="F573" i="4"/>
  <c r="G573" i="4"/>
  <c r="H573" i="4"/>
  <c r="I573" i="4"/>
  <c r="J573" i="4"/>
  <c r="K573" i="4"/>
  <c r="L573" i="4"/>
  <c r="E574" i="4"/>
  <c r="F574" i="4"/>
  <c r="G574" i="4"/>
  <c r="H574" i="4"/>
  <c r="I574" i="4"/>
  <c r="J574" i="4"/>
  <c r="K574" i="4"/>
  <c r="L574" i="4"/>
  <c r="E575" i="4"/>
  <c r="F575" i="4"/>
  <c r="G575" i="4"/>
  <c r="H575" i="4"/>
  <c r="I575" i="4"/>
  <c r="J575" i="4"/>
  <c r="K575" i="4"/>
  <c r="L575" i="4"/>
  <c r="L567" i="4"/>
  <c r="K567" i="4"/>
  <c r="J567" i="4"/>
  <c r="I567" i="4"/>
  <c r="H567" i="4"/>
  <c r="G567" i="4"/>
  <c r="F567" i="4"/>
  <c r="E567" i="4"/>
  <c r="E558" i="4"/>
  <c r="F558" i="4"/>
  <c r="G558" i="4"/>
  <c r="H558" i="4"/>
  <c r="I558" i="4"/>
  <c r="J558" i="4"/>
  <c r="K558" i="4"/>
  <c r="L558" i="4"/>
  <c r="E559" i="4"/>
  <c r="F559" i="4"/>
  <c r="G559" i="4"/>
  <c r="H559" i="4"/>
  <c r="I559" i="4"/>
  <c r="J559" i="4"/>
  <c r="K559" i="4"/>
  <c r="L559" i="4"/>
  <c r="E560" i="4"/>
  <c r="F560" i="4"/>
  <c r="G560" i="4"/>
  <c r="H560" i="4"/>
  <c r="I560" i="4"/>
  <c r="J560" i="4"/>
  <c r="K560" i="4"/>
  <c r="L560" i="4"/>
  <c r="E561" i="4"/>
  <c r="F561" i="4"/>
  <c r="G561" i="4"/>
  <c r="H561" i="4"/>
  <c r="I561" i="4"/>
  <c r="J561" i="4"/>
  <c r="K561" i="4"/>
  <c r="L561" i="4"/>
  <c r="E562" i="4"/>
  <c r="F562" i="4"/>
  <c r="G562" i="4"/>
  <c r="H562" i="4"/>
  <c r="I562" i="4"/>
  <c r="J562" i="4"/>
  <c r="K562" i="4"/>
  <c r="L562" i="4"/>
  <c r="E563" i="4"/>
  <c r="F563" i="4"/>
  <c r="G563" i="4"/>
  <c r="H563" i="4"/>
  <c r="I563" i="4"/>
  <c r="J563" i="4"/>
  <c r="K563" i="4"/>
  <c r="L563" i="4"/>
  <c r="E564" i="4"/>
  <c r="F564" i="4"/>
  <c r="G564" i="4"/>
  <c r="H564" i="4"/>
  <c r="I564" i="4"/>
  <c r="J564" i="4"/>
  <c r="K564" i="4"/>
  <c r="L564" i="4"/>
  <c r="E565" i="4"/>
  <c r="F565" i="4"/>
  <c r="G565" i="4"/>
  <c r="H565" i="4"/>
  <c r="I565" i="4"/>
  <c r="J565" i="4"/>
  <c r="K565" i="4"/>
  <c r="L565" i="4"/>
  <c r="L557" i="4"/>
  <c r="K557" i="4"/>
  <c r="J557" i="4"/>
  <c r="I557" i="4"/>
  <c r="H557" i="4"/>
  <c r="G557" i="4"/>
  <c r="F557" i="4"/>
  <c r="E557" i="4"/>
  <c r="E548" i="4"/>
  <c r="F548" i="4"/>
  <c r="G548" i="4"/>
  <c r="H548" i="4"/>
  <c r="I548" i="4"/>
  <c r="J548" i="4"/>
  <c r="K548" i="4"/>
  <c r="L548" i="4"/>
  <c r="E549" i="4"/>
  <c r="F549" i="4"/>
  <c r="G549" i="4"/>
  <c r="H549" i="4"/>
  <c r="I549" i="4"/>
  <c r="J549" i="4"/>
  <c r="K549" i="4"/>
  <c r="L549" i="4"/>
  <c r="E550" i="4"/>
  <c r="F550" i="4"/>
  <c r="G550" i="4"/>
  <c r="H550" i="4"/>
  <c r="I550" i="4"/>
  <c r="J550" i="4"/>
  <c r="K550" i="4"/>
  <c r="L550" i="4"/>
  <c r="E551" i="4"/>
  <c r="F551" i="4"/>
  <c r="G551" i="4"/>
  <c r="H551" i="4"/>
  <c r="I551" i="4"/>
  <c r="J551" i="4"/>
  <c r="K551" i="4"/>
  <c r="L551" i="4"/>
  <c r="E552" i="4"/>
  <c r="F552" i="4"/>
  <c r="G552" i="4"/>
  <c r="H552" i="4"/>
  <c r="I552" i="4"/>
  <c r="J552" i="4"/>
  <c r="K552" i="4"/>
  <c r="L552" i="4"/>
  <c r="E553" i="4"/>
  <c r="F553" i="4"/>
  <c r="G553" i="4"/>
  <c r="H553" i="4"/>
  <c r="I553" i="4"/>
  <c r="J553" i="4"/>
  <c r="K553" i="4"/>
  <c r="L553" i="4"/>
  <c r="E554" i="4"/>
  <c r="F554" i="4"/>
  <c r="G554" i="4"/>
  <c r="H554" i="4"/>
  <c r="I554" i="4"/>
  <c r="J554" i="4"/>
  <c r="K554" i="4"/>
  <c r="L554" i="4"/>
  <c r="E555" i="4"/>
  <c r="F555" i="4"/>
  <c r="G555" i="4"/>
  <c r="H555" i="4"/>
  <c r="I555" i="4"/>
  <c r="J555" i="4"/>
  <c r="K555" i="4"/>
  <c r="L555" i="4"/>
  <c r="L547" i="4"/>
  <c r="K547" i="4"/>
  <c r="J547" i="4"/>
  <c r="I547" i="4"/>
  <c r="H547" i="4"/>
  <c r="G547" i="4"/>
  <c r="F547" i="4"/>
  <c r="E547" i="4"/>
  <c r="E538" i="4"/>
  <c r="F538" i="4"/>
  <c r="G538" i="4"/>
  <c r="H538" i="4"/>
  <c r="I538" i="4"/>
  <c r="J538" i="4"/>
  <c r="K538" i="4"/>
  <c r="L538" i="4"/>
  <c r="E539" i="4"/>
  <c r="F539" i="4"/>
  <c r="G539" i="4"/>
  <c r="H539" i="4"/>
  <c r="I539" i="4"/>
  <c r="J539" i="4"/>
  <c r="K539" i="4"/>
  <c r="L539" i="4"/>
  <c r="E540" i="4"/>
  <c r="F540" i="4"/>
  <c r="G540" i="4"/>
  <c r="H540" i="4"/>
  <c r="I540" i="4"/>
  <c r="J540" i="4"/>
  <c r="K540" i="4"/>
  <c r="L540" i="4"/>
  <c r="E541" i="4"/>
  <c r="F541" i="4"/>
  <c r="G541" i="4"/>
  <c r="H541" i="4"/>
  <c r="I541" i="4"/>
  <c r="J541" i="4"/>
  <c r="K541" i="4"/>
  <c r="L541" i="4"/>
  <c r="E542" i="4"/>
  <c r="F542" i="4"/>
  <c r="G542" i="4"/>
  <c r="H542" i="4"/>
  <c r="I542" i="4"/>
  <c r="J542" i="4"/>
  <c r="K542" i="4"/>
  <c r="L542" i="4"/>
  <c r="E543" i="4"/>
  <c r="F543" i="4"/>
  <c r="G543" i="4"/>
  <c r="H543" i="4"/>
  <c r="I543" i="4"/>
  <c r="J543" i="4"/>
  <c r="K543" i="4"/>
  <c r="L543" i="4"/>
  <c r="E544" i="4"/>
  <c r="F544" i="4"/>
  <c r="G544" i="4"/>
  <c r="H544" i="4"/>
  <c r="I544" i="4"/>
  <c r="J544" i="4"/>
  <c r="K544" i="4"/>
  <c r="L544" i="4"/>
  <c r="E545" i="4"/>
  <c r="F545" i="4"/>
  <c r="G545" i="4"/>
  <c r="H545" i="4"/>
  <c r="I545" i="4"/>
  <c r="J545" i="4"/>
  <c r="K545" i="4"/>
  <c r="L545" i="4"/>
  <c r="L537" i="4"/>
  <c r="K537" i="4"/>
  <c r="J537" i="4"/>
  <c r="I537" i="4"/>
  <c r="H537" i="4"/>
  <c r="G537" i="4"/>
  <c r="F537" i="4"/>
  <c r="E537" i="4"/>
  <c r="E528" i="4"/>
  <c r="F528" i="4"/>
  <c r="G528" i="4"/>
  <c r="H528" i="4"/>
  <c r="I528" i="4"/>
  <c r="J528" i="4"/>
  <c r="K528" i="4"/>
  <c r="L528" i="4"/>
  <c r="E529" i="4"/>
  <c r="F529" i="4"/>
  <c r="G529" i="4"/>
  <c r="H529" i="4"/>
  <c r="I529" i="4"/>
  <c r="J529" i="4"/>
  <c r="K529" i="4"/>
  <c r="L529" i="4"/>
  <c r="E530" i="4"/>
  <c r="F530" i="4"/>
  <c r="G530" i="4"/>
  <c r="H530" i="4"/>
  <c r="I530" i="4"/>
  <c r="J530" i="4"/>
  <c r="K530" i="4"/>
  <c r="L530" i="4"/>
  <c r="E531" i="4"/>
  <c r="F531" i="4"/>
  <c r="G531" i="4"/>
  <c r="H531" i="4"/>
  <c r="I531" i="4"/>
  <c r="J531" i="4"/>
  <c r="K531" i="4"/>
  <c r="L531" i="4"/>
  <c r="E532" i="4"/>
  <c r="F532" i="4"/>
  <c r="G532" i="4"/>
  <c r="H532" i="4"/>
  <c r="I532" i="4"/>
  <c r="J532" i="4"/>
  <c r="K532" i="4"/>
  <c r="L532" i="4"/>
  <c r="E533" i="4"/>
  <c r="F533" i="4"/>
  <c r="G533" i="4"/>
  <c r="H533" i="4"/>
  <c r="I533" i="4"/>
  <c r="J533" i="4"/>
  <c r="K533" i="4"/>
  <c r="L533" i="4"/>
  <c r="E534" i="4"/>
  <c r="F534" i="4"/>
  <c r="G534" i="4"/>
  <c r="H534" i="4"/>
  <c r="I534" i="4"/>
  <c r="J534" i="4"/>
  <c r="K534" i="4"/>
  <c r="L534" i="4"/>
  <c r="E535" i="4"/>
  <c r="F535" i="4"/>
  <c r="G535" i="4"/>
  <c r="H535" i="4"/>
  <c r="I535" i="4"/>
  <c r="J535" i="4"/>
  <c r="K535" i="4"/>
  <c r="L535" i="4"/>
  <c r="L527" i="4"/>
  <c r="K527" i="4"/>
  <c r="J527" i="4"/>
  <c r="I527" i="4"/>
  <c r="H527" i="4"/>
  <c r="G527" i="4"/>
  <c r="F527" i="4"/>
  <c r="E527" i="4"/>
  <c r="E518" i="4"/>
  <c r="F518" i="4"/>
  <c r="G518" i="4"/>
  <c r="H518" i="4"/>
  <c r="I518" i="4"/>
  <c r="J518" i="4"/>
  <c r="K518" i="4"/>
  <c r="L518" i="4"/>
  <c r="E519" i="4"/>
  <c r="F519" i="4"/>
  <c r="G519" i="4"/>
  <c r="H519" i="4"/>
  <c r="I519" i="4"/>
  <c r="J519" i="4"/>
  <c r="K519" i="4"/>
  <c r="L519" i="4"/>
  <c r="E520" i="4"/>
  <c r="F520" i="4"/>
  <c r="G520" i="4"/>
  <c r="H520" i="4"/>
  <c r="I520" i="4"/>
  <c r="J520" i="4"/>
  <c r="K520" i="4"/>
  <c r="L520" i="4"/>
  <c r="E521" i="4"/>
  <c r="F521" i="4"/>
  <c r="G521" i="4"/>
  <c r="H521" i="4"/>
  <c r="I521" i="4"/>
  <c r="J521" i="4"/>
  <c r="K521" i="4"/>
  <c r="L521" i="4"/>
  <c r="E522" i="4"/>
  <c r="F522" i="4"/>
  <c r="G522" i="4"/>
  <c r="H522" i="4"/>
  <c r="I522" i="4"/>
  <c r="J522" i="4"/>
  <c r="K522" i="4"/>
  <c r="L522" i="4"/>
  <c r="E523" i="4"/>
  <c r="F523" i="4"/>
  <c r="G523" i="4"/>
  <c r="H523" i="4"/>
  <c r="I523" i="4"/>
  <c r="J523" i="4"/>
  <c r="K523" i="4"/>
  <c r="L523" i="4"/>
  <c r="E524" i="4"/>
  <c r="F524" i="4"/>
  <c r="G524" i="4"/>
  <c r="H524" i="4"/>
  <c r="I524" i="4"/>
  <c r="J524" i="4"/>
  <c r="K524" i="4"/>
  <c r="L524" i="4"/>
  <c r="E525" i="4"/>
  <c r="F525" i="4"/>
  <c r="G525" i="4"/>
  <c r="H525" i="4"/>
  <c r="I525" i="4"/>
  <c r="J525" i="4"/>
  <c r="K525" i="4"/>
  <c r="L525" i="4"/>
  <c r="L517" i="4"/>
  <c r="K517" i="4"/>
  <c r="J517" i="4"/>
  <c r="I517" i="4"/>
  <c r="H517" i="4"/>
  <c r="G517" i="4"/>
  <c r="F517" i="4"/>
  <c r="E517" i="4"/>
  <c r="E508" i="4"/>
  <c r="F508" i="4"/>
  <c r="G508" i="4"/>
  <c r="H508" i="4"/>
  <c r="I508" i="4"/>
  <c r="J508" i="4"/>
  <c r="K508" i="4"/>
  <c r="L508" i="4"/>
  <c r="E509" i="4"/>
  <c r="F509" i="4"/>
  <c r="G509" i="4"/>
  <c r="H509" i="4"/>
  <c r="I509" i="4"/>
  <c r="J509" i="4"/>
  <c r="K509" i="4"/>
  <c r="L509" i="4"/>
  <c r="E510" i="4"/>
  <c r="F510" i="4"/>
  <c r="G510" i="4"/>
  <c r="H510" i="4"/>
  <c r="I510" i="4"/>
  <c r="J510" i="4"/>
  <c r="K510" i="4"/>
  <c r="L510" i="4"/>
  <c r="E511" i="4"/>
  <c r="F511" i="4"/>
  <c r="G511" i="4"/>
  <c r="H511" i="4"/>
  <c r="I511" i="4"/>
  <c r="J511" i="4"/>
  <c r="K511" i="4"/>
  <c r="L511" i="4"/>
  <c r="E512" i="4"/>
  <c r="F512" i="4"/>
  <c r="G512" i="4"/>
  <c r="H512" i="4"/>
  <c r="I512" i="4"/>
  <c r="J512" i="4"/>
  <c r="K512" i="4"/>
  <c r="L512" i="4"/>
  <c r="E513" i="4"/>
  <c r="F513" i="4"/>
  <c r="G513" i="4"/>
  <c r="H513" i="4"/>
  <c r="I513" i="4"/>
  <c r="J513" i="4"/>
  <c r="K513" i="4"/>
  <c r="L513" i="4"/>
  <c r="E514" i="4"/>
  <c r="F514" i="4"/>
  <c r="G514" i="4"/>
  <c r="H514" i="4"/>
  <c r="I514" i="4"/>
  <c r="J514" i="4"/>
  <c r="K514" i="4"/>
  <c r="L514" i="4"/>
  <c r="E515" i="4"/>
  <c r="F515" i="4"/>
  <c r="G515" i="4"/>
  <c r="H515" i="4"/>
  <c r="I515" i="4"/>
  <c r="J515" i="4"/>
  <c r="K515" i="4"/>
  <c r="L515" i="4"/>
  <c r="L507" i="4"/>
  <c r="K507" i="4"/>
  <c r="J507" i="4"/>
  <c r="I507" i="4"/>
  <c r="H507" i="4"/>
  <c r="G507" i="4"/>
  <c r="F507" i="4"/>
  <c r="E507" i="4"/>
  <c r="E498" i="4"/>
  <c r="F498" i="4"/>
  <c r="G498" i="4"/>
  <c r="H498" i="4"/>
  <c r="I498" i="4"/>
  <c r="J498" i="4"/>
  <c r="K498" i="4"/>
  <c r="L498" i="4"/>
  <c r="E499" i="4"/>
  <c r="F499" i="4"/>
  <c r="G499" i="4"/>
  <c r="H499" i="4"/>
  <c r="I499" i="4"/>
  <c r="J499" i="4"/>
  <c r="K499" i="4"/>
  <c r="L499" i="4"/>
  <c r="E500" i="4"/>
  <c r="F500" i="4"/>
  <c r="G500" i="4"/>
  <c r="H500" i="4"/>
  <c r="I500" i="4"/>
  <c r="J500" i="4"/>
  <c r="K500" i="4"/>
  <c r="L500" i="4"/>
  <c r="E501" i="4"/>
  <c r="F501" i="4"/>
  <c r="G501" i="4"/>
  <c r="H501" i="4"/>
  <c r="I501" i="4"/>
  <c r="J501" i="4"/>
  <c r="K501" i="4"/>
  <c r="L501" i="4"/>
  <c r="E502" i="4"/>
  <c r="F502" i="4"/>
  <c r="G502" i="4"/>
  <c r="H502" i="4"/>
  <c r="I502" i="4"/>
  <c r="J502" i="4"/>
  <c r="K502" i="4"/>
  <c r="L502" i="4"/>
  <c r="E503" i="4"/>
  <c r="F503" i="4"/>
  <c r="G503" i="4"/>
  <c r="H503" i="4"/>
  <c r="I503" i="4"/>
  <c r="J503" i="4"/>
  <c r="K503" i="4"/>
  <c r="L503" i="4"/>
  <c r="E504" i="4"/>
  <c r="F504" i="4"/>
  <c r="G504" i="4"/>
  <c r="H504" i="4"/>
  <c r="I504" i="4"/>
  <c r="J504" i="4"/>
  <c r="K504" i="4"/>
  <c r="L504" i="4"/>
  <c r="E505" i="4"/>
  <c r="F505" i="4"/>
  <c r="G505" i="4"/>
  <c r="H505" i="4"/>
  <c r="I505" i="4"/>
  <c r="J505" i="4"/>
  <c r="K505" i="4"/>
  <c r="L505" i="4"/>
  <c r="L497" i="4"/>
  <c r="K497" i="4"/>
  <c r="J497" i="4"/>
  <c r="I497" i="4"/>
  <c r="H497" i="4"/>
  <c r="G497" i="4"/>
  <c r="F497" i="4"/>
  <c r="E497" i="4"/>
  <c r="E488" i="4"/>
  <c r="F488" i="4"/>
  <c r="G488" i="4"/>
  <c r="H488" i="4"/>
  <c r="I488" i="4"/>
  <c r="J488" i="4"/>
  <c r="K488" i="4"/>
  <c r="L488" i="4"/>
  <c r="E489" i="4"/>
  <c r="F489" i="4"/>
  <c r="G489" i="4"/>
  <c r="H489" i="4"/>
  <c r="I489" i="4"/>
  <c r="J489" i="4"/>
  <c r="K489" i="4"/>
  <c r="L489" i="4"/>
  <c r="E490" i="4"/>
  <c r="F490" i="4"/>
  <c r="G490" i="4"/>
  <c r="H490" i="4"/>
  <c r="I490" i="4"/>
  <c r="J490" i="4"/>
  <c r="K490" i="4"/>
  <c r="L490" i="4"/>
  <c r="E491" i="4"/>
  <c r="F491" i="4"/>
  <c r="G491" i="4"/>
  <c r="H491" i="4"/>
  <c r="I491" i="4"/>
  <c r="J491" i="4"/>
  <c r="K491" i="4"/>
  <c r="L491" i="4"/>
  <c r="E492" i="4"/>
  <c r="F492" i="4"/>
  <c r="G492" i="4"/>
  <c r="H492" i="4"/>
  <c r="I492" i="4"/>
  <c r="J492" i="4"/>
  <c r="K492" i="4"/>
  <c r="L492" i="4"/>
  <c r="E493" i="4"/>
  <c r="F493" i="4"/>
  <c r="G493" i="4"/>
  <c r="H493" i="4"/>
  <c r="I493" i="4"/>
  <c r="J493" i="4"/>
  <c r="K493" i="4"/>
  <c r="L493" i="4"/>
  <c r="E494" i="4"/>
  <c r="F494" i="4"/>
  <c r="G494" i="4"/>
  <c r="H494" i="4"/>
  <c r="I494" i="4"/>
  <c r="J494" i="4"/>
  <c r="K494" i="4"/>
  <c r="L494" i="4"/>
  <c r="E495" i="4"/>
  <c r="F495" i="4"/>
  <c r="G495" i="4"/>
  <c r="H495" i="4"/>
  <c r="I495" i="4"/>
  <c r="J495" i="4"/>
  <c r="K495" i="4"/>
  <c r="L495" i="4"/>
  <c r="L487" i="4"/>
  <c r="K487" i="4"/>
  <c r="J487" i="4"/>
  <c r="I487" i="4"/>
  <c r="H487" i="4"/>
  <c r="G487" i="4"/>
  <c r="F487" i="4"/>
  <c r="E487" i="4"/>
  <c r="E478" i="4"/>
  <c r="F478" i="4"/>
  <c r="G478" i="4"/>
  <c r="H478" i="4"/>
  <c r="I478" i="4"/>
  <c r="J478" i="4"/>
  <c r="K478" i="4"/>
  <c r="L478" i="4"/>
  <c r="E479" i="4"/>
  <c r="F479" i="4"/>
  <c r="G479" i="4"/>
  <c r="H479" i="4"/>
  <c r="I479" i="4"/>
  <c r="J479" i="4"/>
  <c r="K479" i="4"/>
  <c r="L479" i="4"/>
  <c r="E480" i="4"/>
  <c r="F480" i="4"/>
  <c r="G480" i="4"/>
  <c r="H480" i="4"/>
  <c r="I480" i="4"/>
  <c r="J480" i="4"/>
  <c r="K480" i="4"/>
  <c r="L480" i="4"/>
  <c r="E481" i="4"/>
  <c r="F481" i="4"/>
  <c r="G481" i="4"/>
  <c r="H481" i="4"/>
  <c r="I481" i="4"/>
  <c r="J481" i="4"/>
  <c r="K481" i="4"/>
  <c r="L481" i="4"/>
  <c r="E482" i="4"/>
  <c r="F482" i="4"/>
  <c r="G482" i="4"/>
  <c r="H482" i="4"/>
  <c r="I482" i="4"/>
  <c r="J482" i="4"/>
  <c r="K482" i="4"/>
  <c r="L482" i="4"/>
  <c r="E483" i="4"/>
  <c r="F483" i="4"/>
  <c r="G483" i="4"/>
  <c r="H483" i="4"/>
  <c r="I483" i="4"/>
  <c r="J483" i="4"/>
  <c r="K483" i="4"/>
  <c r="L483" i="4"/>
  <c r="E484" i="4"/>
  <c r="F484" i="4"/>
  <c r="G484" i="4"/>
  <c r="H484" i="4"/>
  <c r="I484" i="4"/>
  <c r="J484" i="4"/>
  <c r="K484" i="4"/>
  <c r="L484" i="4"/>
  <c r="E485" i="4"/>
  <c r="F485" i="4"/>
  <c r="G485" i="4"/>
  <c r="H485" i="4"/>
  <c r="I485" i="4"/>
  <c r="J485" i="4"/>
  <c r="K485" i="4"/>
  <c r="L485" i="4"/>
  <c r="L477" i="4"/>
  <c r="K477" i="4"/>
  <c r="J477" i="4"/>
  <c r="I477" i="4"/>
  <c r="H477" i="4"/>
  <c r="G477" i="4"/>
  <c r="F477" i="4"/>
  <c r="E477" i="4"/>
  <c r="E468" i="4"/>
  <c r="F468" i="4"/>
  <c r="G468" i="4"/>
  <c r="H468" i="4"/>
  <c r="I468" i="4"/>
  <c r="J468" i="4"/>
  <c r="K468" i="4"/>
  <c r="L468" i="4"/>
  <c r="E469" i="4"/>
  <c r="F469" i="4"/>
  <c r="G469" i="4"/>
  <c r="H469" i="4"/>
  <c r="I469" i="4"/>
  <c r="J469" i="4"/>
  <c r="K469" i="4"/>
  <c r="L469" i="4"/>
  <c r="E470" i="4"/>
  <c r="F470" i="4"/>
  <c r="G470" i="4"/>
  <c r="H470" i="4"/>
  <c r="I470" i="4"/>
  <c r="J470" i="4"/>
  <c r="K470" i="4"/>
  <c r="L470" i="4"/>
  <c r="E471" i="4"/>
  <c r="F471" i="4"/>
  <c r="G471" i="4"/>
  <c r="H471" i="4"/>
  <c r="I471" i="4"/>
  <c r="J471" i="4"/>
  <c r="K471" i="4"/>
  <c r="L471" i="4"/>
  <c r="E472" i="4"/>
  <c r="F472" i="4"/>
  <c r="G472" i="4"/>
  <c r="H472" i="4"/>
  <c r="I472" i="4"/>
  <c r="J472" i="4"/>
  <c r="K472" i="4"/>
  <c r="L472" i="4"/>
  <c r="E473" i="4"/>
  <c r="F473" i="4"/>
  <c r="G473" i="4"/>
  <c r="H473" i="4"/>
  <c r="I473" i="4"/>
  <c r="J473" i="4"/>
  <c r="K473" i="4"/>
  <c r="L473" i="4"/>
  <c r="E474" i="4"/>
  <c r="F474" i="4"/>
  <c r="G474" i="4"/>
  <c r="H474" i="4"/>
  <c r="I474" i="4"/>
  <c r="J474" i="4"/>
  <c r="K474" i="4"/>
  <c r="L474" i="4"/>
  <c r="E475" i="4"/>
  <c r="F475" i="4"/>
  <c r="G475" i="4"/>
  <c r="H475" i="4"/>
  <c r="I475" i="4"/>
  <c r="J475" i="4"/>
  <c r="K475" i="4"/>
  <c r="L475" i="4"/>
  <c r="L467" i="4"/>
  <c r="K467" i="4"/>
  <c r="J467" i="4"/>
  <c r="I467" i="4"/>
  <c r="H467" i="4"/>
  <c r="G467" i="4"/>
  <c r="F467" i="4"/>
  <c r="E467" i="4"/>
  <c r="E458" i="4"/>
  <c r="F458" i="4"/>
  <c r="G458" i="4"/>
  <c r="H458" i="4"/>
  <c r="I458" i="4"/>
  <c r="J458" i="4"/>
  <c r="K458" i="4"/>
  <c r="L458" i="4"/>
  <c r="E459" i="4"/>
  <c r="F459" i="4"/>
  <c r="G459" i="4"/>
  <c r="H459" i="4"/>
  <c r="I459" i="4"/>
  <c r="J459" i="4"/>
  <c r="K459" i="4"/>
  <c r="L459" i="4"/>
  <c r="E460" i="4"/>
  <c r="F460" i="4"/>
  <c r="G460" i="4"/>
  <c r="H460" i="4"/>
  <c r="I460" i="4"/>
  <c r="J460" i="4"/>
  <c r="K460" i="4"/>
  <c r="L460" i="4"/>
  <c r="E461" i="4"/>
  <c r="F461" i="4"/>
  <c r="G461" i="4"/>
  <c r="H461" i="4"/>
  <c r="I461" i="4"/>
  <c r="J461" i="4"/>
  <c r="K461" i="4"/>
  <c r="L461" i="4"/>
  <c r="E462" i="4"/>
  <c r="F462" i="4"/>
  <c r="G462" i="4"/>
  <c r="H462" i="4"/>
  <c r="I462" i="4"/>
  <c r="J462" i="4"/>
  <c r="K462" i="4"/>
  <c r="L462" i="4"/>
  <c r="E463" i="4"/>
  <c r="F463" i="4"/>
  <c r="G463" i="4"/>
  <c r="H463" i="4"/>
  <c r="I463" i="4"/>
  <c r="J463" i="4"/>
  <c r="K463" i="4"/>
  <c r="L463" i="4"/>
  <c r="E464" i="4"/>
  <c r="F464" i="4"/>
  <c r="G464" i="4"/>
  <c r="H464" i="4"/>
  <c r="I464" i="4"/>
  <c r="J464" i="4"/>
  <c r="K464" i="4"/>
  <c r="L464" i="4"/>
  <c r="E465" i="4"/>
  <c r="F465" i="4"/>
  <c r="G465" i="4"/>
  <c r="H465" i="4"/>
  <c r="I465" i="4"/>
  <c r="J465" i="4"/>
  <c r="K465" i="4"/>
  <c r="L465" i="4"/>
  <c r="L457" i="4"/>
  <c r="K457" i="4"/>
  <c r="J457" i="4"/>
  <c r="I457" i="4"/>
  <c r="H457" i="4"/>
  <c r="G457" i="4"/>
  <c r="F457" i="4"/>
  <c r="E457" i="4"/>
  <c r="E448" i="4"/>
  <c r="F448" i="4"/>
  <c r="G448" i="4"/>
  <c r="H448" i="4"/>
  <c r="I448" i="4"/>
  <c r="J448" i="4"/>
  <c r="K448" i="4"/>
  <c r="L448" i="4"/>
  <c r="E449" i="4"/>
  <c r="F449" i="4"/>
  <c r="G449" i="4"/>
  <c r="H449" i="4"/>
  <c r="I449" i="4"/>
  <c r="J449" i="4"/>
  <c r="K449" i="4"/>
  <c r="L449" i="4"/>
  <c r="E450" i="4"/>
  <c r="F450" i="4"/>
  <c r="G450" i="4"/>
  <c r="H450" i="4"/>
  <c r="I450" i="4"/>
  <c r="J450" i="4"/>
  <c r="K450" i="4"/>
  <c r="L450" i="4"/>
  <c r="E451" i="4"/>
  <c r="F451" i="4"/>
  <c r="G451" i="4"/>
  <c r="H451" i="4"/>
  <c r="I451" i="4"/>
  <c r="J451" i="4"/>
  <c r="K451" i="4"/>
  <c r="L451" i="4"/>
  <c r="E452" i="4"/>
  <c r="F452" i="4"/>
  <c r="G452" i="4"/>
  <c r="H452" i="4"/>
  <c r="I452" i="4"/>
  <c r="J452" i="4"/>
  <c r="K452" i="4"/>
  <c r="L452" i="4"/>
  <c r="E453" i="4"/>
  <c r="F453" i="4"/>
  <c r="G453" i="4"/>
  <c r="H453" i="4"/>
  <c r="I453" i="4"/>
  <c r="J453" i="4"/>
  <c r="K453" i="4"/>
  <c r="L453" i="4"/>
  <c r="E454" i="4"/>
  <c r="F454" i="4"/>
  <c r="G454" i="4"/>
  <c r="H454" i="4"/>
  <c r="I454" i="4"/>
  <c r="J454" i="4"/>
  <c r="K454" i="4"/>
  <c r="L454" i="4"/>
  <c r="E455" i="4"/>
  <c r="F455" i="4"/>
  <c r="G455" i="4"/>
  <c r="H455" i="4"/>
  <c r="I455" i="4"/>
  <c r="J455" i="4"/>
  <c r="K455" i="4"/>
  <c r="L455" i="4"/>
  <c r="L447" i="4"/>
  <c r="K447" i="4"/>
  <c r="J447" i="4"/>
  <c r="I447" i="4"/>
  <c r="H447" i="4"/>
  <c r="G447" i="4"/>
  <c r="F447" i="4"/>
  <c r="E447" i="4"/>
  <c r="E438" i="4"/>
  <c r="F438" i="4"/>
  <c r="G438" i="4"/>
  <c r="H438" i="4"/>
  <c r="I438" i="4"/>
  <c r="J438" i="4"/>
  <c r="K438" i="4"/>
  <c r="L438" i="4"/>
  <c r="E439" i="4"/>
  <c r="F439" i="4"/>
  <c r="G439" i="4"/>
  <c r="H439" i="4"/>
  <c r="I439" i="4"/>
  <c r="J439" i="4"/>
  <c r="K439" i="4"/>
  <c r="L439" i="4"/>
  <c r="E440" i="4"/>
  <c r="F440" i="4"/>
  <c r="G440" i="4"/>
  <c r="H440" i="4"/>
  <c r="I440" i="4"/>
  <c r="J440" i="4"/>
  <c r="K440" i="4"/>
  <c r="L440" i="4"/>
  <c r="E441" i="4"/>
  <c r="F441" i="4"/>
  <c r="G441" i="4"/>
  <c r="H441" i="4"/>
  <c r="I441" i="4"/>
  <c r="J441" i="4"/>
  <c r="K441" i="4"/>
  <c r="L441" i="4"/>
  <c r="E442" i="4"/>
  <c r="F442" i="4"/>
  <c r="G442" i="4"/>
  <c r="H442" i="4"/>
  <c r="I442" i="4"/>
  <c r="J442" i="4"/>
  <c r="K442" i="4"/>
  <c r="L442" i="4"/>
  <c r="E443" i="4"/>
  <c r="F443" i="4"/>
  <c r="G443" i="4"/>
  <c r="H443" i="4"/>
  <c r="I443" i="4"/>
  <c r="J443" i="4"/>
  <c r="K443" i="4"/>
  <c r="L443" i="4"/>
  <c r="E444" i="4"/>
  <c r="F444" i="4"/>
  <c r="G444" i="4"/>
  <c r="H444" i="4"/>
  <c r="I444" i="4"/>
  <c r="J444" i="4"/>
  <c r="K444" i="4"/>
  <c r="L444" i="4"/>
  <c r="E445" i="4"/>
  <c r="F445" i="4"/>
  <c r="G445" i="4"/>
  <c r="H445" i="4"/>
  <c r="I445" i="4"/>
  <c r="J445" i="4"/>
  <c r="K445" i="4"/>
  <c r="L445" i="4"/>
  <c r="L437" i="4"/>
  <c r="K437" i="4"/>
  <c r="J437" i="4"/>
  <c r="I437" i="4"/>
  <c r="H437" i="4"/>
  <c r="G437" i="4"/>
  <c r="F437" i="4"/>
  <c r="E437" i="4"/>
  <c r="E428" i="4"/>
  <c r="F428" i="4"/>
  <c r="G428" i="4"/>
  <c r="H428" i="4"/>
  <c r="I428" i="4"/>
  <c r="J428" i="4"/>
  <c r="K428" i="4"/>
  <c r="L428" i="4"/>
  <c r="E429" i="4"/>
  <c r="F429" i="4"/>
  <c r="G429" i="4"/>
  <c r="H429" i="4"/>
  <c r="I429" i="4"/>
  <c r="J429" i="4"/>
  <c r="K429" i="4"/>
  <c r="L429" i="4"/>
  <c r="E430" i="4"/>
  <c r="F430" i="4"/>
  <c r="G430" i="4"/>
  <c r="H430" i="4"/>
  <c r="I430" i="4"/>
  <c r="J430" i="4"/>
  <c r="K430" i="4"/>
  <c r="L430" i="4"/>
  <c r="E431" i="4"/>
  <c r="F431" i="4"/>
  <c r="G431" i="4"/>
  <c r="H431" i="4"/>
  <c r="I431" i="4"/>
  <c r="J431" i="4"/>
  <c r="K431" i="4"/>
  <c r="L431" i="4"/>
  <c r="E432" i="4"/>
  <c r="F432" i="4"/>
  <c r="G432" i="4"/>
  <c r="H432" i="4"/>
  <c r="I432" i="4"/>
  <c r="J432" i="4"/>
  <c r="K432" i="4"/>
  <c r="L432" i="4"/>
  <c r="E433" i="4"/>
  <c r="F433" i="4"/>
  <c r="G433" i="4"/>
  <c r="H433" i="4"/>
  <c r="I433" i="4"/>
  <c r="J433" i="4"/>
  <c r="K433" i="4"/>
  <c r="L433" i="4"/>
  <c r="E434" i="4"/>
  <c r="F434" i="4"/>
  <c r="G434" i="4"/>
  <c r="H434" i="4"/>
  <c r="I434" i="4"/>
  <c r="J434" i="4"/>
  <c r="K434" i="4"/>
  <c r="L434" i="4"/>
  <c r="E435" i="4"/>
  <c r="F435" i="4"/>
  <c r="G435" i="4"/>
  <c r="H435" i="4"/>
  <c r="I435" i="4"/>
  <c r="J435" i="4"/>
  <c r="K435" i="4"/>
  <c r="L435" i="4"/>
  <c r="L427" i="4"/>
  <c r="K427" i="4"/>
  <c r="J427" i="4"/>
  <c r="I427" i="4"/>
  <c r="H427" i="4"/>
  <c r="G427" i="4"/>
  <c r="F427" i="4"/>
  <c r="E427" i="4"/>
  <c r="E418" i="4" l="1"/>
  <c r="F418" i="4"/>
  <c r="G418" i="4"/>
  <c r="H418" i="4"/>
  <c r="I418" i="4"/>
  <c r="J418" i="4"/>
  <c r="K418" i="4"/>
  <c r="L418" i="4"/>
  <c r="E419" i="4"/>
  <c r="F419" i="4"/>
  <c r="G419" i="4"/>
  <c r="H419" i="4"/>
  <c r="I419" i="4"/>
  <c r="J419" i="4"/>
  <c r="K419" i="4"/>
  <c r="L419" i="4"/>
  <c r="E420" i="4"/>
  <c r="F420" i="4"/>
  <c r="G420" i="4"/>
  <c r="H420" i="4"/>
  <c r="I420" i="4"/>
  <c r="J420" i="4"/>
  <c r="K420" i="4"/>
  <c r="L420" i="4"/>
  <c r="E421" i="4"/>
  <c r="F421" i="4"/>
  <c r="G421" i="4"/>
  <c r="H421" i="4"/>
  <c r="I421" i="4"/>
  <c r="J421" i="4"/>
  <c r="K421" i="4"/>
  <c r="L421" i="4"/>
  <c r="E422" i="4"/>
  <c r="F422" i="4"/>
  <c r="G422" i="4"/>
  <c r="H422" i="4"/>
  <c r="I422" i="4"/>
  <c r="J422" i="4"/>
  <c r="K422" i="4"/>
  <c r="L422" i="4"/>
  <c r="E423" i="4"/>
  <c r="F423" i="4"/>
  <c r="G423" i="4"/>
  <c r="H423" i="4"/>
  <c r="I423" i="4"/>
  <c r="J423" i="4"/>
  <c r="K423" i="4"/>
  <c r="L423" i="4"/>
  <c r="E424" i="4"/>
  <c r="F424" i="4"/>
  <c r="G424" i="4"/>
  <c r="H424" i="4"/>
  <c r="I424" i="4"/>
  <c r="J424" i="4"/>
  <c r="K424" i="4"/>
  <c r="L424" i="4"/>
  <c r="E425" i="4"/>
  <c r="F425" i="4"/>
  <c r="G425" i="4"/>
  <c r="H425" i="4"/>
  <c r="I425" i="4"/>
  <c r="J425" i="4"/>
  <c r="K425" i="4"/>
  <c r="L425" i="4"/>
  <c r="L417" i="4"/>
  <c r="K417" i="4"/>
  <c r="J417" i="4"/>
  <c r="I417" i="4"/>
  <c r="H417" i="4"/>
  <c r="G417" i="4"/>
  <c r="F417" i="4"/>
  <c r="E417" i="4"/>
  <c r="E408" i="4"/>
  <c r="F408" i="4"/>
  <c r="G408" i="4"/>
  <c r="H408" i="4"/>
  <c r="I408" i="4"/>
  <c r="J408" i="4"/>
  <c r="K408" i="4"/>
  <c r="L408" i="4"/>
  <c r="E409" i="4"/>
  <c r="F409" i="4"/>
  <c r="G409" i="4"/>
  <c r="H409" i="4"/>
  <c r="I409" i="4"/>
  <c r="J409" i="4"/>
  <c r="K409" i="4"/>
  <c r="L409" i="4"/>
  <c r="E410" i="4"/>
  <c r="F410" i="4"/>
  <c r="G410" i="4"/>
  <c r="H410" i="4"/>
  <c r="I410" i="4"/>
  <c r="J410" i="4"/>
  <c r="K410" i="4"/>
  <c r="L410" i="4"/>
  <c r="E411" i="4"/>
  <c r="F411" i="4"/>
  <c r="G411" i="4"/>
  <c r="H411" i="4"/>
  <c r="I411" i="4"/>
  <c r="J411" i="4"/>
  <c r="K411" i="4"/>
  <c r="L411" i="4"/>
  <c r="E412" i="4"/>
  <c r="F412" i="4"/>
  <c r="G412" i="4"/>
  <c r="H412" i="4"/>
  <c r="I412" i="4"/>
  <c r="J412" i="4"/>
  <c r="K412" i="4"/>
  <c r="L412" i="4"/>
  <c r="E413" i="4"/>
  <c r="F413" i="4"/>
  <c r="G413" i="4"/>
  <c r="H413" i="4"/>
  <c r="I413" i="4"/>
  <c r="J413" i="4"/>
  <c r="K413" i="4"/>
  <c r="L413" i="4"/>
  <c r="E414" i="4"/>
  <c r="F414" i="4"/>
  <c r="G414" i="4"/>
  <c r="H414" i="4"/>
  <c r="I414" i="4"/>
  <c r="J414" i="4"/>
  <c r="K414" i="4"/>
  <c r="L414" i="4"/>
  <c r="E415" i="4"/>
  <c r="F415" i="4"/>
  <c r="G415" i="4"/>
  <c r="H415" i="4"/>
  <c r="I415" i="4"/>
  <c r="J415" i="4"/>
  <c r="K415" i="4"/>
  <c r="L415" i="4"/>
  <c r="L407" i="4"/>
  <c r="K407" i="4"/>
  <c r="J407" i="4"/>
  <c r="I407" i="4"/>
  <c r="H407" i="4"/>
  <c r="G407" i="4"/>
  <c r="F407" i="4"/>
  <c r="E407" i="4"/>
  <c r="E398" i="4"/>
  <c r="F398" i="4"/>
  <c r="G398" i="4"/>
  <c r="H398" i="4"/>
  <c r="I398" i="4"/>
  <c r="J398" i="4"/>
  <c r="K398" i="4"/>
  <c r="L398" i="4"/>
  <c r="E399" i="4"/>
  <c r="F399" i="4"/>
  <c r="G399" i="4"/>
  <c r="H399" i="4"/>
  <c r="I399" i="4"/>
  <c r="J399" i="4"/>
  <c r="K399" i="4"/>
  <c r="L399" i="4"/>
  <c r="E400" i="4"/>
  <c r="F400" i="4"/>
  <c r="G400" i="4"/>
  <c r="H400" i="4"/>
  <c r="I400" i="4"/>
  <c r="J400" i="4"/>
  <c r="K400" i="4"/>
  <c r="L400" i="4"/>
  <c r="E401" i="4"/>
  <c r="F401" i="4"/>
  <c r="G401" i="4"/>
  <c r="H401" i="4"/>
  <c r="I401" i="4"/>
  <c r="J401" i="4"/>
  <c r="K401" i="4"/>
  <c r="L401" i="4"/>
  <c r="E402" i="4"/>
  <c r="F402" i="4"/>
  <c r="G402" i="4"/>
  <c r="H402" i="4"/>
  <c r="I402" i="4"/>
  <c r="J402" i="4"/>
  <c r="K402" i="4"/>
  <c r="L402" i="4"/>
  <c r="E403" i="4"/>
  <c r="F403" i="4"/>
  <c r="G403" i="4"/>
  <c r="H403" i="4"/>
  <c r="I403" i="4"/>
  <c r="J403" i="4"/>
  <c r="K403" i="4"/>
  <c r="L403" i="4"/>
  <c r="E404" i="4"/>
  <c r="F404" i="4"/>
  <c r="G404" i="4"/>
  <c r="H404" i="4"/>
  <c r="I404" i="4"/>
  <c r="J404" i="4"/>
  <c r="K404" i="4"/>
  <c r="L404" i="4"/>
  <c r="E405" i="4"/>
  <c r="F405" i="4"/>
  <c r="G405" i="4"/>
  <c r="H405" i="4"/>
  <c r="I405" i="4"/>
  <c r="J405" i="4"/>
  <c r="K405" i="4"/>
  <c r="L405" i="4"/>
  <c r="L397" i="4"/>
  <c r="K397" i="4"/>
  <c r="J397" i="4"/>
  <c r="I397" i="4"/>
  <c r="H397" i="4"/>
  <c r="G397" i="4"/>
  <c r="F397" i="4"/>
  <c r="E397" i="4"/>
  <c r="E388" i="4"/>
  <c r="F388" i="4"/>
  <c r="G388" i="4"/>
  <c r="H388" i="4"/>
  <c r="I388" i="4"/>
  <c r="J388" i="4"/>
  <c r="K388" i="4"/>
  <c r="L388" i="4"/>
  <c r="E389" i="4"/>
  <c r="F389" i="4"/>
  <c r="G389" i="4"/>
  <c r="H389" i="4"/>
  <c r="I389" i="4"/>
  <c r="J389" i="4"/>
  <c r="K389" i="4"/>
  <c r="L389" i="4"/>
  <c r="E390" i="4"/>
  <c r="F390" i="4"/>
  <c r="G390" i="4"/>
  <c r="H390" i="4"/>
  <c r="I390" i="4"/>
  <c r="J390" i="4"/>
  <c r="K390" i="4"/>
  <c r="L390" i="4"/>
  <c r="E391" i="4"/>
  <c r="F391" i="4"/>
  <c r="G391" i="4"/>
  <c r="H391" i="4"/>
  <c r="I391" i="4"/>
  <c r="J391" i="4"/>
  <c r="K391" i="4"/>
  <c r="L391" i="4"/>
  <c r="E392" i="4"/>
  <c r="F392" i="4"/>
  <c r="G392" i="4"/>
  <c r="H392" i="4"/>
  <c r="I392" i="4"/>
  <c r="J392" i="4"/>
  <c r="K392" i="4"/>
  <c r="L392" i="4"/>
  <c r="E393" i="4"/>
  <c r="F393" i="4"/>
  <c r="G393" i="4"/>
  <c r="H393" i="4"/>
  <c r="I393" i="4"/>
  <c r="J393" i="4"/>
  <c r="K393" i="4"/>
  <c r="L393" i="4"/>
  <c r="E394" i="4"/>
  <c r="F394" i="4"/>
  <c r="G394" i="4"/>
  <c r="H394" i="4"/>
  <c r="I394" i="4"/>
  <c r="J394" i="4"/>
  <c r="K394" i="4"/>
  <c r="L394" i="4"/>
  <c r="E395" i="4"/>
  <c r="F395" i="4"/>
  <c r="G395" i="4"/>
  <c r="H395" i="4"/>
  <c r="I395" i="4"/>
  <c r="J395" i="4"/>
  <c r="K395" i="4"/>
  <c r="L395" i="4"/>
  <c r="L387" i="4"/>
  <c r="K387" i="4"/>
  <c r="J387" i="4"/>
  <c r="I387" i="4"/>
  <c r="H387" i="4"/>
  <c r="G387" i="4"/>
  <c r="F387" i="4"/>
  <c r="E387" i="4"/>
  <c r="E378" i="4"/>
  <c r="F378" i="4"/>
  <c r="G378" i="4"/>
  <c r="H378" i="4"/>
  <c r="I378" i="4"/>
  <c r="J378" i="4"/>
  <c r="K378" i="4"/>
  <c r="L378" i="4"/>
  <c r="E379" i="4"/>
  <c r="F379" i="4"/>
  <c r="G379" i="4"/>
  <c r="H379" i="4"/>
  <c r="I379" i="4"/>
  <c r="J379" i="4"/>
  <c r="K379" i="4"/>
  <c r="L379" i="4"/>
  <c r="E380" i="4"/>
  <c r="F380" i="4"/>
  <c r="G380" i="4"/>
  <c r="H380" i="4"/>
  <c r="I380" i="4"/>
  <c r="J380" i="4"/>
  <c r="K380" i="4"/>
  <c r="L380" i="4"/>
  <c r="E381" i="4"/>
  <c r="F381" i="4"/>
  <c r="G381" i="4"/>
  <c r="H381" i="4"/>
  <c r="I381" i="4"/>
  <c r="J381" i="4"/>
  <c r="K381" i="4"/>
  <c r="L381" i="4"/>
  <c r="E382" i="4"/>
  <c r="F382" i="4"/>
  <c r="G382" i="4"/>
  <c r="H382" i="4"/>
  <c r="I382" i="4"/>
  <c r="J382" i="4"/>
  <c r="K382" i="4"/>
  <c r="L382" i="4"/>
  <c r="E383" i="4"/>
  <c r="F383" i="4"/>
  <c r="G383" i="4"/>
  <c r="H383" i="4"/>
  <c r="I383" i="4"/>
  <c r="J383" i="4"/>
  <c r="K383" i="4"/>
  <c r="L383" i="4"/>
  <c r="E384" i="4"/>
  <c r="F384" i="4"/>
  <c r="G384" i="4"/>
  <c r="H384" i="4"/>
  <c r="I384" i="4"/>
  <c r="J384" i="4"/>
  <c r="K384" i="4"/>
  <c r="L384" i="4"/>
  <c r="E385" i="4"/>
  <c r="F385" i="4"/>
  <c r="G385" i="4"/>
  <c r="H385" i="4"/>
  <c r="I385" i="4"/>
  <c r="J385" i="4"/>
  <c r="K385" i="4"/>
  <c r="L385" i="4"/>
  <c r="L377" i="4"/>
  <c r="K377" i="4"/>
  <c r="J377" i="4"/>
  <c r="I377" i="4"/>
  <c r="H377" i="4"/>
  <c r="G377" i="4"/>
  <c r="F377" i="4"/>
  <c r="E377" i="4"/>
  <c r="E268" i="4" l="1"/>
  <c r="F268" i="4"/>
  <c r="G268" i="4"/>
  <c r="H268" i="4"/>
  <c r="I268" i="4"/>
  <c r="J268" i="4"/>
  <c r="K268" i="4"/>
  <c r="L268" i="4"/>
  <c r="E269" i="4"/>
  <c r="F269" i="4"/>
  <c r="G269" i="4"/>
  <c r="H269" i="4"/>
  <c r="I269" i="4"/>
  <c r="J269" i="4"/>
  <c r="K269" i="4"/>
  <c r="L269" i="4"/>
  <c r="E270" i="4"/>
  <c r="F270" i="4"/>
  <c r="G270" i="4"/>
  <c r="H270" i="4"/>
  <c r="I270" i="4"/>
  <c r="J270" i="4"/>
  <c r="K270" i="4"/>
  <c r="L270" i="4"/>
  <c r="E271" i="4"/>
  <c r="F271" i="4"/>
  <c r="G271" i="4"/>
  <c r="H271" i="4"/>
  <c r="I271" i="4"/>
  <c r="J271" i="4"/>
  <c r="K271" i="4"/>
  <c r="L271" i="4"/>
  <c r="E272" i="4"/>
  <c r="F272" i="4"/>
  <c r="G272" i="4"/>
  <c r="H272" i="4"/>
  <c r="I272" i="4"/>
  <c r="J272" i="4"/>
  <c r="K272" i="4"/>
  <c r="L272" i="4"/>
  <c r="E273" i="4"/>
  <c r="F273" i="4"/>
  <c r="G273" i="4"/>
  <c r="H273" i="4"/>
  <c r="I273" i="4"/>
  <c r="J273" i="4"/>
  <c r="K273" i="4"/>
  <c r="L273" i="4"/>
  <c r="E274" i="4"/>
  <c r="F274" i="4"/>
  <c r="G274" i="4"/>
  <c r="H274" i="4"/>
  <c r="I274" i="4"/>
  <c r="J274" i="4"/>
  <c r="K274" i="4"/>
  <c r="L274" i="4"/>
  <c r="E275" i="4"/>
  <c r="F275" i="4"/>
  <c r="G275" i="4"/>
  <c r="H275" i="4"/>
  <c r="I275" i="4"/>
  <c r="J275" i="4"/>
  <c r="K275" i="4"/>
  <c r="L275" i="4"/>
  <c r="L267" i="4"/>
  <c r="K267" i="4"/>
  <c r="J267" i="4"/>
  <c r="I267" i="4"/>
  <c r="H267" i="4"/>
  <c r="G267" i="4"/>
  <c r="F267" i="4"/>
  <c r="E267" i="4"/>
  <c r="E258" i="4"/>
  <c r="F258" i="4"/>
  <c r="G258" i="4"/>
  <c r="H258" i="4"/>
  <c r="I258" i="4"/>
  <c r="J258" i="4"/>
  <c r="K258" i="4"/>
  <c r="L258" i="4"/>
  <c r="E259" i="4"/>
  <c r="F259" i="4"/>
  <c r="G259" i="4"/>
  <c r="H259" i="4"/>
  <c r="I259" i="4"/>
  <c r="J259" i="4"/>
  <c r="K259" i="4"/>
  <c r="L259" i="4"/>
  <c r="E260" i="4"/>
  <c r="F260" i="4"/>
  <c r="G260" i="4"/>
  <c r="H260" i="4"/>
  <c r="I260" i="4"/>
  <c r="J260" i="4"/>
  <c r="K260" i="4"/>
  <c r="L260" i="4"/>
  <c r="E261" i="4"/>
  <c r="F261" i="4"/>
  <c r="G261" i="4"/>
  <c r="H261" i="4"/>
  <c r="I261" i="4"/>
  <c r="J261" i="4"/>
  <c r="K261" i="4"/>
  <c r="L261" i="4"/>
  <c r="E262" i="4"/>
  <c r="F262" i="4"/>
  <c r="G262" i="4"/>
  <c r="H262" i="4"/>
  <c r="I262" i="4"/>
  <c r="J262" i="4"/>
  <c r="K262" i="4"/>
  <c r="L262" i="4"/>
  <c r="E263" i="4"/>
  <c r="F263" i="4"/>
  <c r="G263" i="4"/>
  <c r="H263" i="4"/>
  <c r="I263" i="4"/>
  <c r="J263" i="4"/>
  <c r="K263" i="4"/>
  <c r="L263" i="4"/>
  <c r="E264" i="4"/>
  <c r="F264" i="4"/>
  <c r="G264" i="4"/>
  <c r="H264" i="4"/>
  <c r="I264" i="4"/>
  <c r="J264" i="4"/>
  <c r="K264" i="4"/>
  <c r="L264" i="4"/>
  <c r="E265" i="4"/>
  <c r="F265" i="4"/>
  <c r="G265" i="4"/>
  <c r="H265" i="4"/>
  <c r="I265" i="4"/>
  <c r="J265" i="4"/>
  <c r="K265" i="4"/>
  <c r="L265" i="4"/>
  <c r="L257" i="4"/>
  <c r="K257" i="4"/>
  <c r="J257" i="4"/>
  <c r="I257" i="4"/>
  <c r="H257" i="4"/>
  <c r="G257" i="4"/>
  <c r="F257" i="4"/>
  <c r="E257" i="4"/>
  <c r="E248" i="4"/>
  <c r="F248" i="4"/>
  <c r="G248" i="4"/>
  <c r="H248" i="4"/>
  <c r="I248" i="4"/>
  <c r="J248" i="4"/>
  <c r="K248" i="4"/>
  <c r="L248" i="4"/>
  <c r="E249" i="4"/>
  <c r="F249" i="4"/>
  <c r="G249" i="4"/>
  <c r="H249" i="4"/>
  <c r="I249" i="4"/>
  <c r="J249" i="4"/>
  <c r="K249" i="4"/>
  <c r="L249" i="4"/>
  <c r="E250" i="4"/>
  <c r="F250" i="4"/>
  <c r="G250" i="4"/>
  <c r="H250" i="4"/>
  <c r="I250" i="4"/>
  <c r="J250" i="4"/>
  <c r="K250" i="4"/>
  <c r="L250" i="4"/>
  <c r="E251" i="4"/>
  <c r="F251" i="4"/>
  <c r="G251" i="4"/>
  <c r="H251" i="4"/>
  <c r="I251" i="4"/>
  <c r="J251" i="4"/>
  <c r="K251" i="4"/>
  <c r="L251" i="4"/>
  <c r="E252" i="4"/>
  <c r="F252" i="4"/>
  <c r="G252" i="4"/>
  <c r="H252" i="4"/>
  <c r="I252" i="4"/>
  <c r="J252" i="4"/>
  <c r="K252" i="4"/>
  <c r="L252" i="4"/>
  <c r="E253" i="4"/>
  <c r="F253" i="4"/>
  <c r="G253" i="4"/>
  <c r="H253" i="4"/>
  <c r="I253" i="4"/>
  <c r="J253" i="4"/>
  <c r="K253" i="4"/>
  <c r="L253" i="4"/>
  <c r="E254" i="4"/>
  <c r="F254" i="4"/>
  <c r="G254" i="4"/>
  <c r="H254" i="4"/>
  <c r="I254" i="4"/>
  <c r="J254" i="4"/>
  <c r="K254" i="4"/>
  <c r="L254" i="4"/>
  <c r="E255" i="4"/>
  <c r="F255" i="4"/>
  <c r="G255" i="4"/>
  <c r="H255" i="4"/>
  <c r="I255" i="4"/>
  <c r="J255" i="4"/>
  <c r="K255" i="4"/>
  <c r="L255" i="4"/>
  <c r="L247" i="4"/>
  <c r="K247" i="4"/>
  <c r="J247" i="4"/>
  <c r="I247" i="4"/>
  <c r="H247" i="4"/>
  <c r="G247" i="4"/>
  <c r="F247" i="4"/>
  <c r="E247" i="4"/>
  <c r="E238" i="4"/>
  <c r="F238" i="4"/>
  <c r="G238" i="4"/>
  <c r="H238" i="4"/>
  <c r="I238" i="4"/>
  <c r="J238" i="4"/>
  <c r="K238" i="4"/>
  <c r="L238" i="4"/>
  <c r="E239" i="4"/>
  <c r="F239" i="4"/>
  <c r="G239" i="4"/>
  <c r="H239" i="4"/>
  <c r="I239" i="4"/>
  <c r="J239" i="4"/>
  <c r="K239" i="4"/>
  <c r="L239" i="4"/>
  <c r="E240" i="4"/>
  <c r="F240" i="4"/>
  <c r="G240" i="4"/>
  <c r="H240" i="4"/>
  <c r="I240" i="4"/>
  <c r="J240" i="4"/>
  <c r="K240" i="4"/>
  <c r="L240" i="4"/>
  <c r="E241" i="4"/>
  <c r="F241" i="4"/>
  <c r="G241" i="4"/>
  <c r="H241" i="4"/>
  <c r="I241" i="4"/>
  <c r="J241" i="4"/>
  <c r="K241" i="4"/>
  <c r="L241" i="4"/>
  <c r="E242" i="4"/>
  <c r="F242" i="4"/>
  <c r="G242" i="4"/>
  <c r="H242" i="4"/>
  <c r="I242" i="4"/>
  <c r="J242" i="4"/>
  <c r="K242" i="4"/>
  <c r="L242" i="4"/>
  <c r="E243" i="4"/>
  <c r="F243" i="4"/>
  <c r="G243" i="4"/>
  <c r="H243" i="4"/>
  <c r="I243" i="4"/>
  <c r="J243" i="4"/>
  <c r="K243" i="4"/>
  <c r="L243" i="4"/>
  <c r="E244" i="4"/>
  <c r="F244" i="4"/>
  <c r="G244" i="4"/>
  <c r="H244" i="4"/>
  <c r="I244" i="4"/>
  <c r="J244" i="4"/>
  <c r="K244" i="4"/>
  <c r="L244" i="4"/>
  <c r="E245" i="4"/>
  <c r="F245" i="4"/>
  <c r="G245" i="4"/>
  <c r="H245" i="4"/>
  <c r="I245" i="4"/>
  <c r="J245" i="4"/>
  <c r="K245" i="4"/>
  <c r="L245" i="4"/>
  <c r="L237" i="4"/>
  <c r="K237" i="4"/>
  <c r="J237" i="4"/>
  <c r="I237" i="4"/>
  <c r="H237" i="4"/>
  <c r="G237" i="4"/>
  <c r="F237" i="4"/>
  <c r="E237" i="4"/>
  <c r="E228" i="4"/>
  <c r="F228" i="4"/>
  <c r="G228" i="4"/>
  <c r="H228" i="4"/>
  <c r="I228" i="4"/>
  <c r="J228" i="4"/>
  <c r="K228" i="4"/>
  <c r="L228" i="4"/>
  <c r="E229" i="4"/>
  <c r="F229" i="4"/>
  <c r="G229" i="4"/>
  <c r="H229" i="4"/>
  <c r="I229" i="4"/>
  <c r="J229" i="4"/>
  <c r="K229" i="4"/>
  <c r="L229" i="4"/>
  <c r="E230" i="4"/>
  <c r="F230" i="4"/>
  <c r="G230" i="4"/>
  <c r="H230" i="4"/>
  <c r="I230" i="4"/>
  <c r="J230" i="4"/>
  <c r="K230" i="4"/>
  <c r="L230" i="4"/>
  <c r="E231" i="4"/>
  <c r="F231" i="4"/>
  <c r="G231" i="4"/>
  <c r="H231" i="4"/>
  <c r="I231" i="4"/>
  <c r="J231" i="4"/>
  <c r="K231" i="4"/>
  <c r="L231" i="4"/>
  <c r="E232" i="4"/>
  <c r="F232" i="4"/>
  <c r="G232" i="4"/>
  <c r="H232" i="4"/>
  <c r="I232" i="4"/>
  <c r="J232" i="4"/>
  <c r="K232" i="4"/>
  <c r="L232" i="4"/>
  <c r="E233" i="4"/>
  <c r="F233" i="4"/>
  <c r="G233" i="4"/>
  <c r="H233" i="4"/>
  <c r="I233" i="4"/>
  <c r="J233" i="4"/>
  <c r="K233" i="4"/>
  <c r="L233" i="4"/>
  <c r="E234" i="4"/>
  <c r="F234" i="4"/>
  <c r="G234" i="4"/>
  <c r="H234" i="4"/>
  <c r="I234" i="4"/>
  <c r="J234" i="4"/>
  <c r="K234" i="4"/>
  <c r="L234" i="4"/>
  <c r="E235" i="4"/>
  <c r="F235" i="4"/>
  <c r="G235" i="4"/>
  <c r="H235" i="4"/>
  <c r="I235" i="4"/>
  <c r="J235" i="4"/>
  <c r="K235" i="4"/>
  <c r="L235" i="4"/>
  <c r="L227" i="4"/>
  <c r="K227" i="4"/>
  <c r="J227" i="4"/>
  <c r="I227" i="4"/>
  <c r="H227" i="4"/>
  <c r="G227" i="4"/>
  <c r="F227" i="4"/>
  <c r="E227" i="4"/>
  <c r="E218" i="4"/>
  <c r="F218" i="4"/>
  <c r="G218" i="4"/>
  <c r="H218" i="4"/>
  <c r="I218" i="4"/>
  <c r="J218" i="4"/>
  <c r="K218" i="4"/>
  <c r="L218" i="4"/>
  <c r="E219" i="4"/>
  <c r="F219" i="4"/>
  <c r="G219" i="4"/>
  <c r="H219" i="4"/>
  <c r="I219" i="4"/>
  <c r="J219" i="4"/>
  <c r="K219" i="4"/>
  <c r="L219" i="4"/>
  <c r="E220" i="4"/>
  <c r="F220" i="4"/>
  <c r="G220" i="4"/>
  <c r="H220" i="4"/>
  <c r="I220" i="4"/>
  <c r="J220" i="4"/>
  <c r="K220" i="4"/>
  <c r="L220" i="4"/>
  <c r="E221" i="4"/>
  <c r="F221" i="4"/>
  <c r="G221" i="4"/>
  <c r="H221" i="4"/>
  <c r="I221" i="4"/>
  <c r="J221" i="4"/>
  <c r="K221" i="4"/>
  <c r="L221" i="4"/>
  <c r="E222" i="4"/>
  <c r="F222" i="4"/>
  <c r="G222" i="4"/>
  <c r="H222" i="4"/>
  <c r="I222" i="4"/>
  <c r="J222" i="4"/>
  <c r="K222" i="4"/>
  <c r="L222" i="4"/>
  <c r="E223" i="4"/>
  <c r="F223" i="4"/>
  <c r="G223" i="4"/>
  <c r="H223" i="4"/>
  <c r="I223" i="4"/>
  <c r="J223" i="4"/>
  <c r="K223" i="4"/>
  <c r="L223" i="4"/>
  <c r="E224" i="4"/>
  <c r="F224" i="4"/>
  <c r="G224" i="4"/>
  <c r="H224" i="4"/>
  <c r="I224" i="4"/>
  <c r="J224" i="4"/>
  <c r="K224" i="4"/>
  <c r="L224" i="4"/>
  <c r="E225" i="4"/>
  <c r="F225" i="4"/>
  <c r="G225" i="4"/>
  <c r="H225" i="4"/>
  <c r="I225" i="4"/>
  <c r="J225" i="4"/>
  <c r="K225" i="4"/>
  <c r="L225" i="4"/>
  <c r="L217" i="4"/>
  <c r="K217" i="4"/>
  <c r="J217" i="4"/>
  <c r="I217" i="4"/>
  <c r="H217" i="4"/>
  <c r="G217" i="4"/>
  <c r="F217" i="4"/>
  <c r="E217" i="4"/>
  <c r="E208" i="4"/>
  <c r="F208" i="4"/>
  <c r="G208" i="4"/>
  <c r="H208" i="4"/>
  <c r="I208" i="4"/>
  <c r="J208" i="4"/>
  <c r="K208" i="4"/>
  <c r="L208" i="4"/>
  <c r="E209" i="4"/>
  <c r="F209" i="4"/>
  <c r="G209" i="4"/>
  <c r="H209" i="4"/>
  <c r="I209" i="4"/>
  <c r="J209" i="4"/>
  <c r="K209" i="4"/>
  <c r="L209" i="4"/>
  <c r="E210" i="4"/>
  <c r="F210" i="4"/>
  <c r="G210" i="4"/>
  <c r="H210" i="4"/>
  <c r="I210" i="4"/>
  <c r="J210" i="4"/>
  <c r="K210" i="4"/>
  <c r="L210" i="4"/>
  <c r="E211" i="4"/>
  <c r="F211" i="4"/>
  <c r="G211" i="4"/>
  <c r="H211" i="4"/>
  <c r="I211" i="4"/>
  <c r="J211" i="4"/>
  <c r="K211" i="4"/>
  <c r="L211" i="4"/>
  <c r="E212" i="4"/>
  <c r="F212" i="4"/>
  <c r="G212" i="4"/>
  <c r="H212" i="4"/>
  <c r="I212" i="4"/>
  <c r="J212" i="4"/>
  <c r="K212" i="4"/>
  <c r="L212" i="4"/>
  <c r="E213" i="4"/>
  <c r="F213" i="4"/>
  <c r="G213" i="4"/>
  <c r="H213" i="4"/>
  <c r="I213" i="4"/>
  <c r="J213" i="4"/>
  <c r="K213" i="4"/>
  <c r="L213" i="4"/>
  <c r="E214" i="4"/>
  <c r="F214" i="4"/>
  <c r="G214" i="4"/>
  <c r="H214" i="4"/>
  <c r="I214" i="4"/>
  <c r="J214" i="4"/>
  <c r="K214" i="4"/>
  <c r="L214" i="4"/>
  <c r="E215" i="4"/>
  <c r="F215" i="4"/>
  <c r="G215" i="4"/>
  <c r="H215" i="4"/>
  <c r="I215" i="4"/>
  <c r="J215" i="4"/>
  <c r="K215" i="4"/>
  <c r="L215" i="4"/>
  <c r="L207" i="4"/>
  <c r="K207" i="4"/>
  <c r="J207" i="4"/>
  <c r="I207" i="4"/>
  <c r="H207" i="4"/>
  <c r="G207" i="4"/>
  <c r="F207" i="4"/>
  <c r="E207" i="4"/>
  <c r="E198" i="4"/>
  <c r="F198" i="4"/>
  <c r="G198" i="4"/>
  <c r="H198" i="4"/>
  <c r="I198" i="4"/>
  <c r="J198" i="4"/>
  <c r="K198" i="4"/>
  <c r="L198" i="4"/>
  <c r="E199" i="4"/>
  <c r="F199" i="4"/>
  <c r="G199" i="4"/>
  <c r="H199" i="4"/>
  <c r="I199" i="4"/>
  <c r="J199" i="4"/>
  <c r="K199" i="4"/>
  <c r="L199" i="4"/>
  <c r="E200" i="4"/>
  <c r="F200" i="4"/>
  <c r="G200" i="4"/>
  <c r="H200" i="4"/>
  <c r="I200" i="4"/>
  <c r="J200" i="4"/>
  <c r="K200" i="4"/>
  <c r="L200" i="4"/>
  <c r="E201" i="4"/>
  <c r="F201" i="4"/>
  <c r="G201" i="4"/>
  <c r="H201" i="4"/>
  <c r="I201" i="4"/>
  <c r="J201" i="4"/>
  <c r="K201" i="4"/>
  <c r="L201" i="4"/>
  <c r="E202" i="4"/>
  <c r="F202" i="4"/>
  <c r="G202" i="4"/>
  <c r="H202" i="4"/>
  <c r="I202" i="4"/>
  <c r="J202" i="4"/>
  <c r="K202" i="4"/>
  <c r="L202" i="4"/>
  <c r="E203" i="4"/>
  <c r="F203" i="4"/>
  <c r="G203" i="4"/>
  <c r="H203" i="4"/>
  <c r="I203" i="4"/>
  <c r="J203" i="4"/>
  <c r="K203" i="4"/>
  <c r="L203" i="4"/>
  <c r="E204" i="4"/>
  <c r="F204" i="4"/>
  <c r="G204" i="4"/>
  <c r="H204" i="4"/>
  <c r="I204" i="4"/>
  <c r="J204" i="4"/>
  <c r="K204" i="4"/>
  <c r="L204" i="4"/>
  <c r="E205" i="4"/>
  <c r="F205" i="4"/>
  <c r="G205" i="4"/>
  <c r="H205" i="4"/>
  <c r="I205" i="4"/>
  <c r="J205" i="4"/>
  <c r="K205" i="4"/>
  <c r="L205" i="4"/>
  <c r="L197" i="4"/>
  <c r="K197" i="4"/>
  <c r="J197" i="4"/>
  <c r="I197" i="4"/>
  <c r="H197" i="4"/>
  <c r="G197" i="4"/>
  <c r="F197" i="4"/>
  <c r="E197" i="4"/>
  <c r="E188" i="4"/>
  <c r="F188" i="4"/>
  <c r="G188" i="4"/>
  <c r="H188" i="4"/>
  <c r="I188" i="4"/>
  <c r="J188" i="4"/>
  <c r="K188" i="4"/>
  <c r="L188" i="4"/>
  <c r="E189" i="4"/>
  <c r="F189" i="4"/>
  <c r="G189" i="4"/>
  <c r="H189" i="4"/>
  <c r="I189" i="4"/>
  <c r="J189" i="4"/>
  <c r="K189" i="4"/>
  <c r="L189" i="4"/>
  <c r="E190" i="4"/>
  <c r="F190" i="4"/>
  <c r="G190" i="4"/>
  <c r="H190" i="4"/>
  <c r="I190" i="4"/>
  <c r="J190" i="4"/>
  <c r="K190" i="4"/>
  <c r="L190" i="4"/>
  <c r="E191" i="4"/>
  <c r="F191" i="4"/>
  <c r="G191" i="4"/>
  <c r="H191" i="4"/>
  <c r="I191" i="4"/>
  <c r="J191" i="4"/>
  <c r="K191" i="4"/>
  <c r="L191" i="4"/>
  <c r="E192" i="4"/>
  <c r="F192" i="4"/>
  <c r="G192" i="4"/>
  <c r="H192" i="4"/>
  <c r="I192" i="4"/>
  <c r="J192" i="4"/>
  <c r="K192" i="4"/>
  <c r="L192" i="4"/>
  <c r="E193" i="4"/>
  <c r="F193" i="4"/>
  <c r="G193" i="4"/>
  <c r="H193" i="4"/>
  <c r="I193" i="4"/>
  <c r="J193" i="4"/>
  <c r="K193" i="4"/>
  <c r="L193" i="4"/>
  <c r="E194" i="4"/>
  <c r="F194" i="4"/>
  <c r="G194" i="4"/>
  <c r="H194" i="4"/>
  <c r="I194" i="4"/>
  <c r="J194" i="4"/>
  <c r="K194" i="4"/>
  <c r="L194" i="4"/>
  <c r="E195" i="4"/>
  <c r="F195" i="4"/>
  <c r="G195" i="4"/>
  <c r="H195" i="4"/>
  <c r="I195" i="4"/>
  <c r="J195" i="4"/>
  <c r="K195" i="4"/>
  <c r="L195" i="4"/>
  <c r="L187" i="4"/>
  <c r="K187" i="4"/>
  <c r="J187" i="4"/>
  <c r="I187" i="4"/>
  <c r="H187" i="4"/>
  <c r="G187" i="4"/>
  <c r="F187" i="4"/>
  <c r="E187" i="4"/>
  <c r="E178" i="4"/>
  <c r="F178" i="4"/>
  <c r="G178" i="4"/>
  <c r="H178" i="4"/>
  <c r="I178" i="4"/>
  <c r="J178" i="4"/>
  <c r="K178" i="4"/>
  <c r="L178" i="4"/>
  <c r="E179" i="4"/>
  <c r="F179" i="4"/>
  <c r="G179" i="4"/>
  <c r="H179" i="4"/>
  <c r="I179" i="4"/>
  <c r="J179" i="4"/>
  <c r="K179" i="4"/>
  <c r="L179" i="4"/>
  <c r="E180" i="4"/>
  <c r="F180" i="4"/>
  <c r="G180" i="4"/>
  <c r="H180" i="4"/>
  <c r="I180" i="4"/>
  <c r="J180" i="4"/>
  <c r="K180" i="4"/>
  <c r="L180" i="4"/>
  <c r="E181" i="4"/>
  <c r="F181" i="4"/>
  <c r="G181" i="4"/>
  <c r="H181" i="4"/>
  <c r="I181" i="4"/>
  <c r="J181" i="4"/>
  <c r="K181" i="4"/>
  <c r="L181" i="4"/>
  <c r="E182" i="4"/>
  <c r="F182" i="4"/>
  <c r="G182" i="4"/>
  <c r="H182" i="4"/>
  <c r="I182" i="4"/>
  <c r="J182" i="4"/>
  <c r="K182" i="4"/>
  <c r="L182" i="4"/>
  <c r="E183" i="4"/>
  <c r="F183" i="4"/>
  <c r="G183" i="4"/>
  <c r="H183" i="4"/>
  <c r="I183" i="4"/>
  <c r="J183" i="4"/>
  <c r="K183" i="4"/>
  <c r="L183" i="4"/>
  <c r="E184" i="4"/>
  <c r="F184" i="4"/>
  <c r="G184" i="4"/>
  <c r="H184" i="4"/>
  <c r="I184" i="4"/>
  <c r="J184" i="4"/>
  <c r="K184" i="4"/>
  <c r="L184" i="4"/>
  <c r="E185" i="4"/>
  <c r="F185" i="4"/>
  <c r="G185" i="4"/>
  <c r="H185" i="4"/>
  <c r="I185" i="4"/>
  <c r="J185" i="4"/>
  <c r="K185" i="4"/>
  <c r="L185" i="4"/>
  <c r="L177" i="4"/>
  <c r="K177" i="4"/>
  <c r="J177" i="4"/>
  <c r="I177" i="4"/>
  <c r="H177" i="4"/>
  <c r="G177" i="4"/>
  <c r="F177" i="4"/>
  <c r="E177" i="4"/>
  <c r="E68" i="4"/>
  <c r="F68" i="4"/>
  <c r="G68" i="4"/>
  <c r="H68" i="4"/>
  <c r="I68" i="4"/>
  <c r="J68" i="4"/>
  <c r="K68" i="4"/>
  <c r="L68" i="4"/>
  <c r="E69" i="4"/>
  <c r="F69" i="4"/>
  <c r="G69" i="4"/>
  <c r="H69" i="4"/>
  <c r="I69" i="4"/>
  <c r="J69" i="4"/>
  <c r="K69" i="4"/>
  <c r="L69" i="4"/>
  <c r="E70" i="4"/>
  <c r="F70" i="4"/>
  <c r="G70" i="4"/>
  <c r="H70" i="4"/>
  <c r="I70" i="4"/>
  <c r="J70" i="4"/>
  <c r="K70" i="4"/>
  <c r="L70" i="4"/>
  <c r="E71" i="4"/>
  <c r="F71" i="4"/>
  <c r="G71" i="4"/>
  <c r="H71" i="4"/>
  <c r="I71" i="4"/>
  <c r="J71" i="4"/>
  <c r="K71" i="4"/>
  <c r="L71" i="4"/>
  <c r="E72" i="4"/>
  <c r="F72" i="4"/>
  <c r="G72" i="4"/>
  <c r="H72" i="4"/>
  <c r="I72" i="4"/>
  <c r="J72" i="4"/>
  <c r="K72" i="4"/>
  <c r="L72" i="4"/>
  <c r="E73" i="4"/>
  <c r="F73" i="4"/>
  <c r="G73" i="4"/>
  <c r="H73" i="4"/>
  <c r="I73" i="4"/>
  <c r="J73" i="4"/>
  <c r="K73" i="4"/>
  <c r="L73" i="4"/>
  <c r="E74" i="4"/>
  <c r="F74" i="4"/>
  <c r="G74" i="4"/>
  <c r="H74" i="4"/>
  <c r="I74" i="4"/>
  <c r="J74" i="4"/>
  <c r="K74" i="4"/>
  <c r="L74" i="4"/>
  <c r="E75" i="4"/>
  <c r="F75" i="4"/>
  <c r="G75" i="4"/>
  <c r="H75" i="4"/>
  <c r="I75" i="4"/>
  <c r="J75" i="4"/>
  <c r="K75" i="4"/>
  <c r="L75" i="4"/>
  <c r="L67" i="4"/>
  <c r="K67" i="4"/>
  <c r="J67" i="4"/>
  <c r="I67" i="4"/>
  <c r="H67" i="4"/>
  <c r="G67" i="4"/>
  <c r="F67" i="4"/>
  <c r="E67" i="4"/>
  <c r="L65" i="4"/>
  <c r="E63" i="4"/>
  <c r="F63" i="4"/>
  <c r="G63" i="4"/>
  <c r="H63" i="4"/>
  <c r="I63" i="4"/>
  <c r="J63" i="4"/>
  <c r="K63" i="4"/>
  <c r="L63" i="4"/>
  <c r="E64" i="4"/>
  <c r="F64" i="4"/>
  <c r="G64" i="4"/>
  <c r="H64" i="4"/>
  <c r="I64" i="4"/>
  <c r="J64" i="4"/>
  <c r="K64" i="4"/>
  <c r="L64" i="4"/>
  <c r="E65" i="4"/>
  <c r="F65" i="4"/>
  <c r="G65" i="4"/>
  <c r="H65" i="4"/>
  <c r="I65" i="4"/>
  <c r="J65" i="4"/>
  <c r="K65" i="4"/>
  <c r="E58" i="4"/>
  <c r="F58" i="4"/>
  <c r="G58" i="4"/>
  <c r="H58" i="4"/>
  <c r="I58" i="4"/>
  <c r="J58" i="4"/>
  <c r="K58" i="4"/>
  <c r="L58" i="4"/>
  <c r="E59" i="4"/>
  <c r="F59" i="4"/>
  <c r="G59" i="4"/>
  <c r="H59" i="4"/>
  <c r="I59" i="4"/>
  <c r="J59" i="4"/>
  <c r="K59" i="4"/>
  <c r="L59" i="4"/>
  <c r="E60" i="4"/>
  <c r="F60" i="4"/>
  <c r="G60" i="4"/>
  <c r="H60" i="4"/>
  <c r="I60" i="4"/>
  <c r="J60" i="4"/>
  <c r="K60" i="4"/>
  <c r="L60" i="4"/>
  <c r="E61" i="4"/>
  <c r="F61" i="4"/>
  <c r="G61" i="4"/>
  <c r="H61" i="4"/>
  <c r="I61" i="4"/>
  <c r="J61" i="4"/>
  <c r="K61" i="4"/>
  <c r="L61" i="4"/>
  <c r="E62" i="4"/>
  <c r="F62" i="4"/>
  <c r="G62" i="4"/>
  <c r="H62" i="4"/>
  <c r="I62" i="4"/>
  <c r="J62" i="4"/>
  <c r="K62" i="4"/>
  <c r="L62" i="4"/>
  <c r="L57" i="4"/>
  <c r="K57" i="4"/>
  <c r="J57" i="4"/>
  <c r="I57" i="4"/>
  <c r="H57" i="4"/>
  <c r="G57" i="4"/>
  <c r="F57" i="4"/>
  <c r="E57" i="4"/>
  <c r="E48" i="4"/>
  <c r="F48" i="4"/>
  <c r="G48" i="4"/>
  <c r="H48" i="4"/>
  <c r="I48" i="4"/>
  <c r="J48" i="4"/>
  <c r="K48" i="4"/>
  <c r="L48" i="4"/>
  <c r="E49" i="4"/>
  <c r="F49" i="4"/>
  <c r="G49" i="4"/>
  <c r="H49" i="4"/>
  <c r="I49" i="4"/>
  <c r="J49" i="4"/>
  <c r="K49" i="4"/>
  <c r="L49" i="4"/>
  <c r="E50" i="4"/>
  <c r="F50" i="4"/>
  <c r="G50" i="4"/>
  <c r="H50" i="4"/>
  <c r="I50" i="4"/>
  <c r="J50" i="4"/>
  <c r="K50" i="4"/>
  <c r="L50" i="4"/>
  <c r="E51" i="4"/>
  <c r="F51" i="4"/>
  <c r="G51" i="4"/>
  <c r="H51" i="4"/>
  <c r="I51" i="4"/>
  <c r="J51" i="4"/>
  <c r="K51" i="4"/>
  <c r="L51" i="4"/>
  <c r="E52" i="4"/>
  <c r="F52" i="4"/>
  <c r="G52" i="4"/>
  <c r="H52" i="4"/>
  <c r="I52" i="4"/>
  <c r="J52" i="4"/>
  <c r="K52" i="4"/>
  <c r="L52" i="4"/>
  <c r="E53" i="4"/>
  <c r="F53" i="4"/>
  <c r="G53" i="4"/>
  <c r="H53" i="4"/>
  <c r="I53" i="4"/>
  <c r="J53" i="4"/>
  <c r="K53" i="4"/>
  <c r="L53" i="4"/>
  <c r="E54" i="4"/>
  <c r="F54" i="4"/>
  <c r="G54" i="4"/>
  <c r="H54" i="4"/>
  <c r="I54" i="4"/>
  <c r="J54" i="4"/>
  <c r="K54" i="4"/>
  <c r="L54" i="4"/>
  <c r="E55" i="4"/>
  <c r="F55" i="4"/>
  <c r="G55" i="4"/>
  <c r="H55" i="4"/>
  <c r="I55" i="4"/>
  <c r="J55" i="4"/>
  <c r="K55" i="4"/>
  <c r="L55" i="4"/>
  <c r="L47" i="4"/>
  <c r="K47" i="4"/>
  <c r="J47" i="4"/>
  <c r="I47" i="4"/>
  <c r="H47" i="4"/>
  <c r="G47" i="4"/>
  <c r="F47" i="4"/>
  <c r="E47" i="4"/>
  <c r="E38" i="4"/>
  <c r="F38" i="4"/>
  <c r="G38" i="4"/>
  <c r="H38" i="4"/>
  <c r="I38" i="4"/>
  <c r="J38" i="4"/>
  <c r="K38" i="4"/>
  <c r="L38" i="4"/>
  <c r="E39" i="4"/>
  <c r="F39" i="4"/>
  <c r="G39" i="4"/>
  <c r="H39" i="4"/>
  <c r="I39" i="4"/>
  <c r="J39" i="4"/>
  <c r="K39" i="4"/>
  <c r="L39" i="4"/>
  <c r="E40" i="4"/>
  <c r="F40" i="4"/>
  <c r="G40" i="4"/>
  <c r="H40" i="4"/>
  <c r="I40" i="4"/>
  <c r="J40" i="4"/>
  <c r="K40" i="4"/>
  <c r="L40" i="4"/>
  <c r="E41" i="4"/>
  <c r="F41" i="4"/>
  <c r="G41" i="4"/>
  <c r="H41" i="4"/>
  <c r="I41" i="4"/>
  <c r="J41" i="4"/>
  <c r="K41" i="4"/>
  <c r="L41" i="4"/>
  <c r="E42" i="4"/>
  <c r="F42" i="4"/>
  <c r="G42" i="4"/>
  <c r="H42" i="4"/>
  <c r="I42" i="4"/>
  <c r="J42" i="4"/>
  <c r="K42" i="4"/>
  <c r="L42" i="4"/>
  <c r="E43" i="4"/>
  <c r="F43" i="4"/>
  <c r="G43" i="4"/>
  <c r="H43" i="4"/>
  <c r="I43" i="4"/>
  <c r="J43" i="4"/>
  <c r="K43" i="4"/>
  <c r="L43" i="4"/>
  <c r="E44" i="4"/>
  <c r="F44" i="4"/>
  <c r="G44" i="4"/>
  <c r="H44" i="4"/>
  <c r="I44" i="4"/>
  <c r="J44" i="4"/>
  <c r="K44" i="4"/>
  <c r="L44" i="4"/>
  <c r="E45" i="4"/>
  <c r="F45" i="4"/>
  <c r="G45" i="4"/>
  <c r="H45" i="4"/>
  <c r="I45" i="4"/>
  <c r="J45" i="4"/>
  <c r="K45" i="4"/>
  <c r="L45" i="4"/>
  <c r="L37" i="4"/>
  <c r="K37" i="4"/>
  <c r="J37" i="4"/>
  <c r="I37" i="4"/>
  <c r="H37" i="4"/>
  <c r="G37" i="4"/>
  <c r="F37" i="4"/>
  <c r="E37" i="4"/>
  <c r="E28" i="4"/>
  <c r="F28" i="4"/>
  <c r="G28" i="4"/>
  <c r="H28" i="4"/>
  <c r="I28" i="4"/>
  <c r="J28" i="4"/>
  <c r="K28" i="4"/>
  <c r="L28" i="4"/>
  <c r="E29" i="4"/>
  <c r="F29" i="4"/>
  <c r="G29" i="4"/>
  <c r="H29" i="4"/>
  <c r="I29" i="4"/>
  <c r="J29" i="4"/>
  <c r="K29" i="4"/>
  <c r="L29" i="4"/>
  <c r="E30" i="4"/>
  <c r="F30" i="4"/>
  <c r="G30" i="4"/>
  <c r="H30" i="4"/>
  <c r="I30" i="4"/>
  <c r="J30" i="4"/>
  <c r="K30" i="4"/>
  <c r="L30" i="4"/>
  <c r="E31" i="4"/>
  <c r="F31" i="4"/>
  <c r="G31" i="4"/>
  <c r="H31" i="4"/>
  <c r="I31" i="4"/>
  <c r="J31" i="4"/>
  <c r="K31" i="4"/>
  <c r="L31" i="4"/>
  <c r="E32" i="4"/>
  <c r="F32" i="4"/>
  <c r="G32" i="4"/>
  <c r="H32" i="4"/>
  <c r="I32" i="4"/>
  <c r="J32" i="4"/>
  <c r="K32" i="4"/>
  <c r="L32" i="4"/>
  <c r="E33" i="4"/>
  <c r="F33" i="4"/>
  <c r="G33" i="4"/>
  <c r="H33" i="4"/>
  <c r="I33" i="4"/>
  <c r="J33" i="4"/>
  <c r="K33" i="4"/>
  <c r="L33" i="4"/>
  <c r="E34" i="4"/>
  <c r="F34" i="4"/>
  <c r="G34" i="4"/>
  <c r="H34" i="4"/>
  <c r="I34" i="4"/>
  <c r="J34" i="4"/>
  <c r="K34" i="4"/>
  <c r="L34" i="4"/>
  <c r="E35" i="4"/>
  <c r="F35" i="4"/>
  <c r="G35" i="4"/>
  <c r="H35" i="4"/>
  <c r="I35" i="4"/>
  <c r="J35" i="4"/>
  <c r="K35" i="4"/>
  <c r="L35" i="4"/>
  <c r="L27" i="4"/>
  <c r="K27" i="4"/>
  <c r="J27" i="4"/>
  <c r="I27" i="4"/>
  <c r="H27" i="4"/>
  <c r="G27" i="4"/>
  <c r="F27" i="4"/>
  <c r="E27" i="4"/>
  <c r="E8" i="4" l="1"/>
  <c r="G8" i="4"/>
  <c r="I8" i="4"/>
  <c r="K8" i="4"/>
  <c r="E9" i="4"/>
  <c r="G9" i="4"/>
  <c r="I9" i="4"/>
  <c r="K9" i="4"/>
  <c r="E10" i="4"/>
  <c r="G10" i="4"/>
  <c r="I10" i="4"/>
  <c r="K10" i="4"/>
  <c r="E11" i="4"/>
  <c r="G11" i="4"/>
  <c r="I11" i="4"/>
  <c r="K11" i="4"/>
  <c r="E12" i="4"/>
  <c r="G12" i="4"/>
  <c r="I12" i="4"/>
  <c r="K12" i="4"/>
  <c r="E13" i="4"/>
  <c r="G13" i="4"/>
  <c r="I13" i="4"/>
  <c r="K13" i="4"/>
  <c r="E14" i="4"/>
  <c r="G14" i="4"/>
  <c r="I14" i="4"/>
  <c r="K14" i="4"/>
  <c r="E15" i="4"/>
  <c r="G15" i="4"/>
  <c r="I15" i="4"/>
  <c r="K15" i="4"/>
  <c r="K7" i="4"/>
  <c r="I7" i="4"/>
  <c r="G7" i="4"/>
  <c r="E7" i="4"/>
  <c r="W65" i="8"/>
  <c r="D15" i="18" s="1"/>
  <c r="F15" i="4" l="1"/>
  <c r="A3" i="4"/>
  <c r="B74" i="18" l="1"/>
  <c r="AL46" i="18"/>
  <c r="B46" i="18"/>
  <c r="B4" i="18"/>
  <c r="Z4" i="18" s="1"/>
  <c r="F46" i="18" l="1"/>
  <c r="C46" i="18"/>
  <c r="G46" i="18"/>
  <c r="D46" i="18"/>
  <c r="E46" i="18"/>
  <c r="AQ46" i="18"/>
  <c r="AP46" i="18"/>
  <c r="AN46" i="18"/>
  <c r="AO46" i="18"/>
  <c r="G74" i="18"/>
  <c r="F74" i="18"/>
  <c r="E74" i="18"/>
  <c r="D74" i="18"/>
  <c r="AL42" i="18"/>
  <c r="B42" i="18"/>
  <c r="B70" i="18"/>
  <c r="H70" i="18"/>
  <c r="AL4" i="18"/>
  <c r="H42" i="18"/>
  <c r="N42" i="18" s="1"/>
  <c r="T4" i="18"/>
  <c r="H4" i="18"/>
  <c r="AF4" i="18" s="1"/>
  <c r="N4" i="18"/>
  <c r="AN8" i="8"/>
  <c r="AO8" i="8"/>
  <c r="K59" i="14" s="1"/>
  <c r="AN9" i="8"/>
  <c r="AO9" i="8"/>
  <c r="K60" i="14" s="1"/>
  <c r="AN10" i="8"/>
  <c r="AO10" i="8"/>
  <c r="K61" i="14" s="1"/>
  <c r="AN11" i="8"/>
  <c r="AO11" i="8"/>
  <c r="K62" i="14" s="1"/>
  <c r="AN12" i="8"/>
  <c r="AO12" i="8"/>
  <c r="K63" i="14" s="1"/>
  <c r="AN13" i="8"/>
  <c r="AO13" i="8"/>
  <c r="K64" i="14" s="1"/>
  <c r="AN14" i="8"/>
  <c r="AO14" i="8"/>
  <c r="K65" i="14" s="1"/>
  <c r="AN15" i="8"/>
  <c r="AO15" i="8"/>
  <c r="K66" i="14" s="1"/>
  <c r="AN16" i="8"/>
  <c r="AO16" i="8"/>
  <c r="K67" i="14" s="1"/>
  <c r="AN17" i="8"/>
  <c r="AO17" i="8"/>
  <c r="K68" i="14" s="1"/>
  <c r="AN18" i="8"/>
  <c r="AO18" i="8"/>
  <c r="K69" i="14" s="1"/>
  <c r="AN19" i="8"/>
  <c r="AO19" i="8"/>
  <c r="K70" i="14" s="1"/>
  <c r="AN20" i="8"/>
  <c r="AO20" i="8"/>
  <c r="K71" i="14" s="1"/>
  <c r="AN21" i="8"/>
  <c r="AO21" i="8"/>
  <c r="K72" i="14" s="1"/>
  <c r="AN22" i="8"/>
  <c r="AO22" i="8"/>
  <c r="K73" i="14" s="1"/>
  <c r="AN23" i="8"/>
  <c r="AO23" i="8"/>
  <c r="K74" i="14" s="1"/>
  <c r="AN24" i="8"/>
  <c r="AO24" i="8"/>
  <c r="K75" i="14" s="1"/>
  <c r="AN25" i="8"/>
  <c r="AO25" i="8"/>
  <c r="K76" i="14" s="1"/>
  <c r="AN26" i="8"/>
  <c r="AO26" i="8"/>
  <c r="K77" i="14" s="1"/>
  <c r="AN27" i="8"/>
  <c r="AO27" i="8"/>
  <c r="K78" i="14" s="1"/>
  <c r="AN28" i="8"/>
  <c r="AO28" i="8"/>
  <c r="K79" i="14" s="1"/>
  <c r="AN29" i="8"/>
  <c r="AO29" i="8"/>
  <c r="K80" i="14" s="1"/>
  <c r="AN30" i="8"/>
  <c r="AO30" i="8"/>
  <c r="K81" i="14" s="1"/>
  <c r="AN31" i="8"/>
  <c r="AO31" i="8"/>
  <c r="K82" i="14" s="1"/>
  <c r="AN32" i="8"/>
  <c r="AO32" i="8"/>
  <c r="K83" i="14" s="1"/>
  <c r="AN33" i="8"/>
  <c r="AO33" i="8"/>
  <c r="K84" i="14" s="1"/>
  <c r="AN34" i="8"/>
  <c r="AO34" i="8"/>
  <c r="K85" i="14" s="1"/>
  <c r="AN35" i="8"/>
  <c r="AO35" i="8"/>
  <c r="K86" i="14" s="1"/>
  <c r="AN36" i="8"/>
  <c r="AO36" i="8"/>
  <c r="K87" i="14" s="1"/>
  <c r="AN37" i="8"/>
  <c r="AO37" i="8"/>
  <c r="K88" i="14" s="1"/>
  <c r="AN38" i="8"/>
  <c r="AO38" i="8"/>
  <c r="K89" i="14" s="1"/>
  <c r="AN39" i="8"/>
  <c r="AO39" i="8"/>
  <c r="K90" i="14" s="1"/>
  <c r="AN40" i="8"/>
  <c r="AO40" i="8"/>
  <c r="K91" i="14" s="1"/>
  <c r="AN41" i="8"/>
  <c r="AO41" i="8"/>
  <c r="K92" i="14" s="1"/>
  <c r="AN42" i="8"/>
  <c r="AO42" i="8"/>
  <c r="K93" i="14" s="1"/>
  <c r="AN43" i="8"/>
  <c r="AO43" i="8"/>
  <c r="K94" i="14" s="1"/>
  <c r="AN44" i="8"/>
  <c r="AO44" i="8"/>
  <c r="K95" i="14" s="1"/>
  <c r="AN45" i="8"/>
  <c r="AO45" i="8"/>
  <c r="K96" i="14" s="1"/>
  <c r="AN46" i="8"/>
  <c r="AO46" i="8"/>
  <c r="K97" i="14" s="1"/>
  <c r="AN47" i="8"/>
  <c r="AO47" i="8"/>
  <c r="K98" i="14" s="1"/>
  <c r="AN48" i="8"/>
  <c r="AO48" i="8"/>
  <c r="K99" i="14" s="1"/>
  <c r="AN49" i="8"/>
  <c r="AO49" i="8"/>
  <c r="K100" i="14" s="1"/>
  <c r="AN50" i="8"/>
  <c r="AO50" i="8"/>
  <c r="K101" i="14" s="1"/>
  <c r="AN51" i="8"/>
  <c r="AO51" i="8"/>
  <c r="K102" i="14" s="1"/>
  <c r="AN52" i="8"/>
  <c r="AO52" i="8"/>
  <c r="K103" i="14" s="1"/>
  <c r="AN53" i="8"/>
  <c r="AO53" i="8"/>
  <c r="K104" i="14" s="1"/>
  <c r="AN54" i="8"/>
  <c r="AO54" i="8"/>
  <c r="K105" i="14" s="1"/>
  <c r="AN57" i="8"/>
  <c r="AO57" i="8"/>
  <c r="K17" i="4" s="1"/>
  <c r="AN58" i="8"/>
  <c r="AO58" i="8"/>
  <c r="K18" i="4" s="1"/>
  <c r="AN59" i="8"/>
  <c r="AO59" i="8"/>
  <c r="K19" i="4" s="1"/>
  <c r="AN60" i="8"/>
  <c r="AO60" i="8"/>
  <c r="K20" i="4" s="1"/>
  <c r="AN61" i="8"/>
  <c r="AO61" i="8"/>
  <c r="K21" i="4" s="1"/>
  <c r="AN62" i="8"/>
  <c r="AO62" i="8"/>
  <c r="K22" i="4" s="1"/>
  <c r="AN63" i="8"/>
  <c r="AO63" i="8"/>
  <c r="AN64" i="8"/>
  <c r="AO64" i="8"/>
  <c r="K24" i="4" s="1"/>
  <c r="AN65" i="8"/>
  <c r="AO65" i="8"/>
  <c r="AO7" i="8"/>
  <c r="K58" i="14" s="1"/>
  <c r="AN7" i="8"/>
  <c r="AJ8" i="8"/>
  <c r="AK8" i="8"/>
  <c r="I59" i="14" s="1"/>
  <c r="AJ9" i="8"/>
  <c r="AK9" i="8"/>
  <c r="I60" i="14" s="1"/>
  <c r="AJ10" i="8"/>
  <c r="AK10" i="8"/>
  <c r="I61" i="14" s="1"/>
  <c r="AJ11" i="8"/>
  <c r="AK11" i="8"/>
  <c r="I62" i="14" s="1"/>
  <c r="AJ12" i="8"/>
  <c r="AK12" i="8"/>
  <c r="I63" i="14" s="1"/>
  <c r="AJ13" i="8"/>
  <c r="AK13" i="8"/>
  <c r="I64" i="14" s="1"/>
  <c r="AJ14" i="8"/>
  <c r="AK14" i="8"/>
  <c r="I65" i="14" s="1"/>
  <c r="AJ15" i="8"/>
  <c r="AK15" i="8"/>
  <c r="I66" i="14" s="1"/>
  <c r="AJ16" i="8"/>
  <c r="AK16" i="8"/>
  <c r="I67" i="14" s="1"/>
  <c r="AJ17" i="8"/>
  <c r="AK17" i="8"/>
  <c r="I68" i="14" s="1"/>
  <c r="AJ18" i="8"/>
  <c r="AK18" i="8"/>
  <c r="I69" i="14" s="1"/>
  <c r="AJ19" i="8"/>
  <c r="AK19" i="8"/>
  <c r="I70" i="14" s="1"/>
  <c r="AJ20" i="8"/>
  <c r="AK20" i="8"/>
  <c r="I71" i="14" s="1"/>
  <c r="AJ21" i="8"/>
  <c r="AK21" i="8"/>
  <c r="I72" i="14" s="1"/>
  <c r="AJ22" i="8"/>
  <c r="AK22" i="8"/>
  <c r="I73" i="14" s="1"/>
  <c r="AJ23" i="8"/>
  <c r="AK23" i="8"/>
  <c r="I74" i="14" s="1"/>
  <c r="AJ24" i="8"/>
  <c r="AK24" i="8"/>
  <c r="I75" i="14" s="1"/>
  <c r="AJ25" i="8"/>
  <c r="AK25" i="8"/>
  <c r="I76" i="14" s="1"/>
  <c r="AJ26" i="8"/>
  <c r="AK26" i="8"/>
  <c r="I77" i="14" s="1"/>
  <c r="AJ27" i="8"/>
  <c r="AK27" i="8"/>
  <c r="I78" i="14" s="1"/>
  <c r="AJ28" i="8"/>
  <c r="AK28" i="8"/>
  <c r="I79" i="14" s="1"/>
  <c r="AJ29" i="8"/>
  <c r="AK29" i="8"/>
  <c r="I80" i="14" s="1"/>
  <c r="AJ30" i="8"/>
  <c r="AK30" i="8"/>
  <c r="I81" i="14" s="1"/>
  <c r="AJ31" i="8"/>
  <c r="AK31" i="8"/>
  <c r="I82" i="14" s="1"/>
  <c r="AJ32" i="8"/>
  <c r="AK32" i="8"/>
  <c r="I83" i="14" s="1"/>
  <c r="AJ33" i="8"/>
  <c r="AK33" i="8"/>
  <c r="I84" i="14" s="1"/>
  <c r="AJ34" i="8"/>
  <c r="AK34" i="8"/>
  <c r="I85" i="14" s="1"/>
  <c r="AJ35" i="8"/>
  <c r="AK35" i="8"/>
  <c r="I86" i="14" s="1"/>
  <c r="AJ36" i="8"/>
  <c r="AK36" i="8"/>
  <c r="I87" i="14" s="1"/>
  <c r="AJ37" i="8"/>
  <c r="AK37" i="8"/>
  <c r="I88" i="14" s="1"/>
  <c r="AJ38" i="8"/>
  <c r="AK38" i="8"/>
  <c r="I89" i="14" s="1"/>
  <c r="AJ39" i="8"/>
  <c r="AK39" i="8"/>
  <c r="I90" i="14" s="1"/>
  <c r="AJ40" i="8"/>
  <c r="AK40" i="8"/>
  <c r="I91" i="14" s="1"/>
  <c r="AJ41" i="8"/>
  <c r="AK41" i="8"/>
  <c r="I92" i="14" s="1"/>
  <c r="AJ42" i="8"/>
  <c r="AK42" i="8"/>
  <c r="I93" i="14" s="1"/>
  <c r="AJ43" i="8"/>
  <c r="AK43" i="8"/>
  <c r="I94" i="14" s="1"/>
  <c r="AJ44" i="8"/>
  <c r="AK44" i="8"/>
  <c r="I95" i="14" s="1"/>
  <c r="AJ45" i="8"/>
  <c r="AK45" i="8"/>
  <c r="I96" i="14" s="1"/>
  <c r="AJ46" i="8"/>
  <c r="AK46" i="8"/>
  <c r="I97" i="14" s="1"/>
  <c r="AJ47" i="8"/>
  <c r="AK47" i="8"/>
  <c r="I98" i="14" s="1"/>
  <c r="AJ48" i="8"/>
  <c r="AK48" i="8"/>
  <c r="I99" i="14" s="1"/>
  <c r="AJ49" i="8"/>
  <c r="AK49" i="8"/>
  <c r="I100" i="14" s="1"/>
  <c r="AJ50" i="8"/>
  <c r="AK50" i="8"/>
  <c r="I101" i="14" s="1"/>
  <c r="AJ51" i="8"/>
  <c r="AK51" i="8"/>
  <c r="I102" i="14" s="1"/>
  <c r="AJ52" i="8"/>
  <c r="AK52" i="8"/>
  <c r="I103" i="14" s="1"/>
  <c r="AJ53" i="8"/>
  <c r="AK53" i="8"/>
  <c r="I104" i="14" s="1"/>
  <c r="AJ54" i="8"/>
  <c r="AK54" i="8"/>
  <c r="I105" i="14" s="1"/>
  <c r="AJ57" i="8"/>
  <c r="AK57" i="8"/>
  <c r="I17" i="4" s="1"/>
  <c r="AJ58" i="8"/>
  <c r="AK58" i="8"/>
  <c r="I18" i="4" s="1"/>
  <c r="AJ59" i="8"/>
  <c r="AK59" i="8"/>
  <c r="I19" i="4" s="1"/>
  <c r="AJ60" i="8"/>
  <c r="AK60" i="8"/>
  <c r="I20" i="4" s="1"/>
  <c r="AJ61" i="8"/>
  <c r="AK61" i="8"/>
  <c r="I21" i="4" s="1"/>
  <c r="AJ62" i="8"/>
  <c r="AK62" i="8"/>
  <c r="I22" i="4" s="1"/>
  <c r="AJ63" i="8"/>
  <c r="AK63" i="8"/>
  <c r="I23" i="4" s="1"/>
  <c r="AJ64" i="8"/>
  <c r="AK64" i="8"/>
  <c r="I24" i="4" s="1"/>
  <c r="AJ65" i="8"/>
  <c r="AK65" i="8"/>
  <c r="I25" i="4" s="1"/>
  <c r="AK7" i="8"/>
  <c r="I58" i="14" s="1"/>
  <c r="AJ7" i="8"/>
  <c r="AF8" i="8"/>
  <c r="AG8" i="8"/>
  <c r="G59" i="14" s="1"/>
  <c r="AF9" i="8"/>
  <c r="AG9" i="8"/>
  <c r="G60" i="14" s="1"/>
  <c r="AF10" i="8"/>
  <c r="AG10" i="8"/>
  <c r="G61" i="14" s="1"/>
  <c r="AF11" i="8"/>
  <c r="AG11" i="8"/>
  <c r="G62" i="14" s="1"/>
  <c r="AF12" i="8"/>
  <c r="AG12" i="8"/>
  <c r="G63" i="14" s="1"/>
  <c r="AF13" i="8"/>
  <c r="AG13" i="8"/>
  <c r="G64" i="14" s="1"/>
  <c r="AF14" i="8"/>
  <c r="AG14" i="8"/>
  <c r="G65" i="14" s="1"/>
  <c r="AF15" i="8"/>
  <c r="AG15" i="8"/>
  <c r="G66" i="14" s="1"/>
  <c r="AF16" i="8"/>
  <c r="AG16" i="8"/>
  <c r="G67" i="14" s="1"/>
  <c r="AF17" i="8"/>
  <c r="AG17" i="8"/>
  <c r="G68" i="14" s="1"/>
  <c r="AF18" i="8"/>
  <c r="AG18" i="8"/>
  <c r="G69" i="14" s="1"/>
  <c r="AF19" i="8"/>
  <c r="AG19" i="8"/>
  <c r="G70" i="14" s="1"/>
  <c r="AF20" i="8"/>
  <c r="AG20" i="8"/>
  <c r="G71" i="14" s="1"/>
  <c r="AF21" i="8"/>
  <c r="AG21" i="8"/>
  <c r="G72" i="14" s="1"/>
  <c r="AF22" i="8"/>
  <c r="AG22" i="8"/>
  <c r="G73" i="14" s="1"/>
  <c r="AF23" i="8"/>
  <c r="AG23" i="8"/>
  <c r="G74" i="14" s="1"/>
  <c r="AF24" i="8"/>
  <c r="AG24" i="8"/>
  <c r="G75" i="14" s="1"/>
  <c r="AF25" i="8"/>
  <c r="AG25" i="8"/>
  <c r="G76" i="14" s="1"/>
  <c r="AF26" i="8"/>
  <c r="AG26" i="8"/>
  <c r="G77" i="14" s="1"/>
  <c r="AF27" i="8"/>
  <c r="AG27" i="8"/>
  <c r="G78" i="14" s="1"/>
  <c r="AF28" i="8"/>
  <c r="AG28" i="8"/>
  <c r="G79" i="14" s="1"/>
  <c r="AF29" i="8"/>
  <c r="AG29" i="8"/>
  <c r="G80" i="14" s="1"/>
  <c r="AF30" i="8"/>
  <c r="AG30" i="8"/>
  <c r="G81" i="14" s="1"/>
  <c r="AF31" i="8"/>
  <c r="AG31" i="8"/>
  <c r="G82" i="14" s="1"/>
  <c r="AF32" i="8"/>
  <c r="AG32" i="8"/>
  <c r="G83" i="14" s="1"/>
  <c r="AF33" i="8"/>
  <c r="AG33" i="8"/>
  <c r="G84" i="14" s="1"/>
  <c r="AF34" i="8"/>
  <c r="AG34" i="8"/>
  <c r="G85" i="14" s="1"/>
  <c r="AF35" i="8"/>
  <c r="AG35" i="8"/>
  <c r="G86" i="14" s="1"/>
  <c r="AF36" i="8"/>
  <c r="AG36" i="8"/>
  <c r="G87" i="14" s="1"/>
  <c r="AF37" i="8"/>
  <c r="AG37" i="8"/>
  <c r="G88" i="14" s="1"/>
  <c r="AF38" i="8"/>
  <c r="AG38" i="8"/>
  <c r="G89" i="14" s="1"/>
  <c r="AF39" i="8"/>
  <c r="AG39" i="8"/>
  <c r="G90" i="14" s="1"/>
  <c r="AF40" i="8"/>
  <c r="AG40" i="8"/>
  <c r="G91" i="14" s="1"/>
  <c r="AF41" i="8"/>
  <c r="AG41" i="8"/>
  <c r="G92" i="14" s="1"/>
  <c r="AF42" i="8"/>
  <c r="AG42" i="8"/>
  <c r="G93" i="14" s="1"/>
  <c r="AF43" i="8"/>
  <c r="AG43" i="8"/>
  <c r="G94" i="14" s="1"/>
  <c r="AF44" i="8"/>
  <c r="AG44" i="8"/>
  <c r="G95" i="14" s="1"/>
  <c r="AF45" i="8"/>
  <c r="AG45" i="8"/>
  <c r="G96" i="14" s="1"/>
  <c r="AF46" i="8"/>
  <c r="AG46" i="8"/>
  <c r="G97" i="14" s="1"/>
  <c r="AF47" i="8"/>
  <c r="AG47" i="8"/>
  <c r="AF48" i="8"/>
  <c r="AG48" i="8"/>
  <c r="G99" i="14" s="1"/>
  <c r="AF49" i="8"/>
  <c r="AG49" i="8"/>
  <c r="G100" i="14" s="1"/>
  <c r="AF50" i="8"/>
  <c r="AG50" i="8"/>
  <c r="G101" i="14" s="1"/>
  <c r="AF51" i="8"/>
  <c r="AG51" i="8"/>
  <c r="G102" i="14" s="1"/>
  <c r="AF52" i="8"/>
  <c r="AG52" i="8"/>
  <c r="G103" i="14" s="1"/>
  <c r="AF53" i="8"/>
  <c r="AG53" i="8"/>
  <c r="G104" i="14" s="1"/>
  <c r="AF54" i="8"/>
  <c r="AG54" i="8"/>
  <c r="G105" i="14" s="1"/>
  <c r="AF57" i="8"/>
  <c r="AG57" i="8"/>
  <c r="G17" i="4" s="1"/>
  <c r="AF58" i="8"/>
  <c r="AG58" i="8"/>
  <c r="G18" i="4" s="1"/>
  <c r="AF59" i="8"/>
  <c r="AG59" i="8"/>
  <c r="G19" i="4" s="1"/>
  <c r="AF60" i="8"/>
  <c r="AG60" i="8"/>
  <c r="G20" i="4" s="1"/>
  <c r="AF61" i="8"/>
  <c r="AG61" i="8"/>
  <c r="G21" i="4" s="1"/>
  <c r="AF62" i="8"/>
  <c r="AG62" i="8"/>
  <c r="G22" i="4" s="1"/>
  <c r="AF63" i="8"/>
  <c r="AG63" i="8"/>
  <c r="G23" i="4" s="1"/>
  <c r="AF64" i="8"/>
  <c r="AG64" i="8"/>
  <c r="G24" i="4" s="1"/>
  <c r="AF65" i="8"/>
  <c r="AG65" i="8"/>
  <c r="G25" i="4" s="1"/>
  <c r="AG7" i="8"/>
  <c r="G58" i="14" s="1"/>
  <c r="AF7" i="8"/>
  <c r="AB8" i="8"/>
  <c r="AC8" i="8"/>
  <c r="E59" i="14" s="1"/>
  <c r="AB9" i="8"/>
  <c r="AC9" i="8"/>
  <c r="E60" i="14" s="1"/>
  <c r="AB10" i="8"/>
  <c r="AC10" i="8"/>
  <c r="E61" i="14" s="1"/>
  <c r="AB11" i="8"/>
  <c r="AC11" i="8"/>
  <c r="E62" i="14" s="1"/>
  <c r="AB12" i="8"/>
  <c r="AC12" i="8"/>
  <c r="E63" i="14" s="1"/>
  <c r="AB13" i="8"/>
  <c r="AC13" i="8"/>
  <c r="E64" i="14" s="1"/>
  <c r="AB14" i="8"/>
  <c r="AC14" i="8"/>
  <c r="E65" i="14" s="1"/>
  <c r="AB15" i="8"/>
  <c r="AC15" i="8"/>
  <c r="E66" i="14" s="1"/>
  <c r="AB16" i="8"/>
  <c r="AC16" i="8"/>
  <c r="E67" i="14" s="1"/>
  <c r="AB17" i="8"/>
  <c r="AC17" i="8"/>
  <c r="E68" i="14" s="1"/>
  <c r="AB18" i="8"/>
  <c r="AC18" i="8"/>
  <c r="E69" i="14" s="1"/>
  <c r="AB19" i="8"/>
  <c r="AC19" i="8"/>
  <c r="E70" i="14" s="1"/>
  <c r="AB20" i="8"/>
  <c r="AC20" i="8"/>
  <c r="E71" i="14" s="1"/>
  <c r="AB21" i="8"/>
  <c r="AC21" i="8"/>
  <c r="E72" i="14" s="1"/>
  <c r="AB22" i="8"/>
  <c r="AC22" i="8"/>
  <c r="E73" i="14" s="1"/>
  <c r="AB23" i="8"/>
  <c r="AC23" i="8"/>
  <c r="E74" i="14" s="1"/>
  <c r="AB24" i="8"/>
  <c r="AC24" i="8"/>
  <c r="E75" i="14" s="1"/>
  <c r="AB25" i="8"/>
  <c r="AC25" i="8"/>
  <c r="E76" i="14" s="1"/>
  <c r="AB26" i="8"/>
  <c r="AC26" i="8"/>
  <c r="E77" i="14" s="1"/>
  <c r="AB27" i="8"/>
  <c r="AC27" i="8"/>
  <c r="E78" i="14" s="1"/>
  <c r="AB28" i="8"/>
  <c r="AC28" i="8"/>
  <c r="E79" i="14" s="1"/>
  <c r="AB29" i="8"/>
  <c r="AC29" i="8"/>
  <c r="E80" i="14" s="1"/>
  <c r="AB30" i="8"/>
  <c r="AC30" i="8"/>
  <c r="E81" i="14" s="1"/>
  <c r="AB31" i="8"/>
  <c r="AC31" i="8"/>
  <c r="E82" i="14" s="1"/>
  <c r="AB32" i="8"/>
  <c r="AC32" i="8"/>
  <c r="E83" i="14" s="1"/>
  <c r="AB33" i="8"/>
  <c r="AC33" i="8"/>
  <c r="E84" i="14" s="1"/>
  <c r="AB34" i="8"/>
  <c r="AC34" i="8"/>
  <c r="E85" i="14" s="1"/>
  <c r="AB35" i="8"/>
  <c r="AC35" i="8"/>
  <c r="E86" i="14" s="1"/>
  <c r="AB36" i="8"/>
  <c r="AC36" i="8"/>
  <c r="E87" i="14" s="1"/>
  <c r="AB37" i="8"/>
  <c r="AC37" i="8"/>
  <c r="E88" i="14" s="1"/>
  <c r="AB38" i="8"/>
  <c r="AC38" i="8"/>
  <c r="E89" i="14" s="1"/>
  <c r="AB39" i="8"/>
  <c r="AC39" i="8"/>
  <c r="E90" i="14" s="1"/>
  <c r="AB40" i="8"/>
  <c r="AC40" i="8"/>
  <c r="E91" i="14" s="1"/>
  <c r="AB41" i="8"/>
  <c r="AC41" i="8"/>
  <c r="E92" i="14" s="1"/>
  <c r="AB42" i="8"/>
  <c r="AC42" i="8"/>
  <c r="E93" i="14" s="1"/>
  <c r="AB43" i="8"/>
  <c r="AC43" i="8"/>
  <c r="E94" i="14" s="1"/>
  <c r="AB44" i="8"/>
  <c r="AC44" i="8"/>
  <c r="E95" i="14" s="1"/>
  <c r="AB45" i="8"/>
  <c r="AC45" i="8"/>
  <c r="E96" i="14" s="1"/>
  <c r="AB46" i="8"/>
  <c r="AC46" i="8"/>
  <c r="E97" i="14" s="1"/>
  <c r="AB47" i="8"/>
  <c r="AC47" i="8"/>
  <c r="E98" i="14" s="1"/>
  <c r="AB48" i="8"/>
  <c r="AC48" i="8"/>
  <c r="E99" i="14" s="1"/>
  <c r="AB49" i="8"/>
  <c r="AC49" i="8"/>
  <c r="E100" i="14" s="1"/>
  <c r="AB50" i="8"/>
  <c r="AC50" i="8"/>
  <c r="E101" i="14" s="1"/>
  <c r="AB51" i="8"/>
  <c r="AC51" i="8"/>
  <c r="E102" i="14" s="1"/>
  <c r="AB52" i="8"/>
  <c r="AC52" i="8"/>
  <c r="E103" i="14" s="1"/>
  <c r="AB53" i="8"/>
  <c r="AC53" i="8"/>
  <c r="E104" i="14" s="1"/>
  <c r="AB54" i="8"/>
  <c r="AC54" i="8"/>
  <c r="E105" i="14" s="1"/>
  <c r="AB57" i="8"/>
  <c r="E17" i="4" s="1"/>
  <c r="AC57" i="8"/>
  <c r="AB58" i="8"/>
  <c r="E18" i="4" s="1"/>
  <c r="AC58" i="8"/>
  <c r="AB59" i="8"/>
  <c r="E19" i="4" s="1"/>
  <c r="AC59" i="8"/>
  <c r="AB60" i="8"/>
  <c r="E20" i="4" s="1"/>
  <c r="AC60" i="8"/>
  <c r="AB61" i="8"/>
  <c r="E21" i="4" s="1"/>
  <c r="AC61" i="8"/>
  <c r="AB62" i="8"/>
  <c r="E22" i="4" s="1"/>
  <c r="AC62" i="8"/>
  <c r="AB63" i="8"/>
  <c r="E23" i="4" s="1"/>
  <c r="AC63" i="8"/>
  <c r="AB64" i="8"/>
  <c r="E24" i="4" s="1"/>
  <c r="AC64" i="8"/>
  <c r="AB65" i="8"/>
  <c r="E25" i="4" s="1"/>
  <c r="AC65" i="8"/>
  <c r="D10" i="18" s="1"/>
  <c r="AC7" i="8"/>
  <c r="E58" i="14" s="1"/>
  <c r="AB7" i="8"/>
  <c r="Z8" i="8"/>
  <c r="L8" i="14" s="1"/>
  <c r="Z9" i="8"/>
  <c r="L9" i="14" s="1"/>
  <c r="Z10" i="8"/>
  <c r="L10" i="14" s="1"/>
  <c r="Z11" i="8"/>
  <c r="L11" i="14" s="1"/>
  <c r="Z12" i="8"/>
  <c r="L12" i="14" s="1"/>
  <c r="Z13" i="8"/>
  <c r="L13" i="14" s="1"/>
  <c r="Z14" i="8"/>
  <c r="L14" i="14" s="1"/>
  <c r="Z15" i="8"/>
  <c r="L15" i="14" s="1"/>
  <c r="Z16" i="8"/>
  <c r="L16" i="14" s="1"/>
  <c r="Z17" i="8"/>
  <c r="L17" i="14" s="1"/>
  <c r="Z18" i="8"/>
  <c r="L18" i="14" s="1"/>
  <c r="Z19" i="8"/>
  <c r="L19" i="14" s="1"/>
  <c r="Z20" i="8"/>
  <c r="L20" i="14" s="1"/>
  <c r="Z21" i="8"/>
  <c r="L21" i="14" s="1"/>
  <c r="Z22" i="8"/>
  <c r="L22" i="14" s="1"/>
  <c r="Z23" i="8"/>
  <c r="L23" i="14" s="1"/>
  <c r="Z24" i="8"/>
  <c r="L24" i="14" s="1"/>
  <c r="Z25" i="8"/>
  <c r="L25" i="14" s="1"/>
  <c r="Z26" i="8"/>
  <c r="L26" i="14" s="1"/>
  <c r="Z27" i="8"/>
  <c r="L27" i="14" s="1"/>
  <c r="Z28" i="8"/>
  <c r="L28" i="14" s="1"/>
  <c r="Z29" i="8"/>
  <c r="L29" i="14" s="1"/>
  <c r="Z30" i="8"/>
  <c r="L30" i="14" s="1"/>
  <c r="Z31" i="8"/>
  <c r="L31" i="14" s="1"/>
  <c r="Z32" i="8"/>
  <c r="L32" i="14" s="1"/>
  <c r="Z33" i="8"/>
  <c r="L33" i="14" s="1"/>
  <c r="Z34" i="8"/>
  <c r="L34" i="14" s="1"/>
  <c r="Z35" i="8"/>
  <c r="L35" i="14" s="1"/>
  <c r="Z36" i="8"/>
  <c r="L36" i="14" s="1"/>
  <c r="Z37" i="8"/>
  <c r="L37" i="14" s="1"/>
  <c r="Z38" i="8"/>
  <c r="L38" i="14" s="1"/>
  <c r="Z39" i="8"/>
  <c r="L39" i="14" s="1"/>
  <c r="Z40" i="8"/>
  <c r="L40" i="14" s="1"/>
  <c r="Z41" i="8"/>
  <c r="L41" i="14" s="1"/>
  <c r="Z42" i="8"/>
  <c r="L42" i="14" s="1"/>
  <c r="Z43" i="8"/>
  <c r="L43" i="14" s="1"/>
  <c r="Z44" i="8"/>
  <c r="L44" i="14" s="1"/>
  <c r="Z45" i="8"/>
  <c r="L45" i="14" s="1"/>
  <c r="Z46" i="8"/>
  <c r="L46" i="14" s="1"/>
  <c r="Z47" i="8"/>
  <c r="L47" i="14" s="1"/>
  <c r="Z48" i="8"/>
  <c r="L48" i="14" s="1"/>
  <c r="Z49" i="8"/>
  <c r="L49" i="14" s="1"/>
  <c r="Z50" i="8"/>
  <c r="L50" i="14" s="1"/>
  <c r="Z51" i="8"/>
  <c r="L51" i="14" s="1"/>
  <c r="Z52" i="8"/>
  <c r="L52" i="14" s="1"/>
  <c r="Z53" i="8"/>
  <c r="L53" i="14" s="1"/>
  <c r="Z54" i="8"/>
  <c r="L54" i="14" s="1"/>
  <c r="Z57" i="8"/>
  <c r="L7" i="4" s="1"/>
  <c r="Z58" i="8"/>
  <c r="L8" i="4" s="1"/>
  <c r="Z59" i="8"/>
  <c r="L9" i="4" s="1"/>
  <c r="Z60" i="8"/>
  <c r="L10" i="4" s="1"/>
  <c r="Z61" i="8"/>
  <c r="L11" i="4" s="1"/>
  <c r="Z62" i="8"/>
  <c r="L12" i="4" s="1"/>
  <c r="Z63" i="8"/>
  <c r="L13" i="4" s="1"/>
  <c r="Z64" i="8"/>
  <c r="L14" i="4" s="1"/>
  <c r="Z65" i="8"/>
  <c r="Z7" i="8"/>
  <c r="Y8" i="8"/>
  <c r="J8" i="14" s="1"/>
  <c r="Y9" i="8"/>
  <c r="J9" i="14" s="1"/>
  <c r="Y10" i="8"/>
  <c r="J10" i="14" s="1"/>
  <c r="Y11" i="8"/>
  <c r="J11" i="14" s="1"/>
  <c r="Y12" i="8"/>
  <c r="J12" i="14" s="1"/>
  <c r="Y13" i="8"/>
  <c r="J13" i="14" s="1"/>
  <c r="Y14" i="8"/>
  <c r="J14" i="14" s="1"/>
  <c r="Y15" i="8"/>
  <c r="J15" i="14" s="1"/>
  <c r="Y16" i="8"/>
  <c r="J16" i="14" s="1"/>
  <c r="Y17" i="8"/>
  <c r="J17" i="14" s="1"/>
  <c r="Y18" i="8"/>
  <c r="J18" i="14" s="1"/>
  <c r="Y19" i="8"/>
  <c r="J19" i="14" s="1"/>
  <c r="Y20" i="8"/>
  <c r="J20" i="14" s="1"/>
  <c r="Y21" i="8"/>
  <c r="J21" i="14" s="1"/>
  <c r="Y22" i="8"/>
  <c r="J22" i="14" s="1"/>
  <c r="Y23" i="8"/>
  <c r="J23" i="14" s="1"/>
  <c r="Y24" i="8"/>
  <c r="J24" i="14" s="1"/>
  <c r="Y25" i="8"/>
  <c r="J25" i="14" s="1"/>
  <c r="Y26" i="8"/>
  <c r="J26" i="14" s="1"/>
  <c r="Y27" i="8"/>
  <c r="J27" i="14" s="1"/>
  <c r="Y28" i="8"/>
  <c r="J28" i="14" s="1"/>
  <c r="Y29" i="8"/>
  <c r="J29" i="14" s="1"/>
  <c r="Y30" i="8"/>
  <c r="J30" i="14" s="1"/>
  <c r="Y31" i="8"/>
  <c r="J31" i="14" s="1"/>
  <c r="Y32" i="8"/>
  <c r="J32" i="14" s="1"/>
  <c r="Y33" i="8"/>
  <c r="J33" i="14" s="1"/>
  <c r="Y34" i="8"/>
  <c r="J34" i="14" s="1"/>
  <c r="Y35" i="8"/>
  <c r="J35" i="14" s="1"/>
  <c r="Y36" i="8"/>
  <c r="J36" i="14" s="1"/>
  <c r="Y37" i="8"/>
  <c r="J37" i="14" s="1"/>
  <c r="Y38" i="8"/>
  <c r="J38" i="14" s="1"/>
  <c r="Y39" i="8"/>
  <c r="J39" i="14" s="1"/>
  <c r="Y40" i="8"/>
  <c r="J40" i="14" s="1"/>
  <c r="Y41" i="8"/>
  <c r="J41" i="14" s="1"/>
  <c r="Y42" i="8"/>
  <c r="J42" i="14" s="1"/>
  <c r="Y43" i="8"/>
  <c r="J43" i="14" s="1"/>
  <c r="Y44" i="8"/>
  <c r="J44" i="14" s="1"/>
  <c r="Y45" i="8"/>
  <c r="J45" i="14" s="1"/>
  <c r="Y46" i="8"/>
  <c r="J46" i="14" s="1"/>
  <c r="Y47" i="8"/>
  <c r="J47" i="14" s="1"/>
  <c r="Y48" i="8"/>
  <c r="J48" i="14" s="1"/>
  <c r="Y49" i="8"/>
  <c r="J49" i="14" s="1"/>
  <c r="Y50" i="8"/>
  <c r="J50" i="14" s="1"/>
  <c r="Y51" i="8"/>
  <c r="J51" i="14" s="1"/>
  <c r="Y52" i="8"/>
  <c r="J52" i="14" s="1"/>
  <c r="Y53" i="8"/>
  <c r="J53" i="14" s="1"/>
  <c r="Y54" i="8"/>
  <c r="J54" i="14" s="1"/>
  <c r="Y57" i="8"/>
  <c r="J7" i="4" s="1"/>
  <c r="Y58" i="8"/>
  <c r="J8" i="4" s="1"/>
  <c r="Y59" i="8"/>
  <c r="J9" i="4" s="1"/>
  <c r="Y60" i="8"/>
  <c r="J10" i="4" s="1"/>
  <c r="Y61" i="8"/>
  <c r="J11" i="4" s="1"/>
  <c r="Y62" i="8"/>
  <c r="J12" i="4" s="1"/>
  <c r="Y63" i="8"/>
  <c r="J13" i="4" s="1"/>
  <c r="Y64" i="8"/>
  <c r="J14" i="4" s="1"/>
  <c r="Y65" i="8"/>
  <c r="Y7" i="8"/>
  <c r="X8" i="8"/>
  <c r="H8" i="14" s="1"/>
  <c r="X9" i="8"/>
  <c r="H9" i="14" s="1"/>
  <c r="X10" i="8"/>
  <c r="H10" i="14" s="1"/>
  <c r="X11" i="8"/>
  <c r="H11" i="14" s="1"/>
  <c r="X12" i="8"/>
  <c r="H12" i="14" s="1"/>
  <c r="X13" i="8"/>
  <c r="H13" i="14" s="1"/>
  <c r="X14" i="8"/>
  <c r="H14" i="14" s="1"/>
  <c r="X15" i="8"/>
  <c r="H15" i="14" s="1"/>
  <c r="X16" i="8"/>
  <c r="H16" i="14" s="1"/>
  <c r="X17" i="8"/>
  <c r="H17" i="14" s="1"/>
  <c r="X18" i="8"/>
  <c r="H18" i="14" s="1"/>
  <c r="X19" i="8"/>
  <c r="H19" i="14" s="1"/>
  <c r="X20" i="8"/>
  <c r="H20" i="14" s="1"/>
  <c r="X21" i="8"/>
  <c r="H21" i="14" s="1"/>
  <c r="X22" i="8"/>
  <c r="H22" i="14" s="1"/>
  <c r="X23" i="8"/>
  <c r="H23" i="14" s="1"/>
  <c r="X24" i="8"/>
  <c r="H24" i="14" s="1"/>
  <c r="X25" i="8"/>
  <c r="H25" i="14" s="1"/>
  <c r="X26" i="8"/>
  <c r="H26" i="14" s="1"/>
  <c r="X27" i="8"/>
  <c r="H27" i="14" s="1"/>
  <c r="X28" i="8"/>
  <c r="H28" i="14" s="1"/>
  <c r="X29" i="8"/>
  <c r="H29" i="14" s="1"/>
  <c r="X30" i="8"/>
  <c r="H30" i="14" s="1"/>
  <c r="X31" i="8"/>
  <c r="H31" i="14" s="1"/>
  <c r="X32" i="8"/>
  <c r="H32" i="14" s="1"/>
  <c r="X33" i="8"/>
  <c r="H33" i="14" s="1"/>
  <c r="X34" i="8"/>
  <c r="H34" i="14" s="1"/>
  <c r="X35" i="8"/>
  <c r="H35" i="14" s="1"/>
  <c r="X36" i="8"/>
  <c r="H36" i="14" s="1"/>
  <c r="X37" i="8"/>
  <c r="H37" i="14" s="1"/>
  <c r="X38" i="8"/>
  <c r="H38" i="14" s="1"/>
  <c r="X39" i="8"/>
  <c r="H39" i="14" s="1"/>
  <c r="X40" i="8"/>
  <c r="H40" i="14" s="1"/>
  <c r="X41" i="8"/>
  <c r="H41" i="14" s="1"/>
  <c r="X42" i="8"/>
  <c r="H42" i="14" s="1"/>
  <c r="X43" i="8"/>
  <c r="H43" i="14" s="1"/>
  <c r="X44" i="8"/>
  <c r="H44" i="14" s="1"/>
  <c r="X45" i="8"/>
  <c r="H45" i="14" s="1"/>
  <c r="X46" i="8"/>
  <c r="H46" i="14" s="1"/>
  <c r="X47" i="8"/>
  <c r="H47" i="14" s="1"/>
  <c r="X48" i="8"/>
  <c r="H48" i="14" s="1"/>
  <c r="X49" i="8"/>
  <c r="H49" i="14" s="1"/>
  <c r="X50" i="8"/>
  <c r="H50" i="14" s="1"/>
  <c r="X51" i="8"/>
  <c r="H51" i="14" s="1"/>
  <c r="X52" i="8"/>
  <c r="H52" i="14" s="1"/>
  <c r="X53" i="8"/>
  <c r="H53" i="14" s="1"/>
  <c r="X54" i="8"/>
  <c r="H54" i="14" s="1"/>
  <c r="X57" i="8"/>
  <c r="H7" i="4" s="1"/>
  <c r="X58" i="8"/>
  <c r="H8" i="4" s="1"/>
  <c r="X59" i="8"/>
  <c r="H9" i="4" s="1"/>
  <c r="X60" i="8"/>
  <c r="H10" i="4" s="1"/>
  <c r="X61" i="8"/>
  <c r="H11" i="4" s="1"/>
  <c r="X62" i="8"/>
  <c r="H12" i="4" s="1"/>
  <c r="X63" i="8"/>
  <c r="H13" i="4" s="1"/>
  <c r="X64" i="8"/>
  <c r="H14" i="4" s="1"/>
  <c r="X65" i="8"/>
  <c r="X7" i="8"/>
  <c r="W8" i="8"/>
  <c r="F8" i="14" s="1"/>
  <c r="W9" i="8"/>
  <c r="F9" i="14" s="1"/>
  <c r="W10" i="8"/>
  <c r="F10" i="14" s="1"/>
  <c r="W11" i="8"/>
  <c r="F11" i="14" s="1"/>
  <c r="W12" i="8"/>
  <c r="F12" i="14" s="1"/>
  <c r="W13" i="8"/>
  <c r="F13" i="14" s="1"/>
  <c r="W14" i="8"/>
  <c r="F14" i="14" s="1"/>
  <c r="W15" i="8"/>
  <c r="F15" i="14" s="1"/>
  <c r="W16" i="8"/>
  <c r="F16" i="14" s="1"/>
  <c r="W17" i="8"/>
  <c r="F17" i="14" s="1"/>
  <c r="W18" i="8"/>
  <c r="F18" i="14" s="1"/>
  <c r="W19" i="8"/>
  <c r="F19" i="14" s="1"/>
  <c r="W20" i="8"/>
  <c r="F20" i="14" s="1"/>
  <c r="W21" i="8"/>
  <c r="F21" i="14" s="1"/>
  <c r="W22" i="8"/>
  <c r="F22" i="14" s="1"/>
  <c r="W23" i="8"/>
  <c r="F23" i="14" s="1"/>
  <c r="W24" i="8"/>
  <c r="F24" i="14" s="1"/>
  <c r="W25" i="8"/>
  <c r="F25" i="14" s="1"/>
  <c r="W26" i="8"/>
  <c r="F26" i="14" s="1"/>
  <c r="W27" i="8"/>
  <c r="F27" i="14" s="1"/>
  <c r="W28" i="8"/>
  <c r="F28" i="14" s="1"/>
  <c r="W29" i="8"/>
  <c r="F29" i="14" s="1"/>
  <c r="W30" i="8"/>
  <c r="F30" i="14" s="1"/>
  <c r="W31" i="8"/>
  <c r="F31" i="14" s="1"/>
  <c r="W32" i="8"/>
  <c r="F32" i="14" s="1"/>
  <c r="W33" i="8"/>
  <c r="F33" i="14" s="1"/>
  <c r="W34" i="8"/>
  <c r="F34" i="14" s="1"/>
  <c r="W35" i="8"/>
  <c r="F35" i="14" s="1"/>
  <c r="W36" i="8"/>
  <c r="F36" i="14" s="1"/>
  <c r="W37" i="8"/>
  <c r="F37" i="14" s="1"/>
  <c r="W38" i="8"/>
  <c r="F38" i="14" s="1"/>
  <c r="W39" i="8"/>
  <c r="F39" i="14" s="1"/>
  <c r="W40" i="8"/>
  <c r="F40" i="14" s="1"/>
  <c r="W41" i="8"/>
  <c r="F41" i="14" s="1"/>
  <c r="W42" i="8"/>
  <c r="F42" i="14" s="1"/>
  <c r="W43" i="8"/>
  <c r="F43" i="14" s="1"/>
  <c r="W44" i="8"/>
  <c r="F44" i="14" s="1"/>
  <c r="W45" i="8"/>
  <c r="F45" i="14" s="1"/>
  <c r="W46" i="8"/>
  <c r="F46" i="14" s="1"/>
  <c r="W47" i="8"/>
  <c r="F47" i="14" s="1"/>
  <c r="W48" i="8"/>
  <c r="F48" i="14" s="1"/>
  <c r="W49" i="8"/>
  <c r="F49" i="14" s="1"/>
  <c r="W50" i="8"/>
  <c r="F50" i="14" s="1"/>
  <c r="W51" i="8"/>
  <c r="F51" i="14" s="1"/>
  <c r="W52" i="8"/>
  <c r="F52" i="14" s="1"/>
  <c r="W53" i="8"/>
  <c r="F53" i="14" s="1"/>
  <c r="W54" i="8"/>
  <c r="F54" i="14" s="1"/>
  <c r="W57" i="8"/>
  <c r="F7" i="4" s="1"/>
  <c r="W58" i="8"/>
  <c r="F8" i="4" s="1"/>
  <c r="W59" i="8"/>
  <c r="F9" i="4" s="1"/>
  <c r="W60" i="8"/>
  <c r="F10" i="4" s="1"/>
  <c r="W61" i="8"/>
  <c r="F11" i="4" s="1"/>
  <c r="W62" i="8"/>
  <c r="F12" i="4" s="1"/>
  <c r="W63" i="8"/>
  <c r="F13" i="4" s="1"/>
  <c r="W64" i="8"/>
  <c r="F14" i="4" s="1"/>
  <c r="W7" i="8"/>
  <c r="L15" i="4" l="1"/>
  <c r="G15" i="18"/>
  <c r="H15" i="4"/>
  <c r="E15" i="18"/>
  <c r="J15" i="4"/>
  <c r="F15" i="18"/>
  <c r="AH47" i="8"/>
  <c r="H98" i="14" s="1"/>
  <c r="G98" i="14"/>
  <c r="AH15" i="8"/>
  <c r="H66" i="14" s="1"/>
  <c r="AL32" i="8"/>
  <c r="J83" i="14" s="1"/>
  <c r="AP65" i="8"/>
  <c r="L25" i="4" s="1"/>
  <c r="K25" i="4"/>
  <c r="AP63" i="8"/>
  <c r="L23" i="4" s="1"/>
  <c r="K23" i="4"/>
  <c r="AP51" i="8"/>
  <c r="L102" i="14" s="1"/>
  <c r="AP47" i="8"/>
  <c r="L98" i="14" s="1"/>
  <c r="AP35" i="8"/>
  <c r="L86" i="14" s="1"/>
  <c r="AP31" i="8"/>
  <c r="L82" i="14" s="1"/>
  <c r="AP19" i="8"/>
  <c r="L70" i="14" s="1"/>
  <c r="AP11" i="8"/>
  <c r="L62" i="14" s="1"/>
  <c r="AP9" i="8"/>
  <c r="L60" i="14" s="1"/>
  <c r="AH36" i="8"/>
  <c r="H87" i="14" s="1"/>
  <c r="AH32" i="8"/>
  <c r="H83" i="14" s="1"/>
  <c r="AH20" i="8"/>
  <c r="H71" i="14" s="1"/>
  <c r="AH16" i="8"/>
  <c r="H67" i="14" s="1"/>
  <c r="AL53" i="8"/>
  <c r="J104" i="14" s="1"/>
  <c r="AL49" i="8"/>
  <c r="J100" i="14" s="1"/>
  <c r="AL37" i="8"/>
  <c r="J88" i="14" s="1"/>
  <c r="AL33" i="8"/>
  <c r="J84" i="14" s="1"/>
  <c r="AP44" i="8"/>
  <c r="L95" i="14" s="1"/>
  <c r="AD7" i="8"/>
  <c r="F58" i="14" s="1"/>
  <c r="AD64" i="8"/>
  <c r="F24" i="4" s="1"/>
  <c r="AD62" i="8"/>
  <c r="F22" i="4" s="1"/>
  <c r="AD60" i="8"/>
  <c r="F20" i="4" s="1"/>
  <c r="AD58" i="8"/>
  <c r="F18" i="4" s="1"/>
  <c r="AD54" i="8"/>
  <c r="F105" i="14" s="1"/>
  <c r="AD52" i="8"/>
  <c r="F103" i="14" s="1"/>
  <c r="AD50" i="8"/>
  <c r="F101" i="14" s="1"/>
  <c r="AD48" i="8"/>
  <c r="F99" i="14" s="1"/>
  <c r="AD46" i="8"/>
  <c r="F97" i="14" s="1"/>
  <c r="AD44" i="8"/>
  <c r="F95" i="14" s="1"/>
  <c r="AD42" i="8"/>
  <c r="F93" i="14" s="1"/>
  <c r="AD40" i="8"/>
  <c r="F91" i="14" s="1"/>
  <c r="AD38" i="8"/>
  <c r="F89" i="14" s="1"/>
  <c r="AD36" i="8"/>
  <c r="F87" i="14" s="1"/>
  <c r="AD34" i="8"/>
  <c r="F85" i="14" s="1"/>
  <c r="AD32" i="8"/>
  <c r="F83" i="14" s="1"/>
  <c r="AD30" i="8"/>
  <c r="F81" i="14" s="1"/>
  <c r="AD28" i="8"/>
  <c r="F79" i="14" s="1"/>
  <c r="AD26" i="8"/>
  <c r="F77" i="14" s="1"/>
  <c r="AD24" i="8"/>
  <c r="F75" i="14" s="1"/>
  <c r="AD22" i="8"/>
  <c r="F73" i="14" s="1"/>
  <c r="AD20" i="8"/>
  <c r="F71" i="14" s="1"/>
  <c r="AD18" i="8"/>
  <c r="F69" i="14" s="1"/>
  <c r="AD16" i="8"/>
  <c r="F67" i="14" s="1"/>
  <c r="AD14" i="8"/>
  <c r="F65" i="14" s="1"/>
  <c r="AD12" i="8"/>
  <c r="F63" i="14" s="1"/>
  <c r="AD10" i="8"/>
  <c r="F61" i="14" s="1"/>
  <c r="AD8" i="8"/>
  <c r="F59" i="14" s="1"/>
  <c r="AH57" i="8"/>
  <c r="H17" i="4" s="1"/>
  <c r="AP7" i="8"/>
  <c r="L58" i="14" s="1"/>
  <c r="AP62" i="8"/>
  <c r="L22" i="4" s="1"/>
  <c r="AP58" i="8"/>
  <c r="L18" i="4" s="1"/>
  <c r="AP40" i="8"/>
  <c r="L91" i="14" s="1"/>
  <c r="AP28" i="8"/>
  <c r="L79" i="14" s="1"/>
  <c r="AP24" i="8"/>
  <c r="L75" i="14" s="1"/>
  <c r="AP8" i="8"/>
  <c r="L59" i="14" s="1"/>
  <c r="AH43" i="8"/>
  <c r="H94" i="14" s="1"/>
  <c r="AH31" i="8"/>
  <c r="H82" i="14" s="1"/>
  <c r="AH29" i="8"/>
  <c r="H80" i="14" s="1"/>
  <c r="AH27" i="8"/>
  <c r="H78" i="14" s="1"/>
  <c r="AH25" i="8"/>
  <c r="H76" i="14" s="1"/>
  <c r="AH13" i="8"/>
  <c r="H64" i="14" s="1"/>
  <c r="AH11" i="8"/>
  <c r="H62" i="14" s="1"/>
  <c r="AL64" i="8"/>
  <c r="J24" i="4" s="1"/>
  <c r="AL62" i="8"/>
  <c r="J22" i="4" s="1"/>
  <c r="AL60" i="8"/>
  <c r="J20" i="4" s="1"/>
  <c r="AL48" i="8"/>
  <c r="J99" i="14" s="1"/>
  <c r="AL46" i="8"/>
  <c r="J97" i="14" s="1"/>
  <c r="AL44" i="8"/>
  <c r="J95" i="14" s="1"/>
  <c r="AL42" i="8"/>
  <c r="J93" i="14" s="1"/>
  <c r="AL30" i="8"/>
  <c r="J81" i="14" s="1"/>
  <c r="AL28" i="8"/>
  <c r="J79" i="14" s="1"/>
  <c r="AL26" i="8"/>
  <c r="J77" i="14" s="1"/>
  <c r="AL16" i="8"/>
  <c r="J67" i="14" s="1"/>
  <c r="AL24" i="8"/>
  <c r="J75" i="14" s="1"/>
  <c r="AL12" i="8"/>
  <c r="J63" i="14" s="1"/>
  <c r="AH65" i="8"/>
  <c r="H25" i="4" s="1"/>
  <c r="AH61" i="8"/>
  <c r="H21" i="4" s="1"/>
  <c r="AH39" i="8"/>
  <c r="H90" i="14" s="1"/>
  <c r="AH23" i="8"/>
  <c r="H74" i="14" s="1"/>
  <c r="AL21" i="8"/>
  <c r="J72" i="14" s="1"/>
  <c r="AL17" i="8"/>
  <c r="J68" i="14" s="1"/>
  <c r="AP64" i="8"/>
  <c r="L24" i="4" s="1"/>
  <c r="AP52" i="8"/>
  <c r="L103" i="14" s="1"/>
  <c r="AP50" i="8"/>
  <c r="L101" i="14" s="1"/>
  <c r="AP46" i="8"/>
  <c r="L97" i="14" s="1"/>
  <c r="AD65" i="8"/>
  <c r="F25" i="4" s="1"/>
  <c r="AD63" i="8"/>
  <c r="F23" i="4" s="1"/>
  <c r="AD61" i="8"/>
  <c r="F21" i="4" s="1"/>
  <c r="AD59" i="8"/>
  <c r="F19" i="4" s="1"/>
  <c r="AD57" i="8"/>
  <c r="F17" i="4" s="1"/>
  <c r="AD53" i="8"/>
  <c r="F104" i="14" s="1"/>
  <c r="AD51" i="8"/>
  <c r="F102" i="14" s="1"/>
  <c r="AD49" i="8"/>
  <c r="F100" i="14" s="1"/>
  <c r="AD47" i="8"/>
  <c r="F98" i="14" s="1"/>
  <c r="AD45" i="8"/>
  <c r="F96" i="14" s="1"/>
  <c r="AD43" i="8"/>
  <c r="F94" i="14" s="1"/>
  <c r="AD41" i="8"/>
  <c r="F92" i="14" s="1"/>
  <c r="AD39" i="8"/>
  <c r="F90" i="14" s="1"/>
  <c r="AD37" i="8"/>
  <c r="F88" i="14" s="1"/>
  <c r="AD35" i="8"/>
  <c r="F86" i="14" s="1"/>
  <c r="AD33" i="8"/>
  <c r="F84" i="14" s="1"/>
  <c r="AD31" i="8"/>
  <c r="F82" i="14" s="1"/>
  <c r="AD29" i="8"/>
  <c r="F80" i="14" s="1"/>
  <c r="AD27" i="8"/>
  <c r="F78" i="14" s="1"/>
  <c r="AD25" i="8"/>
  <c r="F76" i="14" s="1"/>
  <c r="AD23" i="8"/>
  <c r="F74" i="14" s="1"/>
  <c r="AD21" i="8"/>
  <c r="F72" i="14" s="1"/>
  <c r="AD19" i="8"/>
  <c r="F70" i="14" s="1"/>
  <c r="AD17" i="8"/>
  <c r="F68" i="14" s="1"/>
  <c r="AD15" i="8"/>
  <c r="F66" i="14" s="1"/>
  <c r="AD13" i="8"/>
  <c r="F64" i="14" s="1"/>
  <c r="AD11" i="8"/>
  <c r="F62" i="14" s="1"/>
  <c r="AD9" i="8"/>
  <c r="F60" i="14" s="1"/>
  <c r="AH52" i="8"/>
  <c r="H103" i="14" s="1"/>
  <c r="AH48" i="8"/>
  <c r="H99" i="14" s="1"/>
  <c r="AL58" i="8"/>
  <c r="J18" i="4" s="1"/>
  <c r="AL40" i="8"/>
  <c r="J91" i="14" s="1"/>
  <c r="AP36" i="8"/>
  <c r="L87" i="14" s="1"/>
  <c r="AP34" i="8"/>
  <c r="L85" i="14" s="1"/>
  <c r="AP30" i="8"/>
  <c r="L81" i="14" s="1"/>
  <c r="AP20" i="8"/>
  <c r="L71" i="14" s="1"/>
  <c r="AP18" i="8"/>
  <c r="L69" i="14" s="1"/>
  <c r="AP14" i="8"/>
  <c r="L65" i="14" s="1"/>
  <c r="AP12" i="8"/>
  <c r="L63" i="14" s="1"/>
  <c r="AH7" i="8"/>
  <c r="H58" i="14" s="1"/>
  <c r="AH62" i="8"/>
  <c r="H22" i="4" s="1"/>
  <c r="AH58" i="8"/>
  <c r="H18" i="4" s="1"/>
  <c r="AH51" i="8"/>
  <c r="H102" i="14" s="1"/>
  <c r="AH28" i="8"/>
  <c r="H79" i="14" s="1"/>
  <c r="AH24" i="8"/>
  <c r="H75" i="14" s="1"/>
  <c r="AH21" i="8"/>
  <c r="H72" i="14" s="1"/>
  <c r="AH19" i="8"/>
  <c r="H70" i="14" s="1"/>
  <c r="AH17" i="8"/>
  <c r="H68" i="14" s="1"/>
  <c r="AL7" i="8"/>
  <c r="J58" i="14" s="1"/>
  <c r="AL45" i="8"/>
  <c r="J96" i="14" s="1"/>
  <c r="AL41" i="8"/>
  <c r="J92" i="14" s="1"/>
  <c r="AL38" i="8"/>
  <c r="J89" i="14" s="1"/>
  <c r="AL36" i="8"/>
  <c r="J87" i="14" s="1"/>
  <c r="AL34" i="8"/>
  <c r="J85" i="14" s="1"/>
  <c r="AL13" i="8"/>
  <c r="J64" i="14" s="1"/>
  <c r="AP61" i="8"/>
  <c r="L21" i="4" s="1"/>
  <c r="AP59" i="8"/>
  <c r="L19" i="4" s="1"/>
  <c r="AP57" i="8"/>
  <c r="L17" i="4" s="1"/>
  <c r="AP53" i="8"/>
  <c r="L104" i="14" s="1"/>
  <c r="AP48" i="8"/>
  <c r="L99" i="14" s="1"/>
  <c r="AP42" i="8"/>
  <c r="L93" i="14" s="1"/>
  <c r="AP38" i="8"/>
  <c r="L89" i="14" s="1"/>
  <c r="AP27" i="8"/>
  <c r="L78" i="14" s="1"/>
  <c r="AP23" i="8"/>
  <c r="L74" i="14" s="1"/>
  <c r="AP16" i="8"/>
  <c r="L67" i="14" s="1"/>
  <c r="AP10" i="8"/>
  <c r="L61" i="14" s="1"/>
  <c r="AP15" i="8"/>
  <c r="L66" i="14" s="1"/>
  <c r="AH44" i="8"/>
  <c r="H95" i="14" s="1"/>
  <c r="AH40" i="8"/>
  <c r="H91" i="14" s="1"/>
  <c r="AH35" i="8"/>
  <c r="H86" i="14" s="1"/>
  <c r="AH12" i="8"/>
  <c r="H63" i="14" s="1"/>
  <c r="AH8" i="8"/>
  <c r="H59" i="14" s="1"/>
  <c r="AL63" i="8"/>
  <c r="J23" i="4" s="1"/>
  <c r="AL59" i="8"/>
  <c r="J19" i="4" s="1"/>
  <c r="AL54" i="8"/>
  <c r="J105" i="14" s="1"/>
  <c r="AL52" i="8"/>
  <c r="J103" i="14" s="1"/>
  <c r="AL50" i="8"/>
  <c r="J101" i="14" s="1"/>
  <c r="AL29" i="8"/>
  <c r="J80" i="14" s="1"/>
  <c r="AL25" i="8"/>
  <c r="J76" i="14" s="1"/>
  <c r="AL22" i="8"/>
  <c r="J73" i="14" s="1"/>
  <c r="AL20" i="8"/>
  <c r="J71" i="14" s="1"/>
  <c r="AL18" i="8"/>
  <c r="J69" i="14" s="1"/>
  <c r="AL8" i="8"/>
  <c r="J59" i="14" s="1"/>
  <c r="AP60" i="8"/>
  <c r="L20" i="4" s="1"/>
  <c r="AP54" i="8"/>
  <c r="L105" i="14" s="1"/>
  <c r="AP43" i="8"/>
  <c r="L94" i="14" s="1"/>
  <c r="AP41" i="8"/>
  <c r="L92" i="14" s="1"/>
  <c r="AP39" i="8"/>
  <c r="L90" i="14" s="1"/>
  <c r="AP32" i="8"/>
  <c r="L83" i="14" s="1"/>
  <c r="AP26" i="8"/>
  <c r="L77" i="14" s="1"/>
  <c r="AP22" i="8"/>
  <c r="L73" i="14" s="1"/>
  <c r="AH64" i="8"/>
  <c r="H24" i="4" s="1"/>
  <c r="AH59" i="8"/>
  <c r="H19" i="4" s="1"/>
  <c r="AH54" i="8"/>
  <c r="H105" i="14" s="1"/>
  <c r="AH49" i="8"/>
  <c r="H100" i="14" s="1"/>
  <c r="AH46" i="8"/>
  <c r="H97" i="14" s="1"/>
  <c r="AH41" i="8"/>
  <c r="H92" i="14" s="1"/>
  <c r="AH38" i="8"/>
  <c r="H89" i="14" s="1"/>
  <c r="AH33" i="8"/>
  <c r="H84" i="14" s="1"/>
  <c r="AH30" i="8"/>
  <c r="H81" i="14" s="1"/>
  <c r="AH22" i="8"/>
  <c r="H73" i="14" s="1"/>
  <c r="AH14" i="8"/>
  <c r="H65" i="14" s="1"/>
  <c r="AH9" i="8"/>
  <c r="H60" i="14" s="1"/>
  <c r="AL65" i="8"/>
  <c r="J25" i="4" s="1"/>
  <c r="AL57" i="8"/>
  <c r="J17" i="4" s="1"/>
  <c r="AL47" i="8"/>
  <c r="J98" i="14" s="1"/>
  <c r="AL39" i="8"/>
  <c r="J90" i="14" s="1"/>
  <c r="AL31" i="8"/>
  <c r="J82" i="14" s="1"/>
  <c r="AL23" i="8"/>
  <c r="J74" i="14" s="1"/>
  <c r="AL15" i="8"/>
  <c r="J66" i="14" s="1"/>
  <c r="AL10" i="8"/>
  <c r="J61" i="14" s="1"/>
  <c r="AP45" i="8"/>
  <c r="L96" i="14" s="1"/>
  <c r="AP37" i="8"/>
  <c r="L88" i="14" s="1"/>
  <c r="AP29" i="8"/>
  <c r="L80" i="14" s="1"/>
  <c r="AP21" i="8"/>
  <c r="L72" i="14" s="1"/>
  <c r="AP13" i="8"/>
  <c r="L64" i="14" s="1"/>
  <c r="AH63" i="8"/>
  <c r="H23" i="4" s="1"/>
  <c r="AH60" i="8"/>
  <c r="H20" i="4" s="1"/>
  <c r="AH53" i="8"/>
  <c r="H104" i="14" s="1"/>
  <c r="AH50" i="8"/>
  <c r="H101" i="14" s="1"/>
  <c r="AH45" i="8"/>
  <c r="H96" i="14" s="1"/>
  <c r="AH42" i="8"/>
  <c r="H93" i="14" s="1"/>
  <c r="AH37" i="8"/>
  <c r="H88" i="14" s="1"/>
  <c r="AH34" i="8"/>
  <c r="H85" i="14" s="1"/>
  <c r="AH26" i="8"/>
  <c r="H77" i="14" s="1"/>
  <c r="AH18" i="8"/>
  <c r="H69" i="14" s="1"/>
  <c r="AH10" i="8"/>
  <c r="H61" i="14" s="1"/>
  <c r="AL61" i="8"/>
  <c r="J21" i="4" s="1"/>
  <c r="AL51" i="8"/>
  <c r="J102" i="14" s="1"/>
  <c r="AL43" i="8"/>
  <c r="J94" i="14" s="1"/>
  <c r="AL35" i="8"/>
  <c r="J86" i="14" s="1"/>
  <c r="AL27" i="8"/>
  <c r="J78" i="14" s="1"/>
  <c r="AL19" i="8"/>
  <c r="J70" i="14" s="1"/>
  <c r="AL14" i="8"/>
  <c r="J65" i="14" s="1"/>
  <c r="AL11" i="8"/>
  <c r="J62" i="14" s="1"/>
  <c r="AL9" i="8"/>
  <c r="J60" i="14" s="1"/>
  <c r="AP49" i="8"/>
  <c r="L100" i="14" s="1"/>
  <c r="AP33" i="8"/>
  <c r="L84" i="14" s="1"/>
  <c r="AP25" i="8"/>
  <c r="L76" i="14" s="1"/>
  <c r="AP17" i="8"/>
  <c r="L68" i="14" s="1"/>
  <c r="T70" i="18"/>
  <c r="N70" i="18"/>
  <c r="AF70" i="18"/>
  <c r="Z70" i="18"/>
  <c r="T42" i="18"/>
  <c r="Z42" i="18"/>
  <c r="AF42" i="18"/>
  <c r="G10" i="18" l="1"/>
  <c r="F10" i="18"/>
  <c r="E10" i="18"/>
  <c r="C8" i="18"/>
  <c r="AN8" i="18" l="1"/>
  <c r="AH8" i="18"/>
  <c r="AQ8" i="18"/>
  <c r="M8" i="18"/>
  <c r="AP8" i="18"/>
  <c r="L8" i="18"/>
  <c r="AJ8" i="18"/>
  <c r="AK8" i="18"/>
  <c r="AO8" i="18"/>
  <c r="K8" i="18"/>
  <c r="AI8" i="18"/>
  <c r="J8" i="18"/>
  <c r="M94" i="18"/>
  <c r="M89" i="18"/>
  <c r="M84" i="18"/>
  <c r="M79" i="18"/>
  <c r="M74" i="18"/>
  <c r="L94" i="18"/>
  <c r="L89" i="18"/>
  <c r="L84" i="18"/>
  <c r="L79" i="18"/>
  <c r="L74" i="18"/>
  <c r="K94" i="18"/>
  <c r="K89" i="18"/>
  <c r="K84" i="18"/>
  <c r="K79" i="18"/>
  <c r="K74" i="18"/>
  <c r="J94" i="18"/>
  <c r="J89" i="18"/>
  <c r="J84" i="18"/>
  <c r="J79" i="18"/>
  <c r="J74" i="18"/>
  <c r="AK94" i="18"/>
  <c r="AK89" i="18"/>
  <c r="AK84" i="18"/>
  <c r="AK79" i="18"/>
  <c r="AK74" i="18"/>
  <c r="AE94" i="18"/>
  <c r="AE89" i="18"/>
  <c r="AE84" i="18"/>
  <c r="AE79" i="18"/>
  <c r="AE74" i="18"/>
  <c r="Y94" i="18"/>
  <c r="Y89" i="18"/>
  <c r="Y84" i="18"/>
  <c r="Y79" i="18"/>
  <c r="Y74" i="18"/>
  <c r="S94" i="18"/>
  <c r="S89" i="18"/>
  <c r="S84" i="18"/>
  <c r="S79" i="18"/>
  <c r="S74" i="18"/>
  <c r="M66" i="18"/>
  <c r="M61" i="18"/>
  <c r="M56" i="18"/>
  <c r="M46" i="18"/>
  <c r="AK66" i="18"/>
  <c r="AK61" i="18"/>
  <c r="AK56" i="18"/>
  <c r="AK46" i="18"/>
  <c r="AE66" i="18"/>
  <c r="AE61" i="18"/>
  <c r="AE56" i="18"/>
  <c r="AE46" i="18"/>
  <c r="Y66" i="18"/>
  <c r="AJ94" i="18"/>
  <c r="AJ89" i="18"/>
  <c r="AJ84" i="18"/>
  <c r="AJ79" i="18"/>
  <c r="AJ74" i="18"/>
  <c r="AD94" i="18"/>
  <c r="AD89" i="18"/>
  <c r="AD84" i="18"/>
  <c r="AD79" i="18"/>
  <c r="AD74" i="18"/>
  <c r="X94" i="18"/>
  <c r="X89" i="18"/>
  <c r="X84" i="18"/>
  <c r="X79" i="18"/>
  <c r="X74" i="18"/>
  <c r="R94" i="18"/>
  <c r="R89" i="18"/>
  <c r="R84" i="18"/>
  <c r="R79" i="18"/>
  <c r="R74" i="18"/>
  <c r="L66" i="18"/>
  <c r="L61" i="18"/>
  <c r="L56" i="18"/>
  <c r="L46" i="18"/>
  <c r="AJ66" i="18"/>
  <c r="AJ61" i="18"/>
  <c r="AJ56" i="18"/>
  <c r="AJ46" i="18"/>
  <c r="AD66" i="18"/>
  <c r="AD61" i="18"/>
  <c r="AD56" i="18"/>
  <c r="AI94" i="18"/>
  <c r="AI89" i="18"/>
  <c r="AI84" i="18"/>
  <c r="AI79" i="18"/>
  <c r="AI74" i="18"/>
  <c r="AC94" i="18"/>
  <c r="AC89" i="18"/>
  <c r="AC84" i="18"/>
  <c r="AC79" i="18"/>
  <c r="AC74" i="18"/>
  <c r="W94" i="18"/>
  <c r="W89" i="18"/>
  <c r="W84" i="18"/>
  <c r="W79" i="18"/>
  <c r="W74" i="18"/>
  <c r="Q94" i="18"/>
  <c r="Q89" i="18"/>
  <c r="Q84" i="18"/>
  <c r="Q79" i="18"/>
  <c r="Q74" i="18"/>
  <c r="K66" i="18"/>
  <c r="K61" i="18"/>
  <c r="K56" i="18"/>
  <c r="AH94" i="18"/>
  <c r="AH89" i="18"/>
  <c r="AH84" i="18"/>
  <c r="AH79" i="18"/>
  <c r="AH74" i="18"/>
  <c r="AB94" i="18"/>
  <c r="AB89" i="18"/>
  <c r="AB84" i="18"/>
  <c r="AB79" i="18"/>
  <c r="AB74" i="18"/>
  <c r="V94" i="18"/>
  <c r="V89" i="18"/>
  <c r="V84" i="18"/>
  <c r="V79" i="18"/>
  <c r="V74" i="18"/>
  <c r="P94" i="18"/>
  <c r="P89" i="18"/>
  <c r="P84" i="18"/>
  <c r="P79" i="18"/>
  <c r="P74" i="18"/>
  <c r="J66" i="18"/>
  <c r="J61" i="18"/>
  <c r="J56" i="18"/>
  <c r="J46" i="18"/>
  <c r="AH66" i="18"/>
  <c r="AH61" i="18"/>
  <c r="AH56" i="18"/>
  <c r="K46" i="18"/>
  <c r="AH46" i="18"/>
  <c r="AB66" i="18"/>
  <c r="AB61" i="18"/>
  <c r="AB56" i="18"/>
  <c r="W66" i="18"/>
  <c r="V61" i="18"/>
  <c r="V56" i="18"/>
  <c r="V46" i="18"/>
  <c r="P66" i="18"/>
  <c r="P61" i="18"/>
  <c r="P56" i="18"/>
  <c r="P46" i="18"/>
  <c r="AC8" i="18"/>
  <c r="AI61" i="18"/>
  <c r="AD46" i="18"/>
  <c r="V66" i="18"/>
  <c r="Y61" i="18"/>
  <c r="Y56" i="18"/>
  <c r="Y46" i="18"/>
  <c r="S66" i="18"/>
  <c r="S61" i="18"/>
  <c r="S56" i="18"/>
  <c r="S46" i="18"/>
  <c r="AC46" i="18"/>
  <c r="X61" i="18"/>
  <c r="X56" i="18"/>
  <c r="X46" i="18"/>
  <c r="R66" i="18"/>
  <c r="R61" i="18"/>
  <c r="R56" i="18"/>
  <c r="R46" i="18"/>
  <c r="AI66" i="18"/>
  <c r="AI56" i="18"/>
  <c r="AI46" i="18"/>
  <c r="AC66" i="18"/>
  <c r="AC61" i="18"/>
  <c r="AC56" i="18"/>
  <c r="AB46" i="18"/>
  <c r="X66" i="18"/>
  <c r="W61" i="18"/>
  <c r="W56" i="18"/>
  <c r="W46" i="18"/>
  <c r="Q66" i="18"/>
  <c r="Q61" i="18"/>
  <c r="Q56" i="18"/>
  <c r="Q46" i="18"/>
  <c r="AD8" i="18"/>
  <c r="X8" i="18"/>
  <c r="R8" i="18"/>
  <c r="AE8" i="18"/>
  <c r="Y8" i="18"/>
  <c r="P8" i="18"/>
  <c r="AB8" i="18"/>
  <c r="W8" i="18"/>
  <c r="D8" i="18"/>
  <c r="V8" i="18"/>
  <c r="S8" i="18"/>
  <c r="Q8" i="18"/>
  <c r="G8" i="18"/>
  <c r="C9" i="18"/>
  <c r="F8" i="18"/>
  <c r="E8" i="18"/>
  <c r="U94" i="18"/>
  <c r="AA66" i="18"/>
  <c r="AM28" i="18"/>
  <c r="O28" i="18"/>
  <c r="AG28" i="18"/>
  <c r="AG94" i="18"/>
  <c r="I94" i="18"/>
  <c r="O66" i="18"/>
  <c r="AA28" i="18"/>
  <c r="I28" i="18"/>
  <c r="AA94" i="18"/>
  <c r="AG66" i="18"/>
  <c r="I66" i="18"/>
  <c r="U28" i="18"/>
  <c r="O94" i="18"/>
  <c r="U66" i="18"/>
  <c r="O89" i="18"/>
  <c r="U61" i="18"/>
  <c r="AG23" i="18"/>
  <c r="I23" i="18"/>
  <c r="AG89" i="18"/>
  <c r="U89" i="18"/>
  <c r="I89" i="18"/>
  <c r="AA61" i="18"/>
  <c r="O61" i="18"/>
  <c r="AM23" i="18"/>
  <c r="AA23" i="18"/>
  <c r="O23" i="18"/>
  <c r="AA89" i="18"/>
  <c r="AG61" i="18"/>
  <c r="I61" i="18"/>
  <c r="U23" i="18"/>
  <c r="AG84" i="18"/>
  <c r="U84" i="18"/>
  <c r="I84" i="18"/>
  <c r="AA56" i="18"/>
  <c r="O56" i="18"/>
  <c r="AM18" i="18"/>
  <c r="AA18" i="18"/>
  <c r="O18" i="18"/>
  <c r="AA79" i="18"/>
  <c r="I79" i="18"/>
  <c r="I51" i="18"/>
  <c r="AG79" i="18"/>
  <c r="O51" i="18"/>
  <c r="AA84" i="18"/>
  <c r="AG56" i="18"/>
  <c r="U18" i="18"/>
  <c r="O79" i="18"/>
  <c r="O84" i="18"/>
  <c r="U56" i="18"/>
  <c r="AG18" i="18"/>
  <c r="I18" i="18"/>
  <c r="U79" i="18"/>
  <c r="U51" i="18"/>
  <c r="AG51" i="18"/>
  <c r="I56" i="18"/>
  <c r="AA51" i="18"/>
  <c r="AG13" i="18"/>
  <c r="AM13" i="18"/>
  <c r="AA13" i="18"/>
  <c r="O13" i="18"/>
  <c r="U13" i="18"/>
  <c r="I13" i="18"/>
  <c r="AG74" i="18"/>
  <c r="I74" i="18"/>
  <c r="O46" i="18"/>
  <c r="I46" i="18"/>
  <c r="U74" i="18"/>
  <c r="U46" i="18"/>
  <c r="AA74" i="18"/>
  <c r="AG46" i="18"/>
  <c r="AA46" i="18"/>
  <c r="O74" i="18"/>
  <c r="C28" i="18"/>
  <c r="C33" i="18"/>
  <c r="AM8" i="18"/>
  <c r="C38" i="18"/>
  <c r="AG8" i="18"/>
  <c r="AA8" i="18"/>
  <c r="O8" i="18"/>
  <c r="U8" i="18"/>
  <c r="C13" i="18"/>
  <c r="I8" i="18"/>
  <c r="C23" i="18"/>
  <c r="C18" i="18"/>
  <c r="AN23" i="18" l="1"/>
  <c r="J23" i="18"/>
  <c r="AH23" i="18"/>
  <c r="M23" i="18"/>
  <c r="AQ23" i="18"/>
  <c r="AP23" i="18"/>
  <c r="L23" i="18"/>
  <c r="AJ23" i="18"/>
  <c r="AK23" i="18"/>
  <c r="AO23" i="18"/>
  <c r="K23" i="18"/>
  <c r="AI23" i="18"/>
  <c r="AN13" i="18"/>
  <c r="AH13" i="18"/>
  <c r="AQ13" i="18"/>
  <c r="M13" i="18"/>
  <c r="AP13" i="18"/>
  <c r="L13" i="18"/>
  <c r="AJ13" i="18"/>
  <c r="AO13" i="18"/>
  <c r="K13" i="18"/>
  <c r="AI13" i="18"/>
  <c r="J13" i="18"/>
  <c r="AK13" i="18"/>
  <c r="AN28" i="18"/>
  <c r="J28" i="18"/>
  <c r="M28" i="18"/>
  <c r="AK28" i="18"/>
  <c r="AQ28" i="18"/>
  <c r="AP28" i="18"/>
  <c r="L28" i="18"/>
  <c r="AJ28" i="18"/>
  <c r="AO28" i="18"/>
  <c r="K28" i="18"/>
  <c r="AI28" i="18"/>
  <c r="AH28" i="18"/>
  <c r="P62" i="18"/>
  <c r="AN9" i="18"/>
  <c r="J9" i="18"/>
  <c r="AK9" i="18"/>
  <c r="AQ9" i="18"/>
  <c r="AP9" i="18"/>
  <c r="L9" i="18"/>
  <c r="AJ9" i="18"/>
  <c r="M9" i="18"/>
  <c r="AO9" i="18"/>
  <c r="K9" i="18"/>
  <c r="AI9" i="18"/>
  <c r="AH9" i="18"/>
  <c r="AN18" i="18"/>
  <c r="AH18" i="18"/>
  <c r="AK18" i="18"/>
  <c r="AQ18" i="18"/>
  <c r="AP18" i="18"/>
  <c r="L18" i="18"/>
  <c r="AJ18" i="18"/>
  <c r="M18" i="18"/>
  <c r="AO18" i="18"/>
  <c r="K18" i="18"/>
  <c r="AI18" i="18"/>
  <c r="J18" i="18"/>
  <c r="M95" i="18"/>
  <c r="M90" i="18"/>
  <c r="M85" i="18"/>
  <c r="M80" i="18"/>
  <c r="M75" i="18"/>
  <c r="L95" i="18"/>
  <c r="L90" i="18"/>
  <c r="L85" i="18"/>
  <c r="L80" i="18"/>
  <c r="L75" i="18"/>
  <c r="K95" i="18"/>
  <c r="K90" i="18"/>
  <c r="K85" i="18"/>
  <c r="K80" i="18"/>
  <c r="K75" i="18"/>
  <c r="J95" i="18"/>
  <c r="J90" i="18"/>
  <c r="J85" i="18"/>
  <c r="J80" i="18"/>
  <c r="J75" i="18"/>
  <c r="F33" i="18"/>
  <c r="E33" i="18"/>
  <c r="D33" i="18"/>
  <c r="G33" i="18"/>
  <c r="M51" i="18"/>
  <c r="AK51" i="18"/>
  <c r="AE51" i="18"/>
  <c r="L51" i="18"/>
  <c r="AJ51" i="18"/>
  <c r="K51" i="18"/>
  <c r="J51" i="18"/>
  <c r="AH51" i="18"/>
  <c r="AC51" i="18"/>
  <c r="V51" i="18"/>
  <c r="P51" i="18"/>
  <c r="AC13" i="18"/>
  <c r="AI51" i="18"/>
  <c r="AB51" i="18"/>
  <c r="Y51" i="18"/>
  <c r="S51" i="18"/>
  <c r="X51" i="18"/>
  <c r="R51" i="18"/>
  <c r="AD51" i="18"/>
  <c r="W51" i="18"/>
  <c r="Q51" i="18"/>
  <c r="AD13" i="18"/>
  <c r="X13" i="18"/>
  <c r="R13" i="18"/>
  <c r="AE13" i="18"/>
  <c r="V13" i="18"/>
  <c r="S13" i="18"/>
  <c r="E13" i="18"/>
  <c r="AB13" i="18"/>
  <c r="Q13" i="18"/>
  <c r="G13" i="18"/>
  <c r="Y13" i="18"/>
  <c r="P13" i="18"/>
  <c r="W13" i="18"/>
  <c r="D13" i="18"/>
  <c r="F13" i="18"/>
  <c r="AC28" i="18"/>
  <c r="AD28" i="18"/>
  <c r="X28" i="18"/>
  <c r="R28" i="18"/>
  <c r="AE28" i="18"/>
  <c r="Y28" i="18"/>
  <c r="P28" i="18"/>
  <c r="F28" i="18"/>
  <c r="AB28" i="18"/>
  <c r="W28" i="18"/>
  <c r="V28" i="18"/>
  <c r="S28" i="18"/>
  <c r="Q28" i="18"/>
  <c r="G28" i="18"/>
  <c r="E28" i="18"/>
  <c r="D28" i="18"/>
  <c r="AK95" i="18"/>
  <c r="AK90" i="18"/>
  <c r="AK85" i="18"/>
  <c r="AK80" i="18"/>
  <c r="AK75" i="18"/>
  <c r="AE95" i="18"/>
  <c r="AE90" i="18"/>
  <c r="AE85" i="18"/>
  <c r="AE80" i="18"/>
  <c r="AE75" i="18"/>
  <c r="Y95" i="18"/>
  <c r="Y90" i="18"/>
  <c r="Y85" i="18"/>
  <c r="Y80" i="18"/>
  <c r="Y75" i="18"/>
  <c r="S95" i="18"/>
  <c r="S90" i="18"/>
  <c r="S85" i="18"/>
  <c r="S80" i="18"/>
  <c r="S75" i="18"/>
  <c r="M67" i="18"/>
  <c r="M62" i="18"/>
  <c r="M57" i="18"/>
  <c r="M47" i="18"/>
  <c r="AK67" i="18"/>
  <c r="AK62" i="18"/>
  <c r="AK57" i="18"/>
  <c r="AK47" i="18"/>
  <c r="AE67" i="18"/>
  <c r="AE62" i="18"/>
  <c r="AE57" i="18"/>
  <c r="AE47" i="18"/>
  <c r="Y67" i="18"/>
  <c r="Y62" i="18"/>
  <c r="AJ95" i="18"/>
  <c r="AJ90" i="18"/>
  <c r="AJ85" i="18"/>
  <c r="AJ80" i="18"/>
  <c r="AJ75" i="18"/>
  <c r="AD95" i="18"/>
  <c r="AD90" i="18"/>
  <c r="AD85" i="18"/>
  <c r="AD80" i="18"/>
  <c r="AD75" i="18"/>
  <c r="X95" i="18"/>
  <c r="X90" i="18"/>
  <c r="X85" i="18"/>
  <c r="X80" i="18"/>
  <c r="X75" i="18"/>
  <c r="R95" i="18"/>
  <c r="R90" i="18"/>
  <c r="R85" i="18"/>
  <c r="R80" i="18"/>
  <c r="R75" i="18"/>
  <c r="L67" i="18"/>
  <c r="L62" i="18"/>
  <c r="L57" i="18"/>
  <c r="L47" i="18"/>
  <c r="AJ67" i="18"/>
  <c r="AJ62" i="18"/>
  <c r="AJ57" i="18"/>
  <c r="AJ47" i="18"/>
  <c r="AD67" i="18"/>
  <c r="AD62" i="18"/>
  <c r="AD57" i="18"/>
  <c r="AI95" i="18"/>
  <c r="AI90" i="18"/>
  <c r="AI85" i="18"/>
  <c r="AI80" i="18"/>
  <c r="AI75" i="18"/>
  <c r="AC95" i="18"/>
  <c r="AC90" i="18"/>
  <c r="AC85" i="18"/>
  <c r="AC80" i="18"/>
  <c r="AC75" i="18"/>
  <c r="W95" i="18"/>
  <c r="W90" i="18"/>
  <c r="W85" i="18"/>
  <c r="W80" i="18"/>
  <c r="W75" i="18"/>
  <c r="Q95" i="18"/>
  <c r="Q90" i="18"/>
  <c r="Q85" i="18"/>
  <c r="Q80" i="18"/>
  <c r="Q75" i="18"/>
  <c r="K67" i="18"/>
  <c r="K62" i="18"/>
  <c r="K57" i="18"/>
  <c r="K47" i="18"/>
  <c r="AH95" i="18"/>
  <c r="AH90" i="18"/>
  <c r="AH85" i="18"/>
  <c r="AH80" i="18"/>
  <c r="AH75" i="18"/>
  <c r="AB95" i="18"/>
  <c r="AB90" i="18"/>
  <c r="AB85" i="18"/>
  <c r="AB80" i="18"/>
  <c r="AB75" i="18"/>
  <c r="V95" i="18"/>
  <c r="V90" i="18"/>
  <c r="V85" i="18"/>
  <c r="V80" i="18"/>
  <c r="V75" i="18"/>
  <c r="P95" i="18"/>
  <c r="P90" i="18"/>
  <c r="P85" i="18"/>
  <c r="P80" i="18"/>
  <c r="P75" i="18"/>
  <c r="J67" i="18"/>
  <c r="J62" i="18"/>
  <c r="J57" i="18"/>
  <c r="J47" i="18"/>
  <c r="AH67" i="18"/>
  <c r="AH62" i="18"/>
  <c r="AH57" i="18"/>
  <c r="AH47" i="18"/>
  <c r="AI62" i="18"/>
  <c r="AB47" i="18"/>
  <c r="X67" i="18"/>
  <c r="V62" i="18"/>
  <c r="V57" i="18"/>
  <c r="V47" i="18"/>
  <c r="P67" i="18"/>
  <c r="P57" i="18"/>
  <c r="P47" i="18"/>
  <c r="AC9" i="18"/>
  <c r="AC67" i="18"/>
  <c r="AC62" i="18"/>
  <c r="AC57" i="18"/>
  <c r="W67" i="18"/>
  <c r="Y57" i="18"/>
  <c r="Y47" i="18"/>
  <c r="S67" i="18"/>
  <c r="S62" i="18"/>
  <c r="S57" i="18"/>
  <c r="S47" i="18"/>
  <c r="AI67" i="18"/>
  <c r="AI57" i="18"/>
  <c r="AI47" i="18"/>
  <c r="AB67" i="18"/>
  <c r="AB62" i="18"/>
  <c r="AB57" i="18"/>
  <c r="AD47" i="18"/>
  <c r="V67" i="18"/>
  <c r="X62" i="18"/>
  <c r="X57" i="18"/>
  <c r="X47" i="18"/>
  <c r="R67" i="18"/>
  <c r="R62" i="18"/>
  <c r="R57" i="18"/>
  <c r="R47" i="18"/>
  <c r="AC47" i="18"/>
  <c r="W62" i="18"/>
  <c r="W57" i="18"/>
  <c r="W47" i="18"/>
  <c r="Q67" i="18"/>
  <c r="Q62" i="18"/>
  <c r="Q57" i="18"/>
  <c r="Q47" i="18"/>
  <c r="AD9" i="18"/>
  <c r="W9" i="18"/>
  <c r="R9" i="18"/>
  <c r="Q9" i="18"/>
  <c r="V9" i="18"/>
  <c r="P9" i="18"/>
  <c r="AE9" i="18"/>
  <c r="X9" i="18"/>
  <c r="AB9" i="18"/>
  <c r="Y9" i="18"/>
  <c r="S9" i="18"/>
  <c r="D38" i="18"/>
  <c r="F38" i="18"/>
  <c r="G38" i="18"/>
  <c r="E38" i="18"/>
  <c r="AC18" i="18"/>
  <c r="AD18" i="18"/>
  <c r="X18" i="18"/>
  <c r="R18" i="18"/>
  <c r="AE18" i="18"/>
  <c r="Y18" i="18"/>
  <c r="P18" i="18"/>
  <c r="E18" i="18"/>
  <c r="D18" i="18"/>
  <c r="AB18" i="18"/>
  <c r="W18" i="18"/>
  <c r="V18" i="18"/>
  <c r="S18" i="18"/>
  <c r="Q18" i="18"/>
  <c r="G18" i="18"/>
  <c r="F18" i="18"/>
  <c r="AC23" i="18"/>
  <c r="AD23" i="18"/>
  <c r="X23" i="18"/>
  <c r="R23" i="18"/>
  <c r="AE23" i="18"/>
  <c r="V23" i="18"/>
  <c r="S23" i="18"/>
  <c r="F23" i="18"/>
  <c r="AB23" i="18"/>
  <c r="Q23" i="18"/>
  <c r="E23" i="18"/>
  <c r="Y23" i="18"/>
  <c r="P23" i="18"/>
  <c r="W23" i="18"/>
  <c r="D23" i="18"/>
  <c r="G23" i="18"/>
  <c r="G9" i="18"/>
  <c r="F9" i="18"/>
  <c r="E9" i="18"/>
  <c r="D9" i="18"/>
  <c r="AG95" i="18"/>
  <c r="U95" i="18"/>
  <c r="I95" i="18"/>
  <c r="AA67" i="18"/>
  <c r="O67" i="18"/>
  <c r="AM29" i="18"/>
  <c r="AA29" i="18"/>
  <c r="O29" i="18"/>
  <c r="AA95" i="18"/>
  <c r="O95" i="18"/>
  <c r="AG67" i="18"/>
  <c r="U67" i="18"/>
  <c r="I67" i="18"/>
  <c r="AG29" i="18"/>
  <c r="U29" i="18"/>
  <c r="I29" i="18"/>
  <c r="AG90" i="18"/>
  <c r="U90" i="18"/>
  <c r="I90" i="18"/>
  <c r="AA62" i="18"/>
  <c r="O62" i="18"/>
  <c r="AM24" i="18"/>
  <c r="AA24" i="18"/>
  <c r="O24" i="18"/>
  <c r="O90" i="18"/>
  <c r="U62" i="18"/>
  <c r="AG24" i="18"/>
  <c r="AA90" i="18"/>
  <c r="AG62" i="18"/>
  <c r="I62" i="18"/>
  <c r="U24" i="18"/>
  <c r="I24" i="18"/>
  <c r="AG85" i="18"/>
  <c r="U85" i="18"/>
  <c r="I85" i="18"/>
  <c r="AA57" i="18"/>
  <c r="O57" i="18"/>
  <c r="AM19" i="18"/>
  <c r="AA19" i="18"/>
  <c r="O19" i="18"/>
  <c r="AG80" i="18"/>
  <c r="U80" i="18"/>
  <c r="I80" i="18"/>
  <c r="AA52" i="18"/>
  <c r="O52" i="18"/>
  <c r="O85" i="18"/>
  <c r="U57" i="18"/>
  <c r="AG19" i="18"/>
  <c r="I19" i="18"/>
  <c r="U52" i="18"/>
  <c r="AG57" i="18"/>
  <c r="U19" i="18"/>
  <c r="AG52" i="18"/>
  <c r="AA85" i="18"/>
  <c r="I57" i="18"/>
  <c r="O80" i="18"/>
  <c r="AA80" i="18"/>
  <c r="I52" i="18"/>
  <c r="AM14" i="18"/>
  <c r="AA14" i="18"/>
  <c r="O14" i="18"/>
  <c r="U14" i="18"/>
  <c r="AG14" i="18"/>
  <c r="I14" i="18"/>
  <c r="C29" i="18"/>
  <c r="AG75" i="18"/>
  <c r="I75" i="18"/>
  <c r="O47" i="18"/>
  <c r="AA75" i="18"/>
  <c r="O75" i="18"/>
  <c r="AG47" i="18"/>
  <c r="U47" i="18"/>
  <c r="U75" i="18"/>
  <c r="AA47" i="18"/>
  <c r="I47" i="18"/>
  <c r="C39" i="18"/>
  <c r="AG9" i="18"/>
  <c r="AA9" i="18"/>
  <c r="O9" i="18"/>
  <c r="AM9" i="18"/>
  <c r="U9" i="18"/>
  <c r="C34" i="18"/>
  <c r="C24" i="18"/>
  <c r="I9" i="18"/>
  <c r="C19" i="18"/>
  <c r="C14" i="18"/>
  <c r="L4393" i="14"/>
  <c r="K4393" i="14"/>
  <c r="J4393" i="14"/>
  <c r="I4393" i="14"/>
  <c r="H4393" i="14"/>
  <c r="G4393" i="14"/>
  <c r="F4393" i="14"/>
  <c r="E4393" i="14"/>
  <c r="AN14" i="18" l="1"/>
  <c r="J14" i="18"/>
  <c r="AP14" i="18"/>
  <c r="L14" i="18"/>
  <c r="AJ14" i="18"/>
  <c r="AK14" i="18"/>
  <c r="AO14" i="18"/>
  <c r="K14" i="18"/>
  <c r="AI14" i="18"/>
  <c r="AH14" i="18"/>
  <c r="AQ14" i="18"/>
  <c r="M14" i="18"/>
  <c r="AN19" i="18"/>
  <c r="J19" i="18"/>
  <c r="AK19" i="18"/>
  <c r="AP19" i="18"/>
  <c r="L19" i="18"/>
  <c r="AJ19" i="18"/>
  <c r="AO19" i="18"/>
  <c r="K19" i="18"/>
  <c r="AI19" i="18"/>
  <c r="AH19" i="18"/>
  <c r="AQ19" i="18"/>
  <c r="M19" i="18"/>
  <c r="AN29" i="18"/>
  <c r="J29" i="18"/>
  <c r="AH29" i="18"/>
  <c r="AQ29" i="18"/>
  <c r="AP29" i="18"/>
  <c r="L29" i="18"/>
  <c r="AJ29" i="18"/>
  <c r="AO29" i="18"/>
  <c r="K29" i="18"/>
  <c r="AI29" i="18"/>
  <c r="M29" i="18"/>
  <c r="AK29" i="18"/>
  <c r="AN24" i="18"/>
  <c r="J24" i="18"/>
  <c r="AQ24" i="18"/>
  <c r="AP24" i="18"/>
  <c r="L24" i="18"/>
  <c r="AJ24" i="18"/>
  <c r="AO24" i="18"/>
  <c r="K24" i="18"/>
  <c r="AI24" i="18"/>
  <c r="AH24" i="18"/>
  <c r="M24" i="18"/>
  <c r="AK24" i="18"/>
  <c r="M52" i="18"/>
  <c r="AK52" i="18"/>
  <c r="AE52" i="18"/>
  <c r="L52" i="18"/>
  <c r="AJ52" i="18"/>
  <c r="AD52" i="18"/>
  <c r="K52" i="18"/>
  <c r="J52" i="18"/>
  <c r="AH52" i="18"/>
  <c r="AI52" i="18"/>
  <c r="V52" i="18"/>
  <c r="P52" i="18"/>
  <c r="AC14" i="18"/>
  <c r="AC52" i="18"/>
  <c r="Y52" i="18"/>
  <c r="S52" i="18"/>
  <c r="AB52" i="18"/>
  <c r="X52" i="18"/>
  <c r="R52" i="18"/>
  <c r="W52" i="18"/>
  <c r="Q52" i="18"/>
  <c r="AD14" i="18"/>
  <c r="W14" i="18"/>
  <c r="Q14" i="18"/>
  <c r="X14" i="18"/>
  <c r="Y14" i="18"/>
  <c r="P14" i="18"/>
  <c r="AE14" i="18"/>
  <c r="R14" i="18"/>
  <c r="AB14" i="18"/>
  <c r="V14" i="18"/>
  <c r="S14" i="18"/>
  <c r="D14" i="18"/>
  <c r="E34" i="18"/>
  <c r="G34" i="18"/>
  <c r="F34" i="18"/>
  <c r="D34" i="18"/>
  <c r="AC19" i="18"/>
  <c r="AD19" i="18"/>
  <c r="X19" i="18"/>
  <c r="Q19" i="18"/>
  <c r="R19" i="18"/>
  <c r="E19" i="18"/>
  <c r="Y19" i="18"/>
  <c r="S19" i="18"/>
  <c r="AE19" i="18"/>
  <c r="W19" i="18"/>
  <c r="AB19" i="18"/>
  <c r="V19" i="18"/>
  <c r="P19" i="18"/>
  <c r="D19" i="18"/>
  <c r="F19" i="18"/>
  <c r="G19" i="18"/>
  <c r="AC29" i="18"/>
  <c r="W29" i="18"/>
  <c r="AD29" i="18"/>
  <c r="X29" i="18"/>
  <c r="Q29" i="18"/>
  <c r="R29" i="18"/>
  <c r="E29" i="18"/>
  <c r="G29" i="18"/>
  <c r="S29" i="18"/>
  <c r="AE29" i="18"/>
  <c r="Y29" i="18"/>
  <c r="AB29" i="18"/>
  <c r="V29" i="18"/>
  <c r="P29" i="18"/>
  <c r="D29" i="18"/>
  <c r="F29" i="18"/>
  <c r="E39" i="18"/>
  <c r="F39" i="18"/>
  <c r="G39" i="18"/>
  <c r="D39" i="18"/>
  <c r="AC24" i="18"/>
  <c r="AD24" i="18"/>
  <c r="X24" i="18"/>
  <c r="Q24" i="18"/>
  <c r="W24" i="18"/>
  <c r="G24" i="18"/>
  <c r="V24" i="18"/>
  <c r="P24" i="18"/>
  <c r="F24" i="18"/>
  <c r="AE24" i="18"/>
  <c r="R24" i="18"/>
  <c r="AB24" i="18"/>
  <c r="Y24" i="18"/>
  <c r="S24" i="18"/>
  <c r="D24" i="18"/>
  <c r="E24" i="18"/>
  <c r="G14" i="18"/>
  <c r="F14" i="18"/>
  <c r="E14" i="18"/>
  <c r="L4342" i="14"/>
  <c r="K4342" i="14"/>
  <c r="J4342" i="14"/>
  <c r="I4342" i="14"/>
  <c r="H4342" i="14"/>
  <c r="G4342" i="14"/>
  <c r="F4342" i="14"/>
  <c r="E4342" i="14"/>
  <c r="L4291" i="14"/>
  <c r="K4291" i="14"/>
  <c r="J4291" i="14"/>
  <c r="I4291" i="14"/>
  <c r="H4291" i="14"/>
  <c r="G4291" i="14"/>
  <c r="F4291" i="14"/>
  <c r="E4291" i="14"/>
  <c r="L4240" i="14"/>
  <c r="K4240" i="14"/>
  <c r="J4240" i="14"/>
  <c r="I4240" i="14"/>
  <c r="H4240" i="14"/>
  <c r="G4240" i="14"/>
  <c r="F4240" i="14"/>
  <c r="E4240" i="14"/>
  <c r="L4189" i="14"/>
  <c r="K4189" i="14"/>
  <c r="J4189" i="14"/>
  <c r="I4189" i="14"/>
  <c r="H4189" i="14"/>
  <c r="G4189" i="14"/>
  <c r="F4189" i="14"/>
  <c r="E4189" i="14"/>
  <c r="L4138" i="14"/>
  <c r="K4138" i="14"/>
  <c r="J4138" i="14"/>
  <c r="I4138" i="14"/>
  <c r="H4138" i="14"/>
  <c r="G4138" i="14"/>
  <c r="F4138" i="14"/>
  <c r="E4138" i="14"/>
  <c r="L4087" i="14"/>
  <c r="K4087" i="14"/>
  <c r="J4087" i="14"/>
  <c r="I4087" i="14"/>
  <c r="H4087" i="14"/>
  <c r="G4087" i="14"/>
  <c r="F4087" i="14"/>
  <c r="E4087" i="14"/>
  <c r="L4036" i="14"/>
  <c r="K4036" i="14"/>
  <c r="J4036" i="14"/>
  <c r="I4036" i="14"/>
  <c r="H4036" i="14"/>
  <c r="G4036" i="14"/>
  <c r="F4036" i="14"/>
  <c r="E4036" i="14"/>
  <c r="L3985" i="14"/>
  <c r="K3985" i="14"/>
  <c r="J3985" i="14"/>
  <c r="I3985" i="14"/>
  <c r="H3985" i="14"/>
  <c r="G3985" i="14"/>
  <c r="F3985" i="14"/>
  <c r="E3985" i="14"/>
  <c r="L3934" i="14"/>
  <c r="K3934" i="14"/>
  <c r="J3934" i="14"/>
  <c r="I3934" i="14"/>
  <c r="H3934" i="14"/>
  <c r="G3934" i="14"/>
  <c r="F3934" i="14"/>
  <c r="E3934" i="14"/>
  <c r="L3883" i="14"/>
  <c r="K3883" i="14"/>
  <c r="J3883" i="14"/>
  <c r="I3883" i="14"/>
  <c r="H3883" i="14"/>
  <c r="G3883" i="14"/>
  <c r="F3883" i="14"/>
  <c r="E3883" i="14"/>
  <c r="L3832" i="14"/>
  <c r="K3832" i="14"/>
  <c r="J3832" i="14"/>
  <c r="I3832" i="14"/>
  <c r="H3832" i="14"/>
  <c r="G3832" i="14"/>
  <c r="F3832" i="14"/>
  <c r="E3832" i="14"/>
  <c r="L3781" i="14"/>
  <c r="K3781" i="14"/>
  <c r="J3781" i="14"/>
  <c r="I3781" i="14"/>
  <c r="H3781" i="14"/>
  <c r="G3781" i="14"/>
  <c r="F3781" i="14"/>
  <c r="E3781" i="14"/>
  <c r="L3730" i="14"/>
  <c r="K3730" i="14"/>
  <c r="J3730" i="14"/>
  <c r="I3730" i="14"/>
  <c r="H3730" i="14"/>
  <c r="G3730" i="14"/>
  <c r="F3730" i="14"/>
  <c r="E3730" i="14"/>
  <c r="L3679" i="14"/>
  <c r="K3679" i="14"/>
  <c r="J3679" i="14"/>
  <c r="I3679" i="14"/>
  <c r="H3679" i="14"/>
  <c r="G3679" i="14"/>
  <c r="F3679" i="14"/>
  <c r="E3679" i="14"/>
  <c r="L3628" i="14"/>
  <c r="K3628" i="14"/>
  <c r="J3628" i="14"/>
  <c r="I3628" i="14"/>
  <c r="H3628" i="14"/>
  <c r="G3628" i="14"/>
  <c r="F3628" i="14"/>
  <c r="E3628" i="14"/>
  <c r="L3577" i="14"/>
  <c r="K3577" i="14"/>
  <c r="J3577" i="14"/>
  <c r="I3577" i="14"/>
  <c r="H3577" i="14"/>
  <c r="G3577" i="14"/>
  <c r="F3577" i="14"/>
  <c r="E3577" i="14"/>
  <c r="L3526" i="14"/>
  <c r="K3526" i="14"/>
  <c r="J3526" i="14"/>
  <c r="I3526" i="14"/>
  <c r="H3526" i="14"/>
  <c r="G3526" i="14"/>
  <c r="F3526" i="14"/>
  <c r="E3526" i="14"/>
  <c r="L3475" i="14"/>
  <c r="K3475" i="14"/>
  <c r="J3475" i="14"/>
  <c r="I3475" i="14"/>
  <c r="H3475" i="14"/>
  <c r="G3475" i="14"/>
  <c r="F3475" i="14"/>
  <c r="E3475" i="14"/>
  <c r="L3424" i="14"/>
  <c r="K3424" i="14"/>
  <c r="J3424" i="14"/>
  <c r="I3424" i="14"/>
  <c r="H3424" i="14"/>
  <c r="G3424" i="14"/>
  <c r="F3424" i="14"/>
  <c r="E3424" i="14"/>
  <c r="L3373" i="14"/>
  <c r="K3373" i="14"/>
  <c r="J3373" i="14"/>
  <c r="I3373" i="14"/>
  <c r="H3373" i="14"/>
  <c r="G3373" i="14"/>
  <c r="F3373" i="14"/>
  <c r="E3373" i="14"/>
  <c r="L3322" i="14"/>
  <c r="K3322" i="14"/>
  <c r="J3322" i="14"/>
  <c r="I3322" i="14"/>
  <c r="H3322" i="14"/>
  <c r="G3322" i="14"/>
  <c r="F3322" i="14"/>
  <c r="E3322" i="14"/>
  <c r="L3271" i="14"/>
  <c r="K3271" i="14"/>
  <c r="J3271" i="14"/>
  <c r="I3271" i="14"/>
  <c r="H3271" i="14"/>
  <c r="G3271" i="14"/>
  <c r="F3271" i="14"/>
  <c r="E3271" i="14"/>
  <c r="L3220" i="14"/>
  <c r="K3220" i="14"/>
  <c r="J3220" i="14"/>
  <c r="I3220" i="14"/>
  <c r="H3220" i="14"/>
  <c r="G3220" i="14"/>
  <c r="F3220" i="14"/>
  <c r="E3220" i="14"/>
  <c r="L3169" i="14"/>
  <c r="K3169" i="14"/>
  <c r="J3169" i="14"/>
  <c r="I3169" i="14"/>
  <c r="H3169" i="14"/>
  <c r="G3169" i="14"/>
  <c r="F3169" i="14"/>
  <c r="E3169" i="14"/>
  <c r="L3118" i="14"/>
  <c r="K3118" i="14"/>
  <c r="J3118" i="14"/>
  <c r="I3118" i="14"/>
  <c r="H3118" i="14"/>
  <c r="G3118" i="14"/>
  <c r="F3118" i="14"/>
  <c r="E3118" i="14"/>
  <c r="L3067" i="14"/>
  <c r="K3067" i="14"/>
  <c r="J3067" i="14"/>
  <c r="I3067" i="14"/>
  <c r="H3067" i="14"/>
  <c r="G3067" i="14"/>
  <c r="F3067" i="14"/>
  <c r="E3067" i="14"/>
  <c r="L3016" i="14"/>
  <c r="K3016" i="14"/>
  <c r="J3016" i="14"/>
  <c r="I3016" i="14"/>
  <c r="H3016" i="14"/>
  <c r="G3016" i="14"/>
  <c r="F3016" i="14"/>
  <c r="E3016" i="14"/>
  <c r="L2965" i="14"/>
  <c r="K2965" i="14"/>
  <c r="J2965" i="14"/>
  <c r="I2965" i="14"/>
  <c r="H2965" i="14"/>
  <c r="G2965" i="14"/>
  <c r="F2965" i="14"/>
  <c r="E2965" i="14"/>
  <c r="L2914" i="14"/>
  <c r="K2914" i="14"/>
  <c r="J2914" i="14"/>
  <c r="I2914" i="14"/>
  <c r="H2914" i="14"/>
  <c r="G2914" i="14"/>
  <c r="F2914" i="14"/>
  <c r="E2914" i="14"/>
  <c r="L2863" i="14" l="1"/>
  <c r="K2863" i="14"/>
  <c r="J2863" i="14"/>
  <c r="I2863" i="14"/>
  <c r="H2863" i="14"/>
  <c r="G2863" i="14"/>
  <c r="F2863" i="14"/>
  <c r="E2863" i="14"/>
  <c r="L2812" i="14"/>
  <c r="K2812" i="14"/>
  <c r="J2812" i="14"/>
  <c r="I2812" i="14"/>
  <c r="H2812" i="14"/>
  <c r="G2812" i="14"/>
  <c r="F2812" i="14"/>
  <c r="E2812" i="14"/>
  <c r="L2761" i="14"/>
  <c r="K2761" i="14"/>
  <c r="J2761" i="14"/>
  <c r="I2761" i="14"/>
  <c r="H2761" i="14"/>
  <c r="G2761" i="14"/>
  <c r="F2761" i="14"/>
  <c r="E2761" i="14"/>
  <c r="L2710" i="14"/>
  <c r="K2710" i="14"/>
  <c r="J2710" i="14"/>
  <c r="I2710" i="14"/>
  <c r="H2710" i="14"/>
  <c r="G2710" i="14"/>
  <c r="F2710" i="14"/>
  <c r="E2710" i="14"/>
  <c r="L2659" i="14"/>
  <c r="K2659" i="14"/>
  <c r="J2659" i="14"/>
  <c r="I2659" i="14"/>
  <c r="H2659" i="14"/>
  <c r="G2659" i="14"/>
  <c r="F2659" i="14"/>
  <c r="E2659" i="14"/>
  <c r="L2608" i="14"/>
  <c r="K2608" i="14"/>
  <c r="J2608" i="14"/>
  <c r="I2608" i="14"/>
  <c r="H2608" i="14"/>
  <c r="G2608" i="14"/>
  <c r="F2608" i="14"/>
  <c r="E2608" i="14"/>
  <c r="L2557" i="14"/>
  <c r="K2557" i="14"/>
  <c r="J2557" i="14"/>
  <c r="I2557" i="14"/>
  <c r="H2557" i="14"/>
  <c r="G2557" i="14"/>
  <c r="F2557" i="14"/>
  <c r="E2557" i="14"/>
  <c r="L2506" i="14"/>
  <c r="K2506" i="14"/>
  <c r="J2506" i="14"/>
  <c r="I2506" i="14"/>
  <c r="H2506" i="14"/>
  <c r="G2506" i="14"/>
  <c r="F2506" i="14"/>
  <c r="E2506" i="14"/>
  <c r="L2455" i="14"/>
  <c r="K2455" i="14"/>
  <c r="J2455" i="14"/>
  <c r="I2455" i="14"/>
  <c r="H2455" i="14"/>
  <c r="G2455" i="14"/>
  <c r="F2455" i="14"/>
  <c r="E2455" i="14"/>
  <c r="L2404" i="14"/>
  <c r="K2404" i="14"/>
  <c r="J2404" i="14"/>
  <c r="I2404" i="14"/>
  <c r="H2404" i="14"/>
  <c r="G2404" i="14"/>
  <c r="F2404" i="14"/>
  <c r="E2404" i="14"/>
  <c r="L2353" i="14"/>
  <c r="K2353" i="14"/>
  <c r="J2353" i="14"/>
  <c r="I2353" i="14"/>
  <c r="H2353" i="14"/>
  <c r="G2353" i="14"/>
  <c r="F2353" i="14"/>
  <c r="E2353" i="14"/>
  <c r="L2302" i="14"/>
  <c r="K2302" i="14"/>
  <c r="J2302" i="14"/>
  <c r="I2302" i="14"/>
  <c r="H2302" i="14"/>
  <c r="G2302" i="14"/>
  <c r="F2302" i="14"/>
  <c r="E2302" i="14"/>
  <c r="L2251" i="14"/>
  <c r="K2251" i="14"/>
  <c r="J2251" i="14"/>
  <c r="I2251" i="14"/>
  <c r="H2251" i="14"/>
  <c r="G2251" i="14"/>
  <c r="F2251" i="14"/>
  <c r="E2251" i="14"/>
  <c r="L2200" i="14"/>
  <c r="K2200" i="14"/>
  <c r="J2200" i="14"/>
  <c r="I2200" i="14"/>
  <c r="H2200" i="14"/>
  <c r="G2200" i="14"/>
  <c r="F2200" i="14"/>
  <c r="E2200" i="14"/>
  <c r="L2149" i="14"/>
  <c r="K2149" i="14"/>
  <c r="J2149" i="14"/>
  <c r="I2149" i="14"/>
  <c r="H2149" i="14"/>
  <c r="G2149" i="14"/>
  <c r="F2149" i="14"/>
  <c r="E2149" i="14"/>
  <c r="L2098" i="14"/>
  <c r="K2098" i="14"/>
  <c r="J2098" i="14"/>
  <c r="I2098" i="14"/>
  <c r="H2098" i="14"/>
  <c r="G2098" i="14"/>
  <c r="F2098" i="14"/>
  <c r="E2098" i="14"/>
  <c r="L2047" i="14"/>
  <c r="K2047" i="14"/>
  <c r="J2047" i="14"/>
  <c r="I2047" i="14"/>
  <c r="H2047" i="14"/>
  <c r="G2047" i="14"/>
  <c r="F2047" i="14"/>
  <c r="E2047" i="14"/>
  <c r="L1996" i="14"/>
  <c r="K1996" i="14"/>
  <c r="J1996" i="14"/>
  <c r="I1996" i="14"/>
  <c r="H1996" i="14"/>
  <c r="G1996" i="14"/>
  <c r="F1996" i="14"/>
  <c r="E1996" i="14"/>
  <c r="L1945" i="14"/>
  <c r="K1945" i="14"/>
  <c r="J1945" i="14"/>
  <c r="I1945" i="14"/>
  <c r="H1945" i="14"/>
  <c r="G1945" i="14"/>
  <c r="F1945" i="14"/>
  <c r="E1945" i="14"/>
  <c r="L1333" i="14"/>
  <c r="K1333" i="14"/>
  <c r="J1333" i="14"/>
  <c r="I1333" i="14"/>
  <c r="H1333" i="14"/>
  <c r="G1333" i="14"/>
  <c r="F1333" i="14"/>
  <c r="E1333" i="14"/>
  <c r="L1282" i="14"/>
  <c r="K1282" i="14"/>
  <c r="J1282" i="14"/>
  <c r="I1282" i="14"/>
  <c r="H1282" i="14"/>
  <c r="G1282" i="14"/>
  <c r="F1282" i="14"/>
  <c r="E1282" i="14"/>
  <c r="L1231" i="14"/>
  <c r="K1231" i="14"/>
  <c r="J1231" i="14"/>
  <c r="I1231" i="14"/>
  <c r="H1231" i="14"/>
  <c r="G1231" i="14"/>
  <c r="F1231" i="14"/>
  <c r="E1231" i="14"/>
  <c r="L1180" i="14"/>
  <c r="K1180" i="14"/>
  <c r="J1180" i="14"/>
  <c r="I1180" i="14"/>
  <c r="H1180" i="14"/>
  <c r="G1180" i="14"/>
  <c r="F1180" i="14"/>
  <c r="E1180" i="14"/>
  <c r="L1129" i="14"/>
  <c r="K1129" i="14"/>
  <c r="J1129" i="14"/>
  <c r="I1129" i="14"/>
  <c r="H1129" i="14"/>
  <c r="G1129" i="14"/>
  <c r="F1129" i="14"/>
  <c r="E1129" i="14"/>
  <c r="L1078" i="14"/>
  <c r="K1078" i="14"/>
  <c r="J1078" i="14"/>
  <c r="I1078" i="14"/>
  <c r="H1078" i="14"/>
  <c r="G1078" i="14"/>
  <c r="F1078" i="14"/>
  <c r="E1078" i="14"/>
  <c r="L1027" i="14"/>
  <c r="K1027" i="14"/>
  <c r="J1027" i="14"/>
  <c r="I1027" i="14"/>
  <c r="H1027" i="14"/>
  <c r="G1027" i="14"/>
  <c r="F1027" i="14"/>
  <c r="E1027" i="14"/>
  <c r="L976" i="14"/>
  <c r="K976" i="14"/>
  <c r="J976" i="14"/>
  <c r="I976" i="14"/>
  <c r="H976" i="14"/>
  <c r="G976" i="14"/>
  <c r="F976" i="14"/>
  <c r="E976" i="14"/>
  <c r="L874" i="14"/>
  <c r="K874" i="14"/>
  <c r="J874" i="14"/>
  <c r="I874" i="14"/>
  <c r="H874" i="14"/>
  <c r="G874" i="14"/>
  <c r="F874" i="14"/>
  <c r="E874" i="14"/>
  <c r="L313" i="14"/>
  <c r="K313" i="14"/>
  <c r="J313" i="14"/>
  <c r="I313" i="14"/>
  <c r="H313" i="14"/>
  <c r="G313" i="14"/>
  <c r="F313" i="14"/>
  <c r="E313" i="14"/>
  <c r="L262" i="14"/>
  <c r="K262" i="14"/>
  <c r="J262" i="14"/>
  <c r="I262" i="14"/>
  <c r="H262" i="14"/>
  <c r="G262" i="14"/>
  <c r="F262" i="14"/>
  <c r="E262" i="14"/>
  <c r="L211" i="14"/>
  <c r="K211" i="14"/>
  <c r="J211" i="14"/>
  <c r="I211" i="14"/>
  <c r="H211" i="14"/>
  <c r="G211" i="14"/>
  <c r="F211" i="14"/>
  <c r="E211" i="14"/>
  <c r="L160" i="14"/>
  <c r="K160" i="14"/>
  <c r="J160" i="14"/>
  <c r="I160" i="14"/>
  <c r="H160" i="14"/>
  <c r="G160" i="14"/>
  <c r="F160" i="14"/>
  <c r="E160" i="14"/>
  <c r="L109" i="14"/>
  <c r="K109" i="14"/>
  <c r="J109" i="14"/>
  <c r="I109" i="14"/>
  <c r="H109" i="14"/>
  <c r="G109" i="14"/>
  <c r="F109" i="14"/>
  <c r="E109" i="14"/>
  <c r="K7" i="14"/>
  <c r="I7" i="14"/>
  <c r="G7" i="14"/>
  <c r="E7" i="14"/>
  <c r="L7" i="14"/>
  <c r="J7" i="14"/>
  <c r="H7" i="14"/>
  <c r="F7" i="14"/>
  <c r="A3" i="14" l="1"/>
  <c r="B5" i="18"/>
  <c r="Z5" i="18" l="1"/>
  <c r="AL71" i="18"/>
  <c r="AL43" i="18"/>
  <c r="B71" i="18"/>
  <c r="B43" i="18"/>
  <c r="AL5" i="18"/>
  <c r="T5" i="18"/>
  <c r="H43" i="18"/>
  <c r="H71" i="18"/>
  <c r="H5" i="18"/>
  <c r="AF5" i="18" s="1"/>
  <c r="N5" i="18"/>
  <c r="Z71" i="18" l="1"/>
  <c r="AF71" i="18"/>
  <c r="N71" i="18"/>
  <c r="T71" i="18"/>
  <c r="Z43" i="18"/>
  <c r="T43" i="18"/>
  <c r="AF43" i="18"/>
  <c r="N43" i="18"/>
</calcChain>
</file>

<file path=xl/comments1.xml><?xml version="1.0" encoding="utf-8"?>
<comments xmlns="http://schemas.openxmlformats.org/spreadsheetml/2006/main">
  <authors>
    <author>AG</author>
  </authors>
  <commentList>
    <comment ref="B1" authorId="0">
      <text>
        <r>
          <rPr>
            <b/>
            <sz val="9"/>
            <color indexed="81"/>
            <rFont val="Tahoma"/>
            <family val="2"/>
          </rPr>
          <t>enter week ending date into cell B1 which will populate throughout the report headings</t>
        </r>
      </text>
    </comment>
  </commentList>
</comments>
</file>

<file path=xl/sharedStrings.xml><?xml version="1.0" encoding="utf-8"?>
<sst xmlns="http://schemas.openxmlformats.org/spreadsheetml/2006/main" count="24035" uniqueCount="416">
  <si>
    <t>Dollars</t>
  </si>
  <si>
    <t>California</t>
  </si>
  <si>
    <t>Great Lakes</t>
  </si>
  <si>
    <t>Midsouth</t>
  </si>
  <si>
    <t>Northeast</t>
  </si>
  <si>
    <t>Plains</t>
  </si>
  <si>
    <t>South Central</t>
  </si>
  <si>
    <t>Southeast</t>
  </si>
  <si>
    <t>Total U.S.</t>
  </si>
  <si>
    <t>Pounds</t>
  </si>
  <si>
    <t>Price/LB</t>
  </si>
  <si>
    <t>BROWN</t>
  </si>
  <si>
    <t>WHITE</t>
  </si>
  <si>
    <t>4 WEEKS</t>
  </si>
  <si>
    <t>13WEEKS</t>
  </si>
  <si>
    <t>26WEEKS</t>
  </si>
  <si>
    <t>52WEEKS</t>
  </si>
  <si>
    <t>CURR</t>
  </si>
  <si>
    <t>MUSHROOM COUNCIL FRESH MUSHROOM TOPLINE REPORT</t>
  </si>
  <si>
    <t>MUSHROOMS</t>
  </si>
  <si>
    <t>SPECIALTY</t>
  </si>
  <si>
    <t>TOTAL</t>
  </si>
  <si>
    <t>DRIED</t>
  </si>
  <si>
    <t>SLICED</t>
  </si>
  <si>
    <t>WHOLE</t>
  </si>
  <si>
    <t>Purchases</t>
  </si>
  <si>
    <t>Price/Purch</t>
  </si>
  <si>
    <t>BROWN - Cremini</t>
  </si>
  <si>
    <t>BROWN - Portabella</t>
  </si>
  <si>
    <t>Albany</t>
  </si>
  <si>
    <t>Atlanta</t>
  </si>
  <si>
    <t>Baltimore/Washington</t>
  </si>
  <si>
    <t>Birmingham/Montgomery</t>
  </si>
  <si>
    <t>Boston</t>
  </si>
  <si>
    <t>Buffalo/Rochester</t>
  </si>
  <si>
    <t>Charlotte</t>
  </si>
  <si>
    <t>Chicago</t>
  </si>
  <si>
    <t>Cincinnati/Dayton</t>
  </si>
  <si>
    <t>Columbus</t>
  </si>
  <si>
    <t>Dallas/Ft. Worth</t>
  </si>
  <si>
    <t>Denver</t>
  </si>
  <si>
    <t>Detroit</t>
  </si>
  <si>
    <t>Grand Rapids</t>
  </si>
  <si>
    <t>Harrisburg/Scranton</t>
  </si>
  <si>
    <t>Hartford/Springfield</t>
  </si>
  <si>
    <t>Houston</t>
  </si>
  <si>
    <t>Indianapolis</t>
  </si>
  <si>
    <t>Jacksonville</t>
  </si>
  <si>
    <t>Los Angeles</t>
  </si>
  <si>
    <t>Miami/Ft. Lauderdale</t>
  </si>
  <si>
    <t>Nashville</t>
  </si>
  <si>
    <t>New York</t>
  </si>
  <si>
    <t>Northern New England</t>
  </si>
  <si>
    <t>Orlando</t>
  </si>
  <si>
    <t>Peoria/Springfield</t>
  </si>
  <si>
    <t>Philadelphia</t>
  </si>
  <si>
    <t>Phoenix/Tucson</t>
  </si>
  <si>
    <t>Portland</t>
  </si>
  <si>
    <t>Raleigh/Greensboro</t>
  </si>
  <si>
    <t>Richmond/Norfolk</t>
  </si>
  <si>
    <t>Roanoke</t>
  </si>
  <si>
    <t>Sacramento</t>
  </si>
  <si>
    <t>San Diego</t>
  </si>
  <si>
    <t>San Francisco</t>
  </si>
  <si>
    <t>South Carolina</t>
  </si>
  <si>
    <t>St. Louis</t>
  </si>
  <si>
    <t>Tampa</t>
  </si>
  <si>
    <t>PRODUCE</t>
  </si>
  <si>
    <t>$ Cat Contrib</t>
  </si>
  <si>
    <t>Last 4 Wks Grouped </t>
  </si>
  <si>
    <t>Last 13 Wks Grouped </t>
  </si>
  <si>
    <t>Last 26 Wks Grouped </t>
  </si>
  <si>
    <t>Last 3 52 Wks Grouped </t>
  </si>
  <si>
    <t>Last 4 Wks, Prior Yr </t>
  </si>
  <si>
    <t>Last 4 Wks, Curr Yr </t>
  </si>
  <si>
    <t>Last 13 Wks, Prior Yr </t>
  </si>
  <si>
    <t>Last 13 Wks, Curr Yr </t>
  </si>
  <si>
    <t>Last 26 Wks, Prior Yr </t>
  </si>
  <si>
    <t>Last 26 Wks, Curr Yr </t>
  </si>
  <si>
    <t>Last 52 Wks, Prior Yr </t>
  </si>
  <si>
    <t>Last 52 Wks, Curr Yr </t>
  </si>
  <si>
    <t>MUSHROOMS </t>
  </si>
  <si>
    <t>Total Produce </t>
  </si>
  <si>
    <t>4-wk</t>
  </si>
  <si>
    <t>PRO VAR</t>
  </si>
  <si>
    <t>13-wk</t>
  </si>
  <si>
    <t>26-wk</t>
  </si>
  <si>
    <t>52-wk</t>
  </si>
  <si>
    <t>4-wk PY</t>
  </si>
  <si>
    <t>CAT CONT</t>
  </si>
  <si>
    <t>4-wk CY</t>
  </si>
  <si>
    <t>CAT VAR</t>
  </si>
  <si>
    <t>13-wk PY</t>
  </si>
  <si>
    <t>CHG</t>
  </si>
  <si>
    <t>13-wk CY</t>
  </si>
  <si>
    <t>26-wk PY</t>
  </si>
  <si>
    <t>26-wk CY</t>
  </si>
  <si>
    <t>52-wk PY</t>
  </si>
  <si>
    <t>52-wk CY</t>
  </si>
  <si>
    <t>Category (or) Segment</t>
  </si>
  <si>
    <t>Variety (or) Prep</t>
  </si>
  <si>
    <t>Measure</t>
  </si>
  <si>
    <t>Market</t>
  </si>
  <si>
    <t>Corresponding Region</t>
  </si>
  <si>
    <t>Week Ending Date</t>
  </si>
  <si>
    <t>1 - MC: Produce-Mushrooms for Cat Cont ($ only)</t>
  </si>
  <si>
    <t>2 - MC: Totals - Markets &amp; Regions</t>
  </si>
  <si>
    <t>Volume Measures
as values</t>
  </si>
  <si>
    <t>3 - MC: by Variety</t>
  </si>
  <si>
    <t xml:space="preserve">4 - MC: by Variety by Form </t>
  </si>
  <si>
    <t>CREMINI/BROWN</t>
  </si>
  <si>
    <t>PORTABELLA</t>
  </si>
  <si>
    <t>5 - MC: BROWN - Crem vs Port</t>
  </si>
  <si>
    <t xml:space="preserve">6 - MC: BROWN - Crem vs Port - Sliced vs Whole </t>
  </si>
  <si>
    <t>END OF DATA INPUT</t>
  </si>
  <si>
    <t>Region</t>
  </si>
  <si>
    <t>4wk</t>
  </si>
  <si>
    <t>13wk</t>
  </si>
  <si>
    <t>26wk</t>
  </si>
  <si>
    <t>52wk</t>
  </si>
  <si>
    <t>Mushroom Category Contribution</t>
  </si>
  <si>
    <t>Total Produce $ Trends</t>
  </si>
  <si>
    <t>Total Mushroom PURCHASES Trends</t>
  </si>
  <si>
    <t>BROWN Mushroom $ Trends</t>
  </si>
  <si>
    <t>WHITE Mushroom $ Trends</t>
  </si>
  <si>
    <t>TOTAL Mushroom $ Trends</t>
  </si>
  <si>
    <t>BROWN - CREMINI Mushroom $ Trends</t>
  </si>
  <si>
    <t>BROWN - PORTABELLA Mushroom $ Trends</t>
  </si>
  <si>
    <t>DRIED Mushroom $ Trends</t>
  </si>
  <si>
    <t>SPECIALTY Mushroom $ Trends</t>
  </si>
  <si>
    <t>Select ONE (1) Market from the drop down list</t>
  </si>
  <si>
    <t>BROWN - CREMINI Mushroom LBS Trends</t>
  </si>
  <si>
    <t>BROWN Mushroom LBS Trends</t>
  </si>
  <si>
    <t>WHITE Mushroom LBS Trends</t>
  </si>
  <si>
    <t>BROWN - PORTABELLA Mushroom LBS Trends</t>
  </si>
  <si>
    <t>SPECIALTY Mushroom LBS Trends</t>
  </si>
  <si>
    <t>DRIED Mushroom LBS Trends</t>
  </si>
  <si>
    <t>Total Mushroom Price/LB</t>
  </si>
  <si>
    <t>WHITE Mushroom Price/LB</t>
  </si>
  <si>
    <t>BROWN Mushroom Price/LB</t>
  </si>
  <si>
    <t>BROWN - CREMINI Mushroom Price/LB</t>
  </si>
  <si>
    <t>BROWN - PORTABELLA Mushroom Price/LB</t>
  </si>
  <si>
    <t>SPECIALTY Mushroom Price/LB</t>
  </si>
  <si>
    <t>DRIED Mushroom Price/LB</t>
  </si>
  <si>
    <t>Total Mushroom Price/PURCH</t>
  </si>
  <si>
    <t>WHITE Mushroom PURCHASES Trends</t>
  </si>
  <si>
    <t>BROWN Mushroom PURCHASES Trends</t>
  </si>
  <si>
    <t>BROWN - CREMINI Mushroom PURCHASES Trends</t>
  </si>
  <si>
    <t>BROWN - PORTABELLA Mushroom PURCHASES Trends</t>
  </si>
  <si>
    <t>SPECIALTY Mushroom PURCHASES Trends</t>
  </si>
  <si>
    <t>DRIED Mushroom PURCHASES Trends</t>
  </si>
  <si>
    <t>WHITE Mushroom Price/PURCH</t>
  </si>
  <si>
    <t>BROWN Mushroom Price/PURCH</t>
  </si>
  <si>
    <t>BROWN - CREMINI Mushroom Price/PURCH</t>
  </si>
  <si>
    <t>BROWN - PORTABELLA Mushroom Price/PURCH</t>
  </si>
  <si>
    <t>SPECIALTY Mushroom Price/PURCH</t>
  </si>
  <si>
    <t>DRIED Mushroom Price/PURCH</t>
  </si>
  <si>
    <t>CHG YAGO</t>
  </si>
  <si>
    <t>TOTAL Mushroom LBS Trends</t>
  </si>
  <si>
    <t>White</t>
  </si>
  <si>
    <t>Specialty</t>
  </si>
  <si>
    <t>Cremini</t>
  </si>
  <si>
    <t>Portabello</t>
  </si>
  <si>
    <t>Dried</t>
  </si>
  <si>
    <t>52wk - Current Year DOLLAR SHARE</t>
  </si>
  <si>
    <t>52wk - Current Year DOLLAR SHARE - Whole</t>
  </si>
  <si>
    <t>52wk - Current Year DOLLAR SHARE - Sliced</t>
  </si>
  <si>
    <t>Mushroom Dollar Share by Region</t>
  </si>
  <si>
    <t>52wk - Current Year</t>
  </si>
  <si>
    <t>MAP</t>
  </si>
  <si>
    <t>Contents of each tab:</t>
  </si>
  <si>
    <t>Trends - Pick a Market</t>
  </si>
  <si>
    <t>If printed, the report by market is 87 pages</t>
  </si>
  <si>
    <t>The report shows trends and prices for the market versus the region and Total U.S.</t>
  </si>
  <si>
    <t>Select a market</t>
  </si>
  <si>
    <t>The report will auto update to show the selected market and its corresponding region</t>
  </si>
  <si>
    <t>How to use this report:</t>
  </si>
  <si>
    <t>This tab allows for the user to select ONE (1) market and see how the trends and pricing of that market compare to that of its corresponding region and Total U.S.</t>
  </si>
  <si>
    <t>If printed, the report by region is 18 pages</t>
  </si>
  <si>
    <t>In cell C2 (highlighted in yellow), there is a drop down list of markets</t>
  </si>
  <si>
    <t>If printed, this market-region report is 21 pages</t>
  </si>
  <si>
    <t>Topline</t>
  </si>
  <si>
    <t>Total Produce</t>
  </si>
  <si>
    <t>Use the slider at the bottom of the screen to move the report from left to right</t>
  </si>
  <si>
    <t>Definitions:</t>
  </si>
  <si>
    <t>Includes all fruits and vegetables in the produce department</t>
  </si>
  <si>
    <t>$ Category Contribution</t>
  </si>
  <si>
    <t>Is expressed in percentage (%) format to show how much the category contributes to Total Produce</t>
  </si>
  <si>
    <t>Sales, pricing and trends for 4wk, 13wk, 26wk and 52wk timeframes for the following Markets:</t>
  </si>
  <si>
    <t>Sales, pricing and trends for 4wk, 13wk, 26wk and 52wk timeframes for the following Regions:</t>
  </si>
  <si>
    <t>Geography</t>
  </si>
  <si>
    <t>Parent</t>
  </si>
  <si>
    <t>Chain</t>
  </si>
  <si>
    <t>Bashas</t>
  </si>
  <si>
    <t>Raleys</t>
  </si>
  <si>
    <t>Safeway</t>
  </si>
  <si>
    <t>Vons</t>
  </si>
  <si>
    <t>StaterBrothers</t>
  </si>
  <si>
    <t>Stater Brothers</t>
  </si>
  <si>
    <t>Kroger</t>
  </si>
  <si>
    <t>Ralphs</t>
  </si>
  <si>
    <t>Foods Co</t>
  </si>
  <si>
    <t>SuperValu</t>
  </si>
  <si>
    <t>Albertsons</t>
  </si>
  <si>
    <t>SaveMart</t>
  </si>
  <si>
    <t>Save Mart</t>
  </si>
  <si>
    <t>Food Maxx</t>
  </si>
  <si>
    <t>Lucky</t>
  </si>
  <si>
    <t>Schnucks</t>
  </si>
  <si>
    <t>Dominicks</t>
  </si>
  <si>
    <t>GiantEagle</t>
  </si>
  <si>
    <t>Giant Eagle</t>
  </si>
  <si>
    <t>Shop N Save</t>
  </si>
  <si>
    <t>Cub Foods</t>
  </si>
  <si>
    <t>Jewel</t>
  </si>
  <si>
    <t>Spartan</t>
  </si>
  <si>
    <t>D &amp; W</t>
  </si>
  <si>
    <t>Family Fare</t>
  </si>
  <si>
    <t>DierbergsMarkets</t>
  </si>
  <si>
    <t>Dierbergs Markets</t>
  </si>
  <si>
    <t>Meijer</t>
  </si>
  <si>
    <t>Lowes</t>
  </si>
  <si>
    <t>AandP</t>
  </si>
  <si>
    <t>SuperFresh</t>
  </si>
  <si>
    <t>Pathmark</t>
  </si>
  <si>
    <t>WeisMarkets</t>
  </si>
  <si>
    <t>Weis Markets</t>
  </si>
  <si>
    <t>Publix</t>
  </si>
  <si>
    <t>Wakefern</t>
  </si>
  <si>
    <t>Ahold</t>
  </si>
  <si>
    <t>Delhaize</t>
  </si>
  <si>
    <t>Food Lion</t>
  </si>
  <si>
    <t>Bottom Dollar</t>
  </si>
  <si>
    <t>Farm Fresh</t>
  </si>
  <si>
    <t>Shoppers Food</t>
  </si>
  <si>
    <t>Acme</t>
  </si>
  <si>
    <t>Wegmans</t>
  </si>
  <si>
    <t>BiLo</t>
  </si>
  <si>
    <t>Ingles</t>
  </si>
  <si>
    <t>PriceChopper</t>
  </si>
  <si>
    <t>Price Chopper</t>
  </si>
  <si>
    <t>Food Basics</t>
  </si>
  <si>
    <t>Waldbaums</t>
  </si>
  <si>
    <t>Genuardis</t>
  </si>
  <si>
    <t>Tops</t>
  </si>
  <si>
    <t>Foodtown</t>
  </si>
  <si>
    <t>BigY</t>
  </si>
  <si>
    <t>Kings</t>
  </si>
  <si>
    <t>Stop and Shop</t>
  </si>
  <si>
    <t>Hannaford</t>
  </si>
  <si>
    <t>Shaws</t>
  </si>
  <si>
    <t>Demoulas</t>
  </si>
  <si>
    <t>FourB</t>
  </si>
  <si>
    <t>Balls</t>
  </si>
  <si>
    <t>Bakers</t>
  </si>
  <si>
    <t>HAC</t>
  </si>
  <si>
    <t>Homeland</t>
  </si>
  <si>
    <t>Roundys</t>
  </si>
  <si>
    <t>Rainbow Food</t>
  </si>
  <si>
    <t>Randalls</t>
  </si>
  <si>
    <t>WinnDixie</t>
  </si>
  <si>
    <t>Fiesta</t>
  </si>
  <si>
    <t>BrookshireStores</t>
  </si>
  <si>
    <t>Brookshire Stores</t>
  </si>
  <si>
    <t>West</t>
  </si>
  <si>
    <t>Fred Meyer</t>
  </si>
  <si>
    <t>Frys</t>
  </si>
  <si>
    <t>City Market</t>
  </si>
  <si>
    <t>King Soopers</t>
  </si>
  <si>
    <t>QFC</t>
  </si>
  <si>
    <t>Smiths</t>
  </si>
  <si>
    <t>Albany - MULO</t>
  </si>
  <si>
    <t>Atlanta - MULO</t>
  </si>
  <si>
    <t>Baltimore/Washington - MULO</t>
  </si>
  <si>
    <t>Birmingham/Montgomery - MULO</t>
  </si>
  <si>
    <t>Boston - MULO</t>
  </si>
  <si>
    <t>Buffalo/Rochester - MULO</t>
  </si>
  <si>
    <t>Charlotte - MULO</t>
  </si>
  <si>
    <t>Chicago - MULO</t>
  </si>
  <si>
    <t>Cincinnati/Dayton - MULO</t>
  </si>
  <si>
    <t>Cleveland - MULO</t>
  </si>
  <si>
    <t>Columbus - MULO</t>
  </si>
  <si>
    <t>Dallas/Ft. Worth - MULO</t>
  </si>
  <si>
    <t>Denver - MULO</t>
  </si>
  <si>
    <t>Detroit - MULO</t>
  </si>
  <si>
    <t>Grand Rapids - MULO</t>
  </si>
  <si>
    <t>Harrisburg/Scranton - MULO</t>
  </si>
  <si>
    <t>Hartford/Springfield - MULO</t>
  </si>
  <si>
    <t>Houston - MULO</t>
  </si>
  <si>
    <t>Indianapolis - MULO</t>
  </si>
  <si>
    <t>Jacksonville - MULO</t>
  </si>
  <si>
    <t>Kansas City - MULO</t>
  </si>
  <si>
    <t>Los Angeles - MULO</t>
  </si>
  <si>
    <t>Louisville - MULO</t>
  </si>
  <si>
    <t>Miami/Ft. Lauderdale - MULO</t>
  </si>
  <si>
    <t>Milwaukee - MULO</t>
  </si>
  <si>
    <t>Minneapolis/St. Paul - MULO</t>
  </si>
  <si>
    <t>Nashville - MULO</t>
  </si>
  <si>
    <t>New Orleans/Mobile - MULO</t>
  </si>
  <si>
    <t>New York - MULO</t>
  </si>
  <si>
    <t>Northern New England - MULO</t>
  </si>
  <si>
    <t>Omaha - MULO</t>
  </si>
  <si>
    <t>Orlando - MULO</t>
  </si>
  <si>
    <t>Peoria/Springfield - MULO</t>
  </si>
  <si>
    <t>Philadelphia - MULO</t>
  </si>
  <si>
    <t>Phoenix/Tucson - MULO</t>
  </si>
  <si>
    <t>Pittsburgh - MULO</t>
  </si>
  <si>
    <t>Portland - MULO</t>
  </si>
  <si>
    <t>Raleigh/Greensboro - MULO</t>
  </si>
  <si>
    <t>Richmond/Norfolk - MULO</t>
  </si>
  <si>
    <t>Roanoke - MULO</t>
  </si>
  <si>
    <t>Sacramento - MULO</t>
  </si>
  <si>
    <t>Salt Lake City - MULO</t>
  </si>
  <si>
    <t>San Diego - MULO</t>
  </si>
  <si>
    <t>San Francisco - MULO</t>
  </si>
  <si>
    <t>Seattle - MULO</t>
  </si>
  <si>
    <t>South Carolina - MULO</t>
  </si>
  <si>
    <t>St. Louis - MULO</t>
  </si>
  <si>
    <t>Tampa - MULO</t>
  </si>
  <si>
    <t>California - MULO</t>
  </si>
  <si>
    <t>Great Lakes - MULO</t>
  </si>
  <si>
    <t>Midsouth - MULO</t>
  </si>
  <si>
    <t>Northeast - MULO</t>
  </si>
  <si>
    <t>Plains - MULO</t>
  </si>
  <si>
    <t>South Central - MULO</t>
  </si>
  <si>
    <t>Southeast - MULO</t>
  </si>
  <si>
    <t>West - MULO</t>
  </si>
  <si>
    <t>Total U.S. - MULO</t>
  </si>
  <si>
    <t>Market v16</t>
  </si>
  <si>
    <t>Cleveland</t>
  </si>
  <si>
    <t>Kansas City</t>
  </si>
  <si>
    <t xml:space="preserve">Louisville </t>
  </si>
  <si>
    <t>Milwaukee</t>
  </si>
  <si>
    <t>Minneapolis</t>
  </si>
  <si>
    <t>New Orleans/Mobile</t>
  </si>
  <si>
    <t>Omaha</t>
  </si>
  <si>
    <t>Pittsburgh</t>
  </si>
  <si>
    <t>Salt Lake City</t>
  </si>
  <si>
    <t xml:space="preserve">Seattle </t>
  </si>
  <si>
    <t>IRI MULO Sales - MULO Retailers (Includes Walmart, Target, Sam's, and BJ's)</t>
  </si>
  <si>
    <t>MULO</t>
  </si>
  <si>
    <t>Effective with data week ending 1/27/2013, data reflects the restatement from the Grocery (GROC) to the Multi-Outlet (MULO) universe. This means that the reported Markets and Regions contain sales from selected Club, Mass Merch and Supercenters. Specifically, these Multi-Outlets are BJ's, Sam's Club, Walmart and Target. The list of Markets below has also been updated to reflect this restatement to MULO.</t>
  </si>
  <si>
    <t>Map of the United States denoting the 8 IRI Regions</t>
  </si>
  <si>
    <t>Markets (MULO)</t>
  </si>
  <si>
    <t>Toledo - MULO</t>
  </si>
  <si>
    <t>West Tex/New Mexico - MULO</t>
  </si>
  <si>
    <t>Toledo</t>
  </si>
  <si>
    <t>West Tex/New Mexico</t>
  </si>
  <si>
    <t>Food 4 Less</t>
  </si>
  <si>
    <t>Non-SAC Other</t>
  </si>
  <si>
    <t>R+B Sac</t>
  </si>
  <si>
    <t>Sam's Club</t>
  </si>
  <si>
    <t>Target</t>
  </si>
  <si>
    <t>Walmart</t>
  </si>
  <si>
    <t xml:space="preserve"> Neighborhood Markets</t>
  </si>
  <si>
    <t xml:space="preserve"> Supercenters</t>
  </si>
  <si>
    <t>BJ's</t>
  </si>
  <si>
    <t xml:space="preserve"> Northeast </t>
  </si>
  <si>
    <t xml:space="preserve"> Bottom Dollar Corp </t>
  </si>
  <si>
    <t>Hy-Vee</t>
  </si>
  <si>
    <t>Marsh</t>
  </si>
  <si>
    <t xml:space="preserve"> Hometown </t>
  </si>
  <si>
    <t xml:space="preserve">Marketplace </t>
  </si>
  <si>
    <t xml:space="preserve">Roundy's </t>
  </si>
  <si>
    <t>East</t>
  </si>
  <si>
    <t>North</t>
  </si>
  <si>
    <t>Pathmark Philly</t>
  </si>
  <si>
    <t xml:space="preserve">Giant </t>
  </si>
  <si>
    <t>Harris Teeter</t>
  </si>
  <si>
    <t xml:space="preserve">A&amp;P </t>
  </si>
  <si>
    <t xml:space="preserve">Banner </t>
  </si>
  <si>
    <t xml:space="preserve">A&amp;P  </t>
  </si>
  <si>
    <t>Food Emp/NYC</t>
  </si>
  <si>
    <t>Super Fresh</t>
  </si>
  <si>
    <t>Giant Giant</t>
  </si>
  <si>
    <t>Dollar Corp</t>
  </si>
  <si>
    <t>Ball's</t>
  </si>
  <si>
    <t>Hen House</t>
  </si>
  <si>
    <t>Homelands</t>
  </si>
  <si>
    <t xml:space="preserve">SuperValu </t>
  </si>
  <si>
    <t>Cub</t>
  </si>
  <si>
    <t xml:space="preserve"> Hornbachers </t>
  </si>
  <si>
    <t xml:space="preserve">Shop N Save </t>
  </si>
  <si>
    <t xml:space="preserve">Alb Im Big Sky </t>
  </si>
  <si>
    <t xml:space="preserve">Alb Jwl Nmetr </t>
  </si>
  <si>
    <t xml:space="preserve">Walmart </t>
  </si>
  <si>
    <t>Neighborhood Markets</t>
  </si>
  <si>
    <t>Supercenters</t>
  </si>
  <si>
    <t>Super1</t>
  </si>
  <si>
    <t>Tom Thumb</t>
  </si>
  <si>
    <t xml:space="preserve">BJ's </t>
  </si>
  <si>
    <t>CNS</t>
  </si>
  <si>
    <t>FD World</t>
  </si>
  <si>
    <t>Piggly Wiggly</t>
  </si>
  <si>
    <t xml:space="preserve"> Food Lion</t>
  </si>
  <si>
    <t xml:space="preserve"> JH Harvey Corp </t>
  </si>
  <si>
    <t xml:space="preserve">Delhaize </t>
  </si>
  <si>
    <t xml:space="preserve">Sweetbay </t>
  </si>
  <si>
    <t xml:space="preserve">Atlanta </t>
  </si>
  <si>
    <t>AJ's</t>
  </si>
  <si>
    <t>Food City</t>
  </si>
  <si>
    <t xml:space="preserve">Alb Im Idaho </t>
  </si>
  <si>
    <t xml:space="preserve">Alb Nw Inland </t>
  </si>
  <si>
    <t xml:space="preserve">Alb Nw Oregon </t>
  </si>
  <si>
    <t xml:space="preserve">Alb Nw W Wa </t>
  </si>
  <si>
    <t>Alb Sca LV</t>
  </si>
  <si>
    <t>RMA Dollars</t>
  </si>
  <si>
    <t>RMA Dollars, Prior Yr % Chg</t>
  </si>
  <si>
    <t>RMA Pounds</t>
  </si>
  <si>
    <t>RMA Pounds, Prior Yr % Chg</t>
  </si>
  <si>
    <t>RMA Purchases</t>
  </si>
  <si>
    <t>RMA Purchases, Prior Yr % Chg</t>
  </si>
  <si>
    <t>RMA Price/Lbs</t>
  </si>
  <si>
    <t>RMA Price/Lbs, Prior Yr % Chg</t>
  </si>
  <si>
    <t>RMA Price/Purch</t>
  </si>
  <si>
    <t>RMA Price/Purch, Prior Yr % Chg</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</si>
</sst>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8" formatCode="&quot;$&quot;#,##0.00_);[Red]\(&quot;$&quot;#,##0.00\)"/>
    <numFmt numFmtId="43" formatCode="_(* #,##0.00_);_(* \(#,##0.00\);_(* &quot;-&quot;??_);_(@_)"/>
    <numFmt numFmtId="164" formatCode="0.0%"/>
    <numFmt numFmtId="165" formatCode="_(* #,##0_);_(* \(#,##0\);_(* &quot;-&quot;??_);_(@_)"/>
    <numFmt numFmtId="166" formatCode="&quot;$&quot;#,##0"/>
    <numFmt numFmtId="167" formatCode="&quot;$&quot;#,##0.00"/>
    <numFmt numFmtId="168" formatCode="\+0.0%;[Red]\-0.0%;&quot;0.0%&quot;"/>
    <numFmt numFmtId="169" formatCode="\+0.0;[Red]\-0.0;&quot;0.0%&quot;"/>
    <numFmt numFmtId="170" formatCode="\+0.0;[Red]\-0.0;&quot;0.0&quot;"/>
    <numFmt numFmtId="171" formatCode="\+0.0%;[Red]\-0.0%;&quot;n/a&quot;"/>
    <numFmt numFmtId="172" formatCode="&quot;$&quot;#,##0.00;[Red]&quot;$&quot;#,##0.00"/>
  </numFmts>
  <fonts count="43" x14ac:knownFonts="1">
    <font>
      <sz val="10"/>
      <name val="Arial"/>
    </font>
    <font>
      <sz val="11"/>
      <color theme="1"/>
      <name val="Calibri"/>
      <family val="2"/>
      <scheme val="minor"/>
    </font>
    <font>
      <sz val="10"/>
      <name val="Arial"/>
      <family val="2"/>
    </font>
    <font>
      <sz val="8"/>
      <name val="Arial"/>
      <family val="2"/>
    </font>
    <font>
      <sz val="9"/>
      <color theme="1"/>
      <name val="Calibri"/>
      <family val="2"/>
      <scheme val="minor"/>
    </font>
    <font>
      <sz val="9"/>
      <color theme="0"/>
      <name val="Calibri"/>
      <family val="2"/>
      <scheme val="minor"/>
    </font>
    <font>
      <sz val="9"/>
      <color rgb="FF9C0006"/>
      <name val="Calibri"/>
      <family val="2"/>
      <scheme val="minor"/>
    </font>
    <font>
      <b/>
      <sz val="9"/>
      <color rgb="FFFA7D00"/>
      <name val="Calibri"/>
      <family val="2"/>
      <scheme val="minor"/>
    </font>
    <font>
      <b/>
      <sz val="9"/>
      <color theme="0"/>
      <name val="Calibri"/>
      <family val="2"/>
      <scheme val="minor"/>
    </font>
    <font>
      <i/>
      <sz val="9"/>
      <color rgb="FF7F7F7F"/>
      <name val="Calibri"/>
      <family val="2"/>
      <scheme val="minor"/>
    </font>
    <font>
      <sz val="9"/>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9"/>
      <color rgb="FF3F3F76"/>
      <name val="Calibri"/>
      <family val="2"/>
      <scheme val="minor"/>
    </font>
    <font>
      <sz val="9"/>
      <color rgb="FFFA7D00"/>
      <name val="Calibri"/>
      <family val="2"/>
      <scheme val="minor"/>
    </font>
    <font>
      <sz val="9"/>
      <color rgb="FF9C6500"/>
      <name val="Calibri"/>
      <family val="2"/>
      <scheme val="minor"/>
    </font>
    <font>
      <b/>
      <sz val="9"/>
      <color rgb="FF3F3F3F"/>
      <name val="Calibri"/>
      <family val="2"/>
      <scheme val="minor"/>
    </font>
    <font>
      <b/>
      <sz val="18"/>
      <color theme="3"/>
      <name val="Cambria"/>
      <family val="2"/>
      <scheme val="major"/>
    </font>
    <font>
      <b/>
      <sz val="9"/>
      <color theme="1"/>
      <name val="Calibri"/>
      <family val="2"/>
      <scheme val="minor"/>
    </font>
    <font>
      <sz val="9"/>
      <color rgb="FFFF0000"/>
      <name val="Calibri"/>
      <family val="2"/>
      <scheme val="minor"/>
    </font>
    <font>
      <sz val="10"/>
      <name val="Calibri"/>
      <family val="2"/>
      <scheme val="minor"/>
    </font>
    <font>
      <sz val="10"/>
      <color indexed="9"/>
      <name val="Calibri"/>
      <family val="2"/>
      <scheme val="minor"/>
    </font>
    <font>
      <u/>
      <sz val="10"/>
      <name val="Calibri"/>
      <family val="2"/>
      <scheme val="minor"/>
    </font>
    <font>
      <b/>
      <sz val="8"/>
      <color rgb="FF000099"/>
      <name val="Calibri"/>
      <family val="2"/>
      <scheme val="minor"/>
    </font>
    <font>
      <b/>
      <sz val="10"/>
      <name val="Calibri"/>
      <family val="2"/>
      <scheme val="minor"/>
    </font>
    <font>
      <b/>
      <u/>
      <sz val="10"/>
      <name val="Calibri"/>
      <family val="2"/>
      <scheme val="minor"/>
    </font>
    <font>
      <b/>
      <sz val="10"/>
      <color rgb="FF000099"/>
      <name val="Calibri"/>
      <family val="2"/>
      <scheme val="minor"/>
    </font>
    <font>
      <b/>
      <sz val="14"/>
      <name val="Calibri"/>
      <family val="2"/>
      <scheme val="minor"/>
    </font>
    <font>
      <b/>
      <sz val="10"/>
      <color indexed="9"/>
      <name val="Calibri"/>
      <family val="2"/>
      <scheme val="minor"/>
    </font>
    <font>
      <b/>
      <sz val="12"/>
      <name val="Calibri"/>
      <family val="2"/>
      <scheme val="minor"/>
    </font>
    <font>
      <sz val="8"/>
      <color theme="1"/>
      <name val="Calibri"/>
      <family val="2"/>
      <scheme val="minor"/>
    </font>
    <font>
      <sz val="8"/>
      <name val="Calibri"/>
      <family val="2"/>
      <scheme val="minor"/>
    </font>
    <font>
      <b/>
      <sz val="8"/>
      <name val="Calibri"/>
      <family val="2"/>
      <scheme val="minor"/>
    </font>
    <font>
      <i/>
      <sz val="8"/>
      <color theme="1"/>
      <name val="Calibri"/>
      <family val="2"/>
      <scheme val="minor"/>
    </font>
    <font>
      <sz val="12"/>
      <name val="Calibri"/>
      <family val="2"/>
      <scheme val="minor"/>
    </font>
    <font>
      <b/>
      <u/>
      <sz val="12"/>
      <name val="Calibri"/>
      <family val="2"/>
      <scheme val="minor"/>
    </font>
    <font>
      <b/>
      <i/>
      <sz val="12"/>
      <name val="Calibri"/>
      <family val="2"/>
      <scheme val="minor"/>
    </font>
    <font>
      <b/>
      <sz val="12"/>
      <color theme="0"/>
      <name val="Calibri"/>
      <family val="2"/>
      <scheme val="minor"/>
    </font>
    <font>
      <sz val="10"/>
      <name val="MS Sans Serif"/>
      <family val="2"/>
    </font>
    <font>
      <b/>
      <sz val="14"/>
      <color theme="0"/>
      <name val="Calibri"/>
      <family val="2"/>
      <scheme val="minor"/>
    </font>
    <font>
      <sz val="14"/>
      <color theme="0"/>
      <name val="Calibri"/>
      <family val="2"/>
      <scheme val="minor"/>
    </font>
    <font>
      <b/>
      <sz val="9"/>
      <color indexed="81"/>
      <name val="Tahoma"/>
      <family val="2"/>
    </font>
  </fonts>
  <fills count="49">
    <fill>
      <patternFill patternType="none"/>
    </fill>
    <fill>
      <patternFill patternType="gray125"/>
    </fill>
    <fill>
      <patternFill patternType="solid">
        <fgColor indexed="10"/>
        <bgColor indexed="64"/>
      </patternFill>
    </fill>
    <fill>
      <patternFill patternType="solid">
        <fgColor indexed="53"/>
        <bgColor indexed="64"/>
      </patternFill>
    </fill>
    <fill>
      <patternFill patternType="solid">
        <fgColor indexed="17"/>
        <bgColor indexed="64"/>
      </patternFill>
    </fill>
    <fill>
      <patternFill patternType="solid">
        <fgColor indexed="1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FF99"/>
        <bgColor indexed="64"/>
      </patternFill>
    </fill>
    <fill>
      <patternFill patternType="solid">
        <fgColor rgb="FF92D050"/>
        <bgColor indexed="64"/>
      </patternFill>
    </fill>
    <fill>
      <patternFill patternType="solid">
        <fgColor rgb="FFFFFFFF"/>
        <bgColor indexed="64"/>
      </patternFill>
    </fill>
    <fill>
      <patternFill patternType="solid">
        <fgColor theme="1"/>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B0F0"/>
        <bgColor indexed="64"/>
      </patternFill>
    </fill>
    <fill>
      <patternFill patternType="solid">
        <fgColor rgb="FF7030A0"/>
        <bgColor indexed="64"/>
      </patternFill>
    </fill>
    <fill>
      <patternFill patternType="solid">
        <fgColor theme="9" tint="0.79998168889431442"/>
        <bgColor indexed="64"/>
      </patternFill>
    </fill>
    <fill>
      <patternFill patternType="solid">
        <fgColor theme="8" tint="0.79998168889431442"/>
        <bgColor indexed="64"/>
      </patternFill>
    </fill>
  </fills>
  <borders count="34">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C0C0C0"/>
      </left>
      <right/>
      <top style="thin">
        <color rgb="FFC0C0C0"/>
      </top>
      <bottom/>
      <diagonal/>
    </border>
    <border>
      <left/>
      <right style="thin">
        <color rgb="FFC0C0C0"/>
      </right>
      <top style="thin">
        <color rgb="FFC0C0C0"/>
      </top>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bottom style="thin">
        <color rgb="FFC0C0C0"/>
      </bottom>
      <diagonal/>
    </border>
    <border>
      <left/>
      <right style="thin">
        <color rgb="FFC0C0C0"/>
      </right>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right/>
      <top style="thin">
        <color rgb="FFC0C0C0"/>
      </top>
      <bottom/>
      <diagonal/>
    </border>
    <border>
      <left/>
      <right/>
      <top/>
      <bottom style="thin">
        <color rgb="FFC0C0C0"/>
      </bottom>
      <diagonal/>
    </border>
    <border>
      <left/>
      <right/>
      <top/>
      <bottom style="thin">
        <color indexed="64"/>
      </bottom>
      <diagonal/>
    </border>
    <border>
      <left/>
      <right/>
      <top/>
      <bottom style="hair">
        <color auto="1"/>
      </bottom>
      <diagonal/>
    </border>
    <border>
      <left style="double">
        <color rgb="FFFF0000"/>
      </left>
      <right/>
      <top style="double">
        <color rgb="FFFF0000"/>
      </top>
      <bottom style="double">
        <color rgb="FFFF0000"/>
      </bottom>
      <diagonal/>
    </border>
    <border>
      <left/>
      <right style="double">
        <color rgb="FFFF0000"/>
      </right>
      <top style="double">
        <color rgb="FFFF0000"/>
      </top>
      <bottom style="double">
        <color rgb="FFFF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9">
    <xf numFmtId="0" fontId="0" fillId="0" borderId="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6" fillId="30" borderId="0" applyNumberFormat="0" applyBorder="0" applyAlignment="0" applyProtection="0"/>
    <xf numFmtId="0" fontId="7" fillId="31" borderId="5" applyNumberFormat="0" applyAlignment="0" applyProtection="0"/>
    <xf numFmtId="0" fontId="8" fillId="32" borderId="6" applyNumberFormat="0" applyAlignment="0" applyProtection="0"/>
    <xf numFmtId="43" fontId="2" fillId="0" borderId="0" applyFont="0" applyFill="0" applyBorder="0" applyAlignment="0" applyProtection="0"/>
    <xf numFmtId="0" fontId="9" fillId="0" borderId="0" applyNumberFormat="0" applyFill="0" applyBorder="0" applyAlignment="0" applyProtection="0"/>
    <xf numFmtId="0" fontId="10" fillId="33" borderId="0" applyNumberFormat="0" applyBorder="0" applyAlignment="0" applyProtection="0"/>
    <xf numFmtId="0" fontId="11" fillId="0" borderId="7" applyNumberFormat="0" applyFill="0" applyAlignment="0" applyProtection="0"/>
    <xf numFmtId="0" fontId="12" fillId="0" borderId="8" applyNumberFormat="0" applyFill="0" applyAlignment="0" applyProtection="0"/>
    <xf numFmtId="0" fontId="13" fillId="0" borderId="9" applyNumberFormat="0" applyFill="0" applyAlignment="0" applyProtection="0"/>
    <xf numFmtId="0" fontId="13" fillId="0" borderId="0" applyNumberFormat="0" applyFill="0" applyBorder="0" applyAlignment="0" applyProtection="0"/>
    <xf numFmtId="0" fontId="14" fillId="34" borderId="5" applyNumberFormat="0" applyAlignment="0" applyProtection="0"/>
    <xf numFmtId="0" fontId="15" fillId="0" borderId="10" applyNumberFormat="0" applyFill="0" applyAlignment="0" applyProtection="0"/>
    <xf numFmtId="0" fontId="16" fillId="35" borderId="0" applyNumberFormat="0" applyBorder="0" applyAlignment="0" applyProtection="0"/>
    <xf numFmtId="0" fontId="4" fillId="0" borderId="0"/>
    <xf numFmtId="0" fontId="4" fillId="36" borderId="11" applyNumberFormat="0" applyFont="0" applyAlignment="0" applyProtection="0"/>
    <xf numFmtId="0" fontId="17" fillId="31" borderId="12" applyNumberFormat="0" applyAlignment="0" applyProtection="0"/>
    <xf numFmtId="9" fontId="2" fillId="0" borderId="0" applyFont="0" applyFill="0" applyBorder="0" applyAlignment="0" applyProtection="0"/>
    <xf numFmtId="0" fontId="18" fillId="0" borderId="0" applyNumberFormat="0" applyFill="0" applyBorder="0" applyAlignment="0" applyProtection="0"/>
    <xf numFmtId="0" fontId="19" fillId="0" borderId="13" applyNumberFormat="0" applyFill="0" applyAlignment="0" applyProtection="0"/>
    <xf numFmtId="0" fontId="20" fillId="0" borderId="0" applyNumberFormat="0" applyFill="0" applyBorder="0" applyAlignment="0" applyProtection="0"/>
    <xf numFmtId="0" fontId="39" fillId="0" borderId="0"/>
    <xf numFmtId="0" fontId="1" fillId="0" borderId="0"/>
    <xf numFmtId="0" fontId="1" fillId="0" borderId="0"/>
    <xf numFmtId="0" fontId="1" fillId="0" borderId="0"/>
  </cellStyleXfs>
  <cellXfs count="159">
    <xf numFmtId="0" fontId="0" fillId="0" borderId="0" xfId="0"/>
    <xf numFmtId="0" fontId="0" fillId="0" borderId="0" xfId="0" applyBorder="1"/>
    <xf numFmtId="10" fontId="0" fillId="0" borderId="0" xfId="0" applyNumberFormat="1" applyBorder="1"/>
    <xf numFmtId="0" fontId="21" fillId="0" borderId="0" xfId="0" applyFont="1"/>
    <xf numFmtId="0" fontId="25" fillId="0" borderId="0" xfId="0" applyFont="1"/>
    <xf numFmtId="0" fontId="24" fillId="40" borderId="14" xfId="0" applyFont="1" applyFill="1" applyBorder="1" applyAlignment="1">
      <alignment vertical="center"/>
    </xf>
    <xf numFmtId="0" fontId="24" fillId="40" borderId="24" xfId="0" applyFont="1" applyFill="1" applyBorder="1" applyAlignment="1">
      <alignment vertical="center"/>
    </xf>
    <xf numFmtId="0" fontId="24" fillId="40" borderId="15" xfId="0" applyFont="1" applyFill="1" applyBorder="1" applyAlignment="1">
      <alignment vertical="center"/>
    </xf>
    <xf numFmtId="0" fontId="24" fillId="40" borderId="16" xfId="0" applyFont="1" applyFill="1" applyBorder="1" applyAlignment="1">
      <alignment vertical="center"/>
    </xf>
    <xf numFmtId="0" fontId="24" fillId="40" borderId="18" xfId="0" applyFont="1" applyFill="1" applyBorder="1" applyAlignment="1">
      <alignment vertical="center"/>
    </xf>
    <xf numFmtId="0" fontId="24" fillId="40" borderId="20" xfId="0" applyFont="1" applyFill="1" applyBorder="1" applyAlignment="1">
      <alignment vertical="center"/>
    </xf>
    <xf numFmtId="0" fontId="24" fillId="40" borderId="25" xfId="0" applyFont="1" applyFill="1" applyBorder="1" applyAlignment="1">
      <alignment vertical="center"/>
    </xf>
    <xf numFmtId="0" fontId="24" fillId="40" borderId="21" xfId="0" applyFont="1" applyFill="1" applyBorder="1" applyAlignment="1">
      <alignment vertical="center"/>
    </xf>
    <xf numFmtId="0" fontId="24" fillId="40" borderId="19" xfId="0" applyFont="1" applyFill="1" applyBorder="1" applyAlignment="1">
      <alignment horizontal="center" vertical="center"/>
    </xf>
    <xf numFmtId="0" fontId="24" fillId="40" borderId="19" xfId="0" applyFont="1" applyFill="1" applyBorder="1" applyAlignment="1">
      <alignment horizontal="left" vertical="center"/>
    </xf>
    <xf numFmtId="166" fontId="31" fillId="38" borderId="19" xfId="0" applyNumberFormat="1" applyFont="1" applyFill="1" applyBorder="1" applyAlignment="1">
      <alignment horizontal="right" vertical="center"/>
    </xf>
    <xf numFmtId="164" fontId="31" fillId="38" borderId="19" xfId="0" applyNumberFormat="1" applyFont="1" applyFill="1" applyBorder="1" applyAlignment="1">
      <alignment horizontal="right" vertical="center"/>
    </xf>
    <xf numFmtId="3" fontId="31" fillId="38" borderId="19" xfId="0" applyNumberFormat="1" applyFont="1" applyFill="1" applyBorder="1" applyAlignment="1">
      <alignment horizontal="right" vertical="center"/>
    </xf>
    <xf numFmtId="167" fontId="31" fillId="38" borderId="19" xfId="0" applyNumberFormat="1" applyFont="1" applyFill="1" applyBorder="1" applyAlignment="1">
      <alignment horizontal="right" vertical="center"/>
    </xf>
    <xf numFmtId="0" fontId="31" fillId="38" borderId="19" xfId="0" applyFont="1" applyFill="1" applyBorder="1" applyAlignment="1">
      <alignment horizontal="right" vertical="center"/>
    </xf>
    <xf numFmtId="0" fontId="24" fillId="40" borderId="17" xfId="0" applyFont="1" applyFill="1" applyBorder="1" applyAlignment="1">
      <alignment vertical="center"/>
    </xf>
    <xf numFmtId="166" fontId="34" fillId="38" borderId="19" xfId="0" applyNumberFormat="1" applyFont="1" applyFill="1" applyBorder="1" applyAlignment="1">
      <alignment horizontal="right" vertical="center"/>
    </xf>
    <xf numFmtId="0" fontId="32" fillId="0" borderId="0" xfId="0" applyFont="1" applyAlignment="1">
      <alignment vertical="center"/>
    </xf>
    <xf numFmtId="14" fontId="32" fillId="38" borderId="0" xfId="0" applyNumberFormat="1" applyFont="1" applyFill="1" applyAlignment="1">
      <alignment vertical="center"/>
    </xf>
    <xf numFmtId="14" fontId="32" fillId="0" borderId="0" xfId="0" applyNumberFormat="1" applyFont="1" applyFill="1" applyAlignment="1">
      <alignment vertical="center"/>
    </xf>
    <xf numFmtId="0" fontId="32" fillId="0" borderId="0" xfId="0" applyFont="1" applyFill="1" applyAlignment="1">
      <alignment vertical="center"/>
    </xf>
    <xf numFmtId="0" fontId="33" fillId="39" borderId="0" xfId="0" applyFont="1" applyFill="1" applyAlignment="1">
      <alignment horizontal="left" vertical="center"/>
    </xf>
    <xf numFmtId="0" fontId="32" fillId="39" borderId="0" xfId="0" applyFont="1" applyFill="1" applyAlignment="1">
      <alignment vertical="center"/>
    </xf>
    <xf numFmtId="0" fontId="24" fillId="40" borderId="22" xfId="0" applyFont="1" applyFill="1" applyBorder="1" applyAlignment="1">
      <alignment vertical="center"/>
    </xf>
    <xf numFmtId="0" fontId="24" fillId="40" borderId="23" xfId="0" applyFont="1" applyFill="1" applyBorder="1" applyAlignment="1">
      <alignment vertical="center"/>
    </xf>
    <xf numFmtId="0" fontId="32" fillId="39" borderId="0" xfId="0" applyFont="1" applyFill="1" applyAlignment="1">
      <alignment horizontal="center" vertical="center"/>
    </xf>
    <xf numFmtId="168" fontId="32" fillId="0" borderId="0" xfId="0" applyNumberFormat="1" applyFont="1" applyAlignment="1">
      <alignment horizontal="right" vertical="center"/>
    </xf>
    <xf numFmtId="164" fontId="32" fillId="0" borderId="0" xfId="41" applyNumberFormat="1" applyFont="1" applyAlignment="1">
      <alignment horizontal="right" vertical="center"/>
    </xf>
    <xf numFmtId="169" fontId="32" fillId="0" borderId="0" xfId="0" applyNumberFormat="1" applyFont="1" applyAlignment="1">
      <alignment horizontal="right" vertical="center"/>
    </xf>
    <xf numFmtId="0" fontId="30" fillId="0" borderId="0" xfId="0" applyFont="1" applyAlignment="1" applyProtection="1">
      <alignment horizontal="right" vertical="center"/>
      <protection hidden="1"/>
    </xf>
    <xf numFmtId="0" fontId="35" fillId="0" borderId="0" xfId="0" applyFont="1" applyAlignment="1" applyProtection="1">
      <alignment horizontal="center" vertical="center"/>
      <protection hidden="1"/>
    </xf>
    <xf numFmtId="0" fontId="35" fillId="0" borderId="0" xfId="0" applyFont="1" applyFill="1" applyAlignment="1" applyProtection="1">
      <alignment horizontal="left" vertical="center"/>
      <protection hidden="1"/>
    </xf>
    <xf numFmtId="0" fontId="35" fillId="0" borderId="0" xfId="0" applyFont="1" applyFill="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Alignment="1" applyProtection="1">
      <alignment horizontal="center" vertical="center"/>
      <protection hidden="1"/>
    </xf>
    <xf numFmtId="0" fontId="30" fillId="0" borderId="0" xfId="0" applyFont="1" applyAlignment="1" applyProtection="1">
      <alignment horizontal="center" vertical="center"/>
      <protection hidden="1"/>
    </xf>
    <xf numFmtId="0" fontId="36" fillId="0" borderId="0" xfId="0" applyFont="1" applyAlignment="1" applyProtection="1">
      <alignment horizontal="left" vertical="center"/>
      <protection hidden="1"/>
    </xf>
    <xf numFmtId="0" fontId="35" fillId="0" borderId="0" xfId="0" applyFont="1" applyAlignment="1" applyProtection="1">
      <alignment horizontal="left" vertical="center"/>
      <protection hidden="1"/>
    </xf>
    <xf numFmtId="0" fontId="36" fillId="0" borderId="0" xfId="0" applyFont="1" applyAlignment="1" applyProtection="1">
      <alignment horizontal="center" vertical="center"/>
      <protection hidden="1"/>
    </xf>
    <xf numFmtId="0" fontId="35" fillId="0" borderId="0" xfId="0" applyFont="1" applyAlignment="1" applyProtection="1">
      <alignment horizontal="right" vertical="center"/>
      <protection hidden="1"/>
    </xf>
    <xf numFmtId="164" fontId="35" fillId="0" borderId="0" xfId="41" applyNumberFormat="1" applyFont="1" applyAlignment="1" applyProtection="1">
      <alignment horizontal="center" vertical="center"/>
      <protection hidden="1"/>
    </xf>
    <xf numFmtId="171" fontId="35" fillId="0" borderId="0" xfId="41" applyNumberFormat="1" applyFont="1" applyAlignment="1" applyProtection="1">
      <alignment horizontal="center" vertical="center"/>
      <protection hidden="1"/>
    </xf>
    <xf numFmtId="167" fontId="35" fillId="0" borderId="0" xfId="41" applyNumberFormat="1" applyFont="1" applyAlignment="1" applyProtection="1">
      <alignment horizontal="center" vertical="center"/>
      <protection hidden="1"/>
    </xf>
    <xf numFmtId="0" fontId="0" fillId="0" borderId="0" xfId="0" applyProtection="1">
      <protection hidden="1"/>
    </xf>
    <xf numFmtId="0" fontId="25" fillId="0" borderId="0" xfId="0" applyFont="1" applyAlignment="1" applyProtection="1">
      <alignment horizontal="right" vertical="center"/>
      <protection hidden="1"/>
    </xf>
    <xf numFmtId="0" fontId="37" fillId="0" borderId="0" xfId="0" applyFont="1" applyAlignment="1" applyProtection="1">
      <alignment horizontal="center" vertical="center"/>
      <protection hidden="1"/>
    </xf>
    <xf numFmtId="166" fontId="21" fillId="0" borderId="0" xfId="41" applyNumberFormat="1" applyFont="1" applyAlignment="1" applyProtection="1">
      <alignment horizontal="right" vertical="center"/>
      <protection hidden="1"/>
    </xf>
    <xf numFmtId="0" fontId="25" fillId="0" borderId="0" xfId="0" applyFont="1" applyAlignment="1" applyProtection="1">
      <alignment horizontal="center" vertical="center"/>
      <protection hidden="1"/>
    </xf>
    <xf numFmtId="166" fontId="21" fillId="0" borderId="0" xfId="41" applyNumberFormat="1" applyFont="1" applyAlignment="1" applyProtection="1">
      <alignment horizontal="center" vertical="center"/>
      <protection hidden="1"/>
    </xf>
    <xf numFmtId="0" fontId="30" fillId="0" borderId="0" xfId="0" applyFont="1" applyProtection="1">
      <protection hidden="1"/>
    </xf>
    <xf numFmtId="0" fontId="35" fillId="0" borderId="0" xfId="0" applyFont="1" applyProtection="1">
      <protection hidden="1"/>
    </xf>
    <xf numFmtId="0" fontId="30" fillId="43" borderId="0" xfId="0" applyFont="1" applyFill="1" applyProtection="1">
      <protection hidden="1"/>
    </xf>
    <xf numFmtId="0" fontId="30" fillId="0" borderId="27" xfId="0" applyFont="1" applyBorder="1" applyProtection="1">
      <protection hidden="1"/>
    </xf>
    <xf numFmtId="0" fontId="35" fillId="0" borderId="27" xfId="0" applyFont="1" applyBorder="1" applyProtection="1">
      <protection hidden="1"/>
    </xf>
    <xf numFmtId="0" fontId="38" fillId="44" borderId="0" xfId="0" applyFont="1" applyFill="1" applyProtection="1">
      <protection hidden="1"/>
    </xf>
    <xf numFmtId="0" fontId="35" fillId="0" borderId="0" xfId="0" applyFont="1" applyAlignment="1" applyProtection="1">
      <alignment vertical="center"/>
      <protection hidden="1"/>
    </xf>
    <xf numFmtId="0" fontId="35" fillId="0" borderId="0" xfId="0" applyFont="1" applyAlignment="1" applyProtection="1">
      <alignment horizontal="left" vertical="top"/>
      <protection hidden="1"/>
    </xf>
    <xf numFmtId="0" fontId="30" fillId="45" borderId="0" xfId="0" applyFont="1" applyFill="1" applyProtection="1">
      <protection hidden="1"/>
    </xf>
    <xf numFmtId="0" fontId="35" fillId="0" borderId="0" xfId="0" applyFont="1" applyAlignment="1" applyProtection="1">
      <alignment vertical="top" wrapText="1"/>
      <protection hidden="1"/>
    </xf>
    <xf numFmtId="0" fontId="38" fillId="46" borderId="0" xfId="0" applyFont="1" applyFill="1" applyProtection="1">
      <protection hidden="1"/>
    </xf>
    <xf numFmtId="0" fontId="35" fillId="0" borderId="0" xfId="0" applyFont="1" applyAlignment="1" applyProtection="1">
      <alignment vertical="top"/>
      <protection hidden="1"/>
    </xf>
    <xf numFmtId="0" fontId="21" fillId="0" borderId="0" xfId="0" applyFont="1" applyAlignment="1" applyProtection="1">
      <alignment vertical="center"/>
      <protection hidden="1"/>
    </xf>
    <xf numFmtId="0" fontId="21" fillId="0" borderId="0" xfId="0" applyFont="1" applyFill="1" applyBorder="1" applyAlignment="1" applyProtection="1">
      <alignment vertical="center"/>
      <protection hidden="1"/>
    </xf>
    <xf numFmtId="165" fontId="22" fillId="0" borderId="0" xfId="28" applyNumberFormat="1" applyFont="1" applyAlignment="1" applyProtection="1">
      <alignment vertical="center"/>
      <protection hidden="1"/>
    </xf>
    <xf numFmtId="165" fontId="21" fillId="0" borderId="0" xfId="28" applyNumberFormat="1" applyFont="1" applyAlignment="1" applyProtection="1">
      <alignment vertical="center"/>
      <protection hidden="1"/>
    </xf>
    <xf numFmtId="164" fontId="21" fillId="0" borderId="0" xfId="0" applyNumberFormat="1" applyFont="1" applyAlignment="1" applyProtection="1">
      <alignment vertical="center"/>
      <protection hidden="1"/>
    </xf>
    <xf numFmtId="0" fontId="25" fillId="0" borderId="0" xfId="0" applyFont="1" applyAlignment="1" applyProtection="1">
      <alignment horizontal="left" vertical="center"/>
      <protection hidden="1"/>
    </xf>
    <xf numFmtId="165" fontId="26" fillId="0" borderId="1" xfId="28" applyNumberFormat="1" applyFont="1" applyBorder="1" applyAlignment="1" applyProtection="1">
      <alignment horizontal="center" vertical="center"/>
      <protection hidden="1"/>
    </xf>
    <xf numFmtId="164" fontId="26" fillId="0" borderId="2" xfId="0" applyNumberFormat="1" applyFont="1" applyBorder="1" applyAlignment="1" applyProtection="1">
      <alignment horizontal="center" vertical="center"/>
      <protection hidden="1"/>
    </xf>
    <xf numFmtId="165" fontId="26" fillId="0" borderId="0" xfId="28" applyNumberFormat="1" applyFont="1" applyBorder="1" applyAlignment="1" applyProtection="1">
      <alignment horizontal="center" vertical="center"/>
      <protection hidden="1"/>
    </xf>
    <xf numFmtId="0" fontId="21" fillId="0" borderId="0" xfId="0" applyFont="1" applyBorder="1" applyAlignment="1" applyProtection="1">
      <alignment vertical="center"/>
      <protection hidden="1"/>
    </xf>
    <xf numFmtId="166" fontId="21" fillId="0" borderId="1" xfId="28" applyNumberFormat="1" applyFont="1" applyBorder="1" applyAlignment="1" applyProtection="1">
      <alignment horizontal="right" vertical="center"/>
      <protection hidden="1"/>
    </xf>
    <xf numFmtId="168" fontId="21" fillId="0" borderId="2" xfId="0" applyNumberFormat="1" applyFont="1" applyBorder="1" applyAlignment="1" applyProtection="1">
      <alignment horizontal="right" vertical="center"/>
      <protection hidden="1"/>
    </xf>
    <xf numFmtId="0" fontId="24" fillId="0" borderId="0" xfId="38" applyFont="1" applyFill="1" applyBorder="1" applyAlignment="1" applyProtection="1">
      <alignment vertical="center" wrapText="1"/>
      <protection hidden="1"/>
    </xf>
    <xf numFmtId="0" fontId="24" fillId="0" borderId="0" xfId="38" applyFont="1" applyFill="1" applyBorder="1" applyAlignment="1" applyProtection="1">
      <alignment horizontal="left" vertical="center" wrapText="1"/>
      <protection hidden="1"/>
    </xf>
    <xf numFmtId="165" fontId="21" fillId="0" borderId="1" xfId="28" applyNumberFormat="1" applyFont="1" applyBorder="1" applyAlignment="1" applyProtection="1">
      <alignment horizontal="right" vertical="center"/>
      <protection hidden="1"/>
    </xf>
    <xf numFmtId="165" fontId="21" fillId="0" borderId="0" xfId="28" applyNumberFormat="1" applyFont="1" applyBorder="1" applyAlignment="1" applyProtection="1">
      <alignment horizontal="right" vertical="center"/>
      <protection hidden="1"/>
    </xf>
    <xf numFmtId="164" fontId="21" fillId="0" borderId="2" xfId="0" applyNumberFormat="1" applyFont="1" applyBorder="1" applyAlignment="1" applyProtection="1">
      <alignment horizontal="right" vertical="center"/>
      <protection hidden="1"/>
    </xf>
    <xf numFmtId="165" fontId="23" fillId="0" borderId="1" xfId="28" applyNumberFormat="1" applyFont="1" applyBorder="1" applyAlignment="1" applyProtection="1">
      <alignment horizontal="right" vertical="center"/>
      <protection hidden="1"/>
    </xf>
    <xf numFmtId="164" fontId="23" fillId="0" borderId="2" xfId="0" applyNumberFormat="1" applyFont="1" applyBorder="1" applyAlignment="1" applyProtection="1">
      <alignment horizontal="right" vertical="center"/>
      <protection hidden="1"/>
    </xf>
    <xf numFmtId="165" fontId="23" fillId="0" borderId="0" xfId="28" applyNumberFormat="1" applyFont="1" applyBorder="1" applyAlignment="1" applyProtection="1">
      <alignment horizontal="right" vertical="center"/>
      <protection hidden="1"/>
    </xf>
    <xf numFmtId="3" fontId="21" fillId="0" borderId="1" xfId="28" applyNumberFormat="1" applyFont="1" applyBorder="1" applyAlignment="1" applyProtection="1">
      <alignment horizontal="right" vertical="center"/>
      <protection hidden="1"/>
    </xf>
    <xf numFmtId="167" fontId="21" fillId="0" borderId="1" xfId="28" applyNumberFormat="1" applyFont="1" applyBorder="1" applyAlignment="1" applyProtection="1">
      <alignment horizontal="right" vertical="center"/>
      <protection hidden="1"/>
    </xf>
    <xf numFmtId="43" fontId="21" fillId="0" borderId="1" xfId="28" applyFont="1" applyBorder="1" applyAlignment="1" applyProtection="1">
      <alignment horizontal="right" vertical="center"/>
      <protection hidden="1"/>
    </xf>
    <xf numFmtId="43" fontId="21" fillId="0" borderId="0" xfId="28" applyFont="1" applyBorder="1" applyAlignment="1" applyProtection="1">
      <alignment horizontal="right" vertical="center"/>
      <protection hidden="1"/>
    </xf>
    <xf numFmtId="8" fontId="21" fillId="0" borderId="1" xfId="28" applyNumberFormat="1" applyFont="1" applyBorder="1" applyAlignment="1" applyProtection="1">
      <alignment horizontal="right" vertical="center"/>
      <protection hidden="1"/>
    </xf>
    <xf numFmtId="8" fontId="21" fillId="0" borderId="0" xfId="28" applyNumberFormat="1" applyFont="1" applyBorder="1" applyAlignment="1" applyProtection="1">
      <alignment horizontal="right" vertical="center"/>
      <protection hidden="1"/>
    </xf>
    <xf numFmtId="0" fontId="21" fillId="0" borderId="0" xfId="0" applyFont="1" applyAlignment="1" applyProtection="1">
      <alignment horizontal="right" vertical="center"/>
      <protection hidden="1"/>
    </xf>
    <xf numFmtId="168" fontId="21" fillId="0" borderId="0" xfId="0" applyNumberFormat="1" applyFont="1" applyAlignment="1" applyProtection="1">
      <alignment horizontal="right" vertical="center"/>
      <protection hidden="1"/>
    </xf>
    <xf numFmtId="10" fontId="21" fillId="0" borderId="0" xfId="0" applyNumberFormat="1" applyFont="1" applyAlignment="1" applyProtection="1">
      <alignment horizontal="right" vertical="center"/>
      <protection hidden="1"/>
    </xf>
    <xf numFmtId="10" fontId="21" fillId="0" borderId="0" xfId="0" applyNumberFormat="1" applyFont="1" applyAlignment="1" applyProtection="1">
      <alignment vertical="center"/>
      <protection hidden="1"/>
    </xf>
    <xf numFmtId="168" fontId="21" fillId="0" borderId="0" xfId="0" applyNumberFormat="1" applyFont="1" applyAlignment="1" applyProtection="1">
      <alignment vertical="center"/>
      <protection hidden="1"/>
    </xf>
    <xf numFmtId="0" fontId="27" fillId="0" borderId="0" xfId="38" applyFont="1" applyFill="1" applyBorder="1" applyAlignment="1" applyProtection="1">
      <alignment vertical="center" wrapText="1"/>
      <protection hidden="1"/>
    </xf>
    <xf numFmtId="0" fontId="27" fillId="0" borderId="0" xfId="38" applyFont="1" applyFill="1" applyBorder="1" applyAlignment="1" applyProtection="1">
      <alignment horizontal="left" vertical="center" wrapText="1"/>
      <protection hidden="1"/>
    </xf>
    <xf numFmtId="0" fontId="21" fillId="0" borderId="1" xfId="0" applyFont="1" applyBorder="1" applyAlignment="1" applyProtection="1">
      <alignment horizontal="right" vertical="center"/>
      <protection hidden="1"/>
    </xf>
    <xf numFmtId="165" fontId="21" fillId="0" borderId="1" xfId="28" applyNumberFormat="1" applyFont="1" applyBorder="1" applyAlignment="1" applyProtection="1">
      <alignment vertical="center"/>
      <protection hidden="1"/>
    </xf>
    <xf numFmtId="168" fontId="21" fillId="0" borderId="2" xfId="0" applyNumberFormat="1" applyFont="1" applyBorder="1" applyAlignment="1" applyProtection="1">
      <alignment vertical="center"/>
      <protection hidden="1"/>
    </xf>
    <xf numFmtId="164" fontId="21" fillId="0" borderId="2" xfId="0" applyNumberFormat="1" applyFont="1" applyBorder="1" applyAlignment="1" applyProtection="1">
      <alignment vertical="center"/>
      <protection hidden="1"/>
    </xf>
    <xf numFmtId="0" fontId="21" fillId="47" borderId="0" xfId="0" applyFont="1" applyFill="1" applyBorder="1" applyAlignment="1" applyProtection="1">
      <alignment vertical="center"/>
      <protection hidden="1"/>
    </xf>
    <xf numFmtId="0" fontId="21" fillId="47" borderId="0" xfId="0" applyFont="1" applyFill="1" applyAlignment="1" applyProtection="1">
      <alignment vertical="center"/>
      <protection hidden="1"/>
    </xf>
    <xf numFmtId="166" fontId="21" fillId="47" borderId="1" xfId="28" applyNumberFormat="1" applyFont="1" applyFill="1" applyBorder="1" applyAlignment="1" applyProtection="1">
      <alignment horizontal="right" vertical="center"/>
      <protection hidden="1"/>
    </xf>
    <xf numFmtId="168" fontId="21" fillId="47" borderId="2" xfId="0" applyNumberFormat="1" applyFont="1" applyFill="1" applyBorder="1" applyAlignment="1" applyProtection="1">
      <alignment horizontal="right" vertical="center"/>
      <protection hidden="1"/>
    </xf>
    <xf numFmtId="0" fontId="21" fillId="48" borderId="0" xfId="0" applyFont="1" applyFill="1" applyBorder="1" applyAlignment="1" applyProtection="1">
      <alignment vertical="center"/>
      <protection hidden="1"/>
    </xf>
    <xf numFmtId="0" fontId="21" fillId="48" borderId="0" xfId="0" applyFont="1" applyFill="1" applyAlignment="1" applyProtection="1">
      <alignment vertical="center"/>
      <protection hidden="1"/>
    </xf>
    <xf numFmtId="164" fontId="21" fillId="48" borderId="1" xfId="41" applyNumberFormat="1" applyFont="1" applyFill="1" applyBorder="1" applyAlignment="1" applyProtection="1">
      <alignment horizontal="right" vertical="center"/>
      <protection hidden="1"/>
    </xf>
    <xf numFmtId="170" fontId="21" fillId="48" borderId="2" xfId="0" applyNumberFormat="1" applyFont="1" applyFill="1" applyBorder="1" applyAlignment="1" applyProtection="1">
      <alignment horizontal="right" vertical="center"/>
      <protection hidden="1"/>
    </xf>
    <xf numFmtId="0" fontId="30" fillId="0" borderId="28" xfId="0" applyFont="1" applyBorder="1" applyAlignment="1" applyProtection="1">
      <alignment horizontal="right" vertical="center"/>
      <protection hidden="1"/>
    </xf>
    <xf numFmtId="0" fontId="35" fillId="37" borderId="29" xfId="0" applyFont="1" applyFill="1" applyBorder="1" applyAlignment="1" applyProtection="1">
      <alignment horizontal="left" vertical="center"/>
      <protection locked="0"/>
    </xf>
    <xf numFmtId="0" fontId="30" fillId="0" borderId="26" xfId="0" applyFont="1" applyBorder="1" applyProtection="1">
      <protection hidden="1"/>
    </xf>
    <xf numFmtId="0" fontId="35" fillId="0" borderId="26" xfId="0" applyFont="1" applyBorder="1" applyProtection="1">
      <protection hidden="1"/>
    </xf>
    <xf numFmtId="0" fontId="35" fillId="0" borderId="0" xfId="0" applyFont="1" applyBorder="1" applyProtection="1">
      <protection hidden="1"/>
    </xf>
    <xf numFmtId="0" fontId="30" fillId="0" borderId="0" xfId="0" applyFont="1" applyBorder="1" applyProtection="1">
      <protection hidden="1"/>
    </xf>
    <xf numFmtId="0" fontId="35" fillId="0" borderId="0" xfId="0" applyFont="1" applyAlignment="1">
      <alignment horizontal="left"/>
    </xf>
    <xf numFmtId="0" fontId="32" fillId="0" borderId="0" xfId="0" applyFont="1" applyAlignment="1">
      <alignment horizontal="left" vertical="center"/>
    </xf>
    <xf numFmtId="0" fontId="32" fillId="0" borderId="0" xfId="0" applyFont="1" applyFill="1" applyAlignment="1">
      <alignment horizontal="left" vertical="center"/>
    </xf>
    <xf numFmtId="0" fontId="24" fillId="40" borderId="14" xfId="0" applyFont="1" applyFill="1" applyBorder="1" applyAlignment="1">
      <alignment horizontal="left" vertical="center"/>
    </xf>
    <xf numFmtId="0" fontId="24" fillId="40" borderId="20" xfId="0" applyFont="1" applyFill="1" applyBorder="1" applyAlignment="1">
      <alignment horizontal="left" vertical="center"/>
    </xf>
    <xf numFmtId="0" fontId="24" fillId="40" borderId="22" xfId="0" applyFont="1" applyFill="1" applyBorder="1" applyAlignment="1">
      <alignment horizontal="left" vertical="center"/>
    </xf>
    <xf numFmtId="0" fontId="24" fillId="40" borderId="23" xfId="0" applyFont="1" applyFill="1" applyBorder="1" applyAlignment="1">
      <alignment horizontal="left" vertical="center"/>
    </xf>
    <xf numFmtId="0" fontId="25" fillId="0" borderId="30" xfId="45" applyNumberFormat="1" applyFont="1" applyBorder="1" applyAlignment="1">
      <alignment horizontal="center"/>
    </xf>
    <xf numFmtId="0" fontId="21" fillId="0" borderId="0" xfId="45" applyFont="1"/>
    <xf numFmtId="0" fontId="21" fillId="0" borderId="0" xfId="45" applyFont="1" applyAlignment="1">
      <alignment horizontal="center"/>
    </xf>
    <xf numFmtId="0" fontId="21" fillId="0" borderId="31" xfId="45" quotePrefix="1" applyNumberFormat="1" applyFont="1" applyBorder="1" applyAlignment="1">
      <alignment horizontal="center"/>
    </xf>
    <xf numFmtId="0" fontId="21" fillId="0" borderId="32" xfId="45" quotePrefix="1" applyNumberFormat="1" applyFont="1" applyBorder="1" applyAlignment="1">
      <alignment horizontal="center"/>
    </xf>
    <xf numFmtId="0" fontId="21" fillId="0" borderId="33" xfId="45" quotePrefix="1" applyNumberFormat="1" applyFont="1" applyBorder="1" applyAlignment="1">
      <alignment horizontal="center"/>
    </xf>
    <xf numFmtId="0" fontId="21" fillId="0" borderId="0" xfId="45" quotePrefix="1" applyNumberFormat="1" applyFont="1" applyAlignment="1">
      <alignment horizontal="center"/>
    </xf>
    <xf numFmtId="0" fontId="40" fillId="41" borderId="0" xfId="0" applyFont="1" applyFill="1" applyAlignment="1">
      <alignment horizontal="left" vertical="center"/>
    </xf>
    <xf numFmtId="0" fontId="41" fillId="41" borderId="0" xfId="0" applyFont="1" applyFill="1" applyAlignment="1">
      <alignment vertical="center"/>
    </xf>
    <xf numFmtId="0" fontId="28" fillId="0" borderId="0" xfId="0" applyFont="1" applyAlignment="1">
      <alignment horizontal="left" vertical="center"/>
    </xf>
    <xf numFmtId="0" fontId="32" fillId="0" borderId="23" xfId="0" applyFont="1" applyBorder="1" applyAlignment="1">
      <alignment horizontal="left" vertical="center"/>
    </xf>
    <xf numFmtId="0" fontId="32" fillId="0" borderId="23" xfId="0" applyFont="1" applyBorder="1" applyAlignment="1">
      <alignment vertical="center"/>
    </xf>
    <xf numFmtId="10" fontId="31" fillId="38" borderId="19" xfId="0" applyNumberFormat="1" applyFont="1" applyFill="1" applyBorder="1" applyAlignment="1">
      <alignment horizontal="right" vertical="center"/>
    </xf>
    <xf numFmtId="8" fontId="31" fillId="38" borderId="19" xfId="0" applyNumberFormat="1" applyFont="1" applyFill="1" applyBorder="1" applyAlignment="1">
      <alignment horizontal="right" vertical="center"/>
    </xf>
    <xf numFmtId="0" fontId="35" fillId="0" borderId="0" xfId="0" applyFont="1" applyAlignment="1" applyProtection="1">
      <alignment horizontal="left" vertical="top" wrapText="1"/>
      <protection hidden="1"/>
    </xf>
    <xf numFmtId="0" fontId="21" fillId="0" borderId="0" xfId="45" quotePrefix="1" applyNumberFormat="1" applyFont="1" applyBorder="1" applyAlignment="1">
      <alignment horizontal="center"/>
    </xf>
    <xf numFmtId="0" fontId="3" fillId="0" borderId="0" xfId="0" applyFont="1" applyAlignment="1">
      <alignment wrapText="1"/>
    </xf>
    <xf numFmtId="164" fontId="31" fillId="38" borderId="19" xfId="41" applyNumberFormat="1" applyFont="1" applyFill="1" applyBorder="1" applyAlignment="1">
      <alignment horizontal="right" vertical="center"/>
    </xf>
    <xf numFmtId="37" fontId="31" fillId="38" borderId="19" xfId="28" applyNumberFormat="1" applyFont="1" applyFill="1" applyBorder="1" applyAlignment="1">
      <alignment horizontal="right" vertical="center"/>
    </xf>
    <xf numFmtId="172" fontId="35" fillId="0" borderId="0" xfId="41" applyNumberFormat="1" applyFont="1" applyAlignment="1" applyProtection="1">
      <alignment horizontal="center" vertical="center"/>
      <protection hidden="1"/>
    </xf>
    <xf numFmtId="0" fontId="24" fillId="38" borderId="22" xfId="0" applyFont="1" applyFill="1" applyBorder="1" applyAlignment="1">
      <alignment vertical="center"/>
    </xf>
    <xf numFmtId="0" fontId="24" fillId="38" borderId="19" xfId="0" applyFont="1" applyFill="1" applyBorder="1" applyAlignment="1">
      <alignment horizontal="left" vertical="center"/>
    </xf>
    <xf numFmtId="0" fontId="30" fillId="0" borderId="0" xfId="0" applyFont="1" applyAlignment="1" applyProtection="1">
      <alignment horizontal="center" vertical="center"/>
      <protection hidden="1"/>
    </xf>
    <xf numFmtId="0" fontId="25" fillId="0" borderId="0" xfId="0" applyFont="1" applyAlignment="1" applyProtection="1">
      <alignment horizontal="center" vertical="center"/>
      <protection hidden="1"/>
    </xf>
    <xf numFmtId="0" fontId="29" fillId="2" borderId="3" xfId="0" applyFont="1" applyFill="1" applyBorder="1" applyAlignment="1" applyProtection="1">
      <alignment horizontal="center" vertical="center"/>
      <protection hidden="1"/>
    </xf>
    <xf numFmtId="0" fontId="29" fillId="3" borderId="4" xfId="0" applyFont="1" applyFill="1" applyBorder="1" applyAlignment="1" applyProtection="1">
      <alignment horizontal="center" vertical="center"/>
      <protection hidden="1"/>
    </xf>
    <xf numFmtId="0" fontId="29" fillId="3" borderId="3" xfId="0" applyFont="1" applyFill="1" applyBorder="1" applyAlignment="1" applyProtection="1">
      <alignment horizontal="center" vertical="center"/>
      <protection hidden="1"/>
    </xf>
    <xf numFmtId="0" fontId="29" fillId="4" borderId="4" xfId="0" applyFont="1" applyFill="1" applyBorder="1" applyAlignment="1" applyProtection="1">
      <alignment horizontal="center" vertical="center"/>
      <protection hidden="1"/>
    </xf>
    <xf numFmtId="0" fontId="29" fillId="4" borderId="3" xfId="0" applyFont="1" applyFill="1" applyBorder="1" applyAlignment="1" applyProtection="1">
      <alignment horizontal="center" vertical="center"/>
      <protection hidden="1"/>
    </xf>
    <xf numFmtId="0" fontId="29" fillId="5" borderId="3" xfId="0" applyFont="1" applyFill="1" applyBorder="1" applyAlignment="1" applyProtection="1">
      <alignment horizontal="center" vertical="center"/>
      <protection hidden="1"/>
    </xf>
    <xf numFmtId="0" fontId="28" fillId="0" borderId="0" xfId="0" applyFont="1" applyAlignment="1" applyProtection="1">
      <alignment horizontal="center" vertical="center"/>
      <protection hidden="1"/>
    </xf>
    <xf numFmtId="0" fontId="30" fillId="42" borderId="0" xfId="0" applyFont="1" applyFill="1" applyAlignment="1" applyProtection="1">
      <alignment horizontal="center" vertical="center"/>
      <protection hidden="1"/>
    </xf>
    <xf numFmtId="0" fontId="25" fillId="0" borderId="26" xfId="0" applyFont="1" applyBorder="1" applyAlignment="1" applyProtection="1">
      <alignment horizontal="center" vertical="center"/>
      <protection hidden="1"/>
    </xf>
    <xf numFmtId="0" fontId="35" fillId="0" borderId="0" xfId="0" applyFont="1" applyAlignment="1" applyProtection="1">
      <alignment horizontal="left" wrapText="1"/>
      <protection hidden="1"/>
    </xf>
    <xf numFmtId="0" fontId="35" fillId="0" borderId="0" xfId="0" applyFont="1" applyAlignment="1" applyProtection="1">
      <alignment horizontal="left" vertical="top" wrapText="1"/>
      <protection hidden="1"/>
    </xf>
  </cellXfs>
  <cellStyles count="49">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xfId="28" builtinId="3"/>
    <cellStyle name="Explanatory Text 2" xfId="29"/>
    <cellStyle name="Good 2" xfId="30"/>
    <cellStyle name="Heading 1" xfId="31" builtinId="16" customBuiltin="1"/>
    <cellStyle name="Heading 2" xfId="32" builtinId="17" customBuiltin="1"/>
    <cellStyle name="Heading 3" xfId="33" builtinId="18" customBuiltin="1"/>
    <cellStyle name="Heading 4" xfId="34" builtinId="19" customBuiltin="1"/>
    <cellStyle name="Input 2" xfId="35"/>
    <cellStyle name="Linked Cell 2" xfId="36"/>
    <cellStyle name="Neutral 2" xfId="37"/>
    <cellStyle name="Normal" xfId="0" builtinId="0"/>
    <cellStyle name="Normal 2" xfId="38"/>
    <cellStyle name="Normal 3" xfId="45"/>
    <cellStyle name="Normal 4" xfId="46"/>
    <cellStyle name="Normal 5" xfId="47"/>
    <cellStyle name="Normal 6" xfId="48"/>
    <cellStyle name="Note 2" xfId="39"/>
    <cellStyle name="Output 2" xfId="40"/>
    <cellStyle name="Percent" xfId="41" builtinId="5"/>
    <cellStyle name="Title" xfId="42" builtinId="15" customBuiltin="1"/>
    <cellStyle name="Total 2" xfId="43"/>
    <cellStyle name="Warning Text 2" xfId="44"/>
  </cellStyles>
  <dxfs count="1554">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Total</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Market'!$C$45:$G$45</c:f>
              <c:strCache>
                <c:ptCount val="5"/>
                <c:pt idx="0">
                  <c:v>White</c:v>
                </c:pt>
                <c:pt idx="1">
                  <c:v>Cremini</c:v>
                </c:pt>
                <c:pt idx="2">
                  <c:v>Portabello</c:v>
                </c:pt>
                <c:pt idx="3">
                  <c:v>Specialty</c:v>
                </c:pt>
                <c:pt idx="4">
                  <c:v>Dried</c:v>
                </c:pt>
              </c:strCache>
            </c:strRef>
          </c:cat>
          <c:val>
            <c:numRef>
              <c:f>'Trends - Pick a Market'!$C$46:$G$46</c:f>
              <c:numCache>
                <c:formatCode>"$"#,##0</c:formatCode>
                <c:ptCount val="5"/>
                <c:pt idx="0">
                  <c:v>4533392</c:v>
                </c:pt>
                <c:pt idx="1">
                  <c:v>1171030.53</c:v>
                </c:pt>
                <c:pt idx="2">
                  <c:v>683927.18</c:v>
                </c:pt>
                <c:pt idx="3">
                  <c:v>288131</c:v>
                </c:pt>
                <c:pt idx="4">
                  <c:v>960</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Sliced</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Market'!$AN$45:$AQ$45</c:f>
              <c:strCache>
                <c:ptCount val="4"/>
                <c:pt idx="0">
                  <c:v>White</c:v>
                </c:pt>
                <c:pt idx="1">
                  <c:v>Cremini</c:v>
                </c:pt>
                <c:pt idx="2">
                  <c:v>Portabello</c:v>
                </c:pt>
                <c:pt idx="3">
                  <c:v>Specialty</c:v>
                </c:pt>
              </c:strCache>
            </c:strRef>
          </c:cat>
          <c:val>
            <c:numRef>
              <c:f>'Trends - Pick a Market'!$AN$46:$AQ$46</c:f>
              <c:numCache>
                <c:formatCode>"$"#,##0</c:formatCode>
                <c:ptCount val="4"/>
                <c:pt idx="0">
                  <c:v>951273.32</c:v>
                </c:pt>
                <c:pt idx="1">
                  <c:v>349977.62</c:v>
                </c:pt>
                <c:pt idx="2">
                  <c:v>483361.88</c:v>
                </c:pt>
                <c:pt idx="3">
                  <c:v>130139.8</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Whole</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Market'!$D$73:$G$73</c:f>
              <c:strCache>
                <c:ptCount val="4"/>
                <c:pt idx="0">
                  <c:v>White</c:v>
                </c:pt>
                <c:pt idx="1">
                  <c:v>Cremini</c:v>
                </c:pt>
                <c:pt idx="2">
                  <c:v>Portabello</c:v>
                </c:pt>
                <c:pt idx="3">
                  <c:v>Specialty</c:v>
                </c:pt>
              </c:strCache>
            </c:strRef>
          </c:cat>
          <c:val>
            <c:numRef>
              <c:f>'Trends - Pick a Market'!$D$74:$G$74</c:f>
              <c:numCache>
                <c:formatCode>"$"#,##0</c:formatCode>
                <c:ptCount val="4"/>
                <c:pt idx="0">
                  <c:v>3582118.28</c:v>
                </c:pt>
                <c:pt idx="1">
                  <c:v>821052.91</c:v>
                </c:pt>
                <c:pt idx="2">
                  <c:v>200565.3</c:v>
                </c:pt>
                <c:pt idx="3">
                  <c:v>157991.39000000001</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u="sng"/>
            </a:pPr>
            <a:r>
              <a:rPr lang="en-US" sz="2000" u="sng"/>
              <a:t>Total U.S. Mushroom Dollars by Region</a:t>
            </a:r>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tx>
            <c:v>Dollars</c:v>
          </c:tx>
          <c:dLbls>
            <c:txPr>
              <a:bodyPr/>
              <a:lstStyle/>
              <a:p>
                <a:pPr>
                  <a:defRPr sz="1400" b="1"/>
                </a:pPr>
                <a:endParaRPr lang="en-US"/>
              </a:p>
            </c:txPr>
            <c:dLblPos val="bestFit"/>
            <c:showLegendKey val="0"/>
            <c:showVal val="0"/>
            <c:showCatName val="1"/>
            <c:showSerName val="0"/>
            <c:showPercent val="1"/>
            <c:showBubbleSize val="0"/>
            <c:showLeaderLines val="1"/>
          </c:dLbls>
          <c:cat>
            <c:strRef>
              <c:f>DATA!$E$120:$E$127</c:f>
              <c:strCache>
                <c:ptCount val="8"/>
                <c:pt idx="0">
                  <c:v>California - MULO</c:v>
                </c:pt>
                <c:pt idx="1">
                  <c:v>Great Lakes - MULO</c:v>
                </c:pt>
                <c:pt idx="2">
                  <c:v>Midsouth - MULO</c:v>
                </c:pt>
                <c:pt idx="3">
                  <c:v>Northeast - MULO</c:v>
                </c:pt>
                <c:pt idx="4">
                  <c:v>Plains - MULO</c:v>
                </c:pt>
                <c:pt idx="5">
                  <c:v>South Central - MULO</c:v>
                </c:pt>
                <c:pt idx="6">
                  <c:v>Southeast - MULO</c:v>
                </c:pt>
                <c:pt idx="7">
                  <c:v>West - MULO</c:v>
                </c:pt>
              </c:strCache>
            </c:strRef>
          </c:cat>
          <c:val>
            <c:numRef>
              <c:f>DATA!$AJ$120:$AJ$127</c:f>
              <c:numCache>
                <c:formatCode>"$"#,##0</c:formatCode>
                <c:ptCount val="8"/>
                <c:pt idx="0">
                  <c:v>130938492.03</c:v>
                </c:pt>
                <c:pt idx="1">
                  <c:v>154137064.18000001</c:v>
                </c:pt>
                <c:pt idx="2">
                  <c:v>111955830.08</c:v>
                </c:pt>
                <c:pt idx="3">
                  <c:v>223639639.94999999</c:v>
                </c:pt>
                <c:pt idx="4">
                  <c:v>75485050.510000005</c:v>
                </c:pt>
                <c:pt idx="5">
                  <c:v>97391989.930000007</c:v>
                </c:pt>
                <c:pt idx="6">
                  <c:v>144350172.94999999</c:v>
                </c:pt>
                <c:pt idx="7">
                  <c:v>139814554.91999999</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314324</xdr:colOff>
      <xdr:row>2</xdr:row>
      <xdr:rowOff>104775</xdr:rowOff>
    </xdr:from>
    <xdr:to>
      <xdr:col>11</xdr:col>
      <xdr:colOff>266699</xdr:colOff>
      <xdr:row>28</xdr:row>
      <xdr:rowOff>42439</xdr:rowOff>
    </xdr:to>
    <xdr:pic>
      <xdr:nvPicPr>
        <xdr:cNvPr id="4" name="Picture 3"/>
        <xdr:cNvPicPr>
          <a:picLocks noChangeAspect="1" noChangeArrowheads="1"/>
        </xdr:cNvPicPr>
      </xdr:nvPicPr>
      <xdr:blipFill>
        <a:blip xmlns:r="http://schemas.openxmlformats.org/officeDocument/2006/relationships" r:embed="rId1" cstate="print"/>
        <a:stretch>
          <a:fillRect/>
        </a:stretch>
      </xdr:blipFill>
      <xdr:spPr bwMode="auto">
        <a:xfrm>
          <a:off x="314324" y="428625"/>
          <a:ext cx="6734175" cy="414771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46</xdr:row>
      <xdr:rowOff>200024</xdr:rowOff>
    </xdr:from>
    <xdr:to>
      <xdr:col>6</xdr:col>
      <xdr:colOff>647700</xdr:colOff>
      <xdr:row>67</xdr:row>
      <xdr:rowOff>180974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133350</xdr:colOff>
      <xdr:row>47</xdr:row>
      <xdr:rowOff>0</xdr:rowOff>
    </xdr:from>
    <xdr:to>
      <xdr:col>42</xdr:col>
      <xdr:colOff>628650</xdr:colOff>
      <xdr:row>67</xdr:row>
      <xdr:rowOff>190500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123824</xdr:colOff>
      <xdr:row>77</xdr:row>
      <xdr:rowOff>35719</xdr:rowOff>
    </xdr:from>
    <xdr:to>
      <xdr:col>6</xdr:col>
      <xdr:colOff>542923</xdr:colOff>
      <xdr:row>97</xdr:row>
      <xdr:rowOff>64294</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104774</xdr:colOff>
      <xdr:row>74</xdr:row>
      <xdr:rowOff>0</xdr:rowOff>
    </xdr:from>
    <xdr:to>
      <xdr:col>42</xdr:col>
      <xdr:colOff>628650</xdr:colOff>
      <xdr:row>94</xdr:row>
      <xdr:rowOff>190500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AS1091"/>
  <sheetViews>
    <sheetView topLeftCell="A1060" zoomScaleNormal="100" workbookViewId="0">
      <selection activeCell="F854" sqref="F854:AS1089"/>
    </sheetView>
  </sheetViews>
  <sheetFormatPr defaultRowHeight="11.25" x14ac:dyDescent="0.2"/>
  <cols>
    <col min="1" max="1" width="22.85546875" style="118" customWidth="1"/>
    <col min="2" max="2" width="14" style="22" customWidth="1"/>
    <col min="3" max="3" width="20.5703125" style="22" customWidth="1"/>
    <col min="4" max="4" width="21.5703125" style="22" bestFit="1" customWidth="1"/>
    <col min="5" max="5" width="24" style="22" bestFit="1" customWidth="1"/>
    <col min="6" max="6" width="15.7109375" style="22" bestFit="1" customWidth="1"/>
    <col min="7" max="7" width="20.42578125" style="22" bestFit="1" customWidth="1"/>
    <col min="8" max="8" width="16.5703125" style="22" bestFit="1" customWidth="1"/>
    <col min="9" max="9" width="21.42578125" style="22" bestFit="1" customWidth="1"/>
    <col min="10" max="10" width="16.5703125" style="22" bestFit="1" customWidth="1"/>
    <col min="11" max="11" width="21.42578125" style="22" bestFit="1" customWidth="1"/>
    <col min="12" max="12" width="18" style="22" bestFit="1" customWidth="1"/>
    <col min="13" max="13" width="21.42578125" style="22" bestFit="1" customWidth="1"/>
    <col min="14" max="14" width="16.5703125" style="22" bestFit="1" customWidth="1"/>
    <col min="15" max="15" width="13.140625" style="22" bestFit="1" customWidth="1"/>
    <col min="16" max="16" width="15.7109375" style="22" bestFit="1" customWidth="1"/>
    <col min="17" max="17" width="13.140625" style="22" bestFit="1" customWidth="1"/>
    <col min="18" max="18" width="18" style="22" bestFit="1" customWidth="1"/>
    <col min="19" max="19" width="13.140625" style="22" bestFit="1" customWidth="1"/>
    <col min="20" max="20" width="15.7109375" style="22" bestFit="1" customWidth="1"/>
    <col min="21" max="21" width="13.140625" style="22" bestFit="1" customWidth="1"/>
    <col min="22" max="22" width="9.140625" style="22"/>
    <col min="23" max="24" width="7.42578125" style="22" bestFit="1" customWidth="1"/>
    <col min="25" max="25" width="7.140625" style="22" bestFit="1" customWidth="1"/>
    <col min="26" max="26" width="13.85546875" style="22" customWidth="1"/>
    <col min="27" max="27" width="8.140625" style="22" bestFit="1" customWidth="1"/>
    <col min="28" max="28" width="10.85546875" style="22" bestFit="1" customWidth="1"/>
    <col min="29" max="29" width="8.140625" style="22" bestFit="1" customWidth="1"/>
    <col min="30" max="30" width="10.85546875" style="22" bestFit="1" customWidth="1"/>
    <col min="31" max="31" width="8.85546875" style="22" bestFit="1" customWidth="1"/>
    <col min="32" max="32" width="7.42578125" style="22" bestFit="1" customWidth="1"/>
    <col min="33" max="33" width="8.140625" style="22" bestFit="1" customWidth="1"/>
    <col min="34" max="34" width="7.140625" style="22" bestFit="1" customWidth="1"/>
    <col min="35" max="35" width="9" style="22" bestFit="1" customWidth="1"/>
    <col min="36" max="36" width="16.28515625" style="22" bestFit="1" customWidth="1"/>
    <col min="37" max="37" width="8.140625" style="22" bestFit="1" customWidth="1"/>
    <col min="38" max="38" width="10.85546875" style="22" bestFit="1" customWidth="1"/>
    <col min="39" max="39" width="8.140625" style="22" bestFit="1" customWidth="1"/>
    <col min="40" max="40" width="10.85546875" style="22" bestFit="1" customWidth="1"/>
    <col min="41" max="41" width="8" style="22" bestFit="1" customWidth="1"/>
    <col min="42" max="42" width="6.7109375" style="22" bestFit="1" customWidth="1"/>
    <col min="43" max="43" width="8.140625" style="22" bestFit="1" customWidth="1"/>
    <col min="44" max="44" width="8.85546875" style="22" bestFit="1" customWidth="1"/>
    <col min="45" max="16384" width="9.140625" style="22"/>
  </cols>
  <sheetData>
    <row r="1" spans="1:45" ht="18.75" x14ac:dyDescent="0.2">
      <c r="A1" s="133" t="s">
        <v>104</v>
      </c>
      <c r="B1" s="23">
        <v>41665</v>
      </c>
      <c r="C1" s="24"/>
      <c r="D1" s="25"/>
    </row>
    <row r="2" spans="1:45" s="25" customFormat="1" x14ac:dyDescent="0.2">
      <c r="A2" s="119"/>
      <c r="E2" s="24"/>
    </row>
    <row r="3" spans="1:45" s="30" customFormat="1" x14ac:dyDescent="0.2">
      <c r="A3" s="26" t="s">
        <v>105</v>
      </c>
      <c r="E3" s="30">
        <v>1</v>
      </c>
      <c r="F3" s="30">
        <v>2</v>
      </c>
      <c r="G3" s="30">
        <v>3</v>
      </c>
      <c r="H3" s="30">
        <v>4</v>
      </c>
      <c r="I3" s="30">
        <v>5</v>
      </c>
      <c r="J3" s="30">
        <v>6</v>
      </c>
      <c r="K3" s="30">
        <v>7</v>
      </c>
      <c r="L3" s="30">
        <v>8</v>
      </c>
      <c r="M3" s="30">
        <v>9</v>
      </c>
      <c r="N3" s="30">
        <v>10</v>
      </c>
      <c r="O3" s="30">
        <v>11</v>
      </c>
      <c r="P3" s="30">
        <v>12</v>
      </c>
      <c r="Q3" s="30">
        <v>13</v>
      </c>
      <c r="R3" s="30">
        <v>14</v>
      </c>
      <c r="S3" s="30">
        <v>15</v>
      </c>
      <c r="T3" s="30">
        <v>16</v>
      </c>
      <c r="U3" s="30">
        <v>17</v>
      </c>
      <c r="V3" s="30">
        <v>18</v>
      </c>
      <c r="W3" s="30">
        <v>19</v>
      </c>
      <c r="X3" s="30">
        <v>20</v>
      </c>
      <c r="Y3" s="30">
        <v>21</v>
      </c>
      <c r="Z3" s="30">
        <v>22</v>
      </c>
      <c r="AA3" s="30">
        <v>23</v>
      </c>
      <c r="AB3" s="30">
        <v>24</v>
      </c>
      <c r="AC3" s="30">
        <v>25</v>
      </c>
      <c r="AD3" s="30">
        <v>26</v>
      </c>
      <c r="AE3" s="30">
        <v>27</v>
      </c>
      <c r="AF3" s="30">
        <v>28</v>
      </c>
      <c r="AG3" s="30">
        <v>29</v>
      </c>
      <c r="AH3" s="30">
        <v>30</v>
      </c>
      <c r="AI3" s="30">
        <v>31</v>
      </c>
      <c r="AJ3" s="30">
        <v>32</v>
      </c>
      <c r="AK3" s="30">
        <v>33</v>
      </c>
      <c r="AL3" s="30">
        <v>34</v>
      </c>
      <c r="AM3" s="30">
        <v>35</v>
      </c>
      <c r="AN3" s="30">
        <v>36</v>
      </c>
      <c r="AO3" s="30">
        <v>37</v>
      </c>
      <c r="AP3" s="30">
        <v>38</v>
      </c>
      <c r="AQ3" s="30">
        <v>39</v>
      </c>
      <c r="AR3" s="30">
        <v>40</v>
      </c>
      <c r="AS3" s="30">
        <v>41</v>
      </c>
    </row>
    <row r="4" spans="1:45" ht="21" customHeight="1" x14ac:dyDescent="0.2">
      <c r="E4" s="7"/>
      <c r="F4" s="8" t="s">
        <v>69</v>
      </c>
      <c r="G4" s="20"/>
      <c r="H4" s="20"/>
      <c r="I4" s="9"/>
      <c r="J4" s="8" t="s">
        <v>70</v>
      </c>
      <c r="K4" s="20"/>
      <c r="L4" s="20"/>
      <c r="M4" s="9"/>
      <c r="N4" s="8" t="s">
        <v>71</v>
      </c>
      <c r="O4" s="20"/>
      <c r="P4" s="20"/>
      <c r="Q4" s="9"/>
      <c r="R4" s="8" t="s">
        <v>72</v>
      </c>
      <c r="S4" s="20"/>
      <c r="T4" s="20"/>
      <c r="U4" s="9"/>
    </row>
    <row r="5" spans="1:45" ht="21" customHeight="1" x14ac:dyDescent="0.2">
      <c r="E5" s="7"/>
      <c r="F5" s="8" t="s">
        <v>73</v>
      </c>
      <c r="G5" s="9"/>
      <c r="H5" s="8" t="s">
        <v>74</v>
      </c>
      <c r="I5" s="9"/>
      <c r="J5" s="8" t="s">
        <v>75</v>
      </c>
      <c r="K5" s="9"/>
      <c r="L5" s="8" t="s">
        <v>76</v>
      </c>
      <c r="M5" s="9"/>
      <c r="N5" s="8" t="s">
        <v>77</v>
      </c>
      <c r="O5" s="9"/>
      <c r="P5" s="8" t="s">
        <v>78</v>
      </c>
      <c r="Q5" s="9"/>
      <c r="R5" s="8" t="s">
        <v>79</v>
      </c>
      <c r="S5" s="9"/>
      <c r="T5" s="8" t="s">
        <v>80</v>
      </c>
      <c r="U5" s="9"/>
      <c r="W5" s="13" t="s">
        <v>83</v>
      </c>
      <c r="X5" s="13" t="s">
        <v>85</v>
      </c>
      <c r="Y5" s="13" t="s">
        <v>86</v>
      </c>
      <c r="Z5" s="13" t="s">
        <v>87</v>
      </c>
      <c r="AB5" s="13" t="s">
        <v>88</v>
      </c>
      <c r="AC5" s="13" t="s">
        <v>90</v>
      </c>
      <c r="AD5" s="13" t="s">
        <v>93</v>
      </c>
      <c r="AE5" s="13"/>
      <c r="AF5" s="13" t="s">
        <v>92</v>
      </c>
      <c r="AG5" s="13" t="s">
        <v>94</v>
      </c>
      <c r="AH5" s="13" t="s">
        <v>93</v>
      </c>
      <c r="AJ5" s="13" t="s">
        <v>95</v>
      </c>
      <c r="AK5" s="13" t="s">
        <v>96</v>
      </c>
      <c r="AL5" s="13" t="s">
        <v>93</v>
      </c>
      <c r="AN5" s="13" t="s">
        <v>97</v>
      </c>
      <c r="AO5" s="13" t="s">
        <v>98</v>
      </c>
      <c r="AP5" s="13" t="s">
        <v>93</v>
      </c>
    </row>
    <row r="6" spans="1:45" ht="33" customHeight="1" x14ac:dyDescent="0.2">
      <c r="E6" s="12"/>
      <c r="F6" s="13" t="s">
        <v>81</v>
      </c>
      <c r="G6" s="13" t="s">
        <v>82</v>
      </c>
      <c r="H6" s="13" t="s">
        <v>81</v>
      </c>
      <c r="I6" s="13" t="s">
        <v>82</v>
      </c>
      <c r="J6" s="13" t="s">
        <v>81</v>
      </c>
      <c r="K6" s="13" t="s">
        <v>82</v>
      </c>
      <c r="L6" s="13" t="s">
        <v>81</v>
      </c>
      <c r="M6" s="13" t="s">
        <v>82</v>
      </c>
      <c r="N6" s="13" t="s">
        <v>81</v>
      </c>
      <c r="O6" s="13" t="s">
        <v>82</v>
      </c>
      <c r="P6" s="13" t="s">
        <v>81</v>
      </c>
      <c r="Q6" s="13" t="s">
        <v>82</v>
      </c>
      <c r="R6" s="13" t="s">
        <v>81</v>
      </c>
      <c r="S6" s="13" t="s">
        <v>82</v>
      </c>
      <c r="T6" s="13" t="s">
        <v>81</v>
      </c>
      <c r="U6" s="13" t="s">
        <v>82</v>
      </c>
      <c r="W6" s="13" t="s">
        <v>84</v>
      </c>
      <c r="X6" s="13" t="s">
        <v>84</v>
      </c>
      <c r="Y6" s="13" t="s">
        <v>84</v>
      </c>
      <c r="Z6" s="13" t="s">
        <v>84</v>
      </c>
      <c r="AB6" s="13" t="s">
        <v>89</v>
      </c>
      <c r="AC6" s="13" t="s">
        <v>89</v>
      </c>
      <c r="AD6" s="13" t="s">
        <v>91</v>
      </c>
      <c r="AE6" s="13"/>
      <c r="AF6" s="13" t="s">
        <v>89</v>
      </c>
      <c r="AG6" s="13" t="s">
        <v>89</v>
      </c>
      <c r="AH6" s="13" t="s">
        <v>91</v>
      </c>
      <c r="AJ6" s="13" t="s">
        <v>89</v>
      </c>
      <c r="AK6" s="13" t="s">
        <v>89</v>
      </c>
      <c r="AL6" s="13" t="s">
        <v>91</v>
      </c>
      <c r="AN6" s="13" t="s">
        <v>89</v>
      </c>
      <c r="AO6" s="13" t="s">
        <v>89</v>
      </c>
      <c r="AP6" s="13" t="s">
        <v>91</v>
      </c>
    </row>
    <row r="7" spans="1:45" x14ac:dyDescent="0.2">
      <c r="E7" s="14" t="s">
        <v>271</v>
      </c>
      <c r="F7" s="15">
        <v>555599.57999999996</v>
      </c>
      <c r="G7" s="21">
        <v>20183183.690000001</v>
      </c>
      <c r="H7" s="15">
        <v>647397.48</v>
      </c>
      <c r="I7" s="21">
        <v>21550576.050000001</v>
      </c>
      <c r="J7" s="15">
        <v>1778757.42</v>
      </c>
      <c r="K7" s="21">
        <v>63660117.840000004</v>
      </c>
      <c r="L7" s="15">
        <v>1903083.93</v>
      </c>
      <c r="M7" s="21">
        <v>66488105.009999998</v>
      </c>
      <c r="N7" s="15">
        <v>3244649.61</v>
      </c>
      <c r="O7" s="21">
        <v>125443116.08</v>
      </c>
      <c r="P7" s="15">
        <v>3402816.28</v>
      </c>
      <c r="Q7" s="21">
        <v>132021675.33</v>
      </c>
      <c r="R7" s="15">
        <v>6455751.7699999996</v>
      </c>
      <c r="S7" s="21">
        <v>263088261.05000001</v>
      </c>
      <c r="T7" s="15">
        <v>6677825.9100000001</v>
      </c>
      <c r="U7" s="21">
        <v>280349411.22000003</v>
      </c>
      <c r="W7" s="31">
        <f>IF(ISNUMBER((I7-G7)/G7),(I7-G7)/G7,"n/a")</f>
        <v>6.7749091570597469E-2</v>
      </c>
      <c r="X7" s="31">
        <f>IF(ISNUMBER((M7-K7)/K7),(M7-K7)/K7,"n/a")</f>
        <v>4.4423216072387875E-2</v>
      </c>
      <c r="Y7" s="31">
        <f>IF(ISNUMBER((Q7-O7)/O7),(Q7-O7)/O7,"n/a")</f>
        <v>5.2442568835778879E-2</v>
      </c>
      <c r="Z7" s="31">
        <f>IF(ISNUMBER((U7-S7)/S7),(U7-S7)/S7,"n/a")</f>
        <v>6.5609731506490632E-2</v>
      </c>
      <c r="AB7" s="32">
        <f>IF(ISNUMBER(F7/G7),F7/G7,"n/a")</f>
        <v>2.7527846376153152E-2</v>
      </c>
      <c r="AC7" s="32">
        <f>IF(ISNUMBER(H7/I7),H7/I7,"n/a")</f>
        <v>3.0040843386179461E-2</v>
      </c>
      <c r="AD7" s="33">
        <f>IF(ISNUMBER(AC7-AB7),(AC7-AB7)*100,"n/a")</f>
        <v>0.25129970100263088</v>
      </c>
      <c r="AF7" s="32">
        <f>IF(ISNUMBER(J7/K7),J7/K7,"n/a")</f>
        <v>2.7941472311921185E-2</v>
      </c>
      <c r="AG7" s="32">
        <f>IF(ISNUMBER(L7/M7),L7/M7,"n/a")</f>
        <v>2.8622923299043802E-2</v>
      </c>
      <c r="AH7" s="33">
        <f>IF(ISNUMBER(AG7-AF7),(AG7-AF7)*100,"n/a")</f>
        <v>6.814509871226164E-2</v>
      </c>
      <c r="AJ7" s="32">
        <f>IF(ISNUMBER(N7/O7),N7/O7,"n/a")</f>
        <v>2.586550550873401E-2</v>
      </c>
      <c r="AK7" s="32">
        <f>IF(ISNUMBER(P7/Q7),P7/Q7,"n/a")</f>
        <v>2.5774678828263283E-2</v>
      </c>
      <c r="AL7" s="33">
        <f>IF(ISNUMBER(AK7-AJ7),(AK7-AJ7)*100,"n/a")</f>
        <v>-9.0826680470727089E-3</v>
      </c>
      <c r="AN7" s="32">
        <f>IF(ISNUMBER(R7/S7),R7/S7,"n/a")</f>
        <v>2.4538349769901296E-2</v>
      </c>
      <c r="AO7" s="32">
        <f>IF(ISNUMBER(T7/U7),T7/U7,"n/a")</f>
        <v>2.3819653770414648E-2</v>
      </c>
      <c r="AP7" s="33">
        <f>IF(ISNUMBER(AO7-AN7),(AO7-AN7)*100,"n/a")</f>
        <v>-7.1869599948664806E-2</v>
      </c>
    </row>
    <row r="8" spans="1:45" x14ac:dyDescent="0.2">
      <c r="E8" s="14" t="s">
        <v>272</v>
      </c>
      <c r="F8" s="15">
        <v>1358443.45</v>
      </c>
      <c r="G8" s="21">
        <v>68367151.989999995</v>
      </c>
      <c r="H8" s="15">
        <v>1435494.6</v>
      </c>
      <c r="I8" s="21">
        <v>72500235.019999996</v>
      </c>
      <c r="J8" s="15">
        <v>3822862.59</v>
      </c>
      <c r="K8" s="21">
        <v>210365451.03</v>
      </c>
      <c r="L8" s="15">
        <v>4302067.3099999996</v>
      </c>
      <c r="M8" s="21">
        <v>223618443.63999999</v>
      </c>
      <c r="N8" s="15">
        <v>7580474.3099999996</v>
      </c>
      <c r="O8" s="21">
        <v>431434783.87</v>
      </c>
      <c r="P8" s="15">
        <v>8290156.9199999999</v>
      </c>
      <c r="Q8" s="21">
        <v>464142338.95999998</v>
      </c>
      <c r="R8" s="15">
        <v>15260455.02</v>
      </c>
      <c r="S8" s="21">
        <v>867865548.98000002</v>
      </c>
      <c r="T8" s="15">
        <v>16497480.73</v>
      </c>
      <c r="U8" s="21">
        <v>943702918.63</v>
      </c>
      <c r="W8" s="31">
        <f t="shared" ref="W8:W64" si="0">IF(ISNUMBER((I8-G8)/G8),(I8-G8)/G8,"n/a")</f>
        <v>6.0454222674136603E-2</v>
      </c>
      <c r="X8" s="31">
        <f t="shared" ref="X8:X65" si="1">IF(ISNUMBER((M8-K8)/K8),(M8-K8)/K8,"n/a")</f>
        <v>6.2999853564880234E-2</v>
      </c>
      <c r="Y8" s="31">
        <f t="shared" ref="Y8:Y65" si="2">IF(ISNUMBER((Q8-O8)/O8),(Q8-O8)/O8,"n/a")</f>
        <v>7.5811122127453265E-2</v>
      </c>
      <c r="Z8" s="31">
        <f t="shared" ref="Z8:Z65" si="3">IF(ISNUMBER((U8-S8)/S8),(U8-S8)/S8,"n/a")</f>
        <v>8.7383777059858433E-2</v>
      </c>
      <c r="AB8" s="32">
        <f t="shared" ref="AB8:AB65" si="4">IF(ISNUMBER(F8/G8),F8/G8,"n/a")</f>
        <v>1.9869826524274381E-2</v>
      </c>
      <c r="AC8" s="32">
        <f t="shared" ref="AC8:AC65" si="5">IF(ISNUMBER(H8/I8),H8/I8,"n/a")</f>
        <v>1.9799861332918479E-2</v>
      </c>
      <c r="AD8" s="33">
        <f t="shared" ref="AD8:AD65" si="6">IF(ISNUMBER(AC8-AB8),(AC8-AB8)*100,"n/a")</f>
        <v>-6.9965191355901568E-3</v>
      </c>
      <c r="AF8" s="32">
        <f t="shared" ref="AF8:AF65" si="7">IF(ISNUMBER(J8/K8),J8/K8,"n/a")</f>
        <v>1.8172483035034232E-2</v>
      </c>
      <c r="AG8" s="32">
        <f t="shared" ref="AG8:AG65" si="8">IF(ISNUMBER(L8/M8),L8/M8,"n/a")</f>
        <v>1.9238427922009124E-2</v>
      </c>
      <c r="AH8" s="33">
        <f t="shared" ref="AH8:AH65" si="9">IF(ISNUMBER(AG8-AF8),(AG8-AF8)*100,"n/a")</f>
        <v>0.10659448869748921</v>
      </c>
      <c r="AJ8" s="32">
        <f t="shared" ref="AJ8:AJ65" si="10">IF(ISNUMBER(N8/O8),N8/O8,"n/a")</f>
        <v>1.7570382809662721E-2</v>
      </c>
      <c r="AK8" s="32">
        <f t="shared" ref="AK8:AK65" si="11">IF(ISNUMBER(P8/Q8),P8/Q8,"n/a")</f>
        <v>1.786123829723375E-2</v>
      </c>
      <c r="AL8" s="33">
        <f t="shared" ref="AL8:AL65" si="12">IF(ISNUMBER(AK8-AJ8),(AK8-AJ8)*100,"n/a")</f>
        <v>2.9085548757102828E-2</v>
      </c>
      <c r="AN8" s="32">
        <f t="shared" ref="AN8:AN65" si="13">IF(ISNUMBER(R8/S8),R8/S8,"n/a")</f>
        <v>1.7583893078755769E-2</v>
      </c>
      <c r="AO8" s="32">
        <f t="shared" ref="AO8:AO65" si="14">IF(ISNUMBER(T8/U8),T8/U8,"n/a")</f>
        <v>1.7481646399854157E-2</v>
      </c>
      <c r="AP8" s="33">
        <f t="shared" ref="AP8:AP65" si="15">IF(ISNUMBER(AO8-AN8),(AO8-AN8)*100,"n/a")</f>
        <v>-1.0224667890161229E-2</v>
      </c>
    </row>
    <row r="9" spans="1:45" x14ac:dyDescent="0.2">
      <c r="E9" s="14" t="s">
        <v>273</v>
      </c>
      <c r="F9" s="15">
        <v>2244708.9500000002</v>
      </c>
      <c r="G9" s="21">
        <v>129816028.88</v>
      </c>
      <c r="H9" s="15">
        <v>2546432.16</v>
      </c>
      <c r="I9" s="21">
        <v>138609489.06</v>
      </c>
      <c r="J9" s="15">
        <v>7322453.8899999997</v>
      </c>
      <c r="K9" s="21">
        <v>405815438.62</v>
      </c>
      <c r="L9" s="15">
        <v>7811703.7400000002</v>
      </c>
      <c r="M9" s="21">
        <v>434569620.47000003</v>
      </c>
      <c r="N9" s="15">
        <v>14069683.33</v>
      </c>
      <c r="O9" s="21">
        <v>825651077.01999998</v>
      </c>
      <c r="P9" s="15">
        <v>14559324.789999999</v>
      </c>
      <c r="Q9" s="21">
        <v>883482701.63999999</v>
      </c>
      <c r="R9" s="15">
        <v>27646366.329999998</v>
      </c>
      <c r="S9" s="21">
        <v>1686179000.6199999</v>
      </c>
      <c r="T9" s="15">
        <v>28052823.079999998</v>
      </c>
      <c r="U9" s="21">
        <v>1816538168.22</v>
      </c>
      <c r="W9" s="31">
        <f t="shared" si="0"/>
        <v>6.7737861463383314E-2</v>
      </c>
      <c r="X9" s="31">
        <f t="shared" si="1"/>
        <v>7.0855317746856453E-2</v>
      </c>
      <c r="Y9" s="31">
        <f t="shared" si="2"/>
        <v>7.0043661577636543E-2</v>
      </c>
      <c r="Z9" s="31">
        <f t="shared" si="3"/>
        <v>7.7310396791839833E-2</v>
      </c>
      <c r="AB9" s="32">
        <f t="shared" si="4"/>
        <v>1.7291462151218441E-2</v>
      </c>
      <c r="AC9" s="32">
        <f t="shared" si="5"/>
        <v>1.8371268643070489E-2</v>
      </c>
      <c r="AD9" s="33">
        <f t="shared" si="6"/>
        <v>0.10798064918520478</v>
      </c>
      <c r="AF9" s="32">
        <f t="shared" si="7"/>
        <v>1.804380315076343E-2</v>
      </c>
      <c r="AG9" s="32">
        <f t="shared" si="8"/>
        <v>1.7975724422594035E-2</v>
      </c>
      <c r="AH9" s="33">
        <f t="shared" si="9"/>
        <v>-6.8078728169395503E-3</v>
      </c>
      <c r="AJ9" s="32">
        <f t="shared" si="10"/>
        <v>1.7040713349253205E-2</v>
      </c>
      <c r="AK9" s="32">
        <f t="shared" si="11"/>
        <v>1.647946786391366E-2</v>
      </c>
      <c r="AL9" s="33">
        <f t="shared" si="12"/>
        <v>-5.6124548533954474E-2</v>
      </c>
      <c r="AN9" s="32">
        <f t="shared" si="13"/>
        <v>1.6395866820684259E-2</v>
      </c>
      <c r="AO9" s="32">
        <f t="shared" si="14"/>
        <v>1.5443013293515634E-2</v>
      </c>
      <c r="AP9" s="33">
        <f t="shared" si="15"/>
        <v>-9.5285352716862476E-2</v>
      </c>
    </row>
    <row r="10" spans="1:45" x14ac:dyDescent="0.2">
      <c r="E10" s="14" t="s">
        <v>274</v>
      </c>
      <c r="F10" s="15">
        <v>864951.95</v>
      </c>
      <c r="G10" s="21">
        <v>46583819.200000003</v>
      </c>
      <c r="H10" s="15">
        <v>894772.3</v>
      </c>
      <c r="I10" s="21">
        <v>48429425.409999996</v>
      </c>
      <c r="J10" s="15">
        <v>2439017.4900000002</v>
      </c>
      <c r="K10" s="21">
        <v>139795285.13999999</v>
      </c>
      <c r="L10" s="15">
        <v>2562399.75</v>
      </c>
      <c r="M10" s="21">
        <v>147165989.75</v>
      </c>
      <c r="N10" s="15">
        <v>4799395.1100000003</v>
      </c>
      <c r="O10" s="21">
        <v>285985271.62</v>
      </c>
      <c r="P10" s="15">
        <v>4987961.59</v>
      </c>
      <c r="Q10" s="21">
        <v>305220787.54000002</v>
      </c>
      <c r="R10" s="15">
        <v>9694756.0399999991</v>
      </c>
      <c r="S10" s="21">
        <v>592608475.35000002</v>
      </c>
      <c r="T10" s="15">
        <v>10251522.32</v>
      </c>
      <c r="U10" s="21">
        <v>635223033.57000005</v>
      </c>
      <c r="W10" s="31">
        <f t="shared" si="0"/>
        <v>3.9619040295433595E-2</v>
      </c>
      <c r="X10" s="31">
        <f t="shared" si="1"/>
        <v>5.2724987131136193E-2</v>
      </c>
      <c r="Y10" s="31">
        <f t="shared" si="2"/>
        <v>6.7260512441909989E-2</v>
      </c>
      <c r="Z10" s="31">
        <f t="shared" si="3"/>
        <v>7.1910139649675908E-2</v>
      </c>
      <c r="AB10" s="32">
        <f t="shared" si="4"/>
        <v>1.8567647841119903E-2</v>
      </c>
      <c r="AC10" s="32">
        <f t="shared" si="5"/>
        <v>1.8475798389613808E-2</v>
      </c>
      <c r="AD10" s="33">
        <f t="shared" si="6"/>
        <v>-9.1849451506094415E-3</v>
      </c>
      <c r="AF10" s="32">
        <f t="shared" si="7"/>
        <v>1.7447065454013068E-2</v>
      </c>
      <c r="AG10" s="32">
        <f t="shared" si="8"/>
        <v>1.7411629917706582E-2</v>
      </c>
      <c r="AH10" s="33">
        <f t="shared" si="9"/>
        <v>-3.543553630648566E-3</v>
      </c>
      <c r="AJ10" s="32">
        <f t="shared" si="10"/>
        <v>1.6781966018086229E-2</v>
      </c>
      <c r="AK10" s="32">
        <f t="shared" si="11"/>
        <v>1.6342142454325179E-2</v>
      </c>
      <c r="AL10" s="33">
        <f t="shared" si="12"/>
        <v>-4.3982356376105064E-2</v>
      </c>
      <c r="AN10" s="32">
        <f t="shared" si="13"/>
        <v>1.6359462348685086E-2</v>
      </c>
      <c r="AO10" s="32">
        <f t="shared" si="14"/>
        <v>1.6138461262000674E-2</v>
      </c>
      <c r="AP10" s="33">
        <f t="shared" si="15"/>
        <v>-2.2100108668441157E-2</v>
      </c>
    </row>
    <row r="11" spans="1:45" x14ac:dyDescent="0.2">
      <c r="E11" s="14" t="s">
        <v>275</v>
      </c>
      <c r="F11" s="15">
        <v>2103640.1</v>
      </c>
      <c r="G11" s="21">
        <v>96530514.629999995</v>
      </c>
      <c r="H11" s="15">
        <v>2338328.15</v>
      </c>
      <c r="I11" s="21">
        <v>103977732.98999999</v>
      </c>
      <c r="J11" s="15">
        <v>7170860.4199999999</v>
      </c>
      <c r="K11" s="21">
        <v>303951682.77999997</v>
      </c>
      <c r="L11" s="15">
        <v>7604127.4400000004</v>
      </c>
      <c r="M11" s="21">
        <v>326780530.56</v>
      </c>
      <c r="N11" s="15">
        <v>13204348.92</v>
      </c>
      <c r="O11" s="21">
        <v>613088827.45000005</v>
      </c>
      <c r="P11" s="15">
        <v>13866986.6</v>
      </c>
      <c r="Q11" s="21">
        <v>661714300.92999995</v>
      </c>
      <c r="R11" s="15">
        <v>25633264.43</v>
      </c>
      <c r="S11" s="21">
        <v>1264532888.8499999</v>
      </c>
      <c r="T11" s="15">
        <v>26530435.739999998</v>
      </c>
      <c r="U11" s="21">
        <v>1372160943.1500001</v>
      </c>
      <c r="W11" s="31">
        <f t="shared" si="0"/>
        <v>7.7148851723675929E-2</v>
      </c>
      <c r="X11" s="31">
        <f t="shared" si="1"/>
        <v>7.5106831359520829E-2</v>
      </c>
      <c r="Y11" s="31">
        <f t="shared" si="2"/>
        <v>7.9312281194629186E-2</v>
      </c>
      <c r="Z11" s="31">
        <f t="shared" si="3"/>
        <v>8.5112894452179913E-2</v>
      </c>
      <c r="AB11" s="32">
        <f t="shared" si="4"/>
        <v>2.1792488189493454E-2</v>
      </c>
      <c r="AC11" s="32">
        <f t="shared" si="5"/>
        <v>2.2488739490260742E-2</v>
      </c>
      <c r="AD11" s="33">
        <f t="shared" si="6"/>
        <v>6.9625130076728797E-2</v>
      </c>
      <c r="AF11" s="32">
        <f t="shared" si="7"/>
        <v>2.3592106332210254E-2</v>
      </c>
      <c r="AG11" s="32">
        <f t="shared" si="8"/>
        <v>2.3269830142477875E-2</v>
      </c>
      <c r="AH11" s="33">
        <f t="shared" si="9"/>
        <v>-3.2227618973237893E-2</v>
      </c>
      <c r="AJ11" s="32">
        <f t="shared" si="10"/>
        <v>2.1537415670940228E-2</v>
      </c>
      <c r="AK11" s="32">
        <f t="shared" si="11"/>
        <v>2.0956153706381708E-2</v>
      </c>
      <c r="AL11" s="33">
        <f t="shared" si="12"/>
        <v>-5.8126196455851945E-2</v>
      </c>
      <c r="AN11" s="32">
        <f t="shared" si="13"/>
        <v>2.0270935343810297E-2</v>
      </c>
      <c r="AO11" s="32">
        <f t="shared" si="14"/>
        <v>1.933478421204398E-2</v>
      </c>
      <c r="AP11" s="33">
        <f t="shared" si="15"/>
        <v>-9.3615113176631626E-2</v>
      </c>
    </row>
    <row r="12" spans="1:45" x14ac:dyDescent="0.2">
      <c r="E12" s="14" t="s">
        <v>276</v>
      </c>
      <c r="F12" s="15">
        <v>1081421.32</v>
      </c>
      <c r="G12" s="21">
        <v>40348843.380000003</v>
      </c>
      <c r="H12" s="15">
        <v>1050347.43</v>
      </c>
      <c r="I12" s="21">
        <v>41927570.549999997</v>
      </c>
      <c r="J12" s="15">
        <v>3222799.41</v>
      </c>
      <c r="K12" s="21">
        <v>124132270.58</v>
      </c>
      <c r="L12" s="15">
        <v>3268996.56</v>
      </c>
      <c r="M12" s="21">
        <v>128972458.04000001</v>
      </c>
      <c r="N12" s="15">
        <v>5951301.6100000003</v>
      </c>
      <c r="O12" s="21">
        <v>244409756.53</v>
      </c>
      <c r="P12" s="15">
        <v>6011323.6500000004</v>
      </c>
      <c r="Q12" s="21">
        <v>253919924.36000001</v>
      </c>
      <c r="R12" s="15">
        <v>11861534.91</v>
      </c>
      <c r="S12" s="21">
        <v>511745516.63</v>
      </c>
      <c r="T12" s="15">
        <v>12131589.52</v>
      </c>
      <c r="U12" s="21">
        <v>544758171.97000003</v>
      </c>
      <c r="W12" s="31">
        <f t="shared" si="0"/>
        <v>3.9126949814440856E-2</v>
      </c>
      <c r="X12" s="31">
        <f t="shared" si="1"/>
        <v>3.899217695273393E-2</v>
      </c>
      <c r="Y12" s="31">
        <f t="shared" si="2"/>
        <v>3.8910753666385203E-2</v>
      </c>
      <c r="Z12" s="31">
        <f t="shared" si="3"/>
        <v>6.4509906324921845E-2</v>
      </c>
      <c r="AB12" s="32">
        <f t="shared" si="4"/>
        <v>2.6801792304560479E-2</v>
      </c>
      <c r="AC12" s="32">
        <f t="shared" si="5"/>
        <v>2.5051473677622851E-2</v>
      </c>
      <c r="AD12" s="33">
        <f t="shared" si="6"/>
        <v>-0.17503186269376275</v>
      </c>
      <c r="AF12" s="32">
        <f t="shared" si="7"/>
        <v>2.5962623538115258E-2</v>
      </c>
      <c r="AG12" s="32">
        <f t="shared" si="8"/>
        <v>2.5346470166414455E-2</v>
      </c>
      <c r="AH12" s="33">
        <f t="shared" si="9"/>
        <v>-6.1615337170080331E-2</v>
      </c>
      <c r="AJ12" s="32">
        <f t="shared" si="10"/>
        <v>2.4349689204283095E-2</v>
      </c>
      <c r="AK12" s="32">
        <f t="shared" si="11"/>
        <v>2.3674092000269056E-2</v>
      </c>
      <c r="AL12" s="33">
        <f t="shared" si="12"/>
        <v>-6.7559720401403831E-2</v>
      </c>
      <c r="AN12" s="32">
        <f t="shared" si="13"/>
        <v>2.3178581002744916E-2</v>
      </c>
      <c r="AO12" s="32">
        <f t="shared" si="14"/>
        <v>2.2269678812029074E-2</v>
      </c>
      <c r="AP12" s="33">
        <f t="shared" si="15"/>
        <v>-9.0890219071584205E-2</v>
      </c>
    </row>
    <row r="13" spans="1:45" x14ac:dyDescent="0.2">
      <c r="E13" s="14" t="s">
        <v>277</v>
      </c>
      <c r="F13" s="15">
        <v>611803.85</v>
      </c>
      <c r="G13" s="21">
        <v>31859875.760000002</v>
      </c>
      <c r="H13" s="15">
        <v>624720.41</v>
      </c>
      <c r="I13" s="21">
        <v>34823211.18</v>
      </c>
      <c r="J13" s="15">
        <v>1802281.12</v>
      </c>
      <c r="K13" s="21">
        <v>97104199.650000006</v>
      </c>
      <c r="L13" s="15">
        <v>1870289.08</v>
      </c>
      <c r="M13" s="21">
        <v>108683602.66</v>
      </c>
      <c r="N13" s="15">
        <v>3468615.83</v>
      </c>
      <c r="O13" s="21">
        <v>195600825.97</v>
      </c>
      <c r="P13" s="15">
        <v>3501831.77</v>
      </c>
      <c r="Q13" s="21">
        <v>219348411.12</v>
      </c>
      <c r="R13" s="15">
        <v>7026644.2199999997</v>
      </c>
      <c r="S13" s="21">
        <v>403036023.75999999</v>
      </c>
      <c r="T13" s="15">
        <v>7037860.2599999998</v>
      </c>
      <c r="U13" s="21">
        <v>446493522.26999998</v>
      </c>
      <c r="W13" s="31">
        <f t="shared" si="0"/>
        <v>9.3011518385155117E-2</v>
      </c>
      <c r="X13" s="31">
        <f t="shared" si="1"/>
        <v>0.11924719066463146</v>
      </c>
      <c r="Y13" s="31">
        <f t="shared" si="2"/>
        <v>0.12140840935734218</v>
      </c>
      <c r="Z13" s="31">
        <f t="shared" si="3"/>
        <v>0.10782534549784581</v>
      </c>
      <c r="AB13" s="32">
        <f t="shared" si="4"/>
        <v>1.920295780839542E-2</v>
      </c>
      <c r="AC13" s="32">
        <f t="shared" si="5"/>
        <v>1.7939770309258425E-2</v>
      </c>
      <c r="AD13" s="33">
        <f t="shared" si="6"/>
        <v>-0.12631874991369946</v>
      </c>
      <c r="AF13" s="32">
        <f t="shared" si="7"/>
        <v>1.8560279848823202E-2</v>
      </c>
      <c r="AG13" s="32">
        <f t="shared" si="8"/>
        <v>1.720856720080317E-2</v>
      </c>
      <c r="AH13" s="33">
        <f t="shared" si="9"/>
        <v>-0.13517126480200314</v>
      </c>
      <c r="AJ13" s="32">
        <f t="shared" si="10"/>
        <v>1.7733134882221786E-2</v>
      </c>
      <c r="AK13" s="32">
        <f t="shared" si="11"/>
        <v>1.5964700870726781E-2</v>
      </c>
      <c r="AL13" s="33">
        <f t="shared" si="12"/>
        <v>-0.17684340114950056</v>
      </c>
      <c r="AN13" s="32">
        <f t="shared" si="13"/>
        <v>1.7434283304125262E-2</v>
      </c>
      <c r="AO13" s="32">
        <f t="shared" si="14"/>
        <v>1.5762513696098195E-2</v>
      </c>
      <c r="AP13" s="33">
        <f t="shared" si="15"/>
        <v>-0.16717696080270661</v>
      </c>
    </row>
    <row r="14" spans="1:45" x14ac:dyDescent="0.2">
      <c r="E14" s="14" t="s">
        <v>278</v>
      </c>
      <c r="F14" s="15">
        <v>1870565.06</v>
      </c>
      <c r="G14" s="21">
        <v>90627513.25</v>
      </c>
      <c r="H14" s="15">
        <v>2143072.84</v>
      </c>
      <c r="I14" s="21">
        <v>101057854.53</v>
      </c>
      <c r="J14" s="15">
        <v>5958933.9800000004</v>
      </c>
      <c r="K14" s="21">
        <v>286135649.32999998</v>
      </c>
      <c r="L14" s="15">
        <v>6435126.5300000003</v>
      </c>
      <c r="M14" s="21">
        <v>305814876.50999999</v>
      </c>
      <c r="N14" s="15">
        <v>11192678.57</v>
      </c>
      <c r="O14" s="21">
        <v>570604264.09000003</v>
      </c>
      <c r="P14" s="15">
        <v>11879545.220000001</v>
      </c>
      <c r="Q14" s="21">
        <v>611756109</v>
      </c>
      <c r="R14" s="15">
        <v>21879206.039999999</v>
      </c>
      <c r="S14" s="21">
        <v>1165218232.0699999</v>
      </c>
      <c r="T14" s="15">
        <v>23065628.780000001</v>
      </c>
      <c r="U14" s="21">
        <v>1260639429.1099999</v>
      </c>
      <c r="W14" s="31">
        <f t="shared" si="0"/>
        <v>0.11509022929082743</v>
      </c>
      <c r="X14" s="31">
        <f t="shared" si="1"/>
        <v>6.8775866362963997E-2</v>
      </c>
      <c r="Y14" s="31">
        <f t="shared" si="2"/>
        <v>7.2119764081379503E-2</v>
      </c>
      <c r="Z14" s="31">
        <f t="shared" si="3"/>
        <v>8.1891266729053017E-2</v>
      </c>
      <c r="AB14" s="32">
        <f t="shared" si="4"/>
        <v>2.0640145502392453E-2</v>
      </c>
      <c r="AC14" s="32">
        <f t="shared" si="5"/>
        <v>2.1206395583668443E-2</v>
      </c>
      <c r="AD14" s="33">
        <f t="shared" si="6"/>
        <v>5.6625008127599019E-2</v>
      </c>
      <c r="AF14" s="32">
        <f t="shared" si="7"/>
        <v>2.0825555969530965E-2</v>
      </c>
      <c r="AG14" s="32">
        <f t="shared" si="8"/>
        <v>2.1042555559881583E-2</v>
      </c>
      <c r="AH14" s="33">
        <f t="shared" si="9"/>
        <v>2.1699959035061805E-2</v>
      </c>
      <c r="AJ14" s="32">
        <f t="shared" si="10"/>
        <v>1.9615483574855666E-2</v>
      </c>
      <c r="AK14" s="32">
        <f t="shared" si="11"/>
        <v>1.9418760262841936E-2</v>
      </c>
      <c r="AL14" s="33">
        <f t="shared" si="12"/>
        <v>-1.9672331201373017E-2</v>
      </c>
      <c r="AN14" s="32">
        <f t="shared" si="13"/>
        <v>1.8776917008182906E-2</v>
      </c>
      <c r="AO14" s="32">
        <f t="shared" si="14"/>
        <v>1.8296769280240686E-2</v>
      </c>
      <c r="AP14" s="33">
        <f t="shared" si="15"/>
        <v>-4.801477279422206E-2</v>
      </c>
    </row>
    <row r="15" spans="1:45" x14ac:dyDescent="0.2">
      <c r="E15" s="14" t="s">
        <v>279</v>
      </c>
      <c r="F15" s="15">
        <v>865654.33</v>
      </c>
      <c r="G15" s="21">
        <v>38907583.039999999</v>
      </c>
      <c r="H15" s="15">
        <v>941581.45</v>
      </c>
      <c r="I15" s="21">
        <v>41444666.579999998</v>
      </c>
      <c r="J15" s="15">
        <v>2352770.92</v>
      </c>
      <c r="K15" s="21">
        <v>120202860.22</v>
      </c>
      <c r="L15" s="15">
        <v>2773072.81</v>
      </c>
      <c r="M15" s="21">
        <v>127925284.7</v>
      </c>
      <c r="N15" s="15">
        <v>4576525.8499999996</v>
      </c>
      <c r="O15" s="21">
        <v>243578521.91999999</v>
      </c>
      <c r="P15" s="15">
        <v>5357100.72</v>
      </c>
      <c r="Q15" s="21">
        <v>259600576.09</v>
      </c>
      <c r="R15" s="15">
        <v>9421517.7400000002</v>
      </c>
      <c r="S15" s="21">
        <v>498813397.60000002</v>
      </c>
      <c r="T15" s="15">
        <v>10558237.960000001</v>
      </c>
      <c r="U15" s="21">
        <v>533125563.61000001</v>
      </c>
      <c r="W15" s="31">
        <f t="shared" si="0"/>
        <v>6.5207945129659717E-2</v>
      </c>
      <c r="X15" s="31">
        <f t="shared" si="1"/>
        <v>6.4244931159425991E-2</v>
      </c>
      <c r="Y15" s="31">
        <f t="shared" si="2"/>
        <v>6.5777778942522028E-2</v>
      </c>
      <c r="Z15" s="31">
        <f t="shared" si="3"/>
        <v>6.8787579032740853E-2</v>
      </c>
      <c r="AB15" s="32">
        <f t="shared" si="4"/>
        <v>2.2248987533099666E-2</v>
      </c>
      <c r="AC15" s="32">
        <f t="shared" si="5"/>
        <v>2.2719001688250522E-2</v>
      </c>
      <c r="AD15" s="33">
        <f t="shared" si="6"/>
        <v>4.7001415515085521E-2</v>
      </c>
      <c r="AF15" s="32">
        <f t="shared" si="7"/>
        <v>1.9573335573661609E-2</v>
      </c>
      <c r="AG15" s="32">
        <f t="shared" si="8"/>
        <v>2.1677284647074933E-2</v>
      </c>
      <c r="AH15" s="33">
        <f t="shared" si="9"/>
        <v>0.21039490734133248</v>
      </c>
      <c r="AJ15" s="32">
        <f t="shared" si="10"/>
        <v>1.878870851964155E-2</v>
      </c>
      <c r="AK15" s="32">
        <f t="shared" si="11"/>
        <v>2.0635935407719457E-2</v>
      </c>
      <c r="AL15" s="33">
        <f t="shared" si="12"/>
        <v>0.18472268880779069</v>
      </c>
      <c r="AN15" s="32">
        <f t="shared" si="13"/>
        <v>1.8887860240584683E-2</v>
      </c>
      <c r="AO15" s="32">
        <f t="shared" si="14"/>
        <v>1.9804411344498424E-2</v>
      </c>
      <c r="AP15" s="33">
        <f t="shared" si="15"/>
        <v>9.1655110391374028E-2</v>
      </c>
    </row>
    <row r="16" spans="1:45" x14ac:dyDescent="0.2">
      <c r="E16" s="14" t="s">
        <v>280</v>
      </c>
      <c r="F16" s="15">
        <v>606351.18000000005</v>
      </c>
      <c r="G16" s="21">
        <v>22061244.579999998</v>
      </c>
      <c r="H16" s="15">
        <v>633381.27</v>
      </c>
      <c r="I16" s="21">
        <v>23850456.760000002</v>
      </c>
      <c r="J16" s="15">
        <v>2059410.5</v>
      </c>
      <c r="K16" s="21">
        <v>72377979.780000001</v>
      </c>
      <c r="L16" s="15">
        <v>2095485.46</v>
      </c>
      <c r="M16" s="21">
        <v>77086003.409999996</v>
      </c>
      <c r="N16" s="15">
        <v>3907903.63</v>
      </c>
      <c r="O16" s="21">
        <v>142201037.59999999</v>
      </c>
      <c r="P16" s="15">
        <v>3915682.24</v>
      </c>
      <c r="Q16" s="21">
        <v>149833147.72999999</v>
      </c>
      <c r="R16" s="15">
        <v>7581108.0999999996</v>
      </c>
      <c r="S16" s="21">
        <v>295125914.94999999</v>
      </c>
      <c r="T16" s="15">
        <v>7775155.8600000003</v>
      </c>
      <c r="U16" s="21">
        <v>310567932.48000002</v>
      </c>
      <c r="W16" s="31">
        <f t="shared" si="0"/>
        <v>8.1102050861719954E-2</v>
      </c>
      <c r="X16" s="31">
        <f t="shared" si="1"/>
        <v>6.5047734743502048E-2</v>
      </c>
      <c r="Y16" s="31">
        <f t="shared" si="2"/>
        <v>5.3671268921880184E-2</v>
      </c>
      <c r="Z16" s="31">
        <f t="shared" si="3"/>
        <v>5.2323488883096576E-2</v>
      </c>
      <c r="AB16" s="32">
        <f t="shared" si="4"/>
        <v>2.7484903573830925E-2</v>
      </c>
      <c r="AC16" s="32">
        <f t="shared" si="5"/>
        <v>2.6556358076221597E-2</v>
      </c>
      <c r="AD16" s="33">
        <f t="shared" si="6"/>
        <v>-9.2854549760932811E-2</v>
      </c>
      <c r="AF16" s="32">
        <f t="shared" si="7"/>
        <v>2.8453550461891602E-2</v>
      </c>
      <c r="AG16" s="32">
        <f t="shared" si="8"/>
        <v>2.7183734625009275E-2</v>
      </c>
      <c r="AH16" s="33">
        <f t="shared" si="9"/>
        <v>-0.12698158368823279</v>
      </c>
      <c r="AJ16" s="32">
        <f t="shared" si="10"/>
        <v>2.7481540894185429E-2</v>
      </c>
      <c r="AK16" s="32">
        <f t="shared" si="11"/>
        <v>2.6133617956529069E-2</v>
      </c>
      <c r="AL16" s="33">
        <f t="shared" si="12"/>
        <v>-0.13479229376563601</v>
      </c>
      <c r="AN16" s="32">
        <f t="shared" si="13"/>
        <v>2.5687707232637923E-2</v>
      </c>
      <c r="AO16" s="32">
        <f t="shared" si="14"/>
        <v>2.5035282290455745E-2</v>
      </c>
      <c r="AP16" s="33">
        <f t="shared" si="15"/>
        <v>-6.5242494218217817E-2</v>
      </c>
    </row>
    <row r="17" spans="5:42" x14ac:dyDescent="0.2">
      <c r="E17" s="14" t="s">
        <v>281</v>
      </c>
      <c r="F17" s="15">
        <v>643809.24</v>
      </c>
      <c r="G17" s="21">
        <v>28323492.239999998</v>
      </c>
      <c r="H17" s="15">
        <v>656084.06999999995</v>
      </c>
      <c r="I17" s="21">
        <v>28905460.84</v>
      </c>
      <c r="J17" s="15">
        <v>1945459.74</v>
      </c>
      <c r="K17" s="21">
        <v>85168611.109999999</v>
      </c>
      <c r="L17" s="15">
        <v>1966068.56</v>
      </c>
      <c r="M17" s="21">
        <v>88619061.310000002</v>
      </c>
      <c r="N17" s="15">
        <v>3728196.68</v>
      </c>
      <c r="O17" s="21">
        <v>169268704.43000001</v>
      </c>
      <c r="P17" s="15">
        <v>3771975.82</v>
      </c>
      <c r="Q17" s="21">
        <v>178174837.16</v>
      </c>
      <c r="R17" s="15">
        <v>7482728.8300000001</v>
      </c>
      <c r="S17" s="21">
        <v>351335097.95999998</v>
      </c>
      <c r="T17" s="15">
        <v>7695768.4900000002</v>
      </c>
      <c r="U17" s="21">
        <v>374787196.67000002</v>
      </c>
      <c r="W17" s="31">
        <f t="shared" si="0"/>
        <v>2.0547204951588325E-2</v>
      </c>
      <c r="X17" s="31">
        <f t="shared" si="1"/>
        <v>4.0513167410274595E-2</v>
      </c>
      <c r="Y17" s="31">
        <f t="shared" si="2"/>
        <v>5.2615353558655396E-2</v>
      </c>
      <c r="Z17" s="31">
        <f t="shared" si="3"/>
        <v>6.6751368838959824E-2</v>
      </c>
      <c r="AB17" s="32">
        <f t="shared" si="4"/>
        <v>2.2730574130642587E-2</v>
      </c>
      <c r="AC17" s="32">
        <f t="shared" si="5"/>
        <v>2.2697582080825941E-2</v>
      </c>
      <c r="AD17" s="33">
        <f t="shared" si="6"/>
        <v>-3.2992049816646385E-3</v>
      </c>
      <c r="AF17" s="32">
        <f t="shared" si="7"/>
        <v>2.2842449990024265E-2</v>
      </c>
      <c r="AG17" s="32">
        <f t="shared" si="8"/>
        <v>2.2185617077599803E-2</v>
      </c>
      <c r="AH17" s="33">
        <f t="shared" si="9"/>
        <v>-6.5683291242446193E-2</v>
      </c>
      <c r="AJ17" s="32">
        <f t="shared" si="10"/>
        <v>2.202531585832378E-2</v>
      </c>
      <c r="AK17" s="32">
        <f t="shared" si="11"/>
        <v>2.1170081477963058E-2</v>
      </c>
      <c r="AL17" s="33">
        <f t="shared" si="12"/>
        <v>-8.5523438036072194E-2</v>
      </c>
      <c r="AN17" s="32">
        <f t="shared" si="13"/>
        <v>2.1297982676504242E-2</v>
      </c>
      <c r="AO17" s="32">
        <f t="shared" si="14"/>
        <v>2.0533701680252758E-2</v>
      </c>
      <c r="AP17" s="33">
        <f t="shared" si="15"/>
        <v>-7.6428099625148321E-2</v>
      </c>
    </row>
    <row r="18" spans="5:42" x14ac:dyDescent="0.2">
      <c r="E18" s="14" t="s">
        <v>282</v>
      </c>
      <c r="F18" s="15">
        <v>1535841.02</v>
      </c>
      <c r="G18" s="21">
        <v>84008269.450000003</v>
      </c>
      <c r="H18" s="15">
        <v>1610922.35</v>
      </c>
      <c r="I18" s="21">
        <v>88893580.950000003</v>
      </c>
      <c r="J18" s="15">
        <v>4483186.41</v>
      </c>
      <c r="K18" s="21">
        <v>261179833.24000001</v>
      </c>
      <c r="L18" s="15">
        <v>4942973.1100000003</v>
      </c>
      <c r="M18" s="21">
        <v>279387363.50999999</v>
      </c>
      <c r="N18" s="15">
        <v>8898429.6400000006</v>
      </c>
      <c r="O18" s="21">
        <v>538402208.02999997</v>
      </c>
      <c r="P18" s="15">
        <v>9402304.8699999992</v>
      </c>
      <c r="Q18" s="21">
        <v>575597919.28999996</v>
      </c>
      <c r="R18" s="15">
        <v>17889907.25</v>
      </c>
      <c r="S18" s="21">
        <v>1082612449.0899999</v>
      </c>
      <c r="T18" s="15">
        <v>18596451.280000001</v>
      </c>
      <c r="U18" s="21">
        <v>1162924971.27</v>
      </c>
      <c r="W18" s="31">
        <f t="shared" si="0"/>
        <v>5.8152745342619362E-2</v>
      </c>
      <c r="X18" s="31">
        <f t="shared" si="1"/>
        <v>6.9712619248320562E-2</v>
      </c>
      <c r="Y18" s="31">
        <f t="shared" si="2"/>
        <v>6.9085361659451866E-2</v>
      </c>
      <c r="Z18" s="31">
        <f t="shared" si="3"/>
        <v>7.4184000237118561E-2</v>
      </c>
      <c r="AB18" s="32">
        <f t="shared" si="4"/>
        <v>1.828202187778789E-2</v>
      </c>
      <c r="AC18" s="32">
        <f t="shared" si="5"/>
        <v>1.8121919859501397E-2</v>
      </c>
      <c r="AD18" s="33">
        <f t="shared" si="6"/>
        <v>-1.6010201828649262E-2</v>
      </c>
      <c r="AF18" s="32">
        <f t="shared" si="7"/>
        <v>1.7165132370233073E-2</v>
      </c>
      <c r="AG18" s="32">
        <f t="shared" si="8"/>
        <v>1.7692185673326196E-2</v>
      </c>
      <c r="AH18" s="33">
        <f t="shared" si="9"/>
        <v>5.2705330309312307E-2</v>
      </c>
      <c r="AJ18" s="32">
        <f t="shared" si="10"/>
        <v>1.6527476127111605E-2</v>
      </c>
      <c r="AK18" s="32">
        <f t="shared" si="11"/>
        <v>1.6334848606815226E-2</v>
      </c>
      <c r="AL18" s="33">
        <f t="shared" si="12"/>
        <v>-1.9262752029637967E-2</v>
      </c>
      <c r="AN18" s="32">
        <f t="shared" si="13"/>
        <v>1.6524756633860556E-2</v>
      </c>
      <c r="AO18" s="32">
        <f t="shared" si="14"/>
        <v>1.5991101523678955E-2</v>
      </c>
      <c r="AP18" s="33">
        <f t="shared" si="15"/>
        <v>-5.3365511018160089E-2</v>
      </c>
    </row>
    <row r="19" spans="5:42" x14ac:dyDescent="0.2">
      <c r="E19" s="14" t="s">
        <v>283</v>
      </c>
      <c r="F19" s="15">
        <v>1392919.17</v>
      </c>
      <c r="G19" s="21">
        <v>59211947.700000003</v>
      </c>
      <c r="H19" s="15">
        <v>1480058.93</v>
      </c>
      <c r="I19" s="21">
        <v>64446004.5</v>
      </c>
      <c r="J19" s="15">
        <v>4124999.48</v>
      </c>
      <c r="K19" s="21">
        <v>188742336.72999999</v>
      </c>
      <c r="L19" s="15">
        <v>4785330.4400000004</v>
      </c>
      <c r="M19" s="21">
        <v>204858405.56999999</v>
      </c>
      <c r="N19" s="15">
        <v>8236866.6900000004</v>
      </c>
      <c r="O19" s="21">
        <v>387818350.75999999</v>
      </c>
      <c r="P19" s="15">
        <v>8994574.9399999995</v>
      </c>
      <c r="Q19" s="21">
        <v>418806512.23000002</v>
      </c>
      <c r="R19" s="15">
        <v>16343874.279999999</v>
      </c>
      <c r="S19" s="21">
        <v>792375787.28999996</v>
      </c>
      <c r="T19" s="15">
        <v>17637286.07</v>
      </c>
      <c r="U19" s="21">
        <v>864806643.77999997</v>
      </c>
      <c r="W19" s="31">
        <f t="shared" si="0"/>
        <v>8.8395281751557669E-2</v>
      </c>
      <c r="X19" s="31">
        <f t="shared" si="1"/>
        <v>8.5386612877715873E-2</v>
      </c>
      <c r="Y19" s="31">
        <f t="shared" si="2"/>
        <v>7.9903803956860572E-2</v>
      </c>
      <c r="Z19" s="31">
        <f t="shared" si="3"/>
        <v>9.1409729640680185E-2</v>
      </c>
      <c r="AB19" s="32">
        <f t="shared" si="4"/>
        <v>2.3524292378580208E-2</v>
      </c>
      <c r="AC19" s="32">
        <f t="shared" si="5"/>
        <v>2.2965875720037849E-2</v>
      </c>
      <c r="AD19" s="33">
        <f t="shared" si="6"/>
        <v>-5.5841665854235861E-2</v>
      </c>
      <c r="AF19" s="32">
        <f t="shared" si="7"/>
        <v>2.1855189203792157E-2</v>
      </c>
      <c r="AG19" s="32">
        <f t="shared" si="8"/>
        <v>2.3359209629135066E-2</v>
      </c>
      <c r="AH19" s="33">
        <f t="shared" si="9"/>
        <v>0.15040204253429085</v>
      </c>
      <c r="AJ19" s="32">
        <f t="shared" si="10"/>
        <v>2.1238981275275848E-2</v>
      </c>
      <c r="AK19" s="32">
        <f t="shared" si="11"/>
        <v>2.1476683569476976E-2</v>
      </c>
      <c r="AL19" s="33">
        <f t="shared" si="12"/>
        <v>2.3770229420112809E-2</v>
      </c>
      <c r="AN19" s="32">
        <f t="shared" si="13"/>
        <v>2.0626418098788193E-2</v>
      </c>
      <c r="AO19" s="32">
        <f t="shared" si="14"/>
        <v>2.0394484937013027E-2</v>
      </c>
      <c r="AP19" s="33">
        <f t="shared" si="15"/>
        <v>-2.3193316177516632E-2</v>
      </c>
    </row>
    <row r="20" spans="5:42" x14ac:dyDescent="0.2">
      <c r="E20" s="14" t="s">
        <v>284</v>
      </c>
      <c r="F20" s="15">
        <v>1340531.4099999999</v>
      </c>
      <c r="G20" s="21">
        <v>61496121.270000003</v>
      </c>
      <c r="H20" s="15">
        <v>1454564.64</v>
      </c>
      <c r="I20" s="21">
        <v>64125165.170000002</v>
      </c>
      <c r="J20" s="15">
        <v>4017970.66</v>
      </c>
      <c r="K20" s="21">
        <v>189317459.46000001</v>
      </c>
      <c r="L20" s="15">
        <v>4361284.3899999997</v>
      </c>
      <c r="M20" s="21">
        <v>198975046.16</v>
      </c>
      <c r="N20" s="15">
        <v>7735354.3899999997</v>
      </c>
      <c r="O20" s="21">
        <v>375246242.17000002</v>
      </c>
      <c r="P20" s="15">
        <v>8212670.5899999999</v>
      </c>
      <c r="Q20" s="21">
        <v>394665045.58999997</v>
      </c>
      <c r="R20" s="15">
        <v>15652188.289999999</v>
      </c>
      <c r="S20" s="21">
        <v>781377083.96000004</v>
      </c>
      <c r="T20" s="15">
        <v>16479548.5</v>
      </c>
      <c r="U20" s="21">
        <v>832305739.10000002</v>
      </c>
      <c r="W20" s="31">
        <f t="shared" si="0"/>
        <v>4.2751377578061002E-2</v>
      </c>
      <c r="X20" s="31">
        <f t="shared" si="1"/>
        <v>5.1012657403848659E-2</v>
      </c>
      <c r="Y20" s="31">
        <f t="shared" si="2"/>
        <v>5.1749494699010315E-2</v>
      </c>
      <c r="Z20" s="31">
        <f t="shared" si="3"/>
        <v>6.5178076226518958E-2</v>
      </c>
      <c r="AB20" s="32">
        <f t="shared" si="4"/>
        <v>2.1798633512418918E-2</v>
      </c>
      <c r="AC20" s="32">
        <f t="shared" si="5"/>
        <v>2.2683210813474772E-2</v>
      </c>
      <c r="AD20" s="33">
        <f t="shared" si="6"/>
        <v>8.8457730105585483E-2</v>
      </c>
      <c r="AF20" s="32">
        <f t="shared" si="7"/>
        <v>2.1223455414311317E-2</v>
      </c>
      <c r="AG20" s="32">
        <f t="shared" si="8"/>
        <v>2.1918750487400312E-2</v>
      </c>
      <c r="AH20" s="33">
        <f t="shared" si="9"/>
        <v>6.9529507308899521E-2</v>
      </c>
      <c r="AJ20" s="32">
        <f t="shared" si="10"/>
        <v>2.0614075560803635E-2</v>
      </c>
      <c r="AK20" s="32">
        <f t="shared" si="11"/>
        <v>2.0809217035480207E-2</v>
      </c>
      <c r="AL20" s="33">
        <f t="shared" si="12"/>
        <v>1.9514147467657172E-2</v>
      </c>
      <c r="AN20" s="32">
        <f t="shared" si="13"/>
        <v>2.0031542530880339E-2</v>
      </c>
      <c r="AO20" s="32">
        <f t="shared" si="14"/>
        <v>1.9799873683221128E-2</v>
      </c>
      <c r="AP20" s="33">
        <f t="shared" si="15"/>
        <v>-2.3166884765921103E-2</v>
      </c>
    </row>
    <row r="21" spans="5:42" x14ac:dyDescent="0.2">
      <c r="E21" s="14" t="s">
        <v>285</v>
      </c>
      <c r="F21" s="15">
        <v>668518.68000000005</v>
      </c>
      <c r="G21" s="21">
        <v>27420919.66</v>
      </c>
      <c r="H21" s="15">
        <v>716072.79</v>
      </c>
      <c r="I21" s="21">
        <v>28803312.18</v>
      </c>
      <c r="J21" s="15">
        <v>1981399.73</v>
      </c>
      <c r="K21" s="21">
        <v>84448527.950000003</v>
      </c>
      <c r="L21" s="15">
        <v>2111246.9700000002</v>
      </c>
      <c r="M21" s="21">
        <v>88617501.629999995</v>
      </c>
      <c r="N21" s="15">
        <v>3792929.75</v>
      </c>
      <c r="O21" s="21">
        <v>166623520.49000001</v>
      </c>
      <c r="P21" s="15">
        <v>3939495.93</v>
      </c>
      <c r="Q21" s="21">
        <v>174879344.25999999</v>
      </c>
      <c r="R21" s="15">
        <v>7804802.7300000004</v>
      </c>
      <c r="S21" s="21">
        <v>348932364.05000001</v>
      </c>
      <c r="T21" s="15">
        <v>8049798.0599999996</v>
      </c>
      <c r="U21" s="21">
        <v>374759215.44</v>
      </c>
      <c r="W21" s="31">
        <f t="shared" si="0"/>
        <v>5.0413791263775563E-2</v>
      </c>
      <c r="X21" s="31">
        <f t="shared" si="1"/>
        <v>4.9367037901102834E-2</v>
      </c>
      <c r="Y21" s="31">
        <f t="shared" si="2"/>
        <v>4.9547769400871938E-2</v>
      </c>
      <c r="Z21" s="31">
        <f t="shared" si="3"/>
        <v>7.4016783912595585E-2</v>
      </c>
      <c r="AB21" s="32">
        <f t="shared" si="4"/>
        <v>2.4379878147383773E-2</v>
      </c>
      <c r="AC21" s="32">
        <f t="shared" si="5"/>
        <v>2.4860779396656183E-2</v>
      </c>
      <c r="AD21" s="33">
        <f t="shared" si="6"/>
        <v>4.809012492724106E-2</v>
      </c>
      <c r="AF21" s="32">
        <f t="shared" si="7"/>
        <v>2.3462809572869527E-2</v>
      </c>
      <c r="AG21" s="32">
        <f t="shared" si="8"/>
        <v>2.3824266439094379E-2</v>
      </c>
      <c r="AH21" s="33">
        <f t="shared" si="9"/>
        <v>3.6145686622485185E-2</v>
      </c>
      <c r="AJ21" s="32">
        <f t="shared" si="10"/>
        <v>2.2763471440561924E-2</v>
      </c>
      <c r="AK21" s="32">
        <f t="shared" si="11"/>
        <v>2.2526936767003181E-2</v>
      </c>
      <c r="AL21" s="33">
        <f t="shared" si="12"/>
        <v>-2.3653467355874355E-2</v>
      </c>
      <c r="AN21" s="32">
        <f t="shared" si="13"/>
        <v>2.2367666442318364E-2</v>
      </c>
      <c r="AO21" s="32">
        <f t="shared" si="14"/>
        <v>2.1479920248388913E-2</v>
      </c>
      <c r="AP21" s="33">
        <f t="shared" si="15"/>
        <v>-8.8774619392945064E-2</v>
      </c>
    </row>
    <row r="22" spans="5:42" x14ac:dyDescent="0.2">
      <c r="E22" s="14" t="s">
        <v>286</v>
      </c>
      <c r="F22" s="15">
        <v>972486.89</v>
      </c>
      <c r="G22" s="21">
        <v>60708702.960000001</v>
      </c>
      <c r="H22" s="15">
        <v>1231856.98</v>
      </c>
      <c r="I22" s="21">
        <v>64526675.170000002</v>
      </c>
      <c r="J22" s="15">
        <v>3518657.67</v>
      </c>
      <c r="K22" s="21">
        <v>189163747.78999999</v>
      </c>
      <c r="L22" s="15">
        <v>3812143.72</v>
      </c>
      <c r="M22" s="21">
        <v>200139510.56999999</v>
      </c>
      <c r="N22" s="15">
        <v>6873121.5899999999</v>
      </c>
      <c r="O22" s="21">
        <v>376380106.24000001</v>
      </c>
      <c r="P22" s="15">
        <v>7059390.5999999996</v>
      </c>
      <c r="Q22" s="21">
        <v>396808479.07999998</v>
      </c>
      <c r="R22" s="15">
        <v>14066955.289999999</v>
      </c>
      <c r="S22" s="21">
        <v>785201023.62</v>
      </c>
      <c r="T22" s="15">
        <v>13967871.98</v>
      </c>
      <c r="U22" s="21">
        <v>838504653.96000004</v>
      </c>
      <c r="W22" s="31">
        <f t="shared" si="0"/>
        <v>6.2890030981482214E-2</v>
      </c>
      <c r="X22" s="31">
        <f t="shared" si="1"/>
        <v>5.8022548761217908E-2</v>
      </c>
      <c r="Y22" s="31">
        <f t="shared" si="2"/>
        <v>5.4275910180475249E-2</v>
      </c>
      <c r="Z22" s="31">
        <f t="shared" si="3"/>
        <v>6.7885329662785127E-2</v>
      </c>
      <c r="AB22" s="32">
        <f t="shared" si="4"/>
        <v>1.6018904087619138E-2</v>
      </c>
      <c r="AC22" s="32">
        <f t="shared" si="5"/>
        <v>1.9090662532271922E-2</v>
      </c>
      <c r="AD22" s="33">
        <f t="shared" si="6"/>
        <v>0.3071758444652784</v>
      </c>
      <c r="AF22" s="32">
        <f t="shared" si="7"/>
        <v>1.8601120516528544E-2</v>
      </c>
      <c r="AG22" s="32">
        <f t="shared" si="8"/>
        <v>1.9047432009516582E-2</v>
      </c>
      <c r="AH22" s="33">
        <f t="shared" si="9"/>
        <v>4.4631149298803713E-2</v>
      </c>
      <c r="AJ22" s="32">
        <f t="shared" si="10"/>
        <v>1.8261118151705211E-2</v>
      </c>
      <c r="AK22" s="32">
        <f t="shared" si="11"/>
        <v>1.7790422766084002E-2</v>
      </c>
      <c r="AL22" s="33">
        <f t="shared" si="12"/>
        <v>-4.7069538562120872E-2</v>
      </c>
      <c r="AN22" s="32">
        <f t="shared" si="13"/>
        <v>1.7915100549853253E-2</v>
      </c>
      <c r="AO22" s="32">
        <f t="shared" si="14"/>
        <v>1.6658073290391449E-2</v>
      </c>
      <c r="AP22" s="33">
        <f t="shared" si="15"/>
        <v>-0.12570272594618037</v>
      </c>
    </row>
    <row r="23" spans="5:42" x14ac:dyDescent="0.2">
      <c r="E23" s="14" t="s">
        <v>287</v>
      </c>
      <c r="F23" s="15">
        <v>1177583.1599999999</v>
      </c>
      <c r="G23" s="21">
        <v>60688504.289999999</v>
      </c>
      <c r="H23" s="15">
        <v>1412636.47</v>
      </c>
      <c r="I23" s="21">
        <v>65097008.799999997</v>
      </c>
      <c r="J23" s="15">
        <v>4299681.51</v>
      </c>
      <c r="K23" s="21">
        <v>194665950.31999999</v>
      </c>
      <c r="L23" s="15">
        <v>4597747.05</v>
      </c>
      <c r="M23" s="21">
        <v>206914826.31</v>
      </c>
      <c r="N23" s="15">
        <v>7833174.0199999996</v>
      </c>
      <c r="O23" s="21">
        <v>388016763.94</v>
      </c>
      <c r="P23" s="15">
        <v>8071002.3600000003</v>
      </c>
      <c r="Q23" s="21">
        <v>408681382.20999998</v>
      </c>
      <c r="R23" s="15">
        <v>15523311.16</v>
      </c>
      <c r="S23" s="21">
        <v>810996304.11000001</v>
      </c>
      <c r="T23" s="15">
        <v>15484153.35</v>
      </c>
      <c r="U23" s="21">
        <v>859228994.49000001</v>
      </c>
      <c r="W23" s="31">
        <f t="shared" si="0"/>
        <v>7.2641508660914761E-2</v>
      </c>
      <c r="X23" s="31">
        <f t="shared" si="1"/>
        <v>6.292253971413489E-2</v>
      </c>
      <c r="Y23" s="31">
        <f t="shared" si="2"/>
        <v>5.3257024413500345E-2</v>
      </c>
      <c r="Z23" s="31">
        <f t="shared" si="3"/>
        <v>5.9473378775666927E-2</v>
      </c>
      <c r="AB23" s="32">
        <f t="shared" si="4"/>
        <v>1.9403726847063475E-2</v>
      </c>
      <c r="AC23" s="32">
        <f t="shared" si="5"/>
        <v>2.1700482035051663E-2</v>
      </c>
      <c r="AD23" s="33">
        <f t="shared" si="6"/>
        <v>0.22967551879881887</v>
      </c>
      <c r="AF23" s="32">
        <f t="shared" si="7"/>
        <v>2.2087486296047173E-2</v>
      </c>
      <c r="AG23" s="32">
        <f t="shared" si="8"/>
        <v>2.2220481402872749E-2</v>
      </c>
      <c r="AH23" s="33">
        <f t="shared" si="9"/>
        <v>1.329951068255765E-2</v>
      </c>
      <c r="AJ23" s="32">
        <f t="shared" si="10"/>
        <v>2.0187720603770776E-2</v>
      </c>
      <c r="AK23" s="32">
        <f t="shared" si="11"/>
        <v>1.9748886813377602E-2</v>
      </c>
      <c r="AL23" s="33">
        <f t="shared" si="12"/>
        <v>-4.3883379039317411E-2</v>
      </c>
      <c r="AN23" s="32">
        <f t="shared" si="13"/>
        <v>1.9141038105020127E-2</v>
      </c>
      <c r="AO23" s="32">
        <f t="shared" si="14"/>
        <v>1.8020985615354732E-2</v>
      </c>
      <c r="AP23" s="33">
        <f t="shared" si="15"/>
        <v>-0.11200524896653949</v>
      </c>
    </row>
    <row r="24" spans="5:42" x14ac:dyDescent="0.2">
      <c r="E24" s="14" t="s">
        <v>288</v>
      </c>
      <c r="F24" s="15">
        <v>1257367.8500000001</v>
      </c>
      <c r="G24" s="21">
        <v>74795224.099999994</v>
      </c>
      <c r="H24" s="15">
        <v>1376057.41</v>
      </c>
      <c r="I24" s="21">
        <v>78922351.379999995</v>
      </c>
      <c r="J24" s="15">
        <v>3556925.78</v>
      </c>
      <c r="K24" s="21">
        <v>230738794.97999999</v>
      </c>
      <c r="L24" s="15">
        <v>4114160.37</v>
      </c>
      <c r="M24" s="21">
        <v>246114279.34999999</v>
      </c>
      <c r="N24" s="15">
        <v>7211326.3399999999</v>
      </c>
      <c r="O24" s="21">
        <v>476020422.43000001</v>
      </c>
      <c r="P24" s="15">
        <v>7881412.5099999998</v>
      </c>
      <c r="Q24" s="21">
        <v>505763889.55000001</v>
      </c>
      <c r="R24" s="15">
        <v>14641522.859999999</v>
      </c>
      <c r="S24" s="21">
        <v>954916597.61000001</v>
      </c>
      <c r="T24" s="15">
        <v>15382915.560000001</v>
      </c>
      <c r="U24" s="21">
        <v>1019631019.36</v>
      </c>
      <c r="W24" s="31">
        <f t="shared" si="0"/>
        <v>5.5179021517230822E-2</v>
      </c>
      <c r="X24" s="31">
        <f t="shared" si="1"/>
        <v>6.6635887438576263E-2</v>
      </c>
      <c r="Y24" s="31">
        <f t="shared" si="2"/>
        <v>6.2483594649500263E-2</v>
      </c>
      <c r="Z24" s="31">
        <f t="shared" si="3"/>
        <v>6.7769710896186761E-2</v>
      </c>
      <c r="AB24" s="32">
        <f t="shared" si="4"/>
        <v>1.6810803966827076E-2</v>
      </c>
      <c r="AC24" s="32">
        <f t="shared" si="5"/>
        <v>1.7435585558956263E-2</v>
      </c>
      <c r="AD24" s="33">
        <f t="shared" si="6"/>
        <v>6.247815921291873E-2</v>
      </c>
      <c r="AF24" s="32">
        <f t="shared" si="7"/>
        <v>1.5415378156535434E-2</v>
      </c>
      <c r="AG24" s="32">
        <f t="shared" si="8"/>
        <v>1.6716463509820322E-2</v>
      </c>
      <c r="AH24" s="33">
        <f t="shared" si="9"/>
        <v>0.13010853532848879</v>
      </c>
      <c r="AJ24" s="32">
        <f t="shared" si="10"/>
        <v>1.5149195287016165E-2</v>
      </c>
      <c r="AK24" s="32">
        <f t="shared" si="11"/>
        <v>1.5583185499883025E-2</v>
      </c>
      <c r="AL24" s="33">
        <f t="shared" si="12"/>
        <v>4.3399021286685997E-2</v>
      </c>
      <c r="AN24" s="32">
        <f t="shared" si="13"/>
        <v>1.5332776597082232E-2</v>
      </c>
      <c r="AO24" s="32">
        <f t="shared" si="14"/>
        <v>1.5086747331064446E-2</v>
      </c>
      <c r="AP24" s="33">
        <f t="shared" si="15"/>
        <v>-2.4602926601778596E-2</v>
      </c>
    </row>
    <row r="25" spans="5:42" x14ac:dyDescent="0.2">
      <c r="E25" s="14" t="s">
        <v>289</v>
      </c>
      <c r="F25" s="15">
        <v>607254.31000000006</v>
      </c>
      <c r="G25" s="21">
        <v>29448485.670000002</v>
      </c>
      <c r="H25" s="15">
        <v>657115.81000000006</v>
      </c>
      <c r="I25" s="21">
        <v>31581797.109999999</v>
      </c>
      <c r="J25" s="15">
        <v>1716587.11</v>
      </c>
      <c r="K25" s="21">
        <v>89716943.959999993</v>
      </c>
      <c r="L25" s="15">
        <v>1910742.81</v>
      </c>
      <c r="M25" s="21">
        <v>95008511.510000005</v>
      </c>
      <c r="N25" s="15">
        <v>3371998.75</v>
      </c>
      <c r="O25" s="21">
        <v>180116278.53999999</v>
      </c>
      <c r="P25" s="15">
        <v>3677051.35</v>
      </c>
      <c r="Q25" s="21">
        <v>189938718.74000001</v>
      </c>
      <c r="R25" s="15">
        <v>6987642.2599999998</v>
      </c>
      <c r="S25" s="21">
        <v>375560394.05000001</v>
      </c>
      <c r="T25" s="15">
        <v>7496960.8600000003</v>
      </c>
      <c r="U25" s="21">
        <v>397889148.47000003</v>
      </c>
      <c r="W25" s="31">
        <f t="shared" si="0"/>
        <v>7.2442144017383608E-2</v>
      </c>
      <c r="X25" s="31">
        <f t="shared" si="1"/>
        <v>5.8980693238495058E-2</v>
      </c>
      <c r="Y25" s="31">
        <f t="shared" si="2"/>
        <v>5.4533883775633653E-2</v>
      </c>
      <c r="Z25" s="31">
        <f t="shared" si="3"/>
        <v>5.945449726263545E-2</v>
      </c>
      <c r="AB25" s="32">
        <f t="shared" si="4"/>
        <v>2.0620901081464676E-2</v>
      </c>
      <c r="AC25" s="32">
        <f t="shared" si="5"/>
        <v>2.0806789674167471E-2</v>
      </c>
      <c r="AD25" s="33">
        <f t="shared" si="6"/>
        <v>1.858885927027952E-2</v>
      </c>
      <c r="AF25" s="32">
        <f t="shared" si="7"/>
        <v>1.9133365830710135E-2</v>
      </c>
      <c r="AG25" s="32">
        <f t="shared" si="8"/>
        <v>2.0111280343539401E-2</v>
      </c>
      <c r="AH25" s="33">
        <f t="shared" si="9"/>
        <v>9.7791451282926503E-2</v>
      </c>
      <c r="AJ25" s="32">
        <f t="shared" si="10"/>
        <v>1.8721232624463485E-2</v>
      </c>
      <c r="AK25" s="32">
        <f t="shared" si="11"/>
        <v>1.9359145804460111E-2</v>
      </c>
      <c r="AL25" s="33">
        <f t="shared" si="12"/>
        <v>6.3791317999662561E-2</v>
      </c>
      <c r="AN25" s="32">
        <f t="shared" si="13"/>
        <v>1.8605908319154933E-2</v>
      </c>
      <c r="AO25" s="32">
        <f t="shared" si="14"/>
        <v>1.884183292966899E-2</v>
      </c>
      <c r="AP25" s="33">
        <f t="shared" si="15"/>
        <v>2.3592461051405791E-2</v>
      </c>
    </row>
    <row r="26" spans="5:42" x14ac:dyDescent="0.2">
      <c r="E26" s="14" t="s">
        <v>290</v>
      </c>
      <c r="F26" s="15">
        <v>593678.11</v>
      </c>
      <c r="G26" s="21">
        <v>27088119.960000001</v>
      </c>
      <c r="H26" s="15">
        <v>601769.19999999995</v>
      </c>
      <c r="I26" s="21">
        <v>27907600.09</v>
      </c>
      <c r="J26" s="15">
        <v>1751100.28</v>
      </c>
      <c r="K26" s="21">
        <v>81346281.450000003</v>
      </c>
      <c r="L26" s="15">
        <v>1802402.98</v>
      </c>
      <c r="M26" s="21">
        <v>85582581.319999993</v>
      </c>
      <c r="N26" s="15">
        <v>3417950.77</v>
      </c>
      <c r="O26" s="21">
        <v>168596228.25999999</v>
      </c>
      <c r="P26" s="15">
        <v>3488452.55</v>
      </c>
      <c r="Q26" s="21">
        <v>178958886.33000001</v>
      </c>
      <c r="R26" s="15">
        <v>6666359.4800000004</v>
      </c>
      <c r="S26" s="21">
        <v>339404525.45999998</v>
      </c>
      <c r="T26" s="15">
        <v>6984538.4199999999</v>
      </c>
      <c r="U26" s="21">
        <v>364948794.30000001</v>
      </c>
      <c r="W26" s="31">
        <f t="shared" si="0"/>
        <v>3.0252381162298978E-2</v>
      </c>
      <c r="X26" s="31">
        <f t="shared" si="1"/>
        <v>5.207736351911621E-2</v>
      </c>
      <c r="Y26" s="31">
        <f t="shared" si="2"/>
        <v>6.1464352891805456E-2</v>
      </c>
      <c r="Z26" s="31">
        <f t="shared" si="3"/>
        <v>7.5262016042300872E-2</v>
      </c>
      <c r="AB26" s="32">
        <f t="shared" si="4"/>
        <v>2.1916549058283184E-2</v>
      </c>
      <c r="AC26" s="32">
        <f t="shared" si="5"/>
        <v>2.1562914692031476E-2</v>
      </c>
      <c r="AD26" s="33">
        <f t="shared" si="6"/>
        <v>-3.5363436625170802E-2</v>
      </c>
      <c r="AF26" s="32">
        <f t="shared" si="7"/>
        <v>2.1526494497186386E-2</v>
      </c>
      <c r="AG26" s="32">
        <f t="shared" si="8"/>
        <v>2.1060395143500915E-2</v>
      </c>
      <c r="AH26" s="33">
        <f t="shared" si="9"/>
        <v>-4.6609935368547087E-2</v>
      </c>
      <c r="AJ26" s="32">
        <f t="shared" si="10"/>
        <v>2.0272996645743589E-2</v>
      </c>
      <c r="AK26" s="32">
        <f t="shared" si="11"/>
        <v>1.9493038996494964E-2</v>
      </c>
      <c r="AL26" s="33">
        <f t="shared" si="12"/>
        <v>-7.7995764924862487E-2</v>
      </c>
      <c r="AN26" s="32">
        <f t="shared" si="13"/>
        <v>1.9641339404549731E-2</v>
      </c>
      <c r="AO26" s="32">
        <f t="shared" si="14"/>
        <v>1.9138406617829454E-2</v>
      </c>
      <c r="AP26" s="33">
        <f t="shared" si="15"/>
        <v>-5.029327867202768E-2</v>
      </c>
    </row>
    <row r="27" spans="5:42" x14ac:dyDescent="0.2">
      <c r="E27" s="14" t="s">
        <v>291</v>
      </c>
      <c r="F27" s="15">
        <v>521998.74</v>
      </c>
      <c r="G27" s="21">
        <v>29236871.23</v>
      </c>
      <c r="H27" s="15">
        <v>606042.1</v>
      </c>
      <c r="I27" s="21">
        <v>31760474.129999999</v>
      </c>
      <c r="J27" s="15">
        <v>1702013.49</v>
      </c>
      <c r="K27" s="21">
        <v>94927627.049999997</v>
      </c>
      <c r="L27" s="15">
        <v>1886833.57</v>
      </c>
      <c r="M27" s="21">
        <v>103839473.64</v>
      </c>
      <c r="N27" s="15">
        <v>3164488.08</v>
      </c>
      <c r="O27" s="21">
        <v>196570725.34999999</v>
      </c>
      <c r="P27" s="15">
        <v>3557212.66</v>
      </c>
      <c r="Q27" s="21">
        <v>214153785.50999999</v>
      </c>
      <c r="R27" s="15">
        <v>6161269.4900000002</v>
      </c>
      <c r="S27" s="21">
        <v>402272625.04000002</v>
      </c>
      <c r="T27" s="15">
        <v>6852096.4699999997</v>
      </c>
      <c r="U27" s="21">
        <v>431315983.51999998</v>
      </c>
      <c r="W27" s="31">
        <f t="shared" si="0"/>
        <v>8.6315764780279414E-2</v>
      </c>
      <c r="X27" s="31">
        <f t="shared" si="1"/>
        <v>9.3880431513430562E-2</v>
      </c>
      <c r="Y27" s="31">
        <f t="shared" si="2"/>
        <v>8.9449027207346557E-2</v>
      </c>
      <c r="Z27" s="31">
        <f t="shared" si="3"/>
        <v>7.2198197620611221E-2</v>
      </c>
      <c r="AB27" s="32">
        <f t="shared" si="4"/>
        <v>1.7854124536567244E-2</v>
      </c>
      <c r="AC27" s="32">
        <f t="shared" si="5"/>
        <v>1.9081645239910024E-2</v>
      </c>
      <c r="AD27" s="33">
        <f t="shared" si="6"/>
        <v>0.12275207033427792</v>
      </c>
      <c r="AF27" s="32">
        <f t="shared" si="7"/>
        <v>1.7929590603834651E-2</v>
      </c>
      <c r="AG27" s="32">
        <f t="shared" si="8"/>
        <v>1.8170677333568194E-2</v>
      </c>
      <c r="AH27" s="33">
        <f t="shared" si="9"/>
        <v>2.4108672973354242E-2</v>
      </c>
      <c r="AJ27" s="32">
        <f t="shared" si="10"/>
        <v>1.6098470788900716E-2</v>
      </c>
      <c r="AK27" s="32">
        <f t="shared" si="11"/>
        <v>1.6610552325884032E-2</v>
      </c>
      <c r="AL27" s="33">
        <f t="shared" si="12"/>
        <v>5.1208153698331649E-2</v>
      </c>
      <c r="AN27" s="32">
        <f t="shared" si="13"/>
        <v>1.5316154037047273E-2</v>
      </c>
      <c r="AO27" s="32">
        <f t="shared" si="14"/>
        <v>1.5886488634340792E-2</v>
      </c>
      <c r="AP27" s="33">
        <f t="shared" si="15"/>
        <v>5.7033459729351893E-2</v>
      </c>
    </row>
    <row r="28" spans="5:42" x14ac:dyDescent="0.2">
      <c r="E28" s="14" t="s">
        <v>292</v>
      </c>
      <c r="F28" s="15">
        <v>3776664.81</v>
      </c>
      <c r="G28" s="21">
        <v>184152022.31999999</v>
      </c>
      <c r="H28" s="15">
        <v>3902432.68</v>
      </c>
      <c r="I28" s="21">
        <v>201988616.72</v>
      </c>
      <c r="J28" s="15">
        <v>11980455.48</v>
      </c>
      <c r="K28" s="21">
        <v>576466957.41999996</v>
      </c>
      <c r="L28" s="15">
        <v>12491773.59</v>
      </c>
      <c r="M28" s="21">
        <v>633111710.90999997</v>
      </c>
      <c r="N28" s="15">
        <v>22198047.850000001</v>
      </c>
      <c r="O28" s="21">
        <v>1189730981.5999999</v>
      </c>
      <c r="P28" s="15">
        <v>23377364.210000001</v>
      </c>
      <c r="Q28" s="21">
        <v>1310227102.8900001</v>
      </c>
      <c r="R28" s="15">
        <v>43631694.960000001</v>
      </c>
      <c r="S28" s="21">
        <v>2381494036.8400002</v>
      </c>
      <c r="T28" s="15">
        <v>45141745.5</v>
      </c>
      <c r="U28" s="21">
        <v>2647281824.3600001</v>
      </c>
      <c r="W28" s="31">
        <f t="shared" si="0"/>
        <v>9.6857988173518136E-2</v>
      </c>
      <c r="X28" s="31">
        <f t="shared" si="1"/>
        <v>9.8261925962792013E-2</v>
      </c>
      <c r="Y28" s="31">
        <f t="shared" si="2"/>
        <v>0.10128014076589985</v>
      </c>
      <c r="Z28" s="31">
        <f t="shared" si="3"/>
        <v>0.11160548101672901</v>
      </c>
      <c r="AB28" s="32">
        <f t="shared" si="4"/>
        <v>2.0508408012143955E-2</v>
      </c>
      <c r="AC28" s="32">
        <f t="shared" si="5"/>
        <v>1.932006240435627E-2</v>
      </c>
      <c r="AD28" s="33">
        <f t="shared" si="6"/>
        <v>-0.11883456077876851</v>
      </c>
      <c r="AF28" s="32">
        <f t="shared" si="7"/>
        <v>2.0782553667289084E-2</v>
      </c>
      <c r="AG28" s="32">
        <f t="shared" si="8"/>
        <v>1.9730757423591188E-2</v>
      </c>
      <c r="AH28" s="33">
        <f t="shared" si="9"/>
        <v>-0.10517962436978959</v>
      </c>
      <c r="AJ28" s="32">
        <f t="shared" si="10"/>
        <v>1.8658039668889802E-2</v>
      </c>
      <c r="AK28" s="32">
        <f t="shared" si="11"/>
        <v>1.7842223045482705E-2</v>
      </c>
      <c r="AL28" s="33">
        <f t="shared" si="12"/>
        <v>-8.1581662340709724E-2</v>
      </c>
      <c r="AN28" s="32">
        <f t="shared" si="13"/>
        <v>1.8321143905904887E-2</v>
      </c>
      <c r="AO28" s="32">
        <f t="shared" si="14"/>
        <v>1.7052111748968528E-2</v>
      </c>
      <c r="AP28" s="33">
        <f t="shared" si="15"/>
        <v>-0.12690321569363594</v>
      </c>
    </row>
    <row r="29" spans="5:42" x14ac:dyDescent="0.2">
      <c r="E29" s="14" t="s">
        <v>293</v>
      </c>
      <c r="F29" s="15">
        <v>302063.46999999997</v>
      </c>
      <c r="G29" s="21">
        <v>15688594.59</v>
      </c>
      <c r="H29" s="15">
        <v>344397.67</v>
      </c>
      <c r="I29" s="21">
        <v>16815172.420000002</v>
      </c>
      <c r="J29" s="15">
        <v>817011.94</v>
      </c>
      <c r="K29" s="21">
        <v>47933655.340000004</v>
      </c>
      <c r="L29" s="15">
        <v>985166.1</v>
      </c>
      <c r="M29" s="21">
        <v>51325123.039999999</v>
      </c>
      <c r="N29" s="15">
        <v>1602254.05</v>
      </c>
      <c r="O29" s="21">
        <v>95214294.819999993</v>
      </c>
      <c r="P29" s="15">
        <v>1855121.39</v>
      </c>
      <c r="Q29" s="21">
        <v>102644949.84999999</v>
      </c>
      <c r="R29" s="15">
        <v>3357731.02</v>
      </c>
      <c r="S29" s="21">
        <v>195824415.30000001</v>
      </c>
      <c r="T29" s="15">
        <v>3754588.52</v>
      </c>
      <c r="U29" s="21">
        <v>212285151.47999999</v>
      </c>
      <c r="W29" s="31">
        <f t="shared" si="0"/>
        <v>7.1808715786313274E-2</v>
      </c>
      <c r="X29" s="31">
        <f t="shared" si="1"/>
        <v>7.0753371007152469E-2</v>
      </c>
      <c r="Y29" s="31">
        <f t="shared" si="2"/>
        <v>7.8041380698638266E-2</v>
      </c>
      <c r="Z29" s="31">
        <f t="shared" si="3"/>
        <v>8.4058650984773178E-2</v>
      </c>
      <c r="AB29" s="32">
        <f t="shared" si="4"/>
        <v>1.9253698492058491E-2</v>
      </c>
      <c r="AC29" s="32">
        <f t="shared" si="5"/>
        <v>2.0481364175033535E-2</v>
      </c>
      <c r="AD29" s="33">
        <f t="shared" si="6"/>
        <v>0.12276656829750439</v>
      </c>
      <c r="AF29" s="32">
        <f t="shared" si="7"/>
        <v>1.704464085212826E-2</v>
      </c>
      <c r="AG29" s="32">
        <f t="shared" si="8"/>
        <v>1.919461740466195E-2</v>
      </c>
      <c r="AH29" s="33">
        <f t="shared" si="9"/>
        <v>0.21499765525336903</v>
      </c>
      <c r="AJ29" s="32">
        <f t="shared" si="10"/>
        <v>1.6827872884308152E-2</v>
      </c>
      <c r="AK29" s="32">
        <f t="shared" si="11"/>
        <v>1.8073187163235777E-2</v>
      </c>
      <c r="AL29" s="33">
        <f t="shared" si="12"/>
        <v>0.12453142789276249</v>
      </c>
      <c r="AN29" s="32">
        <f t="shared" si="13"/>
        <v>1.7146641366736663E-2</v>
      </c>
      <c r="AO29" s="32">
        <f t="shared" si="14"/>
        <v>1.7686533861760608E-2</v>
      </c>
      <c r="AP29" s="33">
        <f t="shared" si="15"/>
        <v>5.398924950239456E-2</v>
      </c>
    </row>
    <row r="30" spans="5:42" x14ac:dyDescent="0.2">
      <c r="E30" s="14" t="s">
        <v>294</v>
      </c>
      <c r="F30" s="15">
        <v>1806140.46</v>
      </c>
      <c r="G30" s="21">
        <v>105677623.51000001</v>
      </c>
      <c r="H30" s="15">
        <v>1849811.26</v>
      </c>
      <c r="I30" s="21">
        <v>110364861.5</v>
      </c>
      <c r="J30" s="15">
        <v>5504423.3399999999</v>
      </c>
      <c r="K30" s="21">
        <v>319884091.42000002</v>
      </c>
      <c r="L30" s="15">
        <v>5755520.4100000001</v>
      </c>
      <c r="M30" s="21">
        <v>340949214.58999997</v>
      </c>
      <c r="N30" s="15">
        <v>10514786.550000001</v>
      </c>
      <c r="O30" s="21">
        <v>636479467.11000001</v>
      </c>
      <c r="P30" s="15">
        <v>10954840.6</v>
      </c>
      <c r="Q30" s="21">
        <v>686744981.77999997</v>
      </c>
      <c r="R30" s="15">
        <v>20071699.989999998</v>
      </c>
      <c r="S30" s="21">
        <v>1232241066.6300001</v>
      </c>
      <c r="T30" s="15">
        <v>21483901.41</v>
      </c>
      <c r="U30" s="21">
        <v>1353246811.6199999</v>
      </c>
      <c r="W30" s="31">
        <f t="shared" si="0"/>
        <v>4.4354119957631839E-2</v>
      </c>
      <c r="X30" s="31">
        <f t="shared" si="1"/>
        <v>6.5852362574486276E-2</v>
      </c>
      <c r="Y30" s="31">
        <f t="shared" si="2"/>
        <v>7.8974291029741558E-2</v>
      </c>
      <c r="Z30" s="31">
        <f t="shared" si="3"/>
        <v>9.8199734018711834E-2</v>
      </c>
      <c r="AB30" s="32">
        <f t="shared" si="4"/>
        <v>1.7091039711250599E-2</v>
      </c>
      <c r="AC30" s="32">
        <f t="shared" si="5"/>
        <v>1.6760871484444349E-2</v>
      </c>
      <c r="AD30" s="33">
        <f t="shared" si="6"/>
        <v>-3.301682268062496E-2</v>
      </c>
      <c r="AF30" s="32">
        <f t="shared" si="7"/>
        <v>1.7207555760479585E-2</v>
      </c>
      <c r="AG30" s="32">
        <f t="shared" si="8"/>
        <v>1.6880873055892382E-2</v>
      </c>
      <c r="AH30" s="33">
        <f t="shared" si="9"/>
        <v>-3.2668270458720283E-2</v>
      </c>
      <c r="AJ30" s="32">
        <f t="shared" si="10"/>
        <v>1.6520228999284868E-2</v>
      </c>
      <c r="AK30" s="32">
        <f t="shared" si="11"/>
        <v>1.5951832034659705E-2</v>
      </c>
      <c r="AL30" s="33">
        <f t="shared" si="12"/>
        <v>-5.6839696462516326E-2</v>
      </c>
      <c r="AN30" s="32">
        <f t="shared" si="13"/>
        <v>1.6288777036861119E-2</v>
      </c>
      <c r="AO30" s="32">
        <f t="shared" si="14"/>
        <v>1.5875818975166232E-2</v>
      </c>
      <c r="AP30" s="33">
        <f t="shared" si="15"/>
        <v>-4.1295806169488677E-2</v>
      </c>
    </row>
    <row r="31" spans="5:42" x14ac:dyDescent="0.2">
      <c r="E31" s="14" t="s">
        <v>295</v>
      </c>
      <c r="F31" s="15">
        <v>988525.23</v>
      </c>
      <c r="G31" s="21">
        <v>36691278.990000002</v>
      </c>
      <c r="H31" s="15">
        <v>1004192.99</v>
      </c>
      <c r="I31" s="21">
        <v>37343990.799999997</v>
      </c>
      <c r="J31" s="15">
        <v>2904021.64</v>
      </c>
      <c r="K31" s="21">
        <v>111159785.37</v>
      </c>
      <c r="L31" s="15">
        <v>2990234.23</v>
      </c>
      <c r="M31" s="21">
        <v>114915625.04000001</v>
      </c>
      <c r="N31" s="15">
        <v>5337223.0199999996</v>
      </c>
      <c r="O31" s="21">
        <v>224086627.97</v>
      </c>
      <c r="P31" s="15">
        <v>5627489.6299999999</v>
      </c>
      <c r="Q31" s="21">
        <v>233757149.96000001</v>
      </c>
      <c r="R31" s="15">
        <v>9625485.8800000008</v>
      </c>
      <c r="S31" s="21">
        <v>475686339.62</v>
      </c>
      <c r="T31" s="15">
        <v>11218961.949999999</v>
      </c>
      <c r="U31" s="21">
        <v>500565259.11000001</v>
      </c>
      <c r="W31" s="31">
        <f t="shared" si="0"/>
        <v>1.7789290206478979E-2</v>
      </c>
      <c r="X31" s="31">
        <f t="shared" si="1"/>
        <v>3.3787755684292951E-2</v>
      </c>
      <c r="Y31" s="31">
        <f t="shared" si="2"/>
        <v>4.3155283640104881E-2</v>
      </c>
      <c r="Z31" s="31">
        <f t="shared" si="3"/>
        <v>5.2301101414588505E-2</v>
      </c>
      <c r="AB31" s="32">
        <f t="shared" si="4"/>
        <v>2.6941694517365198E-2</v>
      </c>
      <c r="AC31" s="32">
        <f t="shared" si="5"/>
        <v>2.6890350187211382E-2</v>
      </c>
      <c r="AD31" s="33">
        <f t="shared" si="6"/>
        <v>-5.1344330153815787E-3</v>
      </c>
      <c r="AF31" s="32">
        <f t="shared" si="7"/>
        <v>2.6124750334249408E-2</v>
      </c>
      <c r="AG31" s="32">
        <f t="shared" si="8"/>
        <v>2.6021128362301946E-2</v>
      </c>
      <c r="AH31" s="33">
        <f t="shared" si="9"/>
        <v>-1.0362197194746167E-2</v>
      </c>
      <c r="AJ31" s="32">
        <f t="shared" si="10"/>
        <v>2.3817677423904695E-2</v>
      </c>
      <c r="AK31" s="32">
        <f t="shared" si="11"/>
        <v>2.4074085566849882E-2</v>
      </c>
      <c r="AL31" s="33">
        <f t="shared" si="12"/>
        <v>2.5640814294518657E-2</v>
      </c>
      <c r="AN31" s="32">
        <f t="shared" si="13"/>
        <v>2.0234942814816331E-2</v>
      </c>
      <c r="AO31" s="32">
        <f t="shared" si="14"/>
        <v>2.2412586063098348E-2</v>
      </c>
      <c r="AP31" s="33">
        <f t="shared" si="15"/>
        <v>0.21776432482820163</v>
      </c>
    </row>
    <row r="32" spans="5:42" x14ac:dyDescent="0.2">
      <c r="E32" s="14" t="s">
        <v>296</v>
      </c>
      <c r="F32" s="15">
        <v>1021498.88</v>
      </c>
      <c r="G32" s="21">
        <v>47172615.450000003</v>
      </c>
      <c r="H32" s="15">
        <v>1057363.17</v>
      </c>
      <c r="I32" s="21">
        <v>50496132.439999998</v>
      </c>
      <c r="J32" s="15">
        <v>3125212.56</v>
      </c>
      <c r="K32" s="21">
        <v>148120429.83000001</v>
      </c>
      <c r="L32" s="15">
        <v>3268347.81</v>
      </c>
      <c r="M32" s="21">
        <v>157413584.19999999</v>
      </c>
      <c r="N32" s="15">
        <v>5849630.8799999999</v>
      </c>
      <c r="O32" s="21">
        <v>296944634.79000002</v>
      </c>
      <c r="P32" s="15">
        <v>6029849.9900000002</v>
      </c>
      <c r="Q32" s="21">
        <v>320359778.44</v>
      </c>
      <c r="R32" s="15">
        <v>11228879.08</v>
      </c>
      <c r="S32" s="21">
        <v>624756577.63999999</v>
      </c>
      <c r="T32" s="15">
        <v>12037490.689999999</v>
      </c>
      <c r="U32" s="21">
        <v>667258357.22000003</v>
      </c>
      <c r="W32" s="31">
        <f t="shared" si="0"/>
        <v>7.0454371848911221E-2</v>
      </c>
      <c r="X32" s="31">
        <f t="shared" si="1"/>
        <v>6.2740530665930855E-2</v>
      </c>
      <c r="Y32" s="31">
        <f t="shared" si="2"/>
        <v>7.8853566984159268E-2</v>
      </c>
      <c r="Z32" s="31">
        <f t="shared" si="3"/>
        <v>6.8029343109198295E-2</v>
      </c>
      <c r="AB32" s="32">
        <f t="shared" si="4"/>
        <v>2.1654488949901969E-2</v>
      </c>
      <c r="AC32" s="32">
        <f t="shared" si="5"/>
        <v>2.0939488212416452E-2</v>
      </c>
      <c r="AD32" s="33">
        <f t="shared" si="6"/>
        <v>-7.1500073748551746E-2</v>
      </c>
      <c r="AF32" s="32">
        <f t="shared" si="7"/>
        <v>2.1099132399135301E-2</v>
      </c>
      <c r="AG32" s="32">
        <f t="shared" si="8"/>
        <v>2.0762806632033986E-2</v>
      </c>
      <c r="AH32" s="33">
        <f t="shared" si="9"/>
        <v>-3.3632576710131493E-2</v>
      </c>
      <c r="AJ32" s="32">
        <f t="shared" si="10"/>
        <v>1.9699399129190779E-2</v>
      </c>
      <c r="AK32" s="32">
        <f t="shared" si="11"/>
        <v>1.8822119366427668E-2</v>
      </c>
      <c r="AL32" s="33">
        <f t="shared" si="12"/>
        <v>-8.7727976276311126E-2</v>
      </c>
      <c r="AN32" s="32">
        <f t="shared" si="13"/>
        <v>1.7973206656609793E-2</v>
      </c>
      <c r="AO32" s="32">
        <f t="shared" si="14"/>
        <v>1.8040224689207077E-2</v>
      </c>
      <c r="AP32" s="33">
        <f t="shared" si="15"/>
        <v>6.7018032597284533E-3</v>
      </c>
    </row>
    <row r="33" spans="5:42" x14ac:dyDescent="0.2">
      <c r="E33" s="14" t="s">
        <v>297</v>
      </c>
      <c r="F33" s="15">
        <v>450380.11</v>
      </c>
      <c r="G33" s="21">
        <v>22766830.780000001</v>
      </c>
      <c r="H33" s="15">
        <v>473206.83</v>
      </c>
      <c r="I33" s="21">
        <v>24189554.93</v>
      </c>
      <c r="J33" s="15">
        <v>1223926.31</v>
      </c>
      <c r="K33" s="21">
        <v>68524883.510000005</v>
      </c>
      <c r="L33" s="15">
        <v>1372211.67</v>
      </c>
      <c r="M33" s="21">
        <v>74173902.909999996</v>
      </c>
      <c r="N33" s="15">
        <v>2406025.13</v>
      </c>
      <c r="O33" s="21">
        <v>138382181.31999999</v>
      </c>
      <c r="P33" s="15">
        <v>2635610.38</v>
      </c>
      <c r="Q33" s="21">
        <v>152049736.06999999</v>
      </c>
      <c r="R33" s="15">
        <v>4951083.17</v>
      </c>
      <c r="S33" s="21">
        <v>283711869.58999997</v>
      </c>
      <c r="T33" s="15">
        <v>5339742.33</v>
      </c>
      <c r="U33" s="21">
        <v>310896558.92000002</v>
      </c>
      <c r="W33" s="31">
        <f t="shared" si="0"/>
        <v>6.2491093457321269E-2</v>
      </c>
      <c r="X33" s="31">
        <f t="shared" si="1"/>
        <v>8.2437490013034687E-2</v>
      </c>
      <c r="Y33" s="31">
        <f t="shared" si="2"/>
        <v>9.876672429663938E-2</v>
      </c>
      <c r="Z33" s="31">
        <f t="shared" si="3"/>
        <v>9.5817948573266976E-2</v>
      </c>
      <c r="AB33" s="32">
        <f t="shared" si="4"/>
        <v>1.9782292685007603E-2</v>
      </c>
      <c r="AC33" s="32">
        <f t="shared" si="5"/>
        <v>1.9562444673718517E-2</v>
      </c>
      <c r="AD33" s="33">
        <f t="shared" si="6"/>
        <v>-2.198480112890859E-2</v>
      </c>
      <c r="AF33" s="32">
        <f t="shared" si="7"/>
        <v>1.7861049115412059E-2</v>
      </c>
      <c r="AG33" s="32">
        <f t="shared" si="8"/>
        <v>1.8499925393773511E-2</v>
      </c>
      <c r="AH33" s="33">
        <f t="shared" si="9"/>
        <v>6.3887627836145197E-2</v>
      </c>
      <c r="AJ33" s="32">
        <f t="shared" si="10"/>
        <v>1.7386813150720756E-2</v>
      </c>
      <c r="AK33" s="32">
        <f t="shared" si="11"/>
        <v>1.7333870140929603E-2</v>
      </c>
      <c r="AL33" s="33">
        <f t="shared" si="12"/>
        <v>-5.2943009791153739E-3</v>
      </c>
      <c r="AN33" s="32">
        <f t="shared" si="13"/>
        <v>1.7451096343466171E-2</v>
      </c>
      <c r="AO33" s="32">
        <f t="shared" si="14"/>
        <v>1.7175302127978919E-2</v>
      </c>
      <c r="AP33" s="33">
        <f t="shared" si="15"/>
        <v>-2.7579421548725239E-2</v>
      </c>
    </row>
    <row r="34" spans="5:42" x14ac:dyDescent="0.2">
      <c r="E34" s="14" t="s">
        <v>298</v>
      </c>
      <c r="F34" s="15">
        <v>759549.34</v>
      </c>
      <c r="G34" s="21">
        <v>34790317.82</v>
      </c>
      <c r="H34" s="15">
        <v>789719.96</v>
      </c>
      <c r="I34" s="21">
        <v>36639292.469999999</v>
      </c>
      <c r="J34" s="15">
        <v>2159023.33</v>
      </c>
      <c r="K34" s="21">
        <v>103996302.45</v>
      </c>
      <c r="L34" s="15">
        <v>2278899.83</v>
      </c>
      <c r="M34" s="21">
        <v>110874597.39</v>
      </c>
      <c r="N34" s="15">
        <v>4328026.0599999996</v>
      </c>
      <c r="O34" s="21">
        <v>218804559.66</v>
      </c>
      <c r="P34" s="15">
        <v>4545471.68</v>
      </c>
      <c r="Q34" s="21">
        <v>232961818.03999999</v>
      </c>
      <c r="R34" s="15">
        <v>9245223.3699999992</v>
      </c>
      <c r="S34" s="21">
        <v>456747267.42000002</v>
      </c>
      <c r="T34" s="15">
        <v>9924328.0700000003</v>
      </c>
      <c r="U34" s="21">
        <v>489611426.06999999</v>
      </c>
      <c r="W34" s="31">
        <f t="shared" si="0"/>
        <v>5.314624199659003E-2</v>
      </c>
      <c r="X34" s="31">
        <f t="shared" si="1"/>
        <v>6.613980283873061E-2</v>
      </c>
      <c r="Y34" s="31">
        <f t="shared" si="2"/>
        <v>6.4702757575065772E-2</v>
      </c>
      <c r="Z34" s="31">
        <f t="shared" si="3"/>
        <v>7.195261142039823E-2</v>
      </c>
      <c r="AB34" s="32">
        <f t="shared" si="4"/>
        <v>2.1832204693552869E-2</v>
      </c>
      <c r="AC34" s="32">
        <f t="shared" si="5"/>
        <v>2.1553908570876943E-2</v>
      </c>
      <c r="AD34" s="33">
        <f t="shared" si="6"/>
        <v>-2.7829612267592577E-2</v>
      </c>
      <c r="AF34" s="32">
        <f t="shared" si="7"/>
        <v>2.0760577819947289E-2</v>
      </c>
      <c r="AG34" s="32">
        <f t="shared" si="8"/>
        <v>2.055384987765952E-2</v>
      </c>
      <c r="AH34" s="33">
        <f t="shared" si="9"/>
        <v>-2.0672794228776895E-2</v>
      </c>
      <c r="AJ34" s="32">
        <f t="shared" si="10"/>
        <v>1.9780328466304866E-2</v>
      </c>
      <c r="AK34" s="32">
        <f t="shared" si="11"/>
        <v>1.9511659542507234E-2</v>
      </c>
      <c r="AL34" s="33">
        <f t="shared" si="12"/>
        <v>-2.6866892379763183E-2</v>
      </c>
      <c r="AN34" s="32">
        <f t="shared" si="13"/>
        <v>2.0241442104783503E-2</v>
      </c>
      <c r="AO34" s="32">
        <f t="shared" si="14"/>
        <v>2.0269804872938391E-2</v>
      </c>
      <c r="AP34" s="33">
        <f t="shared" si="15"/>
        <v>2.8362768154887447E-3</v>
      </c>
    </row>
    <row r="35" spans="5:42" x14ac:dyDescent="0.2">
      <c r="E35" s="14" t="s">
        <v>299</v>
      </c>
      <c r="F35" s="15">
        <v>3892345.28</v>
      </c>
      <c r="G35" s="21">
        <v>232436746.87</v>
      </c>
      <c r="H35" s="15">
        <v>4596984.5599999996</v>
      </c>
      <c r="I35" s="21">
        <v>242985348.16999999</v>
      </c>
      <c r="J35" s="15">
        <v>15710046.220000001</v>
      </c>
      <c r="K35" s="21">
        <v>744991114.58000004</v>
      </c>
      <c r="L35" s="15">
        <v>16839137.32</v>
      </c>
      <c r="M35" s="21">
        <v>774530557.48000002</v>
      </c>
      <c r="N35" s="15">
        <v>28272438.16</v>
      </c>
      <c r="O35" s="21">
        <v>1510412889.6800001</v>
      </c>
      <c r="P35" s="15">
        <v>29452793.109999999</v>
      </c>
      <c r="Q35" s="21">
        <v>1569926688.1199999</v>
      </c>
      <c r="R35" s="15">
        <v>55822316.159999996</v>
      </c>
      <c r="S35" s="21">
        <v>3102412502.4699998</v>
      </c>
      <c r="T35" s="15">
        <v>56313356.109999999</v>
      </c>
      <c r="U35" s="21">
        <v>3266100735.7600002</v>
      </c>
      <c r="W35" s="31">
        <f t="shared" si="0"/>
        <v>4.5382674822495812E-2</v>
      </c>
      <c r="X35" s="31">
        <f t="shared" si="1"/>
        <v>3.9650731830074622E-2</v>
      </c>
      <c r="Y35" s="31">
        <f t="shared" si="2"/>
        <v>3.9402337497668312E-2</v>
      </c>
      <c r="Z35" s="31">
        <f t="shared" si="3"/>
        <v>5.2761595422813473E-2</v>
      </c>
      <c r="AB35" s="32">
        <f t="shared" si="4"/>
        <v>1.6745825831820632E-2</v>
      </c>
      <c r="AC35" s="32">
        <f t="shared" si="5"/>
        <v>1.8918772652842461E-2</v>
      </c>
      <c r="AD35" s="33">
        <f t="shared" si="6"/>
        <v>0.21729468210218289</v>
      </c>
      <c r="AF35" s="32">
        <f t="shared" si="7"/>
        <v>2.1087561868246948E-2</v>
      </c>
      <c r="AG35" s="32">
        <f t="shared" si="8"/>
        <v>2.1741088401712055E-2</v>
      </c>
      <c r="AH35" s="33">
        <f t="shared" si="9"/>
        <v>6.5352653346510692E-2</v>
      </c>
      <c r="AJ35" s="32">
        <f t="shared" si="10"/>
        <v>1.8718350692829344E-2</v>
      </c>
      <c r="AK35" s="32">
        <f t="shared" si="11"/>
        <v>1.8760616870122745E-2</v>
      </c>
      <c r="AL35" s="33">
        <f t="shared" si="12"/>
        <v>4.2266177293401319E-3</v>
      </c>
      <c r="AN35" s="32">
        <f t="shared" si="13"/>
        <v>1.7993195977503575E-2</v>
      </c>
      <c r="AO35" s="32">
        <f t="shared" si="14"/>
        <v>1.7241769518445749E-2</v>
      </c>
      <c r="AP35" s="33">
        <f t="shared" si="15"/>
        <v>-7.5142645905782596E-2</v>
      </c>
    </row>
    <row r="36" spans="5:42" x14ac:dyDescent="0.2">
      <c r="E36" s="14" t="s">
        <v>300</v>
      </c>
      <c r="F36" s="15">
        <v>2076383.35</v>
      </c>
      <c r="G36" s="21">
        <v>72609621.540000007</v>
      </c>
      <c r="H36" s="15">
        <v>2182270.1</v>
      </c>
      <c r="I36" s="21">
        <v>75541321.569999993</v>
      </c>
      <c r="J36" s="15">
        <v>6270935.9500000002</v>
      </c>
      <c r="K36" s="21">
        <v>218684882.53999999</v>
      </c>
      <c r="L36" s="15">
        <v>6560106.7300000004</v>
      </c>
      <c r="M36" s="21">
        <v>227500167.69</v>
      </c>
      <c r="N36" s="15">
        <v>11571105.07</v>
      </c>
      <c r="O36" s="21">
        <v>437149789.80000001</v>
      </c>
      <c r="P36" s="15">
        <v>12201073.539999999</v>
      </c>
      <c r="Q36" s="21">
        <v>463644310.41000003</v>
      </c>
      <c r="R36" s="15">
        <v>23263371.07</v>
      </c>
      <c r="S36" s="21">
        <v>938536918.80999994</v>
      </c>
      <c r="T36" s="15">
        <v>24533589.73</v>
      </c>
      <c r="U36" s="21">
        <v>1004900429</v>
      </c>
      <c r="W36" s="31">
        <f t="shared" si="0"/>
        <v>4.0376192132952217E-2</v>
      </c>
      <c r="X36" s="31">
        <f t="shared" si="1"/>
        <v>4.0310446006196099E-2</v>
      </c>
      <c r="Y36" s="31">
        <f t="shared" si="2"/>
        <v>6.0607419306141032E-2</v>
      </c>
      <c r="Z36" s="31">
        <f t="shared" si="3"/>
        <v>7.0709536151379537E-2</v>
      </c>
      <c r="AB36" s="32">
        <f t="shared" si="4"/>
        <v>2.8596531781344414E-2</v>
      </c>
      <c r="AC36" s="32">
        <f t="shared" si="5"/>
        <v>2.8888428937238149E-2</v>
      </c>
      <c r="AD36" s="33">
        <f t="shared" si="6"/>
        <v>2.9189715589373472E-2</v>
      </c>
      <c r="AF36" s="32">
        <f t="shared" si="7"/>
        <v>2.8675671940208182E-2</v>
      </c>
      <c r="AG36" s="32">
        <f t="shared" si="8"/>
        <v>2.883561272332353E-2</v>
      </c>
      <c r="AH36" s="33">
        <f t="shared" si="9"/>
        <v>1.5994078311534765E-2</v>
      </c>
      <c r="AJ36" s="32">
        <f t="shared" si="10"/>
        <v>2.6469428420162082E-2</v>
      </c>
      <c r="AK36" s="32">
        <f t="shared" si="11"/>
        <v>2.6315589916784714E-2</v>
      </c>
      <c r="AL36" s="33">
        <f t="shared" si="12"/>
        <v>-1.5383850337736746E-2</v>
      </c>
      <c r="AN36" s="32">
        <f t="shared" si="13"/>
        <v>2.4786847063508539E-2</v>
      </c>
      <c r="AO36" s="32">
        <f t="shared" si="14"/>
        <v>2.4413950897019671E-2</v>
      </c>
      <c r="AP36" s="33">
        <f t="shared" si="15"/>
        <v>-3.7289616648886886E-2</v>
      </c>
    </row>
    <row r="37" spans="5:42" x14ac:dyDescent="0.2">
      <c r="E37" s="14" t="s">
        <v>301</v>
      </c>
      <c r="F37" s="15">
        <v>278171.5</v>
      </c>
      <c r="G37" s="21">
        <v>13813210.35</v>
      </c>
      <c r="H37" s="15">
        <v>325230.38</v>
      </c>
      <c r="I37" s="21">
        <v>14923964.99</v>
      </c>
      <c r="J37" s="15">
        <v>770318.83</v>
      </c>
      <c r="K37" s="21">
        <v>41831569.380000003</v>
      </c>
      <c r="L37" s="15">
        <v>972165.21</v>
      </c>
      <c r="M37" s="21">
        <v>47108627.530000001</v>
      </c>
      <c r="N37" s="15">
        <v>1558173.28</v>
      </c>
      <c r="O37" s="21">
        <v>85862488.549999997</v>
      </c>
      <c r="P37" s="15">
        <v>1848540.94</v>
      </c>
      <c r="Q37" s="21">
        <v>97606410.349999994</v>
      </c>
      <c r="R37" s="15">
        <v>3248344.65</v>
      </c>
      <c r="S37" s="21">
        <v>180567364.27000001</v>
      </c>
      <c r="T37" s="15">
        <v>3693555.14</v>
      </c>
      <c r="U37" s="21">
        <v>198690398.62</v>
      </c>
      <c r="W37" s="31">
        <f t="shared" si="0"/>
        <v>8.0412490062456821E-2</v>
      </c>
      <c r="X37" s="31">
        <f t="shared" si="1"/>
        <v>0.12615013560841926</v>
      </c>
      <c r="Y37" s="31">
        <f t="shared" si="2"/>
        <v>0.13677593089048662</v>
      </c>
      <c r="Z37" s="31">
        <f t="shared" si="3"/>
        <v>0.10036716448328314</v>
      </c>
      <c r="AB37" s="32">
        <f t="shared" si="4"/>
        <v>2.0138077460030861E-2</v>
      </c>
      <c r="AC37" s="32">
        <f t="shared" si="5"/>
        <v>2.1792491487210332E-2</v>
      </c>
      <c r="AD37" s="33">
        <f t="shared" si="6"/>
        <v>0.16544140271794705</v>
      </c>
      <c r="AF37" s="32">
        <f t="shared" si="7"/>
        <v>1.8414772417510477E-2</v>
      </c>
      <c r="AG37" s="32">
        <f t="shared" si="8"/>
        <v>2.0636670201883929E-2</v>
      </c>
      <c r="AH37" s="33">
        <f t="shared" si="9"/>
        <v>0.22218977843734522</v>
      </c>
      <c r="AJ37" s="32">
        <f t="shared" si="10"/>
        <v>1.8147310965633549E-2</v>
      </c>
      <c r="AK37" s="32">
        <f t="shared" si="11"/>
        <v>1.8938724755591836E-2</v>
      </c>
      <c r="AL37" s="33">
        <f t="shared" si="12"/>
        <v>7.9141378995828751E-2</v>
      </c>
      <c r="AN37" s="32">
        <f t="shared" si="13"/>
        <v>1.7989655346260649E-2</v>
      </c>
      <c r="AO37" s="32">
        <f t="shared" si="14"/>
        <v>1.8589499873438827E-2</v>
      </c>
      <c r="AP37" s="33">
        <f t="shared" si="15"/>
        <v>5.9984452717817827E-2</v>
      </c>
    </row>
    <row r="38" spans="5:42" x14ac:dyDescent="0.2">
      <c r="E38" s="14" t="s">
        <v>302</v>
      </c>
      <c r="F38" s="15">
        <v>1135154.99</v>
      </c>
      <c r="G38" s="21">
        <v>56252074.799999997</v>
      </c>
      <c r="H38" s="15">
        <v>1152625.3799999999</v>
      </c>
      <c r="I38" s="21">
        <v>57719242.240000002</v>
      </c>
      <c r="J38" s="15">
        <v>3445668.36</v>
      </c>
      <c r="K38" s="21">
        <v>170143990.94999999</v>
      </c>
      <c r="L38" s="15">
        <v>3535902.29</v>
      </c>
      <c r="M38" s="21">
        <v>178006298.02000001</v>
      </c>
      <c r="N38" s="15">
        <v>6597046.6900000004</v>
      </c>
      <c r="O38" s="21">
        <v>346219685.38</v>
      </c>
      <c r="P38" s="15">
        <v>6750298.0300000003</v>
      </c>
      <c r="Q38" s="21">
        <v>368399093.97000003</v>
      </c>
      <c r="R38" s="15">
        <v>12793274.74</v>
      </c>
      <c r="S38" s="21">
        <v>689774333.15999997</v>
      </c>
      <c r="T38" s="15">
        <v>13444277.35</v>
      </c>
      <c r="U38" s="21">
        <v>748592196.08000004</v>
      </c>
      <c r="W38" s="31">
        <f t="shared" si="0"/>
        <v>2.6082014667306194E-2</v>
      </c>
      <c r="X38" s="31">
        <f t="shared" si="1"/>
        <v>4.6209725222153213E-2</v>
      </c>
      <c r="Y38" s="31">
        <f t="shared" si="2"/>
        <v>6.4061662368090369E-2</v>
      </c>
      <c r="Z38" s="31">
        <f t="shared" si="3"/>
        <v>8.5271167818818647E-2</v>
      </c>
      <c r="AB38" s="32">
        <f t="shared" si="4"/>
        <v>2.0179788817318432E-2</v>
      </c>
      <c r="AC38" s="32">
        <f t="shared" si="5"/>
        <v>1.9969516841668082E-2</v>
      </c>
      <c r="AD38" s="33">
        <f t="shared" si="6"/>
        <v>-2.1027197565035016E-2</v>
      </c>
      <c r="AF38" s="32">
        <f t="shared" si="7"/>
        <v>2.0251484291399831E-2</v>
      </c>
      <c r="AG38" s="32">
        <f t="shared" si="8"/>
        <v>1.9863916778959819E-2</v>
      </c>
      <c r="AH38" s="33">
        <f t="shared" si="9"/>
        <v>-3.8756751244001242E-2</v>
      </c>
      <c r="AJ38" s="32">
        <f t="shared" si="10"/>
        <v>1.9054510672203075E-2</v>
      </c>
      <c r="AK38" s="32">
        <f t="shared" si="11"/>
        <v>1.8323329618583968E-2</v>
      </c>
      <c r="AL38" s="33">
        <f t="shared" si="12"/>
        <v>-7.3118105361910657E-2</v>
      </c>
      <c r="AN38" s="32">
        <f t="shared" si="13"/>
        <v>1.8547043757617572E-2</v>
      </c>
      <c r="AO38" s="32">
        <f t="shared" si="14"/>
        <v>1.7959414245033414E-2</v>
      </c>
      <c r="AP38" s="33">
        <f t="shared" si="15"/>
        <v>-5.8762951258415838E-2</v>
      </c>
    </row>
    <row r="39" spans="5:42" x14ac:dyDescent="0.2">
      <c r="E39" s="14" t="s">
        <v>303</v>
      </c>
      <c r="F39" s="15">
        <v>562709.37</v>
      </c>
      <c r="G39" s="21">
        <v>24658821.670000002</v>
      </c>
      <c r="H39" s="15">
        <v>579083.48</v>
      </c>
      <c r="I39" s="21">
        <v>24552491.039999999</v>
      </c>
      <c r="J39" s="15">
        <v>1605844.88</v>
      </c>
      <c r="K39" s="21">
        <v>74693181.159999996</v>
      </c>
      <c r="L39" s="15">
        <v>1681318.09</v>
      </c>
      <c r="M39" s="21">
        <v>74185160.890000001</v>
      </c>
      <c r="N39" s="15">
        <v>3103382.44</v>
      </c>
      <c r="O39" s="21">
        <v>150781565.28</v>
      </c>
      <c r="P39" s="15">
        <v>3248116.19</v>
      </c>
      <c r="Q39" s="21">
        <v>151617575.56999999</v>
      </c>
      <c r="R39" s="15">
        <v>6362895.3899999997</v>
      </c>
      <c r="S39" s="21">
        <v>317123589.39999998</v>
      </c>
      <c r="T39" s="15">
        <v>6672795.2699999996</v>
      </c>
      <c r="U39" s="21">
        <v>325326415.69999999</v>
      </c>
      <c r="W39" s="31">
        <f t="shared" si="0"/>
        <v>-4.3120726295435624E-3</v>
      </c>
      <c r="X39" s="31">
        <f t="shared" si="1"/>
        <v>-6.8014276820231746E-3</v>
      </c>
      <c r="Y39" s="31">
        <f t="shared" si="2"/>
        <v>5.5445126096650352E-3</v>
      </c>
      <c r="Z39" s="31">
        <f t="shared" si="3"/>
        <v>2.5866339099906811E-2</v>
      </c>
      <c r="AB39" s="32">
        <f t="shared" si="4"/>
        <v>2.2819799645357505E-2</v>
      </c>
      <c r="AC39" s="32">
        <f t="shared" si="5"/>
        <v>2.3585528615266731E-2</v>
      </c>
      <c r="AD39" s="33">
        <f t="shared" si="6"/>
        <v>7.6572896990922609E-2</v>
      </c>
      <c r="AF39" s="32">
        <f t="shared" si="7"/>
        <v>2.1499216595958409E-2</v>
      </c>
      <c r="AG39" s="32">
        <f t="shared" si="8"/>
        <v>2.2663805939479174E-2</v>
      </c>
      <c r="AH39" s="33">
        <f t="shared" si="9"/>
        <v>0.11645893435207645</v>
      </c>
      <c r="AJ39" s="32">
        <f t="shared" si="10"/>
        <v>2.0581975218502652E-2</v>
      </c>
      <c r="AK39" s="32">
        <f t="shared" si="11"/>
        <v>2.142308487514618E-2</v>
      </c>
      <c r="AL39" s="33">
        <f t="shared" si="12"/>
        <v>8.4110965664352735E-2</v>
      </c>
      <c r="AN39" s="32">
        <f t="shared" si="13"/>
        <v>2.00644026577734E-2</v>
      </c>
      <c r="AO39" s="32">
        <f t="shared" si="14"/>
        <v>2.0511077330263038E-2</v>
      </c>
      <c r="AP39" s="33">
        <f t="shared" si="15"/>
        <v>4.4667467248963796E-2</v>
      </c>
    </row>
    <row r="40" spans="5:42" x14ac:dyDescent="0.2">
      <c r="E40" s="14" t="s">
        <v>304</v>
      </c>
      <c r="F40" s="15">
        <v>1714881.83</v>
      </c>
      <c r="G40" s="21">
        <v>91256797.269999996</v>
      </c>
      <c r="H40" s="15">
        <v>1849434.02</v>
      </c>
      <c r="I40" s="21">
        <v>95690956.900000006</v>
      </c>
      <c r="J40" s="15">
        <v>5969278.5099999998</v>
      </c>
      <c r="K40" s="21">
        <v>288676046.31</v>
      </c>
      <c r="L40" s="15">
        <v>6009471.4400000004</v>
      </c>
      <c r="M40" s="21">
        <v>303651275.25</v>
      </c>
      <c r="N40" s="15">
        <v>11283783.82</v>
      </c>
      <c r="O40" s="21">
        <v>583358531.53999996</v>
      </c>
      <c r="P40" s="15">
        <v>11085059.779999999</v>
      </c>
      <c r="Q40" s="21">
        <v>615451200.27999997</v>
      </c>
      <c r="R40" s="15">
        <v>22354294.66</v>
      </c>
      <c r="S40" s="21">
        <v>1192768943.1400001</v>
      </c>
      <c r="T40" s="15">
        <v>21785301.52</v>
      </c>
      <c r="U40" s="21">
        <v>1279184997.5</v>
      </c>
      <c r="W40" s="31">
        <f t="shared" si="0"/>
        <v>4.858991069871469E-2</v>
      </c>
      <c r="X40" s="31">
        <f t="shared" si="1"/>
        <v>5.187555092090522E-2</v>
      </c>
      <c r="Y40" s="31">
        <f t="shared" si="2"/>
        <v>5.5013627134721126E-2</v>
      </c>
      <c r="Z40" s="31">
        <f t="shared" si="3"/>
        <v>7.2449953410513052E-2</v>
      </c>
      <c r="AB40" s="32">
        <f t="shared" si="4"/>
        <v>1.879182571930732E-2</v>
      </c>
      <c r="AC40" s="32">
        <f t="shared" si="5"/>
        <v>1.9327155667726425E-2</v>
      </c>
      <c r="AD40" s="33">
        <f t="shared" si="6"/>
        <v>5.3532994841910472E-2</v>
      </c>
      <c r="AF40" s="32">
        <f t="shared" si="7"/>
        <v>2.0678122020521862E-2</v>
      </c>
      <c r="AG40" s="32">
        <f t="shared" si="8"/>
        <v>1.9790700483810993E-2</v>
      </c>
      <c r="AH40" s="33">
        <f t="shared" si="9"/>
        <v>-8.8742153671086954E-2</v>
      </c>
      <c r="AJ40" s="32">
        <f t="shared" si="10"/>
        <v>1.9342793856484963E-2</v>
      </c>
      <c r="AK40" s="32">
        <f t="shared" si="11"/>
        <v>1.8011273314532238E-2</v>
      </c>
      <c r="AL40" s="33">
        <f t="shared" si="12"/>
        <v>-0.13315205419527248</v>
      </c>
      <c r="AN40" s="32">
        <f t="shared" si="13"/>
        <v>1.8741513005152238E-2</v>
      </c>
      <c r="AO40" s="32">
        <f t="shared" si="14"/>
        <v>1.7030610554827116E-2</v>
      </c>
      <c r="AP40" s="33">
        <f t="shared" si="15"/>
        <v>-0.17109024503251213</v>
      </c>
    </row>
    <row r="41" spans="5:42" x14ac:dyDescent="0.2">
      <c r="E41" s="14" t="s">
        <v>305</v>
      </c>
      <c r="F41" s="15">
        <v>1462384.36</v>
      </c>
      <c r="G41" s="21">
        <v>65262078.659999996</v>
      </c>
      <c r="H41" s="15">
        <v>1569913.15</v>
      </c>
      <c r="I41" s="21">
        <v>70081530.030000001</v>
      </c>
      <c r="J41" s="15">
        <v>4598369.5999999996</v>
      </c>
      <c r="K41" s="21">
        <v>208644444.56999999</v>
      </c>
      <c r="L41" s="15">
        <v>4945118.33</v>
      </c>
      <c r="M41" s="21">
        <v>227435381.36000001</v>
      </c>
      <c r="N41" s="15">
        <v>8590155.6400000006</v>
      </c>
      <c r="O41" s="21">
        <v>427381657.75999999</v>
      </c>
      <c r="P41" s="15">
        <v>9208340.0099999998</v>
      </c>
      <c r="Q41" s="21">
        <v>465584201.29000002</v>
      </c>
      <c r="R41" s="15">
        <v>16414848.58</v>
      </c>
      <c r="S41" s="21">
        <v>842279362.21000004</v>
      </c>
      <c r="T41" s="15">
        <v>17473431.420000002</v>
      </c>
      <c r="U41" s="21">
        <v>921042302.87</v>
      </c>
      <c r="W41" s="31">
        <f t="shared" si="0"/>
        <v>7.3847653475890757E-2</v>
      </c>
      <c r="X41" s="31">
        <f t="shared" si="1"/>
        <v>9.0062003945164629E-2</v>
      </c>
      <c r="Y41" s="31">
        <f t="shared" si="2"/>
        <v>8.9387419502811261E-2</v>
      </c>
      <c r="Z41" s="31">
        <f t="shared" si="3"/>
        <v>9.3511659187919788E-2</v>
      </c>
      <c r="AB41" s="32">
        <f t="shared" si="4"/>
        <v>2.2407872841726004E-2</v>
      </c>
      <c r="AC41" s="32">
        <f t="shared" si="5"/>
        <v>2.2401239660834498E-2</v>
      </c>
      <c r="AD41" s="33">
        <f t="shared" si="6"/>
        <v>-6.6331808915055801E-4</v>
      </c>
      <c r="AF41" s="32">
        <f t="shared" si="7"/>
        <v>2.2039262101978714E-2</v>
      </c>
      <c r="AG41" s="32">
        <f t="shared" si="8"/>
        <v>2.1742959694439689E-2</v>
      </c>
      <c r="AH41" s="33">
        <f t="shared" si="9"/>
        <v>-2.9630240753902512E-2</v>
      </c>
      <c r="AJ41" s="32">
        <f t="shared" si="10"/>
        <v>2.0099495343396043E-2</v>
      </c>
      <c r="AK41" s="32">
        <f t="shared" si="11"/>
        <v>1.9778033671431151E-2</v>
      </c>
      <c r="AL41" s="33">
        <f t="shared" si="12"/>
        <v>-3.2146167196489203E-2</v>
      </c>
      <c r="AN41" s="32">
        <f t="shared" si="13"/>
        <v>1.9488603563703834E-2</v>
      </c>
      <c r="AO41" s="32">
        <f t="shared" si="14"/>
        <v>1.8971366858560327E-2</v>
      </c>
      <c r="AP41" s="33">
        <f t="shared" si="15"/>
        <v>-5.1723670514350686E-2</v>
      </c>
    </row>
    <row r="42" spans="5:42" x14ac:dyDescent="0.2">
      <c r="E42" s="14" t="s">
        <v>306</v>
      </c>
      <c r="F42" s="15">
        <v>1042111.23</v>
      </c>
      <c r="G42" s="21">
        <v>38135493.219999999</v>
      </c>
      <c r="H42" s="15">
        <v>1059011.46</v>
      </c>
      <c r="I42" s="21">
        <v>39943707.840000004</v>
      </c>
      <c r="J42" s="15">
        <v>3468825.57</v>
      </c>
      <c r="K42" s="21">
        <v>122530024.65000001</v>
      </c>
      <c r="L42" s="15">
        <v>3508314</v>
      </c>
      <c r="M42" s="21">
        <v>128687854.76000001</v>
      </c>
      <c r="N42" s="15">
        <v>6522163.0800000001</v>
      </c>
      <c r="O42" s="21">
        <v>244614979.94999999</v>
      </c>
      <c r="P42" s="15">
        <v>6514599.5499999998</v>
      </c>
      <c r="Q42" s="21">
        <v>253857957.63</v>
      </c>
      <c r="R42" s="15">
        <v>12745699.48</v>
      </c>
      <c r="S42" s="21">
        <v>507010956.00999999</v>
      </c>
      <c r="T42" s="15">
        <v>13019430.91</v>
      </c>
      <c r="U42" s="21">
        <v>532209754.11000001</v>
      </c>
      <c r="W42" s="31">
        <f t="shared" si="0"/>
        <v>4.7415529925588958E-2</v>
      </c>
      <c r="X42" s="31">
        <f t="shared" si="1"/>
        <v>5.0255683271014498E-2</v>
      </c>
      <c r="Y42" s="31">
        <f t="shared" si="2"/>
        <v>3.7785820320118166E-2</v>
      </c>
      <c r="Z42" s="31">
        <f t="shared" si="3"/>
        <v>4.9700697393811381E-2</v>
      </c>
      <c r="AB42" s="32">
        <f t="shared" si="4"/>
        <v>2.7326543909846932E-2</v>
      </c>
      <c r="AC42" s="32">
        <f t="shared" si="5"/>
        <v>2.6512597784913095E-2</v>
      </c>
      <c r="AD42" s="33">
        <f t="shared" si="6"/>
        <v>-8.13946124933837E-2</v>
      </c>
      <c r="AF42" s="32">
        <f t="shared" si="7"/>
        <v>2.831000466953713E-2</v>
      </c>
      <c r="AG42" s="32">
        <f t="shared" si="8"/>
        <v>2.7262199735498954E-2</v>
      </c>
      <c r="AH42" s="33">
        <f t="shared" si="9"/>
        <v>-0.10478049340381761</v>
      </c>
      <c r="AJ42" s="32">
        <f t="shared" si="10"/>
        <v>2.6662974938546892E-2</v>
      </c>
      <c r="AK42" s="32">
        <f t="shared" si="11"/>
        <v>2.5662380690445328E-2</v>
      </c>
      <c r="AL42" s="33">
        <f t="shared" si="12"/>
        <v>-0.10005942481015641</v>
      </c>
      <c r="AN42" s="32">
        <f t="shared" si="13"/>
        <v>2.5138903467302218E-2</v>
      </c>
      <c r="AO42" s="32">
        <f t="shared" si="14"/>
        <v>2.4462969363971996E-2</v>
      </c>
      <c r="AP42" s="33">
        <f t="shared" si="15"/>
        <v>-6.7593410333022241E-2</v>
      </c>
    </row>
    <row r="43" spans="5:42" x14ac:dyDescent="0.2">
      <c r="E43" s="14" t="s">
        <v>307</v>
      </c>
      <c r="F43" s="15">
        <v>1035892.6</v>
      </c>
      <c r="G43" s="21">
        <v>39922218.189999998</v>
      </c>
      <c r="H43" s="15">
        <v>1141088.97</v>
      </c>
      <c r="I43" s="21">
        <v>46184340.140000001</v>
      </c>
      <c r="J43" s="15">
        <v>3275301.21</v>
      </c>
      <c r="K43" s="21">
        <v>123608412.48999999</v>
      </c>
      <c r="L43" s="15">
        <v>3651014.38</v>
      </c>
      <c r="M43" s="21">
        <v>145802344.19</v>
      </c>
      <c r="N43" s="15">
        <v>6088133.2000000002</v>
      </c>
      <c r="O43" s="21">
        <v>251396595.13</v>
      </c>
      <c r="P43" s="15">
        <v>6872656.5999999996</v>
      </c>
      <c r="Q43" s="21">
        <v>293762701.57999998</v>
      </c>
      <c r="R43" s="15">
        <v>12575756.9</v>
      </c>
      <c r="S43" s="21">
        <v>537542908.58000004</v>
      </c>
      <c r="T43" s="15">
        <v>13366669.17</v>
      </c>
      <c r="U43" s="21">
        <v>605101758.63999999</v>
      </c>
      <c r="W43" s="31">
        <f t="shared" si="0"/>
        <v>0.15685806635786045</v>
      </c>
      <c r="X43" s="31">
        <f t="shared" si="1"/>
        <v>0.17955033361338174</v>
      </c>
      <c r="Y43" s="31">
        <f t="shared" si="2"/>
        <v>0.16852299223898398</v>
      </c>
      <c r="Z43" s="31">
        <f t="shared" si="3"/>
        <v>0.12568085074076552</v>
      </c>
      <c r="AB43" s="32">
        <f t="shared" si="4"/>
        <v>2.5947771616044064E-2</v>
      </c>
      <c r="AC43" s="32">
        <f t="shared" si="5"/>
        <v>2.4707270181645601E-2</v>
      </c>
      <c r="AD43" s="33">
        <f t="shared" si="6"/>
        <v>-0.12405014343984631</v>
      </c>
      <c r="AF43" s="32">
        <f t="shared" si="7"/>
        <v>2.6497397256557875E-2</v>
      </c>
      <c r="AG43" s="32">
        <f t="shared" si="8"/>
        <v>2.5040848281850932E-2</v>
      </c>
      <c r="AH43" s="33">
        <f t="shared" si="9"/>
        <v>-0.14565489747069421</v>
      </c>
      <c r="AJ43" s="32">
        <f t="shared" si="10"/>
        <v>2.4217246048427021E-2</v>
      </c>
      <c r="AK43" s="32">
        <f t="shared" si="11"/>
        <v>2.3395266189463398E-2</v>
      </c>
      <c r="AL43" s="33">
        <f t="shared" si="12"/>
        <v>-8.2197985896362291E-2</v>
      </c>
      <c r="AN43" s="32">
        <f t="shared" si="13"/>
        <v>2.3394889411192759E-2</v>
      </c>
      <c r="AO43" s="32">
        <f t="shared" si="14"/>
        <v>2.2089952605727565E-2</v>
      </c>
      <c r="AP43" s="33">
        <f t="shared" si="15"/>
        <v>-0.13049368054651941</v>
      </c>
    </row>
    <row r="44" spans="5:42" x14ac:dyDescent="0.2">
      <c r="E44" s="14" t="s">
        <v>308</v>
      </c>
      <c r="F44" s="15">
        <v>886892.92</v>
      </c>
      <c r="G44" s="21">
        <v>44334122.32</v>
      </c>
      <c r="H44" s="15">
        <v>874524.19</v>
      </c>
      <c r="I44" s="21">
        <v>47051004.140000001</v>
      </c>
      <c r="J44" s="15">
        <v>2618630.11</v>
      </c>
      <c r="K44" s="21">
        <v>133954566.18000001</v>
      </c>
      <c r="L44" s="15">
        <v>2571840.4500000002</v>
      </c>
      <c r="M44" s="21">
        <v>144062350.19</v>
      </c>
      <c r="N44" s="15">
        <v>5066859.24</v>
      </c>
      <c r="O44" s="21">
        <v>271807994.74000001</v>
      </c>
      <c r="P44" s="15">
        <v>4871058.33</v>
      </c>
      <c r="Q44" s="21">
        <v>294016927.24000001</v>
      </c>
      <c r="R44" s="15">
        <v>10061018.77</v>
      </c>
      <c r="S44" s="21">
        <v>555012473.09000003</v>
      </c>
      <c r="T44" s="15">
        <v>9813012.1199999992</v>
      </c>
      <c r="U44" s="21">
        <v>603001519.88</v>
      </c>
      <c r="W44" s="31">
        <f t="shared" si="0"/>
        <v>6.1281957955314277E-2</v>
      </c>
      <c r="X44" s="31">
        <f t="shared" si="1"/>
        <v>7.5456808216733465E-2</v>
      </c>
      <c r="Y44" s="31">
        <f t="shared" si="2"/>
        <v>8.1708165064254726E-2</v>
      </c>
      <c r="Z44" s="31">
        <f t="shared" si="3"/>
        <v>8.6464807759767462E-2</v>
      </c>
      <c r="AB44" s="32">
        <f t="shared" si="4"/>
        <v>2.0004747440323298E-2</v>
      </c>
      <c r="AC44" s="32">
        <f t="shared" si="5"/>
        <v>1.8586727445770512E-2</v>
      </c>
      <c r="AD44" s="33">
        <f t="shared" si="6"/>
        <v>-0.14180199945527869</v>
      </c>
      <c r="AF44" s="32">
        <f t="shared" si="7"/>
        <v>1.9548643877366927E-2</v>
      </c>
      <c r="AG44" s="32">
        <f t="shared" si="8"/>
        <v>1.7852273315047743E-2</v>
      </c>
      <c r="AH44" s="33">
        <f t="shared" si="9"/>
        <v>-0.16963705623191833</v>
      </c>
      <c r="AJ44" s="32">
        <f t="shared" si="10"/>
        <v>1.8641317908425551E-2</v>
      </c>
      <c r="AK44" s="32">
        <f t="shared" si="11"/>
        <v>1.6567271740867678E-2</v>
      </c>
      <c r="AL44" s="33">
        <f t="shared" si="12"/>
        <v>-0.20740461675578734</v>
      </c>
      <c r="AN44" s="32">
        <f t="shared" si="13"/>
        <v>1.8127554348438074E-2</v>
      </c>
      <c r="AO44" s="32">
        <f t="shared" si="14"/>
        <v>1.6273610922162902E-2</v>
      </c>
      <c r="AP44" s="33">
        <f t="shared" si="15"/>
        <v>-0.18539434262751717</v>
      </c>
    </row>
    <row r="45" spans="5:42" x14ac:dyDescent="0.2">
      <c r="E45" s="14" t="s">
        <v>309</v>
      </c>
      <c r="F45" s="15">
        <v>754793.13</v>
      </c>
      <c r="G45" s="21">
        <v>42532716.270000003</v>
      </c>
      <c r="H45" s="15">
        <v>827666.55</v>
      </c>
      <c r="I45" s="21">
        <v>47023564.590000004</v>
      </c>
      <c r="J45" s="15">
        <v>2323977.1</v>
      </c>
      <c r="K45" s="21">
        <v>130597178.39</v>
      </c>
      <c r="L45" s="15">
        <v>2412330.56</v>
      </c>
      <c r="M45" s="21">
        <v>143504776.37</v>
      </c>
      <c r="N45" s="15">
        <v>4550747.5999999996</v>
      </c>
      <c r="O45" s="21">
        <v>269071369.20999998</v>
      </c>
      <c r="P45" s="15">
        <v>4566594.17</v>
      </c>
      <c r="Q45" s="21">
        <v>292968300.74000001</v>
      </c>
      <c r="R45" s="15">
        <v>9152930.7899999991</v>
      </c>
      <c r="S45" s="21">
        <v>559548955.57000005</v>
      </c>
      <c r="T45" s="15">
        <v>9186145.3800000008</v>
      </c>
      <c r="U45" s="21">
        <v>608323837.17999995</v>
      </c>
      <c r="W45" s="31">
        <f t="shared" si="0"/>
        <v>0.10558573996289938</v>
      </c>
      <c r="X45" s="31">
        <f t="shared" si="1"/>
        <v>9.8835197966178692E-2</v>
      </c>
      <c r="Y45" s="31">
        <f t="shared" si="2"/>
        <v>8.8812613546220096E-2</v>
      </c>
      <c r="Z45" s="31">
        <f t="shared" si="3"/>
        <v>8.7168211332490128E-2</v>
      </c>
      <c r="AB45" s="32">
        <f t="shared" si="4"/>
        <v>1.7746177441584781E-2</v>
      </c>
      <c r="AC45" s="32">
        <f t="shared" si="5"/>
        <v>1.7601101856408626E-2</v>
      </c>
      <c r="AD45" s="33">
        <f t="shared" si="6"/>
        <v>-1.4507558517615551E-2</v>
      </c>
      <c r="AF45" s="32">
        <f t="shared" si="7"/>
        <v>1.7795002377922357E-2</v>
      </c>
      <c r="AG45" s="32">
        <f t="shared" si="8"/>
        <v>1.6810106402174799E-2</v>
      </c>
      <c r="AH45" s="33">
        <f t="shared" si="9"/>
        <v>-9.8489597574755866E-2</v>
      </c>
      <c r="AJ45" s="32">
        <f t="shared" si="10"/>
        <v>1.6912790139512444E-2</v>
      </c>
      <c r="AK45" s="32">
        <f t="shared" si="11"/>
        <v>1.5587332003037101E-2</v>
      </c>
      <c r="AL45" s="33">
        <f t="shared" si="12"/>
        <v>-0.13254581364753432</v>
      </c>
      <c r="AN45" s="32">
        <f t="shared" si="13"/>
        <v>1.6357694351651703E-2</v>
      </c>
      <c r="AO45" s="32">
        <f t="shared" si="14"/>
        <v>1.5100748677849142E-2</v>
      </c>
      <c r="AP45" s="33">
        <f t="shared" si="15"/>
        <v>-0.12569456738025614</v>
      </c>
    </row>
    <row r="46" spans="5:42" x14ac:dyDescent="0.2">
      <c r="E46" s="14" t="s">
        <v>310</v>
      </c>
      <c r="F46" s="15">
        <v>563600.18999999994</v>
      </c>
      <c r="G46" s="21">
        <v>32107566.879999999</v>
      </c>
      <c r="H46" s="15">
        <v>577820.76</v>
      </c>
      <c r="I46" s="21">
        <v>32923415.120000001</v>
      </c>
      <c r="J46" s="15">
        <v>1646398.76</v>
      </c>
      <c r="K46" s="21">
        <v>97490599.579999998</v>
      </c>
      <c r="L46" s="15">
        <v>1660907.97</v>
      </c>
      <c r="M46" s="21">
        <v>102380627.09999999</v>
      </c>
      <c r="N46" s="15">
        <v>3242422.91</v>
      </c>
      <c r="O46" s="21">
        <v>195697720.16</v>
      </c>
      <c r="P46" s="15">
        <v>3190267.32</v>
      </c>
      <c r="Q46" s="21">
        <v>206264986.03999999</v>
      </c>
      <c r="R46" s="15">
        <v>6660638.9299999997</v>
      </c>
      <c r="S46" s="21">
        <v>411922143.69999999</v>
      </c>
      <c r="T46" s="15">
        <v>6668733.6699999999</v>
      </c>
      <c r="U46" s="21">
        <v>436961170.56</v>
      </c>
      <c r="W46" s="31">
        <f t="shared" si="0"/>
        <v>2.5409843201422994E-2</v>
      </c>
      <c r="X46" s="31">
        <f t="shared" si="1"/>
        <v>5.0158964464951092E-2</v>
      </c>
      <c r="Y46" s="31">
        <f t="shared" si="2"/>
        <v>5.399789977808802E-2</v>
      </c>
      <c r="Z46" s="31">
        <f t="shared" si="3"/>
        <v>6.0785823833340122E-2</v>
      </c>
      <c r="AB46" s="32">
        <f t="shared" si="4"/>
        <v>1.755350046007597E-2</v>
      </c>
      <c r="AC46" s="32">
        <f t="shared" si="5"/>
        <v>1.7550450276617599E-2</v>
      </c>
      <c r="AD46" s="33">
        <f t="shared" si="6"/>
        <v>-3.0501834583709919E-4</v>
      </c>
      <c r="AF46" s="32">
        <f t="shared" si="7"/>
        <v>1.6887769355126168E-2</v>
      </c>
      <c r="AG46" s="32">
        <f t="shared" si="8"/>
        <v>1.6222873575268422E-2</v>
      </c>
      <c r="AH46" s="33">
        <f t="shared" si="9"/>
        <v>-6.6489577985774651E-2</v>
      </c>
      <c r="AJ46" s="32">
        <f t="shared" si="10"/>
        <v>1.656852674292289E-2</v>
      </c>
      <c r="AK46" s="32">
        <f t="shared" si="11"/>
        <v>1.5466838949492506E-2</v>
      </c>
      <c r="AL46" s="33">
        <f t="shared" si="12"/>
        <v>-0.11016877934303844</v>
      </c>
      <c r="AN46" s="32">
        <f t="shared" si="13"/>
        <v>1.6169654950258988E-2</v>
      </c>
      <c r="AO46" s="32">
        <f t="shared" si="14"/>
        <v>1.5261616178511914E-2</v>
      </c>
      <c r="AP46" s="33">
        <f t="shared" si="15"/>
        <v>-9.080387717470742E-2</v>
      </c>
    </row>
    <row r="47" spans="5:42" x14ac:dyDescent="0.2">
      <c r="E47" s="14" t="s">
        <v>311</v>
      </c>
      <c r="F47" s="15">
        <v>1092659.1599999999</v>
      </c>
      <c r="G47" s="21">
        <v>37226480.619999997</v>
      </c>
      <c r="H47" s="15">
        <v>1089822.78</v>
      </c>
      <c r="I47" s="21">
        <v>40370514.619999997</v>
      </c>
      <c r="J47" s="15">
        <v>3427618.92</v>
      </c>
      <c r="K47" s="21">
        <v>114351325.59</v>
      </c>
      <c r="L47" s="15">
        <v>3471497.2</v>
      </c>
      <c r="M47" s="21">
        <v>125826834.63</v>
      </c>
      <c r="N47" s="15">
        <v>6291177.8399999999</v>
      </c>
      <c r="O47" s="21">
        <v>232274172.03</v>
      </c>
      <c r="P47" s="15">
        <v>6408779.9199999999</v>
      </c>
      <c r="Q47" s="21">
        <v>258093085.19</v>
      </c>
      <c r="R47" s="15">
        <v>12258531.529999999</v>
      </c>
      <c r="S47" s="21">
        <v>476774566.70999998</v>
      </c>
      <c r="T47" s="15">
        <v>12637928.65</v>
      </c>
      <c r="U47" s="21">
        <v>531461295.81</v>
      </c>
      <c r="W47" s="31">
        <f t="shared" si="0"/>
        <v>8.4456922804323917E-2</v>
      </c>
      <c r="X47" s="31">
        <f t="shared" si="1"/>
        <v>0.10035309149930416</v>
      </c>
      <c r="Y47" s="31">
        <f t="shared" si="2"/>
        <v>0.1111570560529876</v>
      </c>
      <c r="Z47" s="31">
        <f t="shared" si="3"/>
        <v>0.11470143946093384</v>
      </c>
      <c r="AB47" s="32">
        <f t="shared" si="4"/>
        <v>2.9351664240131439E-2</v>
      </c>
      <c r="AC47" s="32">
        <f t="shared" si="5"/>
        <v>2.6995513687608278E-2</v>
      </c>
      <c r="AD47" s="33">
        <f t="shared" si="6"/>
        <v>-0.23561505525231605</v>
      </c>
      <c r="AF47" s="32">
        <f t="shared" si="7"/>
        <v>2.9974457246691896E-2</v>
      </c>
      <c r="AG47" s="32">
        <f t="shared" si="8"/>
        <v>2.7589482086298273E-2</v>
      </c>
      <c r="AH47" s="33">
        <f t="shared" si="9"/>
        <v>-0.23849751603936231</v>
      </c>
      <c r="AJ47" s="32">
        <f t="shared" si="10"/>
        <v>2.7085137297088054E-2</v>
      </c>
      <c r="AK47" s="32">
        <f t="shared" si="11"/>
        <v>2.4831273241133361E-2</v>
      </c>
      <c r="AL47" s="33">
        <f t="shared" si="12"/>
        <v>-0.22538640559546935</v>
      </c>
      <c r="AN47" s="32">
        <f t="shared" si="13"/>
        <v>2.5711378890427055E-2</v>
      </c>
      <c r="AO47" s="32">
        <f t="shared" si="14"/>
        <v>2.3779584232448268E-2</v>
      </c>
      <c r="AP47" s="33">
        <f t="shared" si="15"/>
        <v>-0.19317946579787865</v>
      </c>
    </row>
    <row r="48" spans="5:42" x14ac:dyDescent="0.2">
      <c r="E48" s="14" t="s">
        <v>312</v>
      </c>
      <c r="F48" s="15">
        <v>520193.04</v>
      </c>
      <c r="G48" s="21">
        <v>21718348.789999999</v>
      </c>
      <c r="H48" s="15">
        <v>579238.68000000005</v>
      </c>
      <c r="I48" s="21">
        <v>24879852.109999999</v>
      </c>
      <c r="J48" s="15">
        <v>1555815.74</v>
      </c>
      <c r="K48" s="21">
        <v>68272437.879999995</v>
      </c>
      <c r="L48" s="15">
        <v>1787432.46</v>
      </c>
      <c r="M48" s="21">
        <v>78098334.480000004</v>
      </c>
      <c r="N48" s="15">
        <v>3017103.33</v>
      </c>
      <c r="O48" s="21">
        <v>138441505.59999999</v>
      </c>
      <c r="P48" s="15">
        <v>3315738.45</v>
      </c>
      <c r="Q48" s="21">
        <v>155376379.68000001</v>
      </c>
      <c r="R48" s="15">
        <v>6012536.29</v>
      </c>
      <c r="S48" s="21">
        <v>286901052.85000002</v>
      </c>
      <c r="T48" s="15">
        <v>6550494.4500000002</v>
      </c>
      <c r="U48" s="21">
        <v>320585288.37</v>
      </c>
      <c r="W48" s="31">
        <f t="shared" si="0"/>
        <v>0.14556830956944958</v>
      </c>
      <c r="X48" s="31">
        <f t="shared" si="1"/>
        <v>0.14392186517889743</v>
      </c>
      <c r="Y48" s="31">
        <f t="shared" si="2"/>
        <v>0.12232512212724747</v>
      </c>
      <c r="Z48" s="31">
        <f t="shared" si="3"/>
        <v>0.1174071519967933</v>
      </c>
      <c r="AB48" s="32">
        <f t="shared" si="4"/>
        <v>2.3951776676480938E-2</v>
      </c>
      <c r="AC48" s="32">
        <f t="shared" si="5"/>
        <v>2.3281435815576481E-2</v>
      </c>
      <c r="AD48" s="33">
        <f t="shared" si="6"/>
        <v>-6.7034086090445727E-2</v>
      </c>
      <c r="AF48" s="32">
        <f t="shared" si="7"/>
        <v>2.2788343119292169E-2</v>
      </c>
      <c r="AG48" s="32">
        <f t="shared" si="8"/>
        <v>2.2886947230068507E-2</v>
      </c>
      <c r="AH48" s="33">
        <f t="shared" si="9"/>
        <v>9.8604110776338155E-3</v>
      </c>
      <c r="AJ48" s="32">
        <f t="shared" si="10"/>
        <v>2.1793343816393747E-2</v>
      </c>
      <c r="AK48" s="32">
        <f t="shared" si="11"/>
        <v>2.1340041882999292E-2</v>
      </c>
      <c r="AL48" s="33">
        <f t="shared" si="12"/>
        <v>-4.5330193339445518E-2</v>
      </c>
      <c r="AN48" s="32">
        <f t="shared" si="13"/>
        <v>2.0956828949468945E-2</v>
      </c>
      <c r="AO48" s="32">
        <f t="shared" si="14"/>
        <v>2.0432922805989209E-2</v>
      </c>
      <c r="AP48" s="33">
        <f t="shared" si="15"/>
        <v>-5.239061434797361E-2</v>
      </c>
    </row>
    <row r="49" spans="5:42" x14ac:dyDescent="0.2">
      <c r="E49" s="14" t="s">
        <v>313</v>
      </c>
      <c r="F49" s="15">
        <v>936819.1</v>
      </c>
      <c r="G49" s="21">
        <v>39692488.07</v>
      </c>
      <c r="H49" s="15">
        <v>960639.09</v>
      </c>
      <c r="I49" s="21">
        <v>42569430.149999999</v>
      </c>
      <c r="J49" s="15">
        <v>2965509.65</v>
      </c>
      <c r="K49" s="21">
        <v>123825815.93000001</v>
      </c>
      <c r="L49" s="15">
        <v>3081685.9</v>
      </c>
      <c r="M49" s="21">
        <v>134211512.62</v>
      </c>
      <c r="N49" s="15">
        <v>5484022.6399999997</v>
      </c>
      <c r="O49" s="21">
        <v>254629176.47</v>
      </c>
      <c r="P49" s="15">
        <v>5716900.0899999999</v>
      </c>
      <c r="Q49" s="21">
        <v>276725241.81999999</v>
      </c>
      <c r="R49" s="15">
        <v>10958356.619999999</v>
      </c>
      <c r="S49" s="21">
        <v>509307342.57999998</v>
      </c>
      <c r="T49" s="15">
        <v>11008523.52</v>
      </c>
      <c r="U49" s="21">
        <v>557606031.75</v>
      </c>
      <c r="W49" s="31">
        <f t="shared" si="0"/>
        <v>7.2480769533175754E-2</v>
      </c>
      <c r="X49" s="31">
        <f t="shared" si="1"/>
        <v>8.3873436342798965E-2</v>
      </c>
      <c r="Y49" s="31">
        <f t="shared" si="2"/>
        <v>8.6777429265272418E-2</v>
      </c>
      <c r="Z49" s="31">
        <f t="shared" si="3"/>
        <v>9.4832108497264492E-2</v>
      </c>
      <c r="AB49" s="32">
        <f t="shared" si="4"/>
        <v>2.3601924332580647E-2</v>
      </c>
      <c r="AC49" s="32">
        <f t="shared" si="5"/>
        <v>2.2566407081679011E-2</v>
      </c>
      <c r="AD49" s="33">
        <f t="shared" si="6"/>
        <v>-0.1035517250901636</v>
      </c>
      <c r="AF49" s="32">
        <f t="shared" si="7"/>
        <v>2.3949041867621795E-2</v>
      </c>
      <c r="AG49" s="32">
        <f t="shared" si="8"/>
        <v>2.2961412473796763E-2</v>
      </c>
      <c r="AH49" s="33">
        <f t="shared" si="9"/>
        <v>-9.876293938250319E-2</v>
      </c>
      <c r="AJ49" s="32">
        <f t="shared" si="10"/>
        <v>2.1537290879335341E-2</v>
      </c>
      <c r="AK49" s="32">
        <f t="shared" si="11"/>
        <v>2.0659120405498253E-2</v>
      </c>
      <c r="AL49" s="33">
        <f t="shared" si="12"/>
        <v>-8.7817047383708866E-2</v>
      </c>
      <c r="AN49" s="32">
        <f t="shared" si="13"/>
        <v>2.1516196025150969E-2</v>
      </c>
      <c r="AO49" s="32">
        <f t="shared" si="14"/>
        <v>1.9742475678483369E-2</v>
      </c>
      <c r="AP49" s="33">
        <f t="shared" si="15"/>
        <v>-0.17737203466676005</v>
      </c>
    </row>
    <row r="50" spans="5:42" x14ac:dyDescent="0.2">
      <c r="E50" s="14" t="s">
        <v>314</v>
      </c>
      <c r="F50" s="15">
        <v>2352059.8199999998</v>
      </c>
      <c r="G50" s="21">
        <v>82093393.489999995</v>
      </c>
      <c r="H50" s="15">
        <v>2352259.64</v>
      </c>
      <c r="I50" s="21">
        <v>87430332.120000005</v>
      </c>
      <c r="J50" s="15">
        <v>7468380.8600000003</v>
      </c>
      <c r="K50" s="21">
        <v>256819513.31</v>
      </c>
      <c r="L50" s="15">
        <v>7601402.0099999998</v>
      </c>
      <c r="M50" s="21">
        <v>273850651.63</v>
      </c>
      <c r="N50" s="15">
        <v>14004793.619999999</v>
      </c>
      <c r="O50" s="21">
        <v>520774482.25</v>
      </c>
      <c r="P50" s="15">
        <v>14382634.640000001</v>
      </c>
      <c r="Q50" s="21">
        <v>563494959.5</v>
      </c>
      <c r="R50" s="15">
        <v>27449275.870000001</v>
      </c>
      <c r="S50" s="21">
        <v>1055475948.84</v>
      </c>
      <c r="T50" s="15">
        <v>28187472.68</v>
      </c>
      <c r="U50" s="21">
        <v>1149410300.3800001</v>
      </c>
      <c r="W50" s="31">
        <f t="shared" si="0"/>
        <v>6.5010573970853289E-2</v>
      </c>
      <c r="X50" s="31">
        <f t="shared" si="1"/>
        <v>6.6315593003410764E-2</v>
      </c>
      <c r="Y50" s="31">
        <f t="shared" si="2"/>
        <v>8.2032585516530462E-2</v>
      </c>
      <c r="Z50" s="31">
        <f t="shared" si="3"/>
        <v>8.8997150189198321E-2</v>
      </c>
      <c r="AB50" s="32">
        <f t="shared" si="4"/>
        <v>2.8651024400477614E-2</v>
      </c>
      <c r="AC50" s="32">
        <f t="shared" si="5"/>
        <v>2.6904388705414881E-2</v>
      </c>
      <c r="AD50" s="33">
        <f t="shared" si="6"/>
        <v>-0.17466356950627329</v>
      </c>
      <c r="AF50" s="32">
        <f t="shared" si="7"/>
        <v>2.9080270279093306E-2</v>
      </c>
      <c r="AG50" s="32">
        <f t="shared" si="8"/>
        <v>2.7757472785824387E-2</v>
      </c>
      <c r="AH50" s="33">
        <f t="shared" si="9"/>
        <v>-0.13227974932689193</v>
      </c>
      <c r="AJ50" s="32">
        <f t="shared" si="10"/>
        <v>2.6892242414590772E-2</v>
      </c>
      <c r="AK50" s="32">
        <f t="shared" si="11"/>
        <v>2.5523981000224013E-2</v>
      </c>
      <c r="AL50" s="33">
        <f t="shared" si="12"/>
        <v>-0.13682614143667587</v>
      </c>
      <c r="AN50" s="32">
        <f t="shared" si="13"/>
        <v>2.6006538472210176E-2</v>
      </c>
      <c r="AO50" s="32">
        <f t="shared" si="14"/>
        <v>2.452342098437877E-2</v>
      </c>
      <c r="AP50" s="33">
        <f t="shared" si="15"/>
        <v>-0.14831174878314063</v>
      </c>
    </row>
    <row r="51" spans="5:42" x14ac:dyDescent="0.2">
      <c r="E51" s="14" t="s">
        <v>315</v>
      </c>
      <c r="F51" s="15">
        <v>1461402.22</v>
      </c>
      <c r="G51" s="21">
        <v>56292475.619999997</v>
      </c>
      <c r="H51" s="15">
        <v>1504822.25</v>
      </c>
      <c r="I51" s="21">
        <v>60739400.869999997</v>
      </c>
      <c r="J51" s="15">
        <v>4577252.25</v>
      </c>
      <c r="K51" s="21">
        <v>172726094.83000001</v>
      </c>
      <c r="L51" s="15">
        <v>4742951.3899999997</v>
      </c>
      <c r="M51" s="21">
        <v>190537955.06</v>
      </c>
      <c r="N51" s="15">
        <v>8392908.9199999999</v>
      </c>
      <c r="O51" s="21">
        <v>347421282.06</v>
      </c>
      <c r="P51" s="15">
        <v>8938620.4800000004</v>
      </c>
      <c r="Q51" s="21">
        <v>385478595.05000001</v>
      </c>
      <c r="R51" s="15">
        <v>17063985.68</v>
      </c>
      <c r="S51" s="21">
        <v>714669364.02999997</v>
      </c>
      <c r="T51" s="15">
        <v>17550865.629999999</v>
      </c>
      <c r="U51" s="21">
        <v>795659474.99000001</v>
      </c>
      <c r="W51" s="31">
        <f t="shared" si="0"/>
        <v>7.899679665926905E-2</v>
      </c>
      <c r="X51" s="31">
        <f t="shared" si="1"/>
        <v>0.10312199929912574</v>
      </c>
      <c r="Y51" s="31">
        <f t="shared" si="2"/>
        <v>0.10954226167246563</v>
      </c>
      <c r="Z51" s="31">
        <f t="shared" si="3"/>
        <v>0.11332528723954129</v>
      </c>
      <c r="AB51" s="32">
        <f t="shared" si="4"/>
        <v>2.5960880275814027E-2</v>
      </c>
      <c r="AC51" s="32">
        <f t="shared" si="5"/>
        <v>2.4775059161692387E-2</v>
      </c>
      <c r="AD51" s="33">
        <f t="shared" si="6"/>
        <v>-0.11858211141216393</v>
      </c>
      <c r="AF51" s="32">
        <f t="shared" si="7"/>
        <v>2.6500062162031802E-2</v>
      </c>
      <c r="AG51" s="32">
        <f t="shared" si="8"/>
        <v>2.4892423079204636E-2</v>
      </c>
      <c r="AH51" s="33">
        <f t="shared" si="9"/>
        <v>-0.16076390828271664</v>
      </c>
      <c r="AJ51" s="32">
        <f t="shared" si="10"/>
        <v>2.4157728249216859E-2</v>
      </c>
      <c r="AK51" s="32">
        <f t="shared" si="11"/>
        <v>2.3188370495229656E-2</v>
      </c>
      <c r="AL51" s="33">
        <f t="shared" si="12"/>
        <v>-9.6935775398720309E-2</v>
      </c>
      <c r="AN51" s="32">
        <f t="shared" si="13"/>
        <v>2.387675551639247E-2</v>
      </c>
      <c r="AO51" s="32">
        <f t="shared" si="14"/>
        <v>2.2058262588050725E-2</v>
      </c>
      <c r="AP51" s="33">
        <f t="shared" si="15"/>
        <v>-0.1818492928341745</v>
      </c>
    </row>
    <row r="52" spans="5:42" x14ac:dyDescent="0.2">
      <c r="E52" s="14" t="s">
        <v>316</v>
      </c>
      <c r="F52" s="15">
        <v>1268975.1200000001</v>
      </c>
      <c r="G52" s="21">
        <v>63405537.780000001</v>
      </c>
      <c r="H52" s="15">
        <v>1284029.21</v>
      </c>
      <c r="I52" s="21">
        <v>66432230.479999997</v>
      </c>
      <c r="J52" s="15">
        <v>3525462.43</v>
      </c>
      <c r="K52" s="21">
        <v>190096902.47</v>
      </c>
      <c r="L52" s="15">
        <v>3763179.15</v>
      </c>
      <c r="M52" s="21">
        <v>203622331.31999999</v>
      </c>
      <c r="N52" s="15">
        <v>6837950.1799999997</v>
      </c>
      <c r="O52" s="21">
        <v>388857125.38</v>
      </c>
      <c r="P52" s="15">
        <v>7291942.5700000003</v>
      </c>
      <c r="Q52" s="21">
        <v>425016041.39999998</v>
      </c>
      <c r="R52" s="15">
        <v>14094134.029999999</v>
      </c>
      <c r="S52" s="21">
        <v>807494793.51999998</v>
      </c>
      <c r="T52" s="15">
        <v>15015029.99</v>
      </c>
      <c r="U52" s="21">
        <v>887740855.28999996</v>
      </c>
      <c r="W52" s="31">
        <f t="shared" si="0"/>
        <v>4.7735462957538465E-2</v>
      </c>
      <c r="X52" s="31">
        <f t="shared" si="1"/>
        <v>7.115018011476805E-2</v>
      </c>
      <c r="Y52" s="31">
        <f t="shared" si="2"/>
        <v>9.2987664774471263E-2</v>
      </c>
      <c r="Z52" s="31">
        <f t="shared" si="3"/>
        <v>9.9376568634200677E-2</v>
      </c>
      <c r="AB52" s="32">
        <f t="shared" si="4"/>
        <v>2.0013632317148689E-2</v>
      </c>
      <c r="AC52" s="32">
        <f t="shared" si="5"/>
        <v>1.9328407321602247E-2</v>
      </c>
      <c r="AD52" s="33">
        <f t="shared" si="6"/>
        <v>-6.8522499554644206E-2</v>
      </c>
      <c r="AF52" s="32">
        <f t="shared" si="7"/>
        <v>1.8545606920430321E-2</v>
      </c>
      <c r="AG52" s="32">
        <f t="shared" si="8"/>
        <v>1.8481171125017841E-2</v>
      </c>
      <c r="AH52" s="33">
        <f t="shared" si="9"/>
        <v>-6.4435795412480512E-3</v>
      </c>
      <c r="AJ52" s="32">
        <f t="shared" si="10"/>
        <v>1.7584736741850366E-2</v>
      </c>
      <c r="AK52" s="32">
        <f t="shared" si="11"/>
        <v>1.715686435264982E-2</v>
      </c>
      <c r="AL52" s="33">
        <f t="shared" si="12"/>
        <v>-4.2787238920054607E-2</v>
      </c>
      <c r="AN52" s="32">
        <f t="shared" si="13"/>
        <v>1.7454148488761638E-2</v>
      </c>
      <c r="AO52" s="32">
        <f t="shared" si="14"/>
        <v>1.6913753490701983E-2</v>
      </c>
      <c r="AP52" s="33">
        <f t="shared" si="15"/>
        <v>-5.4039499805965535E-2</v>
      </c>
    </row>
    <row r="53" spans="5:42" x14ac:dyDescent="0.2">
      <c r="E53" s="14" t="s">
        <v>317</v>
      </c>
      <c r="F53" s="15">
        <v>882836.28</v>
      </c>
      <c r="G53" s="21">
        <v>40141317.07</v>
      </c>
      <c r="H53" s="15">
        <v>915190.55</v>
      </c>
      <c r="I53" s="21">
        <v>42078117.850000001</v>
      </c>
      <c r="J53" s="15">
        <v>2684818.65</v>
      </c>
      <c r="K53" s="21">
        <v>126852695.56999999</v>
      </c>
      <c r="L53" s="15">
        <v>2841232.37</v>
      </c>
      <c r="M53" s="21">
        <v>131523329.04000001</v>
      </c>
      <c r="N53" s="15">
        <v>5041843.0599999996</v>
      </c>
      <c r="O53" s="21">
        <v>254810554.80000001</v>
      </c>
      <c r="P53" s="15">
        <v>5263535</v>
      </c>
      <c r="Q53" s="21">
        <v>266541503.97</v>
      </c>
      <c r="R53" s="15">
        <v>9689410.8499999996</v>
      </c>
      <c r="S53" s="21">
        <v>525457552.52999997</v>
      </c>
      <c r="T53" s="15">
        <v>10160912.41</v>
      </c>
      <c r="U53" s="21">
        <v>549577314.13</v>
      </c>
      <c r="W53" s="31">
        <f t="shared" si="0"/>
        <v>4.8249557348169027E-2</v>
      </c>
      <c r="X53" s="31">
        <f t="shared" si="1"/>
        <v>3.6819347425082187E-2</v>
      </c>
      <c r="Y53" s="31">
        <f t="shared" si="2"/>
        <v>4.6037924838739787E-2</v>
      </c>
      <c r="Z53" s="31">
        <f t="shared" si="3"/>
        <v>4.5902397793821707E-2</v>
      </c>
      <c r="AB53" s="32">
        <f t="shared" si="4"/>
        <v>2.199320661204204E-2</v>
      </c>
      <c r="AC53" s="32">
        <f t="shared" si="5"/>
        <v>2.1749797680173568E-2</v>
      </c>
      <c r="AD53" s="33">
        <f t="shared" si="6"/>
        <v>-2.4340893186847179E-2</v>
      </c>
      <c r="AF53" s="32">
        <f t="shared" si="7"/>
        <v>2.1164852965370851E-2</v>
      </c>
      <c r="AG53" s="32">
        <f t="shared" si="8"/>
        <v>2.1602497372431168E-2</v>
      </c>
      <c r="AH53" s="33">
        <f t="shared" si="9"/>
        <v>4.3764440706031693E-2</v>
      </c>
      <c r="AJ53" s="32">
        <f t="shared" si="10"/>
        <v>1.9786633500944756E-2</v>
      </c>
      <c r="AK53" s="32">
        <f t="shared" si="11"/>
        <v>1.9747524950532377E-2</v>
      </c>
      <c r="AL53" s="33">
        <f t="shared" si="12"/>
        <v>-3.9108550412378373E-3</v>
      </c>
      <c r="AN53" s="32">
        <f t="shared" si="13"/>
        <v>1.8439949722574026E-2</v>
      </c>
      <c r="AO53" s="32">
        <f t="shared" si="14"/>
        <v>1.8488595050698331E-2</v>
      </c>
      <c r="AP53" s="33">
        <f t="shared" si="15"/>
        <v>4.8645328124305443E-3</v>
      </c>
    </row>
    <row r="54" spans="5:42" x14ac:dyDescent="0.2">
      <c r="E54" s="14" t="s">
        <v>318</v>
      </c>
      <c r="F54" s="15">
        <v>1457726.75</v>
      </c>
      <c r="G54" s="21">
        <v>66009425.57</v>
      </c>
      <c r="H54" s="15">
        <v>1510955.73</v>
      </c>
      <c r="I54" s="21">
        <v>69516556.909999996</v>
      </c>
      <c r="J54" s="15">
        <v>4475201.7</v>
      </c>
      <c r="K54" s="21">
        <v>199691500.11000001</v>
      </c>
      <c r="L54" s="15">
        <v>4690392.07</v>
      </c>
      <c r="M54" s="21">
        <v>212428019.59999999</v>
      </c>
      <c r="N54" s="15">
        <v>8587253.1699999999</v>
      </c>
      <c r="O54" s="21">
        <v>402071685.23000002</v>
      </c>
      <c r="P54" s="15">
        <v>8792012.6600000001</v>
      </c>
      <c r="Q54" s="21">
        <v>429129476.22000003</v>
      </c>
      <c r="R54" s="15">
        <v>16585882.210000001</v>
      </c>
      <c r="S54" s="21">
        <v>792702790.17999995</v>
      </c>
      <c r="T54" s="15">
        <v>17344261.629999999</v>
      </c>
      <c r="U54" s="21">
        <v>861377041.13999999</v>
      </c>
      <c r="W54" s="31">
        <f t="shared" si="0"/>
        <v>5.3130765943127961E-2</v>
      </c>
      <c r="X54" s="31">
        <f t="shared" si="1"/>
        <v>6.3780979575916205E-2</v>
      </c>
      <c r="Y54" s="31">
        <f t="shared" si="2"/>
        <v>6.7295937475731329E-2</v>
      </c>
      <c r="Z54" s="31">
        <f t="shared" si="3"/>
        <v>8.6633038019717445E-2</v>
      </c>
      <c r="AB54" s="32">
        <f t="shared" si="4"/>
        <v>2.2083615141509555E-2</v>
      </c>
      <c r="AC54" s="32">
        <f t="shared" si="5"/>
        <v>2.1735192264429427E-2</v>
      </c>
      <c r="AD54" s="33">
        <f t="shared" si="6"/>
        <v>-3.4842287708012828E-2</v>
      </c>
      <c r="AF54" s="32">
        <f t="shared" si="7"/>
        <v>2.2410576802391873E-2</v>
      </c>
      <c r="AG54" s="32">
        <f t="shared" si="8"/>
        <v>2.2079912427898942E-2</v>
      </c>
      <c r="AH54" s="33">
        <f t="shared" si="9"/>
        <v>-3.3066437449293107E-2</v>
      </c>
      <c r="AJ54" s="32">
        <f t="shared" si="10"/>
        <v>2.1357517789614481E-2</v>
      </c>
      <c r="AK54" s="32">
        <f t="shared" si="11"/>
        <v>2.0488018528684419E-2</v>
      </c>
      <c r="AL54" s="33">
        <f t="shared" si="12"/>
        <v>-8.6949926093006155E-2</v>
      </c>
      <c r="AN54" s="32">
        <f t="shared" si="13"/>
        <v>2.0923204024844957E-2</v>
      </c>
      <c r="AO54" s="32">
        <f t="shared" si="14"/>
        <v>2.013550489695607E-2</v>
      </c>
      <c r="AP54" s="33">
        <f t="shared" si="15"/>
        <v>-7.8769912788888632E-2</v>
      </c>
    </row>
    <row r="55" spans="5:42" x14ac:dyDescent="0.2">
      <c r="E55" s="14" t="s">
        <v>344</v>
      </c>
      <c r="F55" s="15">
        <v>499094.1</v>
      </c>
      <c r="G55" s="21">
        <v>21940425.199999999</v>
      </c>
      <c r="H55" s="15">
        <v>512096.35</v>
      </c>
      <c r="I55" s="21">
        <v>22710324.079999998</v>
      </c>
      <c r="J55" s="15">
        <v>1489600.79</v>
      </c>
      <c r="K55" s="21">
        <v>66637139.909999996</v>
      </c>
      <c r="L55" s="15">
        <v>1488680.8</v>
      </c>
      <c r="M55" s="21">
        <v>69143839.060000002</v>
      </c>
      <c r="N55" s="15">
        <v>2869538.41</v>
      </c>
      <c r="O55" s="21">
        <v>131260035.51000001</v>
      </c>
      <c r="P55" s="15">
        <v>2856085.68</v>
      </c>
      <c r="Q55" s="21">
        <v>137808888.47</v>
      </c>
      <c r="R55" s="15">
        <v>5901329.6399999997</v>
      </c>
      <c r="S55" s="21">
        <v>280369936.13</v>
      </c>
      <c r="T55" s="15">
        <v>5953722.5599999996</v>
      </c>
      <c r="U55" s="21">
        <v>296177707.56</v>
      </c>
      <c r="W55" s="31">
        <f t="shared" ref="W55:W56" si="16">IF(ISNUMBER((I55-G55)/G55),(I55-G55)/G55,"n/a")</f>
        <v>3.5090426597566532E-2</v>
      </c>
      <c r="X55" s="31">
        <f t="shared" ref="X55:X56" si="17">IF(ISNUMBER((M55-K55)/K55),(M55-K55)/K55,"n/a")</f>
        <v>3.7617147935603917E-2</v>
      </c>
      <c r="Y55" s="31">
        <f t="shared" ref="Y55:Y56" si="18">IF(ISNUMBER((Q55-O55)/O55),(Q55-O55)/O55,"n/a")</f>
        <v>4.9892207742859185E-2</v>
      </c>
      <c r="Z55" s="31">
        <f t="shared" ref="Z55:Z56" si="19">IF(ISNUMBER((U55-S55)/S55),(U55-S55)/S55,"n/a")</f>
        <v>5.6381834829360482E-2</v>
      </c>
      <c r="AB55" s="32">
        <f t="shared" ref="AB55:AB56" si="20">IF(ISNUMBER(F55/G55),F55/G55,"n/a")</f>
        <v>2.2747694971745579E-2</v>
      </c>
      <c r="AC55" s="32">
        <f t="shared" ref="AC55:AC56" si="21">IF(ISNUMBER(H55/I55),H55/I55,"n/a")</f>
        <v>2.2549055143206043E-2</v>
      </c>
      <c r="AD55" s="33">
        <f t="shared" ref="AD55:AD56" si="22">IF(ISNUMBER(AC55-AB55),(AC55-AB55)*100,"n/a")</f>
        <v>-1.9863982853953605E-2</v>
      </c>
      <c r="AF55" s="32">
        <f t="shared" ref="AF55:AF56" si="23">IF(ISNUMBER(J55/K55),J55/K55,"n/a")</f>
        <v>2.2353912427992142E-2</v>
      </c>
      <c r="AG55" s="32">
        <f t="shared" ref="AG55:AG56" si="24">IF(ISNUMBER(L55/M55),L55/M55,"n/a")</f>
        <v>2.1530201681572641E-2</v>
      </c>
      <c r="AH55" s="33">
        <f t="shared" ref="AH55:AH56" si="25">IF(ISNUMBER(AG55-AF55),(AG55-AF55)*100,"n/a")</f>
        <v>-8.2371074641950093E-2</v>
      </c>
      <c r="AJ55" s="32">
        <f t="shared" ref="AJ55:AJ56" si="26">IF(ISNUMBER(N55/O55),N55/O55,"n/a")</f>
        <v>2.1861478239363918E-2</v>
      </c>
      <c r="AK55" s="32">
        <f t="shared" ref="AK55:AK56" si="27">IF(ISNUMBER(P55/Q55),P55/Q55,"n/a")</f>
        <v>2.0724974359123065E-2</v>
      </c>
      <c r="AL55" s="33">
        <f t="shared" ref="AL55:AL56" si="28">IF(ISNUMBER(AK55-AJ55),(AK55-AJ55)*100,"n/a")</f>
        <v>-0.11365038802408529</v>
      </c>
      <c r="AN55" s="32">
        <f t="shared" ref="AN55:AN56" si="29">IF(ISNUMBER(R55/S55),R55/S55,"n/a")</f>
        <v>2.1048368171913096E-2</v>
      </c>
      <c r="AO55" s="32">
        <f t="shared" ref="AO55:AO56" si="30">IF(ISNUMBER(T55/U55),T55/U55,"n/a")</f>
        <v>2.0101859147498086E-2</v>
      </c>
      <c r="AP55" s="33">
        <f t="shared" ref="AP55:AP56" si="31">IF(ISNUMBER(AO55-AN55),(AO55-AN55)*100,"n/a")</f>
        <v>-9.4650902441500984E-2</v>
      </c>
    </row>
    <row r="56" spans="5:42" x14ac:dyDescent="0.2">
      <c r="E56" s="14" t="s">
        <v>345</v>
      </c>
      <c r="F56" s="15">
        <v>1107721.27</v>
      </c>
      <c r="G56" s="21">
        <v>46696654.689999998</v>
      </c>
      <c r="H56" s="15">
        <v>1154672.93</v>
      </c>
      <c r="I56" s="21">
        <v>51051232.939999998</v>
      </c>
      <c r="J56" s="15">
        <v>3391802.9</v>
      </c>
      <c r="K56" s="21">
        <v>146146034.43000001</v>
      </c>
      <c r="L56" s="15">
        <v>3556147.6</v>
      </c>
      <c r="M56" s="21">
        <v>160459095.71000001</v>
      </c>
      <c r="N56" s="15">
        <v>6499586.3499999996</v>
      </c>
      <c r="O56" s="21">
        <v>300518087.77999997</v>
      </c>
      <c r="P56" s="15">
        <v>6801503.2599999998</v>
      </c>
      <c r="Q56" s="21">
        <v>333304651.98000002</v>
      </c>
      <c r="R56" s="15">
        <v>12855179.26</v>
      </c>
      <c r="S56" s="21">
        <v>622806333.75</v>
      </c>
      <c r="T56" s="15">
        <v>13657831.68</v>
      </c>
      <c r="U56" s="21">
        <v>686960210.25</v>
      </c>
      <c r="W56" s="31">
        <f t="shared" si="16"/>
        <v>9.3252466989514879E-2</v>
      </c>
      <c r="X56" s="31">
        <f t="shared" si="17"/>
        <v>9.7936706499248669E-2</v>
      </c>
      <c r="Y56" s="31">
        <f t="shared" si="18"/>
        <v>0.10910013584274528</v>
      </c>
      <c r="Z56" s="31">
        <f t="shared" si="19"/>
        <v>0.10300774578466625</v>
      </c>
      <c r="AB56" s="32">
        <f t="shared" si="20"/>
        <v>2.3721640818891818E-2</v>
      </c>
      <c r="AC56" s="32">
        <f t="shared" si="21"/>
        <v>2.2617924455557725E-2</v>
      </c>
      <c r="AD56" s="33">
        <f t="shared" si="22"/>
        <v>-0.11037163633340931</v>
      </c>
      <c r="AF56" s="32">
        <f t="shared" si="23"/>
        <v>2.3208312926373528E-2</v>
      </c>
      <c r="AG56" s="32">
        <f t="shared" si="24"/>
        <v>2.2162331055554967E-2</v>
      </c>
      <c r="AH56" s="33">
        <f t="shared" si="25"/>
        <v>-0.1045981870818561</v>
      </c>
      <c r="AJ56" s="32">
        <f t="shared" si="26"/>
        <v>2.1627937266651805E-2</v>
      </c>
      <c r="AK56" s="32">
        <f t="shared" si="27"/>
        <v>2.0406265617943203E-2</v>
      </c>
      <c r="AL56" s="33">
        <f t="shared" si="28"/>
        <v>-0.12216716487086013</v>
      </c>
      <c r="AN56" s="32">
        <f t="shared" si="29"/>
        <v>2.064073302305269E-2</v>
      </c>
      <c r="AO56" s="32">
        <f t="shared" si="30"/>
        <v>1.9881546960383065E-2</v>
      </c>
      <c r="AP56" s="33">
        <f t="shared" si="31"/>
        <v>-7.5918606266962493E-2</v>
      </c>
    </row>
    <row r="57" spans="5:42" x14ac:dyDescent="0.2">
      <c r="E57" s="14" t="s">
        <v>319</v>
      </c>
      <c r="F57" s="15">
        <v>11070248.65</v>
      </c>
      <c r="G57" s="21">
        <v>447844672.11000001</v>
      </c>
      <c r="H57" s="15">
        <v>11245021.1</v>
      </c>
      <c r="I57" s="21">
        <v>484852329.20999998</v>
      </c>
      <c r="J57" s="15">
        <v>34919917.560000002</v>
      </c>
      <c r="K57" s="21">
        <v>1393158583.1700001</v>
      </c>
      <c r="L57" s="15">
        <v>35922163.75</v>
      </c>
      <c r="M57" s="21">
        <v>1514715864.3499999</v>
      </c>
      <c r="N57" s="15">
        <v>64828852.060000002</v>
      </c>
      <c r="O57" s="21">
        <v>2850549760.0500002</v>
      </c>
      <c r="P57" s="15">
        <v>67159133.840000004</v>
      </c>
      <c r="Q57" s="21">
        <v>3120244601.8699999</v>
      </c>
      <c r="R57" s="15">
        <v>127570750.58</v>
      </c>
      <c r="S57" s="21">
        <v>5769227960.9799995</v>
      </c>
      <c r="T57" s="15">
        <v>130938492.03</v>
      </c>
      <c r="U57" s="21">
        <v>6355249641.6300001</v>
      </c>
      <c r="W57" s="31">
        <f t="shared" si="0"/>
        <v>8.2635028179837561E-2</v>
      </c>
      <c r="X57" s="31">
        <f t="shared" si="1"/>
        <v>8.7253010998509434E-2</v>
      </c>
      <c r="Y57" s="31">
        <f t="shared" si="2"/>
        <v>9.4611518662024371E-2</v>
      </c>
      <c r="Z57" s="31">
        <f t="shared" si="3"/>
        <v>0.10157714075670794</v>
      </c>
      <c r="AB57" s="32">
        <f t="shared" si="4"/>
        <v>2.4718946856826546E-2</v>
      </c>
      <c r="AC57" s="32">
        <f t="shared" si="5"/>
        <v>2.3192672124154195E-2</v>
      </c>
      <c r="AD57" s="33">
        <f t="shared" si="6"/>
        <v>-0.15262747326723508</v>
      </c>
      <c r="AF57" s="32">
        <f t="shared" si="7"/>
        <v>2.5065285446932428E-2</v>
      </c>
      <c r="AG57" s="32">
        <f t="shared" si="8"/>
        <v>2.3715446966296246E-2</v>
      </c>
      <c r="AH57" s="33">
        <f t="shared" si="9"/>
        <v>-0.13498384806361827</v>
      </c>
      <c r="AJ57" s="32">
        <f t="shared" si="10"/>
        <v>2.2742578631170036E-2</v>
      </c>
      <c r="AK57" s="32">
        <f t="shared" si="11"/>
        <v>2.1523675996346803E-2</v>
      </c>
      <c r="AL57" s="33">
        <f t="shared" si="12"/>
        <v>-0.1218902634823233</v>
      </c>
      <c r="AN57" s="32">
        <f t="shared" si="13"/>
        <v>2.2112274197313913E-2</v>
      </c>
      <c r="AO57" s="32">
        <f t="shared" si="14"/>
        <v>2.0603201984747962E-2</v>
      </c>
      <c r="AP57" s="33">
        <f t="shared" si="15"/>
        <v>-0.15090722125659511</v>
      </c>
    </row>
    <row r="58" spans="5:42" x14ac:dyDescent="0.2">
      <c r="E58" s="14" t="s">
        <v>320</v>
      </c>
      <c r="F58" s="15">
        <v>12688533.17</v>
      </c>
      <c r="G58" s="21">
        <v>559581351.94000006</v>
      </c>
      <c r="H58" s="15">
        <v>13563959.869999999</v>
      </c>
      <c r="I58" s="21">
        <v>589415796.65999997</v>
      </c>
      <c r="J58" s="15">
        <v>37963748.539999999</v>
      </c>
      <c r="K58" s="21">
        <v>1727193496.22</v>
      </c>
      <c r="L58" s="15">
        <v>40411598.840000004</v>
      </c>
      <c r="M58" s="21">
        <v>1807452107.4400001</v>
      </c>
      <c r="N58" s="15">
        <v>72595718.689999998</v>
      </c>
      <c r="O58" s="21">
        <v>3442785572.6300001</v>
      </c>
      <c r="P58" s="15">
        <v>76523261.060000002</v>
      </c>
      <c r="Q58" s="21">
        <v>3617085638.6599998</v>
      </c>
      <c r="R58" s="15">
        <v>145587138.84999999</v>
      </c>
      <c r="S58" s="21">
        <v>7194503684.3400002</v>
      </c>
      <c r="T58" s="15">
        <v>154137064.18000001</v>
      </c>
      <c r="U58" s="21">
        <v>7636307916.6099997</v>
      </c>
      <c r="W58" s="31">
        <f t="shared" si="0"/>
        <v>5.3315652168478347E-2</v>
      </c>
      <c r="X58" s="31">
        <f t="shared" si="1"/>
        <v>4.6467643258064441E-2</v>
      </c>
      <c r="Y58" s="31">
        <f t="shared" si="2"/>
        <v>5.0627627644218652E-2</v>
      </c>
      <c r="Z58" s="31">
        <f t="shared" si="3"/>
        <v>6.1408576832291825E-2</v>
      </c>
      <c r="AB58" s="32">
        <f t="shared" si="4"/>
        <v>2.2675046489684492E-2</v>
      </c>
      <c r="AC58" s="32">
        <f t="shared" si="5"/>
        <v>2.3012548945688108E-2</v>
      </c>
      <c r="AD58" s="33">
        <f t="shared" si="6"/>
        <v>3.3750245600361675E-2</v>
      </c>
      <c r="AF58" s="32">
        <f t="shared" si="7"/>
        <v>2.198002054957043E-2</v>
      </c>
      <c r="AG58" s="32">
        <f t="shared" si="8"/>
        <v>2.235832345081459E-2</v>
      </c>
      <c r="AH58" s="33">
        <f t="shared" si="9"/>
        <v>3.7830290124415966E-2</v>
      </c>
      <c r="AJ58" s="32">
        <f t="shared" si="10"/>
        <v>2.108633173879108E-2</v>
      </c>
      <c r="AK58" s="32">
        <f t="shared" si="11"/>
        <v>2.115605454349959E-2</v>
      </c>
      <c r="AL58" s="33">
        <f t="shared" si="12"/>
        <v>6.9722804708509389E-3</v>
      </c>
      <c r="AN58" s="32">
        <f t="shared" si="13"/>
        <v>2.0235883563016852E-2</v>
      </c>
      <c r="AO58" s="32">
        <f t="shared" si="14"/>
        <v>2.0184762828215859E-2</v>
      </c>
      <c r="AP58" s="33">
        <f t="shared" si="15"/>
        <v>-5.1120734800992607E-3</v>
      </c>
    </row>
    <row r="59" spans="5:42" x14ac:dyDescent="0.2">
      <c r="E59" s="14" t="s">
        <v>321</v>
      </c>
      <c r="F59" s="15">
        <v>9411334</v>
      </c>
      <c r="G59" s="21">
        <v>506452205.81</v>
      </c>
      <c r="H59" s="15">
        <v>10014472.59</v>
      </c>
      <c r="I59" s="21">
        <v>542684103.26999998</v>
      </c>
      <c r="J59" s="15">
        <v>28235272.73</v>
      </c>
      <c r="K59" s="21">
        <v>1547988415.3</v>
      </c>
      <c r="L59" s="15">
        <v>29505465.48</v>
      </c>
      <c r="M59" s="21">
        <v>1666722507.3900001</v>
      </c>
      <c r="N59" s="15">
        <v>54812709.390000001</v>
      </c>
      <c r="O59" s="21">
        <v>3130647839.4200001</v>
      </c>
      <c r="P59" s="15">
        <v>55747646.270000003</v>
      </c>
      <c r="Q59" s="21">
        <v>3384284171.75</v>
      </c>
      <c r="R59" s="15">
        <v>110876052.47</v>
      </c>
      <c r="S59" s="21">
        <v>6495246340.4700003</v>
      </c>
      <c r="T59" s="15">
        <v>111955830.08</v>
      </c>
      <c r="U59" s="21">
        <v>7021907615.04</v>
      </c>
      <c r="W59" s="31">
        <f t="shared" si="0"/>
        <v>7.1540605499095591E-2</v>
      </c>
      <c r="X59" s="31">
        <f t="shared" si="1"/>
        <v>7.6702183890045128E-2</v>
      </c>
      <c r="Y59" s="31">
        <f t="shared" si="2"/>
        <v>8.1017203256240372E-2</v>
      </c>
      <c r="Z59" s="31">
        <f t="shared" si="3"/>
        <v>8.1084110896383663E-2</v>
      </c>
      <c r="AB59" s="32">
        <f t="shared" si="4"/>
        <v>1.8582867034704444E-2</v>
      </c>
      <c r="AC59" s="32">
        <f t="shared" si="5"/>
        <v>1.8453594880809564E-2</v>
      </c>
      <c r="AD59" s="33">
        <f t="shared" si="6"/>
        <v>-1.292721538948792E-2</v>
      </c>
      <c r="AF59" s="32">
        <f t="shared" si="7"/>
        <v>1.8239976766575485E-2</v>
      </c>
      <c r="AG59" s="32">
        <f t="shared" si="8"/>
        <v>1.7702686169519609E-2</v>
      </c>
      <c r="AH59" s="33">
        <f t="shared" si="9"/>
        <v>-5.3729059705587626E-2</v>
      </c>
      <c r="AJ59" s="32">
        <f t="shared" si="10"/>
        <v>1.7508423879498015E-2</v>
      </c>
      <c r="AK59" s="32">
        <f t="shared" si="11"/>
        <v>1.6472507461207996E-2</v>
      </c>
      <c r="AL59" s="33">
        <f t="shared" si="12"/>
        <v>-0.10359164182900185</v>
      </c>
      <c r="AN59" s="32">
        <f t="shared" si="13"/>
        <v>1.7070338314832404E-2</v>
      </c>
      <c r="AO59" s="32">
        <f t="shared" si="14"/>
        <v>1.5943791376606176E-2</v>
      </c>
      <c r="AP59" s="33">
        <f t="shared" si="15"/>
        <v>-0.11265469382262285</v>
      </c>
    </row>
    <row r="60" spans="5:42" x14ac:dyDescent="0.2">
      <c r="E60" s="14" t="s">
        <v>322</v>
      </c>
      <c r="F60" s="15">
        <v>17375991.41</v>
      </c>
      <c r="G60" s="21">
        <v>822823997.73000002</v>
      </c>
      <c r="H60" s="15">
        <v>19408823.129999999</v>
      </c>
      <c r="I60" s="21">
        <v>867345136.20000005</v>
      </c>
      <c r="J60" s="15">
        <v>59902502.780000001</v>
      </c>
      <c r="K60" s="21">
        <v>2580257710.5599999</v>
      </c>
      <c r="L60" s="15">
        <v>63139509.020000003</v>
      </c>
      <c r="M60" s="21">
        <v>2711902576.5599999</v>
      </c>
      <c r="N60" s="15">
        <v>110563547.28</v>
      </c>
      <c r="O60" s="21">
        <v>5175722539.1800003</v>
      </c>
      <c r="P60" s="15">
        <v>114347132.55</v>
      </c>
      <c r="Q60" s="21">
        <v>5457792264.5</v>
      </c>
      <c r="R60" s="15">
        <v>219927608.30000001</v>
      </c>
      <c r="S60" s="21">
        <v>10787426535.360001</v>
      </c>
      <c r="T60" s="15">
        <v>223639639.94999999</v>
      </c>
      <c r="U60" s="21">
        <v>11501315406.48</v>
      </c>
      <c r="W60" s="31">
        <f t="shared" si="0"/>
        <v>5.4107729712337724E-2</v>
      </c>
      <c r="X60" s="31">
        <f t="shared" si="1"/>
        <v>5.102004557964436E-2</v>
      </c>
      <c r="Y60" s="31">
        <f t="shared" si="2"/>
        <v>5.4498617958119631E-2</v>
      </c>
      <c r="Z60" s="31">
        <f t="shared" si="3"/>
        <v>6.6177866313151659E-2</v>
      </c>
      <c r="AB60" s="32">
        <f t="shared" si="4"/>
        <v>2.1117506851935215E-2</v>
      </c>
      <c r="AC60" s="32">
        <f t="shared" si="5"/>
        <v>2.2377277879292265E-2</v>
      </c>
      <c r="AD60" s="33">
        <f t="shared" si="6"/>
        <v>0.12597710273570506</v>
      </c>
      <c r="AF60" s="32">
        <f t="shared" si="7"/>
        <v>2.3215705367274807E-2</v>
      </c>
      <c r="AG60" s="32">
        <f t="shared" si="8"/>
        <v>2.3282366249340471E-2</v>
      </c>
      <c r="AH60" s="33">
        <f t="shared" si="9"/>
        <v>6.6660882065663202E-3</v>
      </c>
      <c r="AJ60" s="32">
        <f t="shared" si="10"/>
        <v>2.1361954092986753E-2</v>
      </c>
      <c r="AK60" s="32">
        <f t="shared" si="11"/>
        <v>2.0951169815268809E-2</v>
      </c>
      <c r="AL60" s="33">
        <f t="shared" si="12"/>
        <v>-4.1078427771794324E-2</v>
      </c>
      <c r="AN60" s="32">
        <f t="shared" si="13"/>
        <v>2.038740264687796E-2</v>
      </c>
      <c r="AO60" s="32">
        <f t="shared" si="14"/>
        <v>1.9444701066453525E-2</v>
      </c>
      <c r="AP60" s="33">
        <f t="shared" si="15"/>
        <v>-9.4270158042443486E-2</v>
      </c>
    </row>
    <row r="61" spans="5:42" x14ac:dyDescent="0.2">
      <c r="E61" s="14" t="s">
        <v>323</v>
      </c>
      <c r="F61" s="15">
        <v>6177669.9100000001</v>
      </c>
      <c r="G61" s="21">
        <v>298421842.38999999</v>
      </c>
      <c r="H61" s="15">
        <v>6634518.3399999999</v>
      </c>
      <c r="I61" s="21">
        <v>321101812.83999997</v>
      </c>
      <c r="J61" s="15">
        <v>18520945.109999999</v>
      </c>
      <c r="K61" s="21">
        <v>936130822.02999997</v>
      </c>
      <c r="L61" s="15">
        <v>20358153.27</v>
      </c>
      <c r="M61" s="21">
        <v>1007733217.58</v>
      </c>
      <c r="N61" s="15">
        <v>35411571.109999999</v>
      </c>
      <c r="O61" s="21">
        <v>1905182348.8499999</v>
      </c>
      <c r="P61" s="15">
        <v>38201602.270000003</v>
      </c>
      <c r="Q61" s="21">
        <v>2067291502.5799999</v>
      </c>
      <c r="R61" s="15">
        <v>69489300.450000003</v>
      </c>
      <c r="S61" s="21">
        <v>3975004880.5300002</v>
      </c>
      <c r="T61" s="15">
        <v>75485050.510000005</v>
      </c>
      <c r="U61" s="21">
        <v>4257241672.6300001</v>
      </c>
      <c r="W61" s="31">
        <f t="shared" si="0"/>
        <v>7.5999699848914234E-2</v>
      </c>
      <c r="X61" s="31">
        <f t="shared" si="1"/>
        <v>7.6487595392629268E-2</v>
      </c>
      <c r="Y61" s="31">
        <f t="shared" si="2"/>
        <v>8.5088523850670686E-2</v>
      </c>
      <c r="Z61" s="31">
        <f t="shared" si="3"/>
        <v>7.1002879388255835E-2</v>
      </c>
      <c r="AB61" s="32">
        <f t="shared" si="4"/>
        <v>2.0701131862615334E-2</v>
      </c>
      <c r="AC61" s="32">
        <f t="shared" si="5"/>
        <v>2.0661728070983758E-2</v>
      </c>
      <c r="AD61" s="33">
        <f t="shared" si="6"/>
        <v>-3.9403791631576618E-3</v>
      </c>
      <c r="AF61" s="32">
        <f t="shared" si="7"/>
        <v>1.9784569286841046E-2</v>
      </c>
      <c r="AG61" s="32">
        <f t="shared" si="8"/>
        <v>2.0201927370111568E-2</v>
      </c>
      <c r="AH61" s="33">
        <f t="shared" si="9"/>
        <v>4.1735808327052204E-2</v>
      </c>
      <c r="AJ61" s="32">
        <f t="shared" si="10"/>
        <v>1.8586972071925303E-2</v>
      </c>
      <c r="AK61" s="32">
        <f t="shared" si="11"/>
        <v>1.8479059301663086E-2</v>
      </c>
      <c r="AL61" s="33">
        <f t="shared" si="12"/>
        <v>-1.079127702622168E-2</v>
      </c>
      <c r="AN61" s="32">
        <f t="shared" si="13"/>
        <v>1.7481563554894244E-2</v>
      </c>
      <c r="AO61" s="32">
        <f t="shared" si="14"/>
        <v>1.773097613774121E-2</v>
      </c>
      <c r="AP61" s="33">
        <f t="shared" si="15"/>
        <v>2.4941258284696607E-2</v>
      </c>
    </row>
    <row r="62" spans="5:42" x14ac:dyDescent="0.2">
      <c r="E62" s="14" t="s">
        <v>324</v>
      </c>
      <c r="F62" s="15">
        <v>7934978.0099999998</v>
      </c>
      <c r="G62" s="21">
        <v>441451467.33999997</v>
      </c>
      <c r="H62" s="15">
        <v>8377497.1399999997</v>
      </c>
      <c r="I62" s="21">
        <v>465256015.23000002</v>
      </c>
      <c r="J62" s="15">
        <v>22785208.649999999</v>
      </c>
      <c r="K62" s="21">
        <v>1363725177.5599999</v>
      </c>
      <c r="L62" s="15">
        <v>25140061.710000001</v>
      </c>
      <c r="M62" s="21">
        <v>1451996272.4400001</v>
      </c>
      <c r="N62" s="15">
        <v>45682024.200000003</v>
      </c>
      <c r="O62" s="21">
        <v>2822070495.27</v>
      </c>
      <c r="P62" s="15">
        <v>48487544.640000001</v>
      </c>
      <c r="Q62" s="21">
        <v>2996263354.0900002</v>
      </c>
      <c r="R62" s="15">
        <v>93410361.010000005</v>
      </c>
      <c r="S62" s="21">
        <v>5728982549.6499996</v>
      </c>
      <c r="T62" s="15">
        <v>97391989.930000007</v>
      </c>
      <c r="U62" s="21">
        <v>6102762904.2700005</v>
      </c>
      <c r="W62" s="31">
        <f t="shared" si="0"/>
        <v>5.3923363384510176E-2</v>
      </c>
      <c r="X62" s="31">
        <f t="shared" si="1"/>
        <v>6.4727920502235095E-2</v>
      </c>
      <c r="Y62" s="31">
        <f t="shared" si="2"/>
        <v>6.1725197549799111E-2</v>
      </c>
      <c r="Z62" s="31">
        <f t="shared" si="3"/>
        <v>6.5243758622172132E-2</v>
      </c>
      <c r="AB62" s="32">
        <f t="shared" si="4"/>
        <v>1.7974746029983373E-2</v>
      </c>
      <c r="AC62" s="32">
        <f t="shared" si="5"/>
        <v>1.8006209196153158E-2</v>
      </c>
      <c r="AD62" s="33">
        <f t="shared" si="6"/>
        <v>3.1463166169785201E-3</v>
      </c>
      <c r="AF62" s="32">
        <f t="shared" si="7"/>
        <v>1.6708064810219077E-2</v>
      </c>
      <c r="AG62" s="32">
        <f t="shared" si="8"/>
        <v>1.7314136535456461E-2</v>
      </c>
      <c r="AH62" s="33">
        <f t="shared" si="9"/>
        <v>6.0607172523738373E-2</v>
      </c>
      <c r="AJ62" s="32">
        <f t="shared" si="10"/>
        <v>1.6187414267845708E-2</v>
      </c>
      <c r="AK62" s="32">
        <f t="shared" si="11"/>
        <v>1.6182671184030894E-2</v>
      </c>
      <c r="AL62" s="33">
        <f t="shared" si="12"/>
        <v>-4.7430838148142251E-4</v>
      </c>
      <c r="AN62" s="32">
        <f t="shared" si="13"/>
        <v>1.6304877908156087E-2</v>
      </c>
      <c r="AO62" s="32">
        <f t="shared" si="14"/>
        <v>1.5958671745523078E-2</v>
      </c>
      <c r="AP62" s="33">
        <f t="shared" si="15"/>
        <v>-3.4620616263300943E-2</v>
      </c>
    </row>
    <row r="63" spans="5:42" x14ac:dyDescent="0.2">
      <c r="E63" s="14" t="s">
        <v>325</v>
      </c>
      <c r="F63" s="15">
        <v>12166264.710000001</v>
      </c>
      <c r="G63" s="21">
        <v>617617636.28999996</v>
      </c>
      <c r="H63" s="15">
        <v>12592616.380000001</v>
      </c>
      <c r="I63" s="21">
        <v>648303277.20000005</v>
      </c>
      <c r="J63" s="15">
        <v>35602440.859999999</v>
      </c>
      <c r="K63" s="21">
        <v>1863135800.23</v>
      </c>
      <c r="L63" s="15">
        <v>37866961.520000003</v>
      </c>
      <c r="M63" s="21">
        <v>1986056526.6099999</v>
      </c>
      <c r="N63" s="15">
        <v>68735303.790000007</v>
      </c>
      <c r="O63" s="21">
        <v>3768989229.9299998</v>
      </c>
      <c r="P63" s="15">
        <v>72195851.450000003</v>
      </c>
      <c r="Q63" s="21">
        <v>4065479746.4499998</v>
      </c>
      <c r="R63" s="15">
        <v>135582238.46000001</v>
      </c>
      <c r="S63" s="21">
        <v>7556594574.96</v>
      </c>
      <c r="T63" s="15">
        <v>144350172.94999999</v>
      </c>
      <c r="U63" s="21">
        <v>8240017691.5200005</v>
      </c>
      <c r="W63" s="31">
        <f t="shared" si="0"/>
        <v>4.968388061961327E-2</v>
      </c>
      <c r="X63" s="31">
        <f t="shared" si="1"/>
        <v>6.5975183539936047E-2</v>
      </c>
      <c r="Y63" s="31">
        <f t="shared" si="2"/>
        <v>7.8665790330609831E-2</v>
      </c>
      <c r="Z63" s="31">
        <f t="shared" si="3"/>
        <v>9.0440622396844417E-2</v>
      </c>
      <c r="AB63" s="32">
        <f t="shared" si="4"/>
        <v>1.9698700288227164E-2</v>
      </c>
      <c r="AC63" s="32">
        <f t="shared" si="5"/>
        <v>1.9423959160575412E-2</v>
      </c>
      <c r="AD63" s="33">
        <f t="shared" si="6"/>
        <v>-2.7474112765175224E-2</v>
      </c>
      <c r="AF63" s="32">
        <f t="shared" si="7"/>
        <v>1.9108881304092249E-2</v>
      </c>
      <c r="AG63" s="32">
        <f t="shared" si="8"/>
        <v>1.9066406727423376E-2</v>
      </c>
      <c r="AH63" s="33">
        <f t="shared" si="9"/>
        <v>-4.2474576668873054E-3</v>
      </c>
      <c r="AJ63" s="32">
        <f t="shared" si="10"/>
        <v>1.8237065588875827E-2</v>
      </c>
      <c r="AK63" s="32">
        <f t="shared" si="11"/>
        <v>1.7758261251465301E-2</v>
      </c>
      <c r="AL63" s="33">
        <f t="shared" si="12"/>
        <v>-4.7880433741052594E-2</v>
      </c>
      <c r="AN63" s="32">
        <f t="shared" si="13"/>
        <v>1.794224066344299E-2</v>
      </c>
      <c r="AO63" s="32">
        <f t="shared" si="14"/>
        <v>1.7518187260514528E-2</v>
      </c>
      <c r="AP63" s="33">
        <f t="shared" si="15"/>
        <v>-4.2405340292846205E-2</v>
      </c>
    </row>
    <row r="64" spans="5:42" x14ac:dyDescent="0.2">
      <c r="E64" s="14" t="s">
        <v>326</v>
      </c>
      <c r="F64" s="15">
        <v>11394554.289999999</v>
      </c>
      <c r="G64" s="21">
        <v>461594152</v>
      </c>
      <c r="H64" s="15">
        <v>12097295.289999999</v>
      </c>
      <c r="I64" s="21">
        <v>502710561.48000002</v>
      </c>
      <c r="J64" s="15">
        <v>35092199.909999996</v>
      </c>
      <c r="K64" s="21">
        <v>1436494627.2</v>
      </c>
      <c r="L64" s="15">
        <v>37849923.850000001</v>
      </c>
      <c r="M64" s="21">
        <v>1579013977.47</v>
      </c>
      <c r="N64" s="15">
        <v>66621745.899999999</v>
      </c>
      <c r="O64" s="21">
        <v>2925909162.9099998</v>
      </c>
      <c r="P64" s="15">
        <v>71166443.129999995</v>
      </c>
      <c r="Q64" s="21">
        <v>3212438749.5500002</v>
      </c>
      <c r="R64" s="15">
        <v>132918388.34999999</v>
      </c>
      <c r="S64" s="21">
        <v>6018154304.8199997</v>
      </c>
      <c r="T64" s="15">
        <v>139814554.91999999</v>
      </c>
      <c r="U64" s="21">
        <v>6621044577.21</v>
      </c>
      <c r="W64" s="31">
        <f t="shared" si="0"/>
        <v>8.9074805869724313E-2</v>
      </c>
      <c r="X64" s="31">
        <f t="shared" si="1"/>
        <v>9.9213284596683229E-2</v>
      </c>
      <c r="Y64" s="31">
        <f t="shared" si="2"/>
        <v>9.7928394453308573E-2</v>
      </c>
      <c r="Z64" s="31">
        <f t="shared" si="3"/>
        <v>0.10017859992508658</v>
      </c>
      <c r="AB64" s="32">
        <f t="shared" si="4"/>
        <v>2.4685222376907408E-2</v>
      </c>
      <c r="AC64" s="32">
        <f t="shared" si="5"/>
        <v>2.4064135940142329E-2</v>
      </c>
      <c r="AD64" s="33">
        <f t="shared" si="6"/>
        <v>-6.2108643676507883E-2</v>
      </c>
      <c r="AF64" s="32">
        <f t="shared" si="7"/>
        <v>2.4429050582946723E-2</v>
      </c>
      <c r="AG64" s="32">
        <f t="shared" si="8"/>
        <v>2.3970607220745212E-2</v>
      </c>
      <c r="AH64" s="33">
        <f t="shared" si="9"/>
        <v>-4.5844336220151119E-2</v>
      </c>
      <c r="AJ64" s="32">
        <f t="shared" si="10"/>
        <v>2.2769587909468966E-2</v>
      </c>
      <c r="AK64" s="32">
        <f t="shared" si="11"/>
        <v>2.2153400789343927E-2</v>
      </c>
      <c r="AL64" s="33">
        <f t="shared" si="12"/>
        <v>-6.1618712012503907E-2</v>
      </c>
      <c r="AN64" s="32">
        <f t="shared" si="13"/>
        <v>2.2086238008810165E-2</v>
      </c>
      <c r="AO64" s="32">
        <f t="shared" si="14"/>
        <v>2.1116691375443895E-2</v>
      </c>
      <c r="AP64" s="33">
        <f t="shared" si="15"/>
        <v>-9.6954663336627084E-2</v>
      </c>
    </row>
    <row r="65" spans="1:45" x14ac:dyDescent="0.2">
      <c r="E65" s="14" t="s">
        <v>327</v>
      </c>
      <c r="F65" s="15">
        <v>88219573.799999997</v>
      </c>
      <c r="G65" s="21">
        <v>4155788643.6199999</v>
      </c>
      <c r="H65" s="15">
        <v>93934203.519999996</v>
      </c>
      <c r="I65" s="21">
        <v>4421669030.3599997</v>
      </c>
      <c r="J65" s="15">
        <v>273022236.56999999</v>
      </c>
      <c r="K65" s="21">
        <v>12848090586.719999</v>
      </c>
      <c r="L65" s="15">
        <v>290193837.14999998</v>
      </c>
      <c r="M65" s="21">
        <v>13725593047.51</v>
      </c>
      <c r="N65" s="15">
        <v>519251473.24000001</v>
      </c>
      <c r="O65" s="21">
        <v>26021866818.009998</v>
      </c>
      <c r="P65" s="15">
        <v>543828615.50999999</v>
      </c>
      <c r="Q65" s="21">
        <v>27920880026.799999</v>
      </c>
      <c r="R65" s="15">
        <v>1035361840.02</v>
      </c>
      <c r="S65" s="21">
        <v>53525153868.830002</v>
      </c>
      <c r="T65" s="15">
        <v>1077712795.24</v>
      </c>
      <c r="U65" s="21">
        <v>57735900854.690002</v>
      </c>
      <c r="W65" s="31">
        <f>IF(ISNUMBER((I65-G65)/G65),(I65-G65)/G65,"n/a")</f>
        <v>6.3978322658006556E-2</v>
      </c>
      <c r="X65" s="31">
        <f t="shared" si="1"/>
        <v>6.8298277854376435E-2</v>
      </c>
      <c r="Y65" s="31">
        <f t="shared" si="2"/>
        <v>7.297759311701936E-2</v>
      </c>
      <c r="Z65" s="31">
        <f t="shared" si="3"/>
        <v>7.8668563871464176E-2</v>
      </c>
      <c r="AB65" s="32">
        <f t="shared" si="4"/>
        <v>2.1228118502955005E-2</v>
      </c>
      <c r="AC65" s="32">
        <f t="shared" si="5"/>
        <v>2.1244060302802025E-2</v>
      </c>
      <c r="AD65" s="33">
        <f t="shared" si="6"/>
        <v>1.5941799847020433E-3</v>
      </c>
      <c r="AF65" s="32">
        <f t="shared" si="7"/>
        <v>2.1250024252802226E-2</v>
      </c>
      <c r="AG65" s="32">
        <f t="shared" si="8"/>
        <v>2.1142535418726034E-2</v>
      </c>
      <c r="AH65" s="33">
        <f t="shared" si="9"/>
        <v>-1.0748883407619286E-2</v>
      </c>
      <c r="AJ65" s="32">
        <f t="shared" si="10"/>
        <v>1.9954428207303743E-2</v>
      </c>
      <c r="AK65" s="32">
        <f t="shared" si="11"/>
        <v>1.9477488352372965E-2</v>
      </c>
      <c r="AL65" s="33">
        <f t="shared" si="12"/>
        <v>-4.7693985493077809E-2</v>
      </c>
      <c r="AN65" s="32">
        <f t="shared" si="13"/>
        <v>1.9343463123100625E-2</v>
      </c>
      <c r="AO65" s="32">
        <f t="shared" si="14"/>
        <v>1.8666250621989823E-2</v>
      </c>
      <c r="AP65" s="33">
        <f t="shared" si="15"/>
        <v>-6.7721250111080211E-2</v>
      </c>
    </row>
    <row r="67" spans="1:45" s="27" customFormat="1" x14ac:dyDescent="0.2">
      <c r="A67" s="26" t="s">
        <v>106</v>
      </c>
      <c r="E67" s="30">
        <v>1</v>
      </c>
      <c r="F67" s="30">
        <v>2</v>
      </c>
      <c r="G67" s="30">
        <v>3</v>
      </c>
      <c r="H67" s="30">
        <v>4</v>
      </c>
      <c r="I67" s="30">
        <v>5</v>
      </c>
      <c r="J67" s="30">
        <v>6</v>
      </c>
      <c r="K67" s="30">
        <v>7</v>
      </c>
      <c r="L67" s="30">
        <v>8</v>
      </c>
      <c r="M67" s="30">
        <v>9</v>
      </c>
      <c r="N67" s="30">
        <v>10</v>
      </c>
      <c r="O67" s="30">
        <v>11</v>
      </c>
      <c r="P67" s="30">
        <v>12</v>
      </c>
      <c r="Q67" s="30">
        <v>13</v>
      </c>
      <c r="R67" s="30">
        <v>14</v>
      </c>
      <c r="S67" s="30">
        <v>15</v>
      </c>
      <c r="T67" s="30">
        <v>16</v>
      </c>
      <c r="U67" s="30">
        <v>17</v>
      </c>
      <c r="V67" s="30">
        <v>18</v>
      </c>
      <c r="W67" s="30">
        <v>19</v>
      </c>
      <c r="X67" s="30">
        <v>20</v>
      </c>
      <c r="Y67" s="30">
        <v>21</v>
      </c>
      <c r="Z67" s="30">
        <v>22</v>
      </c>
      <c r="AA67" s="30">
        <v>23</v>
      </c>
      <c r="AB67" s="30">
        <v>24</v>
      </c>
      <c r="AC67" s="30">
        <v>25</v>
      </c>
      <c r="AD67" s="30">
        <v>26</v>
      </c>
      <c r="AE67" s="30">
        <v>27</v>
      </c>
      <c r="AF67" s="30">
        <v>28</v>
      </c>
      <c r="AG67" s="30">
        <v>29</v>
      </c>
      <c r="AH67" s="30">
        <v>30</v>
      </c>
      <c r="AI67" s="30">
        <v>31</v>
      </c>
      <c r="AJ67" s="30">
        <v>32</v>
      </c>
      <c r="AK67" s="30">
        <v>33</v>
      </c>
      <c r="AL67" s="30">
        <v>34</v>
      </c>
      <c r="AM67" s="30">
        <v>35</v>
      </c>
      <c r="AN67" s="30">
        <v>36</v>
      </c>
      <c r="AO67" s="30">
        <v>37</v>
      </c>
      <c r="AP67" s="30">
        <v>38</v>
      </c>
      <c r="AQ67" s="30">
        <v>39</v>
      </c>
      <c r="AR67" s="30">
        <v>40</v>
      </c>
      <c r="AS67" s="30">
        <v>41</v>
      </c>
    </row>
    <row r="68" spans="1:45" x14ac:dyDescent="0.2">
      <c r="D68" s="5" t="s">
        <v>107</v>
      </c>
      <c r="E68" s="7"/>
      <c r="F68" s="8" t="s">
        <v>69</v>
      </c>
      <c r="G68" s="9"/>
      <c r="N68" s="9"/>
      <c r="P68" s="8" t="s">
        <v>70</v>
      </c>
      <c r="Q68" s="9"/>
      <c r="Z68" s="8" t="s">
        <v>71</v>
      </c>
      <c r="AA68" s="9"/>
      <c r="AJ68" s="8" t="s">
        <v>72</v>
      </c>
      <c r="AK68" s="9"/>
    </row>
    <row r="69" spans="1:45" ht="56.25" x14ac:dyDescent="0.2">
      <c r="D69" s="10"/>
      <c r="E69" s="12"/>
      <c r="F69" s="140" t="s">
        <v>406</v>
      </c>
      <c r="G69" s="140" t="s">
        <v>407</v>
      </c>
      <c r="H69" s="140" t="s">
        <v>408</v>
      </c>
      <c r="I69" s="140" t="s">
        <v>409</v>
      </c>
      <c r="J69" s="140" t="s">
        <v>410</v>
      </c>
      <c r="K69" s="140" t="s">
        <v>411</v>
      </c>
      <c r="L69" s="140" t="s">
        <v>412</v>
      </c>
      <c r="M69" s="140" t="s">
        <v>413</v>
      </c>
      <c r="N69" s="140" t="s">
        <v>414</v>
      </c>
      <c r="O69" s="140" t="s">
        <v>415</v>
      </c>
      <c r="P69" s="140" t="s">
        <v>406</v>
      </c>
      <c r="Q69" s="140" t="s">
        <v>407</v>
      </c>
      <c r="R69" s="140" t="s">
        <v>408</v>
      </c>
      <c r="S69" s="140" t="s">
        <v>409</v>
      </c>
      <c r="T69" s="140" t="s">
        <v>410</v>
      </c>
      <c r="U69" s="140" t="s">
        <v>411</v>
      </c>
      <c r="V69" s="140" t="s">
        <v>412</v>
      </c>
      <c r="W69" s="140" t="s">
        <v>413</v>
      </c>
      <c r="X69" s="140" t="s">
        <v>414</v>
      </c>
      <c r="Y69" s="140" t="s">
        <v>415</v>
      </c>
      <c r="Z69" s="140" t="s">
        <v>406</v>
      </c>
      <c r="AA69" s="140" t="s">
        <v>407</v>
      </c>
      <c r="AB69" s="140" t="s">
        <v>408</v>
      </c>
      <c r="AC69" s="140" t="s">
        <v>409</v>
      </c>
      <c r="AD69" s="140" t="s">
        <v>410</v>
      </c>
      <c r="AE69" s="140" t="s">
        <v>411</v>
      </c>
      <c r="AF69" s="140" t="s">
        <v>412</v>
      </c>
      <c r="AG69" s="140" t="s">
        <v>413</v>
      </c>
      <c r="AH69" s="140" t="s">
        <v>414</v>
      </c>
      <c r="AI69" s="140" t="s">
        <v>415</v>
      </c>
      <c r="AJ69" s="140" t="s">
        <v>406</v>
      </c>
      <c r="AK69" s="140" t="s">
        <v>407</v>
      </c>
      <c r="AL69" s="140" t="s">
        <v>408</v>
      </c>
      <c r="AM69" s="140" t="s">
        <v>409</v>
      </c>
      <c r="AN69" s="140" t="s">
        <v>410</v>
      </c>
      <c r="AO69" s="140" t="s">
        <v>411</v>
      </c>
      <c r="AP69" s="140" t="s">
        <v>412</v>
      </c>
      <c r="AQ69" s="140" t="s">
        <v>413</v>
      </c>
      <c r="AR69" s="140" t="s">
        <v>414</v>
      </c>
      <c r="AS69" s="140" t="s">
        <v>415</v>
      </c>
    </row>
    <row r="70" spans="1:45" x14ac:dyDescent="0.2">
      <c r="D70" s="28" t="s">
        <v>19</v>
      </c>
      <c r="E70" s="14" t="s">
        <v>271</v>
      </c>
      <c r="F70" s="15">
        <v>647397.48</v>
      </c>
      <c r="G70" s="16">
        <v>0.16522312705851999</v>
      </c>
      <c r="H70" s="17">
        <v>139195.96</v>
      </c>
      <c r="I70" s="16">
        <v>7.7628427114630305E-2</v>
      </c>
      <c r="J70" s="17">
        <v>236767.97</v>
      </c>
      <c r="K70" s="16">
        <v>0.104445874737775</v>
      </c>
      <c r="L70" s="18">
        <v>4.6509789508258699</v>
      </c>
      <c r="M70" s="16">
        <v>8.1284696784053506E-2</v>
      </c>
      <c r="N70" s="18">
        <v>2.7343119088278698</v>
      </c>
      <c r="O70" s="16">
        <v>5.5029634055335098E-2</v>
      </c>
      <c r="P70" s="15">
        <v>1903083.93</v>
      </c>
      <c r="Q70" s="16">
        <v>6.9895146242032399E-2</v>
      </c>
      <c r="R70" s="17">
        <v>454388.21</v>
      </c>
      <c r="S70" s="16">
        <v>9.9406172188652303E-2</v>
      </c>
      <c r="T70" s="17">
        <v>730361.18</v>
      </c>
      <c r="U70" s="16">
        <v>0.10947621432428201</v>
      </c>
      <c r="V70" s="18">
        <v>4.1882335151257601</v>
      </c>
      <c r="W70" s="16">
        <v>-2.6842696260173299E-2</v>
      </c>
      <c r="X70" s="18">
        <v>2.6056750853050499</v>
      </c>
      <c r="Y70" s="16">
        <v>-3.5675454391201802E-2</v>
      </c>
      <c r="Z70" s="15">
        <v>3402816.28</v>
      </c>
      <c r="AA70" s="16">
        <v>4.8746918469263899E-2</v>
      </c>
      <c r="AB70" s="17">
        <v>815304.66</v>
      </c>
      <c r="AC70" s="16">
        <v>7.2949940361011295E-2</v>
      </c>
      <c r="AD70" s="17">
        <v>1335441.82</v>
      </c>
      <c r="AE70" s="16">
        <v>8.0616298399163802E-2</v>
      </c>
      <c r="AF70" s="18">
        <v>4.1736745132794901</v>
      </c>
      <c r="AG70" s="16">
        <v>-2.2557456765973399E-2</v>
      </c>
      <c r="AH70" s="18">
        <v>2.5480827611044901</v>
      </c>
      <c r="AI70" s="16">
        <v>-2.9491855691156501E-2</v>
      </c>
      <c r="AJ70" s="15">
        <v>6677825.9100000001</v>
      </c>
      <c r="AK70" s="16">
        <v>3.4399423632113998E-2</v>
      </c>
      <c r="AL70" s="17">
        <v>1594015.64</v>
      </c>
      <c r="AM70" s="16">
        <v>6.3420402926571001E-2</v>
      </c>
      <c r="AN70" s="17">
        <v>2631900.7799999998</v>
      </c>
      <c r="AO70" s="16">
        <v>6.8974977707254095E-2</v>
      </c>
      <c r="AP70" s="18">
        <v>4.1893101563294604</v>
      </c>
      <c r="AQ70" s="16">
        <v>-2.7290222394257501E-2</v>
      </c>
      <c r="AR70" s="18">
        <v>2.5372635476022798</v>
      </c>
      <c r="AS70" s="16">
        <v>-3.2344586913809599E-2</v>
      </c>
    </row>
    <row r="71" spans="1:45" x14ac:dyDescent="0.2">
      <c r="D71" s="29"/>
      <c r="E71" s="14" t="s">
        <v>272</v>
      </c>
      <c r="F71" s="15">
        <v>1435494.6</v>
      </c>
      <c r="G71" s="16">
        <v>5.6720174844230802E-2</v>
      </c>
      <c r="H71" s="17">
        <v>335962.44</v>
      </c>
      <c r="I71" s="16">
        <v>3.6503470592327697E-2</v>
      </c>
      <c r="J71" s="17">
        <v>591601.12</v>
      </c>
      <c r="K71" s="16">
        <v>1.5356256015794E-2</v>
      </c>
      <c r="L71" s="18">
        <v>4.2727829932417496</v>
      </c>
      <c r="M71" s="16">
        <v>1.95047144804541E-2</v>
      </c>
      <c r="N71" s="18">
        <v>2.4264568667483299</v>
      </c>
      <c r="O71" s="16">
        <v>4.0738330594176697E-2</v>
      </c>
      <c r="P71" s="15">
        <v>4302067.3099999996</v>
      </c>
      <c r="Q71" s="16">
        <v>0.12535232661867701</v>
      </c>
      <c r="R71" s="17">
        <v>1016854.69</v>
      </c>
      <c r="S71" s="16">
        <v>0.11398052420240599</v>
      </c>
      <c r="T71" s="17">
        <v>1764441.3</v>
      </c>
      <c r="U71" s="16">
        <v>0.11130991557171099</v>
      </c>
      <c r="V71" s="18">
        <v>4.2307591756300997</v>
      </c>
      <c r="W71" s="16">
        <v>1.02082596321984E-2</v>
      </c>
      <c r="X71" s="18">
        <v>2.4382037022144099</v>
      </c>
      <c r="Y71" s="16">
        <v>1.2635909074690499E-2</v>
      </c>
      <c r="Z71" s="15">
        <v>8290156.9199999999</v>
      </c>
      <c r="AA71" s="16">
        <v>9.3619815987477498E-2</v>
      </c>
      <c r="AB71" s="17">
        <v>1968942.81</v>
      </c>
      <c r="AC71" s="16">
        <v>8.4829216144543501E-2</v>
      </c>
      <c r="AD71" s="17">
        <v>3441840.35</v>
      </c>
      <c r="AE71" s="16">
        <v>7.2415886118682202E-2</v>
      </c>
      <c r="AF71" s="18">
        <v>4.2104610036895904</v>
      </c>
      <c r="AG71" s="16">
        <v>8.1032108207552706E-3</v>
      </c>
      <c r="AH71" s="18">
        <v>2.40864074941768</v>
      </c>
      <c r="AI71" s="16">
        <v>1.9772114664896801E-2</v>
      </c>
      <c r="AJ71" s="15">
        <v>16497480.73</v>
      </c>
      <c r="AK71" s="16">
        <v>8.1060866689675298E-2</v>
      </c>
      <c r="AL71" s="17">
        <v>3921785.54</v>
      </c>
      <c r="AM71" s="16">
        <v>7.3291004785475303E-2</v>
      </c>
      <c r="AN71" s="17">
        <v>6907387.3600000003</v>
      </c>
      <c r="AO71" s="16">
        <v>5.8455095490595001E-2</v>
      </c>
      <c r="AP71" s="18">
        <v>4.2066249063685399</v>
      </c>
      <c r="AQ71" s="16">
        <v>7.2392872665071398E-3</v>
      </c>
      <c r="AR71" s="18">
        <v>2.3883821581420599</v>
      </c>
      <c r="AS71" s="16">
        <v>2.1357326631417001E-2</v>
      </c>
    </row>
    <row r="72" spans="1:45" x14ac:dyDescent="0.2">
      <c r="D72" s="29"/>
      <c r="E72" s="14" t="s">
        <v>273</v>
      </c>
      <c r="F72" s="15">
        <v>2546432.16</v>
      </c>
      <c r="G72" s="16">
        <v>0.13441529245918499</v>
      </c>
      <c r="H72" s="17">
        <v>602701.22</v>
      </c>
      <c r="I72" s="16">
        <v>0.125318790666576</v>
      </c>
      <c r="J72" s="17">
        <v>1088614.1599999999</v>
      </c>
      <c r="K72" s="16">
        <v>9.3520677929803203E-2</v>
      </c>
      <c r="L72" s="18">
        <v>4.22503236346527</v>
      </c>
      <c r="M72" s="16">
        <v>8.0834887571907092E-3</v>
      </c>
      <c r="N72" s="18">
        <v>2.33915031933812</v>
      </c>
      <c r="O72" s="16">
        <v>3.7397202773340701E-2</v>
      </c>
      <c r="P72" s="15">
        <v>7811703.7400000002</v>
      </c>
      <c r="Q72" s="16">
        <v>6.6815012747045002E-2</v>
      </c>
      <c r="R72" s="17">
        <v>1889501.73</v>
      </c>
      <c r="S72" s="16">
        <v>5.5033341982421199E-2</v>
      </c>
      <c r="T72" s="17">
        <v>3365246.11</v>
      </c>
      <c r="U72" s="16">
        <v>2.6656753558806999E-2</v>
      </c>
      <c r="V72" s="18">
        <v>4.1342665190362098</v>
      </c>
      <c r="W72" s="16">
        <v>1.11671075176505E-2</v>
      </c>
      <c r="X72" s="18">
        <v>2.3212875031003302</v>
      </c>
      <c r="Y72" s="16">
        <v>3.9115565206222301E-2</v>
      </c>
      <c r="Z72" s="15">
        <v>14559324.789999999</v>
      </c>
      <c r="AA72" s="16">
        <v>3.4801171321032102E-2</v>
      </c>
      <c r="AB72" s="17">
        <v>3518466.93</v>
      </c>
      <c r="AC72" s="16">
        <v>2.1063583255695399E-2</v>
      </c>
      <c r="AD72" s="17">
        <v>6323783.7800000003</v>
      </c>
      <c r="AE72" s="16">
        <v>-9.1648987891735992E-3</v>
      </c>
      <c r="AF72" s="18">
        <v>4.1379740323436804</v>
      </c>
      <c r="AG72" s="16">
        <v>1.34541945189485E-2</v>
      </c>
      <c r="AH72" s="18">
        <v>2.3023122384491099</v>
      </c>
      <c r="AI72" s="16">
        <v>4.4372741797780398E-2</v>
      </c>
      <c r="AJ72" s="15">
        <v>28052823.079999998</v>
      </c>
      <c r="AK72" s="16">
        <v>1.4701995377921899E-2</v>
      </c>
      <c r="AL72" s="17">
        <v>6796688.6600000001</v>
      </c>
      <c r="AM72" s="16">
        <v>1.54823888402541E-2</v>
      </c>
      <c r="AN72" s="17">
        <v>12331253.16</v>
      </c>
      <c r="AO72" s="16">
        <v>-1.32278409474464E-2</v>
      </c>
      <c r="AP72" s="18">
        <v>4.1274250570129798</v>
      </c>
      <c r="AQ72" s="16">
        <v>-7.6849531898173296E-4</v>
      </c>
      <c r="AR72" s="18">
        <v>2.2749369197120601</v>
      </c>
      <c r="AS72" s="16">
        <v>2.8304240314385401E-2</v>
      </c>
    </row>
    <row r="73" spans="1:45" x14ac:dyDescent="0.2">
      <c r="D73" s="29"/>
      <c r="E73" s="14" t="s">
        <v>274</v>
      </c>
      <c r="F73" s="15">
        <v>894772.3</v>
      </c>
      <c r="G73" s="16">
        <v>3.4476308192611098E-2</v>
      </c>
      <c r="H73" s="17">
        <v>217458.63</v>
      </c>
      <c r="I73" s="16">
        <v>2.5008991156849701E-2</v>
      </c>
      <c r="J73" s="17">
        <v>372703.59</v>
      </c>
      <c r="K73" s="16">
        <v>9.2067362154235107E-3</v>
      </c>
      <c r="L73" s="18">
        <v>4.1146782723684003</v>
      </c>
      <c r="M73" s="16">
        <v>9.2363258443970194E-3</v>
      </c>
      <c r="N73" s="18">
        <v>2.4007611517774801</v>
      </c>
      <c r="O73" s="16">
        <v>2.5039044103044399E-2</v>
      </c>
      <c r="P73" s="15">
        <v>2562399.75</v>
      </c>
      <c r="Q73" s="16">
        <v>5.0586869715313197E-2</v>
      </c>
      <c r="R73" s="17">
        <v>625776.56000000006</v>
      </c>
      <c r="S73" s="16">
        <v>3.8960709493629203E-2</v>
      </c>
      <c r="T73" s="17">
        <v>1055770.24</v>
      </c>
      <c r="U73" s="16">
        <v>3.1943722352905601E-2</v>
      </c>
      <c r="V73" s="18">
        <v>4.0947518871592097</v>
      </c>
      <c r="W73" s="16">
        <v>1.11901827619162E-2</v>
      </c>
      <c r="X73" s="18">
        <v>2.4270429804878799</v>
      </c>
      <c r="Y73" s="16">
        <v>1.80660504624225E-2</v>
      </c>
      <c r="Z73" s="15">
        <v>4987961.59</v>
      </c>
      <c r="AA73" s="16">
        <v>3.9289634563968903E-2</v>
      </c>
      <c r="AB73" s="17">
        <v>1224791.8600000001</v>
      </c>
      <c r="AC73" s="16">
        <v>2.9871812059724199E-2</v>
      </c>
      <c r="AD73" s="17">
        <v>2066339.99</v>
      </c>
      <c r="AE73" s="16">
        <v>1.5318028692578801E-2</v>
      </c>
      <c r="AF73" s="18">
        <v>4.0724973384457304</v>
      </c>
      <c r="AG73" s="16">
        <v>9.1446550861599297E-3</v>
      </c>
      <c r="AH73" s="18">
        <v>2.4139113670253298</v>
      </c>
      <c r="AI73" s="16">
        <v>2.36099480103374E-2</v>
      </c>
      <c r="AJ73" s="15">
        <v>10251522.32</v>
      </c>
      <c r="AK73" s="16">
        <v>5.7429632855413401E-2</v>
      </c>
      <c r="AL73" s="17">
        <v>2532344.98</v>
      </c>
      <c r="AM73" s="16">
        <v>5.9792095777958201E-2</v>
      </c>
      <c r="AN73" s="17">
        <v>4273405.17</v>
      </c>
      <c r="AO73" s="16">
        <v>3.1698042651920597E-2</v>
      </c>
      <c r="AP73" s="18">
        <v>4.04823292283029</v>
      </c>
      <c r="AQ73" s="16">
        <v>-2.2291758279348998E-3</v>
      </c>
      <c r="AR73" s="18">
        <v>2.3989118541736598</v>
      </c>
      <c r="AS73" s="16">
        <v>2.4941009035309498E-2</v>
      </c>
    </row>
    <row r="74" spans="1:45" x14ac:dyDescent="0.2">
      <c r="D74" s="29"/>
      <c r="E74" s="14" t="s">
        <v>275</v>
      </c>
      <c r="F74" s="15">
        <v>2338328.15</v>
      </c>
      <c r="G74" s="16">
        <v>0.111562833395313</v>
      </c>
      <c r="H74" s="17">
        <v>618949.42000000004</v>
      </c>
      <c r="I74" s="16">
        <v>0.10620903497411099</v>
      </c>
      <c r="J74" s="17">
        <v>1014437.76</v>
      </c>
      <c r="K74" s="16">
        <v>0.10514146073977999</v>
      </c>
      <c r="L74" s="18">
        <v>3.7778986043803102</v>
      </c>
      <c r="M74" s="16">
        <v>4.8397710124723596E-3</v>
      </c>
      <c r="N74" s="18">
        <v>2.30504841420729</v>
      </c>
      <c r="O74" s="16">
        <v>5.81045312627625E-3</v>
      </c>
      <c r="P74" s="15">
        <v>7604127.4400000004</v>
      </c>
      <c r="Q74" s="16">
        <v>6.0420506692835697E-2</v>
      </c>
      <c r="R74" s="17">
        <v>2068327.66</v>
      </c>
      <c r="S74" s="16">
        <v>7.4345406430734604E-2</v>
      </c>
      <c r="T74" s="17">
        <v>3345874.45</v>
      </c>
      <c r="U74" s="16">
        <v>7.8456527429975706E-2</v>
      </c>
      <c r="V74" s="18">
        <v>3.6764617072325998</v>
      </c>
      <c r="W74" s="16">
        <v>-1.2961287547327199E-2</v>
      </c>
      <c r="X74" s="18">
        <v>2.2726876198238699</v>
      </c>
      <c r="Y74" s="16">
        <v>-1.6723920045364198E-2</v>
      </c>
      <c r="Z74" s="15">
        <v>13866986.6</v>
      </c>
      <c r="AA74" s="16">
        <v>5.0183290672994603E-2</v>
      </c>
      <c r="AB74" s="17">
        <v>3786421.8</v>
      </c>
      <c r="AC74" s="16">
        <v>7.0482349971160901E-2</v>
      </c>
      <c r="AD74" s="17">
        <v>6193335.1699999999</v>
      </c>
      <c r="AE74" s="16">
        <v>6.9592350538900796E-2</v>
      </c>
      <c r="AF74" s="18">
        <v>3.6622931444140701</v>
      </c>
      <c r="AG74" s="16">
        <v>-1.8962535252181601E-2</v>
      </c>
      <c r="AH74" s="18">
        <v>2.23901762448939</v>
      </c>
      <c r="AI74" s="16">
        <v>-1.8146221648020499E-2</v>
      </c>
      <c r="AJ74" s="15">
        <v>26530435.739999998</v>
      </c>
      <c r="AK74" s="16">
        <v>3.5000275226357298E-2</v>
      </c>
      <c r="AL74" s="17">
        <v>7168602.5499999998</v>
      </c>
      <c r="AM74" s="16">
        <v>5.11230414170891E-2</v>
      </c>
      <c r="AN74" s="17">
        <v>11754422.07</v>
      </c>
      <c r="AO74" s="16">
        <v>4.08907971418081E-2</v>
      </c>
      <c r="AP74" s="18">
        <v>3.70092156106492</v>
      </c>
      <c r="AQ74" s="16">
        <v>-1.5338609806322699E-2</v>
      </c>
      <c r="AR74" s="18">
        <v>2.2570599883180802</v>
      </c>
      <c r="AS74" s="16">
        <v>-5.6591161451573901E-3</v>
      </c>
    </row>
    <row r="75" spans="1:45" x14ac:dyDescent="0.2">
      <c r="D75" s="29"/>
      <c r="E75" s="14" t="s">
        <v>276</v>
      </c>
      <c r="F75" s="15">
        <v>1050347.43</v>
      </c>
      <c r="G75" s="16">
        <v>-2.8734304960808602E-2</v>
      </c>
      <c r="H75" s="17">
        <v>262994.73</v>
      </c>
      <c r="I75" s="16">
        <v>-4.43632544712525E-2</v>
      </c>
      <c r="J75" s="17">
        <v>444103.64</v>
      </c>
      <c r="K75" s="16">
        <v>6.4718487643962699E-3</v>
      </c>
      <c r="L75" s="18">
        <v>3.9937964916635398</v>
      </c>
      <c r="M75" s="16">
        <v>1.6354487815133701E-2</v>
      </c>
      <c r="N75" s="18">
        <v>2.3650952962241001</v>
      </c>
      <c r="O75" s="16">
        <v>-3.4979769944311699E-2</v>
      </c>
      <c r="P75" s="15">
        <v>3268996.56</v>
      </c>
      <c r="Q75" s="16">
        <v>1.43344788560702E-2</v>
      </c>
      <c r="R75" s="17">
        <v>825877.65</v>
      </c>
      <c r="S75" s="16">
        <v>8.9654485403433005E-3</v>
      </c>
      <c r="T75" s="17">
        <v>1334249.06</v>
      </c>
      <c r="U75" s="16">
        <v>9.8737452191613902E-3</v>
      </c>
      <c r="V75" s="18">
        <v>3.9582092577514398</v>
      </c>
      <c r="W75" s="16">
        <v>5.3213222747063504E-3</v>
      </c>
      <c r="X75" s="18">
        <v>2.4500647277952701</v>
      </c>
      <c r="Y75" s="16">
        <v>4.4171201182586599E-3</v>
      </c>
      <c r="Z75" s="15">
        <v>6011323.6500000004</v>
      </c>
      <c r="AA75" s="16">
        <v>1.0085531524590101E-2</v>
      </c>
      <c r="AB75" s="17">
        <v>1523521.38</v>
      </c>
      <c r="AC75" s="16">
        <v>1.7782926722902499E-2</v>
      </c>
      <c r="AD75" s="17">
        <v>2496884.9900000002</v>
      </c>
      <c r="AE75" s="16">
        <v>8.8730451037895893E-3</v>
      </c>
      <c r="AF75" s="18">
        <v>3.9456772506861699</v>
      </c>
      <c r="AG75" s="16">
        <v>-7.5629046196488301E-3</v>
      </c>
      <c r="AH75" s="18">
        <v>2.4075292510769599</v>
      </c>
      <c r="AI75" s="16">
        <v>1.2018225947109599E-3</v>
      </c>
      <c r="AJ75" s="15">
        <v>12131589.52</v>
      </c>
      <c r="AK75" s="16">
        <v>2.2767256687187098E-2</v>
      </c>
      <c r="AL75" s="17">
        <v>3058147.26</v>
      </c>
      <c r="AM75" s="16">
        <v>3.4218407156874603E-2</v>
      </c>
      <c r="AN75" s="17">
        <v>5021111.22</v>
      </c>
      <c r="AO75" s="16">
        <v>1.47045909236708E-2</v>
      </c>
      <c r="AP75" s="18">
        <v>3.9669736244159801</v>
      </c>
      <c r="AQ75" s="16">
        <v>-1.1072274860362699E-2</v>
      </c>
      <c r="AR75" s="18">
        <v>2.4161164707281699</v>
      </c>
      <c r="AS75" s="16">
        <v>7.9458256478144394E-3</v>
      </c>
    </row>
    <row r="76" spans="1:45" x14ac:dyDescent="0.2">
      <c r="D76" s="29"/>
      <c r="E76" s="14" t="s">
        <v>277</v>
      </c>
      <c r="F76" s="15">
        <v>624720.41</v>
      </c>
      <c r="G76" s="16">
        <v>2.1112256812375101E-2</v>
      </c>
      <c r="H76" s="17">
        <v>169685.81</v>
      </c>
      <c r="I76" s="16">
        <v>0.12020464292025899</v>
      </c>
      <c r="J76" s="17">
        <v>276227.20000000001</v>
      </c>
      <c r="K76" s="16">
        <v>3.3000865959907401E-2</v>
      </c>
      <c r="L76" s="18">
        <v>3.68163024356604</v>
      </c>
      <c r="M76" s="16">
        <v>-8.8459181752327504E-2</v>
      </c>
      <c r="N76" s="18">
        <v>2.2616180086537501</v>
      </c>
      <c r="O76" s="16">
        <v>-1.1508808500837801E-2</v>
      </c>
      <c r="P76" s="15">
        <v>1870289.08</v>
      </c>
      <c r="Q76" s="16">
        <v>3.77343796399532E-2</v>
      </c>
      <c r="R76" s="17">
        <v>495708.77</v>
      </c>
      <c r="S76" s="16">
        <v>9.5596326597034403E-2</v>
      </c>
      <c r="T76" s="17">
        <v>820392.09</v>
      </c>
      <c r="U76" s="16">
        <v>3.1534141814603803E-2</v>
      </c>
      <c r="V76" s="18">
        <v>3.77295943341894</v>
      </c>
      <c r="W76" s="16">
        <v>-5.2813199124902899E-2</v>
      </c>
      <c r="X76" s="18">
        <v>2.2797502594155898</v>
      </c>
      <c r="Y76" s="16">
        <v>6.0106956949018799E-3</v>
      </c>
      <c r="Z76" s="15">
        <v>3501831.77</v>
      </c>
      <c r="AA76" s="16">
        <v>9.5761368880104402E-3</v>
      </c>
      <c r="AB76" s="17">
        <v>905059.18</v>
      </c>
      <c r="AC76" s="16">
        <v>3.1671674278708699E-2</v>
      </c>
      <c r="AD76" s="17">
        <v>1544155.87</v>
      </c>
      <c r="AE76" s="16">
        <v>-1.38396192870205E-2</v>
      </c>
      <c r="AF76" s="18">
        <v>3.8691743560901699</v>
      </c>
      <c r="AG76" s="16">
        <v>-2.1417218230932199E-2</v>
      </c>
      <c r="AH76" s="18">
        <v>2.26779681898305</v>
      </c>
      <c r="AI76" s="16">
        <v>2.3744369205039199E-2</v>
      </c>
      <c r="AJ76" s="15">
        <v>7037860.2599999998</v>
      </c>
      <c r="AK76" s="16">
        <v>1.59621572529255E-3</v>
      </c>
      <c r="AL76" s="17">
        <v>1795500.42</v>
      </c>
      <c r="AM76" s="16">
        <v>2.0288055293632899E-2</v>
      </c>
      <c r="AN76" s="17">
        <v>3115709.34</v>
      </c>
      <c r="AO76" s="16">
        <v>-2.6598368142939401E-3</v>
      </c>
      <c r="AP76" s="18">
        <v>3.9197207539500298</v>
      </c>
      <c r="AQ76" s="16">
        <v>-1.83201591661886E-2</v>
      </c>
      <c r="AR76" s="18">
        <v>2.2588308125044798</v>
      </c>
      <c r="AS76" s="16">
        <v>4.2674031355479699E-3</v>
      </c>
    </row>
    <row r="77" spans="1:45" x14ac:dyDescent="0.2">
      <c r="D77" s="29"/>
      <c r="E77" s="14" t="s">
        <v>278</v>
      </c>
      <c r="F77" s="15">
        <v>2143072.84</v>
      </c>
      <c r="G77" s="16">
        <v>0.14568206464842201</v>
      </c>
      <c r="H77" s="17">
        <v>545287.22</v>
      </c>
      <c r="I77" s="16">
        <v>0.105714479742453</v>
      </c>
      <c r="J77" s="17">
        <v>926574.71</v>
      </c>
      <c r="K77" s="16">
        <v>8.8452679643704304E-2</v>
      </c>
      <c r="L77" s="18">
        <v>3.9301725061519002</v>
      </c>
      <c r="M77" s="16">
        <v>3.6146388274918097E-2</v>
      </c>
      <c r="N77" s="18">
        <v>2.3128980500665701</v>
      </c>
      <c r="O77" s="16">
        <v>5.2578661502723001E-2</v>
      </c>
      <c r="P77" s="15">
        <v>6435126.5300000003</v>
      </c>
      <c r="Q77" s="16">
        <v>7.9912372179025401E-2</v>
      </c>
      <c r="R77" s="17">
        <v>1648044.56</v>
      </c>
      <c r="S77" s="16">
        <v>8.3635857698261595E-2</v>
      </c>
      <c r="T77" s="17">
        <v>2785475.97</v>
      </c>
      <c r="U77" s="16">
        <v>9.04497912243344E-2</v>
      </c>
      <c r="V77" s="18">
        <v>3.9047042089687198</v>
      </c>
      <c r="W77" s="16">
        <v>-3.43610401297096E-3</v>
      </c>
      <c r="X77" s="18">
        <v>2.3102430605423598</v>
      </c>
      <c r="Y77" s="16">
        <v>-9.6633693088040203E-3</v>
      </c>
      <c r="Z77" s="15">
        <v>11879545.220000001</v>
      </c>
      <c r="AA77" s="16">
        <v>6.1367495341197599E-2</v>
      </c>
      <c r="AB77" s="17">
        <v>3026845.86</v>
      </c>
      <c r="AC77" s="16">
        <v>5.8157667389621401E-2</v>
      </c>
      <c r="AD77" s="17">
        <v>5135360.62</v>
      </c>
      <c r="AE77" s="16">
        <v>6.0013219903274101E-2</v>
      </c>
      <c r="AF77" s="18">
        <v>3.9247275115621498</v>
      </c>
      <c r="AG77" s="16">
        <v>3.0334117972178401E-3</v>
      </c>
      <c r="AH77" s="18">
        <v>2.3132835450220002</v>
      </c>
      <c r="AI77" s="16">
        <v>1.27760240390879E-3</v>
      </c>
      <c r="AJ77" s="15">
        <v>23065628.780000001</v>
      </c>
      <c r="AK77" s="16">
        <v>5.4226041741686597E-2</v>
      </c>
      <c r="AL77" s="17">
        <v>5816716.1699999999</v>
      </c>
      <c r="AM77" s="16">
        <v>3.7112872290494897E-2</v>
      </c>
      <c r="AN77" s="17">
        <v>9922906.9600000009</v>
      </c>
      <c r="AO77" s="16">
        <v>4.33813254197985E-2</v>
      </c>
      <c r="AP77" s="18">
        <v>3.9654038646344998</v>
      </c>
      <c r="AQ77" s="16">
        <v>1.6500778177978698E-2</v>
      </c>
      <c r="AR77" s="18">
        <v>2.3244830242769901</v>
      </c>
      <c r="AS77" s="16">
        <v>1.03938186909035E-2</v>
      </c>
    </row>
    <row r="78" spans="1:45" x14ac:dyDescent="0.2">
      <c r="D78" s="29"/>
      <c r="E78" s="14" t="s">
        <v>279</v>
      </c>
      <c r="F78" s="15">
        <v>941581.45</v>
      </c>
      <c r="G78" s="16">
        <v>8.7710668529781405E-2</v>
      </c>
      <c r="H78" s="17">
        <v>243434.87</v>
      </c>
      <c r="I78" s="16">
        <v>0.13236249406513501</v>
      </c>
      <c r="J78" s="17">
        <v>403773.66</v>
      </c>
      <c r="K78" s="16">
        <v>0.118093525625105</v>
      </c>
      <c r="L78" s="18">
        <v>3.8678988347067902</v>
      </c>
      <c r="M78" s="16">
        <v>-3.9432448327616297E-2</v>
      </c>
      <c r="N78" s="18">
        <v>2.3319536247114301</v>
      </c>
      <c r="O78" s="16">
        <v>-2.7173806483082201E-2</v>
      </c>
      <c r="P78" s="15">
        <v>2773072.81</v>
      </c>
      <c r="Q78" s="16">
        <v>0.178641229550729</v>
      </c>
      <c r="R78" s="17">
        <v>704495.56</v>
      </c>
      <c r="S78" s="16">
        <v>0.19520288514463899</v>
      </c>
      <c r="T78" s="17">
        <v>1148981.19</v>
      </c>
      <c r="U78" s="16">
        <v>0.215456717877373</v>
      </c>
      <c r="V78" s="18">
        <v>3.9362530687915198</v>
      </c>
      <c r="W78" s="16">
        <v>-1.3856773439687499E-2</v>
      </c>
      <c r="X78" s="18">
        <v>2.4135058381591099</v>
      </c>
      <c r="Y78" s="16">
        <v>-3.0289427657232401E-2</v>
      </c>
      <c r="Z78" s="15">
        <v>5357100.72</v>
      </c>
      <c r="AA78" s="16">
        <v>0.170560572710411</v>
      </c>
      <c r="AB78" s="17">
        <v>1356270.19</v>
      </c>
      <c r="AC78" s="16">
        <v>0.15243323829522601</v>
      </c>
      <c r="AD78" s="17">
        <v>2236037.79</v>
      </c>
      <c r="AE78" s="16">
        <v>0.132301909812644</v>
      </c>
      <c r="AF78" s="18">
        <v>3.9498772143624299</v>
      </c>
      <c r="AG78" s="16">
        <v>1.5729617831919299E-2</v>
      </c>
      <c r="AH78" s="18">
        <v>2.3958006183786398</v>
      </c>
      <c r="AI78" s="16">
        <v>3.3788393860518399E-2</v>
      </c>
      <c r="AJ78" s="15">
        <v>10558237.960000001</v>
      </c>
      <c r="AK78" s="16">
        <v>0.120651497069728</v>
      </c>
      <c r="AL78" s="17">
        <v>2706098.7</v>
      </c>
      <c r="AM78" s="16">
        <v>0.102228053598817</v>
      </c>
      <c r="AN78" s="17">
        <v>4493077.6500000004</v>
      </c>
      <c r="AO78" s="16">
        <v>6.1897605831446302E-2</v>
      </c>
      <c r="AP78" s="18">
        <v>3.9016455534308498</v>
      </c>
      <c r="AQ78" s="16">
        <v>1.6714729234805499E-2</v>
      </c>
      <c r="AR78" s="18">
        <v>2.3498899379137201</v>
      </c>
      <c r="AS78" s="16">
        <v>5.5329149360195097E-2</v>
      </c>
    </row>
    <row r="79" spans="1:45" x14ac:dyDescent="0.2">
      <c r="D79" s="29"/>
      <c r="E79" s="14" t="s">
        <v>280</v>
      </c>
      <c r="F79" s="15">
        <v>633381.27</v>
      </c>
      <c r="G79" s="16">
        <v>4.4578275579508199E-2</v>
      </c>
      <c r="H79" s="17">
        <v>140992.21</v>
      </c>
      <c r="I79" s="16">
        <v>-1.85942123651156E-2</v>
      </c>
      <c r="J79" s="17">
        <v>261694.05</v>
      </c>
      <c r="K79" s="16">
        <v>-2.7752916863293699E-2</v>
      </c>
      <c r="L79" s="18">
        <v>4.4923139370607803</v>
      </c>
      <c r="M79" s="16">
        <v>6.4369385977297702E-2</v>
      </c>
      <c r="N79" s="18">
        <v>2.4203120781691401</v>
      </c>
      <c r="O79" s="16">
        <v>7.4395895546884902E-2</v>
      </c>
      <c r="P79" s="15">
        <v>2095485.46</v>
      </c>
      <c r="Q79" s="16">
        <v>1.7517129295009499E-2</v>
      </c>
      <c r="R79" s="17">
        <v>502412.61</v>
      </c>
      <c r="S79" s="16">
        <v>3.5468331354574903E-2</v>
      </c>
      <c r="T79" s="17">
        <v>921388.38</v>
      </c>
      <c r="U79" s="16">
        <v>3.6607174107390901E-2</v>
      </c>
      <c r="V79" s="18">
        <v>4.1708456720463296</v>
      </c>
      <c r="W79" s="16">
        <v>-1.7336312001045899E-2</v>
      </c>
      <c r="X79" s="18">
        <v>2.2742694671274202</v>
      </c>
      <c r="Y79" s="16">
        <v>-1.8415891081228E-2</v>
      </c>
      <c r="Z79" s="15">
        <v>3915682.24</v>
      </c>
      <c r="AA79" s="16">
        <v>1.9904815308864001E-3</v>
      </c>
      <c r="AB79" s="17">
        <v>924660.05</v>
      </c>
      <c r="AC79" s="16">
        <v>-4.3433452808108702E-2</v>
      </c>
      <c r="AD79" s="17">
        <v>1704154.29</v>
      </c>
      <c r="AE79" s="16">
        <v>-5.0102246621954401E-2</v>
      </c>
      <c r="AF79" s="18">
        <v>4.2347263083335296</v>
      </c>
      <c r="AG79" s="16">
        <v>4.7486434135024E-2</v>
      </c>
      <c r="AH79" s="18">
        <v>2.29772753733466</v>
      </c>
      <c r="AI79" s="16">
        <v>5.4840353045985897E-2</v>
      </c>
      <c r="AJ79" s="15">
        <v>7775155.8600000003</v>
      </c>
      <c r="AK79" s="16">
        <v>2.5596226493591199E-2</v>
      </c>
      <c r="AL79" s="17">
        <v>1769317.58</v>
      </c>
      <c r="AM79" s="16">
        <v>-3.41933901393889E-2</v>
      </c>
      <c r="AN79" s="17">
        <v>3232456.1</v>
      </c>
      <c r="AO79" s="16">
        <v>-4.7776277310732501E-2</v>
      </c>
      <c r="AP79" s="18">
        <v>4.39443769049082</v>
      </c>
      <c r="AQ79" s="16">
        <v>6.1906406544069099E-2</v>
      </c>
      <c r="AR79" s="18">
        <v>2.4053399704330101</v>
      </c>
      <c r="AS79" s="16">
        <v>7.7053849905256794E-2</v>
      </c>
    </row>
    <row r="80" spans="1:45" x14ac:dyDescent="0.2">
      <c r="D80" s="29"/>
      <c r="E80" s="14" t="s">
        <v>281</v>
      </c>
      <c r="F80" s="15">
        <v>656084.06999999995</v>
      </c>
      <c r="G80" s="16">
        <v>1.9065942576406598E-2</v>
      </c>
      <c r="H80" s="17">
        <v>162594.63</v>
      </c>
      <c r="I80" s="16">
        <v>3.2496126582871702E-2</v>
      </c>
      <c r="J80" s="17">
        <v>288777.57</v>
      </c>
      <c r="K80" s="16">
        <v>1.6652283510439601E-2</v>
      </c>
      <c r="L80" s="18">
        <v>4.0350906422924302</v>
      </c>
      <c r="M80" s="16">
        <v>-1.30074909345311E-2</v>
      </c>
      <c r="N80" s="18">
        <v>2.2719356977759699</v>
      </c>
      <c r="O80" s="16">
        <v>2.3741244721672398E-3</v>
      </c>
      <c r="P80" s="15">
        <v>1966068.56</v>
      </c>
      <c r="Q80" s="16">
        <v>1.0593290406513601E-2</v>
      </c>
      <c r="R80" s="17">
        <v>488798.08</v>
      </c>
      <c r="S80" s="16">
        <v>1.57424489289218E-2</v>
      </c>
      <c r="T80" s="17">
        <v>858774.05</v>
      </c>
      <c r="U80" s="16">
        <v>1.0936124135907299E-3</v>
      </c>
      <c r="V80" s="18">
        <v>4.0222509875652497</v>
      </c>
      <c r="W80" s="16">
        <v>-5.06935446858384E-3</v>
      </c>
      <c r="X80" s="18">
        <v>2.2893898109753099</v>
      </c>
      <c r="Y80" s="16">
        <v>9.4893003762352001E-3</v>
      </c>
      <c r="Z80" s="15">
        <v>3771975.82</v>
      </c>
      <c r="AA80" s="16">
        <v>1.17427120288083E-2</v>
      </c>
      <c r="AB80" s="17">
        <v>935512.75</v>
      </c>
      <c r="AC80" s="16">
        <v>-5.7093294664191004E-3</v>
      </c>
      <c r="AD80" s="17">
        <v>1648543.08</v>
      </c>
      <c r="AE80" s="16">
        <v>-2.5449089079410899E-2</v>
      </c>
      <c r="AF80" s="18">
        <v>4.0319876132099797</v>
      </c>
      <c r="AG80" s="16">
        <v>1.7552253091001901E-2</v>
      </c>
      <c r="AH80" s="18">
        <v>2.2880662724324998</v>
      </c>
      <c r="AI80" s="16">
        <v>3.8163015078490403E-2</v>
      </c>
      <c r="AJ80" s="15">
        <v>7695768.4900000002</v>
      </c>
      <c r="AK80" s="16">
        <v>2.8470851321762799E-2</v>
      </c>
      <c r="AL80" s="17">
        <v>1891914.55</v>
      </c>
      <c r="AM80" s="16">
        <v>-3.2288729546178399E-3</v>
      </c>
      <c r="AN80" s="17">
        <v>3337303.13</v>
      </c>
      <c r="AO80" s="16">
        <v>-2.33984590334823E-2</v>
      </c>
      <c r="AP80" s="18">
        <v>4.0677146280205898</v>
      </c>
      <c r="AQ80" s="16">
        <v>3.1802410218627203E-2</v>
      </c>
      <c r="AR80" s="18">
        <v>2.3059842604108902</v>
      </c>
      <c r="AS80" s="16">
        <v>5.3112050492887197E-2</v>
      </c>
    </row>
    <row r="81" spans="4:45" x14ac:dyDescent="0.2">
      <c r="D81" s="29"/>
      <c r="E81" s="14" t="s">
        <v>282</v>
      </c>
      <c r="F81" s="15">
        <v>1610922.35</v>
      </c>
      <c r="G81" s="16">
        <v>4.8886134060933097E-2</v>
      </c>
      <c r="H81" s="17">
        <v>370226</v>
      </c>
      <c r="I81" s="16">
        <v>1.6862970225814599E-3</v>
      </c>
      <c r="J81" s="17">
        <v>619653.05000000005</v>
      </c>
      <c r="K81" s="16">
        <v>-5.8131686260599197E-3</v>
      </c>
      <c r="L81" s="18">
        <v>4.3511864374733298</v>
      </c>
      <c r="M81" s="16">
        <v>4.7120378085083903E-2</v>
      </c>
      <c r="N81" s="18">
        <v>2.5997166478886902</v>
      </c>
      <c r="O81" s="16">
        <v>5.50191382150979E-2</v>
      </c>
      <c r="P81" s="15">
        <v>4942973.1100000003</v>
      </c>
      <c r="Q81" s="16">
        <v>0.102558015204191</v>
      </c>
      <c r="R81" s="17">
        <v>1133037.26</v>
      </c>
      <c r="S81" s="16">
        <v>3.65343186690597E-2</v>
      </c>
      <c r="T81" s="17">
        <v>1881118.92</v>
      </c>
      <c r="U81" s="16">
        <v>3.6264542262906103E-2</v>
      </c>
      <c r="V81" s="18">
        <v>4.3625865490072204</v>
      </c>
      <c r="W81" s="16">
        <v>6.3696585193539101E-2</v>
      </c>
      <c r="X81" s="18">
        <v>2.62767710081827</v>
      </c>
      <c r="Y81" s="16">
        <v>6.3973503133204102E-2</v>
      </c>
      <c r="Z81" s="15">
        <v>9402304.8699999992</v>
      </c>
      <c r="AA81" s="16">
        <v>5.6625185609716001E-2</v>
      </c>
      <c r="AB81" s="17">
        <v>2200373.37</v>
      </c>
      <c r="AC81" s="16">
        <v>9.5029585231441692E-3</v>
      </c>
      <c r="AD81" s="17">
        <v>3660914.83</v>
      </c>
      <c r="AE81" s="16">
        <v>3.3561193016371799E-3</v>
      </c>
      <c r="AF81" s="18">
        <v>4.2730497460983203</v>
      </c>
      <c r="AG81" s="16">
        <v>4.6678641888786197E-2</v>
      </c>
      <c r="AH81" s="18">
        <v>2.5682938026722701</v>
      </c>
      <c r="AI81" s="16">
        <v>5.30908869576193E-2</v>
      </c>
      <c r="AJ81" s="15">
        <v>18596451.280000001</v>
      </c>
      <c r="AK81" s="16">
        <v>3.9494001848444503E-2</v>
      </c>
      <c r="AL81" s="17">
        <v>4444435.21</v>
      </c>
      <c r="AM81" s="16">
        <v>1.37359008709723E-2</v>
      </c>
      <c r="AN81" s="17">
        <v>7409170.6200000001</v>
      </c>
      <c r="AO81" s="16">
        <v>6.9396125487799802E-3</v>
      </c>
      <c r="AP81" s="18">
        <v>4.18421023174281</v>
      </c>
      <c r="AQ81" s="16">
        <v>2.5409084314111499E-2</v>
      </c>
      <c r="AR81" s="18">
        <v>2.5099234764281899</v>
      </c>
      <c r="AS81" s="16">
        <v>3.2330031408003002E-2</v>
      </c>
    </row>
    <row r="82" spans="4:45" x14ac:dyDescent="0.2">
      <c r="D82" s="29"/>
      <c r="E82" s="14" t="s">
        <v>283</v>
      </c>
      <c r="F82" s="15">
        <v>1480058.93</v>
      </c>
      <c r="G82" s="16">
        <v>6.2559093073577404E-2</v>
      </c>
      <c r="H82" s="17">
        <v>349268.7</v>
      </c>
      <c r="I82" s="16">
        <v>1.49514909674585E-2</v>
      </c>
      <c r="J82" s="17">
        <v>591514.73</v>
      </c>
      <c r="K82" s="16">
        <v>-4.0921257558779199E-2</v>
      </c>
      <c r="L82" s="18">
        <v>4.2375939498729798</v>
      </c>
      <c r="M82" s="16">
        <v>4.6906283235998901E-2</v>
      </c>
      <c r="N82" s="18">
        <v>2.50215058887883</v>
      </c>
      <c r="O82" s="16">
        <v>0.107895573171562</v>
      </c>
      <c r="P82" s="15">
        <v>4785330.4400000004</v>
      </c>
      <c r="Q82" s="16">
        <v>0.160080252907086</v>
      </c>
      <c r="R82" s="17">
        <v>1121548.06</v>
      </c>
      <c r="S82" s="16">
        <v>8.9078280155445305E-2</v>
      </c>
      <c r="T82" s="17">
        <v>1887826.59</v>
      </c>
      <c r="U82" s="16">
        <v>4.83845886104185E-2</v>
      </c>
      <c r="V82" s="18">
        <v>4.2667190204938699</v>
      </c>
      <c r="W82" s="16">
        <v>6.5194554005343699E-2</v>
      </c>
      <c r="X82" s="18">
        <v>2.5348358081978302</v>
      </c>
      <c r="Y82" s="16">
        <v>0.106540734678974</v>
      </c>
      <c r="Z82" s="15">
        <v>8994574.9399999995</v>
      </c>
      <c r="AA82" s="16">
        <v>9.1989864412871894E-2</v>
      </c>
      <c r="AB82" s="17">
        <v>2149683.35</v>
      </c>
      <c r="AC82" s="16">
        <v>5.7016071410448697E-2</v>
      </c>
      <c r="AD82" s="17">
        <v>3614094.93</v>
      </c>
      <c r="AE82" s="16">
        <v>1.7511375346049698E-2</v>
      </c>
      <c r="AF82" s="18">
        <v>4.1841394640750202</v>
      </c>
      <c r="AG82" s="16">
        <v>3.3087285944248201E-2</v>
      </c>
      <c r="AH82" s="18">
        <v>2.4887489438469199</v>
      </c>
      <c r="AI82" s="16">
        <v>7.3196713935008803E-2</v>
      </c>
      <c r="AJ82" s="15">
        <v>17637286.07</v>
      </c>
      <c r="AK82" s="16">
        <v>7.9137404500397301E-2</v>
      </c>
      <c r="AL82" s="17">
        <v>4317493.3499999996</v>
      </c>
      <c r="AM82" s="16">
        <v>5.8422810545776097E-2</v>
      </c>
      <c r="AN82" s="17">
        <v>7328070.2699999996</v>
      </c>
      <c r="AO82" s="16">
        <v>3.1673179308651302E-2</v>
      </c>
      <c r="AP82" s="18">
        <v>4.0850754454549403</v>
      </c>
      <c r="AQ82" s="16">
        <v>1.9571190027489801E-2</v>
      </c>
      <c r="AR82" s="18">
        <v>2.4068118099528002</v>
      </c>
      <c r="AS82" s="16">
        <v>4.6007036088263002E-2</v>
      </c>
    </row>
    <row r="83" spans="4:45" x14ac:dyDescent="0.2">
      <c r="D83" s="29"/>
      <c r="E83" s="14" t="s">
        <v>284</v>
      </c>
      <c r="F83" s="15">
        <v>1454564.64</v>
      </c>
      <c r="G83" s="16">
        <v>8.5065690478673503E-2</v>
      </c>
      <c r="H83" s="17">
        <v>397475.09</v>
      </c>
      <c r="I83" s="16">
        <v>0.162240557760719</v>
      </c>
      <c r="J83" s="17">
        <v>694430.07</v>
      </c>
      <c r="K83" s="16">
        <v>0.148967911132769</v>
      </c>
      <c r="L83" s="18">
        <v>3.6595114425912798</v>
      </c>
      <c r="M83" s="16">
        <v>-6.6401801904708402E-2</v>
      </c>
      <c r="N83" s="18">
        <v>2.09461643848458</v>
      </c>
      <c r="O83" s="16">
        <v>-5.5617062961396201E-2</v>
      </c>
      <c r="P83" s="15">
        <v>4361284.3899999997</v>
      </c>
      <c r="Q83" s="16">
        <v>8.5444558721591193E-2</v>
      </c>
      <c r="R83" s="17">
        <v>1145092.54</v>
      </c>
      <c r="S83" s="16">
        <v>8.6394029607812201E-2</v>
      </c>
      <c r="T83" s="17">
        <v>1974870.46</v>
      </c>
      <c r="U83" s="16">
        <v>6.4169812163809598E-2</v>
      </c>
      <c r="V83" s="18">
        <v>3.8086741792938401</v>
      </c>
      <c r="W83" s="16">
        <v>-8.73965486135563E-4</v>
      </c>
      <c r="X83" s="18">
        <v>2.20839010878719</v>
      </c>
      <c r="Y83" s="16">
        <v>1.99918718935682E-2</v>
      </c>
      <c r="Z83" s="15">
        <v>8212670.5899999999</v>
      </c>
      <c r="AA83" s="16">
        <v>6.1705796002967599E-2</v>
      </c>
      <c r="AB83" s="17">
        <v>2160528.02</v>
      </c>
      <c r="AC83" s="16">
        <v>5.1223150513020503E-2</v>
      </c>
      <c r="AD83" s="17">
        <v>3748305.51</v>
      </c>
      <c r="AE83" s="16">
        <v>2.9020120153783101E-2</v>
      </c>
      <c r="AF83" s="18">
        <v>3.8012330846789899</v>
      </c>
      <c r="AG83" s="16">
        <v>9.9718556282092294E-3</v>
      </c>
      <c r="AH83" s="18">
        <v>2.1910355407502502</v>
      </c>
      <c r="AI83" s="16">
        <v>3.1763884115598898E-2</v>
      </c>
      <c r="AJ83" s="15">
        <v>16479548.5</v>
      </c>
      <c r="AK83" s="16">
        <v>5.2859075975248103E-2</v>
      </c>
      <c r="AL83" s="17">
        <v>4294861.43</v>
      </c>
      <c r="AM83" s="16">
        <v>3.3599689456685899E-2</v>
      </c>
      <c r="AN83" s="17">
        <v>7481019.4400000004</v>
      </c>
      <c r="AO83" s="16">
        <v>1.5118699796686201E-2</v>
      </c>
      <c r="AP83" s="18">
        <v>3.8370384629615399</v>
      </c>
      <c r="AQ83" s="16">
        <v>1.86333129885961E-2</v>
      </c>
      <c r="AR83" s="18">
        <v>2.2028479717464799</v>
      </c>
      <c r="AS83" s="16">
        <v>3.7178288791370598E-2</v>
      </c>
    </row>
    <row r="84" spans="4:45" x14ac:dyDescent="0.2">
      <c r="D84" s="29"/>
      <c r="E84" s="14" t="s">
        <v>285</v>
      </c>
      <c r="F84" s="15">
        <v>716072.79</v>
      </c>
      <c r="G84" s="16">
        <v>7.1133554562753595E-2</v>
      </c>
      <c r="H84" s="17">
        <v>218518.08</v>
      </c>
      <c r="I84" s="16">
        <v>0.15948220376566499</v>
      </c>
      <c r="J84" s="17">
        <v>397229.16</v>
      </c>
      <c r="K84" s="16">
        <v>0.113632499264571</v>
      </c>
      <c r="L84" s="18">
        <v>3.2769498523874998</v>
      </c>
      <c r="M84" s="16">
        <v>-7.6196640979896701E-2</v>
      </c>
      <c r="N84" s="18">
        <v>1.80266924512793</v>
      </c>
      <c r="O84" s="16">
        <v>-3.8162450116967297E-2</v>
      </c>
      <c r="P84" s="15">
        <v>2111246.9700000002</v>
      </c>
      <c r="Q84" s="16">
        <v>6.5533086551899503E-2</v>
      </c>
      <c r="R84" s="17">
        <v>617491.59</v>
      </c>
      <c r="S84" s="16">
        <v>8.4126233971918998E-2</v>
      </c>
      <c r="T84" s="17">
        <v>1117808.18</v>
      </c>
      <c r="U84" s="16">
        <v>4.0422733563677399E-2</v>
      </c>
      <c r="V84" s="18">
        <v>3.4190699989938298</v>
      </c>
      <c r="W84" s="16">
        <v>-1.71503528255188E-2</v>
      </c>
      <c r="X84" s="18">
        <v>1.8887381643601899</v>
      </c>
      <c r="Y84" s="16">
        <v>2.4134760014531399E-2</v>
      </c>
      <c r="Z84" s="15">
        <v>3939495.93</v>
      </c>
      <c r="AA84" s="16">
        <v>3.86419442648522E-2</v>
      </c>
      <c r="AB84" s="17">
        <v>1186263.77</v>
      </c>
      <c r="AC84" s="16">
        <v>7.2035929618325598E-2</v>
      </c>
      <c r="AD84" s="17">
        <v>2158299.02</v>
      </c>
      <c r="AE84" s="16">
        <v>4.1533491624169E-2</v>
      </c>
      <c r="AF84" s="18">
        <v>3.3209274611834401</v>
      </c>
      <c r="AG84" s="16">
        <v>-3.1150061701162E-2</v>
      </c>
      <c r="AH84" s="18">
        <v>1.8252780979347301</v>
      </c>
      <c r="AI84" s="16">
        <v>-2.7762404018403701E-3</v>
      </c>
      <c r="AJ84" s="15">
        <v>8049798.0599999996</v>
      </c>
      <c r="AK84" s="16">
        <v>3.1390329579797101E-2</v>
      </c>
      <c r="AL84" s="17">
        <v>2349897.04</v>
      </c>
      <c r="AM84" s="16">
        <v>3.58677153075403E-2</v>
      </c>
      <c r="AN84" s="17">
        <v>4278781.32</v>
      </c>
      <c r="AO84" s="16">
        <v>1.4274131233778201E-2</v>
      </c>
      <c r="AP84" s="18">
        <v>3.4255960678175099</v>
      </c>
      <c r="AQ84" s="16">
        <v>-4.3223528077751599E-3</v>
      </c>
      <c r="AR84" s="18">
        <v>1.88132962588516</v>
      </c>
      <c r="AS84" s="16">
        <v>1.6875317844494801E-2</v>
      </c>
    </row>
    <row r="85" spans="4:45" x14ac:dyDescent="0.2">
      <c r="D85" s="29"/>
      <c r="E85" s="14" t="s">
        <v>286</v>
      </c>
      <c r="F85" s="15">
        <v>1231856.98</v>
      </c>
      <c r="G85" s="16">
        <v>0.26670805814153398</v>
      </c>
      <c r="H85" s="17">
        <v>317169.82</v>
      </c>
      <c r="I85" s="16">
        <v>0.29947038675049997</v>
      </c>
      <c r="J85" s="17">
        <v>541357.11</v>
      </c>
      <c r="K85" s="16">
        <v>0.27923452613247901</v>
      </c>
      <c r="L85" s="18">
        <v>3.88390351894137</v>
      </c>
      <c r="M85" s="16">
        <v>-2.5212062501010098E-2</v>
      </c>
      <c r="N85" s="18">
        <v>2.2754979240967201</v>
      </c>
      <c r="O85" s="16">
        <v>-9.7921590881510506E-3</v>
      </c>
      <c r="P85" s="15">
        <v>3812143.72</v>
      </c>
      <c r="Q85" s="16">
        <v>8.3408526070113606E-2</v>
      </c>
      <c r="R85" s="17">
        <v>1011232.47</v>
      </c>
      <c r="S85" s="16">
        <v>0.10333225865908301</v>
      </c>
      <c r="T85" s="17">
        <v>1657513.1</v>
      </c>
      <c r="U85" s="16">
        <v>7.4399492890039901E-2</v>
      </c>
      <c r="V85" s="18">
        <v>3.7697995595414402</v>
      </c>
      <c r="W85" s="16">
        <v>-1.8057781264533002E-2</v>
      </c>
      <c r="X85" s="18">
        <v>2.2999177020079098</v>
      </c>
      <c r="Y85" s="16">
        <v>8.3851800374924595E-3</v>
      </c>
      <c r="Z85" s="15">
        <v>7059390.5999999996</v>
      </c>
      <c r="AA85" s="16">
        <v>2.710107882727E-2</v>
      </c>
      <c r="AB85" s="17">
        <v>1855216.5</v>
      </c>
      <c r="AC85" s="16">
        <v>5.54591097346444E-2</v>
      </c>
      <c r="AD85" s="17">
        <v>3109456.29</v>
      </c>
      <c r="AE85" s="16">
        <v>2.5779580512636499E-2</v>
      </c>
      <c r="AF85" s="18">
        <v>3.80515729565795</v>
      </c>
      <c r="AG85" s="16">
        <v>-2.6867957882806E-2</v>
      </c>
      <c r="AH85" s="18">
        <v>2.2702974223188099</v>
      </c>
      <c r="AI85" s="16">
        <v>1.28828682081303E-3</v>
      </c>
      <c r="AJ85" s="15">
        <v>13967871.98</v>
      </c>
      <c r="AK85" s="16">
        <v>-7.0436926795693503E-3</v>
      </c>
      <c r="AL85" s="17">
        <v>3621980.04</v>
      </c>
      <c r="AM85" s="16">
        <v>3.9159200760784697E-3</v>
      </c>
      <c r="AN85" s="17">
        <v>6150842.6399999997</v>
      </c>
      <c r="AO85" s="16">
        <v>-2.0385223625512199E-2</v>
      </c>
      <c r="AP85" s="18">
        <v>3.8564188167088802</v>
      </c>
      <c r="AQ85" s="16">
        <v>-1.09168631919068E-2</v>
      </c>
      <c r="AR85" s="18">
        <v>2.2708875511079598</v>
      </c>
      <c r="AS85" s="16">
        <v>1.36191605799571E-2</v>
      </c>
    </row>
    <row r="86" spans="4:45" x14ac:dyDescent="0.2">
      <c r="D86" s="29"/>
      <c r="E86" s="14" t="s">
        <v>287</v>
      </c>
      <c r="F86" s="15">
        <v>1412636.47</v>
      </c>
      <c r="G86" s="16">
        <v>0.19960654838168701</v>
      </c>
      <c r="H86" s="17">
        <v>348088.39</v>
      </c>
      <c r="I86" s="16">
        <v>0.18813578349826099</v>
      </c>
      <c r="J86" s="17">
        <v>599866.93000000005</v>
      </c>
      <c r="K86" s="16">
        <v>0.14148241432177999</v>
      </c>
      <c r="L86" s="18">
        <v>4.0582694240391097</v>
      </c>
      <c r="M86" s="16">
        <v>9.6544225354885903E-3</v>
      </c>
      <c r="N86" s="18">
        <v>2.35491639787511</v>
      </c>
      <c r="O86" s="16">
        <v>5.0919868173740002E-2</v>
      </c>
      <c r="P86" s="15">
        <v>4597747.05</v>
      </c>
      <c r="Q86" s="16">
        <v>6.9322701997060698E-2</v>
      </c>
      <c r="R86" s="17">
        <v>1217585.0900000001</v>
      </c>
      <c r="S86" s="16">
        <v>8.9436738203643104E-2</v>
      </c>
      <c r="T86" s="17">
        <v>1975910.87</v>
      </c>
      <c r="U86" s="16">
        <v>4.7003916930374499E-2</v>
      </c>
      <c r="V86" s="18">
        <v>3.7761197042910601</v>
      </c>
      <c r="W86" s="16">
        <v>-1.8462784943114801E-2</v>
      </c>
      <c r="X86" s="18">
        <v>2.3269000235825401</v>
      </c>
      <c r="Y86" s="16">
        <v>2.13168114328748E-2</v>
      </c>
      <c r="Z86" s="15">
        <v>8071002.3600000003</v>
      </c>
      <c r="AA86" s="16">
        <v>3.03616821728671E-2</v>
      </c>
      <c r="AB86" s="17">
        <v>2123732.2599999998</v>
      </c>
      <c r="AC86" s="16">
        <v>4.6424689638315003E-2</v>
      </c>
      <c r="AD86" s="17">
        <v>3544470.43</v>
      </c>
      <c r="AE86" s="16">
        <v>8.2776143769997292E-3</v>
      </c>
      <c r="AF86" s="18">
        <v>3.8003860053432499</v>
      </c>
      <c r="AG86" s="16">
        <v>-1.5350371244585E-2</v>
      </c>
      <c r="AH86" s="18">
        <v>2.2770686113468299</v>
      </c>
      <c r="AI86" s="16">
        <v>2.1902765152148E-2</v>
      </c>
      <c r="AJ86" s="15">
        <v>15484153.35</v>
      </c>
      <c r="AK86" s="16">
        <v>-2.5225165943268198E-3</v>
      </c>
      <c r="AL86" s="17">
        <v>4030098.88</v>
      </c>
      <c r="AM86" s="16">
        <v>5.9536668310581102E-3</v>
      </c>
      <c r="AN86" s="17">
        <v>6870336.9000000004</v>
      </c>
      <c r="AO86" s="16">
        <v>-1.9199417683707001E-2</v>
      </c>
      <c r="AP86" s="18">
        <v>3.8421274045762401</v>
      </c>
      <c r="AQ86" s="16">
        <v>-8.4260177231487692E-3</v>
      </c>
      <c r="AR86" s="18">
        <v>2.2537691492246901</v>
      </c>
      <c r="AS86" s="16">
        <v>1.7003355615874099E-2</v>
      </c>
    </row>
    <row r="87" spans="4:45" x14ac:dyDescent="0.2">
      <c r="D87" s="29"/>
      <c r="E87" s="14" t="s">
        <v>288</v>
      </c>
      <c r="F87" s="15">
        <v>1376057.41</v>
      </c>
      <c r="G87" s="16">
        <v>9.4395255930871794E-2</v>
      </c>
      <c r="H87" s="17">
        <v>317376.02</v>
      </c>
      <c r="I87" s="16">
        <v>1.16114613592596E-2</v>
      </c>
      <c r="J87" s="17">
        <v>517822.71</v>
      </c>
      <c r="K87" s="16">
        <v>1.02726842070382E-2</v>
      </c>
      <c r="L87" s="18">
        <v>4.3357321388049401</v>
      </c>
      <c r="M87" s="16">
        <v>8.1833587037832695E-2</v>
      </c>
      <c r="N87" s="18">
        <v>2.6573910016422402</v>
      </c>
      <c r="O87" s="16">
        <v>8.3267194133692199E-2</v>
      </c>
      <c r="P87" s="15">
        <v>4114160.37</v>
      </c>
      <c r="Q87" s="16">
        <v>0.15666185477730199</v>
      </c>
      <c r="R87" s="17">
        <v>947102.93</v>
      </c>
      <c r="S87" s="16">
        <v>5.4252047720480499E-2</v>
      </c>
      <c r="T87" s="17">
        <v>1543432.51</v>
      </c>
      <c r="U87" s="16">
        <v>7.5410563511626699E-2</v>
      </c>
      <c r="V87" s="18">
        <v>4.3439421837708796</v>
      </c>
      <c r="W87" s="16">
        <v>9.7139775330058298E-2</v>
      </c>
      <c r="X87" s="18">
        <v>2.6655913642767599</v>
      </c>
      <c r="Y87" s="16">
        <v>7.5553741075741906E-2</v>
      </c>
      <c r="Z87" s="15">
        <v>7881412.5099999998</v>
      </c>
      <c r="AA87" s="16">
        <v>9.2921348779231597E-2</v>
      </c>
      <c r="AB87" s="17">
        <v>1861949.99</v>
      </c>
      <c r="AC87" s="16">
        <v>2.68907216359527E-2</v>
      </c>
      <c r="AD87" s="17">
        <v>3052108.22</v>
      </c>
      <c r="AE87" s="16">
        <v>3.48612629992507E-2</v>
      </c>
      <c r="AF87" s="18">
        <v>4.2328808788253198</v>
      </c>
      <c r="AG87" s="16">
        <v>6.4301513054947801E-2</v>
      </c>
      <c r="AH87" s="18">
        <v>2.5822847493920098</v>
      </c>
      <c r="AI87" s="16">
        <v>5.6104221750179498E-2</v>
      </c>
      <c r="AJ87" s="15">
        <v>15382915.560000001</v>
      </c>
      <c r="AK87" s="16">
        <v>5.0636310654915098E-2</v>
      </c>
      <c r="AL87" s="17">
        <v>3750084.92</v>
      </c>
      <c r="AM87" s="16">
        <v>1.6836120060105899E-2</v>
      </c>
      <c r="AN87" s="17">
        <v>6119717.5499999998</v>
      </c>
      <c r="AO87" s="16">
        <v>2.3268726687405601E-2</v>
      </c>
      <c r="AP87" s="18">
        <v>4.1020179244367601</v>
      </c>
      <c r="AQ87" s="16">
        <v>3.3240548725601199E-2</v>
      </c>
      <c r="AR87" s="18">
        <v>2.5136643046540601</v>
      </c>
      <c r="AS87" s="16">
        <v>2.67452559173832E-2</v>
      </c>
    </row>
    <row r="88" spans="4:45" x14ac:dyDescent="0.2">
      <c r="D88" s="29"/>
      <c r="E88" s="14" t="s">
        <v>289</v>
      </c>
      <c r="F88" s="15">
        <v>657115.81000000006</v>
      </c>
      <c r="G88" s="16">
        <v>8.2109750690777097E-2</v>
      </c>
      <c r="H88" s="17">
        <v>163955.59</v>
      </c>
      <c r="I88" s="16">
        <v>8.3338426623354805E-2</v>
      </c>
      <c r="J88" s="17">
        <v>275363.53999999998</v>
      </c>
      <c r="K88" s="16">
        <v>6.15906661411212E-2</v>
      </c>
      <c r="L88" s="18">
        <v>4.0078890265345599</v>
      </c>
      <c r="M88" s="16">
        <v>-1.13415706706468E-3</v>
      </c>
      <c r="N88" s="18">
        <v>2.3863573587120501</v>
      </c>
      <c r="O88" s="16">
        <v>1.9328621854073701E-2</v>
      </c>
      <c r="P88" s="15">
        <v>1910742.81</v>
      </c>
      <c r="Q88" s="16">
        <v>0.113105649500071</v>
      </c>
      <c r="R88" s="17">
        <v>473396.16</v>
      </c>
      <c r="S88" s="16">
        <v>9.22005886256788E-2</v>
      </c>
      <c r="T88" s="17">
        <v>787383.57</v>
      </c>
      <c r="U88" s="16">
        <v>7.6891036321226597E-2</v>
      </c>
      <c r="V88" s="18">
        <v>4.0362448440646403</v>
      </c>
      <c r="W88" s="16">
        <v>1.9140312770474899E-2</v>
      </c>
      <c r="X88" s="18">
        <v>2.4266988578387498</v>
      </c>
      <c r="Y88" s="16">
        <v>3.36288556199313E-2</v>
      </c>
      <c r="Z88" s="15">
        <v>3677051.35</v>
      </c>
      <c r="AA88" s="16">
        <v>9.0466403642646395E-2</v>
      </c>
      <c r="AB88" s="17">
        <v>916222.7</v>
      </c>
      <c r="AC88" s="16">
        <v>7.3350513935539194E-2</v>
      </c>
      <c r="AD88" s="17">
        <v>1530905.93</v>
      </c>
      <c r="AE88" s="16">
        <v>3.7859699294519399E-2</v>
      </c>
      <c r="AF88" s="18">
        <v>4.0132724827708399</v>
      </c>
      <c r="AG88" s="16">
        <v>1.59462258459728E-2</v>
      </c>
      <c r="AH88" s="18">
        <v>2.40187935649318</v>
      </c>
      <c r="AI88" s="16">
        <v>5.0687683878549397E-2</v>
      </c>
      <c r="AJ88" s="15">
        <v>7496960.8600000003</v>
      </c>
      <c r="AK88" s="16">
        <v>7.2888476691993595E-2</v>
      </c>
      <c r="AL88" s="17">
        <v>1857801.36</v>
      </c>
      <c r="AM88" s="16">
        <v>4.4056341033442498E-2</v>
      </c>
      <c r="AN88" s="17">
        <v>3120509.71</v>
      </c>
      <c r="AO88" s="16">
        <v>6.6323692256127796E-5</v>
      </c>
      <c r="AP88" s="18">
        <v>4.0353942145892301</v>
      </c>
      <c r="AQ88" s="16">
        <v>2.7615497866726301E-2</v>
      </c>
      <c r="AR88" s="18">
        <v>2.40247958081182</v>
      </c>
      <c r="AS88" s="16">
        <v>7.2817323485983895E-2</v>
      </c>
    </row>
    <row r="89" spans="4:45" x14ac:dyDescent="0.2">
      <c r="D89" s="29"/>
      <c r="E89" s="14" t="s">
        <v>290</v>
      </c>
      <c r="F89" s="15">
        <v>601769.19999999995</v>
      </c>
      <c r="G89" s="16">
        <v>1.3628749087615801E-2</v>
      </c>
      <c r="H89" s="17">
        <v>148964.23000000001</v>
      </c>
      <c r="I89" s="16">
        <v>-3.9716305797168503E-3</v>
      </c>
      <c r="J89" s="17">
        <v>256925.59</v>
      </c>
      <c r="K89" s="16">
        <v>-1.7430477509908199E-2</v>
      </c>
      <c r="L89" s="18">
        <v>4.0396892596296397</v>
      </c>
      <c r="M89" s="16">
        <v>1.76705606061969E-2</v>
      </c>
      <c r="N89" s="18">
        <v>2.3421925390927401</v>
      </c>
      <c r="O89" s="16">
        <v>3.1610207610359799E-2</v>
      </c>
      <c r="P89" s="15">
        <v>1802402.98</v>
      </c>
      <c r="Q89" s="16">
        <v>2.9297408370010599E-2</v>
      </c>
      <c r="R89" s="17">
        <v>449708.55</v>
      </c>
      <c r="S89" s="16">
        <v>1.2837909984632899E-2</v>
      </c>
      <c r="T89" s="17">
        <v>761167.19</v>
      </c>
      <c r="U89" s="16">
        <v>1.47642971014513E-2</v>
      </c>
      <c r="V89" s="18">
        <v>4.0079357619507103</v>
      </c>
      <c r="W89" s="16">
        <v>1.6250871164200001E-2</v>
      </c>
      <c r="X89" s="18">
        <v>2.3679462326798402</v>
      </c>
      <c r="Y89" s="16">
        <v>1.43216619958657E-2</v>
      </c>
      <c r="Z89" s="15">
        <v>3488452.55</v>
      </c>
      <c r="AA89" s="16">
        <v>2.0626914997959201E-2</v>
      </c>
      <c r="AB89" s="17">
        <v>870771.26</v>
      </c>
      <c r="AC89" s="16">
        <v>3.3936635811218901E-3</v>
      </c>
      <c r="AD89" s="17">
        <v>1477590.63</v>
      </c>
      <c r="AE89" s="16">
        <v>-2.58872932697453E-3</v>
      </c>
      <c r="AF89" s="18">
        <v>4.0061640872253896</v>
      </c>
      <c r="AG89" s="16">
        <v>1.7174965362379901E-2</v>
      </c>
      <c r="AH89" s="18">
        <v>2.3609059770499501</v>
      </c>
      <c r="AI89" s="16">
        <v>2.3275899328136201E-2</v>
      </c>
      <c r="AJ89" s="15">
        <v>6984538.4199999999</v>
      </c>
      <c r="AK89" s="16">
        <v>4.7729040258717097E-2</v>
      </c>
      <c r="AL89" s="17">
        <v>1757281.56</v>
      </c>
      <c r="AM89" s="16">
        <v>4.2859754294013903E-2</v>
      </c>
      <c r="AN89" s="17">
        <v>2978887.21</v>
      </c>
      <c r="AO89" s="16">
        <v>2.8657152851868199E-2</v>
      </c>
      <c r="AP89" s="18">
        <v>3.97462682075831</v>
      </c>
      <c r="AQ89" s="16">
        <v>4.6691666301761003E-3</v>
      </c>
      <c r="AR89" s="18">
        <v>2.3446803882178502</v>
      </c>
      <c r="AS89" s="16">
        <v>1.8540567529204001E-2</v>
      </c>
    </row>
    <row r="90" spans="4:45" x14ac:dyDescent="0.2">
      <c r="D90" s="29"/>
      <c r="E90" s="14" t="s">
        <v>291</v>
      </c>
      <c r="F90" s="15">
        <v>606042.1</v>
      </c>
      <c r="G90" s="16">
        <v>0.16100299399190099</v>
      </c>
      <c r="H90" s="17">
        <v>132204.47</v>
      </c>
      <c r="I90" s="16">
        <v>0.12578166586039499</v>
      </c>
      <c r="J90" s="17">
        <v>237243.66</v>
      </c>
      <c r="K90" s="16">
        <v>0.128709694531357</v>
      </c>
      <c r="L90" s="18">
        <v>4.5841271478944696</v>
      </c>
      <c r="M90" s="16">
        <v>3.1286109198259103E-2</v>
      </c>
      <c r="N90" s="18">
        <v>2.5545133640241402</v>
      </c>
      <c r="O90" s="16">
        <v>2.86108107487754E-2</v>
      </c>
      <c r="P90" s="15">
        <v>1886833.57</v>
      </c>
      <c r="Q90" s="16">
        <v>0.108589080571859</v>
      </c>
      <c r="R90" s="17">
        <v>414274.51</v>
      </c>
      <c r="S90" s="16">
        <v>8.3637222076902995E-2</v>
      </c>
      <c r="T90" s="17">
        <v>738960.67</v>
      </c>
      <c r="U90" s="16">
        <v>7.8840517876265698E-2</v>
      </c>
      <c r="V90" s="18">
        <v>4.5545490356140901</v>
      </c>
      <c r="W90" s="16">
        <v>2.3026025672256499E-2</v>
      </c>
      <c r="X90" s="18">
        <v>2.5533612905271399</v>
      </c>
      <c r="Y90" s="16">
        <v>2.75745693665213E-2</v>
      </c>
      <c r="Z90" s="15">
        <v>3557212.66</v>
      </c>
      <c r="AA90" s="16">
        <v>0.124103668609805</v>
      </c>
      <c r="AB90" s="17">
        <v>792342.69</v>
      </c>
      <c r="AC90" s="16">
        <v>0.10857643411568101</v>
      </c>
      <c r="AD90" s="17">
        <v>1420640.52</v>
      </c>
      <c r="AE90" s="16">
        <v>0.108356291385221</v>
      </c>
      <c r="AF90" s="18">
        <v>4.4894875726057402</v>
      </c>
      <c r="AG90" s="16">
        <v>1.4006462717666E-2</v>
      </c>
      <c r="AH90" s="18">
        <v>2.5039498802976601</v>
      </c>
      <c r="AI90" s="16">
        <v>1.42078655997012E-2</v>
      </c>
      <c r="AJ90" s="15">
        <v>6852096.4699999997</v>
      </c>
      <c r="AK90" s="16">
        <v>0.112124129795205</v>
      </c>
      <c r="AL90" s="17">
        <v>1558035.98</v>
      </c>
      <c r="AM90" s="16">
        <v>0.10639183950474</v>
      </c>
      <c r="AN90" s="17">
        <v>2783693.46</v>
      </c>
      <c r="AO90" s="16">
        <v>9.8819644194044903E-2</v>
      </c>
      <c r="AP90" s="18">
        <v>4.39790643987567</v>
      </c>
      <c r="AQ90" s="16">
        <v>5.1810670377241E-3</v>
      </c>
      <c r="AR90" s="18">
        <v>2.4615125797651598</v>
      </c>
      <c r="AS90" s="16">
        <v>1.2107979386297501E-2</v>
      </c>
    </row>
    <row r="91" spans="4:45" x14ac:dyDescent="0.2">
      <c r="D91" s="29"/>
      <c r="E91" s="14" t="s">
        <v>292</v>
      </c>
      <c r="F91" s="15">
        <v>3902432.68</v>
      </c>
      <c r="G91" s="16">
        <v>3.33013058683383E-2</v>
      </c>
      <c r="H91" s="17">
        <v>892012.22</v>
      </c>
      <c r="I91" s="16">
        <v>3.2647813145262099E-2</v>
      </c>
      <c r="J91" s="17">
        <v>1652821.5</v>
      </c>
      <c r="K91" s="16">
        <v>1.17900039043518E-2</v>
      </c>
      <c r="L91" s="18">
        <v>4.3748645954648504</v>
      </c>
      <c r="M91" s="16">
        <v>6.3283213769245103E-4</v>
      </c>
      <c r="N91" s="18">
        <v>2.3610732798429801</v>
      </c>
      <c r="O91" s="16">
        <v>2.12606389477831E-2</v>
      </c>
      <c r="P91" s="15">
        <v>12491773.59</v>
      </c>
      <c r="Q91" s="16">
        <v>4.2679354791943E-2</v>
      </c>
      <c r="R91" s="17">
        <v>2833108.58</v>
      </c>
      <c r="S91" s="16">
        <v>4.0428075271840301E-2</v>
      </c>
      <c r="T91" s="17">
        <v>5293543.03</v>
      </c>
      <c r="U91" s="16">
        <v>3.1748580201435402E-2</v>
      </c>
      <c r="V91" s="18">
        <v>4.4092110264266697</v>
      </c>
      <c r="W91" s="16">
        <v>2.1638012022258302E-3</v>
      </c>
      <c r="X91" s="18">
        <v>2.3598133649250799</v>
      </c>
      <c r="Y91" s="16">
        <v>1.05944168959977E-2</v>
      </c>
      <c r="Z91" s="15">
        <v>23377364.210000001</v>
      </c>
      <c r="AA91" s="16">
        <v>5.3127030267213798E-2</v>
      </c>
      <c r="AB91" s="17">
        <v>5354651.09</v>
      </c>
      <c r="AC91" s="16">
        <v>5.4043299648605797E-2</v>
      </c>
      <c r="AD91" s="17">
        <v>10061320.18</v>
      </c>
      <c r="AE91" s="16">
        <v>4.9465200123776497E-2</v>
      </c>
      <c r="AF91" s="18">
        <v>4.3658053189792403</v>
      </c>
      <c r="AG91" s="16">
        <v>-8.6929007726470103E-4</v>
      </c>
      <c r="AH91" s="18">
        <v>2.32348874618559</v>
      </c>
      <c r="AI91" s="16">
        <v>3.48923446247245E-3</v>
      </c>
      <c r="AJ91" s="15">
        <v>45141745.5</v>
      </c>
      <c r="AK91" s="16">
        <v>3.4609027712179601E-2</v>
      </c>
      <c r="AL91" s="17">
        <v>10430832.970000001</v>
      </c>
      <c r="AM91" s="16">
        <v>6.2599526961541196E-2</v>
      </c>
      <c r="AN91" s="17">
        <v>19631433.690000001</v>
      </c>
      <c r="AO91" s="16">
        <v>6.0796537727371702E-2</v>
      </c>
      <c r="AP91" s="18">
        <v>4.3277220170078099</v>
      </c>
      <c r="AQ91" s="16">
        <v>-2.6341531818105599E-2</v>
      </c>
      <c r="AR91" s="18">
        <v>2.2994624953446299</v>
      </c>
      <c r="AS91" s="16">
        <v>-2.4686647329464E-2</v>
      </c>
    </row>
    <row r="92" spans="4:45" x14ac:dyDescent="0.2">
      <c r="D92" s="29"/>
      <c r="E92" s="14" t="s">
        <v>293</v>
      </c>
      <c r="F92" s="15">
        <v>344397.67</v>
      </c>
      <c r="G92" s="16">
        <v>0.140150015491777</v>
      </c>
      <c r="H92" s="17">
        <v>83307.27</v>
      </c>
      <c r="I92" s="16">
        <v>0.15763162846074499</v>
      </c>
      <c r="J92" s="17">
        <v>133119.96</v>
      </c>
      <c r="K92" s="16">
        <v>0.117185229484199</v>
      </c>
      <c r="L92" s="18">
        <v>4.1340650101725798</v>
      </c>
      <c r="M92" s="16">
        <v>-1.5101188097471701E-2</v>
      </c>
      <c r="N92" s="18">
        <v>2.5871226974527302</v>
      </c>
      <c r="O92" s="16">
        <v>2.0555934147268699E-2</v>
      </c>
      <c r="P92" s="15">
        <v>985166.1</v>
      </c>
      <c r="Q92" s="16">
        <v>0.20581603740087301</v>
      </c>
      <c r="R92" s="17">
        <v>238809.60000000001</v>
      </c>
      <c r="S92" s="16">
        <v>0.20353031446509201</v>
      </c>
      <c r="T92" s="17">
        <v>378224.67</v>
      </c>
      <c r="U92" s="16">
        <v>0.199662638300313</v>
      </c>
      <c r="V92" s="18">
        <v>4.1253203388808499</v>
      </c>
      <c r="W92" s="16">
        <v>1.89918185550414E-3</v>
      </c>
      <c r="X92" s="18">
        <v>2.6047113743268002</v>
      </c>
      <c r="Y92" s="16">
        <v>5.1292746011316103E-3</v>
      </c>
      <c r="Z92" s="15">
        <v>1855121.39</v>
      </c>
      <c r="AA92" s="16">
        <v>0.157819753989699</v>
      </c>
      <c r="AB92" s="17">
        <v>459053.68</v>
      </c>
      <c r="AC92" s="16">
        <v>0.162159920631987</v>
      </c>
      <c r="AD92" s="17">
        <v>736956.18</v>
      </c>
      <c r="AE92" s="16">
        <v>0.13661680066715501</v>
      </c>
      <c r="AF92" s="18">
        <v>4.0411861854587503</v>
      </c>
      <c r="AG92" s="16">
        <v>-3.7345691976086799E-3</v>
      </c>
      <c r="AH92" s="18">
        <v>2.51727502983963</v>
      </c>
      <c r="AI92" s="16">
        <v>1.86544430014574E-2</v>
      </c>
      <c r="AJ92" s="15">
        <v>3754588.52</v>
      </c>
      <c r="AK92" s="16">
        <v>0.118192165374819</v>
      </c>
      <c r="AL92" s="17">
        <v>927947.48</v>
      </c>
      <c r="AM92" s="16">
        <v>0.10014210775565301</v>
      </c>
      <c r="AN92" s="17">
        <v>1498657.03</v>
      </c>
      <c r="AO92" s="16">
        <v>5.5721815982347503E-2</v>
      </c>
      <c r="AP92" s="18">
        <v>4.0461217912893099</v>
      </c>
      <c r="AQ92" s="16">
        <v>1.6407023685321698E-2</v>
      </c>
      <c r="AR92" s="18">
        <v>2.5053020436570499</v>
      </c>
      <c r="AS92" s="16">
        <v>5.91731159162825E-2</v>
      </c>
    </row>
    <row r="93" spans="4:45" x14ac:dyDescent="0.2">
      <c r="D93" s="29"/>
      <c r="E93" s="14" t="s">
        <v>294</v>
      </c>
      <c r="F93" s="15">
        <v>1849811.26</v>
      </c>
      <c r="G93" s="16">
        <v>2.4179071875727799E-2</v>
      </c>
      <c r="H93" s="17">
        <v>439773.3</v>
      </c>
      <c r="I93" s="16">
        <v>6.8132750277199996E-3</v>
      </c>
      <c r="J93" s="17">
        <v>767051.06</v>
      </c>
      <c r="K93" s="16">
        <v>-8.8681658353214309E-3</v>
      </c>
      <c r="L93" s="18">
        <v>4.2062836920749804</v>
      </c>
      <c r="M93" s="16">
        <v>1.7248279575504701E-2</v>
      </c>
      <c r="N93" s="18">
        <v>2.41158816728576</v>
      </c>
      <c r="O93" s="16">
        <v>3.33429283289053E-2</v>
      </c>
      <c r="P93" s="15">
        <v>5755520.4100000001</v>
      </c>
      <c r="Q93" s="16">
        <v>4.5617325283705101E-2</v>
      </c>
      <c r="R93" s="17">
        <v>1384678.95</v>
      </c>
      <c r="S93" s="16">
        <v>3.4708369099140601E-2</v>
      </c>
      <c r="T93" s="17">
        <v>2370867.7200000002</v>
      </c>
      <c r="U93" s="16">
        <v>4.0976161518917198E-2</v>
      </c>
      <c r="V93" s="18">
        <v>4.1565739191745497</v>
      </c>
      <c r="W93" s="16">
        <v>1.05430249820655E-2</v>
      </c>
      <c r="X93" s="18">
        <v>2.4276008152829398</v>
      </c>
      <c r="Y93" s="16">
        <v>4.4584726685919802E-3</v>
      </c>
      <c r="Z93" s="15">
        <v>10954840.6</v>
      </c>
      <c r="AA93" s="16">
        <v>4.1850973189750597E-2</v>
      </c>
      <c r="AB93" s="17">
        <v>2635674.86</v>
      </c>
      <c r="AC93" s="16">
        <v>2.9653559194164798E-2</v>
      </c>
      <c r="AD93" s="17">
        <v>4536006.8499999996</v>
      </c>
      <c r="AE93" s="16">
        <v>3.02372752783573E-2</v>
      </c>
      <c r="AF93" s="18">
        <v>4.1563702588110596</v>
      </c>
      <c r="AG93" s="16">
        <v>1.18461339609526E-2</v>
      </c>
      <c r="AH93" s="18">
        <v>2.41508466857805</v>
      </c>
      <c r="AI93" s="16">
        <v>1.1272838005454E-2</v>
      </c>
      <c r="AJ93" s="15">
        <v>21483901.41</v>
      </c>
      <c r="AK93" s="16">
        <v>7.0357838185285002E-2</v>
      </c>
      <c r="AL93" s="17">
        <v>5196711.45</v>
      </c>
      <c r="AM93" s="16">
        <v>6.5372050145264801E-2</v>
      </c>
      <c r="AN93" s="17">
        <v>8945635.0500000007</v>
      </c>
      <c r="AO93" s="16">
        <v>5.8809561553550299E-2</v>
      </c>
      <c r="AP93" s="18">
        <v>4.1341339839062998</v>
      </c>
      <c r="AQ93" s="16">
        <v>4.6798562430281996E-3</v>
      </c>
      <c r="AR93" s="18">
        <v>2.4016071849477001</v>
      </c>
      <c r="AS93" s="16">
        <v>1.09068495894487E-2</v>
      </c>
    </row>
    <row r="94" spans="4:45" x14ac:dyDescent="0.2">
      <c r="D94" s="29"/>
      <c r="E94" s="14" t="s">
        <v>295</v>
      </c>
      <c r="F94" s="15">
        <v>1004192.99</v>
      </c>
      <c r="G94" s="16">
        <v>1.58496308688044E-2</v>
      </c>
      <c r="H94" s="17">
        <v>285864.15999999997</v>
      </c>
      <c r="I94" s="16">
        <v>-0.11304530157742899</v>
      </c>
      <c r="J94" s="17">
        <v>477786.77</v>
      </c>
      <c r="K94" s="16">
        <v>-0.15559526500276899</v>
      </c>
      <c r="L94" s="18">
        <v>3.5128327734403602</v>
      </c>
      <c r="M94" s="16">
        <v>0.145323016694618</v>
      </c>
      <c r="N94" s="18">
        <v>2.1017597243222101</v>
      </c>
      <c r="O94" s="16">
        <v>0.20303639802793799</v>
      </c>
      <c r="P94" s="15">
        <v>2990234.23</v>
      </c>
      <c r="Q94" s="16">
        <v>2.9687309768118501E-2</v>
      </c>
      <c r="R94" s="17">
        <v>868411.32</v>
      </c>
      <c r="S94" s="16">
        <v>-1.93712198532144E-2</v>
      </c>
      <c r="T94" s="17">
        <v>1492712.42</v>
      </c>
      <c r="U94" s="16">
        <v>-3.2969987802449897E-2</v>
      </c>
      <c r="V94" s="18">
        <v>3.4433386128591699</v>
      </c>
      <c r="W94" s="16">
        <v>5.00276257586377E-2</v>
      </c>
      <c r="X94" s="18">
        <v>2.0032219133006199</v>
      </c>
      <c r="Y94" s="16">
        <v>6.4793539787024096E-2</v>
      </c>
      <c r="Z94" s="15">
        <v>5627489.6299999999</v>
      </c>
      <c r="AA94" s="16">
        <v>5.4385325273516603E-2</v>
      </c>
      <c r="AB94" s="17">
        <v>1629512.89</v>
      </c>
      <c r="AC94" s="16">
        <v>2.5511238954160801E-2</v>
      </c>
      <c r="AD94" s="17">
        <v>2824156.54</v>
      </c>
      <c r="AE94" s="16">
        <v>1.51234332277436E-2</v>
      </c>
      <c r="AF94" s="18">
        <v>3.4534796653250202</v>
      </c>
      <c r="AG94" s="16">
        <v>2.8155797052796999E-2</v>
      </c>
      <c r="AH94" s="18">
        <v>1.9926266658009</v>
      </c>
      <c r="AI94" s="16">
        <v>3.8676963569773598E-2</v>
      </c>
      <c r="AJ94" s="15">
        <v>11218961.949999999</v>
      </c>
      <c r="AK94" s="16">
        <v>0.165547598309915</v>
      </c>
      <c r="AL94" s="17">
        <v>3335560.47</v>
      </c>
      <c r="AM94" s="16">
        <v>0.16557311938483599</v>
      </c>
      <c r="AN94" s="17">
        <v>5773120.9900000002</v>
      </c>
      <c r="AO94" s="16">
        <v>0.14266495008063099</v>
      </c>
      <c r="AP94" s="18">
        <v>3.36344133194503</v>
      </c>
      <c r="AQ94" s="16">
        <v>-2.1895730518283099E-5</v>
      </c>
      <c r="AR94" s="18">
        <v>1.9433096880237</v>
      </c>
      <c r="AS94" s="16">
        <v>2.0025684893606701E-2</v>
      </c>
    </row>
    <row r="95" spans="4:45" x14ac:dyDescent="0.2">
      <c r="D95" s="29"/>
      <c r="E95" s="14" t="s">
        <v>296</v>
      </c>
      <c r="F95" s="15">
        <v>1057363.17</v>
      </c>
      <c r="G95" s="16">
        <v>3.51094755972714E-2</v>
      </c>
      <c r="H95" s="17">
        <v>314247.82</v>
      </c>
      <c r="I95" s="16">
        <v>4.8970172856128702E-2</v>
      </c>
      <c r="J95" s="17">
        <v>576197.43999999994</v>
      </c>
      <c r="K95" s="16">
        <v>6.2531354449329404E-2</v>
      </c>
      <c r="L95" s="18">
        <v>3.36474305533766</v>
      </c>
      <c r="M95" s="16">
        <v>-1.3213623816507101E-2</v>
      </c>
      <c r="N95" s="18">
        <v>1.8350709263824601</v>
      </c>
      <c r="O95" s="16">
        <v>-2.5808065557058099E-2</v>
      </c>
      <c r="P95" s="15">
        <v>3268347.81</v>
      </c>
      <c r="Q95" s="16">
        <v>4.5800164709436701E-2</v>
      </c>
      <c r="R95" s="17">
        <v>951571.72</v>
      </c>
      <c r="S95" s="16">
        <v>6.2922171142257399E-2</v>
      </c>
      <c r="T95" s="17">
        <v>1749305.61</v>
      </c>
      <c r="U95" s="16">
        <v>7.1808605754259E-2</v>
      </c>
      <c r="V95" s="18">
        <v>3.4346836305727999</v>
      </c>
      <c r="W95" s="16">
        <v>-1.6108429100148199E-2</v>
      </c>
      <c r="X95" s="18">
        <v>1.8683686780150399</v>
      </c>
      <c r="Y95" s="16">
        <v>-2.4265937878451199E-2</v>
      </c>
      <c r="Z95" s="15">
        <v>6029849.9900000002</v>
      </c>
      <c r="AA95" s="16">
        <v>3.08086294156052E-2</v>
      </c>
      <c r="AB95" s="17">
        <v>1704094.49</v>
      </c>
      <c r="AC95" s="16">
        <v>2.5960564780443701E-2</v>
      </c>
      <c r="AD95" s="17">
        <v>3128909.37</v>
      </c>
      <c r="AE95" s="16">
        <v>2.5617436958593299E-2</v>
      </c>
      <c r="AF95" s="18">
        <v>3.5384481467339302</v>
      </c>
      <c r="AG95" s="16">
        <v>4.7253908206490898E-3</v>
      </c>
      <c r="AH95" s="18">
        <v>1.9271411463093899</v>
      </c>
      <c r="AI95" s="16">
        <v>5.0615290555180801E-3</v>
      </c>
      <c r="AJ95" s="15">
        <v>12037490.689999999</v>
      </c>
      <c r="AK95" s="16">
        <v>7.2011783566200693E-2</v>
      </c>
      <c r="AL95" s="17">
        <v>3444720.83</v>
      </c>
      <c r="AM95" s="16">
        <v>7.8753019406651595E-2</v>
      </c>
      <c r="AN95" s="17">
        <v>6300112.9100000001</v>
      </c>
      <c r="AO95" s="16">
        <v>7.18297498708938E-2</v>
      </c>
      <c r="AP95" s="18">
        <v>3.4944749615602402</v>
      </c>
      <c r="AQ95" s="16">
        <v>-6.2491003215534701E-3</v>
      </c>
      <c r="AR95" s="18">
        <v>1.9106785643306801</v>
      </c>
      <c r="AS95" s="16">
        <v>1.69834523933372E-4</v>
      </c>
    </row>
    <row r="96" spans="4:45" x14ac:dyDescent="0.2">
      <c r="D96" s="29"/>
      <c r="E96" s="14" t="s">
        <v>297</v>
      </c>
      <c r="F96" s="15">
        <v>473206.83</v>
      </c>
      <c r="G96" s="16">
        <v>5.0683232880776898E-2</v>
      </c>
      <c r="H96" s="17">
        <v>111078.06</v>
      </c>
      <c r="I96" s="16">
        <v>4.2233037356375E-2</v>
      </c>
      <c r="J96" s="17">
        <v>181995.04</v>
      </c>
      <c r="K96" s="16">
        <v>1.1323744944980001E-2</v>
      </c>
      <c r="L96" s="18">
        <v>4.2601286878794999</v>
      </c>
      <c r="M96" s="16">
        <v>8.1077793751729507E-3</v>
      </c>
      <c r="N96" s="18">
        <v>2.6001083875692399</v>
      </c>
      <c r="O96" s="16">
        <v>3.8918781579619997E-2</v>
      </c>
      <c r="P96" s="15">
        <v>1372211.67</v>
      </c>
      <c r="Q96" s="16">
        <v>0.121155464008286</v>
      </c>
      <c r="R96" s="17">
        <v>327574.34999999998</v>
      </c>
      <c r="S96" s="16">
        <v>0.12157691956349</v>
      </c>
      <c r="T96" s="17">
        <v>533266.22</v>
      </c>
      <c r="U96" s="16">
        <v>0.120800572588194</v>
      </c>
      <c r="V96" s="18">
        <v>4.1890082968950404</v>
      </c>
      <c r="W96" s="16">
        <v>-3.7577053151897102E-4</v>
      </c>
      <c r="X96" s="18">
        <v>2.5732206889084401</v>
      </c>
      <c r="Y96" s="16">
        <v>3.1664100534258E-4</v>
      </c>
      <c r="Z96" s="15">
        <v>2635610.38</v>
      </c>
      <c r="AA96" s="16">
        <v>9.5420969273084896E-2</v>
      </c>
      <c r="AB96" s="17">
        <v>637634.73</v>
      </c>
      <c r="AC96" s="16">
        <v>0.104183952152649</v>
      </c>
      <c r="AD96" s="17">
        <v>1048636.0900000001</v>
      </c>
      <c r="AE96" s="16">
        <v>8.9405862480655393E-2</v>
      </c>
      <c r="AF96" s="18">
        <v>4.1334172308964403</v>
      </c>
      <c r="AG96" s="16">
        <v>-7.9361621426218901E-3</v>
      </c>
      <c r="AH96" s="18">
        <v>2.5133698955564299</v>
      </c>
      <c r="AI96" s="16">
        <v>5.5214562355416601E-3</v>
      </c>
      <c r="AJ96" s="15">
        <v>5339742.33</v>
      </c>
      <c r="AK96" s="16">
        <v>7.8499824514157795E-2</v>
      </c>
      <c r="AL96" s="17">
        <v>1290012.24</v>
      </c>
      <c r="AM96" s="16">
        <v>7.3615948648287799E-2</v>
      </c>
      <c r="AN96" s="17">
        <v>2128642.17</v>
      </c>
      <c r="AO96" s="16">
        <v>4.6141766906991601E-2</v>
      </c>
      <c r="AP96" s="18">
        <v>4.1392958643555202</v>
      </c>
      <c r="AQ96" s="16">
        <v>4.5489971269696604E-3</v>
      </c>
      <c r="AR96" s="18">
        <v>2.5085204104549002</v>
      </c>
      <c r="AS96" s="16">
        <v>3.0930853380259801E-2</v>
      </c>
    </row>
    <row r="97" spans="4:45" x14ac:dyDescent="0.2">
      <c r="D97" s="29"/>
      <c r="E97" s="14" t="s">
        <v>298</v>
      </c>
      <c r="F97" s="15">
        <v>789719.96</v>
      </c>
      <c r="G97" s="16">
        <v>3.9721738155943903E-2</v>
      </c>
      <c r="H97" s="17">
        <v>203303.57</v>
      </c>
      <c r="I97" s="16">
        <v>5.46859319247203E-2</v>
      </c>
      <c r="J97" s="17">
        <v>318266.88</v>
      </c>
      <c r="K97" s="16">
        <v>2.63043410612986E-2</v>
      </c>
      <c r="L97" s="18">
        <v>3.8844372481998199</v>
      </c>
      <c r="M97" s="16">
        <v>-1.4188293705091899E-2</v>
      </c>
      <c r="N97" s="18">
        <v>2.48131366983583</v>
      </c>
      <c r="O97" s="16">
        <v>1.30735071048909E-2</v>
      </c>
      <c r="P97" s="15">
        <v>2278899.83</v>
      </c>
      <c r="Q97" s="16">
        <v>5.55234852418202E-2</v>
      </c>
      <c r="R97" s="17">
        <v>585184.41</v>
      </c>
      <c r="S97" s="16">
        <v>5.9393188325842103E-2</v>
      </c>
      <c r="T97" s="17">
        <v>903870.09</v>
      </c>
      <c r="U97" s="16">
        <v>2.7603182976298001E-2</v>
      </c>
      <c r="V97" s="18">
        <v>3.8943276530555599</v>
      </c>
      <c r="W97" s="16">
        <v>-3.6527543566116602E-3</v>
      </c>
      <c r="X97" s="18">
        <v>2.5212692124816298</v>
      </c>
      <c r="Y97" s="16">
        <v>2.7170315086661401E-2</v>
      </c>
      <c r="Z97" s="15">
        <v>4545471.68</v>
      </c>
      <c r="AA97" s="16">
        <v>5.0241291754144199E-2</v>
      </c>
      <c r="AB97" s="17">
        <v>1168770.49</v>
      </c>
      <c r="AC97" s="16">
        <v>6.0745177054348003E-2</v>
      </c>
      <c r="AD97" s="17">
        <v>1805772.48</v>
      </c>
      <c r="AE97" s="16">
        <v>1.6458600101727301E-2</v>
      </c>
      <c r="AF97" s="18">
        <v>3.8891054478967901</v>
      </c>
      <c r="AG97" s="16">
        <v>-9.9023644202396299E-3</v>
      </c>
      <c r="AH97" s="18">
        <v>2.5171895852571602</v>
      </c>
      <c r="AI97" s="16">
        <v>3.3235678904222903E-2</v>
      </c>
      <c r="AJ97" s="15">
        <v>9924328.0700000003</v>
      </c>
      <c r="AK97" s="16">
        <v>7.3454655752682105E-2</v>
      </c>
      <c r="AL97" s="17">
        <v>2576636.64</v>
      </c>
      <c r="AM97" s="16">
        <v>9.4177261338399404E-2</v>
      </c>
      <c r="AN97" s="17">
        <v>3970477.65</v>
      </c>
      <c r="AO97" s="16">
        <v>4.1241785570958797E-2</v>
      </c>
      <c r="AP97" s="18">
        <v>3.8516599181792301</v>
      </c>
      <c r="AQ97" s="16">
        <v>-1.8938983945224201E-2</v>
      </c>
      <c r="AR97" s="18">
        <v>2.4995300175030599</v>
      </c>
      <c r="AS97" s="16">
        <v>3.0936974128501299E-2</v>
      </c>
    </row>
    <row r="98" spans="4:45" x14ac:dyDescent="0.2">
      <c r="D98" s="29"/>
      <c r="E98" s="14" t="s">
        <v>299</v>
      </c>
      <c r="F98" s="15">
        <v>4596984.5599999996</v>
      </c>
      <c r="G98" s="16">
        <v>0.18103205890305801</v>
      </c>
      <c r="H98" s="17">
        <v>1249014.77</v>
      </c>
      <c r="I98" s="16">
        <v>0.33230208966498198</v>
      </c>
      <c r="J98" s="17">
        <v>1832235.15</v>
      </c>
      <c r="K98" s="16">
        <v>0.20689991111255801</v>
      </c>
      <c r="L98" s="18">
        <v>3.68048855018744</v>
      </c>
      <c r="M98" s="16">
        <v>-0.11354033888812801</v>
      </c>
      <c r="N98" s="18">
        <v>2.5089490069001199</v>
      </c>
      <c r="O98" s="16">
        <v>-2.1433303599843901E-2</v>
      </c>
      <c r="P98" s="15">
        <v>16839137.32</v>
      </c>
      <c r="Q98" s="16">
        <v>7.18706415110726E-2</v>
      </c>
      <c r="R98" s="17">
        <v>4836773.9000000004</v>
      </c>
      <c r="S98" s="16">
        <v>0.16500209983560701</v>
      </c>
      <c r="T98" s="17">
        <v>6221789.29</v>
      </c>
      <c r="U98" s="16">
        <v>8.8988028661777296E-2</v>
      </c>
      <c r="V98" s="18">
        <v>3.4814811831497798</v>
      </c>
      <c r="W98" s="16">
        <v>-7.9941021855390496E-2</v>
      </c>
      <c r="X98" s="18">
        <v>2.7064782388347299</v>
      </c>
      <c r="Y98" s="16">
        <v>-1.57186182953176E-2</v>
      </c>
      <c r="Z98" s="15">
        <v>29452793.109999999</v>
      </c>
      <c r="AA98" s="16">
        <v>4.1749315829080903E-2</v>
      </c>
      <c r="AB98" s="17">
        <v>8369570.3300000001</v>
      </c>
      <c r="AC98" s="16">
        <v>0.15698543136933499</v>
      </c>
      <c r="AD98" s="17">
        <v>11368272.310000001</v>
      </c>
      <c r="AE98" s="16">
        <v>5.3753775492515199E-2</v>
      </c>
      <c r="AF98" s="18">
        <v>3.5190328713087</v>
      </c>
      <c r="AG98" s="16">
        <v>-9.9600316837065106E-2</v>
      </c>
      <c r="AH98" s="18">
        <v>2.5907888469642102</v>
      </c>
      <c r="AI98" s="16">
        <v>-1.1392091722588199E-2</v>
      </c>
      <c r="AJ98" s="15">
        <v>56313356.109999999</v>
      </c>
      <c r="AK98" s="16">
        <v>8.7964811168452107E-3</v>
      </c>
      <c r="AL98" s="17">
        <v>15831358.939999999</v>
      </c>
      <c r="AM98" s="16">
        <v>0.111583008158792</v>
      </c>
      <c r="AN98" s="17">
        <v>21980897.609999999</v>
      </c>
      <c r="AO98" s="16">
        <v>1.13479306028783E-2</v>
      </c>
      <c r="AP98" s="18">
        <v>3.5570765796811599</v>
      </c>
      <c r="AQ98" s="16">
        <v>-9.2468602243390305E-2</v>
      </c>
      <c r="AR98" s="18">
        <v>2.56192249785017</v>
      </c>
      <c r="AS98" s="16">
        <v>-2.5228206918978101E-3</v>
      </c>
    </row>
    <row r="99" spans="4:45" x14ac:dyDescent="0.2">
      <c r="D99" s="29"/>
      <c r="E99" s="14" t="s">
        <v>300</v>
      </c>
      <c r="F99" s="15">
        <v>2182270.1</v>
      </c>
      <c r="G99" s="16">
        <v>5.0995761452238497E-2</v>
      </c>
      <c r="H99" s="17">
        <v>540520.56000000006</v>
      </c>
      <c r="I99" s="16">
        <v>2.84580157261515E-2</v>
      </c>
      <c r="J99" s="17">
        <v>899362.01</v>
      </c>
      <c r="K99" s="16">
        <v>3.8057075352057101E-2</v>
      </c>
      <c r="L99" s="18">
        <v>4.03734892156554</v>
      </c>
      <c r="M99" s="16">
        <v>2.19141135383869E-2</v>
      </c>
      <c r="N99" s="18">
        <v>2.4264646224049402</v>
      </c>
      <c r="O99" s="16">
        <v>1.24643301485069E-2</v>
      </c>
      <c r="P99" s="15">
        <v>6560106.7300000004</v>
      </c>
      <c r="Q99" s="16">
        <v>4.6112858161148899E-2</v>
      </c>
      <c r="R99" s="17">
        <v>1681717.09</v>
      </c>
      <c r="S99" s="16">
        <v>4.5261267288558803E-2</v>
      </c>
      <c r="T99" s="17">
        <v>2783058.94</v>
      </c>
      <c r="U99" s="16">
        <v>5.9899974372519302E-2</v>
      </c>
      <c r="V99" s="18">
        <v>3.9008384757510002</v>
      </c>
      <c r="W99" s="16">
        <v>8.1471580287215898E-4</v>
      </c>
      <c r="X99" s="18">
        <v>2.3571569526299698</v>
      </c>
      <c r="Y99" s="16">
        <v>-1.3007940885678901E-2</v>
      </c>
      <c r="Z99" s="15">
        <v>12201073.539999999</v>
      </c>
      <c r="AA99" s="16">
        <v>5.4443241694632799E-2</v>
      </c>
      <c r="AB99" s="17">
        <v>3142081.94</v>
      </c>
      <c r="AC99" s="16">
        <v>5.8633287978268098E-2</v>
      </c>
      <c r="AD99" s="17">
        <v>5229960.87</v>
      </c>
      <c r="AE99" s="16">
        <v>7.1141968295521302E-2</v>
      </c>
      <c r="AF99" s="18">
        <v>3.8831175548528201</v>
      </c>
      <c r="AG99" s="16">
        <v>-3.9579770740416397E-3</v>
      </c>
      <c r="AH99" s="18">
        <v>2.3329187049921498</v>
      </c>
      <c r="AI99" s="16">
        <v>-1.5589648333414301E-2</v>
      </c>
      <c r="AJ99" s="15">
        <v>24533589.73</v>
      </c>
      <c r="AK99" s="16">
        <v>5.4601659242673101E-2</v>
      </c>
      <c r="AL99" s="17">
        <v>6273613.54</v>
      </c>
      <c r="AM99" s="16">
        <v>5.4370112081522502E-2</v>
      </c>
      <c r="AN99" s="17">
        <v>10430519.85</v>
      </c>
      <c r="AO99" s="16">
        <v>5.7130213013039999E-2</v>
      </c>
      <c r="AP99" s="18">
        <v>3.9105994613114201</v>
      </c>
      <c r="AQ99" s="16">
        <v>2.1960709858652301E-4</v>
      </c>
      <c r="AR99" s="18">
        <v>2.35209654770946</v>
      </c>
      <c r="AS99" s="16">
        <v>-2.3919037969407802E-3</v>
      </c>
    </row>
    <row r="100" spans="4:45" x14ac:dyDescent="0.2">
      <c r="D100" s="29"/>
      <c r="E100" s="14" t="s">
        <v>301</v>
      </c>
      <c r="F100" s="15">
        <v>325230.38</v>
      </c>
      <c r="G100" s="16">
        <v>0.16917218334732301</v>
      </c>
      <c r="H100" s="17">
        <v>76780.94</v>
      </c>
      <c r="I100" s="16">
        <v>0.13674683856334699</v>
      </c>
      <c r="J100" s="17">
        <v>126922.95</v>
      </c>
      <c r="K100" s="16">
        <v>0.125632455135162</v>
      </c>
      <c r="L100" s="18">
        <v>4.2358218068182003</v>
      </c>
      <c r="M100" s="16">
        <v>2.8524684374716801E-2</v>
      </c>
      <c r="N100" s="18">
        <v>2.5624237381813102</v>
      </c>
      <c r="O100" s="16">
        <v>3.8680235287754799E-2</v>
      </c>
      <c r="P100" s="15">
        <v>972165.21</v>
      </c>
      <c r="Q100" s="16">
        <v>0.26202965855060301</v>
      </c>
      <c r="R100" s="17">
        <v>231318.32</v>
      </c>
      <c r="S100" s="16">
        <v>0.22200478282156899</v>
      </c>
      <c r="T100" s="17">
        <v>380974.1</v>
      </c>
      <c r="U100" s="16">
        <v>0.25409183506024102</v>
      </c>
      <c r="V100" s="18">
        <v>4.2027160235298302</v>
      </c>
      <c r="W100" s="16">
        <v>3.2753452598293202E-2</v>
      </c>
      <c r="X100" s="18">
        <v>2.55178819242568</v>
      </c>
      <c r="Y100" s="16">
        <v>6.3295392478023398E-3</v>
      </c>
      <c r="Z100" s="15">
        <v>1848540.94</v>
      </c>
      <c r="AA100" s="16">
        <v>0.186351328011477</v>
      </c>
      <c r="AB100" s="17">
        <v>441525.11</v>
      </c>
      <c r="AC100" s="16">
        <v>0.14951609816803799</v>
      </c>
      <c r="AD100" s="17">
        <v>733203.31</v>
      </c>
      <c r="AE100" s="16">
        <v>0.16243417500459401</v>
      </c>
      <c r="AF100" s="18">
        <v>4.1867175798903</v>
      </c>
      <c r="AG100" s="16">
        <v>3.2044118305209097E-2</v>
      </c>
      <c r="AH100" s="18">
        <v>2.5211846629552199</v>
      </c>
      <c r="AI100" s="16">
        <v>2.0575060094726101E-2</v>
      </c>
      <c r="AJ100" s="15">
        <v>3693555.14</v>
      </c>
      <c r="AK100" s="16">
        <v>0.137057651810438</v>
      </c>
      <c r="AL100" s="17">
        <v>876252.15</v>
      </c>
      <c r="AM100" s="16">
        <v>9.09239323049406E-2</v>
      </c>
      <c r="AN100" s="17">
        <v>1459310.18</v>
      </c>
      <c r="AO100" s="16">
        <v>9.4278888478056905E-2</v>
      </c>
      <c r="AP100" s="18">
        <v>4.2151738400870098</v>
      </c>
      <c r="AQ100" s="16">
        <v>4.2288667559088798E-2</v>
      </c>
      <c r="AR100" s="18">
        <v>2.5310281464630102</v>
      </c>
      <c r="AS100" s="16">
        <v>3.90931085144837E-2</v>
      </c>
    </row>
    <row r="101" spans="4:45" x14ac:dyDescent="0.2">
      <c r="D101" s="29"/>
      <c r="E101" s="14" t="s">
        <v>302</v>
      </c>
      <c r="F101" s="15">
        <v>1152625.3799999999</v>
      </c>
      <c r="G101" s="16">
        <v>1.5390312471779801E-2</v>
      </c>
      <c r="H101" s="17">
        <v>283631.27</v>
      </c>
      <c r="I101" s="16">
        <v>-7.5122966026931496E-3</v>
      </c>
      <c r="J101" s="17">
        <v>482664.42</v>
      </c>
      <c r="K101" s="16">
        <v>-2.1813366228660001E-2</v>
      </c>
      <c r="L101" s="18">
        <v>4.0638163062909101</v>
      </c>
      <c r="M101" s="16">
        <v>2.3075962549537799E-2</v>
      </c>
      <c r="N101" s="18">
        <v>2.3880471239210102</v>
      </c>
      <c r="O101" s="16">
        <v>3.8033313292171203E-2</v>
      </c>
      <c r="P101" s="15">
        <v>3535902.29</v>
      </c>
      <c r="Q101" s="16">
        <v>2.61876421560201E-2</v>
      </c>
      <c r="R101" s="17">
        <v>881165.89</v>
      </c>
      <c r="S101" s="16">
        <v>6.3670253889550497E-3</v>
      </c>
      <c r="T101" s="17">
        <v>1468332.12</v>
      </c>
      <c r="U101" s="16">
        <v>1.04096131473056E-2</v>
      </c>
      <c r="V101" s="18">
        <v>4.0127543861235901</v>
      </c>
      <c r="W101" s="16">
        <v>1.9695216821521401E-2</v>
      </c>
      <c r="X101" s="18">
        <v>2.4081079762799198</v>
      </c>
      <c r="Y101" s="16">
        <v>1.5615477924411101E-2</v>
      </c>
      <c r="Z101" s="15">
        <v>6750298.0300000003</v>
      </c>
      <c r="AA101" s="16">
        <v>2.3230294888211801E-2</v>
      </c>
      <c r="AB101" s="17">
        <v>1679690.53</v>
      </c>
      <c r="AC101" s="16">
        <v>4.1710788836756803E-3</v>
      </c>
      <c r="AD101" s="17">
        <v>2815217.6</v>
      </c>
      <c r="AE101" s="16">
        <v>1.3671393126532499E-3</v>
      </c>
      <c r="AF101" s="18">
        <v>4.0187748334807898</v>
      </c>
      <c r="AG101" s="16">
        <v>1.8980048724092001E-2</v>
      </c>
      <c r="AH101" s="18">
        <v>2.3977890838704599</v>
      </c>
      <c r="AI101" s="16">
        <v>2.1833306404048399E-2</v>
      </c>
      <c r="AJ101" s="15">
        <v>13444277.35</v>
      </c>
      <c r="AK101" s="16">
        <v>5.08863151327901E-2</v>
      </c>
      <c r="AL101" s="17">
        <v>3368111.34</v>
      </c>
      <c r="AM101" s="16">
        <v>4.0563349789189601E-2</v>
      </c>
      <c r="AN101" s="17">
        <v>5646885.2599999998</v>
      </c>
      <c r="AO101" s="16">
        <v>2.8876987793788899E-2</v>
      </c>
      <c r="AP101" s="18">
        <v>3.99163685307387</v>
      </c>
      <c r="AQ101" s="16">
        <v>9.9205544243815003E-3</v>
      </c>
      <c r="AR101" s="18">
        <v>2.3808306227210299</v>
      </c>
      <c r="AS101" s="16">
        <v>2.1391602300480601E-2</v>
      </c>
    </row>
    <row r="102" spans="4:45" x14ac:dyDescent="0.2">
      <c r="D102" s="29"/>
      <c r="E102" s="14" t="s">
        <v>303</v>
      </c>
      <c r="F102" s="15">
        <v>579083.48</v>
      </c>
      <c r="G102" s="16">
        <v>2.9098697965523199E-2</v>
      </c>
      <c r="H102" s="17">
        <v>154424.63</v>
      </c>
      <c r="I102" s="16">
        <v>4.02744997441494E-2</v>
      </c>
      <c r="J102" s="17">
        <v>243680.08</v>
      </c>
      <c r="K102" s="16">
        <v>1.6941705738866299E-2</v>
      </c>
      <c r="L102" s="18">
        <v>3.7499424800305499</v>
      </c>
      <c r="M102" s="16">
        <v>-1.0743127685408801E-2</v>
      </c>
      <c r="N102" s="18">
        <v>2.3764087733392101</v>
      </c>
      <c r="O102" s="16">
        <v>1.19544632283756E-2</v>
      </c>
      <c r="P102" s="15">
        <v>1681318.09</v>
      </c>
      <c r="Q102" s="16">
        <v>4.6999066310813097E-2</v>
      </c>
      <c r="R102" s="17">
        <v>437768.35</v>
      </c>
      <c r="S102" s="16">
        <v>3.7218311074688697E-2</v>
      </c>
      <c r="T102" s="17">
        <v>677302.33</v>
      </c>
      <c r="U102" s="16">
        <v>2.9440044906716301E-2</v>
      </c>
      <c r="V102" s="18">
        <v>3.84065702785503</v>
      </c>
      <c r="W102" s="16">
        <v>9.4297942214212806E-3</v>
      </c>
      <c r="X102" s="18">
        <v>2.4823745844784</v>
      </c>
      <c r="Y102" s="16">
        <v>1.7056866488701701E-2</v>
      </c>
      <c r="Z102" s="15">
        <v>3248116.19</v>
      </c>
      <c r="AA102" s="16">
        <v>4.6637419911417399E-2</v>
      </c>
      <c r="AB102" s="17">
        <v>850630.27</v>
      </c>
      <c r="AC102" s="16">
        <v>4.1288598362923902E-2</v>
      </c>
      <c r="AD102" s="17">
        <v>1320334.3899999999</v>
      </c>
      <c r="AE102" s="16">
        <v>1.44232664143863E-2</v>
      </c>
      <c r="AF102" s="18">
        <v>3.8184817829254998</v>
      </c>
      <c r="AG102" s="16">
        <v>5.1367330410634201E-3</v>
      </c>
      <c r="AH102" s="18">
        <v>2.4600708840129499</v>
      </c>
      <c r="AI102" s="16">
        <v>3.1756126425309901E-2</v>
      </c>
      <c r="AJ102" s="15">
        <v>6672795.2699999996</v>
      </c>
      <c r="AK102" s="16">
        <v>4.8704223628608198E-2</v>
      </c>
      <c r="AL102" s="17">
        <v>1730665.3</v>
      </c>
      <c r="AM102" s="16">
        <v>2.4815007026995801E-2</v>
      </c>
      <c r="AN102" s="17">
        <v>2691287.54</v>
      </c>
      <c r="AO102" s="16">
        <v>-1.3720142408579401E-2</v>
      </c>
      <c r="AP102" s="18">
        <v>3.8556243486247701</v>
      </c>
      <c r="AQ102" s="16">
        <v>2.3310759930141301E-2</v>
      </c>
      <c r="AR102" s="18">
        <v>2.4794062956201302</v>
      </c>
      <c r="AS102" s="16">
        <v>6.3292751602606098E-2</v>
      </c>
    </row>
    <row r="103" spans="4:45" x14ac:dyDescent="0.2">
      <c r="D103" s="29"/>
      <c r="E103" s="14" t="s">
        <v>304</v>
      </c>
      <c r="F103" s="15">
        <v>1849434.02</v>
      </c>
      <c r="G103" s="16">
        <v>7.8461493757852704E-2</v>
      </c>
      <c r="H103" s="17">
        <v>482161.44</v>
      </c>
      <c r="I103" s="16">
        <v>0.13638066243941099</v>
      </c>
      <c r="J103" s="17">
        <v>790034.55</v>
      </c>
      <c r="K103" s="16">
        <v>8.7342813749748296E-2</v>
      </c>
      <c r="L103" s="18">
        <v>3.8357153156005199</v>
      </c>
      <c r="M103" s="16">
        <v>-5.0968104787374499E-2</v>
      </c>
      <c r="N103" s="18">
        <v>2.34095334185068</v>
      </c>
      <c r="O103" s="16">
        <v>-8.1679116094657504E-3</v>
      </c>
      <c r="P103" s="15">
        <v>6009471.4400000004</v>
      </c>
      <c r="Q103" s="16">
        <v>6.7332978236261899E-3</v>
      </c>
      <c r="R103" s="17">
        <v>1596476.07</v>
      </c>
      <c r="S103" s="16">
        <v>4.1594468919327297E-2</v>
      </c>
      <c r="T103" s="17">
        <v>2509579.0299999998</v>
      </c>
      <c r="U103" s="16">
        <v>4.2564807808114198E-3</v>
      </c>
      <c r="V103" s="18">
        <v>3.7642101581892198</v>
      </c>
      <c r="W103" s="16">
        <v>-3.3469043985871201E-2</v>
      </c>
      <c r="X103" s="18">
        <v>2.39461334676517</v>
      </c>
      <c r="Y103" s="16">
        <v>2.4663192025299601E-3</v>
      </c>
      <c r="Z103" s="15">
        <v>11085059.779999999</v>
      </c>
      <c r="AA103" s="16">
        <v>-1.7611471751857202E-2</v>
      </c>
      <c r="AB103" s="17">
        <v>2945863.66</v>
      </c>
      <c r="AC103" s="16">
        <v>3.0843022443551402E-2</v>
      </c>
      <c r="AD103" s="17">
        <v>4733399.97</v>
      </c>
      <c r="AE103" s="16">
        <v>-1.8367581985500599E-2</v>
      </c>
      <c r="AF103" s="18">
        <v>3.7629235631359799</v>
      </c>
      <c r="AG103" s="16">
        <v>-4.7004726365174603E-2</v>
      </c>
      <c r="AH103" s="18">
        <v>2.3418810686306699</v>
      </c>
      <c r="AI103" s="16">
        <v>7.7025801080677595E-4</v>
      </c>
      <c r="AJ103" s="15">
        <v>21785301.52</v>
      </c>
      <c r="AK103" s="16">
        <v>-2.5453415044141E-2</v>
      </c>
      <c r="AL103" s="17">
        <v>5748259.96</v>
      </c>
      <c r="AM103" s="16">
        <v>1.5064997060090801E-2</v>
      </c>
      <c r="AN103" s="17">
        <v>9333914.1199999992</v>
      </c>
      <c r="AO103" s="16">
        <v>-3.01917388836038E-2</v>
      </c>
      <c r="AP103" s="18">
        <v>3.7898949719733999</v>
      </c>
      <c r="AQ103" s="16">
        <v>-3.9917061687265699E-2</v>
      </c>
      <c r="AR103" s="18">
        <v>2.3339942107802498</v>
      </c>
      <c r="AS103" s="16">
        <v>4.8858357156167601E-3</v>
      </c>
    </row>
    <row r="104" spans="4:45" x14ac:dyDescent="0.2">
      <c r="D104" s="29"/>
      <c r="E104" s="14" t="s">
        <v>305</v>
      </c>
      <c r="F104" s="15">
        <v>1569913.15</v>
      </c>
      <c r="G104" s="16">
        <v>7.3529772979793004E-2</v>
      </c>
      <c r="H104" s="17">
        <v>377270.23</v>
      </c>
      <c r="I104" s="16">
        <v>5.0780634531632299E-2</v>
      </c>
      <c r="J104" s="17">
        <v>627081.42000000004</v>
      </c>
      <c r="K104" s="16">
        <v>-2.02857784978775E-2</v>
      </c>
      <c r="L104" s="18">
        <v>4.1612431227346001</v>
      </c>
      <c r="M104" s="16">
        <v>2.1649750386102899E-2</v>
      </c>
      <c r="N104" s="18">
        <v>2.5035236253691</v>
      </c>
      <c r="O104" s="16">
        <v>9.5758078650558007E-2</v>
      </c>
      <c r="P104" s="15">
        <v>4945118.33</v>
      </c>
      <c r="Q104" s="16">
        <v>7.5406885518728303E-2</v>
      </c>
      <c r="R104" s="17">
        <v>1177040.54</v>
      </c>
      <c r="S104" s="16">
        <v>3.95349890038292E-2</v>
      </c>
      <c r="T104" s="17">
        <v>1952871.69</v>
      </c>
      <c r="U104" s="16">
        <v>-2.8625028316222E-2</v>
      </c>
      <c r="V104" s="18">
        <v>4.2013152155320004</v>
      </c>
      <c r="W104" s="16">
        <v>3.4507637447850299E-2</v>
      </c>
      <c r="X104" s="18">
        <v>2.5322290016913498</v>
      </c>
      <c r="Y104" s="16">
        <v>0.107097585245193</v>
      </c>
      <c r="Z104" s="15">
        <v>9208340.0099999998</v>
      </c>
      <c r="AA104" s="16">
        <v>7.1964280498181904E-2</v>
      </c>
      <c r="AB104" s="17">
        <v>2210017.8199999998</v>
      </c>
      <c r="AC104" s="16">
        <v>4.4276488862482102E-2</v>
      </c>
      <c r="AD104" s="17">
        <v>3720889.53</v>
      </c>
      <c r="AE104" s="16">
        <v>-1.86763901871063E-2</v>
      </c>
      <c r="AF104" s="18">
        <v>4.1666360907442801</v>
      </c>
      <c r="AG104" s="16">
        <v>2.6513851389932001E-2</v>
      </c>
      <c r="AH104" s="18">
        <v>2.4747684487155399</v>
      </c>
      <c r="AI104" s="16">
        <v>9.23657290815314E-2</v>
      </c>
      <c r="AJ104" s="15">
        <v>17473431.420000002</v>
      </c>
      <c r="AK104" s="16">
        <v>6.4489345414357899E-2</v>
      </c>
      <c r="AL104" s="17">
        <v>4270304.8099999996</v>
      </c>
      <c r="AM104" s="16">
        <v>5.0356397136249197E-2</v>
      </c>
      <c r="AN104" s="17">
        <v>7351099.5199999996</v>
      </c>
      <c r="AO104" s="16">
        <v>5.0711723769679903E-3</v>
      </c>
      <c r="AP104" s="18">
        <v>4.0918464131837897</v>
      </c>
      <c r="AQ104" s="16">
        <v>1.34553836361082E-2</v>
      </c>
      <c r="AR104" s="18">
        <v>2.3769820245883402</v>
      </c>
      <c r="AS104" s="16">
        <v>5.9118373574348397E-2</v>
      </c>
    </row>
    <row r="105" spans="4:45" x14ac:dyDescent="0.2">
      <c r="D105" s="29"/>
      <c r="E105" s="14" t="s">
        <v>306</v>
      </c>
      <c r="F105" s="15">
        <v>1059011.46</v>
      </c>
      <c r="G105" s="16">
        <v>1.6217299567916399E-2</v>
      </c>
      <c r="H105" s="17">
        <v>242394.25</v>
      </c>
      <c r="I105" s="16">
        <v>-3.4808405919201799E-2</v>
      </c>
      <c r="J105" s="17">
        <v>438194.32</v>
      </c>
      <c r="K105" s="16">
        <v>-5.1511658278467903E-2</v>
      </c>
      <c r="L105" s="18">
        <v>4.3689627951158103</v>
      </c>
      <c r="M105" s="16">
        <v>5.2865882587500697E-2</v>
      </c>
      <c r="N105" s="18">
        <v>2.4167621798475198</v>
      </c>
      <c r="O105" s="16">
        <v>7.14072644514053E-2</v>
      </c>
      <c r="P105" s="15">
        <v>3508314</v>
      </c>
      <c r="Q105" s="16">
        <v>1.13838038849556E-2</v>
      </c>
      <c r="R105" s="17">
        <v>860243.42</v>
      </c>
      <c r="S105" s="16">
        <v>2.98578208300413E-2</v>
      </c>
      <c r="T105" s="17">
        <v>1528537.58</v>
      </c>
      <c r="U105" s="16">
        <v>2.4050115036824301E-2</v>
      </c>
      <c r="V105" s="18">
        <v>4.0782805406404599</v>
      </c>
      <c r="W105" s="16">
        <v>-1.7938414965083301E-2</v>
      </c>
      <c r="X105" s="18">
        <v>2.2952095165367101</v>
      </c>
      <c r="Y105" s="16">
        <v>-1.2368839147499601E-2</v>
      </c>
      <c r="Z105" s="15">
        <v>6514599.5499999998</v>
      </c>
      <c r="AA105" s="16">
        <v>-1.1596658818902601E-3</v>
      </c>
      <c r="AB105" s="17">
        <v>1582286.33</v>
      </c>
      <c r="AC105" s="16">
        <v>-3.1623645610875203E-2</v>
      </c>
      <c r="AD105" s="17">
        <v>2827815.54</v>
      </c>
      <c r="AE105" s="16">
        <v>-4.4697615789424598E-2</v>
      </c>
      <c r="AF105" s="18">
        <v>4.1172064919501601</v>
      </c>
      <c r="AG105" s="16">
        <v>3.1458822379241497E-2</v>
      </c>
      <c r="AH105" s="18">
        <v>2.3037568956849301</v>
      </c>
      <c r="AI105" s="16">
        <v>4.5575045794020802E-2</v>
      </c>
      <c r="AJ105" s="15">
        <v>13019430.91</v>
      </c>
      <c r="AK105" s="16">
        <v>2.1476375653570599E-2</v>
      </c>
      <c r="AL105" s="17">
        <v>3053366.44</v>
      </c>
      <c r="AM105" s="16">
        <v>-1.9485976363077001E-2</v>
      </c>
      <c r="AN105" s="17">
        <v>5407013.2199999997</v>
      </c>
      <c r="AO105" s="16">
        <v>-3.83236377520801E-2</v>
      </c>
      <c r="AP105" s="18">
        <v>4.2639595233122396</v>
      </c>
      <c r="AQ105" s="16">
        <v>4.1776406078018198E-2</v>
      </c>
      <c r="AR105" s="18">
        <v>2.4078785052424898</v>
      </c>
      <c r="AS105" s="16">
        <v>6.2183095845122001E-2</v>
      </c>
    </row>
    <row r="106" spans="4:45" x14ac:dyDescent="0.2">
      <c r="D106" s="29"/>
      <c r="E106" s="14" t="s">
        <v>307</v>
      </c>
      <c r="F106" s="15">
        <v>1141088.97</v>
      </c>
      <c r="G106" s="16">
        <v>0.101551425311852</v>
      </c>
      <c r="H106" s="17">
        <v>295633.98</v>
      </c>
      <c r="I106" s="16">
        <v>6.5429185807620596E-2</v>
      </c>
      <c r="J106" s="17">
        <v>567096.06999999995</v>
      </c>
      <c r="K106" s="16">
        <v>3.1708735271509803E-2</v>
      </c>
      <c r="L106" s="18">
        <v>3.85980315929854</v>
      </c>
      <c r="M106" s="16">
        <v>3.3903932786344501E-2</v>
      </c>
      <c r="N106" s="18">
        <v>2.01216166072179</v>
      </c>
      <c r="O106" s="16">
        <v>6.7696131332998496E-2</v>
      </c>
      <c r="P106" s="15">
        <v>3651014.38</v>
      </c>
      <c r="Q106" s="16">
        <v>0.114711028363709</v>
      </c>
      <c r="R106" s="17">
        <v>936101.78</v>
      </c>
      <c r="S106" s="16">
        <v>6.6029789195486993E-2</v>
      </c>
      <c r="T106" s="17">
        <v>1789861.43</v>
      </c>
      <c r="U106" s="16">
        <v>3.474150528956E-2</v>
      </c>
      <c r="V106" s="18">
        <v>3.9002322802975602</v>
      </c>
      <c r="W106" s="16">
        <v>4.5665927595664201E-2</v>
      </c>
      <c r="X106" s="18">
        <v>2.0398307482384301</v>
      </c>
      <c r="Y106" s="16">
        <v>7.7284541757866906E-2</v>
      </c>
      <c r="Z106" s="15">
        <v>6872656.5999999996</v>
      </c>
      <c r="AA106" s="16">
        <v>0.12886107682400899</v>
      </c>
      <c r="AB106" s="17">
        <v>1785673.61</v>
      </c>
      <c r="AC106" s="16">
        <v>9.5029790714374299E-2</v>
      </c>
      <c r="AD106" s="17">
        <v>3441327.14</v>
      </c>
      <c r="AE106" s="16">
        <v>6.7480816849744205E-2</v>
      </c>
      <c r="AF106" s="18">
        <v>3.8487753649447698</v>
      </c>
      <c r="AG106" s="16">
        <v>3.0895311156387599E-2</v>
      </c>
      <c r="AH106" s="18">
        <v>1.9970948184833099</v>
      </c>
      <c r="AI106" s="16">
        <v>5.7500105861766002E-2</v>
      </c>
      <c r="AJ106" s="15">
        <v>13366669.17</v>
      </c>
      <c r="AK106" s="16">
        <v>6.2891822439729198E-2</v>
      </c>
      <c r="AL106" s="17">
        <v>3518856.43</v>
      </c>
      <c r="AM106" s="16">
        <v>8.9680776124918593E-2</v>
      </c>
      <c r="AN106" s="17">
        <v>6835189.0199999996</v>
      </c>
      <c r="AO106" s="16">
        <v>8.0767631622796501E-2</v>
      </c>
      <c r="AP106" s="18">
        <v>3.7985832715545</v>
      </c>
      <c r="AQ106" s="16">
        <v>-2.45842216107135E-2</v>
      </c>
      <c r="AR106" s="18">
        <v>1.9555668659474801</v>
      </c>
      <c r="AS106" s="16">
        <v>-1.6539919090865399E-2</v>
      </c>
    </row>
    <row r="107" spans="4:45" x14ac:dyDescent="0.2">
      <c r="D107" s="29"/>
      <c r="E107" s="14" t="s">
        <v>308</v>
      </c>
      <c r="F107" s="15">
        <v>874524.19</v>
      </c>
      <c r="G107" s="16">
        <v>-1.3946136812096801E-2</v>
      </c>
      <c r="H107" s="17">
        <v>223363.26</v>
      </c>
      <c r="I107" s="16">
        <v>2.77394024778298E-2</v>
      </c>
      <c r="J107" s="17">
        <v>379549.47</v>
      </c>
      <c r="K107" s="16">
        <v>-1.80925019984839E-2</v>
      </c>
      <c r="L107" s="18">
        <v>3.9152553110122099</v>
      </c>
      <c r="M107" s="16">
        <v>-4.0560417543031697E-2</v>
      </c>
      <c r="N107" s="18">
        <v>2.3041112137503399</v>
      </c>
      <c r="O107" s="16">
        <v>4.2227655811024802E-3</v>
      </c>
      <c r="P107" s="15">
        <v>2571840.4500000002</v>
      </c>
      <c r="Q107" s="16">
        <v>-1.78679912910648E-2</v>
      </c>
      <c r="R107" s="17">
        <v>647266.26</v>
      </c>
      <c r="S107" s="16">
        <v>-5.1011627996339799E-3</v>
      </c>
      <c r="T107" s="17">
        <v>1110683.77</v>
      </c>
      <c r="U107" s="16">
        <v>-2.69285321698471E-2</v>
      </c>
      <c r="V107" s="18">
        <v>3.9733887102349499</v>
      </c>
      <c r="W107" s="16">
        <v>-1.28322880820291E-2</v>
      </c>
      <c r="X107" s="18">
        <v>2.3155469805775599</v>
      </c>
      <c r="Y107" s="16">
        <v>9.3112799813010599E-3</v>
      </c>
      <c r="Z107" s="15">
        <v>4871058.33</v>
      </c>
      <c r="AA107" s="16">
        <v>-3.8643447691276298E-2</v>
      </c>
      <c r="AB107" s="17">
        <v>1214181.52</v>
      </c>
      <c r="AC107" s="16">
        <v>-3.9376031453247501E-2</v>
      </c>
      <c r="AD107" s="17">
        <v>2113519.2000000002</v>
      </c>
      <c r="AE107" s="16">
        <v>-5.7938636645936098E-2</v>
      </c>
      <c r="AF107" s="18">
        <v>4.0118040422819199</v>
      </c>
      <c r="AG107" s="16">
        <v>7.6261241230470597E-4</v>
      </c>
      <c r="AH107" s="18">
        <v>2.3047144923027001</v>
      </c>
      <c r="AI107" s="16">
        <v>2.0481881229012799E-2</v>
      </c>
      <c r="AJ107" s="15">
        <v>9813012.1199999992</v>
      </c>
      <c r="AK107" s="16">
        <v>-2.4650252193098798E-2</v>
      </c>
      <c r="AL107" s="17">
        <v>2435119.5499999998</v>
      </c>
      <c r="AM107" s="16">
        <v>-2.0382123695461999E-2</v>
      </c>
      <c r="AN107" s="17">
        <v>4274014.34</v>
      </c>
      <c r="AO107" s="16">
        <v>-3.42106063381045E-2</v>
      </c>
      <c r="AP107" s="18">
        <v>4.02978659507703</v>
      </c>
      <c r="AQ107" s="16">
        <v>-4.3569320251051697E-3</v>
      </c>
      <c r="AR107" s="18">
        <v>2.29597079919952</v>
      </c>
      <c r="AS107" s="16">
        <v>9.8990051120322609E-3</v>
      </c>
    </row>
    <row r="108" spans="4:45" x14ac:dyDescent="0.2">
      <c r="D108" s="29"/>
      <c r="E108" s="14" t="s">
        <v>309</v>
      </c>
      <c r="F108" s="15">
        <v>827666.55</v>
      </c>
      <c r="G108" s="16">
        <v>9.65475401187076E-2</v>
      </c>
      <c r="H108" s="17">
        <v>197678.79</v>
      </c>
      <c r="I108" s="16">
        <v>8.8243621407151404E-2</v>
      </c>
      <c r="J108" s="17">
        <v>358557.7</v>
      </c>
      <c r="K108" s="16">
        <v>5.7989035450148302E-2</v>
      </c>
      <c r="L108" s="18">
        <v>4.1869264274634599</v>
      </c>
      <c r="M108" s="16">
        <v>7.6305696153026103E-3</v>
      </c>
      <c r="N108" s="18">
        <v>2.3083217847504001</v>
      </c>
      <c r="O108" s="16">
        <v>3.6445089104495003E-2</v>
      </c>
      <c r="P108" s="15">
        <v>2412330.56</v>
      </c>
      <c r="Q108" s="16">
        <v>3.8018214551253302E-2</v>
      </c>
      <c r="R108" s="17">
        <v>577702.89</v>
      </c>
      <c r="S108" s="16">
        <v>1.7217799803241299E-2</v>
      </c>
      <c r="T108" s="17">
        <v>1041505.59</v>
      </c>
      <c r="U108" s="16">
        <v>-4.9099191298501901E-3</v>
      </c>
      <c r="V108" s="18">
        <v>4.1757287383485302</v>
      </c>
      <c r="W108" s="16">
        <v>2.04483393350328E-2</v>
      </c>
      <c r="X108" s="18">
        <v>2.3161954992483502</v>
      </c>
      <c r="Y108" s="16">
        <v>4.3139947333778503E-2</v>
      </c>
      <c r="Z108" s="15">
        <v>4566594.17</v>
      </c>
      <c r="AA108" s="16">
        <v>3.4821904866792499E-3</v>
      </c>
      <c r="AB108" s="17">
        <v>1091463.05</v>
      </c>
      <c r="AC108" s="16">
        <v>-2.36079463273388E-2</v>
      </c>
      <c r="AD108" s="17">
        <v>1982422.78</v>
      </c>
      <c r="AE108" s="16">
        <v>-4.3196308865211898E-2</v>
      </c>
      <c r="AF108" s="18">
        <v>4.1839200786503996</v>
      </c>
      <c r="AG108" s="16">
        <v>2.77451426526053E-2</v>
      </c>
      <c r="AH108" s="18">
        <v>2.3035420174096299</v>
      </c>
      <c r="AI108" s="16">
        <v>4.8785868809232399E-2</v>
      </c>
      <c r="AJ108" s="15">
        <v>9186145.3800000008</v>
      </c>
      <c r="AK108" s="16">
        <v>3.6288474983654502E-3</v>
      </c>
      <c r="AL108" s="17">
        <v>2207813.5499999998</v>
      </c>
      <c r="AM108" s="16">
        <v>-1.1865892504433199E-2</v>
      </c>
      <c r="AN108" s="17">
        <v>4029366.21</v>
      </c>
      <c r="AO108" s="16">
        <v>-2.9688741698602601E-2</v>
      </c>
      <c r="AP108" s="18">
        <v>4.1607432747208204</v>
      </c>
      <c r="AQ108" s="16">
        <v>1.5680806770317999E-2</v>
      </c>
      <c r="AR108" s="18">
        <v>2.27979908036207</v>
      </c>
      <c r="AS108" s="16">
        <v>3.4337011873172597E-2</v>
      </c>
    </row>
    <row r="109" spans="4:45" x14ac:dyDescent="0.2">
      <c r="D109" s="29"/>
      <c r="E109" s="14" t="s">
        <v>310</v>
      </c>
      <c r="F109" s="15">
        <v>577820.76</v>
      </c>
      <c r="G109" s="16">
        <v>2.5231662892094098E-2</v>
      </c>
      <c r="H109" s="17">
        <v>139591.01</v>
      </c>
      <c r="I109" s="16">
        <v>2.7347605504023299E-2</v>
      </c>
      <c r="J109" s="17">
        <v>241498.95</v>
      </c>
      <c r="K109" s="16">
        <v>-1.7596769274621699E-2</v>
      </c>
      <c r="L109" s="18">
        <v>4.13938376117488</v>
      </c>
      <c r="M109" s="16">
        <v>-2.0596170182253901E-3</v>
      </c>
      <c r="N109" s="18">
        <v>2.39264294937928</v>
      </c>
      <c r="O109" s="16">
        <v>4.3595573413467599E-2</v>
      </c>
      <c r="P109" s="15">
        <v>1660907.97</v>
      </c>
      <c r="Q109" s="16">
        <v>8.8126949269569394E-3</v>
      </c>
      <c r="R109" s="17">
        <v>394902.02</v>
      </c>
      <c r="S109" s="16">
        <v>-2.618849091873E-2</v>
      </c>
      <c r="T109" s="17">
        <v>682988.71</v>
      </c>
      <c r="U109" s="16">
        <v>-5.8872053704101E-2</v>
      </c>
      <c r="V109" s="18">
        <v>4.2058735733993</v>
      </c>
      <c r="W109" s="16">
        <v>3.5942464757587701E-2</v>
      </c>
      <c r="X109" s="18">
        <v>2.4318234630847702</v>
      </c>
      <c r="Y109" s="16">
        <v>7.1918753340023997E-2</v>
      </c>
      <c r="Z109" s="15">
        <v>3190267.32</v>
      </c>
      <c r="AA109" s="16">
        <v>-1.6085375488541501E-2</v>
      </c>
      <c r="AB109" s="17">
        <v>751761.66</v>
      </c>
      <c r="AC109" s="16">
        <v>-4.4393466841603002E-2</v>
      </c>
      <c r="AD109" s="17">
        <v>1319200.6599999999</v>
      </c>
      <c r="AE109" s="16">
        <v>-6.8839552107248903E-2</v>
      </c>
      <c r="AF109" s="18">
        <v>4.2437217668163596</v>
      </c>
      <c r="AG109" s="16">
        <v>2.9623166408772501E-2</v>
      </c>
      <c r="AH109" s="18">
        <v>2.4183336293964599</v>
      </c>
      <c r="AI109" s="16">
        <v>5.6654228321329603E-2</v>
      </c>
      <c r="AJ109" s="15">
        <v>6668733.6699999999</v>
      </c>
      <c r="AK109" s="16">
        <v>1.21530983514796E-3</v>
      </c>
      <c r="AL109" s="17">
        <v>1572997.57</v>
      </c>
      <c r="AM109" s="16">
        <v>-1.89138483842336E-2</v>
      </c>
      <c r="AN109" s="17">
        <v>2778378.58</v>
      </c>
      <c r="AO109" s="16">
        <v>-4.6115693867862503E-2</v>
      </c>
      <c r="AP109" s="18">
        <v>4.2395066573434104</v>
      </c>
      <c r="AQ109" s="16">
        <v>2.0517217765463901E-2</v>
      </c>
      <c r="AR109" s="18">
        <v>2.4002249794194701</v>
      </c>
      <c r="AS109" s="16">
        <v>4.96192288716132E-2</v>
      </c>
    </row>
    <row r="110" spans="4:45" x14ac:dyDescent="0.2">
      <c r="D110" s="29"/>
      <c r="E110" s="14" t="s">
        <v>311</v>
      </c>
      <c r="F110" s="15">
        <v>1089822.78</v>
      </c>
      <c r="G110" s="16">
        <v>-2.5958506584982301E-3</v>
      </c>
      <c r="H110" s="17">
        <v>293780.61</v>
      </c>
      <c r="I110" s="16">
        <v>-8.1976216302428698E-2</v>
      </c>
      <c r="J110" s="17">
        <v>394302.79</v>
      </c>
      <c r="K110" s="16">
        <v>-4.8433062940289498E-2</v>
      </c>
      <c r="L110" s="18">
        <v>3.7096484345920602</v>
      </c>
      <c r="M110" s="16">
        <v>8.6468746293485096E-2</v>
      </c>
      <c r="N110" s="18">
        <v>2.76392358268629</v>
      </c>
      <c r="O110" s="16">
        <v>4.8170244779022903E-2</v>
      </c>
      <c r="P110" s="15">
        <v>3471497.2</v>
      </c>
      <c r="Q110" s="16">
        <v>1.28013880842972E-2</v>
      </c>
      <c r="R110" s="17">
        <v>949707.2</v>
      </c>
      <c r="S110" s="16">
        <v>-6.5661996773100195E-2</v>
      </c>
      <c r="T110" s="17">
        <v>1241549.1399999999</v>
      </c>
      <c r="U110" s="16">
        <v>-4.5111353606566602E-2</v>
      </c>
      <c r="V110" s="18">
        <v>3.6553341914223698</v>
      </c>
      <c r="W110" s="16">
        <v>8.3977516259009496E-2</v>
      </c>
      <c r="X110" s="18">
        <v>2.7961013286997201</v>
      </c>
      <c r="Y110" s="16">
        <v>6.0648686011292897E-2</v>
      </c>
      <c r="Z110" s="15">
        <v>6408779.9199999999</v>
      </c>
      <c r="AA110" s="16">
        <v>1.8693173677633301E-2</v>
      </c>
      <c r="AB110" s="17">
        <v>1785182.07</v>
      </c>
      <c r="AC110" s="16">
        <v>-4.6087241349089897E-2</v>
      </c>
      <c r="AD110" s="17">
        <v>2307088.31</v>
      </c>
      <c r="AE110" s="16">
        <v>-4.6617590468570398E-2</v>
      </c>
      <c r="AF110" s="18">
        <v>3.58998671771334</v>
      </c>
      <c r="AG110" s="16">
        <v>6.7910209229552806E-2</v>
      </c>
      <c r="AH110" s="18">
        <v>2.7778650224273398</v>
      </c>
      <c r="AI110" s="16">
        <v>6.8504268059972603E-2</v>
      </c>
      <c r="AJ110" s="15">
        <v>12637928.65</v>
      </c>
      <c r="AK110" s="16">
        <v>3.09496385494057E-2</v>
      </c>
      <c r="AL110" s="17">
        <v>3560461.54</v>
      </c>
      <c r="AM110" s="16">
        <v>-2.4256647088740001E-2</v>
      </c>
      <c r="AN110" s="17">
        <v>4621970.5999999996</v>
      </c>
      <c r="AO110" s="16">
        <v>-2.3869089021680001E-2</v>
      </c>
      <c r="AP110" s="18">
        <v>3.54951977658492</v>
      </c>
      <c r="AQ110" s="16">
        <v>5.6578695077379199E-2</v>
      </c>
      <c r="AR110" s="18">
        <v>2.7343161053426002</v>
      </c>
      <c r="AS110" s="16">
        <v>5.6159196430060898E-2</v>
      </c>
    </row>
    <row r="111" spans="4:45" x14ac:dyDescent="0.2">
      <c r="D111" s="29"/>
      <c r="E111" s="14" t="s">
        <v>312</v>
      </c>
      <c r="F111" s="15">
        <v>579238.68000000005</v>
      </c>
      <c r="G111" s="16">
        <v>0.11350717033815</v>
      </c>
      <c r="H111" s="17">
        <v>146026.99</v>
      </c>
      <c r="I111" s="16">
        <v>9.0968376729911204E-2</v>
      </c>
      <c r="J111" s="17">
        <v>240185.51</v>
      </c>
      <c r="K111" s="16">
        <v>7.1384806026167105E-2</v>
      </c>
      <c r="L111" s="18">
        <v>3.9666549313931601</v>
      </c>
      <c r="M111" s="16">
        <v>2.0659438063454001E-2</v>
      </c>
      <c r="N111" s="18">
        <v>2.4116304101775299</v>
      </c>
      <c r="O111" s="16">
        <v>3.9315812652054603E-2</v>
      </c>
      <c r="P111" s="15">
        <v>1787432.46</v>
      </c>
      <c r="Q111" s="16">
        <v>0.14887156238694399</v>
      </c>
      <c r="R111" s="17">
        <v>450806.41</v>
      </c>
      <c r="S111" s="16">
        <v>0.124944917036867</v>
      </c>
      <c r="T111" s="17">
        <v>740372.08</v>
      </c>
      <c r="U111" s="16">
        <v>9.9360370570284004E-2</v>
      </c>
      <c r="V111" s="18">
        <v>3.96496682467314</v>
      </c>
      <c r="W111" s="16">
        <v>2.1269170594681999E-2</v>
      </c>
      <c r="X111" s="18">
        <v>2.4142353666280898</v>
      </c>
      <c r="Y111" s="16">
        <v>4.5036362181198601E-2</v>
      </c>
      <c r="Z111" s="15">
        <v>3315738.45</v>
      </c>
      <c r="AA111" s="16">
        <v>9.8980739913869395E-2</v>
      </c>
      <c r="AB111" s="17">
        <v>842053.37</v>
      </c>
      <c r="AC111" s="16">
        <v>8.2542977060594394E-2</v>
      </c>
      <c r="AD111" s="17">
        <v>1385017.55</v>
      </c>
      <c r="AE111" s="16">
        <v>4.0808541231078202E-2</v>
      </c>
      <c r="AF111" s="18">
        <v>3.9376820616488901</v>
      </c>
      <c r="AG111" s="16">
        <v>1.5184397480373601E-2</v>
      </c>
      <c r="AH111" s="18">
        <v>2.3940046463671201</v>
      </c>
      <c r="AI111" s="16">
        <v>5.58913540563232E-2</v>
      </c>
      <c r="AJ111" s="15">
        <v>6550494.4500000002</v>
      </c>
      <c r="AK111" s="16">
        <v>8.9472750608545606E-2</v>
      </c>
      <c r="AL111" s="17">
        <v>1677328.88</v>
      </c>
      <c r="AM111" s="16">
        <v>7.5206636856227305E-2</v>
      </c>
      <c r="AN111" s="17">
        <v>2767128.17</v>
      </c>
      <c r="AO111" s="16">
        <v>2.0542638140515102E-2</v>
      </c>
      <c r="AP111" s="18">
        <v>3.9053131011492499</v>
      </c>
      <c r="AQ111" s="16">
        <v>1.32682530625282E-2</v>
      </c>
      <c r="AR111" s="18">
        <v>2.36725371850051</v>
      </c>
      <c r="AS111" s="16">
        <v>6.75426090904198E-2</v>
      </c>
    </row>
    <row r="112" spans="4:45" x14ac:dyDescent="0.2">
      <c r="D112" s="29"/>
      <c r="E112" s="14" t="s">
        <v>313</v>
      </c>
      <c r="F112" s="15">
        <v>960639.09</v>
      </c>
      <c r="G112" s="16">
        <v>2.5426456399105998E-2</v>
      </c>
      <c r="H112" s="17">
        <v>219833.48</v>
      </c>
      <c r="I112" s="16">
        <v>1.88074825435296E-2</v>
      </c>
      <c r="J112" s="17">
        <v>413663.45</v>
      </c>
      <c r="K112" s="16">
        <v>5.9536219025739202E-3</v>
      </c>
      <c r="L112" s="18">
        <v>4.3698488965375102</v>
      </c>
      <c r="M112" s="16">
        <v>6.4967856724527599E-3</v>
      </c>
      <c r="N112" s="18">
        <v>2.3222721030828302</v>
      </c>
      <c r="O112" s="16">
        <v>1.9357586744111501E-2</v>
      </c>
      <c r="P112" s="15">
        <v>3081685.9</v>
      </c>
      <c r="Q112" s="16">
        <v>3.9175812494827003E-2</v>
      </c>
      <c r="R112" s="17">
        <v>700131.6</v>
      </c>
      <c r="S112" s="16">
        <v>3.8974583563769302E-2</v>
      </c>
      <c r="T112" s="17">
        <v>1321721.56</v>
      </c>
      <c r="U112" s="16">
        <v>3.44690144329046E-2</v>
      </c>
      <c r="V112" s="18">
        <v>4.4015809313563299</v>
      </c>
      <c r="W112" s="16">
        <v>1.93680321194498E-4</v>
      </c>
      <c r="X112" s="18">
        <v>2.3315696688794301</v>
      </c>
      <c r="Y112" s="16">
        <v>4.5499652442491196E-3</v>
      </c>
      <c r="Z112" s="15">
        <v>5716900.0899999999</v>
      </c>
      <c r="AA112" s="16">
        <v>4.2464713457127497E-2</v>
      </c>
      <c r="AB112" s="17">
        <v>1315875.58</v>
      </c>
      <c r="AC112" s="16">
        <v>4.8025298600763398E-2</v>
      </c>
      <c r="AD112" s="17">
        <v>2496649.39</v>
      </c>
      <c r="AE112" s="16">
        <v>4.8410754790083298E-2</v>
      </c>
      <c r="AF112" s="18">
        <v>4.3445597569338599</v>
      </c>
      <c r="AG112" s="16">
        <v>-5.3057737738391401E-3</v>
      </c>
      <c r="AH112" s="18">
        <v>2.28982896553208</v>
      </c>
      <c r="AI112" s="16">
        <v>-5.6714806728077596E-3</v>
      </c>
      <c r="AJ112" s="15">
        <v>11008523.52</v>
      </c>
      <c r="AK112" s="16">
        <v>4.57795833258805E-3</v>
      </c>
      <c r="AL112" s="17">
        <v>2558374.91</v>
      </c>
      <c r="AM112" s="16">
        <v>4.3486464570374701E-2</v>
      </c>
      <c r="AN112" s="17">
        <v>4861088.5999999996</v>
      </c>
      <c r="AO112" s="16">
        <v>4.6799642425272903E-2</v>
      </c>
      <c r="AP112" s="18">
        <v>4.3029360071390004</v>
      </c>
      <c r="AQ112" s="16">
        <v>-3.7287025331762202E-2</v>
      </c>
      <c r="AR112" s="18">
        <v>2.26462103982223</v>
      </c>
      <c r="AS112" s="16">
        <v>-4.0334064305623599E-2</v>
      </c>
    </row>
    <row r="113" spans="4:45" x14ac:dyDescent="0.2">
      <c r="D113" s="29"/>
      <c r="E113" s="14" t="s">
        <v>314</v>
      </c>
      <c r="F113" s="15">
        <v>2352259.64</v>
      </c>
      <c r="G113" s="16">
        <v>8.4955322267397896E-5</v>
      </c>
      <c r="H113" s="17">
        <v>491938.7</v>
      </c>
      <c r="I113" s="16">
        <v>-5.1091088995734897E-2</v>
      </c>
      <c r="J113" s="17">
        <v>826607.6</v>
      </c>
      <c r="K113" s="16">
        <v>-6.1990041208284698E-2</v>
      </c>
      <c r="L113" s="18">
        <v>4.7816112861216196</v>
      </c>
      <c r="M113" s="16">
        <v>5.3931461412709103E-2</v>
      </c>
      <c r="N113" s="18">
        <v>2.8456786993006098</v>
      </c>
      <c r="O113" s="16">
        <v>6.6177332072799203E-2</v>
      </c>
      <c r="P113" s="15">
        <v>7601402.0099999998</v>
      </c>
      <c r="Q113" s="16">
        <v>1.7811243493546399E-2</v>
      </c>
      <c r="R113" s="17">
        <v>1568517.95</v>
      </c>
      <c r="S113" s="16">
        <v>-4.8666123865686001E-2</v>
      </c>
      <c r="T113" s="17">
        <v>2612723.33</v>
      </c>
      <c r="U113" s="16">
        <v>-6.0779815186326101E-2</v>
      </c>
      <c r="V113" s="18">
        <v>4.8462320816921496</v>
      </c>
      <c r="W113" s="16">
        <v>6.9878061768765196E-2</v>
      </c>
      <c r="X113" s="18">
        <v>2.90937885489774</v>
      </c>
      <c r="Y113" s="16">
        <v>8.36769268278275E-2</v>
      </c>
      <c r="Z113" s="15">
        <v>14382634.640000001</v>
      </c>
      <c r="AA113" s="16">
        <v>2.6979406498387499E-2</v>
      </c>
      <c r="AB113" s="17">
        <v>3018538.36</v>
      </c>
      <c r="AC113" s="16">
        <v>-4.2739223935892502E-2</v>
      </c>
      <c r="AD113" s="17">
        <v>5048973.8600000003</v>
      </c>
      <c r="AE113" s="16">
        <v>-5.7834106855101E-2</v>
      </c>
      <c r="AF113" s="18">
        <v>4.7647678858717599</v>
      </c>
      <c r="AG113" s="16">
        <v>7.2831387410373497E-2</v>
      </c>
      <c r="AH113" s="18">
        <v>2.8486252927441398</v>
      </c>
      <c r="AI113" s="16">
        <v>9.0019723671364904E-2</v>
      </c>
      <c r="AJ113" s="15">
        <v>28187472.68</v>
      </c>
      <c r="AK113" s="16">
        <v>2.6893125104505401E-2</v>
      </c>
      <c r="AL113" s="17">
        <v>6000197.7999999998</v>
      </c>
      <c r="AM113" s="16">
        <v>-3.1157722026173201E-2</v>
      </c>
      <c r="AN113" s="17">
        <v>10097282.57</v>
      </c>
      <c r="AO113" s="16">
        <v>-4.23625816764234E-2</v>
      </c>
      <c r="AP113" s="18">
        <v>4.6977572439361897</v>
      </c>
      <c r="AQ113" s="16">
        <v>5.9917747656597298E-2</v>
      </c>
      <c r="AR113" s="18">
        <v>2.7915899633974499</v>
      </c>
      <c r="AS113" s="16">
        <v>7.2319340760688397E-2</v>
      </c>
    </row>
    <row r="114" spans="4:45" x14ac:dyDescent="0.2">
      <c r="D114" s="29"/>
      <c r="E114" s="14" t="s">
        <v>315</v>
      </c>
      <c r="F114" s="15">
        <v>1504822.25</v>
      </c>
      <c r="G114" s="16">
        <v>2.9711211195504999E-2</v>
      </c>
      <c r="H114" s="17">
        <v>364038.05</v>
      </c>
      <c r="I114" s="16">
        <v>-4.31690177557148E-3</v>
      </c>
      <c r="J114" s="17">
        <v>679600.01</v>
      </c>
      <c r="K114" s="16">
        <v>-3.8036742862667297E-2</v>
      </c>
      <c r="L114" s="18">
        <v>4.1336949530413101</v>
      </c>
      <c r="M114" s="16">
        <v>3.4175645877446099E-2</v>
      </c>
      <c r="N114" s="18">
        <v>2.2142763800135898</v>
      </c>
      <c r="O114" s="16">
        <v>7.0426758564335099E-2</v>
      </c>
      <c r="P114" s="15">
        <v>4742951.3899999997</v>
      </c>
      <c r="Q114" s="16">
        <v>3.6200569894306998E-2</v>
      </c>
      <c r="R114" s="17">
        <v>1142540.73</v>
      </c>
      <c r="S114" s="16">
        <v>1.09536037149529E-2</v>
      </c>
      <c r="T114" s="17">
        <v>2136066.37</v>
      </c>
      <c r="U114" s="16">
        <v>-1.8126657385524401E-2</v>
      </c>
      <c r="V114" s="18">
        <v>4.1512317814700603</v>
      </c>
      <c r="W114" s="16">
        <v>2.49734172632444E-2</v>
      </c>
      <c r="X114" s="18">
        <v>2.2204138675709801</v>
      </c>
      <c r="Y114" s="16">
        <v>5.5330178468000701E-2</v>
      </c>
      <c r="Z114" s="15">
        <v>8938620.4800000004</v>
      </c>
      <c r="AA114" s="16">
        <v>6.5020550705559496E-2</v>
      </c>
      <c r="AB114" s="17">
        <v>2193730.61</v>
      </c>
      <c r="AC114" s="16">
        <v>4.8268665125535501E-2</v>
      </c>
      <c r="AD114" s="17">
        <v>4121597.21</v>
      </c>
      <c r="AE114" s="16">
        <v>2.0413672061056602E-2</v>
      </c>
      <c r="AF114" s="18">
        <v>4.07462084872855</v>
      </c>
      <c r="AG114" s="16">
        <v>1.5980526879545799E-2</v>
      </c>
      <c r="AH114" s="18">
        <v>2.1687273220956</v>
      </c>
      <c r="AI114" s="16">
        <v>4.3714505073618702E-2</v>
      </c>
      <c r="AJ114" s="15">
        <v>17550865.629999999</v>
      </c>
      <c r="AK114" s="16">
        <v>2.8532604230361702E-2</v>
      </c>
      <c r="AL114" s="17">
        <v>4360492.92</v>
      </c>
      <c r="AM114" s="16">
        <v>6.9259564712147795E-2</v>
      </c>
      <c r="AN114" s="17">
        <v>8235866.8700000001</v>
      </c>
      <c r="AO114" s="16">
        <v>4.0926069058149002E-2</v>
      </c>
      <c r="AP114" s="18">
        <v>4.0249728532984301</v>
      </c>
      <c r="AQ114" s="16">
        <v>-3.8088937266369097E-2</v>
      </c>
      <c r="AR114" s="18">
        <v>2.1310283309618399</v>
      </c>
      <c r="AS114" s="16">
        <v>-1.1906191223552701E-2</v>
      </c>
    </row>
    <row r="115" spans="4:45" x14ac:dyDescent="0.2">
      <c r="D115" s="29"/>
      <c r="E115" s="14" t="s">
        <v>316</v>
      </c>
      <c r="F115" s="15">
        <v>1284029.21</v>
      </c>
      <c r="G115" s="16">
        <v>1.1863187672269E-2</v>
      </c>
      <c r="H115" s="17">
        <v>310779.17</v>
      </c>
      <c r="I115" s="16">
        <v>1.24473234741025E-2</v>
      </c>
      <c r="J115" s="17">
        <v>552058.6</v>
      </c>
      <c r="K115" s="16">
        <v>7.0736311769451004E-3</v>
      </c>
      <c r="L115" s="18">
        <v>4.1316450198383601</v>
      </c>
      <c r="M115" s="16">
        <v>-5.7695426546164699E-4</v>
      </c>
      <c r="N115" s="18">
        <v>2.32589295774036</v>
      </c>
      <c r="O115" s="16">
        <v>4.7559149073603197E-3</v>
      </c>
      <c r="P115" s="15">
        <v>3763179.15</v>
      </c>
      <c r="Q115" s="16">
        <v>6.7428521710271097E-2</v>
      </c>
      <c r="R115" s="17">
        <v>911444.17</v>
      </c>
      <c r="S115" s="16">
        <v>6.7752276232332695E-2</v>
      </c>
      <c r="T115" s="17">
        <v>1597046.41</v>
      </c>
      <c r="U115" s="16">
        <v>5.4422978775610698E-2</v>
      </c>
      <c r="V115" s="18">
        <v>4.1288092829646397</v>
      </c>
      <c r="W115" s="16">
        <v>-3.0321126844514102E-4</v>
      </c>
      <c r="X115" s="18">
        <v>2.3563367516664702</v>
      </c>
      <c r="Y115" s="16">
        <v>1.2334274950800399E-2</v>
      </c>
      <c r="Z115" s="15">
        <v>7291942.5700000003</v>
      </c>
      <c r="AA115" s="16">
        <v>6.6393053188345902E-2</v>
      </c>
      <c r="AB115" s="17">
        <v>1764820.21</v>
      </c>
      <c r="AC115" s="16">
        <v>6.57670567638622E-2</v>
      </c>
      <c r="AD115" s="17">
        <v>3102389.72</v>
      </c>
      <c r="AE115" s="16">
        <v>4.15525762351516E-2</v>
      </c>
      <c r="AF115" s="18">
        <v>4.1318331061043301</v>
      </c>
      <c r="AG115" s="16">
        <v>5.8736702407048604E-4</v>
      </c>
      <c r="AH115" s="18">
        <v>2.3504276471106902</v>
      </c>
      <c r="AI115" s="16">
        <v>2.3849470031540601E-2</v>
      </c>
      <c r="AJ115" s="15">
        <v>15015029.99</v>
      </c>
      <c r="AK115" s="16">
        <v>6.5338952931753805E-2</v>
      </c>
      <c r="AL115" s="17">
        <v>3635999.46</v>
      </c>
      <c r="AM115" s="16">
        <v>6.6202236801135697E-2</v>
      </c>
      <c r="AN115" s="17">
        <v>6407999.4900000002</v>
      </c>
      <c r="AO115" s="16">
        <v>4.0397315881868699E-2</v>
      </c>
      <c r="AP115" s="18">
        <v>4.1295468151692196</v>
      </c>
      <c r="AQ115" s="16">
        <v>-8.0968116515320299E-4</v>
      </c>
      <c r="AR115" s="18">
        <v>2.3431696605830998</v>
      </c>
      <c r="AS115" s="16">
        <v>2.3973184733510899E-2</v>
      </c>
    </row>
    <row r="116" spans="4:45" x14ac:dyDescent="0.2">
      <c r="D116" s="29"/>
      <c r="E116" s="14" t="s">
        <v>317</v>
      </c>
      <c r="F116" s="15">
        <v>915190.55</v>
      </c>
      <c r="G116" s="16">
        <v>3.6648097425266798E-2</v>
      </c>
      <c r="H116" s="17">
        <v>238987.23</v>
      </c>
      <c r="I116" s="16">
        <v>-4.9730800991704703E-2</v>
      </c>
      <c r="J116" s="17">
        <v>369895.61</v>
      </c>
      <c r="K116" s="16">
        <v>-0.11362994054133201</v>
      </c>
      <c r="L116" s="18">
        <v>3.8294537745803399</v>
      </c>
      <c r="M116" s="16">
        <v>9.0899398304308904E-2</v>
      </c>
      <c r="N116" s="18">
        <v>2.4741860277822698</v>
      </c>
      <c r="O116" s="16">
        <v>0.169543224483889</v>
      </c>
      <c r="P116" s="15">
        <v>2841232.37</v>
      </c>
      <c r="Q116" s="16">
        <v>5.8258579215396802E-2</v>
      </c>
      <c r="R116" s="17">
        <v>731970.85</v>
      </c>
      <c r="S116" s="16">
        <v>5.4458131929691803E-2</v>
      </c>
      <c r="T116" s="17">
        <v>1117452.51</v>
      </c>
      <c r="U116" s="16">
        <v>3.9192444244886201E-2</v>
      </c>
      <c r="V116" s="18">
        <v>3.8816195617626001</v>
      </c>
      <c r="W116" s="16">
        <v>3.60417087281614E-3</v>
      </c>
      <c r="X116" s="18">
        <v>2.5425978684320101</v>
      </c>
      <c r="Y116" s="16">
        <v>1.83470685108422E-2</v>
      </c>
      <c r="Z116" s="15">
        <v>5263535</v>
      </c>
      <c r="AA116" s="16">
        <v>4.3970416643631202E-2</v>
      </c>
      <c r="AB116" s="17">
        <v>1397050.68</v>
      </c>
      <c r="AC116" s="16">
        <v>6.8441039398026399E-2</v>
      </c>
      <c r="AD116" s="17">
        <v>2124198.7000000002</v>
      </c>
      <c r="AE116" s="16">
        <v>5.1315824860713601E-2</v>
      </c>
      <c r="AF116" s="18">
        <v>3.7676049089357302</v>
      </c>
      <c r="AG116" s="16">
        <v>-2.2903110094107101E-2</v>
      </c>
      <c r="AH116" s="18">
        <v>2.4778920164107099</v>
      </c>
      <c r="AI116" s="16">
        <v>-6.9868711602964198E-3</v>
      </c>
      <c r="AJ116" s="15">
        <v>10160912.41</v>
      </c>
      <c r="AK116" s="16">
        <v>4.8661530334426897E-2</v>
      </c>
      <c r="AL116" s="17">
        <v>2647874.4</v>
      </c>
      <c r="AM116" s="16">
        <v>3.5937852752250303E-2</v>
      </c>
      <c r="AN116" s="17">
        <v>4035654.2</v>
      </c>
      <c r="AO116" s="16">
        <v>1.9641565986710002E-2</v>
      </c>
      <c r="AP116" s="18">
        <v>3.8373845866707299</v>
      </c>
      <c r="AQ116" s="16">
        <v>1.2282278853285301E-2</v>
      </c>
      <c r="AR116" s="18">
        <v>2.5177856938287699</v>
      </c>
      <c r="AS116" s="16">
        <v>2.8460946783425999E-2</v>
      </c>
    </row>
    <row r="117" spans="4:45" x14ac:dyDescent="0.2">
      <c r="D117" s="29"/>
      <c r="E117" s="14" t="s">
        <v>318</v>
      </c>
      <c r="F117" s="15">
        <v>1510955.73</v>
      </c>
      <c r="G117" s="16">
        <v>3.6515060178459E-2</v>
      </c>
      <c r="H117" s="17">
        <v>371884.15</v>
      </c>
      <c r="I117" s="16">
        <v>7.0125068485319998E-3</v>
      </c>
      <c r="J117" s="17">
        <v>641576.86</v>
      </c>
      <c r="K117" s="16">
        <v>-5.4820130997748299E-3</v>
      </c>
      <c r="L117" s="18">
        <v>4.0629742622803402</v>
      </c>
      <c r="M117" s="16">
        <v>2.92971071652884E-2</v>
      </c>
      <c r="N117" s="18">
        <v>2.3550658139384901</v>
      </c>
      <c r="O117" s="16">
        <v>4.2228570856855899E-2</v>
      </c>
      <c r="P117" s="15">
        <v>4690392.07</v>
      </c>
      <c r="Q117" s="16">
        <v>4.80850661993628E-2</v>
      </c>
      <c r="R117" s="17">
        <v>1177110.33</v>
      </c>
      <c r="S117" s="16">
        <v>3.1838128765746501E-2</v>
      </c>
      <c r="T117" s="17">
        <v>1982224.12</v>
      </c>
      <c r="U117" s="16">
        <v>3.1071139526664598E-2</v>
      </c>
      <c r="V117" s="18">
        <v>3.9846664755715802</v>
      </c>
      <c r="W117" s="16">
        <v>1.5745626160423399E-2</v>
      </c>
      <c r="X117" s="18">
        <v>2.36622691787244</v>
      </c>
      <c r="Y117" s="16">
        <v>1.6501215115485499E-2</v>
      </c>
      <c r="Z117" s="15">
        <v>8792012.6600000001</v>
      </c>
      <c r="AA117" s="16">
        <v>2.3844585217929499E-2</v>
      </c>
      <c r="AB117" s="17">
        <v>2197778.86</v>
      </c>
      <c r="AC117" s="16">
        <v>8.2151563032024696E-3</v>
      </c>
      <c r="AD117" s="17">
        <v>3722505.9</v>
      </c>
      <c r="AE117" s="16">
        <v>5.5827434604797997E-4</v>
      </c>
      <c r="AF117" s="18">
        <v>4.0004082394349698</v>
      </c>
      <c r="AG117" s="16">
        <v>1.5502076929725101E-2</v>
      </c>
      <c r="AH117" s="18">
        <v>2.3618532505213801</v>
      </c>
      <c r="AI117" s="16">
        <v>2.3273317975508401E-2</v>
      </c>
      <c r="AJ117" s="15">
        <v>17344261.629999999</v>
      </c>
      <c r="AK117" s="16">
        <v>4.5724394421585497E-2</v>
      </c>
      <c r="AL117" s="17">
        <v>4354187.0599999996</v>
      </c>
      <c r="AM117" s="16">
        <v>3.9129352782294603E-2</v>
      </c>
      <c r="AN117" s="17">
        <v>7387601.0700000003</v>
      </c>
      <c r="AO117" s="16">
        <v>2.3744597893187998E-2</v>
      </c>
      <c r="AP117" s="18">
        <v>3.9833524354830998</v>
      </c>
      <c r="AQ117" s="16">
        <v>6.3466993994852599E-3</v>
      </c>
      <c r="AR117" s="18">
        <v>2.3477528720970802</v>
      </c>
      <c r="AS117" s="16">
        <v>2.1470000011360901E-2</v>
      </c>
    </row>
    <row r="118" spans="4:45" x14ac:dyDescent="0.2">
      <c r="D118" s="29"/>
      <c r="E118" s="14" t="s">
        <v>344</v>
      </c>
      <c r="F118" s="15">
        <v>512096.35</v>
      </c>
      <c r="G118" s="16">
        <v>2.6051700470913201E-2</v>
      </c>
      <c r="H118" s="17">
        <v>137764.15</v>
      </c>
      <c r="I118" s="16">
        <v>8.2194416151861793E-2</v>
      </c>
      <c r="J118" s="17">
        <v>236413.34</v>
      </c>
      <c r="K118" s="16">
        <v>5.1583299735571103E-2</v>
      </c>
      <c r="L118" s="18">
        <v>3.7171960194288598</v>
      </c>
      <c r="M118" s="16">
        <v>-5.18785856247388E-2</v>
      </c>
      <c r="N118" s="18">
        <v>2.1661059820059201</v>
      </c>
      <c r="O118" s="16">
        <v>-2.4279198111151E-2</v>
      </c>
      <c r="P118" s="15">
        <v>1488680.8</v>
      </c>
      <c r="Q118" s="16">
        <v>-6.1760842648332897E-4</v>
      </c>
      <c r="R118" s="17">
        <v>391375.8</v>
      </c>
      <c r="S118" s="16">
        <v>1.4466160679239601E-2</v>
      </c>
      <c r="T118" s="17">
        <v>662199.82999999996</v>
      </c>
      <c r="U118" s="16">
        <v>-1.3440910116041E-2</v>
      </c>
      <c r="V118" s="18">
        <v>3.8037119310902701</v>
      </c>
      <c r="W118" s="16">
        <v>-1.48686764432079E-2</v>
      </c>
      <c r="X118" s="18">
        <v>2.2480839356301199</v>
      </c>
      <c r="Y118" s="16">
        <v>1.29980067296992E-2</v>
      </c>
      <c r="Z118" s="15">
        <v>2856085.68</v>
      </c>
      <c r="AA118" s="16">
        <v>-4.6881163719984902E-3</v>
      </c>
      <c r="AB118" s="17">
        <v>755005.6</v>
      </c>
      <c r="AC118" s="16">
        <v>-5.3741803323068497E-3</v>
      </c>
      <c r="AD118" s="17">
        <v>1282677.2</v>
      </c>
      <c r="AE118" s="16">
        <v>-4.0415382216596199E-2</v>
      </c>
      <c r="AF118" s="18">
        <v>3.78286688204697</v>
      </c>
      <c r="AG118" s="16">
        <v>6.8977091358592699E-4</v>
      </c>
      <c r="AH118" s="18">
        <v>2.2266597394886301</v>
      </c>
      <c r="AI118" s="16">
        <v>3.7232011833543299E-2</v>
      </c>
      <c r="AJ118" s="15">
        <v>5953722.5599999996</v>
      </c>
      <c r="AK118" s="16">
        <v>8.8781551270877401E-3</v>
      </c>
      <c r="AL118" s="17">
        <v>1564637.08</v>
      </c>
      <c r="AM118" s="16">
        <v>-6.9672864975046898E-3</v>
      </c>
      <c r="AN118" s="17">
        <v>2679604.77</v>
      </c>
      <c r="AO118" s="16">
        <v>-4.15503974212642E-2</v>
      </c>
      <c r="AP118" s="18">
        <v>3.8051779777582699</v>
      </c>
      <c r="AQ118" s="16">
        <v>1.5956615939372702E-2</v>
      </c>
      <c r="AR118" s="18">
        <v>2.2218659358484398</v>
      </c>
      <c r="AS118" s="16">
        <v>5.2614714861034403E-2</v>
      </c>
    </row>
    <row r="119" spans="4:45" x14ac:dyDescent="0.2">
      <c r="D119" s="29"/>
      <c r="E119" s="14" t="s">
        <v>345</v>
      </c>
      <c r="F119" s="15">
        <v>1154672.93</v>
      </c>
      <c r="G119" s="16">
        <v>4.2385807036096901E-2</v>
      </c>
      <c r="H119" s="17">
        <v>341856.31</v>
      </c>
      <c r="I119" s="16">
        <v>4.4135114118181197E-2</v>
      </c>
      <c r="J119" s="17">
        <v>468964.93</v>
      </c>
      <c r="K119" s="16">
        <v>2.4088681814347398E-3</v>
      </c>
      <c r="L119" s="18">
        <v>3.3776557466498098</v>
      </c>
      <c r="M119" s="16">
        <v>-1.6753646711341599E-3</v>
      </c>
      <c r="N119" s="18">
        <v>2.4621733015302398</v>
      </c>
      <c r="O119" s="16">
        <v>3.9880871093237603E-2</v>
      </c>
      <c r="P119" s="15">
        <v>3556147.6</v>
      </c>
      <c r="Q119" s="16">
        <v>4.8453493568272901E-2</v>
      </c>
      <c r="R119" s="17">
        <v>1046918.23</v>
      </c>
      <c r="S119" s="16">
        <v>3.0136877902842599E-2</v>
      </c>
      <c r="T119" s="17">
        <v>1441275.29</v>
      </c>
      <c r="U119" s="16">
        <v>1.35526756217044E-2</v>
      </c>
      <c r="V119" s="18">
        <v>3.3967768428294498</v>
      </c>
      <c r="W119" s="16">
        <v>1.7780759099430998E-2</v>
      </c>
      <c r="X119" s="18">
        <v>2.46736180428098</v>
      </c>
      <c r="Y119" s="16">
        <v>3.4434143173822297E-2</v>
      </c>
      <c r="Z119" s="15">
        <v>6801503.2599999998</v>
      </c>
      <c r="AA119" s="16">
        <v>4.6451711500070998E-2</v>
      </c>
      <c r="AB119" s="17">
        <v>2014026.34</v>
      </c>
      <c r="AC119" s="16">
        <v>3.3829030588732503E-2</v>
      </c>
      <c r="AD119" s="17">
        <v>2772357.09</v>
      </c>
      <c r="AE119" s="16">
        <v>5.5925616976170303E-3</v>
      </c>
      <c r="AF119" s="18">
        <v>3.3770676802568498</v>
      </c>
      <c r="AG119" s="16">
        <v>1.22096406058072E-2</v>
      </c>
      <c r="AH119" s="18">
        <v>2.4533287160349202</v>
      </c>
      <c r="AI119" s="16">
        <v>4.0631913320317799E-2</v>
      </c>
      <c r="AJ119" s="15">
        <v>13657831.68</v>
      </c>
      <c r="AK119" s="16">
        <v>6.2438057359302197E-2</v>
      </c>
      <c r="AL119" s="17">
        <v>4100849.98</v>
      </c>
      <c r="AM119" s="16">
        <v>7.3875296342224797E-2</v>
      </c>
      <c r="AN119" s="17">
        <v>5683923.6799999997</v>
      </c>
      <c r="AO119" s="16">
        <v>2.9966072925896699E-2</v>
      </c>
      <c r="AP119" s="18">
        <v>3.3304880077568702</v>
      </c>
      <c r="AQ119" s="16">
        <v>-1.06504349451742E-2</v>
      </c>
      <c r="AR119" s="18">
        <v>2.4028879430696399</v>
      </c>
      <c r="AS119" s="16">
        <v>3.1527236951757E-2</v>
      </c>
    </row>
    <row r="120" spans="4:45" x14ac:dyDescent="0.2">
      <c r="D120" s="28" t="s">
        <v>19</v>
      </c>
      <c r="E120" s="14" t="s">
        <v>319</v>
      </c>
      <c r="F120" s="15">
        <v>11245021.1</v>
      </c>
      <c r="G120" s="16">
        <v>1.5787581248231802E-2</v>
      </c>
      <c r="H120" s="17">
        <v>2594786.81</v>
      </c>
      <c r="I120" s="16">
        <v>-1.9757672574346501E-2</v>
      </c>
      <c r="J120" s="17">
        <v>4395844.93</v>
      </c>
      <c r="K120" s="16">
        <v>-2.1795544620879102E-2</v>
      </c>
      <c r="L120" s="18">
        <v>4.3336974955564802</v>
      </c>
      <c r="M120" s="16">
        <v>3.6261700630627301E-2</v>
      </c>
      <c r="N120" s="18">
        <v>2.5581023168622101</v>
      </c>
      <c r="O120" s="16">
        <v>3.8420522072295002E-2</v>
      </c>
      <c r="P120" s="15">
        <v>35922163.75</v>
      </c>
      <c r="Q120" s="16">
        <v>2.8701275948831002E-2</v>
      </c>
      <c r="R120" s="17">
        <v>8246502.9100000001</v>
      </c>
      <c r="S120" s="16">
        <v>-1.02319678184802E-2</v>
      </c>
      <c r="T120" s="17">
        <v>13910749.029999999</v>
      </c>
      <c r="U120" s="16">
        <v>-1.04012517927952E-2</v>
      </c>
      <c r="V120" s="18">
        <v>4.3560481505972097</v>
      </c>
      <c r="W120" s="16">
        <v>3.9335725646240202E-2</v>
      </c>
      <c r="X120" s="18">
        <v>2.5823313807567101</v>
      </c>
      <c r="Y120" s="16">
        <v>3.95135177893726E-2</v>
      </c>
      <c r="Z120" s="15">
        <v>67159133.840000004</v>
      </c>
      <c r="AA120" s="16">
        <v>3.5945134086954003E-2</v>
      </c>
      <c r="AB120" s="17">
        <v>15630210.73</v>
      </c>
      <c r="AC120" s="16">
        <v>1.1174388808203599E-3</v>
      </c>
      <c r="AD120" s="17">
        <v>26431761.48</v>
      </c>
      <c r="AE120" s="16">
        <v>-1.7899828503313601E-3</v>
      </c>
      <c r="AF120" s="18">
        <v>4.2967516561435399</v>
      </c>
      <c r="AG120" s="16">
        <v>3.4788820825125799E-2</v>
      </c>
      <c r="AH120" s="18">
        <v>2.54084972319446</v>
      </c>
      <c r="AI120" s="16">
        <v>3.7802783271035201E-2</v>
      </c>
      <c r="AJ120" s="15">
        <v>130938492.03</v>
      </c>
      <c r="AK120" s="16">
        <v>2.6399009449176801E-2</v>
      </c>
      <c r="AL120" s="17">
        <v>30834997.789999999</v>
      </c>
      <c r="AM120" s="16">
        <v>1.0525563581625701E-2</v>
      </c>
      <c r="AN120" s="17">
        <v>52249810.170000002</v>
      </c>
      <c r="AO120" s="16">
        <v>9.3461007369257006E-3</v>
      </c>
      <c r="AP120" s="18">
        <v>4.2464245634700299</v>
      </c>
      <c r="AQ120" s="16">
        <v>1.5708109165779499E-2</v>
      </c>
      <c r="AR120" s="18">
        <v>2.5060089520704198</v>
      </c>
      <c r="AS120" s="16">
        <v>1.68950062815925E-2</v>
      </c>
    </row>
    <row r="121" spans="4:45" x14ac:dyDescent="0.2">
      <c r="D121" s="29"/>
      <c r="E121" s="14" t="s">
        <v>320</v>
      </c>
      <c r="F121" s="15">
        <v>13563959.869999999</v>
      </c>
      <c r="G121" s="16">
        <v>6.8993530479142001E-2</v>
      </c>
      <c r="H121" s="17">
        <v>3603794.4</v>
      </c>
      <c r="I121" s="16">
        <v>7.2340213568856407E-2</v>
      </c>
      <c r="J121" s="17">
        <v>6159589.2599999998</v>
      </c>
      <c r="K121" s="16">
        <v>4.8806709554937398E-2</v>
      </c>
      <c r="L121" s="18">
        <v>3.76379958579213</v>
      </c>
      <c r="M121" s="16">
        <v>-3.1209154029356902E-3</v>
      </c>
      <c r="N121" s="18">
        <v>2.2020883694442999</v>
      </c>
      <c r="O121" s="16">
        <v>1.9247417794238799E-2</v>
      </c>
      <c r="P121" s="15">
        <v>40411598.840000004</v>
      </c>
      <c r="Q121" s="16">
        <v>6.4478624849725899E-2</v>
      </c>
      <c r="R121" s="17">
        <v>10626850.76</v>
      </c>
      <c r="S121" s="16">
        <v>6.1075982920951802E-2</v>
      </c>
      <c r="T121" s="17">
        <v>18047016.289999999</v>
      </c>
      <c r="U121" s="16">
        <v>4.7274763000794903E-2</v>
      </c>
      <c r="V121" s="18">
        <v>3.8027821932073498</v>
      </c>
      <c r="W121" s="16">
        <v>3.2067844184044702E-3</v>
      </c>
      <c r="X121" s="18">
        <v>2.2392398937652902</v>
      </c>
      <c r="Y121" s="16">
        <v>1.6427266708534199E-2</v>
      </c>
      <c r="Z121" s="15">
        <v>76523261.060000002</v>
      </c>
      <c r="AA121" s="16">
        <v>5.4101570187237602E-2</v>
      </c>
      <c r="AB121" s="17">
        <v>20158184.100000001</v>
      </c>
      <c r="AC121" s="16">
        <v>4.3697149739492798E-2</v>
      </c>
      <c r="AD121" s="17">
        <v>34404401</v>
      </c>
      <c r="AE121" s="16">
        <v>2.36786577870409E-2</v>
      </c>
      <c r="AF121" s="18">
        <v>3.7961386144895899</v>
      </c>
      <c r="AG121" s="16">
        <v>9.9688117863900895E-3</v>
      </c>
      <c r="AH121" s="18">
        <v>2.2242288438621598</v>
      </c>
      <c r="AI121" s="16">
        <v>2.9719201595903199E-2</v>
      </c>
      <c r="AJ121" s="15">
        <v>154137064.18000001</v>
      </c>
      <c r="AK121" s="16">
        <v>5.8727202124694601E-2</v>
      </c>
      <c r="AL121" s="17">
        <v>40292357.350000001</v>
      </c>
      <c r="AM121" s="16">
        <v>4.06904354879132E-2</v>
      </c>
      <c r="AN121" s="17">
        <v>68895997.180000007</v>
      </c>
      <c r="AO121" s="16">
        <v>1.7276127308815E-2</v>
      </c>
      <c r="AP121" s="18">
        <v>3.8254665231196698</v>
      </c>
      <c r="AQ121" s="16">
        <v>1.73315387762982E-2</v>
      </c>
      <c r="AR121" s="18">
        <v>2.2372426626948498</v>
      </c>
      <c r="AS121" s="16">
        <v>4.0747122342817403E-2</v>
      </c>
    </row>
    <row r="122" spans="4:45" x14ac:dyDescent="0.2">
      <c r="D122" s="29"/>
      <c r="E122" s="14" t="s">
        <v>321</v>
      </c>
      <c r="F122" s="15">
        <v>10014472.59</v>
      </c>
      <c r="G122" s="16">
        <v>6.4086407941743806E-2</v>
      </c>
      <c r="H122" s="17">
        <v>2443462.92</v>
      </c>
      <c r="I122" s="16">
        <v>7.7476664548339499E-2</v>
      </c>
      <c r="J122" s="17">
        <v>4210313.97</v>
      </c>
      <c r="K122" s="16">
        <v>3.3651085243129798E-2</v>
      </c>
      <c r="L122" s="18">
        <v>4.09847536790123</v>
      </c>
      <c r="M122" s="16">
        <v>-1.24274214441652E-2</v>
      </c>
      <c r="N122" s="18">
        <v>2.3785571958188201</v>
      </c>
      <c r="O122" s="16">
        <v>2.94444838622261E-2</v>
      </c>
      <c r="P122" s="15">
        <v>29505465.48</v>
      </c>
      <c r="Q122" s="16">
        <v>4.4986027305145102E-2</v>
      </c>
      <c r="R122" s="17">
        <v>7214274.8700000001</v>
      </c>
      <c r="S122" s="16">
        <v>4.2742997078599701E-2</v>
      </c>
      <c r="T122" s="17">
        <v>12370468.82</v>
      </c>
      <c r="U122" s="16">
        <v>9.9474494291918597E-3</v>
      </c>
      <c r="V122" s="18">
        <v>4.0898726499451996</v>
      </c>
      <c r="W122" s="16">
        <v>2.1510863490138E-3</v>
      </c>
      <c r="X122" s="18">
        <v>2.38515337691139</v>
      </c>
      <c r="Y122" s="16">
        <v>3.4693466373677803E-2</v>
      </c>
      <c r="Z122" s="15">
        <v>55747646.270000003</v>
      </c>
      <c r="AA122" s="16">
        <v>1.70569360720303E-2</v>
      </c>
      <c r="AB122" s="17">
        <v>13601649.779999999</v>
      </c>
      <c r="AC122" s="16">
        <v>1.23685301842E-2</v>
      </c>
      <c r="AD122" s="17">
        <v>23603885.530000001</v>
      </c>
      <c r="AE122" s="16">
        <v>-2.0987060804278101E-2</v>
      </c>
      <c r="AF122" s="18">
        <v>4.0985944478567502</v>
      </c>
      <c r="AG122" s="16">
        <v>4.6311256701916503E-3</v>
      </c>
      <c r="AH122" s="18">
        <v>2.36179955199096</v>
      </c>
      <c r="AI122" s="16">
        <v>3.8859544499546803E-2</v>
      </c>
      <c r="AJ122" s="15">
        <v>111955830.08</v>
      </c>
      <c r="AK122" s="16">
        <v>9.7386007703703908E-3</v>
      </c>
      <c r="AL122" s="17">
        <v>27321936.690000001</v>
      </c>
      <c r="AM122" s="16">
        <v>1.00973722000506E-2</v>
      </c>
      <c r="AN122" s="17">
        <v>47824031.07</v>
      </c>
      <c r="AO122" s="16">
        <v>-2.21908984064314E-2</v>
      </c>
      <c r="AP122" s="18">
        <v>4.0976535210615799</v>
      </c>
      <c r="AQ122" s="16">
        <v>-3.55184994590115E-4</v>
      </c>
      <c r="AR122" s="18">
        <v>2.3409952606489899</v>
      </c>
      <c r="AS122" s="16">
        <v>3.2654123514257803E-2</v>
      </c>
    </row>
    <row r="123" spans="4:45" x14ac:dyDescent="0.2">
      <c r="D123" s="29"/>
      <c r="E123" s="14" t="s">
        <v>322</v>
      </c>
      <c r="F123" s="15">
        <v>19408823.129999999</v>
      </c>
      <c r="G123" s="16">
        <v>0.116990833618281</v>
      </c>
      <c r="H123" s="17">
        <v>4942026.84</v>
      </c>
      <c r="I123" s="16">
        <v>0.139652390797744</v>
      </c>
      <c r="J123" s="17">
        <v>8041928.8300000001</v>
      </c>
      <c r="K123" s="16">
        <v>0.110230790377547</v>
      </c>
      <c r="L123" s="18">
        <v>3.9273002268842401</v>
      </c>
      <c r="M123" s="16">
        <v>-1.98846221553572E-2</v>
      </c>
      <c r="N123" s="18">
        <v>2.4134537298560002</v>
      </c>
      <c r="O123" s="16">
        <v>6.0888630538120398E-3</v>
      </c>
      <c r="P123" s="15">
        <v>63139509.020000003</v>
      </c>
      <c r="Q123" s="16">
        <v>5.4037913105039102E-2</v>
      </c>
      <c r="R123" s="17">
        <v>16864508.440000001</v>
      </c>
      <c r="S123" s="16">
        <v>8.8265308708583998E-2</v>
      </c>
      <c r="T123" s="17">
        <v>25853683.579999998</v>
      </c>
      <c r="U123" s="16">
        <v>6.2082637089980998E-2</v>
      </c>
      <c r="V123" s="18">
        <v>3.7439282173349802</v>
      </c>
      <c r="W123" s="16">
        <v>-3.1451333906951102E-2</v>
      </c>
      <c r="X123" s="18">
        <v>2.4421861907849598</v>
      </c>
      <c r="Y123" s="16">
        <v>-7.5744802748907202E-3</v>
      </c>
      <c r="Z123" s="15">
        <v>114347132.55</v>
      </c>
      <c r="AA123" s="16">
        <v>3.4220910626340098E-2</v>
      </c>
      <c r="AB123" s="17">
        <v>30406677.579999998</v>
      </c>
      <c r="AC123" s="16">
        <v>7.4106141818173293E-2</v>
      </c>
      <c r="AD123" s="17">
        <v>47883912.859999999</v>
      </c>
      <c r="AE123" s="16">
        <v>3.8919134788106102E-2</v>
      </c>
      <c r="AF123" s="18">
        <v>3.7605927924598999</v>
      </c>
      <c r="AG123" s="16">
        <v>-3.7133416930582197E-2</v>
      </c>
      <c r="AH123" s="18">
        <v>2.3880072809488402</v>
      </c>
      <c r="AI123" s="16">
        <v>-4.5222231494699301E-3</v>
      </c>
      <c r="AJ123" s="15">
        <v>223639639.94999999</v>
      </c>
      <c r="AK123" s="16">
        <v>1.68784250358258E-2</v>
      </c>
      <c r="AL123" s="17">
        <v>58826443.170000002</v>
      </c>
      <c r="AM123" s="16">
        <v>5.0020777156822398E-2</v>
      </c>
      <c r="AN123" s="17">
        <v>93584302.370000005</v>
      </c>
      <c r="AO123" s="16">
        <v>1.3354756963633601E-2</v>
      </c>
      <c r="AP123" s="18">
        <v>3.80168556687532</v>
      </c>
      <c r="AQ123" s="16">
        <v>-3.1563520305509803E-2</v>
      </c>
      <c r="AR123" s="18">
        <v>2.3897131707602601</v>
      </c>
      <c r="AS123" s="16">
        <v>3.4772305039058198E-3</v>
      </c>
    </row>
    <row r="124" spans="4:45" x14ac:dyDescent="0.2">
      <c r="D124" s="29"/>
      <c r="E124" s="14" t="s">
        <v>323</v>
      </c>
      <c r="F124" s="15">
        <v>6634518.3399999999</v>
      </c>
      <c r="G124" s="16">
        <v>7.3951576671405297E-2</v>
      </c>
      <c r="H124" s="17">
        <v>1749041.44</v>
      </c>
      <c r="I124" s="16">
        <v>4.7249377262134698E-2</v>
      </c>
      <c r="J124" s="17">
        <v>3006075.38</v>
      </c>
      <c r="K124" s="16">
        <v>3.4718428129878298E-2</v>
      </c>
      <c r="L124" s="18">
        <v>3.7932310740447601</v>
      </c>
      <c r="M124" s="16">
        <v>2.5497460288856199E-2</v>
      </c>
      <c r="N124" s="18">
        <v>2.20703658469137</v>
      </c>
      <c r="O124" s="16">
        <v>3.7916738964856297E-2</v>
      </c>
      <c r="P124" s="15">
        <v>20358153.27</v>
      </c>
      <c r="Q124" s="16">
        <v>9.91962423671372E-2</v>
      </c>
      <c r="R124" s="17">
        <v>5298615.7699999996</v>
      </c>
      <c r="S124" s="16">
        <v>9.4157794409617995E-2</v>
      </c>
      <c r="T124" s="17">
        <v>9075208.0199999996</v>
      </c>
      <c r="U124" s="16">
        <v>9.7866117769578598E-2</v>
      </c>
      <c r="V124" s="18">
        <v>3.84216447345832</v>
      </c>
      <c r="W124" s="16">
        <v>4.6048641094201702E-3</v>
      </c>
      <c r="X124" s="18">
        <v>2.2432712534119998</v>
      </c>
      <c r="Y124" s="16">
        <v>1.21155446554895E-3</v>
      </c>
      <c r="Z124" s="15">
        <v>38201602.270000003</v>
      </c>
      <c r="AA124" s="16">
        <v>7.8788686086060405E-2</v>
      </c>
      <c r="AB124" s="17">
        <v>9907202.5800000001</v>
      </c>
      <c r="AC124" s="16">
        <v>7.0907912729095995E-2</v>
      </c>
      <c r="AD124" s="17">
        <v>16941782.829999998</v>
      </c>
      <c r="AE124" s="16">
        <v>6.6349900374407397E-2</v>
      </c>
      <c r="AF124" s="18">
        <v>3.8559423774294102</v>
      </c>
      <c r="AG124" s="16">
        <v>7.3589645414805296E-3</v>
      </c>
      <c r="AH124" s="18">
        <v>2.2548749829536101</v>
      </c>
      <c r="AI124" s="16">
        <v>1.16648256892841E-2</v>
      </c>
      <c r="AJ124" s="15">
        <v>75485050.510000005</v>
      </c>
      <c r="AK124" s="16">
        <v>8.6283068345380104E-2</v>
      </c>
      <c r="AL124" s="17">
        <v>19596219.25</v>
      </c>
      <c r="AM124" s="16">
        <v>7.3509200827402602E-2</v>
      </c>
      <c r="AN124" s="17">
        <v>33509397.969999999</v>
      </c>
      <c r="AO124" s="16">
        <v>6.3894895343853605E-2</v>
      </c>
      <c r="AP124" s="18">
        <v>3.8520211244319502</v>
      </c>
      <c r="AQ124" s="16">
        <v>1.18991691064521E-2</v>
      </c>
      <c r="AR124" s="18">
        <v>2.2526531386084501</v>
      </c>
      <c r="AS124" s="16">
        <v>2.10435947192796E-2</v>
      </c>
    </row>
    <row r="125" spans="4:45" x14ac:dyDescent="0.2">
      <c r="D125" s="29"/>
      <c r="E125" s="14" t="s">
        <v>324</v>
      </c>
      <c r="F125" s="15">
        <v>8377497.1399999997</v>
      </c>
      <c r="G125" s="16">
        <v>5.5768160849635699E-2</v>
      </c>
      <c r="H125" s="17">
        <v>1967505.03</v>
      </c>
      <c r="I125" s="16">
        <v>4.0002072598129398E-3</v>
      </c>
      <c r="J125" s="17">
        <v>3208741.63</v>
      </c>
      <c r="K125" s="16">
        <v>-2.87027124267896E-3</v>
      </c>
      <c r="L125" s="18">
        <v>4.2579292109865596</v>
      </c>
      <c r="M125" s="16">
        <v>5.1561696118680403E-2</v>
      </c>
      <c r="N125" s="18">
        <v>2.6108356814007498</v>
      </c>
      <c r="O125" s="16">
        <v>5.8807224778457998E-2</v>
      </c>
      <c r="P125" s="15">
        <v>25140061.710000001</v>
      </c>
      <c r="Q125" s="16">
        <v>0.103350076629647</v>
      </c>
      <c r="R125" s="17">
        <v>5886374.8300000001</v>
      </c>
      <c r="S125" s="16">
        <v>3.6484098701627998E-2</v>
      </c>
      <c r="T125" s="17">
        <v>9553722.1300000008</v>
      </c>
      <c r="U125" s="16">
        <v>4.1754399235482402E-2</v>
      </c>
      <c r="V125" s="18">
        <v>4.2708903928226398</v>
      </c>
      <c r="W125" s="16">
        <v>6.4512304638132206E-2</v>
      </c>
      <c r="X125" s="18">
        <v>2.6314415855843998</v>
      </c>
      <c r="Y125" s="16">
        <v>5.9126870440257703E-2</v>
      </c>
      <c r="Z125" s="15">
        <v>48487544.640000001</v>
      </c>
      <c r="AA125" s="16">
        <v>6.1414100822616301E-2</v>
      </c>
      <c r="AB125" s="17">
        <v>11542725.119999999</v>
      </c>
      <c r="AC125" s="16">
        <v>1.6147673557954399E-2</v>
      </c>
      <c r="AD125" s="17">
        <v>18819637.829999998</v>
      </c>
      <c r="AE125" s="16">
        <v>1.3031534249748299E-2</v>
      </c>
      <c r="AF125" s="18">
        <v>4.2007016658471699</v>
      </c>
      <c r="AG125" s="16">
        <v>4.4547095311615E-2</v>
      </c>
      <c r="AH125" s="18">
        <v>2.5764334615784699</v>
      </c>
      <c r="AI125" s="16">
        <v>4.7760178175203803E-2</v>
      </c>
      <c r="AJ125" s="15">
        <v>97391989.930000007</v>
      </c>
      <c r="AK125" s="16">
        <v>4.2625131483794897E-2</v>
      </c>
      <c r="AL125" s="17">
        <v>23753600.16</v>
      </c>
      <c r="AM125" s="16">
        <v>2.1781500148199299E-2</v>
      </c>
      <c r="AN125" s="17">
        <v>38639496.640000001</v>
      </c>
      <c r="AO125" s="16">
        <v>1.30315589341708E-2</v>
      </c>
      <c r="AP125" s="18">
        <v>4.1000938499421098</v>
      </c>
      <c r="AQ125" s="16">
        <v>2.0399303894788098E-2</v>
      </c>
      <c r="AR125" s="18">
        <v>2.5205294685226001</v>
      </c>
      <c r="AS125" s="16">
        <v>2.92128831413308E-2</v>
      </c>
    </row>
    <row r="126" spans="4:45" x14ac:dyDescent="0.2">
      <c r="D126" s="29"/>
      <c r="E126" s="14" t="s">
        <v>325</v>
      </c>
      <c r="F126" s="15">
        <v>12592616.380000001</v>
      </c>
      <c r="G126" s="16">
        <v>3.5043760773145402E-2</v>
      </c>
      <c r="H126" s="17">
        <v>3049868.65</v>
      </c>
      <c r="I126" s="16">
        <v>1.7351595325204399E-2</v>
      </c>
      <c r="J126" s="17">
        <v>5261721.46</v>
      </c>
      <c r="K126" s="16">
        <v>4.3622811659242998E-4</v>
      </c>
      <c r="L126" s="18">
        <v>4.12890449560836</v>
      </c>
      <c r="M126" s="16">
        <v>1.7390414021305499E-2</v>
      </c>
      <c r="N126" s="18">
        <v>2.3932502842900401</v>
      </c>
      <c r="O126" s="16">
        <v>3.4592442460530101E-2</v>
      </c>
      <c r="P126" s="15">
        <v>37866961.520000003</v>
      </c>
      <c r="Q126" s="16">
        <v>6.3605769865746301E-2</v>
      </c>
      <c r="R126" s="17">
        <v>9265657.8000000007</v>
      </c>
      <c r="S126" s="16">
        <v>5.0093192356164502E-2</v>
      </c>
      <c r="T126" s="17">
        <v>15703830.66</v>
      </c>
      <c r="U126" s="16">
        <v>4.7465329350823302E-2</v>
      </c>
      <c r="V126" s="18">
        <v>4.0868076867678003</v>
      </c>
      <c r="W126" s="16">
        <v>1.28679793450168E-2</v>
      </c>
      <c r="X126" s="18">
        <v>2.4113200364833798</v>
      </c>
      <c r="Y126" s="16">
        <v>1.54090451136233E-2</v>
      </c>
      <c r="Z126" s="15">
        <v>72195851.450000003</v>
      </c>
      <c r="AA126" s="16">
        <v>5.0346000805825901E-2</v>
      </c>
      <c r="AB126" s="17">
        <v>17673391.239999998</v>
      </c>
      <c r="AC126" s="16">
        <v>3.76520731815961E-2</v>
      </c>
      <c r="AD126" s="17">
        <v>30111617.530000001</v>
      </c>
      <c r="AE126" s="16">
        <v>2.7625204582669101E-2</v>
      </c>
      <c r="AF126" s="18">
        <v>4.0850027292215403</v>
      </c>
      <c r="AG126" s="16">
        <v>1.22333178454589E-2</v>
      </c>
      <c r="AH126" s="18">
        <v>2.39760787935327</v>
      </c>
      <c r="AI126" s="16">
        <v>2.21100028705347E-2</v>
      </c>
      <c r="AJ126" s="15">
        <v>144350172.94999999</v>
      </c>
      <c r="AK126" s="16">
        <v>6.4668754473962503E-2</v>
      </c>
      <c r="AL126" s="17">
        <v>35521631.390000001</v>
      </c>
      <c r="AM126" s="16">
        <v>5.9706168848642001E-2</v>
      </c>
      <c r="AN126" s="17">
        <v>60630400.969999999</v>
      </c>
      <c r="AO126" s="16">
        <v>4.23954833680305E-2</v>
      </c>
      <c r="AP126" s="18">
        <v>4.0637258848037403</v>
      </c>
      <c r="AQ126" s="16">
        <v>4.6829826712362502E-3</v>
      </c>
      <c r="AR126" s="18">
        <v>2.3808216775842301</v>
      </c>
      <c r="AS126" s="16">
        <v>2.1367390267239099E-2</v>
      </c>
    </row>
    <row r="127" spans="4:45" x14ac:dyDescent="0.2">
      <c r="D127" s="29"/>
      <c r="E127" s="14" t="s">
        <v>326</v>
      </c>
      <c r="F127" s="15">
        <v>12097295.289999999</v>
      </c>
      <c r="G127" s="16">
        <v>6.1673408376906498E-2</v>
      </c>
      <c r="H127" s="17">
        <v>2973059.96</v>
      </c>
      <c r="I127" s="16">
        <v>3.7632568804112899E-2</v>
      </c>
      <c r="J127" s="17">
        <v>5090955</v>
      </c>
      <c r="K127" s="16">
        <v>-7.24052928880303E-3</v>
      </c>
      <c r="L127" s="18">
        <v>4.0689711787716503</v>
      </c>
      <c r="M127" s="16">
        <v>2.3168933103652499E-2</v>
      </c>
      <c r="N127" s="18">
        <v>2.3762330034345198</v>
      </c>
      <c r="O127" s="16">
        <v>6.9416550230783303E-2</v>
      </c>
      <c r="P127" s="15">
        <v>37849923.850000001</v>
      </c>
      <c r="Q127" s="16">
        <v>7.8585097174662E-2</v>
      </c>
      <c r="R127" s="17">
        <v>9247838.8599999994</v>
      </c>
      <c r="S127" s="16">
        <v>4.7045753877530197E-2</v>
      </c>
      <c r="T127" s="17">
        <v>15802612.27</v>
      </c>
      <c r="U127" s="16">
        <v>9.42279213675218E-3</v>
      </c>
      <c r="V127" s="18">
        <v>4.0928398972989903</v>
      </c>
      <c r="W127" s="16">
        <v>3.01222207151234E-2</v>
      </c>
      <c r="X127" s="18">
        <v>2.3951687988861901</v>
      </c>
      <c r="Y127" s="16">
        <v>6.8516686542718697E-2</v>
      </c>
      <c r="Z127" s="15">
        <v>71166443.129999995</v>
      </c>
      <c r="AA127" s="16">
        <v>6.8216423460616696E-2</v>
      </c>
      <c r="AB127" s="17">
        <v>17578595.84</v>
      </c>
      <c r="AC127" s="16">
        <v>5.0028534953011801E-2</v>
      </c>
      <c r="AD127" s="17">
        <v>30245977.219999999</v>
      </c>
      <c r="AE127" s="16">
        <v>1.5808718972765302E-2</v>
      </c>
      <c r="AF127" s="18">
        <v>4.0484714352474702</v>
      </c>
      <c r="AG127" s="16">
        <v>1.7321327851741401E-2</v>
      </c>
      <c r="AH127" s="18">
        <v>2.3529225923949202</v>
      </c>
      <c r="AI127" s="16">
        <v>5.15920994858644E-2</v>
      </c>
      <c r="AJ127" s="15">
        <v>139814554.91999999</v>
      </c>
      <c r="AK127" s="16">
        <v>5.1882712810519101E-2</v>
      </c>
      <c r="AL127" s="17">
        <v>34963836.280000001</v>
      </c>
      <c r="AM127" s="16">
        <v>6.0714676174986097E-2</v>
      </c>
      <c r="AN127" s="17">
        <v>60793483.490000002</v>
      </c>
      <c r="AO127" s="16">
        <v>3.2165331273893601E-2</v>
      </c>
      <c r="AP127" s="18">
        <v>3.9988333602848001</v>
      </c>
      <c r="AQ127" s="16">
        <v>-8.32642704286473E-3</v>
      </c>
      <c r="AR127" s="18">
        <v>2.29982798967258</v>
      </c>
      <c r="AS127" s="16">
        <v>1.9102929481549701E-2</v>
      </c>
    </row>
    <row r="128" spans="4:45" x14ac:dyDescent="0.2">
      <c r="D128" s="29"/>
      <c r="E128" s="14" t="s">
        <v>327</v>
      </c>
      <c r="F128" s="15">
        <v>93934203.519999996</v>
      </c>
      <c r="G128" s="16">
        <v>6.4777344458220296E-2</v>
      </c>
      <c r="H128" s="17">
        <v>23323545.890000001</v>
      </c>
      <c r="I128" s="16">
        <v>5.5132692576707901E-2</v>
      </c>
      <c r="J128" s="17">
        <v>39375170.619999997</v>
      </c>
      <c r="K128" s="16">
        <v>3.0921225075789999E-2</v>
      </c>
      <c r="L128" s="18">
        <v>4.0274409372836599</v>
      </c>
      <c r="M128" s="16">
        <v>9.1407004534752694E-3</v>
      </c>
      <c r="N128" s="18">
        <v>2.3856202282025798</v>
      </c>
      <c r="O128" s="16">
        <v>3.2840646364557503E-2</v>
      </c>
      <c r="P128" s="15">
        <v>290193837.14999998</v>
      </c>
      <c r="Q128" s="16">
        <v>6.2894512900224395E-2</v>
      </c>
      <c r="R128" s="17">
        <v>72650622.859999999</v>
      </c>
      <c r="S128" s="16">
        <v>5.38247558827833E-2</v>
      </c>
      <c r="T128" s="17">
        <v>120317291.34999999</v>
      </c>
      <c r="U128" s="16">
        <v>3.75335007789021E-2</v>
      </c>
      <c r="V128" s="18">
        <v>3.9943750752035898</v>
      </c>
      <c r="W128" s="16">
        <v>8.6065135278051898E-3</v>
      </c>
      <c r="X128" s="18">
        <v>2.4119046721708002</v>
      </c>
      <c r="Y128" s="16">
        <v>2.44435597523197E-2</v>
      </c>
      <c r="Z128" s="15">
        <v>543828615.50999999</v>
      </c>
      <c r="AA128" s="16">
        <v>4.7331868153680401E-2</v>
      </c>
      <c r="AB128" s="17">
        <v>136498634.88999999</v>
      </c>
      <c r="AC128" s="16">
        <v>4.1537494969321798E-2</v>
      </c>
      <c r="AD128" s="17">
        <v>228442976.78</v>
      </c>
      <c r="AE128" s="16">
        <v>2.06076862530633E-2</v>
      </c>
      <c r="AF128" s="18">
        <v>3.9841322658520002</v>
      </c>
      <c r="AG128" s="16">
        <v>5.5632881315802003E-3</v>
      </c>
      <c r="AH128" s="18">
        <v>2.38058802759224</v>
      </c>
      <c r="AI128" s="16">
        <v>2.6184578325810001E-2</v>
      </c>
      <c r="AJ128" s="15">
        <v>1077712795.24</v>
      </c>
      <c r="AK128" s="16">
        <v>4.0904496943002903E-2</v>
      </c>
      <c r="AL128" s="17">
        <v>271111017.12</v>
      </c>
      <c r="AM128" s="16">
        <v>4.1580756855425199E-2</v>
      </c>
      <c r="AN128" s="17">
        <v>456126920.81</v>
      </c>
      <c r="AO128" s="16">
        <v>1.9380264500174198E-2</v>
      </c>
      <c r="AP128" s="18">
        <v>3.9751715245233998</v>
      </c>
      <c r="AQ128" s="16">
        <v>-6.4926306286998197E-4</v>
      </c>
      <c r="AR128" s="18">
        <v>2.3627476171022201</v>
      </c>
      <c r="AS128" s="16">
        <v>2.1115017812692899E-2</v>
      </c>
    </row>
    <row r="130" spans="1:45" s="27" customFormat="1" x14ac:dyDescent="0.2">
      <c r="A130" s="26" t="s">
        <v>108</v>
      </c>
      <c r="E130" s="30">
        <v>1</v>
      </c>
      <c r="F130" s="30">
        <v>2</v>
      </c>
      <c r="G130" s="30">
        <v>3</v>
      </c>
      <c r="H130" s="30">
        <v>4</v>
      </c>
      <c r="I130" s="30">
        <v>5</v>
      </c>
      <c r="J130" s="30">
        <v>6</v>
      </c>
      <c r="K130" s="30">
        <v>7</v>
      </c>
      <c r="L130" s="30">
        <v>8</v>
      </c>
      <c r="M130" s="30">
        <v>9</v>
      </c>
      <c r="N130" s="30">
        <v>10</v>
      </c>
      <c r="O130" s="30">
        <v>11</v>
      </c>
      <c r="P130" s="30">
        <v>12</v>
      </c>
      <c r="Q130" s="30">
        <v>13</v>
      </c>
      <c r="R130" s="30">
        <v>14</v>
      </c>
      <c r="S130" s="30">
        <v>15</v>
      </c>
      <c r="T130" s="30">
        <v>16</v>
      </c>
      <c r="U130" s="30">
        <v>17</v>
      </c>
      <c r="V130" s="30">
        <v>18</v>
      </c>
      <c r="W130" s="30">
        <v>19</v>
      </c>
      <c r="X130" s="30">
        <v>20</v>
      </c>
      <c r="Y130" s="30">
        <v>21</v>
      </c>
      <c r="Z130" s="30">
        <v>22</v>
      </c>
      <c r="AA130" s="30">
        <v>23</v>
      </c>
      <c r="AB130" s="30">
        <v>24</v>
      </c>
      <c r="AC130" s="30">
        <v>25</v>
      </c>
      <c r="AD130" s="30">
        <v>26</v>
      </c>
      <c r="AE130" s="30">
        <v>27</v>
      </c>
      <c r="AF130" s="30">
        <v>28</v>
      </c>
      <c r="AG130" s="30">
        <v>29</v>
      </c>
      <c r="AH130" s="30">
        <v>30</v>
      </c>
      <c r="AI130" s="30">
        <v>31</v>
      </c>
      <c r="AJ130" s="30">
        <v>32</v>
      </c>
      <c r="AK130" s="30">
        <v>33</v>
      </c>
      <c r="AL130" s="30">
        <v>34</v>
      </c>
      <c r="AM130" s="30">
        <v>35</v>
      </c>
      <c r="AN130" s="30">
        <v>36</v>
      </c>
      <c r="AO130" s="30">
        <v>37</v>
      </c>
      <c r="AP130" s="30">
        <v>38</v>
      </c>
      <c r="AQ130" s="30">
        <v>39</v>
      </c>
      <c r="AR130" s="30">
        <v>40</v>
      </c>
      <c r="AS130" s="30">
        <v>41</v>
      </c>
    </row>
    <row r="131" spans="1:45" x14ac:dyDescent="0.2">
      <c r="C131" s="5" t="s">
        <v>107</v>
      </c>
      <c r="D131" s="6"/>
      <c r="E131" s="7"/>
      <c r="F131" s="8" t="s">
        <v>69</v>
      </c>
      <c r="G131" s="9"/>
      <c r="N131" s="9"/>
      <c r="P131" s="8" t="s">
        <v>70</v>
      </c>
      <c r="Q131" s="9"/>
      <c r="Z131" s="8" t="s">
        <v>71</v>
      </c>
      <c r="AA131" s="9"/>
      <c r="AJ131" s="8" t="s">
        <v>72</v>
      </c>
      <c r="AK131" s="9"/>
    </row>
    <row r="132" spans="1:45" ht="56.25" x14ac:dyDescent="0.2">
      <c r="C132" s="10"/>
      <c r="D132" s="11"/>
      <c r="E132" s="12"/>
      <c r="F132" s="140" t="s">
        <v>406</v>
      </c>
      <c r="G132" s="140" t="s">
        <v>407</v>
      </c>
      <c r="H132" s="140" t="s">
        <v>408</v>
      </c>
      <c r="I132" s="140" t="s">
        <v>409</v>
      </c>
      <c r="J132" s="140" t="s">
        <v>410</v>
      </c>
      <c r="K132" s="140" t="s">
        <v>411</v>
      </c>
      <c r="L132" s="140" t="s">
        <v>412</v>
      </c>
      <c r="M132" s="140" t="s">
        <v>413</v>
      </c>
      <c r="N132" s="140" t="s">
        <v>414</v>
      </c>
      <c r="O132" s="140" t="s">
        <v>415</v>
      </c>
      <c r="P132" s="140" t="s">
        <v>406</v>
      </c>
      <c r="Q132" s="140" t="s">
        <v>407</v>
      </c>
      <c r="R132" s="140" t="s">
        <v>408</v>
      </c>
      <c r="S132" s="140" t="s">
        <v>409</v>
      </c>
      <c r="T132" s="140" t="s">
        <v>410</v>
      </c>
      <c r="U132" s="140" t="s">
        <v>411</v>
      </c>
      <c r="V132" s="140" t="s">
        <v>412</v>
      </c>
      <c r="W132" s="140" t="s">
        <v>413</v>
      </c>
      <c r="X132" s="140" t="s">
        <v>414</v>
      </c>
      <c r="Y132" s="140" t="s">
        <v>415</v>
      </c>
      <c r="Z132" s="140" t="s">
        <v>406</v>
      </c>
      <c r="AA132" s="140" t="s">
        <v>407</v>
      </c>
      <c r="AB132" s="140" t="s">
        <v>408</v>
      </c>
      <c r="AC132" s="140" t="s">
        <v>409</v>
      </c>
      <c r="AD132" s="140" t="s">
        <v>410</v>
      </c>
      <c r="AE132" s="140" t="s">
        <v>411</v>
      </c>
      <c r="AF132" s="140" t="s">
        <v>412</v>
      </c>
      <c r="AG132" s="140" t="s">
        <v>413</v>
      </c>
      <c r="AH132" s="140" t="s">
        <v>414</v>
      </c>
      <c r="AI132" s="140" t="s">
        <v>415</v>
      </c>
      <c r="AJ132" s="140" t="s">
        <v>406</v>
      </c>
      <c r="AK132" s="140" t="s">
        <v>407</v>
      </c>
      <c r="AL132" s="140" t="s">
        <v>408</v>
      </c>
      <c r="AM132" s="140" t="s">
        <v>409</v>
      </c>
      <c r="AN132" s="140" t="s">
        <v>410</v>
      </c>
      <c r="AO132" s="140" t="s">
        <v>411</v>
      </c>
      <c r="AP132" s="140" t="s">
        <v>412</v>
      </c>
      <c r="AQ132" s="140" t="s">
        <v>413</v>
      </c>
      <c r="AR132" s="140" t="s">
        <v>414</v>
      </c>
      <c r="AS132" s="140" t="s">
        <v>415</v>
      </c>
    </row>
    <row r="133" spans="1:45" x14ac:dyDescent="0.2">
      <c r="C133" s="144" t="s">
        <v>19</v>
      </c>
      <c r="D133" s="144" t="s">
        <v>11</v>
      </c>
      <c r="E133" s="145" t="s">
        <v>271</v>
      </c>
      <c r="F133" s="15">
        <v>189681</v>
      </c>
      <c r="G133" s="16">
        <v>0.29099999999999998</v>
      </c>
      <c r="H133" s="17">
        <v>39785</v>
      </c>
      <c r="I133" s="16">
        <v>0.26300000000000001</v>
      </c>
      <c r="J133" s="17">
        <v>66163</v>
      </c>
      <c r="K133" s="16">
        <v>0.216</v>
      </c>
      <c r="L133" s="18">
        <v>4.7699999999999996</v>
      </c>
      <c r="M133" s="16">
        <v>2.1999999999999999E-2</v>
      </c>
      <c r="N133" s="18">
        <v>2.87</v>
      </c>
      <c r="O133" s="16">
        <v>6.0999999999999999E-2</v>
      </c>
      <c r="P133" s="15">
        <v>498675</v>
      </c>
      <c r="Q133" s="16">
        <v>0.122</v>
      </c>
      <c r="R133" s="17">
        <v>107641</v>
      </c>
      <c r="S133" s="16">
        <v>0.17100000000000001</v>
      </c>
      <c r="T133" s="17">
        <v>179509</v>
      </c>
      <c r="U133" s="16">
        <v>0.15</v>
      </c>
      <c r="V133" s="18">
        <v>4.63</v>
      </c>
      <c r="W133" s="16">
        <v>-4.1000000000000002E-2</v>
      </c>
      <c r="X133" s="18">
        <v>2.78</v>
      </c>
      <c r="Y133" s="16">
        <v>-2.4E-2</v>
      </c>
      <c r="Z133" s="15">
        <v>922645</v>
      </c>
      <c r="AA133" s="16">
        <v>0.08</v>
      </c>
      <c r="AB133" s="17">
        <v>203043</v>
      </c>
      <c r="AC133" s="16">
        <v>0.13500000000000001</v>
      </c>
      <c r="AD133" s="17">
        <v>337704</v>
      </c>
      <c r="AE133" s="16">
        <v>0.112</v>
      </c>
      <c r="AF133" s="18">
        <v>4.54</v>
      </c>
      <c r="AG133" s="16">
        <v>-4.8000000000000001E-2</v>
      </c>
      <c r="AH133" s="18">
        <v>2.73</v>
      </c>
      <c r="AI133" s="16">
        <v>-2.9000000000000001E-2</v>
      </c>
      <c r="AJ133" s="15">
        <v>1854958</v>
      </c>
      <c r="AK133" s="16">
        <v>5.2999999999999999E-2</v>
      </c>
      <c r="AL133" s="17">
        <v>408045</v>
      </c>
      <c r="AM133" s="16">
        <v>0.109</v>
      </c>
      <c r="AN133" s="17">
        <v>673470</v>
      </c>
      <c r="AO133" s="16">
        <v>7.6999999999999999E-2</v>
      </c>
      <c r="AP133" s="18">
        <v>4.55</v>
      </c>
      <c r="AQ133" s="16">
        <v>-0.05</v>
      </c>
      <c r="AR133" s="18">
        <v>2.75</v>
      </c>
      <c r="AS133" s="16">
        <v>-2.1999999999999999E-2</v>
      </c>
    </row>
    <row r="134" spans="1:45" x14ac:dyDescent="0.2">
      <c r="C134" s="144" t="s">
        <v>19</v>
      </c>
      <c r="D134" s="144" t="s">
        <v>11</v>
      </c>
      <c r="E134" s="145" t="s">
        <v>272</v>
      </c>
      <c r="F134" s="15">
        <v>533226</v>
      </c>
      <c r="G134" s="16">
        <v>0.2</v>
      </c>
      <c r="H134" s="17">
        <v>114024</v>
      </c>
      <c r="I134" s="16">
        <v>0.21</v>
      </c>
      <c r="J134" s="17">
        <v>217056</v>
      </c>
      <c r="K134" s="16">
        <v>0.16800000000000001</v>
      </c>
      <c r="L134" s="18">
        <v>4.68</v>
      </c>
      <c r="M134" s="16">
        <v>-8.0000000000000002E-3</v>
      </c>
      <c r="N134" s="18">
        <v>2.46</v>
      </c>
      <c r="O134" s="16">
        <v>2.8000000000000001E-2</v>
      </c>
      <c r="P134" s="15">
        <v>1516046</v>
      </c>
      <c r="Q134" s="16">
        <v>0.16400000000000001</v>
      </c>
      <c r="R134" s="17">
        <v>322939</v>
      </c>
      <c r="S134" s="16">
        <v>0.17299999999999999</v>
      </c>
      <c r="T134" s="17">
        <v>618576</v>
      </c>
      <c r="U134" s="16">
        <v>0.14299999999999999</v>
      </c>
      <c r="V134" s="18">
        <v>4.6900000000000004</v>
      </c>
      <c r="W134" s="16">
        <v>-7.0000000000000001E-3</v>
      </c>
      <c r="X134" s="18">
        <v>2.4500000000000002</v>
      </c>
      <c r="Y134" s="16">
        <v>1.9E-2</v>
      </c>
      <c r="Z134" s="15">
        <v>2942635</v>
      </c>
      <c r="AA134" s="16">
        <v>0.14499999999999999</v>
      </c>
      <c r="AB134" s="17">
        <v>621386</v>
      </c>
      <c r="AC134" s="16">
        <v>0.14099999999999999</v>
      </c>
      <c r="AD134" s="17">
        <v>1203304</v>
      </c>
      <c r="AE134" s="16">
        <v>0.11700000000000001</v>
      </c>
      <c r="AF134" s="18">
        <v>4.74</v>
      </c>
      <c r="AG134" s="16">
        <v>4.0000000000000001E-3</v>
      </c>
      <c r="AH134" s="18">
        <v>2.4500000000000002</v>
      </c>
      <c r="AI134" s="16">
        <v>2.5999999999999999E-2</v>
      </c>
      <c r="AJ134" s="15">
        <v>5843716</v>
      </c>
      <c r="AK134" s="16">
        <v>0.17</v>
      </c>
      <c r="AL134" s="17">
        <v>1221418</v>
      </c>
      <c r="AM134" s="16">
        <v>0.17</v>
      </c>
      <c r="AN134" s="17">
        <v>2385870</v>
      </c>
      <c r="AO134" s="16">
        <v>0.14000000000000001</v>
      </c>
      <c r="AP134" s="18">
        <v>4.78</v>
      </c>
      <c r="AQ134" s="16">
        <v>0</v>
      </c>
      <c r="AR134" s="18">
        <v>2.4500000000000002</v>
      </c>
      <c r="AS134" s="16">
        <v>2.5999999999999999E-2</v>
      </c>
    </row>
    <row r="135" spans="1:45" x14ac:dyDescent="0.2">
      <c r="C135" s="144" t="s">
        <v>19</v>
      </c>
      <c r="D135" s="144" t="s">
        <v>11</v>
      </c>
      <c r="E135" s="145" t="s">
        <v>273</v>
      </c>
      <c r="F135" s="15">
        <v>878448</v>
      </c>
      <c r="G135" s="16">
        <v>0.157</v>
      </c>
      <c r="H135" s="17">
        <v>194884</v>
      </c>
      <c r="I135" s="16">
        <v>0.16300000000000001</v>
      </c>
      <c r="J135" s="17">
        <v>356062</v>
      </c>
      <c r="K135" s="16">
        <v>9.9000000000000005E-2</v>
      </c>
      <c r="L135" s="18">
        <v>4.51</v>
      </c>
      <c r="M135" s="16">
        <v>-6.0000000000000001E-3</v>
      </c>
      <c r="N135" s="18">
        <v>2.4700000000000002</v>
      </c>
      <c r="O135" s="16">
        <v>5.1999999999999998E-2</v>
      </c>
      <c r="P135" s="15">
        <v>2602662</v>
      </c>
      <c r="Q135" s="16">
        <v>9.7000000000000003E-2</v>
      </c>
      <c r="R135" s="17">
        <v>577920</v>
      </c>
      <c r="S135" s="16">
        <v>7.0999999999999994E-2</v>
      </c>
      <c r="T135" s="17">
        <v>1052451</v>
      </c>
      <c r="U135" s="16">
        <v>0.01</v>
      </c>
      <c r="V135" s="18">
        <v>4.5</v>
      </c>
      <c r="W135" s="16">
        <v>2.4E-2</v>
      </c>
      <c r="X135" s="18">
        <v>2.4700000000000002</v>
      </c>
      <c r="Y135" s="16">
        <v>8.5999999999999993E-2</v>
      </c>
      <c r="Z135" s="15">
        <v>4946927</v>
      </c>
      <c r="AA135" s="16">
        <v>6.7000000000000004E-2</v>
      </c>
      <c r="AB135" s="17">
        <v>1091390</v>
      </c>
      <c r="AC135" s="16">
        <v>3.9E-2</v>
      </c>
      <c r="AD135" s="17">
        <v>2014915</v>
      </c>
      <c r="AE135" s="16">
        <v>-5.0000000000000001E-3</v>
      </c>
      <c r="AF135" s="18">
        <v>4.53</v>
      </c>
      <c r="AG135" s="16">
        <v>2.7E-2</v>
      </c>
      <c r="AH135" s="18">
        <v>2.46</v>
      </c>
      <c r="AI135" s="16">
        <v>7.2999999999999995E-2</v>
      </c>
      <c r="AJ135" s="15">
        <v>9465942</v>
      </c>
      <c r="AK135" s="16">
        <v>2.8000000000000001E-2</v>
      </c>
      <c r="AL135" s="17">
        <v>2063839</v>
      </c>
      <c r="AM135" s="16">
        <v>3.0000000000000001E-3</v>
      </c>
      <c r="AN135" s="17">
        <v>3875829</v>
      </c>
      <c r="AO135" s="16">
        <v>-3.3000000000000002E-2</v>
      </c>
      <c r="AP135" s="18">
        <v>4.59</v>
      </c>
      <c r="AQ135" s="16">
        <v>2.5000000000000001E-2</v>
      </c>
      <c r="AR135" s="18">
        <v>2.44</v>
      </c>
      <c r="AS135" s="16">
        <v>6.4000000000000001E-2</v>
      </c>
    </row>
    <row r="136" spans="1:45" x14ac:dyDescent="0.2">
      <c r="C136" s="144" t="s">
        <v>19</v>
      </c>
      <c r="D136" s="144" t="s">
        <v>11</v>
      </c>
      <c r="E136" s="145" t="s">
        <v>274</v>
      </c>
      <c r="F136" s="15">
        <v>354852</v>
      </c>
      <c r="G136" s="16">
        <v>0.13400000000000001</v>
      </c>
      <c r="H136" s="17">
        <v>78354</v>
      </c>
      <c r="I136" s="16">
        <v>0.156</v>
      </c>
      <c r="J136" s="17">
        <v>142263</v>
      </c>
      <c r="K136" s="16">
        <v>0.11799999999999999</v>
      </c>
      <c r="L136" s="18">
        <v>4.53</v>
      </c>
      <c r="M136" s="16">
        <v>-1.9E-2</v>
      </c>
      <c r="N136" s="18">
        <v>2.4900000000000002</v>
      </c>
      <c r="O136" s="16">
        <v>1.4E-2</v>
      </c>
      <c r="P136" s="15">
        <v>969662</v>
      </c>
      <c r="Q136" s="16">
        <v>0.127</v>
      </c>
      <c r="R136" s="17">
        <v>214591</v>
      </c>
      <c r="S136" s="16">
        <v>0.14799999999999999</v>
      </c>
      <c r="T136" s="17">
        <v>388960</v>
      </c>
      <c r="U136" s="16">
        <v>0.104</v>
      </c>
      <c r="V136" s="18">
        <v>4.5199999999999996</v>
      </c>
      <c r="W136" s="16">
        <v>-1.7999999999999999E-2</v>
      </c>
      <c r="X136" s="18">
        <v>2.4900000000000002</v>
      </c>
      <c r="Y136" s="16">
        <v>2.1000000000000001E-2</v>
      </c>
      <c r="Z136" s="15">
        <v>1894080</v>
      </c>
      <c r="AA136" s="16">
        <v>0.109</v>
      </c>
      <c r="AB136" s="17">
        <v>418309</v>
      </c>
      <c r="AC136" s="16">
        <v>0.13700000000000001</v>
      </c>
      <c r="AD136" s="17">
        <v>758524</v>
      </c>
      <c r="AE136" s="16">
        <v>8.1000000000000003E-2</v>
      </c>
      <c r="AF136" s="18">
        <v>4.53</v>
      </c>
      <c r="AG136" s="16">
        <v>-2.4E-2</v>
      </c>
      <c r="AH136" s="18">
        <v>2.5</v>
      </c>
      <c r="AI136" s="16">
        <v>2.5999999999999999E-2</v>
      </c>
      <c r="AJ136" s="15">
        <v>3881571</v>
      </c>
      <c r="AK136" s="16">
        <v>0.154</v>
      </c>
      <c r="AL136" s="17">
        <v>852597</v>
      </c>
      <c r="AM136" s="16">
        <v>0.20799999999999999</v>
      </c>
      <c r="AN136" s="17">
        <v>1547525</v>
      </c>
      <c r="AO136" s="16">
        <v>0.122</v>
      </c>
      <c r="AP136" s="18">
        <v>4.55</v>
      </c>
      <c r="AQ136" s="16">
        <v>-4.4999999999999998E-2</v>
      </c>
      <c r="AR136" s="18">
        <v>2.5099999999999998</v>
      </c>
      <c r="AS136" s="16">
        <v>2.8000000000000001E-2</v>
      </c>
    </row>
    <row r="137" spans="1:45" x14ac:dyDescent="0.2">
      <c r="C137" s="144" t="s">
        <v>19</v>
      </c>
      <c r="D137" s="144" t="s">
        <v>11</v>
      </c>
      <c r="E137" s="145" t="s">
        <v>275</v>
      </c>
      <c r="F137" s="15">
        <v>743122</v>
      </c>
      <c r="G137" s="16">
        <v>7.0000000000000007E-2</v>
      </c>
      <c r="H137" s="17">
        <v>186801</v>
      </c>
      <c r="I137" s="16">
        <v>6.5000000000000002E-2</v>
      </c>
      <c r="J137" s="17">
        <v>291480</v>
      </c>
      <c r="K137" s="16">
        <v>4.5999999999999999E-2</v>
      </c>
      <c r="L137" s="18">
        <v>3.98</v>
      </c>
      <c r="M137" s="16">
        <v>5.0000000000000001E-3</v>
      </c>
      <c r="N137" s="18">
        <v>2.5499999999999998</v>
      </c>
      <c r="O137" s="16">
        <v>2.4E-2</v>
      </c>
      <c r="P137" s="15">
        <v>2249064</v>
      </c>
      <c r="Q137" s="16">
        <v>2.8000000000000001E-2</v>
      </c>
      <c r="R137" s="17">
        <v>582898</v>
      </c>
      <c r="S137" s="16">
        <v>5.6000000000000001E-2</v>
      </c>
      <c r="T137" s="17">
        <v>903640</v>
      </c>
      <c r="U137" s="16">
        <v>0.01</v>
      </c>
      <c r="V137" s="18">
        <v>3.86</v>
      </c>
      <c r="W137" s="16">
        <v>-2.5999999999999999E-2</v>
      </c>
      <c r="X137" s="18">
        <v>2.4900000000000002</v>
      </c>
      <c r="Y137" s="16">
        <v>1.7999999999999999E-2</v>
      </c>
      <c r="Z137" s="15">
        <v>4233904</v>
      </c>
      <c r="AA137" s="16">
        <v>4.0000000000000001E-3</v>
      </c>
      <c r="AB137" s="17">
        <v>1081393</v>
      </c>
      <c r="AC137" s="16">
        <v>4.1000000000000002E-2</v>
      </c>
      <c r="AD137" s="17">
        <v>1694388</v>
      </c>
      <c r="AE137" s="16">
        <v>-3.0000000000000001E-3</v>
      </c>
      <c r="AF137" s="18">
        <v>3.92</v>
      </c>
      <c r="AG137" s="16">
        <v>-3.5999999999999997E-2</v>
      </c>
      <c r="AH137" s="18">
        <v>2.5</v>
      </c>
      <c r="AI137" s="16">
        <v>7.0000000000000001E-3</v>
      </c>
      <c r="AJ137" s="15">
        <v>8243211</v>
      </c>
      <c r="AK137" s="16">
        <v>5.0000000000000001E-3</v>
      </c>
      <c r="AL137" s="17">
        <v>2048772</v>
      </c>
      <c r="AM137" s="16">
        <v>3.9E-2</v>
      </c>
      <c r="AN137" s="17">
        <v>3222444</v>
      </c>
      <c r="AO137" s="16">
        <v>-1.7000000000000001E-2</v>
      </c>
      <c r="AP137" s="18">
        <v>4.0199999999999996</v>
      </c>
      <c r="AQ137" s="16">
        <v>-3.2000000000000001E-2</v>
      </c>
      <c r="AR137" s="18">
        <v>2.56</v>
      </c>
      <c r="AS137" s="16">
        <v>2.1999999999999999E-2</v>
      </c>
    </row>
    <row r="138" spans="1:45" x14ac:dyDescent="0.2">
      <c r="C138" s="144" t="s">
        <v>19</v>
      </c>
      <c r="D138" s="144" t="s">
        <v>11</v>
      </c>
      <c r="E138" s="145" t="s">
        <v>276</v>
      </c>
      <c r="F138" s="15">
        <v>345308</v>
      </c>
      <c r="G138" s="16">
        <v>-2.8000000000000001E-2</v>
      </c>
      <c r="H138" s="17">
        <v>80389</v>
      </c>
      <c r="I138" s="16">
        <v>-2.8000000000000001E-2</v>
      </c>
      <c r="J138" s="17">
        <v>152387</v>
      </c>
      <c r="K138" s="16">
        <v>-2.5000000000000001E-2</v>
      </c>
      <c r="L138" s="18">
        <v>4.3</v>
      </c>
      <c r="M138" s="16">
        <v>0</v>
      </c>
      <c r="N138" s="18">
        <v>2.27</v>
      </c>
      <c r="O138" s="16">
        <v>-4.0000000000000001E-3</v>
      </c>
      <c r="P138" s="15">
        <v>1047129</v>
      </c>
      <c r="Q138" s="16">
        <v>-1.2E-2</v>
      </c>
      <c r="R138" s="17">
        <v>244150</v>
      </c>
      <c r="S138" s="16">
        <v>-1.7000000000000001E-2</v>
      </c>
      <c r="T138" s="17">
        <v>462150</v>
      </c>
      <c r="U138" s="16">
        <v>-1.4999999999999999E-2</v>
      </c>
      <c r="V138" s="18">
        <v>4.29</v>
      </c>
      <c r="W138" s="16">
        <v>6.0000000000000001E-3</v>
      </c>
      <c r="X138" s="18">
        <v>2.27</v>
      </c>
      <c r="Y138" s="16">
        <v>4.0000000000000001E-3</v>
      </c>
      <c r="Z138" s="15">
        <v>2008438</v>
      </c>
      <c r="AA138" s="16">
        <v>-4.9000000000000002E-2</v>
      </c>
      <c r="AB138" s="17">
        <v>462503</v>
      </c>
      <c r="AC138" s="16">
        <v>-5.3999999999999999E-2</v>
      </c>
      <c r="AD138" s="17">
        <v>878314</v>
      </c>
      <c r="AE138" s="16">
        <v>-3.7999999999999999E-2</v>
      </c>
      <c r="AF138" s="18">
        <v>4.34</v>
      </c>
      <c r="AG138" s="16">
        <v>6.0000000000000001E-3</v>
      </c>
      <c r="AH138" s="18">
        <v>2.29</v>
      </c>
      <c r="AI138" s="16">
        <v>-1.0999999999999999E-2</v>
      </c>
      <c r="AJ138" s="15">
        <v>4182949</v>
      </c>
      <c r="AK138" s="16">
        <v>-4.2000000000000003E-2</v>
      </c>
      <c r="AL138" s="17">
        <v>951668</v>
      </c>
      <c r="AM138" s="16">
        <v>-5.8000000000000003E-2</v>
      </c>
      <c r="AN138" s="17">
        <v>1801401</v>
      </c>
      <c r="AO138" s="16">
        <v>-0.04</v>
      </c>
      <c r="AP138" s="18">
        <v>4.4000000000000004</v>
      </c>
      <c r="AQ138" s="16">
        <v>1.7000000000000001E-2</v>
      </c>
      <c r="AR138" s="18">
        <v>2.3199999999999998</v>
      </c>
      <c r="AS138" s="16">
        <v>-2E-3</v>
      </c>
    </row>
    <row r="139" spans="1:45" x14ac:dyDescent="0.2">
      <c r="C139" s="144" t="s">
        <v>19</v>
      </c>
      <c r="D139" s="144" t="s">
        <v>11</v>
      </c>
      <c r="E139" s="145" t="s">
        <v>277</v>
      </c>
      <c r="F139" s="15">
        <v>213322</v>
      </c>
      <c r="G139" s="16">
        <v>7.0999999999999994E-2</v>
      </c>
      <c r="H139" s="17">
        <v>45007</v>
      </c>
      <c r="I139" s="16">
        <v>0.129</v>
      </c>
      <c r="J139" s="17">
        <v>82014</v>
      </c>
      <c r="K139" s="16">
        <v>9.2999999999999999E-2</v>
      </c>
      <c r="L139" s="18">
        <v>4.74</v>
      </c>
      <c r="M139" s="16">
        <v>-5.1999999999999998E-2</v>
      </c>
      <c r="N139" s="18">
        <v>2.6</v>
      </c>
      <c r="O139" s="16">
        <v>-0.02</v>
      </c>
      <c r="P139" s="15">
        <v>628234</v>
      </c>
      <c r="Q139" s="16">
        <v>0.158</v>
      </c>
      <c r="R139" s="17">
        <v>132835</v>
      </c>
      <c r="S139" s="16">
        <v>0.24</v>
      </c>
      <c r="T139" s="17">
        <v>242377</v>
      </c>
      <c r="U139" s="16">
        <v>0.216</v>
      </c>
      <c r="V139" s="18">
        <v>4.7300000000000004</v>
      </c>
      <c r="W139" s="16">
        <v>-6.6000000000000003E-2</v>
      </c>
      <c r="X139" s="18">
        <v>2.59</v>
      </c>
      <c r="Y139" s="16">
        <v>-4.8000000000000001E-2</v>
      </c>
      <c r="Z139" s="15">
        <v>1171237</v>
      </c>
      <c r="AA139" s="16">
        <v>0.11</v>
      </c>
      <c r="AB139" s="17">
        <v>244241</v>
      </c>
      <c r="AC139" s="16">
        <v>0.183</v>
      </c>
      <c r="AD139" s="17">
        <v>455787</v>
      </c>
      <c r="AE139" s="16">
        <v>0.16300000000000001</v>
      </c>
      <c r="AF139" s="18">
        <v>4.8</v>
      </c>
      <c r="AG139" s="16">
        <v>-6.2E-2</v>
      </c>
      <c r="AH139" s="18">
        <v>2.57</v>
      </c>
      <c r="AI139" s="16">
        <v>-4.5999999999999999E-2</v>
      </c>
      <c r="AJ139" s="15">
        <v>2306406</v>
      </c>
      <c r="AK139" s="16">
        <v>8.5000000000000006E-2</v>
      </c>
      <c r="AL139" s="17">
        <v>467685</v>
      </c>
      <c r="AM139" s="16">
        <v>0.14399999999999999</v>
      </c>
      <c r="AN139" s="17">
        <v>881698</v>
      </c>
      <c r="AO139" s="16">
        <v>0.123</v>
      </c>
      <c r="AP139" s="18">
        <v>4.93</v>
      </c>
      <c r="AQ139" s="16">
        <v>-5.0999999999999997E-2</v>
      </c>
      <c r="AR139" s="18">
        <v>2.62</v>
      </c>
      <c r="AS139" s="16">
        <v>-3.4000000000000002E-2</v>
      </c>
    </row>
    <row r="140" spans="1:45" x14ac:dyDescent="0.2">
      <c r="C140" s="144" t="s">
        <v>19</v>
      </c>
      <c r="D140" s="144" t="s">
        <v>11</v>
      </c>
      <c r="E140" s="145" t="s">
        <v>278</v>
      </c>
      <c r="F140" s="15">
        <v>544025</v>
      </c>
      <c r="G140" s="16">
        <v>0.11</v>
      </c>
      <c r="H140" s="17">
        <v>117362</v>
      </c>
      <c r="I140" s="16">
        <v>0.13300000000000001</v>
      </c>
      <c r="J140" s="17">
        <v>213359</v>
      </c>
      <c r="K140" s="16">
        <v>0.126</v>
      </c>
      <c r="L140" s="18">
        <v>4.6399999999999997</v>
      </c>
      <c r="M140" s="16">
        <v>-0.02</v>
      </c>
      <c r="N140" s="18">
        <v>2.5499999999999998</v>
      </c>
      <c r="O140" s="16">
        <v>-1.4E-2</v>
      </c>
      <c r="P140" s="15">
        <v>1594929</v>
      </c>
      <c r="Q140" s="16">
        <v>6.7000000000000004E-2</v>
      </c>
      <c r="R140" s="17">
        <v>341489</v>
      </c>
      <c r="S140" s="16">
        <v>8.3000000000000004E-2</v>
      </c>
      <c r="T140" s="17">
        <v>618872</v>
      </c>
      <c r="U140" s="16">
        <v>7.4999999999999997E-2</v>
      </c>
      <c r="V140" s="18">
        <v>4.67</v>
      </c>
      <c r="W140" s="16">
        <v>-1.4999999999999999E-2</v>
      </c>
      <c r="X140" s="18">
        <v>2.58</v>
      </c>
      <c r="Y140" s="16">
        <v>-7.0000000000000001E-3</v>
      </c>
      <c r="Z140" s="15">
        <v>2978081</v>
      </c>
      <c r="AA140" s="16">
        <v>6.6000000000000003E-2</v>
      </c>
      <c r="AB140" s="17">
        <v>630376</v>
      </c>
      <c r="AC140" s="16">
        <v>5.8000000000000003E-2</v>
      </c>
      <c r="AD140" s="17">
        <v>1162865</v>
      </c>
      <c r="AE140" s="16">
        <v>4.4999999999999998E-2</v>
      </c>
      <c r="AF140" s="18">
        <v>4.72</v>
      </c>
      <c r="AG140" s="16">
        <v>7.0000000000000001E-3</v>
      </c>
      <c r="AH140" s="18">
        <v>2.56</v>
      </c>
      <c r="AI140" s="16">
        <v>0.02</v>
      </c>
      <c r="AJ140" s="15">
        <v>5969122</v>
      </c>
      <c r="AK140" s="16">
        <v>0.109</v>
      </c>
      <c r="AL140" s="17">
        <v>1240197</v>
      </c>
      <c r="AM140" s="16">
        <v>8.7999999999999995E-2</v>
      </c>
      <c r="AN140" s="17">
        <v>2304182</v>
      </c>
      <c r="AO140" s="16">
        <v>7.1999999999999995E-2</v>
      </c>
      <c r="AP140" s="18">
        <v>4.8099999999999996</v>
      </c>
      <c r="AQ140" s="16">
        <v>1.9E-2</v>
      </c>
      <c r="AR140" s="18">
        <v>2.59</v>
      </c>
      <c r="AS140" s="16">
        <v>3.4000000000000002E-2</v>
      </c>
    </row>
    <row r="141" spans="1:45" x14ac:dyDescent="0.2">
      <c r="C141" s="144" t="s">
        <v>19</v>
      </c>
      <c r="D141" s="144" t="s">
        <v>11</v>
      </c>
      <c r="E141" s="145" t="s">
        <v>279</v>
      </c>
      <c r="F141" s="15">
        <v>312286</v>
      </c>
      <c r="G141" s="16">
        <v>0.251</v>
      </c>
      <c r="H141" s="17">
        <v>75041</v>
      </c>
      <c r="I141" s="16">
        <v>0.29399999999999998</v>
      </c>
      <c r="J141" s="17">
        <v>131289</v>
      </c>
      <c r="K141" s="16">
        <v>0.29299999999999998</v>
      </c>
      <c r="L141" s="18">
        <v>4.16</v>
      </c>
      <c r="M141" s="16">
        <v>-3.3000000000000002E-2</v>
      </c>
      <c r="N141" s="18">
        <v>2.38</v>
      </c>
      <c r="O141" s="16">
        <v>-3.2000000000000001E-2</v>
      </c>
      <c r="P141" s="15">
        <v>878718</v>
      </c>
      <c r="Q141" s="16">
        <v>0.22900000000000001</v>
      </c>
      <c r="R141" s="17">
        <v>204333</v>
      </c>
      <c r="S141" s="16">
        <v>0.216</v>
      </c>
      <c r="T141" s="17">
        <v>352302</v>
      </c>
      <c r="U141" s="16">
        <v>0.214</v>
      </c>
      <c r="V141" s="18">
        <v>4.3</v>
      </c>
      <c r="W141" s="16">
        <v>0.01</v>
      </c>
      <c r="X141" s="18">
        <v>2.4900000000000002</v>
      </c>
      <c r="Y141" s="16">
        <v>1.2E-2</v>
      </c>
      <c r="Z141" s="15">
        <v>1715290</v>
      </c>
      <c r="AA141" s="16">
        <v>0.315</v>
      </c>
      <c r="AB141" s="17">
        <v>399032</v>
      </c>
      <c r="AC141" s="16">
        <v>0.25600000000000001</v>
      </c>
      <c r="AD141" s="17">
        <v>698866</v>
      </c>
      <c r="AE141" s="16">
        <v>0.248</v>
      </c>
      <c r="AF141" s="18">
        <v>4.3</v>
      </c>
      <c r="AG141" s="16">
        <v>4.7E-2</v>
      </c>
      <c r="AH141" s="18">
        <v>2.4500000000000002</v>
      </c>
      <c r="AI141" s="16">
        <v>5.2999999999999999E-2</v>
      </c>
      <c r="AJ141" s="15">
        <v>3337315</v>
      </c>
      <c r="AK141" s="16">
        <v>0.32400000000000001</v>
      </c>
      <c r="AL141" s="17">
        <v>783137</v>
      </c>
      <c r="AM141" s="16">
        <v>0.248</v>
      </c>
      <c r="AN141" s="17">
        <v>1377309</v>
      </c>
      <c r="AO141" s="16">
        <v>0.22700000000000001</v>
      </c>
      <c r="AP141" s="18">
        <v>4.26</v>
      </c>
      <c r="AQ141" s="16">
        <v>6.0999999999999999E-2</v>
      </c>
      <c r="AR141" s="18">
        <v>2.42</v>
      </c>
      <c r="AS141" s="16">
        <v>7.9000000000000001E-2</v>
      </c>
    </row>
    <row r="142" spans="1:45" x14ac:dyDescent="0.2">
      <c r="C142" s="144" t="s">
        <v>19</v>
      </c>
      <c r="D142" s="144" t="s">
        <v>11</v>
      </c>
      <c r="E142" s="145" t="s">
        <v>280</v>
      </c>
      <c r="F142" s="15">
        <v>195415</v>
      </c>
      <c r="G142" s="16">
        <v>0.16200000000000001</v>
      </c>
      <c r="H142" s="17">
        <v>39183</v>
      </c>
      <c r="I142" s="16">
        <v>0.18099999999999999</v>
      </c>
      <c r="J142" s="17">
        <v>73990</v>
      </c>
      <c r="K142" s="16">
        <v>0.17100000000000001</v>
      </c>
      <c r="L142" s="18">
        <v>4.99</v>
      </c>
      <c r="M142" s="16">
        <v>-1.6E-2</v>
      </c>
      <c r="N142" s="18">
        <v>2.64</v>
      </c>
      <c r="O142" s="16">
        <v>-8.0000000000000002E-3</v>
      </c>
      <c r="P142" s="15">
        <v>586825</v>
      </c>
      <c r="Q142" s="16">
        <v>0.12</v>
      </c>
      <c r="R142" s="17">
        <v>113809</v>
      </c>
      <c r="S142" s="16">
        <v>0.16800000000000001</v>
      </c>
      <c r="T142" s="17">
        <v>213257</v>
      </c>
      <c r="U142" s="16">
        <v>0.16800000000000001</v>
      </c>
      <c r="V142" s="18">
        <v>5.16</v>
      </c>
      <c r="W142" s="16">
        <v>-4.1000000000000002E-2</v>
      </c>
      <c r="X142" s="18">
        <v>2.75</v>
      </c>
      <c r="Y142" s="16">
        <v>-4.1000000000000002E-2</v>
      </c>
      <c r="Z142" s="15">
        <v>1103841</v>
      </c>
      <c r="AA142" s="16">
        <v>0.114</v>
      </c>
      <c r="AB142" s="17">
        <v>207060</v>
      </c>
      <c r="AC142" s="16">
        <v>0.15</v>
      </c>
      <c r="AD142" s="17">
        <v>390889</v>
      </c>
      <c r="AE142" s="16">
        <v>0.14299999999999999</v>
      </c>
      <c r="AF142" s="18">
        <v>5.33</v>
      </c>
      <c r="AG142" s="16">
        <v>-3.1E-2</v>
      </c>
      <c r="AH142" s="18">
        <v>2.82</v>
      </c>
      <c r="AI142" s="16">
        <v>-2.5000000000000001E-2</v>
      </c>
      <c r="AJ142" s="15">
        <v>2253663</v>
      </c>
      <c r="AK142" s="16">
        <v>0.159</v>
      </c>
      <c r="AL142" s="17">
        <v>416582</v>
      </c>
      <c r="AM142" s="16">
        <v>0.19900000000000001</v>
      </c>
      <c r="AN142" s="17">
        <v>785648</v>
      </c>
      <c r="AO142" s="16">
        <v>0.16</v>
      </c>
      <c r="AP142" s="18">
        <v>5.41</v>
      </c>
      <c r="AQ142" s="16">
        <v>-3.4000000000000002E-2</v>
      </c>
      <c r="AR142" s="18">
        <v>2.87</v>
      </c>
      <c r="AS142" s="16">
        <v>-1E-3</v>
      </c>
    </row>
    <row r="143" spans="1:45" x14ac:dyDescent="0.2">
      <c r="C143" s="144" t="s">
        <v>19</v>
      </c>
      <c r="D143" s="144" t="s">
        <v>11</v>
      </c>
      <c r="E143" s="145" t="s">
        <v>281</v>
      </c>
      <c r="F143" s="15">
        <v>214184</v>
      </c>
      <c r="G143" s="16">
        <v>0.11600000000000001</v>
      </c>
      <c r="H143" s="17">
        <v>49209</v>
      </c>
      <c r="I143" s="16">
        <v>0.14000000000000001</v>
      </c>
      <c r="J143" s="17">
        <v>90751</v>
      </c>
      <c r="K143" s="16">
        <v>0.13500000000000001</v>
      </c>
      <c r="L143" s="18">
        <v>4.3499999999999996</v>
      </c>
      <c r="M143" s="16">
        <v>-2.1000000000000001E-2</v>
      </c>
      <c r="N143" s="18">
        <v>2.36</v>
      </c>
      <c r="O143" s="16">
        <v>-1.7000000000000001E-2</v>
      </c>
      <c r="P143" s="15">
        <v>615054</v>
      </c>
      <c r="Q143" s="16">
        <v>0.113</v>
      </c>
      <c r="R143" s="17">
        <v>136062</v>
      </c>
      <c r="S143" s="16">
        <v>9.0999999999999998E-2</v>
      </c>
      <c r="T143" s="17">
        <v>251725</v>
      </c>
      <c r="U143" s="16">
        <v>9.7000000000000003E-2</v>
      </c>
      <c r="V143" s="18">
        <v>4.5199999999999996</v>
      </c>
      <c r="W143" s="16">
        <v>2.1000000000000001E-2</v>
      </c>
      <c r="X143" s="18">
        <v>2.44</v>
      </c>
      <c r="Y143" s="16">
        <v>1.4E-2</v>
      </c>
      <c r="Z143" s="15">
        <v>1194280</v>
      </c>
      <c r="AA143" s="16">
        <v>0.153</v>
      </c>
      <c r="AB143" s="17">
        <v>260415</v>
      </c>
      <c r="AC143" s="16">
        <v>0.106</v>
      </c>
      <c r="AD143" s="17">
        <v>485697</v>
      </c>
      <c r="AE143" s="16">
        <v>0.113</v>
      </c>
      <c r="AF143" s="18">
        <v>4.59</v>
      </c>
      <c r="AG143" s="16">
        <v>4.2000000000000003E-2</v>
      </c>
      <c r="AH143" s="18">
        <v>2.46</v>
      </c>
      <c r="AI143" s="16">
        <v>3.5999999999999997E-2</v>
      </c>
      <c r="AJ143" s="15">
        <v>2433079</v>
      </c>
      <c r="AK143" s="16">
        <v>0.2</v>
      </c>
      <c r="AL143" s="17">
        <v>528989</v>
      </c>
      <c r="AM143" s="16">
        <v>0.14299999999999999</v>
      </c>
      <c r="AN143" s="17">
        <v>985232</v>
      </c>
      <c r="AO143" s="16">
        <v>0.13700000000000001</v>
      </c>
      <c r="AP143" s="18">
        <v>4.5999999999999996</v>
      </c>
      <c r="AQ143" s="16">
        <v>0.05</v>
      </c>
      <c r="AR143" s="18">
        <v>2.4700000000000002</v>
      </c>
      <c r="AS143" s="16">
        <v>5.6000000000000001E-2</v>
      </c>
    </row>
    <row r="144" spans="1:45" x14ac:dyDescent="0.2">
      <c r="C144" s="144" t="s">
        <v>19</v>
      </c>
      <c r="D144" s="144" t="s">
        <v>11</v>
      </c>
      <c r="E144" s="145" t="s">
        <v>282</v>
      </c>
      <c r="F144" s="15">
        <v>530376</v>
      </c>
      <c r="G144" s="16">
        <v>0.185</v>
      </c>
      <c r="H144" s="17">
        <v>103729</v>
      </c>
      <c r="I144" s="16">
        <v>0.13600000000000001</v>
      </c>
      <c r="J144" s="17">
        <v>176980</v>
      </c>
      <c r="K144" s="16">
        <v>0.14299999999999999</v>
      </c>
      <c r="L144" s="18">
        <v>5.1100000000000003</v>
      </c>
      <c r="M144" s="16">
        <v>4.2999999999999997E-2</v>
      </c>
      <c r="N144" s="18">
        <v>3</v>
      </c>
      <c r="O144" s="16">
        <v>3.5999999999999997E-2</v>
      </c>
      <c r="P144" s="15">
        <v>1561917</v>
      </c>
      <c r="Q144" s="16">
        <v>0.23400000000000001</v>
      </c>
      <c r="R144" s="17">
        <v>305039</v>
      </c>
      <c r="S144" s="16">
        <v>0.16600000000000001</v>
      </c>
      <c r="T144" s="17">
        <v>512625</v>
      </c>
      <c r="U144" s="16">
        <v>0.157</v>
      </c>
      <c r="V144" s="18">
        <v>5.12</v>
      </c>
      <c r="W144" s="16">
        <v>5.8999999999999997E-2</v>
      </c>
      <c r="X144" s="18">
        <v>3.05</v>
      </c>
      <c r="Y144" s="16">
        <v>6.6000000000000003E-2</v>
      </c>
      <c r="Z144" s="15">
        <v>2950614</v>
      </c>
      <c r="AA144" s="16">
        <v>0.24199999999999999</v>
      </c>
      <c r="AB144" s="17">
        <v>586929</v>
      </c>
      <c r="AC144" s="16">
        <v>0.22800000000000001</v>
      </c>
      <c r="AD144" s="17">
        <v>983571</v>
      </c>
      <c r="AE144" s="16">
        <v>0.17</v>
      </c>
      <c r="AF144" s="18">
        <v>5.03</v>
      </c>
      <c r="AG144" s="16">
        <v>1.2E-2</v>
      </c>
      <c r="AH144" s="18">
        <v>3</v>
      </c>
      <c r="AI144" s="16">
        <v>6.0999999999999999E-2</v>
      </c>
      <c r="AJ144" s="15">
        <v>5751994</v>
      </c>
      <c r="AK144" s="16">
        <v>0.26900000000000002</v>
      </c>
      <c r="AL144" s="17">
        <v>1154940</v>
      </c>
      <c r="AM144" s="16">
        <v>0.29899999999999999</v>
      </c>
      <c r="AN144" s="17">
        <v>1932063</v>
      </c>
      <c r="AO144" s="16">
        <v>0.19700000000000001</v>
      </c>
      <c r="AP144" s="18">
        <v>4.9800000000000004</v>
      </c>
      <c r="AQ144" s="16">
        <v>-2.4E-2</v>
      </c>
      <c r="AR144" s="18">
        <v>2.98</v>
      </c>
      <c r="AS144" s="16">
        <v>0.06</v>
      </c>
    </row>
    <row r="145" spans="3:45" x14ac:dyDescent="0.2">
      <c r="C145" s="144" t="s">
        <v>19</v>
      </c>
      <c r="D145" s="144" t="s">
        <v>11</v>
      </c>
      <c r="E145" s="145" t="s">
        <v>283</v>
      </c>
      <c r="F145" s="15">
        <v>450544</v>
      </c>
      <c r="G145" s="16">
        <v>0.35199999999999998</v>
      </c>
      <c r="H145" s="17">
        <v>87303</v>
      </c>
      <c r="I145" s="16">
        <v>0.19400000000000001</v>
      </c>
      <c r="J145" s="17">
        <v>158434</v>
      </c>
      <c r="K145" s="16">
        <v>0.26600000000000001</v>
      </c>
      <c r="L145" s="18">
        <v>5.16</v>
      </c>
      <c r="M145" s="16">
        <v>0.13300000000000001</v>
      </c>
      <c r="N145" s="18">
        <v>2.84</v>
      </c>
      <c r="O145" s="16">
        <v>6.8000000000000005E-2</v>
      </c>
      <c r="P145" s="15">
        <v>1384939</v>
      </c>
      <c r="Q145" s="16">
        <v>0.38900000000000001</v>
      </c>
      <c r="R145" s="17">
        <v>268522</v>
      </c>
      <c r="S145" s="16">
        <v>0.20200000000000001</v>
      </c>
      <c r="T145" s="17">
        <v>485496</v>
      </c>
      <c r="U145" s="16">
        <v>0.29799999999999999</v>
      </c>
      <c r="V145" s="18">
        <v>5.16</v>
      </c>
      <c r="W145" s="16">
        <v>0.156</v>
      </c>
      <c r="X145" s="18">
        <v>2.85</v>
      </c>
      <c r="Y145" s="16">
        <v>7.0000000000000007E-2</v>
      </c>
      <c r="Z145" s="15">
        <v>2584303</v>
      </c>
      <c r="AA145" s="16">
        <v>0.38300000000000001</v>
      </c>
      <c r="AB145" s="17">
        <v>521894</v>
      </c>
      <c r="AC145" s="16">
        <v>0.249</v>
      </c>
      <c r="AD145" s="17">
        <v>913539</v>
      </c>
      <c r="AE145" s="16">
        <v>0.309</v>
      </c>
      <c r="AF145" s="18">
        <v>4.95</v>
      </c>
      <c r="AG145" s="16">
        <v>0.107</v>
      </c>
      <c r="AH145" s="18">
        <v>2.83</v>
      </c>
      <c r="AI145" s="16">
        <v>5.6000000000000001E-2</v>
      </c>
      <c r="AJ145" s="15">
        <v>4864463</v>
      </c>
      <c r="AK145" s="16">
        <v>0.36199999999999999</v>
      </c>
      <c r="AL145" s="17">
        <v>1018598</v>
      </c>
      <c r="AM145" s="16">
        <v>0.26300000000000001</v>
      </c>
      <c r="AN145" s="17">
        <v>1741005</v>
      </c>
      <c r="AO145" s="16">
        <v>0.3</v>
      </c>
      <c r="AP145" s="18">
        <v>4.78</v>
      </c>
      <c r="AQ145" s="16">
        <v>7.8E-2</v>
      </c>
      <c r="AR145" s="18">
        <v>2.79</v>
      </c>
      <c r="AS145" s="16">
        <v>4.7E-2</v>
      </c>
    </row>
    <row r="146" spans="3:45" x14ac:dyDescent="0.2">
      <c r="C146" s="144" t="s">
        <v>19</v>
      </c>
      <c r="D146" s="144" t="s">
        <v>11</v>
      </c>
      <c r="E146" s="145" t="s">
        <v>284</v>
      </c>
      <c r="F146" s="15">
        <v>400153</v>
      </c>
      <c r="G146" s="16">
        <v>0.24099999999999999</v>
      </c>
      <c r="H146" s="17">
        <v>111376</v>
      </c>
      <c r="I146" s="16">
        <v>0.39100000000000001</v>
      </c>
      <c r="J146" s="17">
        <v>195220</v>
      </c>
      <c r="K146" s="16">
        <v>0.39500000000000002</v>
      </c>
      <c r="L146" s="18">
        <v>3.59</v>
      </c>
      <c r="M146" s="16">
        <v>-0.108</v>
      </c>
      <c r="N146" s="18">
        <v>2.0499999999999998</v>
      </c>
      <c r="O146" s="16">
        <v>-0.11</v>
      </c>
      <c r="P146" s="15">
        <v>1135425</v>
      </c>
      <c r="Q146" s="16">
        <v>0.18</v>
      </c>
      <c r="R146" s="17">
        <v>294811</v>
      </c>
      <c r="S146" s="16">
        <v>0.221</v>
      </c>
      <c r="T146" s="17">
        <v>518359</v>
      </c>
      <c r="U146" s="16">
        <v>0.224</v>
      </c>
      <c r="V146" s="18">
        <v>3.85</v>
      </c>
      <c r="W146" s="16">
        <v>-3.4000000000000002E-2</v>
      </c>
      <c r="X146" s="18">
        <v>2.19</v>
      </c>
      <c r="Y146" s="16">
        <v>-3.5999999999999997E-2</v>
      </c>
      <c r="Z146" s="15">
        <v>2137359</v>
      </c>
      <c r="AA146" s="16">
        <v>0.17299999999999999</v>
      </c>
      <c r="AB146" s="17">
        <v>550096</v>
      </c>
      <c r="AC146" s="16">
        <v>0.14399999999999999</v>
      </c>
      <c r="AD146" s="17">
        <v>976684</v>
      </c>
      <c r="AE146" s="16">
        <v>0.14799999999999999</v>
      </c>
      <c r="AF146" s="18">
        <v>3.89</v>
      </c>
      <c r="AG146" s="16">
        <v>2.5000000000000001E-2</v>
      </c>
      <c r="AH146" s="18">
        <v>2.19</v>
      </c>
      <c r="AI146" s="16">
        <v>2.1999999999999999E-2</v>
      </c>
      <c r="AJ146" s="15">
        <v>4211792</v>
      </c>
      <c r="AK146" s="16">
        <v>0.159</v>
      </c>
      <c r="AL146" s="17">
        <v>1064097</v>
      </c>
      <c r="AM146" s="16">
        <v>8.7999999999999995E-2</v>
      </c>
      <c r="AN146" s="17">
        <v>1885847</v>
      </c>
      <c r="AO146" s="16">
        <v>8.4000000000000005E-2</v>
      </c>
      <c r="AP146" s="18">
        <v>3.96</v>
      </c>
      <c r="AQ146" s="16">
        <v>6.5000000000000002E-2</v>
      </c>
      <c r="AR146" s="18">
        <v>2.23</v>
      </c>
      <c r="AS146" s="16">
        <v>6.9000000000000006E-2</v>
      </c>
    </row>
    <row r="147" spans="3:45" x14ac:dyDescent="0.2">
      <c r="C147" s="144" t="s">
        <v>19</v>
      </c>
      <c r="D147" s="144" t="s">
        <v>11</v>
      </c>
      <c r="E147" s="145" t="s">
        <v>285</v>
      </c>
      <c r="F147" s="15">
        <v>234970</v>
      </c>
      <c r="G147" s="16">
        <v>0.32500000000000001</v>
      </c>
      <c r="H147" s="17">
        <v>79782</v>
      </c>
      <c r="I147" s="16">
        <v>0.625</v>
      </c>
      <c r="J147" s="17">
        <v>138460</v>
      </c>
      <c r="K147" s="16">
        <v>0.60299999999999998</v>
      </c>
      <c r="L147" s="18">
        <v>2.95</v>
      </c>
      <c r="M147" s="16">
        <v>-0.185</v>
      </c>
      <c r="N147" s="18">
        <v>1.7</v>
      </c>
      <c r="O147" s="16">
        <v>-0.17399999999999999</v>
      </c>
      <c r="P147" s="15">
        <v>663293</v>
      </c>
      <c r="Q147" s="16">
        <v>0.23499999999999999</v>
      </c>
      <c r="R147" s="17">
        <v>213571</v>
      </c>
      <c r="S147" s="16">
        <v>0.41599999999999998</v>
      </c>
      <c r="T147" s="17">
        <v>374250</v>
      </c>
      <c r="U147" s="16">
        <v>0.40600000000000003</v>
      </c>
      <c r="V147" s="18">
        <v>3.11</v>
      </c>
      <c r="W147" s="16">
        <v>-0.128</v>
      </c>
      <c r="X147" s="18">
        <v>1.77</v>
      </c>
      <c r="Y147" s="16">
        <v>-0.122</v>
      </c>
      <c r="Z147" s="15">
        <v>1228070</v>
      </c>
      <c r="AA147" s="16">
        <v>0.16200000000000001</v>
      </c>
      <c r="AB147" s="17">
        <v>408404</v>
      </c>
      <c r="AC147" s="16">
        <v>0.27</v>
      </c>
      <c r="AD147" s="17">
        <v>720546</v>
      </c>
      <c r="AE147" s="16">
        <v>0.26600000000000001</v>
      </c>
      <c r="AF147" s="18">
        <v>3.01</v>
      </c>
      <c r="AG147" s="16">
        <v>-8.5000000000000006E-2</v>
      </c>
      <c r="AH147" s="18">
        <v>1.7</v>
      </c>
      <c r="AI147" s="16">
        <v>-8.2000000000000003E-2</v>
      </c>
      <c r="AJ147" s="15">
        <v>2380492</v>
      </c>
      <c r="AK147" s="16">
        <v>9.2999999999999999E-2</v>
      </c>
      <c r="AL147" s="17">
        <v>750802</v>
      </c>
      <c r="AM147" s="16">
        <v>9.8000000000000004E-2</v>
      </c>
      <c r="AN147" s="17">
        <v>1317834</v>
      </c>
      <c r="AO147" s="16">
        <v>8.5999999999999993E-2</v>
      </c>
      <c r="AP147" s="18">
        <v>3.17</v>
      </c>
      <c r="AQ147" s="16">
        <v>-5.0000000000000001E-3</v>
      </c>
      <c r="AR147" s="18">
        <v>1.81</v>
      </c>
      <c r="AS147" s="16">
        <v>7.0000000000000001E-3</v>
      </c>
    </row>
    <row r="148" spans="3:45" x14ac:dyDescent="0.2">
      <c r="C148" s="144" t="s">
        <v>19</v>
      </c>
      <c r="D148" s="144" t="s">
        <v>11</v>
      </c>
      <c r="E148" s="145" t="s">
        <v>286</v>
      </c>
      <c r="F148" s="15">
        <v>456668</v>
      </c>
      <c r="G148" s="16">
        <v>0.45400000000000001</v>
      </c>
      <c r="H148" s="17">
        <v>112015</v>
      </c>
      <c r="I148" s="16">
        <v>0.54500000000000004</v>
      </c>
      <c r="J148" s="17">
        <v>191791</v>
      </c>
      <c r="K148" s="16">
        <v>0.505</v>
      </c>
      <c r="L148" s="18">
        <v>4.08</v>
      </c>
      <c r="M148" s="16">
        <v>-5.8999999999999997E-2</v>
      </c>
      <c r="N148" s="18">
        <v>2.38</v>
      </c>
      <c r="O148" s="16">
        <v>-3.4000000000000002E-2</v>
      </c>
      <c r="P148" s="15">
        <v>1347319</v>
      </c>
      <c r="Q148" s="16">
        <v>8.5999999999999993E-2</v>
      </c>
      <c r="R148" s="17">
        <v>329957</v>
      </c>
      <c r="S148" s="16">
        <v>9.5000000000000001E-2</v>
      </c>
      <c r="T148" s="17">
        <v>562889</v>
      </c>
      <c r="U148" s="16">
        <v>3.1E-2</v>
      </c>
      <c r="V148" s="18">
        <v>4.08</v>
      </c>
      <c r="W148" s="16">
        <v>-8.9999999999999993E-3</v>
      </c>
      <c r="X148" s="18">
        <v>2.39</v>
      </c>
      <c r="Y148" s="16">
        <v>5.3999999999999999E-2</v>
      </c>
      <c r="Z148" s="15">
        <v>2579301</v>
      </c>
      <c r="AA148" s="16">
        <v>-2.4E-2</v>
      </c>
      <c r="AB148" s="17">
        <v>626423</v>
      </c>
      <c r="AC148" s="16">
        <v>-1.2999999999999999E-2</v>
      </c>
      <c r="AD148" s="17">
        <v>1088887</v>
      </c>
      <c r="AE148" s="16">
        <v>-6.3E-2</v>
      </c>
      <c r="AF148" s="18">
        <v>4.12</v>
      </c>
      <c r="AG148" s="16">
        <v>-1.0999999999999999E-2</v>
      </c>
      <c r="AH148" s="18">
        <v>2.37</v>
      </c>
      <c r="AI148" s="16">
        <v>4.2000000000000003E-2</v>
      </c>
      <c r="AJ148" s="15">
        <v>5159088</v>
      </c>
      <c r="AK148" s="16">
        <v>-4.3999999999999997E-2</v>
      </c>
      <c r="AL148" s="17">
        <v>1232041</v>
      </c>
      <c r="AM148" s="16">
        <v>-3.9E-2</v>
      </c>
      <c r="AN148" s="17">
        <v>2175463</v>
      </c>
      <c r="AO148" s="16">
        <v>-7.8E-2</v>
      </c>
      <c r="AP148" s="18">
        <v>4.1900000000000004</v>
      </c>
      <c r="AQ148" s="16">
        <v>-5.0000000000000001E-3</v>
      </c>
      <c r="AR148" s="18">
        <v>2.37</v>
      </c>
      <c r="AS148" s="16">
        <v>3.6999999999999998E-2</v>
      </c>
    </row>
    <row r="149" spans="3:45" x14ac:dyDescent="0.2">
      <c r="C149" s="144" t="s">
        <v>19</v>
      </c>
      <c r="D149" s="144" t="s">
        <v>11</v>
      </c>
      <c r="E149" s="145" t="s">
        <v>287</v>
      </c>
      <c r="F149" s="15">
        <v>451814</v>
      </c>
      <c r="G149" s="16">
        <v>0.26500000000000001</v>
      </c>
      <c r="H149" s="17">
        <v>110048</v>
      </c>
      <c r="I149" s="16">
        <v>0.30399999999999999</v>
      </c>
      <c r="J149" s="17">
        <v>177852</v>
      </c>
      <c r="K149" s="16">
        <v>0.18</v>
      </c>
      <c r="L149" s="18">
        <v>4.1100000000000003</v>
      </c>
      <c r="M149" s="16">
        <v>-0.03</v>
      </c>
      <c r="N149" s="18">
        <v>2.54</v>
      </c>
      <c r="O149" s="16">
        <v>7.1999999999999995E-2</v>
      </c>
      <c r="P149" s="15">
        <v>1398798</v>
      </c>
      <c r="Q149" s="16">
        <v>5.2999999999999999E-2</v>
      </c>
      <c r="R149" s="17">
        <v>340027</v>
      </c>
      <c r="S149" s="16">
        <v>7.0000000000000007E-2</v>
      </c>
      <c r="T149" s="17">
        <v>556401</v>
      </c>
      <c r="U149" s="16">
        <v>-4.2000000000000003E-2</v>
      </c>
      <c r="V149" s="18">
        <v>4.1100000000000003</v>
      </c>
      <c r="W149" s="16">
        <v>-1.4999999999999999E-2</v>
      </c>
      <c r="X149" s="18">
        <v>2.5099999999999998</v>
      </c>
      <c r="Y149" s="16">
        <v>9.9000000000000005E-2</v>
      </c>
      <c r="Z149" s="15">
        <v>2552652</v>
      </c>
      <c r="AA149" s="16">
        <v>-5.6000000000000001E-2</v>
      </c>
      <c r="AB149" s="17">
        <v>625714</v>
      </c>
      <c r="AC149" s="16">
        <v>-2.9000000000000001E-2</v>
      </c>
      <c r="AD149" s="17">
        <v>1031105</v>
      </c>
      <c r="AE149" s="16">
        <v>-0.12</v>
      </c>
      <c r="AF149" s="18">
        <v>4.08</v>
      </c>
      <c r="AG149" s="16">
        <v>-2.8000000000000001E-2</v>
      </c>
      <c r="AH149" s="18">
        <v>2.48</v>
      </c>
      <c r="AI149" s="16">
        <v>7.2999999999999995E-2</v>
      </c>
      <c r="AJ149" s="15">
        <v>5211278</v>
      </c>
      <c r="AK149" s="16">
        <v>-6.9000000000000006E-2</v>
      </c>
      <c r="AL149" s="17">
        <v>1247004</v>
      </c>
      <c r="AM149" s="16">
        <v>-6.5000000000000002E-2</v>
      </c>
      <c r="AN149" s="17">
        <v>2107755</v>
      </c>
      <c r="AO149" s="16">
        <v>-0.126</v>
      </c>
      <c r="AP149" s="18">
        <v>4.18</v>
      </c>
      <c r="AQ149" s="16">
        <v>-4.0000000000000001E-3</v>
      </c>
      <c r="AR149" s="18">
        <v>2.4700000000000002</v>
      </c>
      <c r="AS149" s="16">
        <v>6.4000000000000001E-2</v>
      </c>
    </row>
    <row r="150" spans="3:45" x14ac:dyDescent="0.2">
      <c r="C150" s="144" t="s">
        <v>19</v>
      </c>
      <c r="D150" s="144" t="s">
        <v>11</v>
      </c>
      <c r="E150" s="145" t="s">
        <v>288</v>
      </c>
      <c r="F150" s="15">
        <v>414603</v>
      </c>
      <c r="G150" s="16">
        <v>0.29699999999999999</v>
      </c>
      <c r="H150" s="17">
        <v>79321</v>
      </c>
      <c r="I150" s="16">
        <v>0.24099999999999999</v>
      </c>
      <c r="J150" s="17">
        <v>139290</v>
      </c>
      <c r="K150" s="16">
        <v>0.255</v>
      </c>
      <c r="L150" s="18">
        <v>5.23</v>
      </c>
      <c r="M150" s="16">
        <v>4.4999999999999998E-2</v>
      </c>
      <c r="N150" s="18">
        <v>2.98</v>
      </c>
      <c r="O150" s="16">
        <v>3.4000000000000002E-2</v>
      </c>
      <c r="P150" s="15">
        <v>1176520</v>
      </c>
      <c r="Q150" s="16">
        <v>0.312</v>
      </c>
      <c r="R150" s="17">
        <v>224356</v>
      </c>
      <c r="S150" s="16">
        <v>0.24199999999999999</v>
      </c>
      <c r="T150" s="17">
        <v>388710</v>
      </c>
      <c r="U150" s="16">
        <v>0.22900000000000001</v>
      </c>
      <c r="V150" s="18">
        <v>5.24</v>
      </c>
      <c r="W150" s="16">
        <v>5.7000000000000002E-2</v>
      </c>
      <c r="X150" s="18">
        <v>3.03</v>
      </c>
      <c r="Y150" s="16">
        <v>6.8000000000000005E-2</v>
      </c>
      <c r="Z150" s="15">
        <v>2237488</v>
      </c>
      <c r="AA150" s="16">
        <v>0.32300000000000001</v>
      </c>
      <c r="AB150" s="17">
        <v>434356</v>
      </c>
      <c r="AC150" s="16">
        <v>0.30199999999999999</v>
      </c>
      <c r="AD150" s="17">
        <v>750547</v>
      </c>
      <c r="AE150" s="16">
        <v>0.24299999999999999</v>
      </c>
      <c r="AF150" s="18">
        <v>5.15</v>
      </c>
      <c r="AG150" s="16">
        <v>1.6E-2</v>
      </c>
      <c r="AH150" s="18">
        <v>2.98</v>
      </c>
      <c r="AI150" s="16">
        <v>6.4000000000000001E-2</v>
      </c>
      <c r="AJ150" s="15">
        <v>4309911</v>
      </c>
      <c r="AK150" s="16">
        <v>0.313</v>
      </c>
      <c r="AL150" s="17">
        <v>842540</v>
      </c>
      <c r="AM150" s="16">
        <v>0.3</v>
      </c>
      <c r="AN150" s="17">
        <v>1452017</v>
      </c>
      <c r="AO150" s="16">
        <v>0.248</v>
      </c>
      <c r="AP150" s="18">
        <v>5.12</v>
      </c>
      <c r="AQ150" s="16">
        <v>0.01</v>
      </c>
      <c r="AR150" s="18">
        <v>2.97</v>
      </c>
      <c r="AS150" s="16">
        <v>5.1999999999999998E-2</v>
      </c>
    </row>
    <row r="151" spans="3:45" x14ac:dyDescent="0.2">
      <c r="C151" s="144" t="s">
        <v>19</v>
      </c>
      <c r="D151" s="144" t="s">
        <v>11</v>
      </c>
      <c r="E151" s="145" t="s">
        <v>289</v>
      </c>
      <c r="F151" s="15">
        <v>224269</v>
      </c>
      <c r="G151" s="16">
        <v>0.187</v>
      </c>
      <c r="H151" s="17">
        <v>53059</v>
      </c>
      <c r="I151" s="16">
        <v>0.17499999999999999</v>
      </c>
      <c r="J151" s="17">
        <v>90886</v>
      </c>
      <c r="K151" s="16">
        <v>0.16200000000000001</v>
      </c>
      <c r="L151" s="18">
        <v>4.2300000000000004</v>
      </c>
      <c r="M151" s="16">
        <v>0.01</v>
      </c>
      <c r="N151" s="18">
        <v>2.4700000000000002</v>
      </c>
      <c r="O151" s="16">
        <v>2.1000000000000001E-2</v>
      </c>
      <c r="P151" s="15">
        <v>629126</v>
      </c>
      <c r="Q151" s="16">
        <v>0.16400000000000001</v>
      </c>
      <c r="R151" s="17">
        <v>146778</v>
      </c>
      <c r="S151" s="16">
        <v>0.124</v>
      </c>
      <c r="T151" s="17">
        <v>249362</v>
      </c>
      <c r="U151" s="16">
        <v>0.112</v>
      </c>
      <c r="V151" s="18">
        <v>4.29</v>
      </c>
      <c r="W151" s="16">
        <v>3.5999999999999997E-2</v>
      </c>
      <c r="X151" s="18">
        <v>2.52</v>
      </c>
      <c r="Y151" s="16">
        <v>4.7E-2</v>
      </c>
      <c r="Z151" s="15">
        <v>1213004</v>
      </c>
      <c r="AA151" s="16">
        <v>0.17399999999999999</v>
      </c>
      <c r="AB151" s="17">
        <v>283397</v>
      </c>
      <c r="AC151" s="16">
        <v>0.13</v>
      </c>
      <c r="AD151" s="17">
        <v>487000</v>
      </c>
      <c r="AE151" s="16">
        <v>0.114</v>
      </c>
      <c r="AF151" s="18">
        <v>4.28</v>
      </c>
      <c r="AG151" s="16">
        <v>3.9E-2</v>
      </c>
      <c r="AH151" s="18">
        <v>2.4900000000000002</v>
      </c>
      <c r="AI151" s="16">
        <v>5.2999999999999999E-2</v>
      </c>
      <c r="AJ151" s="15">
        <v>2417237</v>
      </c>
      <c r="AK151" s="16">
        <v>0.17399999999999999</v>
      </c>
      <c r="AL151" s="17">
        <v>557598</v>
      </c>
      <c r="AM151" s="16">
        <v>0.11899999999999999</v>
      </c>
      <c r="AN151" s="17">
        <v>961705</v>
      </c>
      <c r="AO151" s="16">
        <v>8.3000000000000004E-2</v>
      </c>
      <c r="AP151" s="18">
        <v>4.34</v>
      </c>
      <c r="AQ151" s="16">
        <v>0.05</v>
      </c>
      <c r="AR151" s="18">
        <v>2.5099999999999998</v>
      </c>
      <c r="AS151" s="16">
        <v>8.4000000000000005E-2</v>
      </c>
    </row>
    <row r="152" spans="3:45" x14ac:dyDescent="0.2">
      <c r="C152" s="144" t="s">
        <v>19</v>
      </c>
      <c r="D152" s="144" t="s">
        <v>11</v>
      </c>
      <c r="E152" s="145" t="s">
        <v>290</v>
      </c>
      <c r="F152" s="15">
        <v>236065</v>
      </c>
      <c r="G152" s="16">
        <v>7.3999999999999996E-2</v>
      </c>
      <c r="H152" s="17">
        <v>52756</v>
      </c>
      <c r="I152" s="16">
        <v>8.6999999999999994E-2</v>
      </c>
      <c r="J152" s="17">
        <v>99053</v>
      </c>
      <c r="K152" s="16">
        <v>7.4999999999999997E-2</v>
      </c>
      <c r="L152" s="18">
        <v>4.47</v>
      </c>
      <c r="M152" s="16">
        <v>-1.2E-2</v>
      </c>
      <c r="N152" s="18">
        <v>2.38</v>
      </c>
      <c r="O152" s="16">
        <v>0</v>
      </c>
      <c r="P152" s="15">
        <v>672631</v>
      </c>
      <c r="Q152" s="16">
        <v>7.0999999999999994E-2</v>
      </c>
      <c r="R152" s="17">
        <v>150403</v>
      </c>
      <c r="S152" s="16">
        <v>7.2999999999999995E-2</v>
      </c>
      <c r="T152" s="17">
        <v>282705</v>
      </c>
      <c r="U152" s="16">
        <v>5.8000000000000003E-2</v>
      </c>
      <c r="V152" s="18">
        <v>4.47</v>
      </c>
      <c r="W152" s="16">
        <v>-3.0000000000000001E-3</v>
      </c>
      <c r="X152" s="18">
        <v>2.38</v>
      </c>
      <c r="Y152" s="16">
        <v>1.2E-2</v>
      </c>
      <c r="Z152" s="15">
        <v>1316488</v>
      </c>
      <c r="AA152" s="16">
        <v>6.0999999999999999E-2</v>
      </c>
      <c r="AB152" s="17">
        <v>291976</v>
      </c>
      <c r="AC152" s="16">
        <v>0.06</v>
      </c>
      <c r="AD152" s="17">
        <v>550630</v>
      </c>
      <c r="AE152" s="16">
        <v>3.4000000000000002E-2</v>
      </c>
      <c r="AF152" s="18">
        <v>4.51</v>
      </c>
      <c r="AG152" s="16">
        <v>0</v>
      </c>
      <c r="AH152" s="18">
        <v>2.39</v>
      </c>
      <c r="AI152" s="16">
        <v>2.5999999999999999E-2</v>
      </c>
      <c r="AJ152" s="15">
        <v>2664478</v>
      </c>
      <c r="AK152" s="16">
        <v>0.113</v>
      </c>
      <c r="AL152" s="17">
        <v>591099</v>
      </c>
      <c r="AM152" s="16">
        <v>0.14199999999999999</v>
      </c>
      <c r="AN152" s="17">
        <v>1109079</v>
      </c>
      <c r="AO152" s="16">
        <v>8.6999999999999994E-2</v>
      </c>
      <c r="AP152" s="18">
        <v>4.51</v>
      </c>
      <c r="AQ152" s="16">
        <v>-2.5999999999999999E-2</v>
      </c>
      <c r="AR152" s="18">
        <v>2.4</v>
      </c>
      <c r="AS152" s="16">
        <v>2.4E-2</v>
      </c>
    </row>
    <row r="153" spans="3:45" x14ac:dyDescent="0.2">
      <c r="C153" s="144" t="s">
        <v>19</v>
      </c>
      <c r="D153" s="144" t="s">
        <v>11</v>
      </c>
      <c r="E153" s="145" t="s">
        <v>291</v>
      </c>
      <c r="F153" s="15">
        <v>227909</v>
      </c>
      <c r="G153" s="16">
        <v>0.45</v>
      </c>
      <c r="H153" s="17">
        <v>42381</v>
      </c>
      <c r="I153" s="16">
        <v>0.52300000000000002</v>
      </c>
      <c r="J153" s="17">
        <v>80708</v>
      </c>
      <c r="K153" s="16">
        <v>0.58499999999999996</v>
      </c>
      <c r="L153" s="18">
        <v>5.38</v>
      </c>
      <c r="M153" s="16">
        <v>-4.8000000000000001E-2</v>
      </c>
      <c r="N153" s="18">
        <v>2.82</v>
      </c>
      <c r="O153" s="16">
        <v>-8.5000000000000006E-2</v>
      </c>
      <c r="P153" s="15">
        <v>650767</v>
      </c>
      <c r="Q153" s="16">
        <v>0.23100000000000001</v>
      </c>
      <c r="R153" s="17">
        <v>117722</v>
      </c>
      <c r="S153" s="16">
        <v>0.21099999999999999</v>
      </c>
      <c r="T153" s="17">
        <v>223147</v>
      </c>
      <c r="U153" s="16">
        <v>0.23300000000000001</v>
      </c>
      <c r="V153" s="18">
        <v>5.53</v>
      </c>
      <c r="W153" s="16">
        <v>1.6E-2</v>
      </c>
      <c r="X153" s="18">
        <v>2.92</v>
      </c>
      <c r="Y153" s="16">
        <v>-2E-3</v>
      </c>
      <c r="Z153" s="15">
        <v>1229409</v>
      </c>
      <c r="AA153" s="16">
        <v>0.29099999999999998</v>
      </c>
      <c r="AB153" s="17">
        <v>223016</v>
      </c>
      <c r="AC153" s="16">
        <v>0.30399999999999999</v>
      </c>
      <c r="AD153" s="17">
        <v>429545</v>
      </c>
      <c r="AE153" s="16">
        <v>0.32700000000000001</v>
      </c>
      <c r="AF153" s="18">
        <v>5.51</v>
      </c>
      <c r="AG153" s="16">
        <v>-0.01</v>
      </c>
      <c r="AH153" s="18">
        <v>2.86</v>
      </c>
      <c r="AI153" s="16">
        <v>-2.7E-2</v>
      </c>
      <c r="AJ153" s="15">
        <v>2307231</v>
      </c>
      <c r="AK153" s="16">
        <v>0.26700000000000002</v>
      </c>
      <c r="AL153" s="17">
        <v>425337</v>
      </c>
      <c r="AM153" s="16">
        <v>0.29799999999999999</v>
      </c>
      <c r="AN153" s="17">
        <v>819739</v>
      </c>
      <c r="AO153" s="16">
        <v>0.317</v>
      </c>
      <c r="AP153" s="18">
        <v>5.42</v>
      </c>
      <c r="AQ153" s="16">
        <v>-2.4E-2</v>
      </c>
      <c r="AR153" s="18">
        <v>2.81</v>
      </c>
      <c r="AS153" s="16">
        <v>-3.7999999999999999E-2</v>
      </c>
    </row>
    <row r="154" spans="3:45" x14ac:dyDescent="0.2">
      <c r="C154" s="144" t="s">
        <v>19</v>
      </c>
      <c r="D154" s="144" t="s">
        <v>11</v>
      </c>
      <c r="E154" s="145" t="s">
        <v>292</v>
      </c>
      <c r="F154" s="15">
        <v>1051359</v>
      </c>
      <c r="G154" s="16">
        <v>3.5999999999999997E-2</v>
      </c>
      <c r="H154" s="17">
        <v>194943</v>
      </c>
      <c r="I154" s="16">
        <v>6.0000000000000001E-3</v>
      </c>
      <c r="J154" s="17">
        <v>389314</v>
      </c>
      <c r="K154" s="16">
        <v>4.0000000000000001E-3</v>
      </c>
      <c r="L154" s="18">
        <v>5.39</v>
      </c>
      <c r="M154" s="16">
        <v>2.9000000000000001E-2</v>
      </c>
      <c r="N154" s="18">
        <v>2.7</v>
      </c>
      <c r="O154" s="16">
        <v>3.1E-2</v>
      </c>
      <c r="P154" s="15">
        <v>3212261</v>
      </c>
      <c r="Q154" s="16">
        <v>2.9000000000000001E-2</v>
      </c>
      <c r="R154" s="17">
        <v>589692</v>
      </c>
      <c r="S154" s="16">
        <v>-4.0000000000000001E-3</v>
      </c>
      <c r="T154" s="17">
        <v>1174119</v>
      </c>
      <c r="U154" s="16">
        <v>-5.0000000000000001E-3</v>
      </c>
      <c r="V154" s="18">
        <v>5.45</v>
      </c>
      <c r="W154" s="16">
        <v>3.4000000000000002E-2</v>
      </c>
      <c r="X154" s="18">
        <v>2.74</v>
      </c>
      <c r="Y154" s="16">
        <v>3.4000000000000002E-2</v>
      </c>
      <c r="Z154" s="15">
        <v>6024720</v>
      </c>
      <c r="AA154" s="16">
        <v>4.4999999999999998E-2</v>
      </c>
      <c r="AB154" s="17">
        <v>1125021</v>
      </c>
      <c r="AC154" s="16">
        <v>2.7E-2</v>
      </c>
      <c r="AD154" s="17">
        <v>2258597</v>
      </c>
      <c r="AE154" s="16">
        <v>2.5000000000000001E-2</v>
      </c>
      <c r="AF154" s="18">
        <v>5.36</v>
      </c>
      <c r="AG154" s="16">
        <v>1.7999999999999999E-2</v>
      </c>
      <c r="AH154" s="18">
        <v>2.67</v>
      </c>
      <c r="AI154" s="16">
        <v>1.9E-2</v>
      </c>
      <c r="AJ154" s="15">
        <v>11802028</v>
      </c>
      <c r="AK154" s="16">
        <v>6.2E-2</v>
      </c>
      <c r="AL154" s="17">
        <v>2235241</v>
      </c>
      <c r="AM154" s="16">
        <v>6.7000000000000004E-2</v>
      </c>
      <c r="AN154" s="17">
        <v>4493582</v>
      </c>
      <c r="AO154" s="16">
        <v>6.6000000000000003E-2</v>
      </c>
      <c r="AP154" s="18">
        <v>5.28</v>
      </c>
      <c r="AQ154" s="16">
        <v>-5.0000000000000001E-3</v>
      </c>
      <c r="AR154" s="18">
        <v>2.63</v>
      </c>
      <c r="AS154" s="16">
        <v>-4.0000000000000001E-3</v>
      </c>
    </row>
    <row r="155" spans="3:45" x14ac:dyDescent="0.2">
      <c r="C155" s="144" t="s">
        <v>19</v>
      </c>
      <c r="D155" s="144" t="s">
        <v>11</v>
      </c>
      <c r="E155" s="145" t="s">
        <v>293</v>
      </c>
      <c r="F155" s="15">
        <v>118020</v>
      </c>
      <c r="G155" s="16">
        <v>0.35899999999999999</v>
      </c>
      <c r="H155" s="17">
        <v>27404</v>
      </c>
      <c r="I155" s="16">
        <v>0.70899999999999996</v>
      </c>
      <c r="J155" s="17">
        <v>45890</v>
      </c>
      <c r="K155" s="16">
        <v>0.66500000000000004</v>
      </c>
      <c r="L155" s="18">
        <v>4.3099999999999996</v>
      </c>
      <c r="M155" s="16">
        <v>-0.20499999999999999</v>
      </c>
      <c r="N155" s="18">
        <v>2.57</v>
      </c>
      <c r="O155" s="16">
        <v>-0.183</v>
      </c>
      <c r="P155" s="15">
        <v>316216</v>
      </c>
      <c r="Q155" s="16">
        <v>0.29699999999999999</v>
      </c>
      <c r="R155" s="17">
        <v>70584</v>
      </c>
      <c r="S155" s="16">
        <v>0.52500000000000002</v>
      </c>
      <c r="T155" s="17">
        <v>118518</v>
      </c>
      <c r="U155" s="16">
        <v>0.49299999999999999</v>
      </c>
      <c r="V155" s="18">
        <v>4.4800000000000004</v>
      </c>
      <c r="W155" s="16">
        <v>-0.14899999999999999</v>
      </c>
      <c r="X155" s="18">
        <v>2.67</v>
      </c>
      <c r="Y155" s="16">
        <v>-0.13100000000000001</v>
      </c>
      <c r="Z155" s="15">
        <v>591273</v>
      </c>
      <c r="AA155" s="16">
        <v>0.26800000000000002</v>
      </c>
      <c r="AB155" s="17">
        <v>132088</v>
      </c>
      <c r="AC155" s="16">
        <v>0.38700000000000001</v>
      </c>
      <c r="AD155" s="17">
        <v>227464</v>
      </c>
      <c r="AE155" s="16">
        <v>0.34799999999999998</v>
      </c>
      <c r="AF155" s="18">
        <v>4.4800000000000004</v>
      </c>
      <c r="AG155" s="16">
        <v>-8.5999999999999993E-2</v>
      </c>
      <c r="AH155" s="18">
        <v>2.6</v>
      </c>
      <c r="AI155" s="16">
        <v>-5.8999999999999997E-2</v>
      </c>
      <c r="AJ155" s="15">
        <v>1166282</v>
      </c>
      <c r="AK155" s="16">
        <v>0.27300000000000002</v>
      </c>
      <c r="AL155" s="17">
        <v>248337</v>
      </c>
      <c r="AM155" s="16">
        <v>0.24199999999999999</v>
      </c>
      <c r="AN155" s="17">
        <v>427962</v>
      </c>
      <c r="AO155" s="16">
        <v>0.182</v>
      </c>
      <c r="AP155" s="18">
        <v>4.7</v>
      </c>
      <c r="AQ155" s="16">
        <v>2.5000000000000001E-2</v>
      </c>
      <c r="AR155" s="18">
        <v>2.73</v>
      </c>
      <c r="AS155" s="16">
        <v>7.8E-2</v>
      </c>
    </row>
    <row r="156" spans="3:45" x14ac:dyDescent="0.2">
      <c r="C156" s="144" t="s">
        <v>19</v>
      </c>
      <c r="D156" s="144" t="s">
        <v>11</v>
      </c>
      <c r="E156" s="145" t="s">
        <v>294</v>
      </c>
      <c r="F156" s="15">
        <v>701008</v>
      </c>
      <c r="G156" s="16">
        <v>4.9000000000000002E-2</v>
      </c>
      <c r="H156" s="17">
        <v>150055</v>
      </c>
      <c r="I156" s="16">
        <v>6.6000000000000003E-2</v>
      </c>
      <c r="J156" s="17">
        <v>287972</v>
      </c>
      <c r="K156" s="16">
        <v>3.9E-2</v>
      </c>
      <c r="L156" s="18">
        <v>4.67</v>
      </c>
      <c r="M156" s="16">
        <v>-1.6E-2</v>
      </c>
      <c r="N156" s="18">
        <v>2.4300000000000002</v>
      </c>
      <c r="O156" s="16">
        <v>0.01</v>
      </c>
      <c r="P156" s="15">
        <v>2104456</v>
      </c>
      <c r="Q156" s="16">
        <v>7.0000000000000007E-2</v>
      </c>
      <c r="R156" s="17">
        <v>451358</v>
      </c>
      <c r="S156" s="16">
        <v>7.5999999999999998E-2</v>
      </c>
      <c r="T156" s="17">
        <v>867388</v>
      </c>
      <c r="U156" s="16">
        <v>5.8000000000000003E-2</v>
      </c>
      <c r="V156" s="18">
        <v>4.66</v>
      </c>
      <c r="W156" s="16">
        <v>-6.0000000000000001E-3</v>
      </c>
      <c r="X156" s="18">
        <v>2.4300000000000002</v>
      </c>
      <c r="Y156" s="16">
        <v>1.0999999999999999E-2</v>
      </c>
      <c r="Z156" s="15">
        <v>4118509</v>
      </c>
      <c r="AA156" s="16">
        <v>7.6999999999999999E-2</v>
      </c>
      <c r="AB156" s="17">
        <v>880213</v>
      </c>
      <c r="AC156" s="16">
        <v>7.4999999999999997E-2</v>
      </c>
      <c r="AD156" s="17">
        <v>1699260</v>
      </c>
      <c r="AE156" s="16">
        <v>5.6000000000000001E-2</v>
      </c>
      <c r="AF156" s="18">
        <v>4.68</v>
      </c>
      <c r="AG156" s="16">
        <v>2E-3</v>
      </c>
      <c r="AH156" s="18">
        <v>2.42</v>
      </c>
      <c r="AI156" s="16">
        <v>0.02</v>
      </c>
      <c r="AJ156" s="15">
        <v>8136103</v>
      </c>
      <c r="AK156" s="16">
        <v>0.13100000000000001</v>
      </c>
      <c r="AL156" s="17">
        <v>1726643</v>
      </c>
      <c r="AM156" s="16">
        <v>0.14399999999999999</v>
      </c>
      <c r="AN156" s="17">
        <v>3345156</v>
      </c>
      <c r="AO156" s="16">
        <v>0.113</v>
      </c>
      <c r="AP156" s="18">
        <v>4.71</v>
      </c>
      <c r="AQ156" s="16">
        <v>-1.0999999999999999E-2</v>
      </c>
      <c r="AR156" s="18">
        <v>2.4300000000000002</v>
      </c>
      <c r="AS156" s="16">
        <v>1.7000000000000001E-2</v>
      </c>
    </row>
    <row r="157" spans="3:45" x14ac:dyDescent="0.2">
      <c r="C157" s="144" t="s">
        <v>19</v>
      </c>
      <c r="D157" s="144" t="s">
        <v>11</v>
      </c>
      <c r="E157" s="145" t="s">
        <v>295</v>
      </c>
      <c r="F157" s="15">
        <v>266734</v>
      </c>
      <c r="G157" s="16">
        <v>0.20699999999999999</v>
      </c>
      <c r="H157" s="17">
        <v>60732</v>
      </c>
      <c r="I157" s="16">
        <v>9.2999999999999999E-2</v>
      </c>
      <c r="J157" s="17">
        <v>115523</v>
      </c>
      <c r="K157" s="16">
        <v>8.5999999999999993E-2</v>
      </c>
      <c r="L157" s="18">
        <v>4.3899999999999997</v>
      </c>
      <c r="M157" s="16">
        <v>0.105</v>
      </c>
      <c r="N157" s="18">
        <v>2.31</v>
      </c>
      <c r="O157" s="16">
        <v>0.112</v>
      </c>
      <c r="P157" s="15">
        <v>810527</v>
      </c>
      <c r="Q157" s="16">
        <v>0.13600000000000001</v>
      </c>
      <c r="R157" s="17">
        <v>201779</v>
      </c>
      <c r="S157" s="16">
        <v>0.127</v>
      </c>
      <c r="T157" s="17">
        <v>386056</v>
      </c>
      <c r="U157" s="16">
        <v>0.125</v>
      </c>
      <c r="V157" s="18">
        <v>4.0199999999999996</v>
      </c>
      <c r="W157" s="16">
        <v>8.0000000000000002E-3</v>
      </c>
      <c r="X157" s="18">
        <v>2.1</v>
      </c>
      <c r="Y157" s="16">
        <v>0.01</v>
      </c>
      <c r="Z157" s="15">
        <v>1607628</v>
      </c>
      <c r="AA157" s="16">
        <v>0.23300000000000001</v>
      </c>
      <c r="AB157" s="17">
        <v>403336</v>
      </c>
      <c r="AC157" s="16">
        <v>0.249</v>
      </c>
      <c r="AD157" s="17">
        <v>783925</v>
      </c>
      <c r="AE157" s="16">
        <v>0.252</v>
      </c>
      <c r="AF157" s="18">
        <v>3.99</v>
      </c>
      <c r="AG157" s="16">
        <v>-1.2E-2</v>
      </c>
      <c r="AH157" s="18">
        <v>2.0499999999999998</v>
      </c>
      <c r="AI157" s="16">
        <v>-1.4999999999999999E-2</v>
      </c>
      <c r="AJ157" s="15">
        <v>3014446</v>
      </c>
      <c r="AK157" s="16">
        <v>0.27700000000000002</v>
      </c>
      <c r="AL157" s="17">
        <v>743671</v>
      </c>
      <c r="AM157" s="16">
        <v>0.3</v>
      </c>
      <c r="AN157" s="17">
        <v>1446726</v>
      </c>
      <c r="AO157" s="16">
        <v>0.28999999999999998</v>
      </c>
      <c r="AP157" s="18">
        <v>4.05</v>
      </c>
      <c r="AQ157" s="16">
        <v>-1.7000000000000001E-2</v>
      </c>
      <c r="AR157" s="18">
        <v>2.08</v>
      </c>
      <c r="AS157" s="16">
        <v>-0.01</v>
      </c>
    </row>
    <row r="158" spans="3:45" x14ac:dyDescent="0.2">
      <c r="C158" s="144" t="s">
        <v>19</v>
      </c>
      <c r="D158" s="144" t="s">
        <v>11</v>
      </c>
      <c r="E158" s="145" t="s">
        <v>296</v>
      </c>
      <c r="F158" s="15">
        <v>294427</v>
      </c>
      <c r="G158" s="16">
        <v>5.1999999999999998E-2</v>
      </c>
      <c r="H158" s="17">
        <v>65432</v>
      </c>
      <c r="I158" s="16">
        <v>-1.4E-2</v>
      </c>
      <c r="J158" s="17">
        <v>118020</v>
      </c>
      <c r="K158" s="16">
        <v>-2.1999999999999999E-2</v>
      </c>
      <c r="L158" s="18">
        <v>4.5</v>
      </c>
      <c r="M158" s="16">
        <v>6.7000000000000004E-2</v>
      </c>
      <c r="N158" s="18">
        <v>2.4900000000000002</v>
      </c>
      <c r="O158" s="16">
        <v>7.5999999999999998E-2</v>
      </c>
      <c r="P158" s="15">
        <v>942320</v>
      </c>
      <c r="Q158" s="16">
        <v>4.8000000000000001E-2</v>
      </c>
      <c r="R158" s="17">
        <v>219984</v>
      </c>
      <c r="S158" s="16">
        <v>2.3E-2</v>
      </c>
      <c r="T158" s="17">
        <v>400191</v>
      </c>
      <c r="U158" s="16">
        <v>1.7999999999999999E-2</v>
      </c>
      <c r="V158" s="18">
        <v>4.28</v>
      </c>
      <c r="W158" s="16">
        <v>2.5000000000000001E-2</v>
      </c>
      <c r="X158" s="18">
        <v>2.35</v>
      </c>
      <c r="Y158" s="16">
        <v>0.03</v>
      </c>
      <c r="Z158" s="15">
        <v>1847393</v>
      </c>
      <c r="AA158" s="16">
        <v>3.7999999999999999E-2</v>
      </c>
      <c r="AB158" s="17">
        <v>439793</v>
      </c>
      <c r="AC158" s="16">
        <v>-3.0000000000000001E-3</v>
      </c>
      <c r="AD158" s="17">
        <v>822538</v>
      </c>
      <c r="AE158" s="16">
        <v>-1.4E-2</v>
      </c>
      <c r="AF158" s="18">
        <v>4.2</v>
      </c>
      <c r="AG158" s="16">
        <v>4.1000000000000002E-2</v>
      </c>
      <c r="AH158" s="18">
        <v>2.25</v>
      </c>
      <c r="AI158" s="16">
        <v>5.1999999999999998E-2</v>
      </c>
      <c r="AJ158" s="15">
        <v>3563383</v>
      </c>
      <c r="AK158" s="16">
        <v>7.6999999999999999E-2</v>
      </c>
      <c r="AL158" s="17">
        <v>841639</v>
      </c>
      <c r="AM158" s="16">
        <v>5.1999999999999998E-2</v>
      </c>
      <c r="AN158" s="17">
        <v>1575572</v>
      </c>
      <c r="AO158" s="16">
        <v>3.5999999999999997E-2</v>
      </c>
      <c r="AP158" s="18">
        <v>4.2300000000000004</v>
      </c>
      <c r="AQ158" s="16">
        <v>2.4E-2</v>
      </c>
      <c r="AR158" s="18">
        <v>2.2599999999999998</v>
      </c>
      <c r="AS158" s="16">
        <v>3.9E-2</v>
      </c>
    </row>
    <row r="159" spans="3:45" x14ac:dyDescent="0.2">
      <c r="C159" s="144" t="s">
        <v>19</v>
      </c>
      <c r="D159" s="144" t="s">
        <v>11</v>
      </c>
      <c r="E159" s="145" t="s">
        <v>297</v>
      </c>
      <c r="F159" s="15">
        <v>179043</v>
      </c>
      <c r="G159" s="16">
        <v>0.187</v>
      </c>
      <c r="H159" s="17">
        <v>37764</v>
      </c>
      <c r="I159" s="16">
        <v>0.33100000000000002</v>
      </c>
      <c r="J159" s="17">
        <v>67157</v>
      </c>
      <c r="K159" s="16">
        <v>0.28399999999999997</v>
      </c>
      <c r="L159" s="18">
        <v>4.74</v>
      </c>
      <c r="M159" s="16">
        <v>-0.108</v>
      </c>
      <c r="N159" s="18">
        <v>2.67</v>
      </c>
      <c r="O159" s="16">
        <v>-7.5999999999999998E-2</v>
      </c>
      <c r="P159" s="15">
        <v>493685</v>
      </c>
      <c r="Q159" s="16">
        <v>0.189</v>
      </c>
      <c r="R159" s="17">
        <v>103336</v>
      </c>
      <c r="S159" s="16">
        <v>0.313</v>
      </c>
      <c r="T159" s="17">
        <v>185301</v>
      </c>
      <c r="U159" s="16">
        <v>0.28299999999999997</v>
      </c>
      <c r="V159" s="18">
        <v>4.78</v>
      </c>
      <c r="W159" s="16">
        <v>-9.4E-2</v>
      </c>
      <c r="X159" s="18">
        <v>2.66</v>
      </c>
      <c r="Y159" s="16">
        <v>-7.2999999999999995E-2</v>
      </c>
      <c r="Z159" s="15">
        <v>953171</v>
      </c>
      <c r="AA159" s="16">
        <v>0.17100000000000001</v>
      </c>
      <c r="AB159" s="17">
        <v>198606</v>
      </c>
      <c r="AC159" s="16">
        <v>0.25</v>
      </c>
      <c r="AD159" s="17">
        <v>362595</v>
      </c>
      <c r="AE159" s="16">
        <v>0.21199999999999999</v>
      </c>
      <c r="AF159" s="18">
        <v>4.8</v>
      </c>
      <c r="AG159" s="16">
        <v>-6.3E-2</v>
      </c>
      <c r="AH159" s="18">
        <v>2.63</v>
      </c>
      <c r="AI159" s="16">
        <v>-3.3000000000000002E-2</v>
      </c>
      <c r="AJ159" s="15">
        <v>1901298</v>
      </c>
      <c r="AK159" s="16">
        <v>0.19500000000000001</v>
      </c>
      <c r="AL159" s="17">
        <v>383467</v>
      </c>
      <c r="AM159" s="16">
        <v>0.20100000000000001</v>
      </c>
      <c r="AN159" s="17">
        <v>703058</v>
      </c>
      <c r="AO159" s="16">
        <v>0.15</v>
      </c>
      <c r="AP159" s="18">
        <v>4.96</v>
      </c>
      <c r="AQ159" s="16">
        <v>-6.0000000000000001E-3</v>
      </c>
      <c r="AR159" s="18">
        <v>2.7</v>
      </c>
      <c r="AS159" s="16">
        <v>3.9E-2</v>
      </c>
    </row>
    <row r="160" spans="3:45" x14ac:dyDescent="0.2">
      <c r="C160" s="144" t="s">
        <v>19</v>
      </c>
      <c r="D160" s="144" t="s">
        <v>11</v>
      </c>
      <c r="E160" s="145" t="s">
        <v>298</v>
      </c>
      <c r="F160" s="15">
        <v>282423</v>
      </c>
      <c r="G160" s="16">
        <v>0.189</v>
      </c>
      <c r="H160" s="17">
        <v>64460</v>
      </c>
      <c r="I160" s="16">
        <v>0.26400000000000001</v>
      </c>
      <c r="J160" s="17">
        <v>102092</v>
      </c>
      <c r="K160" s="16">
        <v>0.21199999999999999</v>
      </c>
      <c r="L160" s="18">
        <v>4.38</v>
      </c>
      <c r="M160" s="16">
        <v>-5.8999999999999997E-2</v>
      </c>
      <c r="N160" s="18">
        <v>2.77</v>
      </c>
      <c r="O160" s="16">
        <v>-1.7999999999999999E-2</v>
      </c>
      <c r="P160" s="15">
        <v>778623</v>
      </c>
      <c r="Q160" s="16">
        <v>0.185</v>
      </c>
      <c r="R160" s="17">
        <v>176937</v>
      </c>
      <c r="S160" s="16">
        <v>0.24399999999999999</v>
      </c>
      <c r="T160" s="17">
        <v>277831</v>
      </c>
      <c r="U160" s="16">
        <v>0.18099999999999999</v>
      </c>
      <c r="V160" s="18">
        <v>4.4000000000000004</v>
      </c>
      <c r="W160" s="16">
        <v>-4.7E-2</v>
      </c>
      <c r="X160" s="18">
        <v>2.8</v>
      </c>
      <c r="Y160" s="16">
        <v>4.0000000000000001E-3</v>
      </c>
      <c r="Z160" s="15">
        <v>1489123</v>
      </c>
      <c r="AA160" s="16">
        <v>0.14499999999999999</v>
      </c>
      <c r="AB160" s="17">
        <v>333855</v>
      </c>
      <c r="AC160" s="16">
        <v>0.22800000000000001</v>
      </c>
      <c r="AD160" s="17">
        <v>532977</v>
      </c>
      <c r="AE160" s="16">
        <v>0.14199999999999999</v>
      </c>
      <c r="AF160" s="18">
        <v>4.46</v>
      </c>
      <c r="AG160" s="16">
        <v>-6.7000000000000004E-2</v>
      </c>
      <c r="AH160" s="18">
        <v>2.79</v>
      </c>
      <c r="AI160" s="16">
        <v>3.0000000000000001E-3</v>
      </c>
      <c r="AJ160" s="15">
        <v>3012313</v>
      </c>
      <c r="AK160" s="16">
        <v>0.189</v>
      </c>
      <c r="AL160" s="17">
        <v>664892</v>
      </c>
      <c r="AM160" s="16">
        <v>0.309</v>
      </c>
      <c r="AN160" s="17">
        <v>1077636</v>
      </c>
      <c r="AO160" s="16">
        <v>0.17699999999999999</v>
      </c>
      <c r="AP160" s="18">
        <v>4.53</v>
      </c>
      <c r="AQ160" s="16">
        <v>-9.1999999999999998E-2</v>
      </c>
      <c r="AR160" s="18">
        <v>2.8</v>
      </c>
      <c r="AS160" s="16">
        <v>0.01</v>
      </c>
    </row>
    <row r="161" spans="3:45" x14ac:dyDescent="0.2">
      <c r="C161" s="144" t="s">
        <v>19</v>
      </c>
      <c r="D161" s="144" t="s">
        <v>11</v>
      </c>
      <c r="E161" s="145" t="s">
        <v>299</v>
      </c>
      <c r="F161" s="15">
        <v>1428339</v>
      </c>
      <c r="G161" s="16">
        <v>0.23899999999999999</v>
      </c>
      <c r="H161" s="17">
        <v>400553</v>
      </c>
      <c r="I161" s="16">
        <v>0.47499999999999998</v>
      </c>
      <c r="J161" s="17">
        <v>521116</v>
      </c>
      <c r="K161" s="16">
        <v>0.32100000000000001</v>
      </c>
      <c r="L161" s="18">
        <v>3.57</v>
      </c>
      <c r="M161" s="16">
        <v>-0.16</v>
      </c>
      <c r="N161" s="18">
        <v>2.74</v>
      </c>
      <c r="O161" s="16">
        <v>-6.2E-2</v>
      </c>
      <c r="P161" s="15">
        <v>4338491</v>
      </c>
      <c r="Q161" s="16">
        <v>0.06</v>
      </c>
      <c r="R161" s="17">
        <v>1206532</v>
      </c>
      <c r="S161" s="16">
        <v>0.245</v>
      </c>
      <c r="T161" s="17">
        <v>1576673</v>
      </c>
      <c r="U161" s="16">
        <v>4.4999999999999998E-2</v>
      </c>
      <c r="V161" s="18">
        <v>3.6</v>
      </c>
      <c r="W161" s="16">
        <v>-0.14899999999999999</v>
      </c>
      <c r="X161" s="18">
        <v>2.75</v>
      </c>
      <c r="Y161" s="16">
        <v>1.4999999999999999E-2</v>
      </c>
      <c r="Z161" s="15">
        <v>8373761</v>
      </c>
      <c r="AA161" s="16">
        <v>0</v>
      </c>
      <c r="AB161" s="17">
        <v>2355748</v>
      </c>
      <c r="AC161" s="16">
        <v>0.16700000000000001</v>
      </c>
      <c r="AD161" s="17">
        <v>3044261</v>
      </c>
      <c r="AE161" s="16">
        <v>-2.5000000000000001E-2</v>
      </c>
      <c r="AF161" s="18">
        <v>3.55</v>
      </c>
      <c r="AG161" s="16">
        <v>-0.14299999999999999</v>
      </c>
      <c r="AH161" s="18">
        <v>2.75</v>
      </c>
      <c r="AI161" s="16">
        <v>2.5999999999999999E-2</v>
      </c>
      <c r="AJ161" s="15">
        <v>16928682</v>
      </c>
      <c r="AK161" s="16">
        <v>1E-3</v>
      </c>
      <c r="AL161" s="17">
        <v>4783173</v>
      </c>
      <c r="AM161" s="16">
        <v>0.14199999999999999</v>
      </c>
      <c r="AN161" s="17">
        <v>6156247</v>
      </c>
      <c r="AO161" s="16">
        <v>-2.9000000000000001E-2</v>
      </c>
      <c r="AP161" s="18">
        <v>3.54</v>
      </c>
      <c r="AQ161" s="16">
        <v>-0.124</v>
      </c>
      <c r="AR161" s="18">
        <v>2.75</v>
      </c>
      <c r="AS161" s="16">
        <v>3.1E-2</v>
      </c>
    </row>
    <row r="162" spans="3:45" x14ac:dyDescent="0.2">
      <c r="C162" s="144" t="s">
        <v>19</v>
      </c>
      <c r="D162" s="144" t="s">
        <v>11</v>
      </c>
      <c r="E162" s="145" t="s">
        <v>300</v>
      </c>
      <c r="F162" s="15">
        <v>575082</v>
      </c>
      <c r="G162" s="16">
        <v>9.0999999999999998E-2</v>
      </c>
      <c r="H162" s="17">
        <v>130890</v>
      </c>
      <c r="I162" s="16">
        <v>5.6000000000000001E-2</v>
      </c>
      <c r="J162" s="17">
        <v>214592</v>
      </c>
      <c r="K162" s="16">
        <v>8.5000000000000006E-2</v>
      </c>
      <c r="L162" s="18">
        <v>4.3899999999999997</v>
      </c>
      <c r="M162" s="16">
        <v>3.2000000000000001E-2</v>
      </c>
      <c r="N162" s="18">
        <v>2.68</v>
      </c>
      <c r="O162" s="16">
        <v>5.0000000000000001E-3</v>
      </c>
      <c r="P162" s="15">
        <v>1646770</v>
      </c>
      <c r="Q162" s="16">
        <v>0.104</v>
      </c>
      <c r="R162" s="17">
        <v>390136</v>
      </c>
      <c r="S162" s="16">
        <v>0.124</v>
      </c>
      <c r="T162" s="17">
        <v>637674</v>
      </c>
      <c r="U162" s="16">
        <v>0.151</v>
      </c>
      <c r="V162" s="18">
        <v>4.22</v>
      </c>
      <c r="W162" s="16">
        <v>-1.7999999999999999E-2</v>
      </c>
      <c r="X162" s="18">
        <v>2.58</v>
      </c>
      <c r="Y162" s="16">
        <v>-4.1000000000000002E-2</v>
      </c>
      <c r="Z162" s="15">
        <v>3077648</v>
      </c>
      <c r="AA162" s="16">
        <v>8.5999999999999993E-2</v>
      </c>
      <c r="AB162" s="17">
        <v>723716</v>
      </c>
      <c r="AC162" s="16">
        <v>0.11899999999999999</v>
      </c>
      <c r="AD162" s="17">
        <v>1181097</v>
      </c>
      <c r="AE162" s="16">
        <v>0.13600000000000001</v>
      </c>
      <c r="AF162" s="18">
        <v>4.25</v>
      </c>
      <c r="AG162" s="16">
        <v>-0.03</v>
      </c>
      <c r="AH162" s="18">
        <v>2.61</v>
      </c>
      <c r="AI162" s="16">
        <v>-4.3999999999999997E-2</v>
      </c>
      <c r="AJ162" s="15">
        <v>6205947</v>
      </c>
      <c r="AK162" s="16">
        <v>9.4E-2</v>
      </c>
      <c r="AL162" s="17">
        <v>1438014</v>
      </c>
      <c r="AM162" s="16">
        <v>0.129</v>
      </c>
      <c r="AN162" s="17">
        <v>2327278</v>
      </c>
      <c r="AO162" s="16">
        <v>0.11899999999999999</v>
      </c>
      <c r="AP162" s="18">
        <v>4.32</v>
      </c>
      <c r="AQ162" s="16">
        <v>-3.1E-2</v>
      </c>
      <c r="AR162" s="18">
        <v>2.67</v>
      </c>
      <c r="AS162" s="16">
        <v>-2.1999999999999999E-2</v>
      </c>
    </row>
    <row r="163" spans="3:45" x14ac:dyDescent="0.2">
      <c r="C163" s="144" t="s">
        <v>19</v>
      </c>
      <c r="D163" s="144" t="s">
        <v>11</v>
      </c>
      <c r="E163" s="145" t="s">
        <v>301</v>
      </c>
      <c r="F163" s="15">
        <v>99323</v>
      </c>
      <c r="G163" s="16">
        <v>0.32400000000000001</v>
      </c>
      <c r="H163" s="17">
        <v>19439</v>
      </c>
      <c r="I163" s="16">
        <v>0.27900000000000003</v>
      </c>
      <c r="J163" s="17">
        <v>34214</v>
      </c>
      <c r="K163" s="16">
        <v>0.28699999999999998</v>
      </c>
      <c r="L163" s="18">
        <v>5.1100000000000003</v>
      </c>
      <c r="M163" s="16">
        <v>3.5000000000000003E-2</v>
      </c>
      <c r="N163" s="18">
        <v>2.9</v>
      </c>
      <c r="O163" s="16">
        <v>2.9000000000000001E-2</v>
      </c>
      <c r="P163" s="15">
        <v>277522</v>
      </c>
      <c r="Q163" s="16">
        <v>0.34799999999999998</v>
      </c>
      <c r="R163" s="17">
        <v>54246</v>
      </c>
      <c r="S163" s="16">
        <v>0.30199999999999999</v>
      </c>
      <c r="T163" s="17">
        <v>95043</v>
      </c>
      <c r="U163" s="16">
        <v>0.32200000000000001</v>
      </c>
      <c r="V163" s="18">
        <v>5.12</v>
      </c>
      <c r="W163" s="16">
        <v>3.5999999999999997E-2</v>
      </c>
      <c r="X163" s="18">
        <v>2.92</v>
      </c>
      <c r="Y163" s="16">
        <v>0.02</v>
      </c>
      <c r="Z163" s="15">
        <v>517233</v>
      </c>
      <c r="AA163" s="16">
        <v>0.35799999999999998</v>
      </c>
      <c r="AB163" s="17">
        <v>98987</v>
      </c>
      <c r="AC163" s="16">
        <v>0.30599999999999999</v>
      </c>
      <c r="AD163" s="17">
        <v>178410</v>
      </c>
      <c r="AE163" s="16">
        <v>0.33300000000000002</v>
      </c>
      <c r="AF163" s="18">
        <v>5.23</v>
      </c>
      <c r="AG163" s="16">
        <v>3.9E-2</v>
      </c>
      <c r="AH163" s="18">
        <v>2.9</v>
      </c>
      <c r="AI163" s="16">
        <v>1.9E-2</v>
      </c>
      <c r="AJ163" s="15">
        <v>1014321</v>
      </c>
      <c r="AK163" s="16">
        <v>0.34100000000000003</v>
      </c>
      <c r="AL163" s="17">
        <v>193338</v>
      </c>
      <c r="AM163" s="16">
        <v>0.28799999999999998</v>
      </c>
      <c r="AN163" s="17">
        <v>349231</v>
      </c>
      <c r="AO163" s="16">
        <v>0.30199999999999999</v>
      </c>
      <c r="AP163" s="18">
        <v>5.25</v>
      </c>
      <c r="AQ163" s="16">
        <v>4.1000000000000002E-2</v>
      </c>
      <c r="AR163" s="18">
        <v>2.9</v>
      </c>
      <c r="AS163" s="16">
        <v>0.03</v>
      </c>
    </row>
    <row r="164" spans="3:45" x14ac:dyDescent="0.2">
      <c r="C164" s="144" t="s">
        <v>19</v>
      </c>
      <c r="D164" s="144" t="s">
        <v>11</v>
      </c>
      <c r="E164" s="145" t="s">
        <v>302</v>
      </c>
      <c r="F164" s="15">
        <v>436251</v>
      </c>
      <c r="G164" s="16">
        <v>7.4999999999999997E-2</v>
      </c>
      <c r="H164" s="17">
        <v>95254</v>
      </c>
      <c r="I164" s="16">
        <v>7.6999999999999999E-2</v>
      </c>
      <c r="J164" s="17">
        <v>178296</v>
      </c>
      <c r="K164" s="16">
        <v>6.2E-2</v>
      </c>
      <c r="L164" s="18">
        <v>4.58</v>
      </c>
      <c r="M164" s="16">
        <v>-1E-3</v>
      </c>
      <c r="N164" s="18">
        <v>2.4500000000000002</v>
      </c>
      <c r="O164" s="16">
        <v>1.2E-2</v>
      </c>
      <c r="P164" s="15">
        <v>1278857</v>
      </c>
      <c r="Q164" s="16">
        <v>7.0999999999999994E-2</v>
      </c>
      <c r="R164" s="17">
        <v>280507</v>
      </c>
      <c r="S164" s="16">
        <v>0.06</v>
      </c>
      <c r="T164" s="17">
        <v>523840</v>
      </c>
      <c r="U164" s="16">
        <v>5.0999999999999997E-2</v>
      </c>
      <c r="V164" s="18">
        <v>4.5599999999999996</v>
      </c>
      <c r="W164" s="16">
        <v>1.0999999999999999E-2</v>
      </c>
      <c r="X164" s="18">
        <v>2.44</v>
      </c>
      <c r="Y164" s="16">
        <v>1.9E-2</v>
      </c>
      <c r="Z164" s="15">
        <v>2505819</v>
      </c>
      <c r="AA164" s="16">
        <v>6.8000000000000005E-2</v>
      </c>
      <c r="AB164" s="17">
        <v>547368</v>
      </c>
      <c r="AC164" s="16">
        <v>0.06</v>
      </c>
      <c r="AD164" s="17">
        <v>1024963</v>
      </c>
      <c r="AE164" s="16">
        <v>4.1000000000000002E-2</v>
      </c>
      <c r="AF164" s="18">
        <v>4.58</v>
      </c>
      <c r="AG164" s="16">
        <v>8.0000000000000002E-3</v>
      </c>
      <c r="AH164" s="18">
        <v>2.44</v>
      </c>
      <c r="AI164" s="16">
        <v>2.5999999999999999E-2</v>
      </c>
      <c r="AJ164" s="15">
        <v>5005634</v>
      </c>
      <c r="AK164" s="16">
        <v>0.124</v>
      </c>
      <c r="AL164" s="17">
        <v>1090583</v>
      </c>
      <c r="AM164" s="16">
        <v>0.14399999999999999</v>
      </c>
      <c r="AN164" s="17">
        <v>2043180</v>
      </c>
      <c r="AO164" s="16">
        <v>9.9000000000000005E-2</v>
      </c>
      <c r="AP164" s="18">
        <v>4.59</v>
      </c>
      <c r="AQ164" s="16">
        <v>-1.7000000000000001E-2</v>
      </c>
      <c r="AR164" s="18">
        <v>2.4500000000000002</v>
      </c>
      <c r="AS164" s="16">
        <v>2.3E-2</v>
      </c>
    </row>
    <row r="165" spans="3:45" x14ac:dyDescent="0.2">
      <c r="C165" s="144" t="s">
        <v>19</v>
      </c>
      <c r="D165" s="144" t="s">
        <v>11</v>
      </c>
      <c r="E165" s="145" t="s">
        <v>303</v>
      </c>
      <c r="F165" s="15">
        <v>186723</v>
      </c>
      <c r="G165" s="16">
        <v>0.217</v>
      </c>
      <c r="H165" s="17">
        <v>46003</v>
      </c>
      <c r="I165" s="16">
        <v>0.29899999999999999</v>
      </c>
      <c r="J165" s="17">
        <v>74813</v>
      </c>
      <c r="K165" s="16">
        <v>0.27900000000000003</v>
      </c>
      <c r="L165" s="18">
        <v>4.0599999999999996</v>
      </c>
      <c r="M165" s="16">
        <v>-6.3E-2</v>
      </c>
      <c r="N165" s="18">
        <v>2.5</v>
      </c>
      <c r="O165" s="16">
        <v>-4.8000000000000001E-2</v>
      </c>
      <c r="P165" s="15">
        <v>513311</v>
      </c>
      <c r="Q165" s="16">
        <v>0.155</v>
      </c>
      <c r="R165" s="17">
        <v>122563</v>
      </c>
      <c r="S165" s="16">
        <v>0.16700000000000001</v>
      </c>
      <c r="T165" s="17">
        <v>196920</v>
      </c>
      <c r="U165" s="16">
        <v>0.14199999999999999</v>
      </c>
      <c r="V165" s="18">
        <v>4.1900000000000004</v>
      </c>
      <c r="W165" s="16">
        <v>-0.01</v>
      </c>
      <c r="X165" s="18">
        <v>2.61</v>
      </c>
      <c r="Y165" s="16">
        <v>1.2E-2</v>
      </c>
      <c r="Z165" s="15">
        <v>969515</v>
      </c>
      <c r="AA165" s="16">
        <v>0.16800000000000001</v>
      </c>
      <c r="AB165" s="17">
        <v>228372</v>
      </c>
      <c r="AC165" s="16">
        <v>0.14799999999999999</v>
      </c>
      <c r="AD165" s="17">
        <v>374752</v>
      </c>
      <c r="AE165" s="16">
        <v>0.123</v>
      </c>
      <c r="AF165" s="18">
        <v>4.25</v>
      </c>
      <c r="AG165" s="16">
        <v>1.7000000000000001E-2</v>
      </c>
      <c r="AH165" s="18">
        <v>2.59</v>
      </c>
      <c r="AI165" s="16">
        <v>3.9E-2</v>
      </c>
      <c r="AJ165" s="15">
        <v>1972206</v>
      </c>
      <c r="AK165" s="16">
        <v>0.19900000000000001</v>
      </c>
      <c r="AL165" s="17">
        <v>456080</v>
      </c>
      <c r="AM165" s="16">
        <v>0.154</v>
      </c>
      <c r="AN165" s="17">
        <v>755991</v>
      </c>
      <c r="AO165" s="16">
        <v>0.11600000000000001</v>
      </c>
      <c r="AP165" s="18">
        <v>4.32</v>
      </c>
      <c r="AQ165" s="16">
        <v>3.9E-2</v>
      </c>
      <c r="AR165" s="18">
        <v>2.61</v>
      </c>
      <c r="AS165" s="16">
        <v>7.3999999999999996E-2</v>
      </c>
    </row>
    <row r="166" spans="3:45" x14ac:dyDescent="0.2">
      <c r="C166" s="144" t="s">
        <v>19</v>
      </c>
      <c r="D166" s="144" t="s">
        <v>11</v>
      </c>
      <c r="E166" s="145" t="s">
        <v>304</v>
      </c>
      <c r="F166" s="15">
        <v>596534</v>
      </c>
      <c r="G166" s="16">
        <v>0.25600000000000001</v>
      </c>
      <c r="H166" s="17">
        <v>155054</v>
      </c>
      <c r="I166" s="16">
        <v>0.38500000000000001</v>
      </c>
      <c r="J166" s="17">
        <v>235618</v>
      </c>
      <c r="K166" s="16">
        <v>0.29899999999999999</v>
      </c>
      <c r="L166" s="18">
        <v>3.85</v>
      </c>
      <c r="M166" s="16">
        <v>-9.2999999999999999E-2</v>
      </c>
      <c r="N166" s="18">
        <v>2.5299999999999998</v>
      </c>
      <c r="O166" s="16">
        <v>-3.3000000000000002E-2</v>
      </c>
      <c r="P166" s="15">
        <v>1792122</v>
      </c>
      <c r="Q166" s="16">
        <v>8.5000000000000006E-2</v>
      </c>
      <c r="R166" s="17">
        <v>458585</v>
      </c>
      <c r="S166" s="16">
        <v>0.158</v>
      </c>
      <c r="T166" s="17">
        <v>704152</v>
      </c>
      <c r="U166" s="16">
        <v>5.2999999999999999E-2</v>
      </c>
      <c r="V166" s="18">
        <v>3.91</v>
      </c>
      <c r="W166" s="16">
        <v>-6.3E-2</v>
      </c>
      <c r="X166" s="18">
        <v>2.5499999999999998</v>
      </c>
      <c r="Y166" s="16">
        <v>0.03</v>
      </c>
      <c r="Z166" s="15">
        <v>3430380</v>
      </c>
      <c r="AA166" s="16">
        <v>6.0000000000000001E-3</v>
      </c>
      <c r="AB166" s="17">
        <v>868535</v>
      </c>
      <c r="AC166" s="16">
        <v>6.4000000000000001E-2</v>
      </c>
      <c r="AD166" s="17">
        <v>1348824</v>
      </c>
      <c r="AE166" s="16">
        <v>-2.5000000000000001E-2</v>
      </c>
      <c r="AF166" s="18">
        <v>3.95</v>
      </c>
      <c r="AG166" s="16">
        <v>-5.3999999999999999E-2</v>
      </c>
      <c r="AH166" s="18">
        <v>2.54</v>
      </c>
      <c r="AI166" s="16">
        <v>3.2000000000000001E-2</v>
      </c>
      <c r="AJ166" s="15">
        <v>6821229</v>
      </c>
      <c r="AK166" s="16">
        <v>8.9999999999999993E-3</v>
      </c>
      <c r="AL166" s="17">
        <v>1716190</v>
      </c>
      <c r="AM166" s="16">
        <v>6.7000000000000004E-2</v>
      </c>
      <c r="AN166" s="17">
        <v>2688924</v>
      </c>
      <c r="AO166" s="16">
        <v>-6.0000000000000001E-3</v>
      </c>
      <c r="AP166" s="18">
        <v>3.97</v>
      </c>
      <c r="AQ166" s="16">
        <v>-5.3999999999999999E-2</v>
      </c>
      <c r="AR166" s="18">
        <v>2.54</v>
      </c>
      <c r="AS166" s="16">
        <v>1.6E-2</v>
      </c>
    </row>
    <row r="167" spans="3:45" x14ac:dyDescent="0.2">
      <c r="C167" s="144" t="s">
        <v>19</v>
      </c>
      <c r="D167" s="144" t="s">
        <v>11</v>
      </c>
      <c r="E167" s="145" t="s">
        <v>305</v>
      </c>
      <c r="F167" s="15">
        <v>393342</v>
      </c>
      <c r="G167" s="16">
        <v>0.185</v>
      </c>
      <c r="H167" s="17">
        <v>84523</v>
      </c>
      <c r="I167" s="16">
        <v>7.4999999999999997E-2</v>
      </c>
      <c r="J167" s="17">
        <v>118908</v>
      </c>
      <c r="K167" s="16">
        <v>2.8000000000000001E-2</v>
      </c>
      <c r="L167" s="18">
        <v>4.6500000000000004</v>
      </c>
      <c r="M167" s="16">
        <v>0.10199999999999999</v>
      </c>
      <c r="N167" s="18">
        <v>3.31</v>
      </c>
      <c r="O167" s="16">
        <v>0.152</v>
      </c>
      <c r="P167" s="15">
        <v>1196673</v>
      </c>
      <c r="Q167" s="16">
        <v>0.11799999999999999</v>
      </c>
      <c r="R167" s="17">
        <v>256732</v>
      </c>
      <c r="S167" s="16">
        <v>2.3E-2</v>
      </c>
      <c r="T167" s="17">
        <v>357899</v>
      </c>
      <c r="U167" s="16">
        <v>-2.1999999999999999E-2</v>
      </c>
      <c r="V167" s="18">
        <v>4.66</v>
      </c>
      <c r="W167" s="16">
        <v>9.1999999999999998E-2</v>
      </c>
      <c r="X167" s="18">
        <v>3.34</v>
      </c>
      <c r="Y167" s="16">
        <v>0.14299999999999999</v>
      </c>
      <c r="Z167" s="15">
        <v>2187043</v>
      </c>
      <c r="AA167" s="16">
        <v>9.4E-2</v>
      </c>
      <c r="AB167" s="17">
        <v>479680</v>
      </c>
      <c r="AC167" s="16">
        <v>3.5000000000000003E-2</v>
      </c>
      <c r="AD167" s="17">
        <v>675569</v>
      </c>
      <c r="AE167" s="16">
        <v>-2.9000000000000001E-2</v>
      </c>
      <c r="AF167" s="18">
        <v>4.5599999999999996</v>
      </c>
      <c r="AG167" s="16">
        <v>5.7000000000000002E-2</v>
      </c>
      <c r="AH167" s="18">
        <v>3.24</v>
      </c>
      <c r="AI167" s="16">
        <v>0.126</v>
      </c>
      <c r="AJ167" s="15">
        <v>4081348</v>
      </c>
      <c r="AK167" s="16">
        <v>0.106</v>
      </c>
      <c r="AL167" s="17">
        <v>945551</v>
      </c>
      <c r="AM167" s="16">
        <v>0.104</v>
      </c>
      <c r="AN167" s="17">
        <v>1346843</v>
      </c>
      <c r="AO167" s="16">
        <v>6.0000000000000001E-3</v>
      </c>
      <c r="AP167" s="18">
        <v>4.32</v>
      </c>
      <c r="AQ167" s="16">
        <v>2E-3</v>
      </c>
      <c r="AR167" s="18">
        <v>3.03</v>
      </c>
      <c r="AS167" s="16">
        <v>0.1</v>
      </c>
    </row>
    <row r="168" spans="3:45" x14ac:dyDescent="0.2">
      <c r="C168" s="144" t="s">
        <v>19</v>
      </c>
      <c r="D168" s="144" t="s">
        <v>11</v>
      </c>
      <c r="E168" s="145" t="s">
        <v>306</v>
      </c>
      <c r="F168" s="15">
        <v>345248</v>
      </c>
      <c r="G168" s="16">
        <v>0.10199999999999999</v>
      </c>
      <c r="H168" s="17">
        <v>70021</v>
      </c>
      <c r="I168" s="16">
        <v>0.12</v>
      </c>
      <c r="J168" s="17">
        <v>128901</v>
      </c>
      <c r="K168" s="16">
        <v>8.5000000000000006E-2</v>
      </c>
      <c r="L168" s="18">
        <v>4.93</v>
      </c>
      <c r="M168" s="16">
        <v>-1.6E-2</v>
      </c>
      <c r="N168" s="18">
        <v>2.68</v>
      </c>
      <c r="O168" s="16">
        <v>1.6E-2</v>
      </c>
      <c r="P168" s="15">
        <v>1035168</v>
      </c>
      <c r="Q168" s="16">
        <v>0.124</v>
      </c>
      <c r="R168" s="17">
        <v>204299</v>
      </c>
      <c r="S168" s="16">
        <v>0.17</v>
      </c>
      <c r="T168" s="17">
        <v>371930</v>
      </c>
      <c r="U168" s="16">
        <v>0.14299999999999999</v>
      </c>
      <c r="V168" s="18">
        <v>5.07</v>
      </c>
      <c r="W168" s="16">
        <v>-3.9E-2</v>
      </c>
      <c r="X168" s="18">
        <v>2.78</v>
      </c>
      <c r="Y168" s="16">
        <v>-1.6E-2</v>
      </c>
      <c r="Z168" s="15">
        <v>1939142</v>
      </c>
      <c r="AA168" s="16">
        <v>0.109</v>
      </c>
      <c r="AB168" s="17">
        <v>371746</v>
      </c>
      <c r="AC168" s="16">
        <v>0.14899999999999999</v>
      </c>
      <c r="AD168" s="17">
        <v>681306</v>
      </c>
      <c r="AE168" s="16">
        <v>0.124</v>
      </c>
      <c r="AF168" s="18">
        <v>5.22</v>
      </c>
      <c r="AG168" s="16">
        <v>-3.5000000000000003E-2</v>
      </c>
      <c r="AH168" s="18">
        <v>2.85</v>
      </c>
      <c r="AI168" s="16">
        <v>-1.2999999999999999E-2</v>
      </c>
      <c r="AJ168" s="15">
        <v>3998969</v>
      </c>
      <c r="AK168" s="16">
        <v>0.13</v>
      </c>
      <c r="AL168" s="17">
        <v>754195</v>
      </c>
      <c r="AM168" s="16">
        <v>0.16700000000000001</v>
      </c>
      <c r="AN168" s="17">
        <v>1391964</v>
      </c>
      <c r="AO168" s="16">
        <v>0.129</v>
      </c>
      <c r="AP168" s="18">
        <v>5.3</v>
      </c>
      <c r="AQ168" s="16">
        <v>-3.2000000000000001E-2</v>
      </c>
      <c r="AR168" s="18">
        <v>2.87</v>
      </c>
      <c r="AS168" s="16">
        <v>1E-3</v>
      </c>
    </row>
    <row r="169" spans="3:45" x14ac:dyDescent="0.2">
      <c r="C169" s="144" t="s">
        <v>19</v>
      </c>
      <c r="D169" s="144" t="s">
        <v>11</v>
      </c>
      <c r="E169" s="145" t="s">
        <v>307</v>
      </c>
      <c r="F169" s="15">
        <v>415579</v>
      </c>
      <c r="G169" s="16">
        <v>0.151</v>
      </c>
      <c r="H169" s="17">
        <v>102865</v>
      </c>
      <c r="I169" s="16">
        <v>0.129</v>
      </c>
      <c r="J169" s="17">
        <v>213952</v>
      </c>
      <c r="K169" s="16">
        <v>0.11600000000000001</v>
      </c>
      <c r="L169" s="18">
        <v>4.04</v>
      </c>
      <c r="M169" s="16">
        <v>0.02</v>
      </c>
      <c r="N169" s="18">
        <v>1.94</v>
      </c>
      <c r="O169" s="16">
        <v>3.1E-2</v>
      </c>
      <c r="P169" s="15">
        <v>1283772</v>
      </c>
      <c r="Q169" s="16">
        <v>0.159</v>
      </c>
      <c r="R169" s="17">
        <v>316126</v>
      </c>
      <c r="S169" s="16">
        <v>0.11799999999999999</v>
      </c>
      <c r="T169" s="17">
        <v>654749</v>
      </c>
      <c r="U169" s="16">
        <v>0.1</v>
      </c>
      <c r="V169" s="18">
        <v>4.0599999999999996</v>
      </c>
      <c r="W169" s="16">
        <v>3.5999999999999997E-2</v>
      </c>
      <c r="X169" s="18">
        <v>1.96</v>
      </c>
      <c r="Y169" s="16">
        <v>5.2999999999999999E-2</v>
      </c>
      <c r="Z169" s="15">
        <v>2412791</v>
      </c>
      <c r="AA169" s="16">
        <v>0.17</v>
      </c>
      <c r="AB169" s="17">
        <v>601384</v>
      </c>
      <c r="AC169" s="16">
        <v>0.14299999999999999</v>
      </c>
      <c r="AD169" s="17">
        <v>1249658</v>
      </c>
      <c r="AE169" s="16">
        <v>0.125</v>
      </c>
      <c r="AF169" s="18">
        <v>4.01</v>
      </c>
      <c r="AG169" s="16">
        <v>2.3E-2</v>
      </c>
      <c r="AH169" s="18">
        <v>1.93</v>
      </c>
      <c r="AI169" s="16">
        <v>0.04</v>
      </c>
      <c r="AJ169" s="15">
        <v>4757399</v>
      </c>
      <c r="AK169" s="16">
        <v>0.105</v>
      </c>
      <c r="AL169" s="17">
        <v>1193714</v>
      </c>
      <c r="AM169" s="16">
        <v>0.17799999999999999</v>
      </c>
      <c r="AN169" s="17">
        <v>2486738</v>
      </c>
      <c r="AO169" s="16">
        <v>0.19600000000000001</v>
      </c>
      <c r="AP169" s="18">
        <v>3.99</v>
      </c>
      <c r="AQ169" s="16">
        <v>-6.2E-2</v>
      </c>
      <c r="AR169" s="18">
        <v>1.91</v>
      </c>
      <c r="AS169" s="16">
        <v>-7.5999999999999998E-2</v>
      </c>
    </row>
    <row r="170" spans="3:45" x14ac:dyDescent="0.2">
      <c r="C170" s="144" t="s">
        <v>19</v>
      </c>
      <c r="D170" s="144" t="s">
        <v>11</v>
      </c>
      <c r="E170" s="145" t="s">
        <v>308</v>
      </c>
      <c r="F170" s="15">
        <v>296947</v>
      </c>
      <c r="G170" s="16">
        <v>0.04</v>
      </c>
      <c r="H170" s="17">
        <v>61892</v>
      </c>
      <c r="I170" s="16">
        <v>7.2999999999999995E-2</v>
      </c>
      <c r="J170" s="17">
        <v>111785</v>
      </c>
      <c r="K170" s="16">
        <v>3.6999999999999998E-2</v>
      </c>
      <c r="L170" s="18">
        <v>4.8</v>
      </c>
      <c r="M170" s="16">
        <v>-3.1E-2</v>
      </c>
      <c r="N170" s="18">
        <v>2.66</v>
      </c>
      <c r="O170" s="16">
        <v>3.0000000000000001E-3</v>
      </c>
      <c r="P170" s="15">
        <v>851903</v>
      </c>
      <c r="Q170" s="16">
        <v>8.5999999999999993E-2</v>
      </c>
      <c r="R170" s="17">
        <v>177782</v>
      </c>
      <c r="S170" s="16">
        <v>0.13900000000000001</v>
      </c>
      <c r="T170" s="17">
        <v>321555</v>
      </c>
      <c r="U170" s="16">
        <v>0.126</v>
      </c>
      <c r="V170" s="18">
        <v>4.79</v>
      </c>
      <c r="W170" s="16">
        <v>-4.7E-2</v>
      </c>
      <c r="X170" s="18">
        <v>2.65</v>
      </c>
      <c r="Y170" s="16">
        <v>-3.5999999999999997E-2</v>
      </c>
      <c r="Z170" s="15">
        <v>1620731</v>
      </c>
      <c r="AA170" s="16">
        <v>6.7000000000000004E-2</v>
      </c>
      <c r="AB170" s="17">
        <v>333188</v>
      </c>
      <c r="AC170" s="16">
        <v>0.11700000000000001</v>
      </c>
      <c r="AD170" s="17">
        <v>610349</v>
      </c>
      <c r="AE170" s="16">
        <v>0.105</v>
      </c>
      <c r="AF170" s="18">
        <v>4.8600000000000003</v>
      </c>
      <c r="AG170" s="16">
        <v>-4.4999999999999998E-2</v>
      </c>
      <c r="AH170" s="18">
        <v>2.66</v>
      </c>
      <c r="AI170" s="16">
        <v>-3.5000000000000003E-2</v>
      </c>
      <c r="AJ170" s="15">
        <v>3214304</v>
      </c>
      <c r="AK170" s="16">
        <v>7.2999999999999995E-2</v>
      </c>
      <c r="AL170" s="17">
        <v>643864</v>
      </c>
      <c r="AM170" s="16">
        <v>0.112</v>
      </c>
      <c r="AN170" s="17">
        <v>1190778</v>
      </c>
      <c r="AO170" s="16">
        <v>8.6999999999999994E-2</v>
      </c>
      <c r="AP170" s="18">
        <v>4.99</v>
      </c>
      <c r="AQ170" s="16">
        <v>-3.5000000000000003E-2</v>
      </c>
      <c r="AR170" s="18">
        <v>2.7</v>
      </c>
      <c r="AS170" s="16">
        <v>-1.2999999999999999E-2</v>
      </c>
    </row>
    <row r="171" spans="3:45" x14ac:dyDescent="0.2">
      <c r="C171" s="144" t="s">
        <v>19</v>
      </c>
      <c r="D171" s="144" t="s">
        <v>11</v>
      </c>
      <c r="E171" s="145" t="s">
        <v>309</v>
      </c>
      <c r="F171" s="15">
        <v>292540</v>
      </c>
      <c r="G171" s="16">
        <v>0.255</v>
      </c>
      <c r="H171" s="17">
        <v>61549</v>
      </c>
      <c r="I171" s="16">
        <v>0.28100000000000003</v>
      </c>
      <c r="J171" s="17">
        <v>112139</v>
      </c>
      <c r="K171" s="16">
        <v>0.24399999999999999</v>
      </c>
      <c r="L171" s="18">
        <v>4.75</v>
      </c>
      <c r="M171" s="16">
        <v>-2.1000000000000001E-2</v>
      </c>
      <c r="N171" s="18">
        <v>2.61</v>
      </c>
      <c r="O171" s="16">
        <v>8.0000000000000002E-3</v>
      </c>
      <c r="P171" s="15">
        <v>829549</v>
      </c>
      <c r="Q171" s="16">
        <v>0.183</v>
      </c>
      <c r="R171" s="17">
        <v>176167</v>
      </c>
      <c r="S171" s="16">
        <v>0.19900000000000001</v>
      </c>
      <c r="T171" s="17">
        <v>320561</v>
      </c>
      <c r="U171" s="16">
        <v>0.16600000000000001</v>
      </c>
      <c r="V171" s="18">
        <v>4.71</v>
      </c>
      <c r="W171" s="16">
        <v>-1.4E-2</v>
      </c>
      <c r="X171" s="18">
        <v>2.59</v>
      </c>
      <c r="Y171" s="16">
        <v>1.4E-2</v>
      </c>
      <c r="Z171" s="15">
        <v>1573276</v>
      </c>
      <c r="AA171" s="16">
        <v>0.13600000000000001</v>
      </c>
      <c r="AB171" s="17">
        <v>327066</v>
      </c>
      <c r="AC171" s="16">
        <v>0.13400000000000001</v>
      </c>
      <c r="AD171" s="17">
        <v>605602</v>
      </c>
      <c r="AE171" s="16">
        <v>0.107</v>
      </c>
      <c r="AF171" s="18">
        <v>4.8099999999999996</v>
      </c>
      <c r="AG171" s="16">
        <v>1E-3</v>
      </c>
      <c r="AH171" s="18">
        <v>2.6</v>
      </c>
      <c r="AI171" s="16">
        <v>2.5999999999999999E-2</v>
      </c>
      <c r="AJ171" s="15">
        <v>3073168</v>
      </c>
      <c r="AK171" s="16">
        <v>0.14099999999999999</v>
      </c>
      <c r="AL171" s="17">
        <v>625523</v>
      </c>
      <c r="AM171" s="16">
        <v>0.14699999999999999</v>
      </c>
      <c r="AN171" s="17">
        <v>1175652</v>
      </c>
      <c r="AO171" s="16">
        <v>0.114</v>
      </c>
      <c r="AP171" s="18">
        <v>4.91</v>
      </c>
      <c r="AQ171" s="16">
        <v>-6.0000000000000001E-3</v>
      </c>
      <c r="AR171" s="18">
        <v>2.61</v>
      </c>
      <c r="AS171" s="16">
        <v>2.4E-2</v>
      </c>
    </row>
    <row r="172" spans="3:45" x14ac:dyDescent="0.2">
      <c r="C172" s="144" t="s">
        <v>19</v>
      </c>
      <c r="D172" s="144" t="s">
        <v>11</v>
      </c>
      <c r="E172" s="145" t="s">
        <v>310</v>
      </c>
      <c r="F172" s="15">
        <v>168566</v>
      </c>
      <c r="G172" s="16">
        <v>0.23599999999999999</v>
      </c>
      <c r="H172" s="17">
        <v>32350</v>
      </c>
      <c r="I172" s="16">
        <v>0.23899999999999999</v>
      </c>
      <c r="J172" s="17">
        <v>56692</v>
      </c>
      <c r="K172" s="16">
        <v>0.23</v>
      </c>
      <c r="L172" s="18">
        <v>5.21</v>
      </c>
      <c r="M172" s="16">
        <v>-2E-3</v>
      </c>
      <c r="N172" s="18">
        <v>2.97</v>
      </c>
      <c r="O172" s="16">
        <v>5.0000000000000001E-3</v>
      </c>
      <c r="P172" s="15">
        <v>474067</v>
      </c>
      <c r="Q172" s="16">
        <v>0.189</v>
      </c>
      <c r="R172" s="17">
        <v>92872</v>
      </c>
      <c r="S172" s="16">
        <v>0.2</v>
      </c>
      <c r="T172" s="17">
        <v>162237</v>
      </c>
      <c r="U172" s="16">
        <v>0.20799999999999999</v>
      </c>
      <c r="V172" s="18">
        <v>5.0999999999999996</v>
      </c>
      <c r="W172" s="16">
        <v>-8.9999999999999993E-3</v>
      </c>
      <c r="X172" s="18">
        <v>2.92</v>
      </c>
      <c r="Y172" s="16">
        <v>-1.6E-2</v>
      </c>
      <c r="Z172" s="15">
        <v>899135</v>
      </c>
      <c r="AA172" s="16">
        <v>0.13400000000000001</v>
      </c>
      <c r="AB172" s="17">
        <v>171452</v>
      </c>
      <c r="AC172" s="16">
        <v>0.13300000000000001</v>
      </c>
      <c r="AD172" s="17">
        <v>304305</v>
      </c>
      <c r="AE172" s="16">
        <v>0.13400000000000001</v>
      </c>
      <c r="AF172" s="18">
        <v>5.24</v>
      </c>
      <c r="AG172" s="16">
        <v>1E-3</v>
      </c>
      <c r="AH172" s="18">
        <v>2.95</v>
      </c>
      <c r="AI172" s="16">
        <v>0</v>
      </c>
      <c r="AJ172" s="15">
        <v>1805468</v>
      </c>
      <c r="AK172" s="16">
        <v>0.13700000000000001</v>
      </c>
      <c r="AL172" s="17">
        <v>337319</v>
      </c>
      <c r="AM172" s="16">
        <v>0.13700000000000001</v>
      </c>
      <c r="AN172" s="17">
        <v>602924</v>
      </c>
      <c r="AO172" s="16">
        <v>0.107</v>
      </c>
      <c r="AP172" s="18">
        <v>5.35</v>
      </c>
      <c r="AQ172" s="16">
        <v>0</v>
      </c>
      <c r="AR172" s="18">
        <v>2.99</v>
      </c>
      <c r="AS172" s="16">
        <v>2.7E-2</v>
      </c>
    </row>
    <row r="173" spans="3:45" x14ac:dyDescent="0.2">
      <c r="C173" s="144" t="s">
        <v>19</v>
      </c>
      <c r="D173" s="144" t="s">
        <v>11</v>
      </c>
      <c r="E173" s="145" t="s">
        <v>311</v>
      </c>
      <c r="F173" s="15">
        <v>264874</v>
      </c>
      <c r="G173" s="16">
        <v>-0.17299999999999999</v>
      </c>
      <c r="H173" s="17">
        <v>50784</v>
      </c>
      <c r="I173" s="16">
        <v>-0.182</v>
      </c>
      <c r="J173" s="17">
        <v>92959</v>
      </c>
      <c r="K173" s="16">
        <v>-0.20300000000000001</v>
      </c>
      <c r="L173" s="18">
        <v>5.22</v>
      </c>
      <c r="M173" s="16">
        <v>1.0999999999999999E-2</v>
      </c>
      <c r="N173" s="18">
        <v>2.85</v>
      </c>
      <c r="O173" s="16">
        <v>3.6999999999999998E-2</v>
      </c>
      <c r="P173" s="15">
        <v>796827</v>
      </c>
      <c r="Q173" s="16">
        <v>-0.214</v>
      </c>
      <c r="R173" s="17">
        <v>151430</v>
      </c>
      <c r="S173" s="16">
        <v>-0.249</v>
      </c>
      <c r="T173" s="17">
        <v>278128</v>
      </c>
      <c r="U173" s="16">
        <v>-0.26200000000000001</v>
      </c>
      <c r="V173" s="18">
        <v>5.26</v>
      </c>
      <c r="W173" s="16">
        <v>4.5999999999999999E-2</v>
      </c>
      <c r="X173" s="18">
        <v>2.86</v>
      </c>
      <c r="Y173" s="16">
        <v>6.5000000000000002E-2</v>
      </c>
      <c r="Z173" s="15">
        <v>1670137</v>
      </c>
      <c r="AA173" s="16">
        <v>-0.11700000000000001</v>
      </c>
      <c r="AB173" s="17">
        <v>317655</v>
      </c>
      <c r="AC173" s="16">
        <v>-0.16800000000000001</v>
      </c>
      <c r="AD173" s="17">
        <v>593453</v>
      </c>
      <c r="AE173" s="16">
        <v>-0.17199999999999999</v>
      </c>
      <c r="AF173" s="18">
        <v>5.26</v>
      </c>
      <c r="AG173" s="16">
        <v>6.0999999999999999E-2</v>
      </c>
      <c r="AH173" s="18">
        <v>2.81</v>
      </c>
      <c r="AI173" s="16">
        <v>6.6000000000000003E-2</v>
      </c>
      <c r="AJ173" s="15">
        <v>3522432</v>
      </c>
      <c r="AK173" s="16">
        <v>-0.05</v>
      </c>
      <c r="AL173" s="17">
        <v>670212</v>
      </c>
      <c r="AM173" s="16">
        <v>-0.11600000000000001</v>
      </c>
      <c r="AN173" s="17">
        <v>1260931</v>
      </c>
      <c r="AO173" s="16">
        <v>-0.11700000000000001</v>
      </c>
      <c r="AP173" s="18">
        <v>5.26</v>
      </c>
      <c r="AQ173" s="16">
        <v>7.3999999999999996E-2</v>
      </c>
      <c r="AR173" s="18">
        <v>2.79</v>
      </c>
      <c r="AS173" s="16">
        <v>7.4999999999999997E-2</v>
      </c>
    </row>
    <row r="174" spans="3:45" x14ac:dyDescent="0.2">
      <c r="C174" s="144" t="s">
        <v>19</v>
      </c>
      <c r="D174" s="144" t="s">
        <v>11</v>
      </c>
      <c r="E174" s="145" t="s">
        <v>312</v>
      </c>
      <c r="F174" s="15">
        <v>133087</v>
      </c>
      <c r="G174" s="16">
        <v>0.34599999999999997</v>
      </c>
      <c r="H174" s="17">
        <v>27533</v>
      </c>
      <c r="I174" s="16">
        <v>0.312</v>
      </c>
      <c r="J174" s="17">
        <v>48162</v>
      </c>
      <c r="K174" s="16">
        <v>0.35099999999999998</v>
      </c>
      <c r="L174" s="18">
        <v>4.83</v>
      </c>
      <c r="M174" s="16">
        <v>2.5999999999999999E-2</v>
      </c>
      <c r="N174" s="18">
        <v>2.76</v>
      </c>
      <c r="O174" s="16">
        <v>-3.0000000000000001E-3</v>
      </c>
      <c r="P174" s="15">
        <v>393059</v>
      </c>
      <c r="Q174" s="16">
        <v>0.33300000000000002</v>
      </c>
      <c r="R174" s="17">
        <v>81095</v>
      </c>
      <c r="S174" s="16">
        <v>0.28999999999999998</v>
      </c>
      <c r="T174" s="17">
        <v>141326</v>
      </c>
      <c r="U174" s="16">
        <v>0.34</v>
      </c>
      <c r="V174" s="18">
        <v>4.8499999999999996</v>
      </c>
      <c r="W174" s="16">
        <v>3.3000000000000002E-2</v>
      </c>
      <c r="X174" s="18">
        <v>2.78</v>
      </c>
      <c r="Y174" s="16">
        <v>-5.0000000000000001E-3</v>
      </c>
      <c r="Z174" s="15">
        <v>699855</v>
      </c>
      <c r="AA174" s="16">
        <v>0.313</v>
      </c>
      <c r="AB174" s="17">
        <v>145103</v>
      </c>
      <c r="AC174" s="16">
        <v>0.28799999999999998</v>
      </c>
      <c r="AD174" s="17">
        <v>255278</v>
      </c>
      <c r="AE174" s="16">
        <v>0.32400000000000001</v>
      </c>
      <c r="AF174" s="18">
        <v>4.82</v>
      </c>
      <c r="AG174" s="16">
        <v>1.9E-2</v>
      </c>
      <c r="AH174" s="18">
        <v>2.74</v>
      </c>
      <c r="AI174" s="16">
        <v>-8.0000000000000002E-3</v>
      </c>
      <c r="AJ174" s="15">
        <v>1354814</v>
      </c>
      <c r="AK174" s="16">
        <v>0.33500000000000002</v>
      </c>
      <c r="AL174" s="17">
        <v>279146</v>
      </c>
      <c r="AM174" s="16">
        <v>0.32900000000000001</v>
      </c>
      <c r="AN174" s="17">
        <v>488229</v>
      </c>
      <c r="AO174" s="16">
        <v>0.32100000000000001</v>
      </c>
      <c r="AP174" s="18">
        <v>4.8499999999999996</v>
      </c>
      <c r="AQ174" s="16">
        <v>5.0000000000000001E-3</v>
      </c>
      <c r="AR174" s="18">
        <v>2.77</v>
      </c>
      <c r="AS174" s="16">
        <v>1.0999999999999999E-2</v>
      </c>
    </row>
    <row r="175" spans="3:45" x14ac:dyDescent="0.2">
      <c r="C175" s="144" t="s">
        <v>19</v>
      </c>
      <c r="D175" s="144" t="s">
        <v>11</v>
      </c>
      <c r="E175" s="145" t="s">
        <v>313</v>
      </c>
      <c r="F175" s="15">
        <v>284853</v>
      </c>
      <c r="G175" s="16">
        <v>8.0000000000000002E-3</v>
      </c>
      <c r="H175" s="17">
        <v>54795</v>
      </c>
      <c r="I175" s="16">
        <v>-1.4999999999999999E-2</v>
      </c>
      <c r="J175" s="17">
        <v>107866</v>
      </c>
      <c r="K175" s="16">
        <v>-1.7000000000000001E-2</v>
      </c>
      <c r="L175" s="18">
        <v>5.2</v>
      </c>
      <c r="M175" s="16">
        <v>2.3E-2</v>
      </c>
      <c r="N175" s="18">
        <v>2.64</v>
      </c>
      <c r="O175" s="16">
        <v>2.5999999999999999E-2</v>
      </c>
      <c r="P175" s="15">
        <v>883729</v>
      </c>
      <c r="Q175" s="16">
        <v>8.9999999999999993E-3</v>
      </c>
      <c r="R175" s="17">
        <v>168511</v>
      </c>
      <c r="S175" s="16">
        <v>-1.7999999999999999E-2</v>
      </c>
      <c r="T175" s="17">
        <v>330863</v>
      </c>
      <c r="U175" s="16">
        <v>-2.1000000000000001E-2</v>
      </c>
      <c r="V175" s="18">
        <v>5.24</v>
      </c>
      <c r="W175" s="16">
        <v>2.7E-2</v>
      </c>
      <c r="X175" s="18">
        <v>2.67</v>
      </c>
      <c r="Y175" s="16">
        <v>0.03</v>
      </c>
      <c r="Z175" s="15">
        <v>1671420</v>
      </c>
      <c r="AA175" s="16">
        <v>0.02</v>
      </c>
      <c r="AB175" s="17">
        <v>327484</v>
      </c>
      <c r="AC175" s="16">
        <v>1.4E-2</v>
      </c>
      <c r="AD175" s="17">
        <v>643014</v>
      </c>
      <c r="AE175" s="16">
        <v>8.9999999999999993E-3</v>
      </c>
      <c r="AF175" s="18">
        <v>5.0999999999999996</v>
      </c>
      <c r="AG175" s="16">
        <v>6.0000000000000001E-3</v>
      </c>
      <c r="AH175" s="18">
        <v>2.6</v>
      </c>
      <c r="AI175" s="16">
        <v>1.0999999999999999E-2</v>
      </c>
      <c r="AJ175" s="15">
        <v>3288569</v>
      </c>
      <c r="AK175" s="16">
        <v>1.7999999999999999E-2</v>
      </c>
      <c r="AL175" s="17">
        <v>655638</v>
      </c>
      <c r="AM175" s="16">
        <v>3.7999999999999999E-2</v>
      </c>
      <c r="AN175" s="17">
        <v>1291278</v>
      </c>
      <c r="AO175" s="16">
        <v>3.5000000000000003E-2</v>
      </c>
      <c r="AP175" s="18">
        <v>5.0199999999999996</v>
      </c>
      <c r="AQ175" s="16">
        <v>-0.02</v>
      </c>
      <c r="AR175" s="18">
        <v>2.5499999999999998</v>
      </c>
      <c r="AS175" s="16">
        <v>-1.6E-2</v>
      </c>
    </row>
    <row r="176" spans="3:45" x14ac:dyDescent="0.2">
      <c r="C176" s="144" t="s">
        <v>19</v>
      </c>
      <c r="D176" s="144" t="s">
        <v>11</v>
      </c>
      <c r="E176" s="145" t="s">
        <v>314</v>
      </c>
      <c r="F176" s="15">
        <v>636230</v>
      </c>
      <c r="G176" s="16">
        <v>3.6999999999999998E-2</v>
      </c>
      <c r="H176" s="17">
        <v>110650</v>
      </c>
      <c r="I176" s="16">
        <v>8.4000000000000005E-2</v>
      </c>
      <c r="J176" s="17">
        <v>208273</v>
      </c>
      <c r="K176" s="16">
        <v>7.5999999999999998E-2</v>
      </c>
      <c r="L176" s="18">
        <v>5.75</v>
      </c>
      <c r="M176" s="16">
        <v>-4.2999999999999997E-2</v>
      </c>
      <c r="N176" s="18">
        <v>3.05</v>
      </c>
      <c r="O176" s="16">
        <v>-3.5999999999999997E-2</v>
      </c>
      <c r="P176" s="15">
        <v>1935150</v>
      </c>
      <c r="Q176" s="16">
        <v>-3.6999999999999998E-2</v>
      </c>
      <c r="R176" s="17">
        <v>326429</v>
      </c>
      <c r="S176" s="16">
        <v>-7.1999999999999995E-2</v>
      </c>
      <c r="T176" s="17">
        <v>614105</v>
      </c>
      <c r="U176" s="16">
        <v>-6.6000000000000003E-2</v>
      </c>
      <c r="V176" s="18">
        <v>5.93</v>
      </c>
      <c r="W176" s="16">
        <v>3.6999999999999998E-2</v>
      </c>
      <c r="X176" s="18">
        <v>3.15</v>
      </c>
      <c r="Y176" s="16">
        <v>3.1E-2</v>
      </c>
      <c r="Z176" s="15">
        <v>3773157</v>
      </c>
      <c r="AA176" s="16">
        <v>-3.6999999999999998E-2</v>
      </c>
      <c r="AB176" s="17">
        <v>647679</v>
      </c>
      <c r="AC176" s="16">
        <v>-0.10199999999999999</v>
      </c>
      <c r="AD176" s="17">
        <v>1221355</v>
      </c>
      <c r="AE176" s="16">
        <v>-8.8999999999999996E-2</v>
      </c>
      <c r="AF176" s="18">
        <v>5.83</v>
      </c>
      <c r="AG176" s="16">
        <v>7.1999999999999995E-2</v>
      </c>
      <c r="AH176" s="18">
        <v>3.09</v>
      </c>
      <c r="AI176" s="16">
        <v>5.7000000000000002E-2</v>
      </c>
      <c r="AJ176" s="15">
        <v>7511585</v>
      </c>
      <c r="AK176" s="16">
        <v>-5.7000000000000002E-2</v>
      </c>
      <c r="AL176" s="17">
        <v>1272240</v>
      </c>
      <c r="AM176" s="16">
        <v>-0.14699999999999999</v>
      </c>
      <c r="AN176" s="17">
        <v>2409939</v>
      </c>
      <c r="AO176" s="16">
        <v>-0.13200000000000001</v>
      </c>
      <c r="AP176" s="18">
        <v>5.9</v>
      </c>
      <c r="AQ176" s="16">
        <v>0.107</v>
      </c>
      <c r="AR176" s="18">
        <v>3.12</v>
      </c>
      <c r="AS176" s="16">
        <v>8.6999999999999994E-2</v>
      </c>
    </row>
    <row r="177" spans="3:45" x14ac:dyDescent="0.2">
      <c r="C177" s="144" t="s">
        <v>19</v>
      </c>
      <c r="D177" s="144" t="s">
        <v>11</v>
      </c>
      <c r="E177" s="145" t="s">
        <v>315</v>
      </c>
      <c r="F177" s="15">
        <v>522912</v>
      </c>
      <c r="G177" s="16">
        <v>0.124</v>
      </c>
      <c r="H177" s="17">
        <v>113226</v>
      </c>
      <c r="I177" s="16">
        <v>6.9000000000000006E-2</v>
      </c>
      <c r="J177" s="17">
        <v>227277</v>
      </c>
      <c r="K177" s="16">
        <v>4.9000000000000002E-2</v>
      </c>
      <c r="L177" s="18">
        <v>4.62</v>
      </c>
      <c r="M177" s="16">
        <v>5.0999999999999997E-2</v>
      </c>
      <c r="N177" s="18">
        <v>2.2999999999999998</v>
      </c>
      <c r="O177" s="16">
        <v>7.1999999999999995E-2</v>
      </c>
      <c r="P177" s="15">
        <v>1633939</v>
      </c>
      <c r="Q177" s="16">
        <v>0.16400000000000001</v>
      </c>
      <c r="R177" s="17">
        <v>355423</v>
      </c>
      <c r="S177" s="16">
        <v>0.109</v>
      </c>
      <c r="T177" s="17">
        <v>710672</v>
      </c>
      <c r="U177" s="16">
        <v>8.7999999999999995E-2</v>
      </c>
      <c r="V177" s="18">
        <v>4.5999999999999996</v>
      </c>
      <c r="W177" s="16">
        <v>4.9000000000000002E-2</v>
      </c>
      <c r="X177" s="18">
        <v>2.2999999999999998</v>
      </c>
      <c r="Y177" s="16">
        <v>6.9000000000000006E-2</v>
      </c>
      <c r="Z177" s="15">
        <v>3056008</v>
      </c>
      <c r="AA177" s="16">
        <v>0.193</v>
      </c>
      <c r="AB177" s="17">
        <v>672757</v>
      </c>
      <c r="AC177" s="16">
        <v>0.152</v>
      </c>
      <c r="AD177" s="17">
        <v>1357957</v>
      </c>
      <c r="AE177" s="16">
        <v>0.13600000000000001</v>
      </c>
      <c r="AF177" s="18">
        <v>4.54</v>
      </c>
      <c r="AG177" s="16">
        <v>3.5999999999999997E-2</v>
      </c>
      <c r="AH177" s="18">
        <v>2.25</v>
      </c>
      <c r="AI177" s="16">
        <v>5.0999999999999997E-2</v>
      </c>
      <c r="AJ177" s="15">
        <v>5919394</v>
      </c>
      <c r="AK177" s="16">
        <v>0.16500000000000001</v>
      </c>
      <c r="AL177" s="17">
        <v>1311525</v>
      </c>
      <c r="AM177" s="16">
        <v>0.16900000000000001</v>
      </c>
      <c r="AN177" s="17">
        <v>2656097</v>
      </c>
      <c r="AO177" s="16">
        <v>0.14899999999999999</v>
      </c>
      <c r="AP177" s="18">
        <v>4.51</v>
      </c>
      <c r="AQ177" s="16">
        <v>-3.0000000000000001E-3</v>
      </c>
      <c r="AR177" s="18">
        <v>2.23</v>
      </c>
      <c r="AS177" s="16">
        <v>1.4E-2</v>
      </c>
    </row>
    <row r="178" spans="3:45" x14ac:dyDescent="0.2">
      <c r="C178" s="144" t="s">
        <v>19</v>
      </c>
      <c r="D178" s="144" t="s">
        <v>11</v>
      </c>
      <c r="E178" s="145" t="s">
        <v>316</v>
      </c>
      <c r="F178" s="15">
        <v>467501</v>
      </c>
      <c r="G178" s="16">
        <v>0.109</v>
      </c>
      <c r="H178" s="17">
        <v>99146</v>
      </c>
      <c r="I178" s="16">
        <v>0.13700000000000001</v>
      </c>
      <c r="J178" s="17">
        <v>187972</v>
      </c>
      <c r="K178" s="16">
        <v>0.10299999999999999</v>
      </c>
      <c r="L178" s="18">
        <v>4.72</v>
      </c>
      <c r="M178" s="16">
        <v>-2.5000000000000001E-2</v>
      </c>
      <c r="N178" s="18">
        <v>2.4900000000000002</v>
      </c>
      <c r="O178" s="16">
        <v>5.0000000000000001E-3</v>
      </c>
      <c r="P178" s="15">
        <v>1327479</v>
      </c>
      <c r="Q178" s="16">
        <v>0.13700000000000001</v>
      </c>
      <c r="R178" s="17">
        <v>281142</v>
      </c>
      <c r="S178" s="16">
        <v>0.16400000000000001</v>
      </c>
      <c r="T178" s="17">
        <v>534310</v>
      </c>
      <c r="U178" s="16">
        <v>0.14199999999999999</v>
      </c>
      <c r="V178" s="18">
        <v>4.72</v>
      </c>
      <c r="W178" s="16">
        <v>-2.3E-2</v>
      </c>
      <c r="X178" s="18">
        <v>2.48</v>
      </c>
      <c r="Y178" s="16">
        <v>-5.0000000000000001E-3</v>
      </c>
      <c r="Z178" s="15">
        <v>2579812</v>
      </c>
      <c r="AA178" s="16">
        <v>0.11899999999999999</v>
      </c>
      <c r="AB178" s="17">
        <v>537644</v>
      </c>
      <c r="AC178" s="16">
        <v>0.13500000000000001</v>
      </c>
      <c r="AD178" s="17">
        <v>1035363</v>
      </c>
      <c r="AE178" s="16">
        <v>0.114</v>
      </c>
      <c r="AF178" s="18">
        <v>4.8</v>
      </c>
      <c r="AG178" s="16">
        <v>-1.4E-2</v>
      </c>
      <c r="AH178" s="18">
        <v>2.4900000000000002</v>
      </c>
      <c r="AI178" s="16">
        <v>4.0000000000000001E-3</v>
      </c>
      <c r="AJ178" s="15">
        <v>5288166</v>
      </c>
      <c r="AK178" s="16">
        <v>0.158</v>
      </c>
      <c r="AL178" s="17">
        <v>1088602</v>
      </c>
      <c r="AM178" s="16">
        <v>0.193</v>
      </c>
      <c r="AN178" s="17">
        <v>2112448</v>
      </c>
      <c r="AO178" s="16">
        <v>0.153</v>
      </c>
      <c r="AP178" s="18">
        <v>4.8600000000000003</v>
      </c>
      <c r="AQ178" s="16">
        <v>-0.03</v>
      </c>
      <c r="AR178" s="18">
        <v>2.5</v>
      </c>
      <c r="AS178" s="16">
        <v>4.0000000000000001E-3</v>
      </c>
    </row>
    <row r="179" spans="3:45" x14ac:dyDescent="0.2">
      <c r="C179" s="144" t="s">
        <v>19</v>
      </c>
      <c r="D179" s="144" t="s">
        <v>11</v>
      </c>
      <c r="E179" s="145" t="s">
        <v>317</v>
      </c>
      <c r="F179" s="15">
        <v>298511</v>
      </c>
      <c r="G179" s="16">
        <v>0.25700000000000001</v>
      </c>
      <c r="H179" s="17">
        <v>59583</v>
      </c>
      <c r="I179" s="16">
        <v>0.32800000000000001</v>
      </c>
      <c r="J179" s="17">
        <v>99441</v>
      </c>
      <c r="K179" s="16">
        <v>0.28899999999999998</v>
      </c>
      <c r="L179" s="18">
        <v>5.01</v>
      </c>
      <c r="M179" s="16">
        <v>-5.3999999999999999E-2</v>
      </c>
      <c r="N179" s="18">
        <v>3</v>
      </c>
      <c r="O179" s="16">
        <v>-2.5000000000000001E-2</v>
      </c>
      <c r="P179" s="15">
        <v>851483</v>
      </c>
      <c r="Q179" s="16">
        <v>0.17499999999999999</v>
      </c>
      <c r="R179" s="17">
        <v>168951</v>
      </c>
      <c r="S179" s="16">
        <v>0.218</v>
      </c>
      <c r="T179" s="17">
        <v>282950</v>
      </c>
      <c r="U179" s="16">
        <v>0.17399999999999999</v>
      </c>
      <c r="V179" s="18">
        <v>5.04</v>
      </c>
      <c r="W179" s="16">
        <v>-3.5000000000000003E-2</v>
      </c>
      <c r="X179" s="18">
        <v>3.01</v>
      </c>
      <c r="Y179" s="16">
        <v>1E-3</v>
      </c>
      <c r="Z179" s="15">
        <v>1557119</v>
      </c>
      <c r="AA179" s="16">
        <v>0.16400000000000001</v>
      </c>
      <c r="AB179" s="17">
        <v>304156</v>
      </c>
      <c r="AC179" s="16">
        <v>0.21199999999999999</v>
      </c>
      <c r="AD179" s="17">
        <v>518210</v>
      </c>
      <c r="AE179" s="16">
        <v>0.16600000000000001</v>
      </c>
      <c r="AF179" s="18">
        <v>5.12</v>
      </c>
      <c r="AG179" s="16">
        <v>-0.04</v>
      </c>
      <c r="AH179" s="18">
        <v>3</v>
      </c>
      <c r="AI179" s="16">
        <v>-2E-3</v>
      </c>
      <c r="AJ179" s="15">
        <v>2998450</v>
      </c>
      <c r="AK179" s="16">
        <v>0.14599999999999999</v>
      </c>
      <c r="AL179" s="17">
        <v>581690</v>
      </c>
      <c r="AM179" s="16">
        <v>0.16</v>
      </c>
      <c r="AN179" s="17">
        <v>1004539</v>
      </c>
      <c r="AO179" s="16">
        <v>0.124</v>
      </c>
      <c r="AP179" s="18">
        <v>5.15</v>
      </c>
      <c r="AQ179" s="16">
        <v>-1.2999999999999999E-2</v>
      </c>
      <c r="AR179" s="18">
        <v>2.98</v>
      </c>
      <c r="AS179" s="16">
        <v>1.9E-2</v>
      </c>
    </row>
    <row r="180" spans="3:45" x14ac:dyDescent="0.2">
      <c r="C180" s="144" t="s">
        <v>19</v>
      </c>
      <c r="D180" s="144" t="s">
        <v>11</v>
      </c>
      <c r="E180" s="145" t="s">
        <v>318</v>
      </c>
      <c r="F180" s="15">
        <v>557791</v>
      </c>
      <c r="G180" s="16">
        <v>7.5999999999999998E-2</v>
      </c>
      <c r="H180" s="17">
        <v>121557</v>
      </c>
      <c r="I180" s="16">
        <v>6.7000000000000004E-2</v>
      </c>
      <c r="J180" s="17">
        <v>230153</v>
      </c>
      <c r="K180" s="16">
        <v>5.0999999999999997E-2</v>
      </c>
      <c r="L180" s="18">
        <v>4.59</v>
      </c>
      <c r="M180" s="16">
        <v>8.9999999999999993E-3</v>
      </c>
      <c r="N180" s="18">
        <v>2.42</v>
      </c>
      <c r="O180" s="16">
        <v>2.4E-2</v>
      </c>
      <c r="P180" s="15">
        <v>1665513</v>
      </c>
      <c r="Q180" s="16">
        <v>7.8E-2</v>
      </c>
      <c r="R180" s="17">
        <v>365614</v>
      </c>
      <c r="S180" s="16">
        <v>6.3E-2</v>
      </c>
      <c r="T180" s="17">
        <v>690972</v>
      </c>
      <c r="U180" s="16">
        <v>5.1999999999999998E-2</v>
      </c>
      <c r="V180" s="18">
        <v>4.5599999999999996</v>
      </c>
      <c r="W180" s="16">
        <v>1.4E-2</v>
      </c>
      <c r="X180" s="18">
        <v>2.41</v>
      </c>
      <c r="Y180" s="16">
        <v>2.5000000000000001E-2</v>
      </c>
      <c r="Z180" s="15">
        <v>3208842</v>
      </c>
      <c r="AA180" s="16">
        <v>5.8000000000000003E-2</v>
      </c>
      <c r="AB180" s="17">
        <v>697602</v>
      </c>
      <c r="AC180" s="16">
        <v>4.1000000000000002E-2</v>
      </c>
      <c r="AD180" s="17">
        <v>1330466</v>
      </c>
      <c r="AE180" s="16">
        <v>2.3E-2</v>
      </c>
      <c r="AF180" s="18">
        <v>4.5999999999999996</v>
      </c>
      <c r="AG180" s="16">
        <v>1.7000000000000001E-2</v>
      </c>
      <c r="AH180" s="18">
        <v>2.41</v>
      </c>
      <c r="AI180" s="16">
        <v>3.4000000000000002E-2</v>
      </c>
      <c r="AJ180" s="15">
        <v>6378184</v>
      </c>
      <c r="AK180" s="16">
        <v>0.107</v>
      </c>
      <c r="AL180" s="17">
        <v>1383636</v>
      </c>
      <c r="AM180" s="16">
        <v>0.115</v>
      </c>
      <c r="AN180" s="17">
        <v>2642331</v>
      </c>
      <c r="AO180" s="16">
        <v>7.4999999999999997E-2</v>
      </c>
      <c r="AP180" s="18">
        <v>4.6100000000000003</v>
      </c>
      <c r="AQ180" s="16">
        <v>-8.0000000000000002E-3</v>
      </c>
      <c r="AR180" s="18">
        <v>2.41</v>
      </c>
      <c r="AS180" s="16">
        <v>2.9000000000000001E-2</v>
      </c>
    </row>
    <row r="181" spans="3:45" x14ac:dyDescent="0.2">
      <c r="C181" s="144" t="s">
        <v>19</v>
      </c>
      <c r="D181" s="144" t="s">
        <v>11</v>
      </c>
      <c r="E181" s="145" t="s">
        <v>344</v>
      </c>
      <c r="F181" s="15">
        <v>150414</v>
      </c>
      <c r="G181" s="16">
        <v>0.24</v>
      </c>
      <c r="H181" s="17">
        <v>39524</v>
      </c>
      <c r="I181" s="16">
        <v>0.32700000000000001</v>
      </c>
      <c r="J181" s="17">
        <v>67959</v>
      </c>
      <c r="K181" s="16">
        <v>0.32500000000000001</v>
      </c>
      <c r="L181" s="18">
        <v>3.81</v>
      </c>
      <c r="M181" s="16">
        <v>-6.5000000000000002E-2</v>
      </c>
      <c r="N181" s="18">
        <v>2.21</v>
      </c>
      <c r="O181" s="16">
        <v>-6.4000000000000001E-2</v>
      </c>
      <c r="P181" s="15">
        <v>415648</v>
      </c>
      <c r="Q181" s="16">
        <v>0.17799999999999999</v>
      </c>
      <c r="R181" s="17">
        <v>104064</v>
      </c>
      <c r="S181" s="16">
        <v>0.17299999999999999</v>
      </c>
      <c r="T181" s="17">
        <v>178743</v>
      </c>
      <c r="U181" s="16">
        <v>0.17499999999999999</v>
      </c>
      <c r="V181" s="18">
        <v>3.99</v>
      </c>
      <c r="W181" s="16">
        <v>5.0000000000000001E-3</v>
      </c>
      <c r="X181" s="18">
        <v>2.33</v>
      </c>
      <c r="Y181" s="16">
        <v>3.0000000000000001E-3</v>
      </c>
      <c r="Z181" s="15">
        <v>803666</v>
      </c>
      <c r="AA181" s="16">
        <v>0.19</v>
      </c>
      <c r="AB181" s="17">
        <v>201218</v>
      </c>
      <c r="AC181" s="16">
        <v>0.14699999999999999</v>
      </c>
      <c r="AD181" s="17">
        <v>347508</v>
      </c>
      <c r="AE181" s="16">
        <v>0.14199999999999999</v>
      </c>
      <c r="AF181" s="18">
        <v>3.99</v>
      </c>
      <c r="AG181" s="16">
        <v>3.7999999999999999E-2</v>
      </c>
      <c r="AH181" s="18">
        <v>2.31</v>
      </c>
      <c r="AI181" s="16">
        <v>4.2000000000000003E-2</v>
      </c>
      <c r="AJ181" s="15">
        <v>1632134</v>
      </c>
      <c r="AK181" s="16">
        <v>0.216</v>
      </c>
      <c r="AL181" s="17">
        <v>405442</v>
      </c>
      <c r="AM181" s="16">
        <v>0.151</v>
      </c>
      <c r="AN181" s="17">
        <v>699172</v>
      </c>
      <c r="AO181" s="16">
        <v>0.121</v>
      </c>
      <c r="AP181" s="18">
        <v>4.03</v>
      </c>
      <c r="AQ181" s="16">
        <v>5.7000000000000002E-2</v>
      </c>
      <c r="AR181" s="18">
        <v>2.33</v>
      </c>
      <c r="AS181" s="16">
        <v>8.5000000000000006E-2</v>
      </c>
    </row>
    <row r="182" spans="3:45" x14ac:dyDescent="0.2">
      <c r="C182" s="144" t="s">
        <v>19</v>
      </c>
      <c r="D182" s="144" t="s">
        <v>11</v>
      </c>
      <c r="E182" s="145" t="s">
        <v>345</v>
      </c>
      <c r="F182" s="15">
        <v>342918</v>
      </c>
      <c r="G182" s="16">
        <v>0.22700000000000001</v>
      </c>
      <c r="H182" s="17">
        <v>136748</v>
      </c>
      <c r="I182" s="16">
        <v>0.16400000000000001</v>
      </c>
      <c r="J182" s="17">
        <v>126154</v>
      </c>
      <c r="K182" s="16">
        <v>0.23799999999999999</v>
      </c>
      <c r="L182" s="18">
        <v>2.5099999999999998</v>
      </c>
      <c r="M182" s="16">
        <v>5.3999999999999999E-2</v>
      </c>
      <c r="N182" s="18">
        <v>2.72</v>
      </c>
      <c r="O182" s="16">
        <v>-8.9999999999999993E-3</v>
      </c>
      <c r="P182" s="15">
        <v>1008918</v>
      </c>
      <c r="Q182" s="16">
        <v>0.17399999999999999</v>
      </c>
      <c r="R182" s="17">
        <v>402522</v>
      </c>
      <c r="S182" s="16">
        <v>7.0000000000000007E-2</v>
      </c>
      <c r="T182" s="17">
        <v>363353</v>
      </c>
      <c r="U182" s="16">
        <v>0.159</v>
      </c>
      <c r="V182" s="18">
        <v>2.5099999999999998</v>
      </c>
      <c r="W182" s="16">
        <v>9.8000000000000004E-2</v>
      </c>
      <c r="X182" s="18">
        <v>2.78</v>
      </c>
      <c r="Y182" s="16">
        <v>1.2999999999999999E-2</v>
      </c>
      <c r="Z182" s="15">
        <v>1877548</v>
      </c>
      <c r="AA182" s="16">
        <v>0.151</v>
      </c>
      <c r="AB182" s="17">
        <v>767074</v>
      </c>
      <c r="AC182" s="16">
        <v>7.5999999999999998E-2</v>
      </c>
      <c r="AD182" s="17">
        <v>678862</v>
      </c>
      <c r="AE182" s="16">
        <v>0.10100000000000001</v>
      </c>
      <c r="AF182" s="18">
        <v>2.4500000000000002</v>
      </c>
      <c r="AG182" s="16">
        <v>7.0000000000000007E-2</v>
      </c>
      <c r="AH182" s="18">
        <v>2.77</v>
      </c>
      <c r="AI182" s="16">
        <v>4.5999999999999999E-2</v>
      </c>
      <c r="AJ182" s="15">
        <v>3612097</v>
      </c>
      <c r="AK182" s="16">
        <v>0.16500000000000001</v>
      </c>
      <c r="AL182" s="17">
        <v>1543210</v>
      </c>
      <c r="AM182" s="16">
        <v>0.191</v>
      </c>
      <c r="AN182" s="17">
        <v>1322651</v>
      </c>
      <c r="AO182" s="16">
        <v>8.1000000000000003E-2</v>
      </c>
      <c r="AP182" s="18">
        <v>2.34</v>
      </c>
      <c r="AQ182" s="16">
        <v>-2.1999999999999999E-2</v>
      </c>
      <c r="AR182" s="18">
        <v>2.73</v>
      </c>
      <c r="AS182" s="16">
        <v>7.6999999999999999E-2</v>
      </c>
    </row>
    <row r="183" spans="3:45" x14ac:dyDescent="0.2">
      <c r="C183" s="144" t="s">
        <v>19</v>
      </c>
      <c r="D183" s="144" t="s">
        <v>11</v>
      </c>
      <c r="E183" s="145" t="s">
        <v>319</v>
      </c>
      <c r="F183" s="15">
        <v>3005230</v>
      </c>
      <c r="G183" s="16">
        <v>-3.0000000000000001E-3</v>
      </c>
      <c r="H183" s="17">
        <v>554491</v>
      </c>
      <c r="I183" s="16">
        <v>-1.2E-2</v>
      </c>
      <c r="J183" s="17">
        <v>1069613</v>
      </c>
      <c r="K183" s="16">
        <v>-1.7000000000000001E-2</v>
      </c>
      <c r="L183" s="18">
        <v>5.42</v>
      </c>
      <c r="M183" s="16">
        <v>8.9999999999999993E-3</v>
      </c>
      <c r="N183" s="18">
        <v>2.81</v>
      </c>
      <c r="O183" s="16">
        <v>1.4E-2</v>
      </c>
      <c r="P183" s="15">
        <v>9145520</v>
      </c>
      <c r="Q183" s="16">
        <v>-3.7999999999999999E-2</v>
      </c>
      <c r="R183" s="17">
        <v>1662276</v>
      </c>
      <c r="S183" s="16">
        <v>-7.4999999999999997E-2</v>
      </c>
      <c r="T183" s="17">
        <v>3202320</v>
      </c>
      <c r="U183" s="16">
        <v>-7.3999999999999996E-2</v>
      </c>
      <c r="V183" s="18">
        <v>5.5</v>
      </c>
      <c r="W183" s="16">
        <v>0.04</v>
      </c>
      <c r="X183" s="18">
        <v>2.86</v>
      </c>
      <c r="Y183" s="16">
        <v>3.7999999999999999E-2</v>
      </c>
      <c r="Z183" s="15">
        <v>17673189</v>
      </c>
      <c r="AA183" s="16">
        <v>-1.7000000000000001E-2</v>
      </c>
      <c r="AB183" s="17">
        <v>3266211</v>
      </c>
      <c r="AC183" s="16">
        <v>-5.8000000000000003E-2</v>
      </c>
      <c r="AD183" s="17">
        <v>6326610</v>
      </c>
      <c r="AE183" s="16">
        <v>-5.0999999999999997E-2</v>
      </c>
      <c r="AF183" s="18">
        <v>5.41</v>
      </c>
      <c r="AG183" s="16">
        <v>4.2999999999999997E-2</v>
      </c>
      <c r="AH183" s="18">
        <v>2.79</v>
      </c>
      <c r="AI183" s="16">
        <v>3.5999999999999997E-2</v>
      </c>
      <c r="AJ183" s="15">
        <v>35304846</v>
      </c>
      <c r="AK183" s="16">
        <v>-8.9999999999999993E-3</v>
      </c>
      <c r="AL183" s="17">
        <v>6560464</v>
      </c>
      <c r="AM183" s="16">
        <v>-0.05</v>
      </c>
      <c r="AN183" s="17">
        <v>12746828</v>
      </c>
      <c r="AO183" s="16">
        <v>-4.1000000000000002E-2</v>
      </c>
      <c r="AP183" s="18">
        <v>5.38</v>
      </c>
      <c r="AQ183" s="16">
        <v>4.2999999999999997E-2</v>
      </c>
      <c r="AR183" s="18">
        <v>2.77</v>
      </c>
      <c r="AS183" s="16">
        <v>3.3000000000000002E-2</v>
      </c>
    </row>
    <row r="184" spans="3:45" x14ac:dyDescent="0.2">
      <c r="C184" s="144" t="s">
        <v>19</v>
      </c>
      <c r="D184" s="144" t="s">
        <v>11</v>
      </c>
      <c r="E184" s="145" t="s">
        <v>320</v>
      </c>
      <c r="F184" s="15">
        <v>4100200</v>
      </c>
      <c r="G184" s="16">
        <v>0.20699999999999999</v>
      </c>
      <c r="H184" s="17">
        <v>1025764</v>
      </c>
      <c r="I184" s="16">
        <v>0.28899999999999998</v>
      </c>
      <c r="J184" s="17">
        <v>1799428</v>
      </c>
      <c r="K184" s="16">
        <v>0.27600000000000002</v>
      </c>
      <c r="L184" s="18">
        <v>4</v>
      </c>
      <c r="M184" s="16">
        <v>-6.4000000000000001E-2</v>
      </c>
      <c r="N184" s="18">
        <v>2.2799999999999998</v>
      </c>
      <c r="O184" s="16">
        <v>-5.3999999999999999E-2</v>
      </c>
      <c r="P184" s="15">
        <v>11683996</v>
      </c>
      <c r="Q184" s="16">
        <v>0.158</v>
      </c>
      <c r="R184" s="17">
        <v>2833763</v>
      </c>
      <c r="S184" s="16">
        <v>0.193</v>
      </c>
      <c r="T184" s="17">
        <v>4975494</v>
      </c>
      <c r="U184" s="16">
        <v>0.185</v>
      </c>
      <c r="V184" s="18">
        <v>4.12</v>
      </c>
      <c r="W184" s="16">
        <v>-2.9000000000000001E-2</v>
      </c>
      <c r="X184" s="18">
        <v>2.35</v>
      </c>
      <c r="Y184" s="16">
        <v>-2.3E-2</v>
      </c>
      <c r="Z184" s="15">
        <v>22251765</v>
      </c>
      <c r="AA184" s="16">
        <v>0.16800000000000001</v>
      </c>
      <c r="AB184" s="17">
        <v>5381924</v>
      </c>
      <c r="AC184" s="16">
        <v>0.17100000000000001</v>
      </c>
      <c r="AD184" s="17">
        <v>9568878</v>
      </c>
      <c r="AE184" s="16">
        <v>0.16200000000000001</v>
      </c>
      <c r="AF184" s="18">
        <v>4.13</v>
      </c>
      <c r="AG184" s="16">
        <v>-2E-3</v>
      </c>
      <c r="AH184" s="18">
        <v>2.33</v>
      </c>
      <c r="AI184" s="16">
        <v>5.0000000000000001E-3</v>
      </c>
      <c r="AJ184" s="15">
        <v>44215810</v>
      </c>
      <c r="AK184" s="16">
        <v>0.18099999999999999</v>
      </c>
      <c r="AL184" s="17">
        <v>10479651</v>
      </c>
      <c r="AM184" s="16">
        <v>0.152</v>
      </c>
      <c r="AN184" s="17">
        <v>18652368</v>
      </c>
      <c r="AO184" s="16">
        <v>0.129</v>
      </c>
      <c r="AP184" s="18">
        <v>4.22</v>
      </c>
      <c r="AQ184" s="16">
        <v>2.5000000000000001E-2</v>
      </c>
      <c r="AR184" s="18">
        <v>2.37</v>
      </c>
      <c r="AS184" s="16">
        <v>4.5999999999999999E-2</v>
      </c>
    </row>
    <row r="185" spans="3:45" x14ac:dyDescent="0.2">
      <c r="C185" s="144" t="s">
        <v>19</v>
      </c>
      <c r="D185" s="144" t="s">
        <v>11</v>
      </c>
      <c r="E185" s="145" t="s">
        <v>321</v>
      </c>
      <c r="F185" s="15">
        <v>3432867</v>
      </c>
      <c r="G185" s="16">
        <v>0.17100000000000001</v>
      </c>
      <c r="H185" s="17">
        <v>739137</v>
      </c>
      <c r="I185" s="16">
        <v>0.22800000000000001</v>
      </c>
      <c r="J185" s="17">
        <v>1315065</v>
      </c>
      <c r="K185" s="16">
        <v>0.16500000000000001</v>
      </c>
      <c r="L185" s="18">
        <v>4.6399999999999997</v>
      </c>
      <c r="M185" s="16">
        <v>-4.5999999999999999E-2</v>
      </c>
      <c r="N185" s="18">
        <v>2.61</v>
      </c>
      <c r="O185" s="16">
        <v>5.0000000000000001E-3</v>
      </c>
      <c r="P185" s="15">
        <v>9752760</v>
      </c>
      <c r="Q185" s="16">
        <v>0.14000000000000001</v>
      </c>
      <c r="R185" s="17">
        <v>2096887</v>
      </c>
      <c r="S185" s="16">
        <v>0.17599999999999999</v>
      </c>
      <c r="T185" s="17">
        <v>3732332</v>
      </c>
      <c r="U185" s="16">
        <v>0.125</v>
      </c>
      <c r="V185" s="18">
        <v>4.6500000000000004</v>
      </c>
      <c r="W185" s="16">
        <v>-3.1E-2</v>
      </c>
      <c r="X185" s="18">
        <v>2.61</v>
      </c>
      <c r="Y185" s="16">
        <v>1.4E-2</v>
      </c>
      <c r="Z185" s="15">
        <v>18513501</v>
      </c>
      <c r="AA185" s="16">
        <v>0.107</v>
      </c>
      <c r="AB185" s="17">
        <v>3926764</v>
      </c>
      <c r="AC185" s="16">
        <v>0.13</v>
      </c>
      <c r="AD185" s="17">
        <v>7116715</v>
      </c>
      <c r="AE185" s="16">
        <v>8.8999999999999996E-2</v>
      </c>
      <c r="AF185" s="18">
        <v>4.71</v>
      </c>
      <c r="AG185" s="16">
        <v>-0.02</v>
      </c>
      <c r="AH185" s="18">
        <v>2.6</v>
      </c>
      <c r="AI185" s="16">
        <v>1.7000000000000001E-2</v>
      </c>
      <c r="AJ185" s="15">
        <v>36463228</v>
      </c>
      <c r="AK185" s="16">
        <v>9.9000000000000005E-2</v>
      </c>
      <c r="AL185" s="17">
        <v>7564098</v>
      </c>
      <c r="AM185" s="16">
        <v>0.108</v>
      </c>
      <c r="AN185" s="17">
        <v>13900639</v>
      </c>
      <c r="AO185" s="16">
        <v>6.2E-2</v>
      </c>
      <c r="AP185" s="18">
        <v>4.82</v>
      </c>
      <c r="AQ185" s="16">
        <v>-8.0000000000000002E-3</v>
      </c>
      <c r="AR185" s="18">
        <v>2.62</v>
      </c>
      <c r="AS185" s="16">
        <v>3.4000000000000002E-2</v>
      </c>
    </row>
    <row r="186" spans="3:45" x14ac:dyDescent="0.2">
      <c r="C186" s="144" t="s">
        <v>19</v>
      </c>
      <c r="D186" s="144" t="s">
        <v>11</v>
      </c>
      <c r="E186" s="145" t="s">
        <v>322</v>
      </c>
      <c r="F186" s="15">
        <v>6152390</v>
      </c>
      <c r="G186" s="16">
        <v>0.17799999999999999</v>
      </c>
      <c r="H186" s="17">
        <v>1530224</v>
      </c>
      <c r="I186" s="16">
        <v>0.24299999999999999</v>
      </c>
      <c r="J186" s="17">
        <v>2385021</v>
      </c>
      <c r="K186" s="16">
        <v>0.17799999999999999</v>
      </c>
      <c r="L186" s="18">
        <v>4.0199999999999996</v>
      </c>
      <c r="M186" s="16">
        <v>-5.2999999999999999E-2</v>
      </c>
      <c r="N186" s="18">
        <v>2.58</v>
      </c>
      <c r="O186" s="16">
        <v>0</v>
      </c>
      <c r="P186" s="15">
        <v>18208379</v>
      </c>
      <c r="Q186" s="16">
        <v>6.4000000000000001E-2</v>
      </c>
      <c r="R186" s="17">
        <v>4557231</v>
      </c>
      <c r="S186" s="16">
        <v>0.125</v>
      </c>
      <c r="T186" s="17">
        <v>7106774</v>
      </c>
      <c r="U186" s="16">
        <v>4.2999999999999997E-2</v>
      </c>
      <c r="V186" s="18">
        <v>4</v>
      </c>
      <c r="W186" s="16">
        <v>-5.3999999999999999E-2</v>
      </c>
      <c r="X186" s="18">
        <v>2.56</v>
      </c>
      <c r="Y186" s="16">
        <v>0.02</v>
      </c>
      <c r="Z186" s="15">
        <v>34539763</v>
      </c>
      <c r="AA186" s="16">
        <v>8.9999999999999993E-3</v>
      </c>
      <c r="AB186" s="17">
        <v>8627994</v>
      </c>
      <c r="AC186" s="16">
        <v>6.9000000000000006E-2</v>
      </c>
      <c r="AD186" s="17">
        <v>13474374</v>
      </c>
      <c r="AE186" s="16">
        <v>-8.0000000000000002E-3</v>
      </c>
      <c r="AF186" s="18">
        <v>4</v>
      </c>
      <c r="AG186" s="16">
        <v>-5.5E-2</v>
      </c>
      <c r="AH186" s="18">
        <v>2.56</v>
      </c>
      <c r="AI186" s="16">
        <v>1.7000000000000001E-2</v>
      </c>
      <c r="AJ186" s="15">
        <v>69559199</v>
      </c>
      <c r="AK186" s="16">
        <v>4.0000000000000001E-3</v>
      </c>
      <c r="AL186" s="17">
        <v>17192543</v>
      </c>
      <c r="AM186" s="16">
        <v>5.1999999999999998E-2</v>
      </c>
      <c r="AN186" s="17">
        <v>26919807</v>
      </c>
      <c r="AO186" s="16">
        <v>-1.7999999999999999E-2</v>
      </c>
      <c r="AP186" s="18">
        <v>4.05</v>
      </c>
      <c r="AQ186" s="16">
        <v>-4.4999999999999998E-2</v>
      </c>
      <c r="AR186" s="18">
        <v>2.58</v>
      </c>
      <c r="AS186" s="16">
        <v>2.3E-2</v>
      </c>
    </row>
    <row r="187" spans="3:45" x14ac:dyDescent="0.2">
      <c r="C187" s="144" t="s">
        <v>19</v>
      </c>
      <c r="D187" s="144" t="s">
        <v>11</v>
      </c>
      <c r="E187" s="145" t="s">
        <v>323</v>
      </c>
      <c r="F187" s="15">
        <v>2071810</v>
      </c>
      <c r="G187" s="16">
        <v>0.21</v>
      </c>
      <c r="H187" s="17">
        <v>419154</v>
      </c>
      <c r="I187" s="16">
        <v>0.184</v>
      </c>
      <c r="J187" s="17">
        <v>746873</v>
      </c>
      <c r="K187" s="16">
        <v>0.17899999999999999</v>
      </c>
      <c r="L187" s="18">
        <v>4.9400000000000004</v>
      </c>
      <c r="M187" s="16">
        <v>2.1999999999999999E-2</v>
      </c>
      <c r="N187" s="18">
        <v>2.77</v>
      </c>
      <c r="O187" s="16">
        <v>2.5999999999999999E-2</v>
      </c>
      <c r="P187" s="15">
        <v>6121361</v>
      </c>
      <c r="Q187" s="16">
        <v>0.17199999999999999</v>
      </c>
      <c r="R187" s="17">
        <v>1258603</v>
      </c>
      <c r="S187" s="16">
        <v>0.15</v>
      </c>
      <c r="T187" s="17">
        <v>2252290</v>
      </c>
      <c r="U187" s="16">
        <v>0.14399999999999999</v>
      </c>
      <c r="V187" s="18">
        <v>4.8600000000000003</v>
      </c>
      <c r="W187" s="16">
        <v>1.9E-2</v>
      </c>
      <c r="X187" s="18">
        <v>2.72</v>
      </c>
      <c r="Y187" s="16">
        <v>2.4E-2</v>
      </c>
      <c r="Z187" s="15">
        <v>11670841</v>
      </c>
      <c r="AA187" s="16">
        <v>0.16200000000000001</v>
      </c>
      <c r="AB187" s="17">
        <v>2410631</v>
      </c>
      <c r="AC187" s="16">
        <v>0.128</v>
      </c>
      <c r="AD187" s="17">
        <v>4404867</v>
      </c>
      <c r="AE187" s="16">
        <v>0.11799999999999999</v>
      </c>
      <c r="AF187" s="18">
        <v>4.84</v>
      </c>
      <c r="AG187" s="16">
        <v>0.03</v>
      </c>
      <c r="AH187" s="18">
        <v>2.65</v>
      </c>
      <c r="AI187" s="16">
        <v>3.9E-2</v>
      </c>
      <c r="AJ187" s="15">
        <v>22558387</v>
      </c>
      <c r="AK187" s="16">
        <v>0.16500000000000001</v>
      </c>
      <c r="AL187" s="17">
        <v>4642469</v>
      </c>
      <c r="AM187" s="16">
        <v>0.13900000000000001</v>
      </c>
      <c r="AN187" s="17">
        <v>8508197</v>
      </c>
      <c r="AO187" s="16">
        <v>0.124</v>
      </c>
      <c r="AP187" s="18">
        <v>4.8600000000000003</v>
      </c>
      <c r="AQ187" s="16">
        <v>2.3E-2</v>
      </c>
      <c r="AR187" s="18">
        <v>2.65</v>
      </c>
      <c r="AS187" s="16">
        <v>3.6999999999999998E-2</v>
      </c>
    </row>
    <row r="188" spans="3:45" x14ac:dyDescent="0.2">
      <c r="C188" s="144" t="s">
        <v>19</v>
      </c>
      <c r="D188" s="144" t="s">
        <v>11</v>
      </c>
      <c r="E188" s="145" t="s">
        <v>324</v>
      </c>
      <c r="F188" s="15">
        <v>2581924</v>
      </c>
      <c r="G188" s="16">
        <v>0.21299999999999999</v>
      </c>
      <c r="H188" s="17">
        <v>526767</v>
      </c>
      <c r="I188" s="16">
        <v>0.17699999999999999</v>
      </c>
      <c r="J188" s="17">
        <v>865457</v>
      </c>
      <c r="K188" s="16">
        <v>0.188</v>
      </c>
      <c r="L188" s="18">
        <v>4.9000000000000004</v>
      </c>
      <c r="M188" s="16">
        <v>0.03</v>
      </c>
      <c r="N188" s="18">
        <v>2.98</v>
      </c>
      <c r="O188" s="16">
        <v>2.1000000000000001E-2</v>
      </c>
      <c r="P188" s="15">
        <v>7413173</v>
      </c>
      <c r="Q188" s="16">
        <v>0.23699999999999999</v>
      </c>
      <c r="R188" s="17">
        <v>1506383</v>
      </c>
      <c r="S188" s="16">
        <v>0.17899999999999999</v>
      </c>
      <c r="T188" s="17">
        <v>2444749</v>
      </c>
      <c r="U188" s="16">
        <v>0.18</v>
      </c>
      <c r="V188" s="18">
        <v>4.92</v>
      </c>
      <c r="W188" s="16">
        <v>0.05</v>
      </c>
      <c r="X188" s="18">
        <v>3.03</v>
      </c>
      <c r="Y188" s="16">
        <v>4.9000000000000002E-2</v>
      </c>
      <c r="Z188" s="15">
        <v>14091953</v>
      </c>
      <c r="AA188" s="16">
        <v>0.22700000000000001</v>
      </c>
      <c r="AB188" s="17">
        <v>2894121</v>
      </c>
      <c r="AC188" s="16">
        <v>0.21199999999999999</v>
      </c>
      <c r="AD188" s="17">
        <v>4718993</v>
      </c>
      <c r="AE188" s="16">
        <v>0.17599999999999999</v>
      </c>
      <c r="AF188" s="18">
        <v>4.87</v>
      </c>
      <c r="AG188" s="16">
        <v>1.2999999999999999E-2</v>
      </c>
      <c r="AH188" s="18">
        <v>2.99</v>
      </c>
      <c r="AI188" s="16">
        <v>4.3999999999999997E-2</v>
      </c>
      <c r="AJ188" s="15">
        <v>27618896</v>
      </c>
      <c r="AK188" s="16">
        <v>0.22900000000000001</v>
      </c>
      <c r="AL188" s="17">
        <v>5723626</v>
      </c>
      <c r="AM188" s="16">
        <v>0.254</v>
      </c>
      <c r="AN188" s="17">
        <v>9303620</v>
      </c>
      <c r="AO188" s="16">
        <v>0.17899999999999999</v>
      </c>
      <c r="AP188" s="18">
        <v>4.83</v>
      </c>
      <c r="AQ188" s="16">
        <v>-0.02</v>
      </c>
      <c r="AR188" s="18">
        <v>2.97</v>
      </c>
      <c r="AS188" s="16">
        <v>4.2000000000000003E-2</v>
      </c>
    </row>
    <row r="189" spans="3:45" x14ac:dyDescent="0.2">
      <c r="C189" s="144" t="s">
        <v>19</v>
      </c>
      <c r="D189" s="144" t="s">
        <v>11</v>
      </c>
      <c r="E189" s="145" t="s">
        <v>325</v>
      </c>
      <c r="F189" s="15">
        <v>4706908</v>
      </c>
      <c r="G189" s="16">
        <v>0.111</v>
      </c>
      <c r="H189" s="17">
        <v>1018083</v>
      </c>
      <c r="I189" s="16">
        <v>0.123</v>
      </c>
      <c r="J189" s="17">
        <v>1906182</v>
      </c>
      <c r="K189" s="16">
        <v>9.2999999999999999E-2</v>
      </c>
      <c r="L189" s="18">
        <v>4.62</v>
      </c>
      <c r="M189" s="16">
        <v>-1.0999999999999999E-2</v>
      </c>
      <c r="N189" s="18">
        <v>2.4700000000000002</v>
      </c>
      <c r="O189" s="16">
        <v>1.7000000000000001E-2</v>
      </c>
      <c r="P189" s="15">
        <v>13570845</v>
      </c>
      <c r="Q189" s="16">
        <v>0.112</v>
      </c>
      <c r="R189" s="17">
        <v>2940042</v>
      </c>
      <c r="S189" s="16">
        <v>0.11799999999999999</v>
      </c>
      <c r="T189" s="17">
        <v>5514345</v>
      </c>
      <c r="U189" s="16">
        <v>9.5000000000000001E-2</v>
      </c>
      <c r="V189" s="18">
        <v>4.62</v>
      </c>
      <c r="W189" s="16">
        <v>-5.0000000000000001E-3</v>
      </c>
      <c r="X189" s="18">
        <v>2.46</v>
      </c>
      <c r="Y189" s="16">
        <v>1.6E-2</v>
      </c>
      <c r="Z189" s="15">
        <v>26315637</v>
      </c>
      <c r="AA189" s="16">
        <v>0.10199999999999999</v>
      </c>
      <c r="AB189" s="17">
        <v>5663910</v>
      </c>
      <c r="AC189" s="16">
        <v>0.10299999999999999</v>
      </c>
      <c r="AD189" s="17">
        <v>10702570</v>
      </c>
      <c r="AE189" s="16">
        <v>7.6999999999999999E-2</v>
      </c>
      <c r="AF189" s="18">
        <v>4.6500000000000004</v>
      </c>
      <c r="AG189" s="16">
        <v>-2E-3</v>
      </c>
      <c r="AH189" s="18">
        <v>2.46</v>
      </c>
      <c r="AI189" s="16">
        <v>2.3E-2</v>
      </c>
      <c r="AJ189" s="15">
        <v>52584091</v>
      </c>
      <c r="AK189" s="16">
        <v>0.14599999999999999</v>
      </c>
      <c r="AL189" s="17">
        <v>11250839</v>
      </c>
      <c r="AM189" s="16">
        <v>0.16900000000000001</v>
      </c>
      <c r="AN189" s="17">
        <v>21344935</v>
      </c>
      <c r="AO189" s="16">
        <v>0.123</v>
      </c>
      <c r="AP189" s="18">
        <v>4.67</v>
      </c>
      <c r="AQ189" s="16">
        <v>-1.9E-2</v>
      </c>
      <c r="AR189" s="18">
        <v>2.46</v>
      </c>
      <c r="AS189" s="16">
        <v>2.1000000000000001E-2</v>
      </c>
    </row>
    <row r="190" spans="3:45" x14ac:dyDescent="0.2">
      <c r="C190" s="144" t="s">
        <v>19</v>
      </c>
      <c r="D190" s="144" t="s">
        <v>11</v>
      </c>
      <c r="E190" s="145" t="s">
        <v>326</v>
      </c>
      <c r="F190" s="15">
        <v>3572882</v>
      </c>
      <c r="G190" s="16">
        <v>0.183</v>
      </c>
      <c r="H190" s="17">
        <v>805910</v>
      </c>
      <c r="I190" s="16">
        <v>0.14299999999999999</v>
      </c>
      <c r="J190" s="17">
        <v>1394737</v>
      </c>
      <c r="K190" s="16">
        <v>0.121</v>
      </c>
      <c r="L190" s="18">
        <v>4.43</v>
      </c>
      <c r="M190" s="16">
        <v>3.4000000000000002E-2</v>
      </c>
      <c r="N190" s="18">
        <v>2.56</v>
      </c>
      <c r="O190" s="16">
        <v>5.5E-2</v>
      </c>
      <c r="P190" s="15">
        <v>10862741</v>
      </c>
      <c r="Q190" s="16">
        <v>0.17799999999999999</v>
      </c>
      <c r="R190" s="17">
        <v>2440785</v>
      </c>
      <c r="S190" s="16">
        <v>0.124</v>
      </c>
      <c r="T190" s="17">
        <v>4222276</v>
      </c>
      <c r="U190" s="16">
        <v>0.114</v>
      </c>
      <c r="V190" s="18">
        <v>4.45</v>
      </c>
      <c r="W190" s="16">
        <v>4.8000000000000001E-2</v>
      </c>
      <c r="X190" s="18">
        <v>2.57</v>
      </c>
      <c r="Y190" s="16">
        <v>5.8000000000000003E-2</v>
      </c>
      <c r="Z190" s="15">
        <v>20259084</v>
      </c>
      <c r="AA190" s="16">
        <v>0.17599999999999999</v>
      </c>
      <c r="AB190" s="17">
        <v>4600226</v>
      </c>
      <c r="AC190" s="16">
        <v>0.14000000000000001</v>
      </c>
      <c r="AD190" s="17">
        <v>8005953</v>
      </c>
      <c r="AE190" s="16">
        <v>0.125</v>
      </c>
      <c r="AF190" s="18">
        <v>4.4000000000000004</v>
      </c>
      <c r="AG190" s="16">
        <v>3.1E-2</v>
      </c>
      <c r="AH190" s="18">
        <v>2.5299999999999998</v>
      </c>
      <c r="AI190" s="16">
        <v>4.4999999999999998E-2</v>
      </c>
      <c r="AJ190" s="15">
        <v>39108165</v>
      </c>
      <c r="AK190" s="16">
        <v>0.16600000000000001</v>
      </c>
      <c r="AL190" s="17">
        <v>8991903</v>
      </c>
      <c r="AM190" s="16">
        <v>0.17699999999999999</v>
      </c>
      <c r="AN190" s="17">
        <v>15695934</v>
      </c>
      <c r="AO190" s="16">
        <v>0.15</v>
      </c>
      <c r="AP190" s="18">
        <v>4.3499999999999996</v>
      </c>
      <c r="AQ190" s="16">
        <v>-0.01</v>
      </c>
      <c r="AR190" s="18">
        <v>2.4900000000000002</v>
      </c>
      <c r="AS190" s="16">
        <v>1.4E-2</v>
      </c>
    </row>
    <row r="191" spans="3:45" x14ac:dyDescent="0.2">
      <c r="C191" s="144" t="s">
        <v>19</v>
      </c>
      <c r="D191" s="144" t="s">
        <v>11</v>
      </c>
      <c r="E191" s="145" t="s">
        <v>327</v>
      </c>
      <c r="F191" s="15">
        <v>29624211</v>
      </c>
      <c r="G191" s="16">
        <v>0.154</v>
      </c>
      <c r="H191" s="17">
        <v>6619530</v>
      </c>
      <c r="I191" s="16">
        <v>0.18099999999999999</v>
      </c>
      <c r="J191" s="17">
        <v>11482376</v>
      </c>
      <c r="K191" s="16">
        <v>0.14799999999999999</v>
      </c>
      <c r="L191" s="18">
        <v>4.4800000000000004</v>
      </c>
      <c r="M191" s="16">
        <v>-2.3E-2</v>
      </c>
      <c r="N191" s="18">
        <v>2.58</v>
      </c>
      <c r="O191" s="16">
        <v>6.0000000000000001E-3</v>
      </c>
      <c r="P191" s="15">
        <v>86758774</v>
      </c>
      <c r="Q191" s="16">
        <v>0.114</v>
      </c>
      <c r="R191" s="17">
        <v>19295970</v>
      </c>
      <c r="S191" s="16">
        <v>0.123</v>
      </c>
      <c r="T191" s="17">
        <v>33450579</v>
      </c>
      <c r="U191" s="16">
        <v>9.0999999999999998E-2</v>
      </c>
      <c r="V191" s="18">
        <v>4.5</v>
      </c>
      <c r="W191" s="16">
        <v>-8.0000000000000002E-3</v>
      </c>
      <c r="X191" s="18">
        <v>2.59</v>
      </c>
      <c r="Y191" s="16">
        <v>2.1000000000000001E-2</v>
      </c>
      <c r="Z191" s="15">
        <v>165315734</v>
      </c>
      <c r="AA191" s="16">
        <v>9.8000000000000004E-2</v>
      </c>
      <c r="AB191" s="17">
        <v>36771780</v>
      </c>
      <c r="AC191" s="16">
        <v>0.104</v>
      </c>
      <c r="AD191" s="17">
        <v>64318959</v>
      </c>
      <c r="AE191" s="16">
        <v>7.1999999999999995E-2</v>
      </c>
      <c r="AF191" s="18">
        <v>4.5</v>
      </c>
      <c r="AG191" s="16">
        <v>-6.0000000000000001E-3</v>
      </c>
      <c r="AH191" s="18">
        <v>2.57</v>
      </c>
      <c r="AI191" s="16">
        <v>2.4E-2</v>
      </c>
      <c r="AJ191" s="15">
        <v>327412623</v>
      </c>
      <c r="AK191" s="16">
        <v>0.10299999999999999</v>
      </c>
      <c r="AL191" s="17">
        <v>72405591</v>
      </c>
      <c r="AM191" s="16">
        <v>0.113</v>
      </c>
      <c r="AN191" s="17">
        <v>127072329</v>
      </c>
      <c r="AO191" s="16">
        <v>7.2999999999999995E-2</v>
      </c>
      <c r="AP191" s="18">
        <v>4.5199999999999996</v>
      </c>
      <c r="AQ191" s="16">
        <v>-8.0000000000000002E-3</v>
      </c>
      <c r="AR191" s="18">
        <v>2.58</v>
      </c>
      <c r="AS191" s="16">
        <v>2.8000000000000001E-2</v>
      </c>
    </row>
    <row r="192" spans="3:45" x14ac:dyDescent="0.2">
      <c r="C192" s="144" t="s">
        <v>19</v>
      </c>
      <c r="D192" s="144" t="s">
        <v>22</v>
      </c>
      <c r="E192" s="145" t="s">
        <v>271</v>
      </c>
      <c r="F192" s="15">
        <v>290</v>
      </c>
      <c r="G192" s="19"/>
      <c r="H192" s="17">
        <v>6</v>
      </c>
      <c r="I192" s="19"/>
      <c r="J192" s="17">
        <v>150</v>
      </c>
      <c r="K192" s="19"/>
      <c r="L192" s="18">
        <v>46.51</v>
      </c>
      <c r="M192" s="19"/>
      <c r="N192" s="18">
        <v>1.93</v>
      </c>
      <c r="O192" s="19"/>
      <c r="P192" s="15">
        <v>687</v>
      </c>
      <c r="Q192" s="19"/>
      <c r="R192" s="17">
        <v>15</v>
      </c>
      <c r="S192" s="19"/>
      <c r="T192" s="17">
        <v>386</v>
      </c>
      <c r="U192" s="19"/>
      <c r="V192" s="18">
        <v>45.92</v>
      </c>
      <c r="W192" s="19"/>
      <c r="X192" s="18">
        <v>1.78</v>
      </c>
      <c r="Y192" s="19"/>
      <c r="Z192" s="15">
        <v>960</v>
      </c>
      <c r="AA192" s="19"/>
      <c r="AB192" s="17">
        <v>22</v>
      </c>
      <c r="AC192" s="19"/>
      <c r="AD192" s="17">
        <v>592</v>
      </c>
      <c r="AE192" s="19"/>
      <c r="AF192" s="18">
        <v>43.54</v>
      </c>
      <c r="AG192" s="19"/>
      <c r="AH192" s="18">
        <v>1.62</v>
      </c>
      <c r="AI192" s="19"/>
      <c r="AJ192" s="15">
        <v>960</v>
      </c>
      <c r="AK192" s="19"/>
      <c r="AL192" s="17">
        <v>22</v>
      </c>
      <c r="AM192" s="19"/>
      <c r="AN192" s="17">
        <v>592</v>
      </c>
      <c r="AO192" s="19"/>
      <c r="AP192" s="18">
        <v>43.54</v>
      </c>
      <c r="AQ192" s="19"/>
      <c r="AR192" s="18">
        <v>1.62</v>
      </c>
      <c r="AS192" s="19"/>
    </row>
    <row r="193" spans="3:45" x14ac:dyDescent="0.2">
      <c r="C193" s="144" t="s">
        <v>19</v>
      </c>
      <c r="D193" s="144" t="s">
        <v>22</v>
      </c>
      <c r="E193" s="145" t="s">
        <v>273</v>
      </c>
      <c r="F193" s="15">
        <v>179</v>
      </c>
      <c r="G193" s="136">
        <v>1.3069999999999999</v>
      </c>
      <c r="H193" s="17">
        <v>3</v>
      </c>
      <c r="I193" s="136">
        <v>2.1080000000000001</v>
      </c>
      <c r="J193" s="17">
        <v>90</v>
      </c>
      <c r="K193" s="136">
        <v>2.218</v>
      </c>
      <c r="L193" s="137">
        <v>69.36</v>
      </c>
      <c r="M193" s="136">
        <v>-0.25800000000000001</v>
      </c>
      <c r="N193" s="137">
        <v>1.99</v>
      </c>
      <c r="O193" s="136">
        <v>-0.28299999999999997</v>
      </c>
      <c r="P193" s="15">
        <v>514</v>
      </c>
      <c r="Q193" s="136">
        <v>0.19400000000000001</v>
      </c>
      <c r="R193" s="17">
        <v>7</v>
      </c>
      <c r="S193" s="136">
        <v>0.19700000000000001</v>
      </c>
      <c r="T193" s="17">
        <v>262</v>
      </c>
      <c r="U193" s="136">
        <v>0.628</v>
      </c>
      <c r="V193" s="137">
        <v>71.78</v>
      </c>
      <c r="W193" s="136">
        <v>-3.0000000000000001E-3</v>
      </c>
      <c r="X193" s="137">
        <v>1.96</v>
      </c>
      <c r="Y193" s="136">
        <v>-0.26700000000000002</v>
      </c>
      <c r="Z193" s="15">
        <v>1518</v>
      </c>
      <c r="AA193" s="136">
        <v>0.34599999999999997</v>
      </c>
      <c r="AB193" s="17">
        <v>31</v>
      </c>
      <c r="AC193" s="136">
        <v>-0.311</v>
      </c>
      <c r="AD193" s="17">
        <v>422</v>
      </c>
      <c r="AE193" s="136">
        <v>0.24399999999999999</v>
      </c>
      <c r="AF193" s="137">
        <v>49.13</v>
      </c>
      <c r="AG193" s="136">
        <v>0.95299999999999996</v>
      </c>
      <c r="AH193" s="137">
        <v>3.6</v>
      </c>
      <c r="AI193" s="136">
        <v>8.1000000000000003E-2</v>
      </c>
      <c r="AJ193" s="15">
        <v>2029</v>
      </c>
      <c r="AK193" s="136">
        <v>6.6000000000000003E-2</v>
      </c>
      <c r="AL193" s="17">
        <v>40</v>
      </c>
      <c r="AM193" s="136">
        <v>-0.30499999999999999</v>
      </c>
      <c r="AN193" s="17">
        <v>608</v>
      </c>
      <c r="AO193" s="136">
        <v>-4.2000000000000003E-2</v>
      </c>
      <c r="AP193" s="18">
        <v>50.8</v>
      </c>
      <c r="AQ193" s="136">
        <v>0.53500000000000003</v>
      </c>
      <c r="AR193" s="18">
        <v>3.33</v>
      </c>
      <c r="AS193" s="136">
        <v>0.113</v>
      </c>
    </row>
    <row r="194" spans="3:45" x14ac:dyDescent="0.2">
      <c r="C194" s="144" t="s">
        <v>19</v>
      </c>
      <c r="D194" s="144" t="s">
        <v>22</v>
      </c>
      <c r="E194" s="145" t="s">
        <v>275</v>
      </c>
      <c r="F194" s="15">
        <v>710</v>
      </c>
      <c r="G194" s="16"/>
      <c r="H194" s="17">
        <v>15</v>
      </c>
      <c r="I194" s="16"/>
      <c r="J194" s="17">
        <v>248</v>
      </c>
      <c r="K194" s="16"/>
      <c r="L194" s="18">
        <v>46.1</v>
      </c>
      <c r="M194" s="16"/>
      <c r="N194" s="18">
        <v>2.86</v>
      </c>
      <c r="O194" s="16"/>
      <c r="P194" s="15">
        <v>1445</v>
      </c>
      <c r="Q194" s="16"/>
      <c r="R194" s="17">
        <v>26</v>
      </c>
      <c r="S194" s="16"/>
      <c r="T194" s="17">
        <v>432</v>
      </c>
      <c r="U194" s="16"/>
      <c r="V194" s="18">
        <v>55.37</v>
      </c>
      <c r="W194" s="16"/>
      <c r="X194" s="18">
        <v>3.34</v>
      </c>
      <c r="Y194" s="16"/>
      <c r="Z194" s="15">
        <v>1883</v>
      </c>
      <c r="AA194" s="16"/>
      <c r="AB194" s="17">
        <v>36</v>
      </c>
      <c r="AC194" s="16"/>
      <c r="AD194" s="17">
        <v>542</v>
      </c>
      <c r="AE194" s="16"/>
      <c r="AF194" s="18">
        <v>52.88</v>
      </c>
      <c r="AG194" s="16"/>
      <c r="AH194" s="18">
        <v>3.47</v>
      </c>
      <c r="AI194" s="16"/>
      <c r="AJ194" s="15">
        <v>1883</v>
      </c>
      <c r="AK194" s="16">
        <v>6.1150000000000002</v>
      </c>
      <c r="AL194" s="17">
        <v>36</v>
      </c>
      <c r="AM194" s="16">
        <v>2.9260000000000002</v>
      </c>
      <c r="AN194" s="17">
        <v>542</v>
      </c>
      <c r="AO194" s="16">
        <v>36.301000000000002</v>
      </c>
      <c r="AP194" s="18">
        <v>52.88</v>
      </c>
      <c r="AQ194" s="16">
        <v>0.81200000000000006</v>
      </c>
      <c r="AR194" s="18">
        <v>3.47</v>
      </c>
      <c r="AS194" s="16">
        <v>-0.80900000000000005</v>
      </c>
    </row>
    <row r="195" spans="3:45" x14ac:dyDescent="0.2">
      <c r="C195" s="144" t="s">
        <v>19</v>
      </c>
      <c r="D195" s="144" t="s">
        <v>22</v>
      </c>
      <c r="E195" s="145" t="s">
        <v>276</v>
      </c>
      <c r="F195" s="15"/>
      <c r="G195" s="16"/>
      <c r="H195" s="17"/>
      <c r="I195" s="16"/>
      <c r="J195" s="17"/>
      <c r="K195" s="16"/>
      <c r="L195" s="18"/>
      <c r="M195" s="16"/>
      <c r="N195" s="18"/>
      <c r="O195" s="16"/>
      <c r="P195" s="15">
        <v>72</v>
      </c>
      <c r="Q195" s="16">
        <v>-0.752</v>
      </c>
      <c r="R195" s="17">
        <v>2</v>
      </c>
      <c r="S195" s="16">
        <v>-0.66900000000000004</v>
      </c>
      <c r="T195" s="17">
        <v>7</v>
      </c>
      <c r="U195" s="16">
        <v>0.99199999999999999</v>
      </c>
      <c r="V195" s="18">
        <v>29.97</v>
      </c>
      <c r="W195" s="16">
        <v>-0.25</v>
      </c>
      <c r="X195" s="18">
        <v>9.89</v>
      </c>
      <c r="Y195" s="16">
        <v>-0.876</v>
      </c>
      <c r="Z195" s="15">
        <v>929</v>
      </c>
      <c r="AA195" s="16">
        <v>-0.20699999999999999</v>
      </c>
      <c r="AB195" s="17">
        <v>31</v>
      </c>
      <c r="AC195" s="16">
        <v>-5.8000000000000003E-2</v>
      </c>
      <c r="AD195" s="17">
        <v>68</v>
      </c>
      <c r="AE195" s="16">
        <v>1.077</v>
      </c>
      <c r="AF195" s="18">
        <v>30.16</v>
      </c>
      <c r="AG195" s="16">
        <v>-0.158</v>
      </c>
      <c r="AH195" s="18">
        <v>13.66</v>
      </c>
      <c r="AI195" s="16">
        <v>-0.61799999999999999</v>
      </c>
      <c r="AJ195" s="15">
        <v>1726</v>
      </c>
      <c r="AK195" s="16">
        <v>-3.3000000000000002E-2</v>
      </c>
      <c r="AL195" s="17">
        <v>61</v>
      </c>
      <c r="AM195" s="16">
        <v>-0.27800000000000002</v>
      </c>
      <c r="AN195" s="17">
        <v>100</v>
      </c>
      <c r="AO195" s="16">
        <v>-0.46300000000000002</v>
      </c>
      <c r="AP195" s="18">
        <v>28.48</v>
      </c>
      <c r="AQ195" s="16">
        <v>0.34</v>
      </c>
      <c r="AR195" s="18">
        <v>17.239999999999998</v>
      </c>
      <c r="AS195" s="16">
        <v>0.80200000000000005</v>
      </c>
    </row>
    <row r="196" spans="3:45" x14ac:dyDescent="0.2">
      <c r="C196" s="144" t="s">
        <v>19</v>
      </c>
      <c r="D196" s="144" t="s">
        <v>22</v>
      </c>
      <c r="E196" s="145" t="s">
        <v>278</v>
      </c>
      <c r="F196" s="15">
        <v>202</v>
      </c>
      <c r="G196" s="136">
        <v>0.64500000000000002</v>
      </c>
      <c r="H196" s="17">
        <v>11</v>
      </c>
      <c r="I196" s="136">
        <v>0.85099999999999998</v>
      </c>
      <c r="J196" s="17">
        <v>51</v>
      </c>
      <c r="K196" s="136">
        <v>0.88100000000000001</v>
      </c>
      <c r="L196" s="137">
        <v>18.239999999999998</v>
      </c>
      <c r="M196" s="136">
        <v>-0.111</v>
      </c>
      <c r="N196" s="137">
        <v>3.99</v>
      </c>
      <c r="O196" s="136">
        <v>-0.125</v>
      </c>
      <c r="P196" s="15">
        <v>641</v>
      </c>
      <c r="Q196" s="16">
        <v>0.17399999999999999</v>
      </c>
      <c r="R196" s="17">
        <v>34</v>
      </c>
      <c r="S196" s="16">
        <v>0.30199999999999999</v>
      </c>
      <c r="T196" s="17">
        <v>155</v>
      </c>
      <c r="U196" s="16">
        <v>0.32300000000000001</v>
      </c>
      <c r="V196" s="137">
        <v>18.850000000000001</v>
      </c>
      <c r="W196" s="136">
        <v>-9.8000000000000004E-2</v>
      </c>
      <c r="X196" s="137">
        <v>4.1399999999999997</v>
      </c>
      <c r="Y196" s="136">
        <v>-0.113</v>
      </c>
      <c r="Z196" s="15">
        <v>1011</v>
      </c>
      <c r="AA196" s="16">
        <v>8.5999999999999993E-2</v>
      </c>
      <c r="AB196" s="17">
        <v>50</v>
      </c>
      <c r="AC196" s="16">
        <v>0.183</v>
      </c>
      <c r="AD196" s="17">
        <v>227</v>
      </c>
      <c r="AE196" s="16">
        <v>0.20100000000000001</v>
      </c>
      <c r="AF196" s="18">
        <v>20.05</v>
      </c>
      <c r="AG196" s="16">
        <v>-8.2000000000000003E-2</v>
      </c>
      <c r="AH196" s="18">
        <v>4.4400000000000004</v>
      </c>
      <c r="AI196" s="16">
        <v>-9.6000000000000002E-2</v>
      </c>
      <c r="AJ196" s="15">
        <v>1675</v>
      </c>
      <c r="AK196" s="16">
        <v>6.6000000000000003E-2</v>
      </c>
      <c r="AL196" s="17">
        <v>78</v>
      </c>
      <c r="AM196" s="16">
        <v>7.8E-2</v>
      </c>
      <c r="AN196" s="17">
        <v>349</v>
      </c>
      <c r="AO196" s="16">
        <v>8.1000000000000003E-2</v>
      </c>
      <c r="AP196" s="18">
        <v>21.43</v>
      </c>
      <c r="AQ196" s="16">
        <v>-1.0999999999999999E-2</v>
      </c>
      <c r="AR196" s="18">
        <v>4.8</v>
      </c>
      <c r="AS196" s="16">
        <v>-1.4E-2</v>
      </c>
    </row>
    <row r="197" spans="3:45" x14ac:dyDescent="0.2">
      <c r="C197" s="144" t="s">
        <v>19</v>
      </c>
      <c r="D197" s="144" t="s">
        <v>22</v>
      </c>
      <c r="E197" s="145" t="s">
        <v>279</v>
      </c>
      <c r="F197" s="15">
        <v>708</v>
      </c>
      <c r="G197" s="16">
        <v>-0.23899999999999999</v>
      </c>
      <c r="H197" s="17">
        <v>10</v>
      </c>
      <c r="I197" s="16">
        <v>-0.14899999999999999</v>
      </c>
      <c r="J197" s="17">
        <v>240</v>
      </c>
      <c r="K197" s="16">
        <v>-0.374</v>
      </c>
      <c r="L197" s="137">
        <v>69.48</v>
      </c>
      <c r="M197" s="136">
        <v>-0.106</v>
      </c>
      <c r="N197" s="137">
        <v>2.95</v>
      </c>
      <c r="O197" s="136">
        <v>0.215</v>
      </c>
      <c r="P197" s="15">
        <v>2648</v>
      </c>
      <c r="Q197" s="16">
        <v>-0.17399999999999999</v>
      </c>
      <c r="R197" s="17">
        <v>36</v>
      </c>
      <c r="S197" s="16">
        <v>-0.114</v>
      </c>
      <c r="T197" s="17">
        <v>902</v>
      </c>
      <c r="U197" s="16">
        <v>-0.30499999999999999</v>
      </c>
      <c r="V197" s="18">
        <v>73.28</v>
      </c>
      <c r="W197" s="16">
        <v>-6.8000000000000005E-2</v>
      </c>
      <c r="X197" s="18">
        <v>2.94</v>
      </c>
      <c r="Y197" s="16">
        <v>0.189</v>
      </c>
      <c r="Z197" s="15">
        <v>3828</v>
      </c>
      <c r="AA197" s="16">
        <v>-0.30399999999999999</v>
      </c>
      <c r="AB197" s="17">
        <v>59</v>
      </c>
      <c r="AC197" s="16">
        <v>-0.24</v>
      </c>
      <c r="AD197" s="17">
        <v>1307</v>
      </c>
      <c r="AE197" s="16">
        <v>-0.44600000000000001</v>
      </c>
      <c r="AF197" s="18">
        <v>65.31</v>
      </c>
      <c r="AG197" s="16">
        <v>-8.5000000000000006E-2</v>
      </c>
      <c r="AH197" s="18">
        <v>2.93</v>
      </c>
      <c r="AI197" s="16">
        <v>0.25600000000000001</v>
      </c>
      <c r="AJ197" s="15">
        <v>6575</v>
      </c>
      <c r="AK197" s="16">
        <v>-0.31</v>
      </c>
      <c r="AL197" s="17">
        <v>92</v>
      </c>
      <c r="AM197" s="16">
        <v>-0.39400000000000002</v>
      </c>
      <c r="AN197" s="17">
        <v>2241</v>
      </c>
      <c r="AO197" s="16">
        <v>-0.495</v>
      </c>
      <c r="AP197" s="18">
        <v>71.34</v>
      </c>
      <c r="AQ197" s="16">
        <v>0.13800000000000001</v>
      </c>
      <c r="AR197" s="18">
        <v>2.93</v>
      </c>
      <c r="AS197" s="16">
        <v>0.36499999999999999</v>
      </c>
    </row>
    <row r="198" spans="3:45" x14ac:dyDescent="0.2">
      <c r="C198" s="144" t="s">
        <v>19</v>
      </c>
      <c r="D198" s="144" t="s">
        <v>22</v>
      </c>
      <c r="E198" s="145" t="s">
        <v>280</v>
      </c>
      <c r="F198" s="15">
        <v>2205</v>
      </c>
      <c r="G198" s="16">
        <v>0.34699999999999998</v>
      </c>
      <c r="H198" s="17">
        <v>37</v>
      </c>
      <c r="I198" s="16">
        <v>0.89600000000000002</v>
      </c>
      <c r="J198" s="17">
        <v>809</v>
      </c>
      <c r="K198" s="16">
        <v>0.307</v>
      </c>
      <c r="L198" s="137">
        <v>60.08</v>
      </c>
      <c r="M198" s="136">
        <v>-0.28999999999999998</v>
      </c>
      <c r="N198" s="137">
        <v>2.72</v>
      </c>
      <c r="O198" s="136">
        <v>0.03</v>
      </c>
      <c r="P198" s="15">
        <v>8452</v>
      </c>
      <c r="Q198" s="16">
        <v>0.13300000000000001</v>
      </c>
      <c r="R198" s="17">
        <v>138</v>
      </c>
      <c r="S198" s="16">
        <v>0.54700000000000004</v>
      </c>
      <c r="T198" s="17">
        <v>3025</v>
      </c>
      <c r="U198" s="16">
        <v>5.8000000000000003E-2</v>
      </c>
      <c r="V198" s="18">
        <v>61.12</v>
      </c>
      <c r="W198" s="16">
        <v>-0.26800000000000002</v>
      </c>
      <c r="X198" s="18">
        <v>2.79</v>
      </c>
      <c r="Y198" s="16">
        <v>7.0999999999999994E-2</v>
      </c>
      <c r="Z198" s="15">
        <v>11825</v>
      </c>
      <c r="AA198" s="16">
        <v>8.5999999999999993E-2</v>
      </c>
      <c r="AB198" s="17">
        <v>206</v>
      </c>
      <c r="AC198" s="16">
        <v>0.58699999999999997</v>
      </c>
      <c r="AD198" s="17">
        <v>4188</v>
      </c>
      <c r="AE198" s="16">
        <v>6.0000000000000001E-3</v>
      </c>
      <c r="AF198" s="18">
        <v>57.27</v>
      </c>
      <c r="AG198" s="16">
        <v>-0.316</v>
      </c>
      <c r="AH198" s="18">
        <v>2.82</v>
      </c>
      <c r="AI198" s="16">
        <v>7.9000000000000001E-2</v>
      </c>
      <c r="AJ198" s="15">
        <v>17526</v>
      </c>
      <c r="AK198" s="16">
        <v>5.8999999999999997E-2</v>
      </c>
      <c r="AL198" s="17">
        <v>274</v>
      </c>
      <c r="AM198" s="16">
        <v>0.39400000000000002</v>
      </c>
      <c r="AN198" s="17">
        <v>6351</v>
      </c>
      <c r="AO198" s="16">
        <v>8.9999999999999993E-3</v>
      </c>
      <c r="AP198" s="18">
        <v>63.95</v>
      </c>
      <c r="AQ198" s="16">
        <v>-0.24</v>
      </c>
      <c r="AR198" s="18">
        <v>2.76</v>
      </c>
      <c r="AS198" s="16">
        <v>4.9000000000000002E-2</v>
      </c>
    </row>
    <row r="199" spans="3:45" x14ac:dyDescent="0.2">
      <c r="C199" s="144" t="s">
        <v>19</v>
      </c>
      <c r="D199" s="144" t="s">
        <v>22</v>
      </c>
      <c r="E199" s="145" t="s">
        <v>281</v>
      </c>
      <c r="F199" s="15">
        <v>2113</v>
      </c>
      <c r="G199" s="16">
        <v>7.5999999999999998E-2</v>
      </c>
      <c r="H199" s="17">
        <v>38</v>
      </c>
      <c r="I199" s="16">
        <v>8.8999999999999996E-2</v>
      </c>
      <c r="J199" s="17">
        <v>725</v>
      </c>
      <c r="K199" s="16">
        <v>9.2999999999999999E-2</v>
      </c>
      <c r="L199" s="137">
        <v>55.74</v>
      </c>
      <c r="M199" s="136">
        <v>-1.2E-2</v>
      </c>
      <c r="N199" s="137">
        <v>2.91</v>
      </c>
      <c r="O199" s="136">
        <v>-1.6E-2</v>
      </c>
      <c r="P199" s="15">
        <v>7782</v>
      </c>
      <c r="Q199" s="16">
        <v>9.8000000000000004E-2</v>
      </c>
      <c r="R199" s="17">
        <v>143</v>
      </c>
      <c r="S199" s="16">
        <v>0.20899999999999999</v>
      </c>
      <c r="T199" s="17">
        <v>2540</v>
      </c>
      <c r="U199" s="16">
        <v>6.6000000000000003E-2</v>
      </c>
      <c r="V199" s="18">
        <v>54.31</v>
      </c>
      <c r="W199" s="16">
        <v>-9.1999999999999998E-2</v>
      </c>
      <c r="X199" s="18">
        <v>3.06</v>
      </c>
      <c r="Y199" s="16">
        <v>0.03</v>
      </c>
      <c r="Z199" s="15">
        <v>11343</v>
      </c>
      <c r="AA199" s="16">
        <v>3.9E-2</v>
      </c>
      <c r="AB199" s="17">
        <v>216</v>
      </c>
      <c r="AC199" s="16">
        <v>0.184</v>
      </c>
      <c r="AD199" s="17">
        <v>3640</v>
      </c>
      <c r="AE199" s="16">
        <v>-1.2999999999999999E-2</v>
      </c>
      <c r="AF199" s="18">
        <v>52.63</v>
      </c>
      <c r="AG199" s="16">
        <v>-0.122</v>
      </c>
      <c r="AH199" s="18">
        <v>3.12</v>
      </c>
      <c r="AI199" s="16">
        <v>5.2999999999999999E-2</v>
      </c>
      <c r="AJ199" s="15">
        <v>19280</v>
      </c>
      <c r="AK199" s="16">
        <v>2.9000000000000001E-2</v>
      </c>
      <c r="AL199" s="17">
        <v>367</v>
      </c>
      <c r="AM199" s="16">
        <v>0.189</v>
      </c>
      <c r="AN199" s="17">
        <v>6264</v>
      </c>
      <c r="AO199" s="16">
        <v>-1.7000000000000001E-2</v>
      </c>
      <c r="AP199" s="18">
        <v>52.53</v>
      </c>
      <c r="AQ199" s="16">
        <v>-0.13400000000000001</v>
      </c>
      <c r="AR199" s="18">
        <v>3.08</v>
      </c>
      <c r="AS199" s="16">
        <v>4.7E-2</v>
      </c>
    </row>
    <row r="200" spans="3:45" x14ac:dyDescent="0.2">
      <c r="C200" s="144" t="s">
        <v>19</v>
      </c>
      <c r="D200" s="144" t="s">
        <v>22</v>
      </c>
      <c r="E200" s="145" t="s">
        <v>282</v>
      </c>
      <c r="F200" s="15">
        <v>288</v>
      </c>
      <c r="G200" s="136">
        <v>-0.26800000000000002</v>
      </c>
      <c r="H200" s="17">
        <v>3</v>
      </c>
      <c r="I200" s="136">
        <v>-0.255</v>
      </c>
      <c r="J200" s="17">
        <v>93</v>
      </c>
      <c r="K200" s="136">
        <v>-0.16300000000000001</v>
      </c>
      <c r="L200" s="18">
        <v>92.23</v>
      </c>
      <c r="M200" s="136">
        <v>-1.7000000000000001E-2</v>
      </c>
      <c r="N200" s="18">
        <v>3.1</v>
      </c>
      <c r="O200" s="136">
        <v>-0.126</v>
      </c>
      <c r="P200" s="15">
        <v>1189</v>
      </c>
      <c r="Q200" s="16">
        <v>-6.3E-2</v>
      </c>
      <c r="R200" s="17">
        <v>13</v>
      </c>
      <c r="S200" s="16">
        <v>-0.14000000000000001</v>
      </c>
      <c r="T200" s="17">
        <v>375</v>
      </c>
      <c r="U200" s="16">
        <v>-7.3999999999999996E-2</v>
      </c>
      <c r="V200" s="18">
        <v>93.52</v>
      </c>
      <c r="W200" s="16">
        <v>0.09</v>
      </c>
      <c r="X200" s="18">
        <v>3.17</v>
      </c>
      <c r="Y200" s="16">
        <v>1.2E-2</v>
      </c>
      <c r="Z200" s="15">
        <v>1971</v>
      </c>
      <c r="AA200" s="16">
        <v>0.05</v>
      </c>
      <c r="AB200" s="17">
        <v>23</v>
      </c>
      <c r="AC200" s="16">
        <v>1.9E-2</v>
      </c>
      <c r="AD200" s="17">
        <v>638</v>
      </c>
      <c r="AE200" s="16">
        <v>4.1000000000000002E-2</v>
      </c>
      <c r="AF200" s="18">
        <v>86.64</v>
      </c>
      <c r="AG200" s="16">
        <v>0.03</v>
      </c>
      <c r="AH200" s="18">
        <v>3.09</v>
      </c>
      <c r="AI200" s="16">
        <v>8.0000000000000002E-3</v>
      </c>
      <c r="AJ200" s="15">
        <v>3699</v>
      </c>
      <c r="AK200" s="16">
        <v>0.27300000000000002</v>
      </c>
      <c r="AL200" s="17">
        <v>46</v>
      </c>
      <c r="AM200" s="16">
        <v>0.35199999999999998</v>
      </c>
      <c r="AN200" s="17">
        <v>1195</v>
      </c>
      <c r="AO200" s="16">
        <v>0.245</v>
      </c>
      <c r="AP200" s="18">
        <v>80.47</v>
      </c>
      <c r="AQ200" s="16">
        <v>-5.8999999999999997E-2</v>
      </c>
      <c r="AR200" s="18">
        <v>3.1</v>
      </c>
      <c r="AS200" s="16">
        <v>2.1999999999999999E-2</v>
      </c>
    </row>
    <row r="201" spans="3:45" x14ac:dyDescent="0.2">
      <c r="C201" s="144" t="s">
        <v>19</v>
      </c>
      <c r="D201" s="144" t="s">
        <v>22</v>
      </c>
      <c r="E201" s="145" t="s">
        <v>283</v>
      </c>
      <c r="F201" s="15">
        <v>6</v>
      </c>
      <c r="G201" s="16"/>
      <c r="H201" s="17">
        <v>0</v>
      </c>
      <c r="I201" s="16"/>
      <c r="J201" s="17">
        <v>1</v>
      </c>
      <c r="K201" s="16"/>
      <c r="L201" s="18">
        <v>13.3</v>
      </c>
      <c r="M201" s="16"/>
      <c r="N201" s="18">
        <v>4.97</v>
      </c>
      <c r="O201" s="16"/>
      <c r="P201" s="15">
        <v>522</v>
      </c>
      <c r="Q201" s="16"/>
      <c r="R201" s="17">
        <v>39</v>
      </c>
      <c r="S201" s="16"/>
      <c r="T201" s="17">
        <v>105</v>
      </c>
      <c r="U201" s="16"/>
      <c r="V201" s="18">
        <v>13.31</v>
      </c>
      <c r="W201" s="16"/>
      <c r="X201" s="18">
        <v>4.99</v>
      </c>
      <c r="Y201" s="16"/>
      <c r="Z201" s="15">
        <v>2452</v>
      </c>
      <c r="AA201" s="16">
        <v>368.863</v>
      </c>
      <c r="AB201" s="17">
        <v>185</v>
      </c>
      <c r="AC201" s="16">
        <v>162.761</v>
      </c>
      <c r="AD201" s="17">
        <v>494</v>
      </c>
      <c r="AE201" s="16">
        <v>209.00399999999999</v>
      </c>
      <c r="AF201" s="18">
        <v>13.25</v>
      </c>
      <c r="AG201" s="16">
        <v>1.2589999999999999</v>
      </c>
      <c r="AH201" s="18">
        <v>4.97</v>
      </c>
      <c r="AI201" s="16">
        <v>0.76100000000000001</v>
      </c>
      <c r="AJ201" s="15">
        <v>3752</v>
      </c>
      <c r="AK201" s="16">
        <v>326.40499999999997</v>
      </c>
      <c r="AL201" s="17">
        <v>284</v>
      </c>
      <c r="AM201" s="16">
        <v>87.204999999999998</v>
      </c>
      <c r="AN201" s="17">
        <v>757</v>
      </c>
      <c r="AO201" s="16">
        <v>78.396000000000001</v>
      </c>
      <c r="AP201" s="18">
        <v>13.21</v>
      </c>
      <c r="AQ201" s="16">
        <v>2.7120000000000002</v>
      </c>
      <c r="AR201" s="18">
        <v>4.96</v>
      </c>
      <c r="AS201" s="16">
        <v>3.1240000000000001</v>
      </c>
    </row>
    <row r="202" spans="3:45" x14ac:dyDescent="0.2">
      <c r="C202" s="144" t="s">
        <v>19</v>
      </c>
      <c r="D202" s="144" t="s">
        <v>22</v>
      </c>
      <c r="E202" s="145" t="s">
        <v>284</v>
      </c>
      <c r="F202" s="15">
        <v>2629</v>
      </c>
      <c r="G202" s="16">
        <v>0.69599999999999995</v>
      </c>
      <c r="H202" s="17">
        <v>32</v>
      </c>
      <c r="I202" s="16">
        <v>0.90900000000000003</v>
      </c>
      <c r="J202" s="17">
        <v>937</v>
      </c>
      <c r="K202" s="16">
        <v>0.74</v>
      </c>
      <c r="L202" s="18">
        <v>81.81</v>
      </c>
      <c r="M202" s="16">
        <v>-0.112</v>
      </c>
      <c r="N202" s="18">
        <v>2.81</v>
      </c>
      <c r="O202" s="16">
        <v>-2.5999999999999999E-2</v>
      </c>
      <c r="P202" s="15">
        <v>7766</v>
      </c>
      <c r="Q202" s="16">
        <v>0.26200000000000001</v>
      </c>
      <c r="R202" s="17">
        <v>96</v>
      </c>
      <c r="S202" s="16">
        <v>0.45700000000000002</v>
      </c>
      <c r="T202" s="17">
        <v>2720</v>
      </c>
      <c r="U202" s="16">
        <v>0.28499999999999998</v>
      </c>
      <c r="V202" s="18">
        <v>80.55</v>
      </c>
      <c r="W202" s="16">
        <v>-0.13400000000000001</v>
      </c>
      <c r="X202" s="18">
        <v>2.85</v>
      </c>
      <c r="Y202" s="16">
        <v>-1.7999999999999999E-2</v>
      </c>
      <c r="Z202" s="15">
        <v>11486</v>
      </c>
      <c r="AA202" s="16">
        <v>0.21199999999999999</v>
      </c>
      <c r="AB202" s="17">
        <v>139</v>
      </c>
      <c r="AC202" s="16">
        <v>0.36099999999999999</v>
      </c>
      <c r="AD202" s="17">
        <v>4006</v>
      </c>
      <c r="AE202" s="16">
        <v>0.23</v>
      </c>
      <c r="AF202" s="18">
        <v>82.88</v>
      </c>
      <c r="AG202" s="16">
        <v>-0.109</v>
      </c>
      <c r="AH202" s="18">
        <v>2.87</v>
      </c>
      <c r="AI202" s="16">
        <v>-1.4E-2</v>
      </c>
      <c r="AJ202" s="15">
        <v>18397</v>
      </c>
      <c r="AK202" s="16">
        <v>0.19900000000000001</v>
      </c>
      <c r="AL202" s="17">
        <v>225</v>
      </c>
      <c r="AM202" s="16">
        <v>0.37</v>
      </c>
      <c r="AN202" s="17">
        <v>6392</v>
      </c>
      <c r="AO202" s="16">
        <v>0.215</v>
      </c>
      <c r="AP202" s="18">
        <v>81.64</v>
      </c>
      <c r="AQ202" s="16">
        <v>-0.125</v>
      </c>
      <c r="AR202" s="18">
        <v>2.88</v>
      </c>
      <c r="AS202" s="16">
        <v>-1.2999999999999999E-2</v>
      </c>
    </row>
    <row r="203" spans="3:45" x14ac:dyDescent="0.2">
      <c r="C203" s="144" t="s">
        <v>19</v>
      </c>
      <c r="D203" s="144" t="s">
        <v>22</v>
      </c>
      <c r="E203" s="145" t="s">
        <v>285</v>
      </c>
      <c r="F203" s="15"/>
      <c r="G203" s="16"/>
      <c r="H203" s="17"/>
      <c r="I203" s="16"/>
      <c r="J203" s="17"/>
      <c r="K203" s="16"/>
      <c r="L203" s="18"/>
      <c r="M203" s="16"/>
      <c r="N203" s="18"/>
      <c r="O203" s="16"/>
      <c r="P203" s="15">
        <v>31</v>
      </c>
      <c r="Q203" s="16"/>
      <c r="R203" s="17">
        <v>2</v>
      </c>
      <c r="S203" s="16"/>
      <c r="T203" s="17">
        <v>61</v>
      </c>
      <c r="U203" s="16"/>
      <c r="V203" s="18">
        <v>16.02</v>
      </c>
      <c r="W203" s="16"/>
      <c r="X203" s="18">
        <v>0.5</v>
      </c>
      <c r="Y203" s="16"/>
      <c r="Z203" s="15">
        <v>31</v>
      </c>
      <c r="AA203" s="16"/>
      <c r="AB203" s="17">
        <v>2</v>
      </c>
      <c r="AC203" s="16"/>
      <c r="AD203" s="17">
        <v>61</v>
      </c>
      <c r="AE203" s="16"/>
      <c r="AF203" s="18">
        <v>16.02</v>
      </c>
      <c r="AG203" s="16"/>
      <c r="AH203" s="18">
        <v>0.5</v>
      </c>
      <c r="AI203" s="16"/>
      <c r="AJ203" s="15">
        <v>31</v>
      </c>
      <c r="AK203" s="16"/>
      <c r="AL203" s="17">
        <v>2</v>
      </c>
      <c r="AM203" s="16"/>
      <c r="AN203" s="17">
        <v>61</v>
      </c>
      <c r="AO203" s="16"/>
      <c r="AP203" s="18">
        <v>16.02</v>
      </c>
      <c r="AQ203" s="16"/>
      <c r="AR203" s="18">
        <v>0.5</v>
      </c>
      <c r="AS203" s="16"/>
    </row>
    <row r="204" spans="3:45" x14ac:dyDescent="0.2">
      <c r="C204" s="144" t="s">
        <v>19</v>
      </c>
      <c r="D204" s="144" t="s">
        <v>22</v>
      </c>
      <c r="E204" s="145" t="s">
        <v>286</v>
      </c>
      <c r="F204" s="15">
        <v>9</v>
      </c>
      <c r="G204" s="16"/>
      <c r="H204" s="17">
        <v>1</v>
      </c>
      <c r="I204" s="16"/>
      <c r="J204" s="17">
        <v>3</v>
      </c>
      <c r="K204" s="16"/>
      <c r="L204" s="18">
        <v>12.79</v>
      </c>
      <c r="M204" s="16"/>
      <c r="N204" s="18">
        <v>3</v>
      </c>
      <c r="O204" s="16"/>
      <c r="P204" s="15">
        <v>26</v>
      </c>
      <c r="Q204" s="16"/>
      <c r="R204" s="17">
        <v>2</v>
      </c>
      <c r="S204" s="16"/>
      <c r="T204" s="17">
        <v>9</v>
      </c>
      <c r="U204" s="16"/>
      <c r="V204" s="18">
        <v>12.74</v>
      </c>
      <c r="W204" s="16"/>
      <c r="X204" s="18">
        <v>2.99</v>
      </c>
      <c r="Y204" s="16"/>
      <c r="Z204" s="15">
        <v>380</v>
      </c>
      <c r="AA204" s="16">
        <v>43.313000000000002</v>
      </c>
      <c r="AB204" s="17">
        <v>79</v>
      </c>
      <c r="AC204" s="16">
        <v>26.474</v>
      </c>
      <c r="AD204" s="17">
        <v>156</v>
      </c>
      <c r="AE204" s="16">
        <v>25.905000000000001</v>
      </c>
      <c r="AF204" s="18">
        <v>4.82</v>
      </c>
      <c r="AG204" s="16">
        <v>0.61299999999999999</v>
      </c>
      <c r="AH204" s="18">
        <v>2.44</v>
      </c>
      <c r="AI204" s="16">
        <v>0.64700000000000002</v>
      </c>
      <c r="AJ204" s="15">
        <v>465</v>
      </c>
      <c r="AK204" s="16">
        <v>2.0070000000000001</v>
      </c>
      <c r="AL204" s="17">
        <v>84</v>
      </c>
      <c r="AM204" s="16">
        <v>8.9359999999999999</v>
      </c>
      <c r="AN204" s="17">
        <v>173</v>
      </c>
      <c r="AO204" s="16">
        <v>5.4240000000000004</v>
      </c>
      <c r="AP204" s="18">
        <v>5.57</v>
      </c>
      <c r="AQ204" s="16">
        <v>-0.69699999999999995</v>
      </c>
      <c r="AR204" s="18">
        <v>2.69</v>
      </c>
      <c r="AS204" s="16">
        <v>-0.53200000000000003</v>
      </c>
    </row>
    <row r="205" spans="3:45" x14ac:dyDescent="0.2">
      <c r="C205" s="144" t="s">
        <v>19</v>
      </c>
      <c r="D205" s="144" t="s">
        <v>22</v>
      </c>
      <c r="E205" s="145" t="s">
        <v>287</v>
      </c>
      <c r="F205" s="15">
        <v>404</v>
      </c>
      <c r="G205" s="16">
        <v>-0.14599999999999999</v>
      </c>
      <c r="H205" s="17">
        <v>35</v>
      </c>
      <c r="I205" s="16">
        <v>-0.35599999999999998</v>
      </c>
      <c r="J205" s="17">
        <v>71</v>
      </c>
      <c r="K205" s="16">
        <v>-0.35599999999999998</v>
      </c>
      <c r="L205" s="18">
        <v>11.43</v>
      </c>
      <c r="M205" s="16">
        <v>0.32700000000000001</v>
      </c>
      <c r="N205" s="18">
        <v>5.66</v>
      </c>
      <c r="O205" s="16">
        <v>0.32600000000000001</v>
      </c>
      <c r="P205" s="15">
        <v>1311</v>
      </c>
      <c r="Q205" s="16">
        <v>-0.115</v>
      </c>
      <c r="R205" s="17">
        <v>123</v>
      </c>
      <c r="S205" s="16">
        <v>-0.34</v>
      </c>
      <c r="T205" s="17">
        <v>248</v>
      </c>
      <c r="U205" s="16">
        <v>-0.34</v>
      </c>
      <c r="V205" s="18">
        <v>10.66</v>
      </c>
      <c r="W205" s="16">
        <v>0.34200000000000003</v>
      </c>
      <c r="X205" s="18">
        <v>5.28</v>
      </c>
      <c r="Y205" s="16">
        <v>0.34200000000000003</v>
      </c>
      <c r="Z205" s="15">
        <v>2420</v>
      </c>
      <c r="AA205" s="16">
        <v>-0.58199999999999996</v>
      </c>
      <c r="AB205" s="17">
        <v>225</v>
      </c>
      <c r="AC205" s="16">
        <v>-0.77300000000000002</v>
      </c>
      <c r="AD205" s="17">
        <v>454</v>
      </c>
      <c r="AE205" s="16">
        <v>-0.72599999999999998</v>
      </c>
      <c r="AF205" s="18">
        <v>10.78</v>
      </c>
      <c r="AG205" s="16">
        <v>0.84699999999999998</v>
      </c>
      <c r="AH205" s="18">
        <v>5.34</v>
      </c>
      <c r="AI205" s="16">
        <v>0.52400000000000002</v>
      </c>
      <c r="AJ205" s="15">
        <v>6197</v>
      </c>
      <c r="AK205" s="16">
        <v>-0.55100000000000005</v>
      </c>
      <c r="AL205" s="17">
        <v>667</v>
      </c>
      <c r="AM205" s="16">
        <v>-0.73599999999999999</v>
      </c>
      <c r="AN205" s="17">
        <v>1316</v>
      </c>
      <c r="AO205" s="16">
        <v>-0.70099999999999996</v>
      </c>
      <c r="AP205" s="18">
        <v>9.2899999999999991</v>
      </c>
      <c r="AQ205" s="16">
        <v>0.70199999999999996</v>
      </c>
      <c r="AR205" s="18">
        <v>4.71</v>
      </c>
      <c r="AS205" s="16">
        <v>0.501</v>
      </c>
    </row>
    <row r="206" spans="3:45" x14ac:dyDescent="0.2">
      <c r="C206" s="144" t="s">
        <v>19</v>
      </c>
      <c r="D206" s="144" t="s">
        <v>22</v>
      </c>
      <c r="E206" s="145" t="s">
        <v>288</v>
      </c>
      <c r="F206" s="15">
        <v>931</v>
      </c>
      <c r="G206" s="16">
        <v>0.44</v>
      </c>
      <c r="H206" s="17">
        <v>10</v>
      </c>
      <c r="I206" s="16">
        <v>0.439</v>
      </c>
      <c r="J206" s="17">
        <v>311</v>
      </c>
      <c r="K206" s="16">
        <v>0.44</v>
      </c>
      <c r="L206" s="18">
        <v>95.72</v>
      </c>
      <c r="M206" s="16">
        <v>0</v>
      </c>
      <c r="N206" s="18">
        <v>2.99</v>
      </c>
      <c r="O206" s="16">
        <v>0</v>
      </c>
      <c r="P206" s="15">
        <v>3045</v>
      </c>
      <c r="Q206" s="16">
        <v>0.09</v>
      </c>
      <c r="R206" s="17">
        <v>32</v>
      </c>
      <c r="S206" s="16">
        <v>9.7000000000000003E-2</v>
      </c>
      <c r="T206" s="17">
        <v>1024</v>
      </c>
      <c r="U206" s="16">
        <v>9.6000000000000002E-2</v>
      </c>
      <c r="V206" s="18">
        <v>95.11</v>
      </c>
      <c r="W206" s="16">
        <v>-6.0000000000000001E-3</v>
      </c>
      <c r="X206" s="18">
        <v>2.97</v>
      </c>
      <c r="Y206" s="16">
        <v>-5.0000000000000001E-3</v>
      </c>
      <c r="Z206" s="15">
        <v>4809</v>
      </c>
      <c r="AA206" s="16">
        <v>0.05</v>
      </c>
      <c r="AB206" s="17">
        <v>51</v>
      </c>
      <c r="AC206" s="16">
        <v>-1.7000000000000001E-2</v>
      </c>
      <c r="AD206" s="17">
        <v>1614</v>
      </c>
      <c r="AE206" s="16">
        <v>8.5999999999999993E-2</v>
      </c>
      <c r="AF206" s="18">
        <v>95.13</v>
      </c>
      <c r="AG206" s="16">
        <v>6.8000000000000005E-2</v>
      </c>
      <c r="AH206" s="18">
        <v>2.98</v>
      </c>
      <c r="AI206" s="16">
        <v>-3.3000000000000002E-2</v>
      </c>
      <c r="AJ206" s="15">
        <v>8254</v>
      </c>
      <c r="AK206" s="16">
        <v>5.3999999999999999E-2</v>
      </c>
      <c r="AL206" s="17">
        <v>90</v>
      </c>
      <c r="AM206" s="16">
        <v>3.4000000000000002E-2</v>
      </c>
      <c r="AN206" s="17">
        <v>2776</v>
      </c>
      <c r="AO206" s="16">
        <v>7.6999999999999999E-2</v>
      </c>
      <c r="AP206" s="18">
        <v>91.64</v>
      </c>
      <c r="AQ206" s="16">
        <v>1.9E-2</v>
      </c>
      <c r="AR206" s="18">
        <v>2.97</v>
      </c>
      <c r="AS206" s="16">
        <v>-2.1000000000000001E-2</v>
      </c>
    </row>
    <row r="207" spans="3:45" x14ac:dyDescent="0.2">
      <c r="C207" s="144" t="s">
        <v>19</v>
      </c>
      <c r="D207" s="144" t="s">
        <v>22</v>
      </c>
      <c r="E207" s="145" t="s">
        <v>289</v>
      </c>
      <c r="F207" s="15">
        <v>107</v>
      </c>
      <c r="G207" s="16">
        <v>0.52500000000000002</v>
      </c>
      <c r="H207" s="17">
        <v>2</v>
      </c>
      <c r="I207" s="16">
        <v>0.61099999999999999</v>
      </c>
      <c r="J207" s="17">
        <v>75</v>
      </c>
      <c r="K207" s="16">
        <v>1.234</v>
      </c>
      <c r="L207" s="18">
        <v>46.21</v>
      </c>
      <c r="M207" s="16">
        <v>-5.3999999999999999E-2</v>
      </c>
      <c r="N207" s="18">
        <v>1.44</v>
      </c>
      <c r="O207" s="16">
        <v>-0.318</v>
      </c>
      <c r="P207" s="15">
        <v>386</v>
      </c>
      <c r="Q207" s="16">
        <v>0.53700000000000003</v>
      </c>
      <c r="R207" s="17">
        <v>8</v>
      </c>
      <c r="S207" s="16">
        <v>1.054</v>
      </c>
      <c r="T207" s="17">
        <v>255</v>
      </c>
      <c r="U207" s="16">
        <v>1.2989999999999999</v>
      </c>
      <c r="V207" s="18">
        <v>48.44</v>
      </c>
      <c r="W207" s="16">
        <v>-0.252</v>
      </c>
      <c r="X207" s="18">
        <v>1.51</v>
      </c>
      <c r="Y207" s="16">
        <v>-0.33100000000000002</v>
      </c>
      <c r="Z207" s="15">
        <v>539</v>
      </c>
      <c r="AA207" s="16">
        <v>8.2000000000000003E-2</v>
      </c>
      <c r="AB207" s="17">
        <v>11</v>
      </c>
      <c r="AC207" s="16">
        <v>0.314</v>
      </c>
      <c r="AD207" s="17">
        <v>347</v>
      </c>
      <c r="AE207" s="16">
        <v>0.38200000000000001</v>
      </c>
      <c r="AF207" s="18">
        <v>49.69</v>
      </c>
      <c r="AG207" s="16">
        <v>-0.17599999999999999</v>
      </c>
      <c r="AH207" s="18">
        <v>1.55</v>
      </c>
      <c r="AI207" s="16">
        <v>-0.217</v>
      </c>
      <c r="AJ207" s="15">
        <v>873</v>
      </c>
      <c r="AK207" s="16">
        <v>-0.316</v>
      </c>
      <c r="AL207" s="17">
        <v>17</v>
      </c>
      <c r="AM207" s="16">
        <v>-0.70599999999999996</v>
      </c>
      <c r="AN207" s="17">
        <v>529</v>
      </c>
      <c r="AO207" s="16">
        <v>-8.9999999999999993E-3</v>
      </c>
      <c r="AP207" s="18">
        <v>50.4</v>
      </c>
      <c r="AQ207" s="16">
        <v>1.3260000000000001</v>
      </c>
      <c r="AR207" s="18">
        <v>1.65</v>
      </c>
      <c r="AS207" s="16">
        <v>-0.309</v>
      </c>
    </row>
    <row r="208" spans="3:45" x14ac:dyDescent="0.2">
      <c r="C208" s="144" t="s">
        <v>19</v>
      </c>
      <c r="D208" s="144" t="s">
        <v>22</v>
      </c>
      <c r="E208" s="145" t="s">
        <v>290</v>
      </c>
      <c r="F208" s="15"/>
      <c r="G208" s="16"/>
      <c r="H208" s="17"/>
      <c r="I208" s="16"/>
      <c r="J208" s="17"/>
      <c r="K208" s="16"/>
      <c r="L208" s="18"/>
      <c r="M208" s="16"/>
      <c r="N208" s="18"/>
      <c r="O208" s="16"/>
      <c r="P208" s="15"/>
      <c r="Q208" s="16"/>
      <c r="R208" s="17"/>
      <c r="S208" s="16"/>
      <c r="T208" s="17"/>
      <c r="U208" s="16"/>
      <c r="V208" s="18"/>
      <c r="W208" s="16"/>
      <c r="X208" s="18"/>
      <c r="Y208" s="16"/>
      <c r="Z208" s="15">
        <v>5</v>
      </c>
      <c r="AA208" s="16">
        <v>0.16</v>
      </c>
      <c r="AB208" s="17">
        <v>0</v>
      </c>
      <c r="AC208" s="16">
        <v>-0.9</v>
      </c>
      <c r="AD208" s="17">
        <v>1</v>
      </c>
      <c r="AE208" s="16">
        <v>-0.79700000000000004</v>
      </c>
      <c r="AF208" s="18">
        <v>32.33</v>
      </c>
      <c r="AG208" s="16">
        <v>10.603</v>
      </c>
      <c r="AH208" s="18">
        <v>3.98</v>
      </c>
      <c r="AI208" s="16">
        <v>4.7060000000000004</v>
      </c>
      <c r="AJ208" s="15">
        <v>19</v>
      </c>
      <c r="AK208" s="16">
        <v>-0.51200000000000001</v>
      </c>
      <c r="AL208" s="17">
        <v>1</v>
      </c>
      <c r="AM208" s="16">
        <v>-0.73099999999999998</v>
      </c>
      <c r="AN208" s="17">
        <v>5</v>
      </c>
      <c r="AO208" s="16">
        <v>-0.59299999999999997</v>
      </c>
      <c r="AP208" s="18">
        <v>32.07</v>
      </c>
      <c r="AQ208" s="16">
        <v>0.81200000000000006</v>
      </c>
      <c r="AR208" s="18">
        <v>3.98</v>
      </c>
      <c r="AS208" s="16">
        <v>0.19900000000000001</v>
      </c>
    </row>
    <row r="209" spans="3:45" x14ac:dyDescent="0.2">
      <c r="C209" s="144" t="s">
        <v>19</v>
      </c>
      <c r="D209" s="144" t="s">
        <v>22</v>
      </c>
      <c r="E209" s="145" t="s">
        <v>291</v>
      </c>
      <c r="F209" s="15">
        <v>35</v>
      </c>
      <c r="G209" s="16"/>
      <c r="H209" s="17">
        <v>2</v>
      </c>
      <c r="I209" s="16"/>
      <c r="J209" s="17">
        <v>4</v>
      </c>
      <c r="K209" s="16"/>
      <c r="L209" s="18">
        <v>18.46</v>
      </c>
      <c r="M209" s="16"/>
      <c r="N209" s="18">
        <v>9.16</v>
      </c>
      <c r="O209" s="16"/>
      <c r="P209" s="15">
        <v>35</v>
      </c>
      <c r="Q209" s="16">
        <v>-0.60499999999999998</v>
      </c>
      <c r="R209" s="17">
        <v>2</v>
      </c>
      <c r="S209" s="16">
        <v>-0.745</v>
      </c>
      <c r="T209" s="17">
        <v>4</v>
      </c>
      <c r="U209" s="16">
        <v>-0.746</v>
      </c>
      <c r="V209" s="18">
        <v>18.46</v>
      </c>
      <c r="W209" s="16">
        <v>0.55100000000000005</v>
      </c>
      <c r="X209" s="18">
        <v>9.16</v>
      </c>
      <c r="Y209" s="16">
        <v>0.55400000000000005</v>
      </c>
      <c r="Z209" s="15">
        <v>84</v>
      </c>
      <c r="AA209" s="16">
        <v>-0.29099999999999998</v>
      </c>
      <c r="AB209" s="17">
        <v>5</v>
      </c>
      <c r="AC209" s="16">
        <v>-0.47499999999999998</v>
      </c>
      <c r="AD209" s="17">
        <v>9</v>
      </c>
      <c r="AE209" s="16">
        <v>-0.47499999999999998</v>
      </c>
      <c r="AF209" s="18">
        <v>17.84</v>
      </c>
      <c r="AG209" s="16">
        <v>0.35099999999999998</v>
      </c>
      <c r="AH209" s="18">
        <v>8.83</v>
      </c>
      <c r="AI209" s="16">
        <v>0.35099999999999998</v>
      </c>
      <c r="AJ209" s="15">
        <v>1033</v>
      </c>
      <c r="AK209" s="16">
        <v>7.7380000000000004</v>
      </c>
      <c r="AL209" s="17">
        <v>44</v>
      </c>
      <c r="AM209" s="16">
        <v>3.8969999999999998</v>
      </c>
      <c r="AN209" s="17">
        <v>89</v>
      </c>
      <c r="AO209" s="16">
        <v>3.9009999999999998</v>
      </c>
      <c r="AP209" s="18">
        <v>23.56</v>
      </c>
      <c r="AQ209" s="16">
        <v>0.78400000000000003</v>
      </c>
      <c r="AR209" s="18">
        <v>11.66</v>
      </c>
      <c r="AS209" s="16">
        <v>0.78300000000000003</v>
      </c>
    </row>
    <row r="210" spans="3:45" x14ac:dyDescent="0.2">
      <c r="C210" s="144" t="s">
        <v>19</v>
      </c>
      <c r="D210" s="144" t="s">
        <v>22</v>
      </c>
      <c r="E210" s="145" t="s">
        <v>292</v>
      </c>
      <c r="F210" s="15">
        <v>486</v>
      </c>
      <c r="G210" s="16">
        <v>1.321</v>
      </c>
      <c r="H210" s="17">
        <v>16</v>
      </c>
      <c r="I210" s="16">
        <v>0.317</v>
      </c>
      <c r="J210" s="17">
        <v>73</v>
      </c>
      <c r="K210" s="16">
        <v>1.31</v>
      </c>
      <c r="L210" s="18">
        <v>29.66</v>
      </c>
      <c r="M210" s="16">
        <v>0.76200000000000001</v>
      </c>
      <c r="N210" s="18">
        <v>6.63</v>
      </c>
      <c r="O210" s="16">
        <v>5.0000000000000001E-3</v>
      </c>
      <c r="P210" s="15">
        <v>1714</v>
      </c>
      <c r="Q210" s="16">
        <v>0.97499999999999998</v>
      </c>
      <c r="R210" s="17">
        <v>56</v>
      </c>
      <c r="S210" s="16">
        <v>0.12</v>
      </c>
      <c r="T210" s="17">
        <v>219</v>
      </c>
      <c r="U210" s="16">
        <v>0.754</v>
      </c>
      <c r="V210" s="18">
        <v>30.63</v>
      </c>
      <c r="W210" s="16">
        <v>0.76300000000000001</v>
      </c>
      <c r="X210" s="18">
        <v>7.81</v>
      </c>
      <c r="Y210" s="16">
        <v>0.126</v>
      </c>
      <c r="Z210" s="15">
        <v>2706</v>
      </c>
      <c r="AA210" s="16">
        <v>1.0169999999999999</v>
      </c>
      <c r="AB210" s="17">
        <v>90</v>
      </c>
      <c r="AC210" s="16">
        <v>0.126</v>
      </c>
      <c r="AD210" s="17">
        <v>356</v>
      </c>
      <c r="AE210" s="16">
        <v>0.61699999999999999</v>
      </c>
      <c r="AF210" s="18">
        <v>30.15</v>
      </c>
      <c r="AG210" s="16">
        <v>0.79100000000000004</v>
      </c>
      <c r="AH210" s="18">
        <v>7.61</v>
      </c>
      <c r="AI210" s="16">
        <v>0.248</v>
      </c>
      <c r="AJ210" s="15">
        <v>4658</v>
      </c>
      <c r="AK210" s="16">
        <v>0.90700000000000003</v>
      </c>
      <c r="AL210" s="17">
        <v>171</v>
      </c>
      <c r="AM210" s="16">
        <v>0.26200000000000001</v>
      </c>
      <c r="AN210" s="17">
        <v>595</v>
      </c>
      <c r="AO210" s="16">
        <v>0.49299999999999999</v>
      </c>
      <c r="AP210" s="18">
        <v>27.31</v>
      </c>
      <c r="AQ210" s="16">
        <v>0.51100000000000001</v>
      </c>
      <c r="AR210" s="18">
        <v>7.83</v>
      </c>
      <c r="AS210" s="16">
        <v>0.27800000000000002</v>
      </c>
    </row>
    <row r="211" spans="3:45" x14ac:dyDescent="0.2">
      <c r="C211" s="144" t="s">
        <v>19</v>
      </c>
      <c r="D211" s="144" t="s">
        <v>22</v>
      </c>
      <c r="E211" s="145" t="s">
        <v>293</v>
      </c>
      <c r="F211" s="15">
        <v>201</v>
      </c>
      <c r="G211" s="16">
        <v>-0.307</v>
      </c>
      <c r="H211" s="17">
        <v>6</v>
      </c>
      <c r="I211" s="16">
        <v>0.437</v>
      </c>
      <c r="J211" s="17">
        <v>190</v>
      </c>
      <c r="K211" s="16">
        <v>0.434</v>
      </c>
      <c r="L211" s="18">
        <v>33.770000000000003</v>
      </c>
      <c r="M211" s="16">
        <v>-0.51800000000000002</v>
      </c>
      <c r="N211" s="18">
        <v>1.06</v>
      </c>
      <c r="O211" s="16">
        <v>-0.51600000000000001</v>
      </c>
      <c r="P211" s="15">
        <v>612</v>
      </c>
      <c r="Q211" s="16">
        <v>-0.22600000000000001</v>
      </c>
      <c r="R211" s="17">
        <v>17</v>
      </c>
      <c r="S211" s="16">
        <v>4.2000000000000003E-2</v>
      </c>
      <c r="T211" s="17">
        <v>549</v>
      </c>
      <c r="U211" s="16">
        <v>4.1000000000000002E-2</v>
      </c>
      <c r="V211" s="18">
        <v>35.6</v>
      </c>
      <c r="W211" s="16">
        <v>-0.25700000000000001</v>
      </c>
      <c r="X211" s="18">
        <v>1.1100000000000001</v>
      </c>
      <c r="Y211" s="16">
        <v>-0.25600000000000001</v>
      </c>
      <c r="Z211" s="15">
        <v>1016</v>
      </c>
      <c r="AA211" s="16">
        <v>-0.36299999999999999</v>
      </c>
      <c r="AB211" s="17">
        <v>30</v>
      </c>
      <c r="AC211" s="16">
        <v>-1.0999999999999999E-2</v>
      </c>
      <c r="AD211" s="17">
        <v>964</v>
      </c>
      <c r="AE211" s="16">
        <v>-1.0999999999999999E-2</v>
      </c>
      <c r="AF211" s="18">
        <v>33.68</v>
      </c>
      <c r="AG211" s="16">
        <v>-0.35599999999999998</v>
      </c>
      <c r="AH211" s="18">
        <v>1.05</v>
      </c>
      <c r="AI211" s="16">
        <v>-0.35599999999999998</v>
      </c>
      <c r="AJ211" s="15">
        <v>1879</v>
      </c>
      <c r="AK211" s="16">
        <v>-0.34300000000000003</v>
      </c>
      <c r="AL211" s="17">
        <v>43</v>
      </c>
      <c r="AM211" s="16">
        <v>-0.189</v>
      </c>
      <c r="AN211" s="17">
        <v>1368</v>
      </c>
      <c r="AO211" s="16">
        <v>-0.189</v>
      </c>
      <c r="AP211" s="18">
        <v>43.92</v>
      </c>
      <c r="AQ211" s="16">
        <v>-0.189</v>
      </c>
      <c r="AR211" s="18">
        <v>1.37</v>
      </c>
      <c r="AS211" s="16">
        <v>-0.189</v>
      </c>
    </row>
    <row r="212" spans="3:45" x14ac:dyDescent="0.2">
      <c r="C212" s="144" t="s">
        <v>19</v>
      </c>
      <c r="D212" s="144" t="s">
        <v>22</v>
      </c>
      <c r="E212" s="145" t="s">
        <v>294</v>
      </c>
      <c r="F212" s="15">
        <v>61</v>
      </c>
      <c r="G212" s="16">
        <v>4.09</v>
      </c>
      <c r="H212" s="17">
        <v>15</v>
      </c>
      <c r="I212" s="16">
        <v>4.0940000000000003</v>
      </c>
      <c r="J212" s="17">
        <v>85</v>
      </c>
      <c r="K212" s="16">
        <v>4.6050000000000004</v>
      </c>
      <c r="L212" s="18">
        <v>3.98</v>
      </c>
      <c r="M212" s="16">
        <v>-1E-3</v>
      </c>
      <c r="N212" s="18">
        <v>0.71</v>
      </c>
      <c r="O212" s="16">
        <v>-9.1999999999999998E-2</v>
      </c>
      <c r="P212" s="15">
        <v>191</v>
      </c>
      <c r="Q212" s="16">
        <v>2.278</v>
      </c>
      <c r="R212" s="17">
        <v>48</v>
      </c>
      <c r="S212" s="16">
        <v>2.2679999999999998</v>
      </c>
      <c r="T212" s="17">
        <v>249</v>
      </c>
      <c r="U212" s="16">
        <v>2.6869999999999998</v>
      </c>
      <c r="V212" s="18">
        <v>3.98</v>
      </c>
      <c r="W212" s="16">
        <v>3.0000000000000001E-3</v>
      </c>
      <c r="X212" s="18">
        <v>0.77</v>
      </c>
      <c r="Y212" s="16">
        <v>-0.111</v>
      </c>
      <c r="Z212" s="15">
        <v>324</v>
      </c>
      <c r="AA212" s="16">
        <v>1.484</v>
      </c>
      <c r="AB212" s="17">
        <v>77</v>
      </c>
      <c r="AC212" s="16">
        <v>1.3109999999999999</v>
      </c>
      <c r="AD212" s="17">
        <v>375</v>
      </c>
      <c r="AE212" s="16">
        <v>1.843</v>
      </c>
      <c r="AF212" s="18">
        <v>4.22</v>
      </c>
      <c r="AG212" s="16">
        <v>7.4999999999999997E-2</v>
      </c>
      <c r="AH212" s="18">
        <v>0.86</v>
      </c>
      <c r="AI212" s="16">
        <v>-0.126</v>
      </c>
      <c r="AJ212" s="15">
        <v>387</v>
      </c>
      <c r="AK212" s="16">
        <v>0.65800000000000003</v>
      </c>
      <c r="AL212" s="17">
        <v>87</v>
      </c>
      <c r="AM212" s="16">
        <v>0.48499999999999999</v>
      </c>
      <c r="AN212" s="17">
        <v>407</v>
      </c>
      <c r="AO212" s="16">
        <v>0.81499999999999995</v>
      </c>
      <c r="AP212" s="18">
        <v>4.46</v>
      </c>
      <c r="AQ212" s="16">
        <v>0.11700000000000001</v>
      </c>
      <c r="AR212" s="18">
        <v>0.95</v>
      </c>
      <c r="AS212" s="16">
        <v>-8.5999999999999993E-2</v>
      </c>
    </row>
    <row r="213" spans="3:45" x14ac:dyDescent="0.2">
      <c r="C213" s="144" t="s">
        <v>19</v>
      </c>
      <c r="D213" s="144" t="s">
        <v>22</v>
      </c>
      <c r="E213" s="145" t="s">
        <v>295</v>
      </c>
      <c r="F213" s="15"/>
      <c r="G213" s="16"/>
      <c r="H213" s="17"/>
      <c r="I213" s="16"/>
      <c r="J213" s="17"/>
      <c r="K213" s="16"/>
      <c r="L213" s="18"/>
      <c r="M213" s="16"/>
      <c r="N213" s="18"/>
      <c r="O213" s="16"/>
      <c r="P213" s="15">
        <v>35</v>
      </c>
      <c r="Q213" s="16">
        <v>-0.93400000000000005</v>
      </c>
      <c r="R213" s="17">
        <v>2</v>
      </c>
      <c r="S213" s="16">
        <v>-0.71299999999999997</v>
      </c>
      <c r="T213" s="17">
        <v>7</v>
      </c>
      <c r="U213" s="16">
        <v>-0.93799999999999994</v>
      </c>
      <c r="V213" s="18">
        <v>18</v>
      </c>
      <c r="W213" s="16">
        <v>-0.76900000000000002</v>
      </c>
      <c r="X213" s="18">
        <v>5.2</v>
      </c>
      <c r="Y213" s="16">
        <v>6.8000000000000005E-2</v>
      </c>
      <c r="Z213" s="15">
        <v>35</v>
      </c>
      <c r="AA213" s="16">
        <v>-0.98199999999999998</v>
      </c>
      <c r="AB213" s="17">
        <v>2</v>
      </c>
      <c r="AC213" s="16">
        <v>-0.92500000000000004</v>
      </c>
      <c r="AD213" s="17">
        <v>7</v>
      </c>
      <c r="AE213" s="16">
        <v>-0.98399999999999999</v>
      </c>
      <c r="AF213" s="18">
        <v>18</v>
      </c>
      <c r="AG213" s="16">
        <v>-0.755</v>
      </c>
      <c r="AH213" s="18">
        <v>5.2</v>
      </c>
      <c r="AI213" s="16">
        <v>0.16</v>
      </c>
      <c r="AJ213" s="15">
        <v>35</v>
      </c>
      <c r="AK213" s="16">
        <v>-0.99199999999999999</v>
      </c>
      <c r="AL213" s="17">
        <v>2</v>
      </c>
      <c r="AM213" s="16">
        <v>-0.96899999999999997</v>
      </c>
      <c r="AN213" s="17">
        <v>7</v>
      </c>
      <c r="AO213" s="16">
        <v>-0.99299999999999999</v>
      </c>
      <c r="AP213" s="18">
        <v>18</v>
      </c>
      <c r="AQ213" s="16">
        <v>-0.754</v>
      </c>
      <c r="AR213" s="18">
        <v>5.2</v>
      </c>
      <c r="AS213" s="16">
        <v>0.14099999999999999</v>
      </c>
    </row>
    <row r="214" spans="3:45" x14ac:dyDescent="0.2">
      <c r="C214" s="144" t="s">
        <v>19</v>
      </c>
      <c r="D214" s="144" t="s">
        <v>22</v>
      </c>
      <c r="E214" s="145" t="s">
        <v>296</v>
      </c>
      <c r="F214" s="15">
        <v>28</v>
      </c>
      <c r="G214" s="16">
        <v>-0.39800000000000002</v>
      </c>
      <c r="H214" s="17">
        <v>2</v>
      </c>
      <c r="I214" s="16">
        <v>-0.41299999999999998</v>
      </c>
      <c r="J214" s="17">
        <v>8</v>
      </c>
      <c r="K214" s="16">
        <v>-0.41299999999999998</v>
      </c>
      <c r="L214" s="18">
        <v>15.04</v>
      </c>
      <c r="M214" s="16">
        <v>2.5999999999999999E-2</v>
      </c>
      <c r="N214" s="18">
        <v>3.29</v>
      </c>
      <c r="O214" s="16">
        <v>2.4E-2</v>
      </c>
      <c r="P214" s="15">
        <v>101</v>
      </c>
      <c r="Q214" s="16">
        <v>-0.80300000000000005</v>
      </c>
      <c r="R214" s="17">
        <v>7</v>
      </c>
      <c r="S214" s="16">
        <v>-0.44600000000000001</v>
      </c>
      <c r="T214" s="17">
        <v>31</v>
      </c>
      <c r="U214" s="16">
        <v>-0.73</v>
      </c>
      <c r="V214" s="18">
        <v>14.92</v>
      </c>
      <c r="W214" s="16">
        <v>-0.64500000000000002</v>
      </c>
      <c r="X214" s="18">
        <v>3.27</v>
      </c>
      <c r="Y214" s="16">
        <v>-0.27300000000000002</v>
      </c>
      <c r="Z214" s="15">
        <v>195</v>
      </c>
      <c r="AA214" s="16">
        <v>-0.89200000000000002</v>
      </c>
      <c r="AB214" s="17">
        <v>13</v>
      </c>
      <c r="AC214" s="16">
        <v>-0.56699999999999995</v>
      </c>
      <c r="AD214" s="17">
        <v>60</v>
      </c>
      <c r="AE214" s="16">
        <v>-0.84199999999999997</v>
      </c>
      <c r="AF214" s="18">
        <v>14.93</v>
      </c>
      <c r="AG214" s="16">
        <v>-0.751</v>
      </c>
      <c r="AH214" s="18">
        <v>3.27</v>
      </c>
      <c r="AI214" s="16">
        <v>-0.318</v>
      </c>
      <c r="AJ214" s="15">
        <v>289</v>
      </c>
      <c r="AK214" s="16">
        <v>-0.93799999999999994</v>
      </c>
      <c r="AL214" s="17">
        <v>19</v>
      </c>
      <c r="AM214" s="16">
        <v>-0.748</v>
      </c>
      <c r="AN214" s="17">
        <v>88</v>
      </c>
      <c r="AO214" s="16">
        <v>-0.90900000000000003</v>
      </c>
      <c r="AP214" s="18">
        <v>14.92</v>
      </c>
      <c r="AQ214" s="16">
        <v>-0.755</v>
      </c>
      <c r="AR214" s="18">
        <v>3.27</v>
      </c>
      <c r="AS214" s="16">
        <v>-0.32100000000000001</v>
      </c>
    </row>
    <row r="215" spans="3:45" x14ac:dyDescent="0.2">
      <c r="C215" s="144" t="s">
        <v>19</v>
      </c>
      <c r="D215" s="144" t="s">
        <v>22</v>
      </c>
      <c r="E215" s="145" t="s">
        <v>297</v>
      </c>
      <c r="F215" s="15">
        <v>286</v>
      </c>
      <c r="G215" s="16">
        <v>2.8000000000000001E-2</v>
      </c>
      <c r="H215" s="17">
        <v>6</v>
      </c>
      <c r="I215" s="16">
        <v>0.153</v>
      </c>
      <c r="J215" s="17">
        <v>199</v>
      </c>
      <c r="K215" s="16">
        <v>0.15</v>
      </c>
      <c r="L215" s="18">
        <v>45.91</v>
      </c>
      <c r="M215" s="16">
        <v>-0.109</v>
      </c>
      <c r="N215" s="18">
        <v>1.44</v>
      </c>
      <c r="O215" s="16">
        <v>-0.107</v>
      </c>
      <c r="P215" s="15">
        <v>838</v>
      </c>
      <c r="Q215" s="16">
        <v>-0.251</v>
      </c>
      <c r="R215" s="17">
        <v>14</v>
      </c>
      <c r="S215" s="16">
        <v>-0.39200000000000002</v>
      </c>
      <c r="T215" s="17">
        <v>462</v>
      </c>
      <c r="U215" s="16">
        <v>-0.39300000000000002</v>
      </c>
      <c r="V215" s="18">
        <v>57.92</v>
      </c>
      <c r="W215" s="16">
        <v>0.23200000000000001</v>
      </c>
      <c r="X215" s="18">
        <v>1.81</v>
      </c>
      <c r="Y215" s="16">
        <v>0.23400000000000001</v>
      </c>
      <c r="Z215" s="15">
        <v>1406</v>
      </c>
      <c r="AA215" s="16">
        <v>-0.21199999999999999</v>
      </c>
      <c r="AB215" s="17">
        <v>26</v>
      </c>
      <c r="AC215" s="16">
        <v>-0.28199999999999997</v>
      </c>
      <c r="AD215" s="17">
        <v>839</v>
      </c>
      <c r="AE215" s="16">
        <v>-0.27500000000000002</v>
      </c>
      <c r="AF215" s="18">
        <v>53.56</v>
      </c>
      <c r="AG215" s="16">
        <v>9.8000000000000004E-2</v>
      </c>
      <c r="AH215" s="18">
        <v>1.68</v>
      </c>
      <c r="AI215" s="16">
        <v>8.5999999999999993E-2</v>
      </c>
      <c r="AJ215" s="15">
        <v>2268</v>
      </c>
      <c r="AK215" s="16">
        <v>-0.30599999999999999</v>
      </c>
      <c r="AL215" s="17">
        <v>38</v>
      </c>
      <c r="AM215" s="16">
        <v>-0.40799999999999997</v>
      </c>
      <c r="AN215" s="17">
        <v>1216</v>
      </c>
      <c r="AO215" s="16">
        <v>-0.39700000000000002</v>
      </c>
      <c r="AP215" s="18">
        <v>59.6</v>
      </c>
      <c r="AQ215" s="16">
        <v>0.17299999999999999</v>
      </c>
      <c r="AR215" s="18">
        <v>1.86</v>
      </c>
      <c r="AS215" s="16">
        <v>0.15</v>
      </c>
    </row>
    <row r="216" spans="3:45" x14ac:dyDescent="0.2">
      <c r="C216" s="144" t="s">
        <v>19</v>
      </c>
      <c r="D216" s="144" t="s">
        <v>22</v>
      </c>
      <c r="E216" s="145" t="s">
        <v>298</v>
      </c>
      <c r="F216" s="15">
        <v>53</v>
      </c>
      <c r="G216" s="16">
        <v>-0.36899999999999999</v>
      </c>
      <c r="H216" s="17">
        <v>1</v>
      </c>
      <c r="I216" s="16">
        <v>-0.35899999999999999</v>
      </c>
      <c r="J216" s="17">
        <v>11</v>
      </c>
      <c r="K216" s="16">
        <v>-0.36799999999999999</v>
      </c>
      <c r="L216" s="18">
        <v>89.46</v>
      </c>
      <c r="M216" s="16">
        <v>-1.6E-2</v>
      </c>
      <c r="N216" s="18">
        <v>4.99</v>
      </c>
      <c r="O216" s="16">
        <v>0</v>
      </c>
      <c r="P216" s="15">
        <v>104</v>
      </c>
      <c r="Q216" s="16">
        <v>0.24399999999999999</v>
      </c>
      <c r="R216" s="17">
        <v>1</v>
      </c>
      <c r="S216" s="16">
        <v>0.26100000000000001</v>
      </c>
      <c r="T216" s="17">
        <v>21</v>
      </c>
      <c r="U216" s="16">
        <v>0.245</v>
      </c>
      <c r="V216" s="18">
        <v>89.67</v>
      </c>
      <c r="W216" s="16">
        <v>-1.2999999999999999E-2</v>
      </c>
      <c r="X216" s="18">
        <v>4.99</v>
      </c>
      <c r="Y216" s="16">
        <v>0</v>
      </c>
      <c r="Z216" s="15">
        <v>230</v>
      </c>
      <c r="AA216" s="16">
        <v>1.7549999999999999</v>
      </c>
      <c r="AB216" s="17">
        <v>3</v>
      </c>
      <c r="AC216" s="16">
        <v>1.7829999999999999</v>
      </c>
      <c r="AD216" s="17">
        <v>46</v>
      </c>
      <c r="AE216" s="16">
        <v>1.756</v>
      </c>
      <c r="AF216" s="18">
        <v>89.97</v>
      </c>
      <c r="AG216" s="16">
        <v>-0.01</v>
      </c>
      <c r="AH216" s="18">
        <v>4.99</v>
      </c>
      <c r="AI216" s="16">
        <v>0</v>
      </c>
      <c r="AJ216" s="15">
        <v>483</v>
      </c>
      <c r="AK216" s="16">
        <v>4.7729999999999997</v>
      </c>
      <c r="AL216" s="17">
        <v>5</v>
      </c>
      <c r="AM216" s="16">
        <v>4.8479999999999999</v>
      </c>
      <c r="AN216" s="17">
        <v>97</v>
      </c>
      <c r="AO216" s="16">
        <v>4.7759999999999998</v>
      </c>
      <c r="AP216" s="18">
        <v>89.71</v>
      </c>
      <c r="AQ216" s="16">
        <v>-1.2999999999999999E-2</v>
      </c>
      <c r="AR216" s="18">
        <v>4.99</v>
      </c>
      <c r="AS216" s="16">
        <v>0</v>
      </c>
    </row>
    <row r="217" spans="3:45" x14ac:dyDescent="0.2">
      <c r="C217" s="144" t="s">
        <v>19</v>
      </c>
      <c r="D217" s="144" t="s">
        <v>22</v>
      </c>
      <c r="E217" s="145" t="s">
        <v>299</v>
      </c>
      <c r="F217" s="15">
        <v>3589</v>
      </c>
      <c r="G217" s="16">
        <v>0.65400000000000003</v>
      </c>
      <c r="H217" s="17">
        <v>382</v>
      </c>
      <c r="I217" s="16">
        <v>0.17599999999999999</v>
      </c>
      <c r="J217" s="17">
        <v>1154</v>
      </c>
      <c r="K217" s="16">
        <v>0.83799999999999997</v>
      </c>
      <c r="L217" s="18">
        <v>9.4</v>
      </c>
      <c r="M217" s="16">
        <v>0.40699999999999997</v>
      </c>
      <c r="N217" s="18">
        <v>3.11</v>
      </c>
      <c r="O217" s="16">
        <v>-0.1</v>
      </c>
      <c r="P217" s="15">
        <v>14190</v>
      </c>
      <c r="Q217" s="16">
        <v>0.86199999999999999</v>
      </c>
      <c r="R217" s="17">
        <v>1489</v>
      </c>
      <c r="S217" s="16">
        <v>0.55800000000000005</v>
      </c>
      <c r="T217" s="17">
        <v>4302</v>
      </c>
      <c r="U217" s="16">
        <v>1.3080000000000001</v>
      </c>
      <c r="V217" s="18">
        <v>9.5299999999999994</v>
      </c>
      <c r="W217" s="16">
        <v>0.19500000000000001</v>
      </c>
      <c r="X217" s="18">
        <v>3.3</v>
      </c>
      <c r="Y217" s="16">
        <v>-0.193</v>
      </c>
      <c r="Z217" s="15">
        <v>26559</v>
      </c>
      <c r="AA217" s="16">
        <v>0.51500000000000001</v>
      </c>
      <c r="AB217" s="17">
        <v>3050</v>
      </c>
      <c r="AC217" s="16">
        <v>0.25</v>
      </c>
      <c r="AD217" s="17">
        <v>8016</v>
      </c>
      <c r="AE217" s="16">
        <v>0.69799999999999995</v>
      </c>
      <c r="AF217" s="18">
        <v>8.7100000000000009</v>
      </c>
      <c r="AG217" s="16">
        <v>0.21199999999999999</v>
      </c>
      <c r="AH217" s="18">
        <v>3.31</v>
      </c>
      <c r="AI217" s="16">
        <v>-0.108</v>
      </c>
      <c r="AJ217" s="15">
        <v>50717</v>
      </c>
      <c r="AK217" s="16">
        <v>0.36699999999999999</v>
      </c>
      <c r="AL217" s="17">
        <v>5814</v>
      </c>
      <c r="AM217" s="16">
        <v>0.106</v>
      </c>
      <c r="AN217" s="17">
        <v>14469</v>
      </c>
      <c r="AO217" s="16">
        <v>0.42099999999999999</v>
      </c>
      <c r="AP217" s="18">
        <v>8.7200000000000006</v>
      </c>
      <c r="AQ217" s="16">
        <v>0.23599999999999999</v>
      </c>
      <c r="AR217" s="18">
        <v>3.51</v>
      </c>
      <c r="AS217" s="16">
        <v>-3.7999999999999999E-2</v>
      </c>
    </row>
    <row r="218" spans="3:45" x14ac:dyDescent="0.2">
      <c r="C218" s="144" t="s">
        <v>19</v>
      </c>
      <c r="D218" s="144" t="s">
        <v>22</v>
      </c>
      <c r="E218" s="145" t="s">
        <v>300</v>
      </c>
      <c r="F218" s="15">
        <v>1737</v>
      </c>
      <c r="G218" s="16"/>
      <c r="H218" s="17">
        <v>30</v>
      </c>
      <c r="I218" s="16"/>
      <c r="J218" s="17">
        <v>625</v>
      </c>
      <c r="K218" s="16"/>
      <c r="L218" s="18">
        <v>58.21</v>
      </c>
      <c r="M218" s="16"/>
      <c r="N218" s="18">
        <v>2.78</v>
      </c>
      <c r="O218" s="16"/>
      <c r="P218" s="15">
        <v>4759</v>
      </c>
      <c r="Q218" s="16"/>
      <c r="R218" s="17">
        <v>88</v>
      </c>
      <c r="S218" s="16"/>
      <c r="T218" s="17">
        <v>1995</v>
      </c>
      <c r="U218" s="16"/>
      <c r="V218" s="18">
        <v>53.92</v>
      </c>
      <c r="W218" s="16"/>
      <c r="X218" s="18">
        <v>2.39</v>
      </c>
      <c r="Y218" s="16"/>
      <c r="Z218" s="15">
        <v>5931</v>
      </c>
      <c r="AA218" s="16"/>
      <c r="AB218" s="17">
        <v>109</v>
      </c>
      <c r="AC218" s="16"/>
      <c r="AD218" s="17">
        <v>2463</v>
      </c>
      <c r="AE218" s="16"/>
      <c r="AF218" s="18">
        <v>54.22</v>
      </c>
      <c r="AG218" s="16"/>
      <c r="AH218" s="18">
        <v>2.41</v>
      </c>
      <c r="AI218" s="16"/>
      <c r="AJ218" s="15">
        <v>5931</v>
      </c>
      <c r="AK218" s="16"/>
      <c r="AL218" s="17">
        <v>109</v>
      </c>
      <c r="AM218" s="16"/>
      <c r="AN218" s="17">
        <v>2463</v>
      </c>
      <c r="AO218" s="16"/>
      <c r="AP218" s="18">
        <v>54.22</v>
      </c>
      <c r="AQ218" s="16"/>
      <c r="AR218" s="18">
        <v>2.41</v>
      </c>
      <c r="AS218" s="16"/>
    </row>
    <row r="219" spans="3:45" x14ac:dyDescent="0.2">
      <c r="C219" s="144" t="s">
        <v>19</v>
      </c>
      <c r="D219" s="144" t="s">
        <v>22</v>
      </c>
      <c r="E219" s="145" t="s">
        <v>302</v>
      </c>
      <c r="F219" s="15">
        <v>0</v>
      </c>
      <c r="G219" s="16">
        <v>-1</v>
      </c>
      <c r="H219" s="17">
        <v>0</v>
      </c>
      <c r="I219" s="16">
        <v>-1</v>
      </c>
      <c r="J219" s="17">
        <v>0</v>
      </c>
      <c r="K219" s="16">
        <v>-1</v>
      </c>
      <c r="L219" s="18"/>
      <c r="M219" s="16">
        <v>-1</v>
      </c>
      <c r="N219" s="18"/>
      <c r="O219" s="16">
        <v>-1</v>
      </c>
      <c r="P219" s="15">
        <v>73</v>
      </c>
      <c r="Q219" s="16">
        <v>0.64500000000000002</v>
      </c>
      <c r="R219" s="17">
        <v>1</v>
      </c>
      <c r="S219" s="16">
        <v>1.776</v>
      </c>
      <c r="T219" s="17">
        <v>34</v>
      </c>
      <c r="U219" s="16">
        <v>2.806</v>
      </c>
      <c r="V219" s="18">
        <v>53.49</v>
      </c>
      <c r="W219" s="16">
        <v>-0.40699999999999997</v>
      </c>
      <c r="X219" s="18">
        <v>2.16</v>
      </c>
      <c r="Y219" s="16">
        <v>-0.56799999999999995</v>
      </c>
      <c r="Z219" s="15">
        <v>98</v>
      </c>
      <c r="AA219" s="16">
        <v>1.216</v>
      </c>
      <c r="AB219" s="17">
        <v>3</v>
      </c>
      <c r="AC219" s="16">
        <v>4.5919999999999996</v>
      </c>
      <c r="AD219" s="17">
        <v>77</v>
      </c>
      <c r="AE219" s="16">
        <v>7.6790000000000003</v>
      </c>
      <c r="AF219" s="18">
        <v>35.770000000000003</v>
      </c>
      <c r="AG219" s="16">
        <v>-0.60399999999999998</v>
      </c>
      <c r="AH219" s="18">
        <v>1.27</v>
      </c>
      <c r="AI219" s="16">
        <v>-0.745</v>
      </c>
      <c r="AJ219" s="15">
        <v>123</v>
      </c>
      <c r="AK219" s="16">
        <v>1.7869999999999999</v>
      </c>
      <c r="AL219" s="17">
        <v>3</v>
      </c>
      <c r="AM219" s="16">
        <v>5.1630000000000003</v>
      </c>
      <c r="AN219" s="17">
        <v>82</v>
      </c>
      <c r="AO219" s="16">
        <v>8.2490000000000006</v>
      </c>
      <c r="AP219" s="18">
        <v>40.799999999999997</v>
      </c>
      <c r="AQ219" s="16">
        <v>-0.54800000000000004</v>
      </c>
      <c r="AR219" s="18">
        <v>1.5</v>
      </c>
      <c r="AS219" s="16">
        <v>-0.69899999999999995</v>
      </c>
    </row>
    <row r="220" spans="3:45" x14ac:dyDescent="0.2">
      <c r="C220" s="144" t="s">
        <v>19</v>
      </c>
      <c r="D220" s="144" t="s">
        <v>22</v>
      </c>
      <c r="E220" s="145" t="s">
        <v>303</v>
      </c>
      <c r="F220" s="15">
        <v>172</v>
      </c>
      <c r="G220" s="16">
        <v>0.59799999999999998</v>
      </c>
      <c r="H220" s="17">
        <v>6</v>
      </c>
      <c r="I220" s="16">
        <v>3.3479999999999999</v>
      </c>
      <c r="J220" s="17">
        <v>56</v>
      </c>
      <c r="K220" s="16">
        <v>0.3</v>
      </c>
      <c r="L220" s="137">
        <v>29.32</v>
      </c>
      <c r="M220" s="136">
        <v>-0.63300000000000001</v>
      </c>
      <c r="N220" s="137">
        <v>3.05</v>
      </c>
      <c r="O220" s="136">
        <v>0.22800000000000001</v>
      </c>
      <c r="P220" s="15">
        <v>893</v>
      </c>
      <c r="Q220" s="16">
        <v>7.2859999999999996</v>
      </c>
      <c r="R220" s="17">
        <v>25</v>
      </c>
      <c r="S220" s="16">
        <v>17.600000000000001</v>
      </c>
      <c r="T220" s="17">
        <v>310</v>
      </c>
      <c r="U220" s="16">
        <v>6.13</v>
      </c>
      <c r="V220" s="137">
        <v>35.549999999999997</v>
      </c>
      <c r="W220" s="136">
        <v>-0.55500000000000005</v>
      </c>
      <c r="X220" s="137">
        <v>2.88</v>
      </c>
      <c r="Y220" s="136">
        <v>0.16200000000000001</v>
      </c>
      <c r="Z220" s="15">
        <v>1802</v>
      </c>
      <c r="AA220" s="16">
        <v>7.7009999999999996</v>
      </c>
      <c r="AB220" s="17">
        <v>70</v>
      </c>
      <c r="AC220" s="16">
        <v>27.893000000000001</v>
      </c>
      <c r="AD220" s="17">
        <v>586</v>
      </c>
      <c r="AE220" s="16">
        <v>6.5279999999999996</v>
      </c>
      <c r="AF220" s="137">
        <v>25.77</v>
      </c>
      <c r="AG220" s="136">
        <v>-0.69899999999999995</v>
      </c>
      <c r="AH220" s="137">
        <v>3.08</v>
      </c>
      <c r="AI220" s="136">
        <v>0.156</v>
      </c>
      <c r="AJ220" s="15">
        <v>2460</v>
      </c>
      <c r="AK220" s="16">
        <v>4.97</v>
      </c>
      <c r="AL220" s="17">
        <v>80</v>
      </c>
      <c r="AM220" s="16">
        <v>15.645</v>
      </c>
      <c r="AN220" s="17">
        <v>899</v>
      </c>
      <c r="AO220" s="16">
        <v>4.8360000000000003</v>
      </c>
      <c r="AP220" s="18">
        <v>30.86</v>
      </c>
      <c r="AQ220" s="16">
        <v>-0.64100000000000001</v>
      </c>
      <c r="AR220" s="18">
        <v>2.74</v>
      </c>
      <c r="AS220" s="16">
        <v>2.3E-2</v>
      </c>
    </row>
    <row r="221" spans="3:45" x14ac:dyDescent="0.2">
      <c r="C221" s="144" t="s">
        <v>19</v>
      </c>
      <c r="D221" s="144" t="s">
        <v>22</v>
      </c>
      <c r="E221" s="145" t="s">
        <v>304</v>
      </c>
      <c r="F221" s="15">
        <v>1682</v>
      </c>
      <c r="G221" s="16">
        <v>2.0209999999999999</v>
      </c>
      <c r="H221" s="17">
        <v>219</v>
      </c>
      <c r="I221" s="16">
        <v>17.526</v>
      </c>
      <c r="J221" s="17">
        <v>898</v>
      </c>
      <c r="K221" s="16">
        <v>2.0030000000000001</v>
      </c>
      <c r="L221" s="18">
        <v>7.69</v>
      </c>
      <c r="M221" s="16">
        <v>-0.83699999999999997</v>
      </c>
      <c r="N221" s="18">
        <v>1.87</v>
      </c>
      <c r="O221" s="16">
        <v>6.0000000000000001E-3</v>
      </c>
      <c r="P221" s="15">
        <v>5501</v>
      </c>
      <c r="Q221" s="16">
        <v>1.5569999999999999</v>
      </c>
      <c r="R221" s="17">
        <v>685</v>
      </c>
      <c r="S221" s="16">
        <v>3.806</v>
      </c>
      <c r="T221" s="17">
        <v>2775</v>
      </c>
      <c r="U221" s="16">
        <v>1.6220000000000001</v>
      </c>
      <c r="V221" s="18">
        <v>8.0299999999999994</v>
      </c>
      <c r="W221" s="16">
        <v>-0.46800000000000003</v>
      </c>
      <c r="X221" s="18">
        <v>1.98</v>
      </c>
      <c r="Y221" s="16">
        <v>-2.5000000000000001E-2</v>
      </c>
      <c r="Z221" s="15">
        <v>9976</v>
      </c>
      <c r="AA221" s="16">
        <v>0.63600000000000001</v>
      </c>
      <c r="AB221" s="17">
        <v>1343</v>
      </c>
      <c r="AC221" s="16">
        <v>0.34499999999999997</v>
      </c>
      <c r="AD221" s="17">
        <v>4627</v>
      </c>
      <c r="AE221" s="16">
        <v>1.716</v>
      </c>
      <c r="AF221" s="18">
        <v>7.43</v>
      </c>
      <c r="AG221" s="16">
        <v>0.216</v>
      </c>
      <c r="AH221" s="18">
        <v>2.16</v>
      </c>
      <c r="AI221" s="16">
        <v>-0.39800000000000002</v>
      </c>
      <c r="AJ221" s="15">
        <v>18103</v>
      </c>
      <c r="AK221" s="16">
        <v>0.10299999999999999</v>
      </c>
      <c r="AL221" s="17">
        <v>2762</v>
      </c>
      <c r="AM221" s="16">
        <v>-0.24299999999999999</v>
      </c>
      <c r="AN221" s="17">
        <v>7449</v>
      </c>
      <c r="AO221" s="16">
        <v>1.07</v>
      </c>
      <c r="AP221" s="18">
        <v>6.55</v>
      </c>
      <c r="AQ221" s="16">
        <v>0.45700000000000002</v>
      </c>
      <c r="AR221" s="18">
        <v>2.4300000000000002</v>
      </c>
      <c r="AS221" s="16">
        <v>-0.46700000000000003</v>
      </c>
    </row>
    <row r="222" spans="3:45" x14ac:dyDescent="0.2">
      <c r="C222" s="144" t="s">
        <v>19</v>
      </c>
      <c r="D222" s="144" t="s">
        <v>22</v>
      </c>
      <c r="E222" s="145" t="s">
        <v>305</v>
      </c>
      <c r="F222" s="15"/>
      <c r="G222" s="16"/>
      <c r="H222" s="17"/>
      <c r="I222" s="16"/>
      <c r="J222" s="17"/>
      <c r="K222" s="16"/>
      <c r="L222" s="18"/>
      <c r="M222" s="16"/>
      <c r="N222" s="18"/>
      <c r="O222" s="16"/>
      <c r="P222" s="15">
        <v>195</v>
      </c>
      <c r="Q222" s="16">
        <v>2.2269999999999999</v>
      </c>
      <c r="R222" s="17">
        <v>6</v>
      </c>
      <c r="S222" s="16">
        <v>0.33700000000000002</v>
      </c>
      <c r="T222" s="17">
        <v>50</v>
      </c>
      <c r="U222" s="16">
        <v>-0.28499999999999998</v>
      </c>
      <c r="V222" s="18">
        <v>33.42</v>
      </c>
      <c r="W222" s="16">
        <v>1.4139999999999999</v>
      </c>
      <c r="X222" s="18">
        <v>3.91</v>
      </c>
      <c r="Y222" s="16">
        <v>3.5129999999999999</v>
      </c>
      <c r="Z222" s="15">
        <v>299</v>
      </c>
      <c r="AA222" s="16">
        <v>0.79500000000000004</v>
      </c>
      <c r="AB222" s="17">
        <v>10</v>
      </c>
      <c r="AC222" s="16">
        <v>-0.14199999999999999</v>
      </c>
      <c r="AD222" s="17">
        <v>105</v>
      </c>
      <c r="AE222" s="16">
        <v>-0.44900000000000001</v>
      </c>
      <c r="AF222" s="18">
        <v>29.23</v>
      </c>
      <c r="AG222" s="16">
        <v>1.091</v>
      </c>
      <c r="AH222" s="18">
        <v>2.85</v>
      </c>
      <c r="AI222" s="16">
        <v>2.258</v>
      </c>
      <c r="AJ222" s="15">
        <v>414</v>
      </c>
      <c r="AK222" s="16">
        <v>0.45</v>
      </c>
      <c r="AL222" s="17">
        <v>19</v>
      </c>
      <c r="AM222" s="16">
        <v>-9.2999999999999999E-2</v>
      </c>
      <c r="AN222" s="17">
        <v>237</v>
      </c>
      <c r="AO222" s="16">
        <v>-0.27200000000000002</v>
      </c>
      <c r="AP222" s="18">
        <v>22.36</v>
      </c>
      <c r="AQ222" s="16">
        <v>0.59799999999999998</v>
      </c>
      <c r="AR222" s="18">
        <v>1.74</v>
      </c>
      <c r="AS222" s="16">
        <v>0.99199999999999999</v>
      </c>
    </row>
    <row r="223" spans="3:45" x14ac:dyDescent="0.2">
      <c r="C223" s="144" t="s">
        <v>19</v>
      </c>
      <c r="D223" s="144" t="s">
        <v>22</v>
      </c>
      <c r="E223" s="145" t="s">
        <v>306</v>
      </c>
      <c r="F223" s="15">
        <v>5384</v>
      </c>
      <c r="G223" s="16">
        <v>0.36699999999999999</v>
      </c>
      <c r="H223" s="17">
        <v>111</v>
      </c>
      <c r="I223" s="16">
        <v>0.624</v>
      </c>
      <c r="J223" s="17">
        <v>1989</v>
      </c>
      <c r="K223" s="16">
        <v>0.41</v>
      </c>
      <c r="L223" s="18">
        <v>48.35</v>
      </c>
      <c r="M223" s="16">
        <v>-0.158</v>
      </c>
      <c r="N223" s="18">
        <v>2.71</v>
      </c>
      <c r="O223" s="16">
        <v>-3.1E-2</v>
      </c>
      <c r="P223" s="15">
        <v>19534</v>
      </c>
      <c r="Q223" s="16">
        <v>0.123</v>
      </c>
      <c r="R223" s="17">
        <v>421</v>
      </c>
      <c r="S223" s="16">
        <v>0.34300000000000003</v>
      </c>
      <c r="T223" s="17">
        <v>7007</v>
      </c>
      <c r="U223" s="16">
        <v>0.183</v>
      </c>
      <c r="V223" s="18">
        <v>46.36</v>
      </c>
      <c r="W223" s="16">
        <v>-0.16400000000000001</v>
      </c>
      <c r="X223" s="18">
        <v>2.79</v>
      </c>
      <c r="Y223" s="16">
        <v>-0.05</v>
      </c>
      <c r="Z223" s="15">
        <v>27934</v>
      </c>
      <c r="AA223" s="16">
        <v>7.8E-2</v>
      </c>
      <c r="AB223" s="17">
        <v>611</v>
      </c>
      <c r="AC223" s="16">
        <v>0.30199999999999999</v>
      </c>
      <c r="AD223" s="17">
        <v>9680</v>
      </c>
      <c r="AE223" s="16">
        <v>0.13300000000000001</v>
      </c>
      <c r="AF223" s="18">
        <v>45.69</v>
      </c>
      <c r="AG223" s="16">
        <v>-0.17199999999999999</v>
      </c>
      <c r="AH223" s="18">
        <v>2.89</v>
      </c>
      <c r="AI223" s="16">
        <v>-4.9000000000000002E-2</v>
      </c>
      <c r="AJ223" s="15">
        <v>43806</v>
      </c>
      <c r="AK223" s="16">
        <v>4.1000000000000002E-2</v>
      </c>
      <c r="AL223" s="17">
        <v>910</v>
      </c>
      <c r="AM223" s="16">
        <v>0.16800000000000001</v>
      </c>
      <c r="AN223" s="17">
        <v>15222</v>
      </c>
      <c r="AO223" s="16">
        <v>0.129</v>
      </c>
      <c r="AP223" s="18">
        <v>48.16</v>
      </c>
      <c r="AQ223" s="16">
        <v>-0.109</v>
      </c>
      <c r="AR223" s="18">
        <v>2.88</v>
      </c>
      <c r="AS223" s="16">
        <v>-7.8E-2</v>
      </c>
    </row>
    <row r="224" spans="3:45" x14ac:dyDescent="0.2">
      <c r="C224" s="144" t="s">
        <v>19</v>
      </c>
      <c r="D224" s="144" t="s">
        <v>22</v>
      </c>
      <c r="E224" s="145" t="s">
        <v>307</v>
      </c>
      <c r="F224" s="15">
        <v>717</v>
      </c>
      <c r="G224" s="16">
        <v>3.2970000000000002</v>
      </c>
      <c r="H224" s="17">
        <v>39</v>
      </c>
      <c r="I224" s="16">
        <v>0.36899999999999999</v>
      </c>
      <c r="J224" s="17">
        <v>162</v>
      </c>
      <c r="K224" s="16">
        <v>1.508</v>
      </c>
      <c r="L224" s="18">
        <v>18.45</v>
      </c>
      <c r="M224" s="16">
        <v>2.14</v>
      </c>
      <c r="N224" s="18">
        <v>4.42</v>
      </c>
      <c r="O224" s="16">
        <v>0.71399999999999997</v>
      </c>
      <c r="P224" s="15">
        <v>2429</v>
      </c>
      <c r="Q224" s="16">
        <v>4.5990000000000002</v>
      </c>
      <c r="R224" s="17">
        <v>125</v>
      </c>
      <c r="S224" s="16">
        <v>0.33</v>
      </c>
      <c r="T224" s="17">
        <v>656</v>
      </c>
      <c r="U224" s="16">
        <v>2.544</v>
      </c>
      <c r="V224" s="18">
        <v>19.36</v>
      </c>
      <c r="W224" s="16">
        <v>3.2109999999999999</v>
      </c>
      <c r="X224" s="18">
        <v>3.7</v>
      </c>
      <c r="Y224" s="16">
        <v>0.57999999999999996</v>
      </c>
      <c r="Z224" s="15">
        <v>4629</v>
      </c>
      <c r="AA224" s="16">
        <v>9.0679999999999996</v>
      </c>
      <c r="AB224" s="17">
        <v>282</v>
      </c>
      <c r="AC224" s="16">
        <v>1.038</v>
      </c>
      <c r="AD224" s="17">
        <v>1325</v>
      </c>
      <c r="AE224" s="16">
        <v>4.149</v>
      </c>
      <c r="AF224" s="18">
        <v>16.41</v>
      </c>
      <c r="AG224" s="16">
        <v>3.9409999999999998</v>
      </c>
      <c r="AH224" s="18">
        <v>3.49</v>
      </c>
      <c r="AI224" s="16">
        <v>0.95599999999999996</v>
      </c>
      <c r="AJ224" s="15">
        <v>6733</v>
      </c>
      <c r="AK224" s="16">
        <v>7.2750000000000004</v>
      </c>
      <c r="AL224" s="17">
        <v>467</v>
      </c>
      <c r="AM224" s="16">
        <v>-0.36299999999999999</v>
      </c>
      <c r="AN224" s="17">
        <v>1879</v>
      </c>
      <c r="AO224" s="16">
        <v>0.52200000000000002</v>
      </c>
      <c r="AP224" s="18">
        <v>14.41</v>
      </c>
      <c r="AQ224" s="16">
        <v>11.992000000000001</v>
      </c>
      <c r="AR224" s="18">
        <v>3.58</v>
      </c>
      <c r="AS224" s="16">
        <v>4.4370000000000003</v>
      </c>
    </row>
    <row r="225" spans="3:45" x14ac:dyDescent="0.2">
      <c r="C225" s="144" t="s">
        <v>19</v>
      </c>
      <c r="D225" s="144" t="s">
        <v>22</v>
      </c>
      <c r="E225" s="145" t="s">
        <v>308</v>
      </c>
      <c r="F225" s="15"/>
      <c r="G225" s="16"/>
      <c r="H225" s="17"/>
      <c r="I225" s="16"/>
      <c r="J225" s="17"/>
      <c r="K225" s="16"/>
      <c r="L225" s="18"/>
      <c r="M225" s="16"/>
      <c r="N225" s="18"/>
      <c r="O225" s="16"/>
      <c r="P225" s="15"/>
      <c r="Q225" s="16"/>
      <c r="R225" s="17"/>
      <c r="S225" s="16"/>
      <c r="T225" s="17"/>
      <c r="U225" s="16"/>
      <c r="V225" s="18"/>
      <c r="W225" s="16"/>
      <c r="X225" s="18"/>
      <c r="Y225" s="16"/>
      <c r="Z225" s="15">
        <v>5</v>
      </c>
      <c r="AA225" s="16"/>
      <c r="AB225" s="17">
        <v>0</v>
      </c>
      <c r="AC225" s="16"/>
      <c r="AD225" s="17">
        <v>2</v>
      </c>
      <c r="AE225" s="16"/>
      <c r="AF225" s="18">
        <v>82.17</v>
      </c>
      <c r="AG225" s="16"/>
      <c r="AH225" s="18">
        <v>2.52</v>
      </c>
      <c r="AI225" s="16"/>
      <c r="AJ225" s="15">
        <v>10</v>
      </c>
      <c r="AK225" s="16">
        <v>0.98799999999999999</v>
      </c>
      <c r="AL225" s="17">
        <v>1</v>
      </c>
      <c r="AM225" s="16">
        <v>6.5000000000000002E-2</v>
      </c>
      <c r="AN225" s="17">
        <v>3</v>
      </c>
      <c r="AO225" s="16">
        <v>1.96</v>
      </c>
      <c r="AP225" s="18">
        <v>10.119999999999999</v>
      </c>
      <c r="AQ225" s="16">
        <v>0.86599999999999999</v>
      </c>
      <c r="AR225" s="18">
        <v>3.35</v>
      </c>
      <c r="AS225" s="16">
        <v>-0.32800000000000001</v>
      </c>
    </row>
    <row r="226" spans="3:45" x14ac:dyDescent="0.2">
      <c r="C226" s="144" t="s">
        <v>19</v>
      </c>
      <c r="D226" s="144" t="s">
        <v>22</v>
      </c>
      <c r="E226" s="145" t="s">
        <v>309</v>
      </c>
      <c r="F226" s="15"/>
      <c r="G226" s="136"/>
      <c r="H226" s="17"/>
      <c r="I226" s="136"/>
      <c r="J226" s="17"/>
      <c r="K226" s="136"/>
      <c r="L226" s="19"/>
      <c r="M226" s="19"/>
      <c r="N226" s="19"/>
      <c r="O226" s="19"/>
      <c r="P226" s="15">
        <v>4</v>
      </c>
      <c r="Q226" s="136">
        <v>-0.25</v>
      </c>
      <c r="R226" s="17">
        <v>0</v>
      </c>
      <c r="S226" s="136">
        <v>0</v>
      </c>
      <c r="T226" s="17">
        <v>1</v>
      </c>
      <c r="U226" s="136">
        <v>8.0000000000000002E-3</v>
      </c>
      <c r="V226" s="137">
        <v>49.25</v>
      </c>
      <c r="W226" s="136">
        <v>-0.25</v>
      </c>
      <c r="X226" s="137">
        <v>2.98</v>
      </c>
      <c r="Y226" s="136">
        <v>-0.255</v>
      </c>
      <c r="Z226" s="15">
        <v>4</v>
      </c>
      <c r="AA226" s="136">
        <v>-0.25</v>
      </c>
      <c r="AB226" s="17">
        <v>0</v>
      </c>
      <c r="AC226" s="136">
        <v>0</v>
      </c>
      <c r="AD226" s="17">
        <v>1</v>
      </c>
      <c r="AE226" s="136">
        <v>8.0000000000000002E-3</v>
      </c>
      <c r="AF226" s="137">
        <v>49.25</v>
      </c>
      <c r="AG226" s="136">
        <v>-0.25</v>
      </c>
      <c r="AH226" s="137">
        <v>2.98</v>
      </c>
      <c r="AI226" s="136">
        <v>-0.255</v>
      </c>
      <c r="AJ226" s="15">
        <v>4</v>
      </c>
      <c r="AK226" s="136">
        <v>-0.85099999999999998</v>
      </c>
      <c r="AL226" s="17">
        <v>0</v>
      </c>
      <c r="AM226" s="136">
        <v>-0.80500000000000005</v>
      </c>
      <c r="AN226" s="17">
        <v>1</v>
      </c>
      <c r="AO226" s="136">
        <v>-0.8</v>
      </c>
      <c r="AP226" s="137">
        <v>49.25</v>
      </c>
      <c r="AQ226" s="136">
        <v>-0.23499999999999999</v>
      </c>
      <c r="AR226" s="137">
        <v>2.98</v>
      </c>
      <c r="AS226" s="136">
        <v>-0.253</v>
      </c>
    </row>
    <row r="227" spans="3:45" x14ac:dyDescent="0.2">
      <c r="C227" s="144" t="s">
        <v>19</v>
      </c>
      <c r="D227" s="144" t="s">
        <v>22</v>
      </c>
      <c r="E227" s="145" t="s">
        <v>311</v>
      </c>
      <c r="F227" s="15">
        <v>26</v>
      </c>
      <c r="G227" s="136">
        <v>0.21299999999999999</v>
      </c>
      <c r="H227" s="17">
        <v>1</v>
      </c>
      <c r="I227" s="136">
        <v>3.24</v>
      </c>
      <c r="J227" s="17">
        <v>4</v>
      </c>
      <c r="K227" s="136">
        <v>-0.33700000000000002</v>
      </c>
      <c r="L227" s="137">
        <v>24.91</v>
      </c>
      <c r="M227" s="136">
        <v>-0.71399999999999997</v>
      </c>
      <c r="N227" s="137">
        <v>7.25</v>
      </c>
      <c r="O227" s="136">
        <v>0.83</v>
      </c>
      <c r="P227" s="15">
        <v>79</v>
      </c>
      <c r="Q227" s="136">
        <v>1.9179999999999999</v>
      </c>
      <c r="R227" s="17">
        <v>3</v>
      </c>
      <c r="S227" s="136">
        <v>9.2579999999999991</v>
      </c>
      <c r="T227" s="17">
        <v>11</v>
      </c>
      <c r="U227" s="136">
        <v>0.59899999999999998</v>
      </c>
      <c r="V227" s="18">
        <v>24.95</v>
      </c>
      <c r="W227" s="136">
        <v>-0.71599999999999997</v>
      </c>
      <c r="X227" s="18">
        <v>7.23</v>
      </c>
      <c r="Y227" s="136">
        <v>0.82499999999999996</v>
      </c>
      <c r="Z227" s="15">
        <v>212</v>
      </c>
      <c r="AA227" s="16">
        <v>2.0710000000000002</v>
      </c>
      <c r="AB227" s="17">
        <v>9</v>
      </c>
      <c r="AC227" s="16">
        <v>9.7970000000000006</v>
      </c>
      <c r="AD227" s="17">
        <v>29</v>
      </c>
      <c r="AE227" s="16">
        <v>0.68799999999999994</v>
      </c>
      <c r="AF227" s="18">
        <v>24.82</v>
      </c>
      <c r="AG227" s="16">
        <v>-0.71599999999999997</v>
      </c>
      <c r="AH227" s="18">
        <v>7.18</v>
      </c>
      <c r="AI227" s="16">
        <v>0.81899999999999995</v>
      </c>
      <c r="AJ227" s="15">
        <v>232</v>
      </c>
      <c r="AK227" s="16">
        <v>0.57599999999999996</v>
      </c>
      <c r="AL227" s="17">
        <v>11</v>
      </c>
      <c r="AM227" s="16">
        <v>5.2370000000000001</v>
      </c>
      <c r="AN227" s="17">
        <v>35</v>
      </c>
      <c r="AO227" s="16">
        <v>-5.0999999999999997E-2</v>
      </c>
      <c r="AP227" s="18">
        <v>22.01</v>
      </c>
      <c r="AQ227" s="16">
        <v>-0.747</v>
      </c>
      <c r="AR227" s="18">
        <v>6.57</v>
      </c>
      <c r="AS227" s="16">
        <v>0.66100000000000003</v>
      </c>
    </row>
    <row r="228" spans="3:45" x14ac:dyDescent="0.2">
      <c r="C228" s="144" t="s">
        <v>19</v>
      </c>
      <c r="D228" s="144" t="s">
        <v>22</v>
      </c>
      <c r="E228" s="145" t="s">
        <v>312</v>
      </c>
      <c r="F228" s="15">
        <v>57</v>
      </c>
      <c r="G228" s="16">
        <v>0.32700000000000001</v>
      </c>
      <c r="H228" s="17">
        <v>0</v>
      </c>
      <c r="I228" s="16">
        <v>0.33300000000000002</v>
      </c>
      <c r="J228" s="17">
        <v>9</v>
      </c>
      <c r="K228" s="16">
        <v>0.32800000000000001</v>
      </c>
      <c r="L228" s="18">
        <v>128.93</v>
      </c>
      <c r="M228" s="16">
        <v>-5.0000000000000001E-3</v>
      </c>
      <c r="N228" s="18">
        <v>5.98</v>
      </c>
      <c r="O228" s="16">
        <v>-1E-3</v>
      </c>
      <c r="P228" s="15">
        <v>157</v>
      </c>
      <c r="Q228" s="16">
        <v>0.59399999999999997</v>
      </c>
      <c r="R228" s="17">
        <v>1</v>
      </c>
      <c r="S228" s="16">
        <v>0.54400000000000004</v>
      </c>
      <c r="T228" s="17">
        <v>26</v>
      </c>
      <c r="U228" s="16">
        <v>0.55500000000000005</v>
      </c>
      <c r="V228" s="18">
        <v>129.08000000000001</v>
      </c>
      <c r="W228" s="16">
        <v>3.2000000000000001E-2</v>
      </c>
      <c r="X228" s="18">
        <v>5.99</v>
      </c>
      <c r="Y228" s="16">
        <v>2.5000000000000001E-2</v>
      </c>
      <c r="Z228" s="15">
        <v>287</v>
      </c>
      <c r="AA228" s="16">
        <v>0.61799999999999999</v>
      </c>
      <c r="AB228" s="17">
        <v>2</v>
      </c>
      <c r="AC228" s="16">
        <v>0.48699999999999999</v>
      </c>
      <c r="AD228" s="17">
        <v>48</v>
      </c>
      <c r="AE228" s="16">
        <v>0.51300000000000001</v>
      </c>
      <c r="AF228" s="18">
        <v>128.91</v>
      </c>
      <c r="AG228" s="16">
        <v>8.8999999999999996E-2</v>
      </c>
      <c r="AH228" s="18">
        <v>5.99</v>
      </c>
      <c r="AI228" s="16">
        <v>7.0000000000000007E-2</v>
      </c>
      <c r="AJ228" s="15">
        <v>444</v>
      </c>
      <c r="AK228" s="16">
        <v>8.0000000000000002E-3</v>
      </c>
      <c r="AL228" s="17">
        <v>3</v>
      </c>
      <c r="AM228" s="16">
        <v>-2.5000000000000001E-2</v>
      </c>
      <c r="AN228" s="17">
        <v>75</v>
      </c>
      <c r="AO228" s="16">
        <v>-1.2E-2</v>
      </c>
      <c r="AP228" s="18">
        <v>127.67</v>
      </c>
      <c r="AQ228" s="16">
        <v>3.4000000000000002E-2</v>
      </c>
      <c r="AR228" s="18">
        <v>5.94</v>
      </c>
      <c r="AS228" s="16">
        <v>0.02</v>
      </c>
    </row>
    <row r="229" spans="3:45" x14ac:dyDescent="0.2">
      <c r="C229" s="144" t="s">
        <v>19</v>
      </c>
      <c r="D229" s="144" t="s">
        <v>22</v>
      </c>
      <c r="E229" s="145" t="s">
        <v>313</v>
      </c>
      <c r="F229" s="15">
        <v>530</v>
      </c>
      <c r="G229" s="16">
        <v>15.896000000000001</v>
      </c>
      <c r="H229" s="17">
        <v>11</v>
      </c>
      <c r="I229" s="16">
        <v>9.093</v>
      </c>
      <c r="J229" s="17">
        <v>20</v>
      </c>
      <c r="K229" s="16">
        <v>5.0309999999999997</v>
      </c>
      <c r="L229" s="18">
        <v>48.6</v>
      </c>
      <c r="M229" s="16">
        <v>0.67400000000000004</v>
      </c>
      <c r="N229" s="18">
        <v>26.86</v>
      </c>
      <c r="O229" s="16">
        <v>1.802</v>
      </c>
      <c r="P229" s="15">
        <v>823</v>
      </c>
      <c r="Q229" s="16">
        <v>4.1070000000000002</v>
      </c>
      <c r="R229" s="17">
        <v>18</v>
      </c>
      <c r="S229" s="16">
        <v>1.534</v>
      </c>
      <c r="T229" s="17">
        <v>47</v>
      </c>
      <c r="U229" s="16">
        <v>0.89500000000000002</v>
      </c>
      <c r="V229" s="18">
        <v>46.12</v>
      </c>
      <c r="W229" s="16">
        <v>1.0149999999999999</v>
      </c>
      <c r="X229" s="18">
        <v>17.48</v>
      </c>
      <c r="Y229" s="16">
        <v>1.696</v>
      </c>
      <c r="Z229" s="15">
        <v>958</v>
      </c>
      <c r="AA229" s="16">
        <v>2.9319999999999999</v>
      </c>
      <c r="AB229" s="17">
        <v>25</v>
      </c>
      <c r="AC229" s="16">
        <v>1.0109999999999999</v>
      </c>
      <c r="AD229" s="17">
        <v>74</v>
      </c>
      <c r="AE229" s="16">
        <v>0.80800000000000005</v>
      </c>
      <c r="AF229" s="18">
        <v>38.72</v>
      </c>
      <c r="AG229" s="16">
        <v>0.95499999999999996</v>
      </c>
      <c r="AH229" s="18">
        <v>12.93</v>
      </c>
      <c r="AI229" s="16">
        <v>1.175</v>
      </c>
      <c r="AJ229" s="15">
        <v>1341</v>
      </c>
      <c r="AK229" s="16">
        <v>1.927</v>
      </c>
      <c r="AL229" s="17">
        <v>36</v>
      </c>
      <c r="AM229" s="16">
        <v>0.59299999999999997</v>
      </c>
      <c r="AN229" s="17">
        <v>120</v>
      </c>
      <c r="AO229" s="16">
        <v>0.54400000000000004</v>
      </c>
      <c r="AP229" s="18">
        <v>37.17</v>
      </c>
      <c r="AQ229" s="16">
        <v>0.83699999999999997</v>
      </c>
      <c r="AR229" s="18">
        <v>11.16</v>
      </c>
      <c r="AS229" s="16">
        <v>0.89600000000000002</v>
      </c>
    </row>
    <row r="230" spans="3:45" x14ac:dyDescent="0.2">
      <c r="C230" s="144" t="s">
        <v>19</v>
      </c>
      <c r="D230" s="144" t="s">
        <v>22</v>
      </c>
      <c r="E230" s="145" t="s">
        <v>314</v>
      </c>
      <c r="F230" s="15">
        <v>0</v>
      </c>
      <c r="G230" s="16">
        <v>-1</v>
      </c>
      <c r="H230" s="17">
        <v>0</v>
      </c>
      <c r="I230" s="16">
        <v>-1</v>
      </c>
      <c r="J230" s="17">
        <v>0</v>
      </c>
      <c r="K230" s="16">
        <v>-1</v>
      </c>
      <c r="L230" s="18"/>
      <c r="M230" s="16">
        <v>-1</v>
      </c>
      <c r="N230" s="18"/>
      <c r="O230" s="16">
        <v>-1</v>
      </c>
      <c r="P230" s="15">
        <v>73</v>
      </c>
      <c r="Q230" s="16">
        <v>-0.53200000000000003</v>
      </c>
      <c r="R230" s="17">
        <v>2</v>
      </c>
      <c r="S230" s="16">
        <v>-0.90900000000000003</v>
      </c>
      <c r="T230" s="17">
        <v>7</v>
      </c>
      <c r="U230" s="16">
        <v>-0.875</v>
      </c>
      <c r="V230" s="18">
        <v>37.75</v>
      </c>
      <c r="W230" s="16">
        <v>4.1529999999999996</v>
      </c>
      <c r="X230" s="18">
        <v>10.91</v>
      </c>
      <c r="Y230" s="16">
        <v>2.7480000000000002</v>
      </c>
      <c r="Z230" s="15">
        <v>73</v>
      </c>
      <c r="AA230" s="16">
        <v>-0.53900000000000003</v>
      </c>
      <c r="AB230" s="17">
        <v>2</v>
      </c>
      <c r="AC230" s="16">
        <v>-0.91100000000000003</v>
      </c>
      <c r="AD230" s="17">
        <v>7</v>
      </c>
      <c r="AE230" s="16">
        <v>-0.877</v>
      </c>
      <c r="AF230" s="18">
        <v>37.75</v>
      </c>
      <c r="AG230" s="16">
        <v>4.1950000000000003</v>
      </c>
      <c r="AH230" s="18">
        <v>10.91</v>
      </c>
      <c r="AI230" s="16">
        <v>2.7450000000000001</v>
      </c>
      <c r="AJ230" s="15">
        <v>223</v>
      </c>
      <c r="AK230" s="16">
        <v>0.40100000000000002</v>
      </c>
      <c r="AL230" s="17">
        <v>19</v>
      </c>
      <c r="AM230" s="16">
        <v>-0.111</v>
      </c>
      <c r="AN230" s="17">
        <v>56</v>
      </c>
      <c r="AO230" s="16">
        <v>3.4000000000000002E-2</v>
      </c>
      <c r="AP230" s="18">
        <v>11.45</v>
      </c>
      <c r="AQ230" s="16">
        <v>0.57499999999999996</v>
      </c>
      <c r="AR230" s="18">
        <v>3.95</v>
      </c>
      <c r="AS230" s="16">
        <v>0.35499999999999998</v>
      </c>
    </row>
    <row r="231" spans="3:45" x14ac:dyDescent="0.2">
      <c r="C231" s="144" t="s">
        <v>19</v>
      </c>
      <c r="D231" s="144" t="s">
        <v>22</v>
      </c>
      <c r="E231" s="145" t="s">
        <v>315</v>
      </c>
      <c r="F231" s="15">
        <v>2070</v>
      </c>
      <c r="G231" s="16">
        <v>-0.308</v>
      </c>
      <c r="H231" s="17">
        <v>83</v>
      </c>
      <c r="I231" s="16">
        <v>-9.0999999999999998E-2</v>
      </c>
      <c r="J231" s="17">
        <v>273</v>
      </c>
      <c r="K231" s="16">
        <v>0.151</v>
      </c>
      <c r="L231" s="18">
        <v>24.99</v>
      </c>
      <c r="M231" s="16">
        <v>-0.23899999999999999</v>
      </c>
      <c r="N231" s="18">
        <v>7.59</v>
      </c>
      <c r="O231" s="16">
        <v>-0.39900000000000002</v>
      </c>
      <c r="P231" s="15">
        <v>8124</v>
      </c>
      <c r="Q231" s="16">
        <v>-0.187</v>
      </c>
      <c r="R231" s="17">
        <v>327</v>
      </c>
      <c r="S231" s="16">
        <v>7.8E-2</v>
      </c>
      <c r="T231" s="17">
        <v>1733</v>
      </c>
      <c r="U231" s="16">
        <v>1.446</v>
      </c>
      <c r="V231" s="18">
        <v>24.87</v>
      </c>
      <c r="W231" s="16">
        <v>-0.245</v>
      </c>
      <c r="X231" s="18">
        <v>4.6900000000000004</v>
      </c>
      <c r="Y231" s="16">
        <v>-0.66800000000000004</v>
      </c>
      <c r="Z231" s="15">
        <v>12855</v>
      </c>
      <c r="AA231" s="16">
        <v>-9.1999999999999998E-2</v>
      </c>
      <c r="AB231" s="17">
        <v>538</v>
      </c>
      <c r="AC231" s="16">
        <v>0.23400000000000001</v>
      </c>
      <c r="AD231" s="17">
        <v>2686</v>
      </c>
      <c r="AE231" s="16">
        <v>1.766</v>
      </c>
      <c r="AF231" s="18">
        <v>23.91</v>
      </c>
      <c r="AG231" s="16">
        <v>-0.26400000000000001</v>
      </c>
      <c r="AH231" s="18">
        <v>4.79</v>
      </c>
      <c r="AI231" s="16">
        <v>-0.67200000000000004</v>
      </c>
      <c r="AJ231" s="15">
        <v>23328</v>
      </c>
      <c r="AK231" s="16">
        <v>0.16</v>
      </c>
      <c r="AL231" s="17">
        <v>929</v>
      </c>
      <c r="AM231" s="16">
        <v>0.50700000000000001</v>
      </c>
      <c r="AN231" s="17">
        <v>3752</v>
      </c>
      <c r="AO231" s="16">
        <v>1.865</v>
      </c>
      <c r="AP231" s="18">
        <v>25.11</v>
      </c>
      <c r="AQ231" s="16">
        <v>-0.23</v>
      </c>
      <c r="AR231" s="18">
        <v>6.22</v>
      </c>
      <c r="AS231" s="16">
        <v>-0.59499999999999997</v>
      </c>
    </row>
    <row r="232" spans="3:45" x14ac:dyDescent="0.2">
      <c r="C232" s="144" t="s">
        <v>19</v>
      </c>
      <c r="D232" s="144" t="s">
        <v>22</v>
      </c>
      <c r="E232" s="145" t="s">
        <v>317</v>
      </c>
      <c r="F232" s="15">
        <v>176</v>
      </c>
      <c r="G232" s="16"/>
      <c r="H232" s="17">
        <v>13</v>
      </c>
      <c r="I232" s="16"/>
      <c r="J232" s="17">
        <v>43</v>
      </c>
      <c r="K232" s="16"/>
      <c r="L232" s="137">
        <v>14.01</v>
      </c>
      <c r="M232" s="136"/>
      <c r="N232" s="137">
        <v>4.05</v>
      </c>
      <c r="O232" s="136"/>
      <c r="P232" s="15">
        <v>888</v>
      </c>
      <c r="Q232" s="16"/>
      <c r="R232" s="17">
        <v>65</v>
      </c>
      <c r="S232" s="16"/>
      <c r="T232" s="17">
        <v>226</v>
      </c>
      <c r="U232" s="16"/>
      <c r="V232" s="18">
        <v>13.57</v>
      </c>
      <c r="W232" s="16"/>
      <c r="X232" s="18">
        <v>3.92</v>
      </c>
      <c r="Y232" s="16"/>
      <c r="Z232" s="15">
        <v>3090</v>
      </c>
      <c r="AA232" s="16"/>
      <c r="AB232" s="17">
        <v>211</v>
      </c>
      <c r="AC232" s="16"/>
      <c r="AD232" s="17">
        <v>729</v>
      </c>
      <c r="AE232" s="16"/>
      <c r="AF232" s="18">
        <v>14.66</v>
      </c>
      <c r="AG232" s="16"/>
      <c r="AH232" s="18">
        <v>4.24</v>
      </c>
      <c r="AI232" s="16"/>
      <c r="AJ232" s="15">
        <v>3090</v>
      </c>
      <c r="AK232" s="16"/>
      <c r="AL232" s="17">
        <v>211</v>
      </c>
      <c r="AM232" s="16"/>
      <c r="AN232" s="17">
        <v>729</v>
      </c>
      <c r="AO232" s="16"/>
      <c r="AP232" s="18">
        <v>14.66</v>
      </c>
      <c r="AQ232" s="16"/>
      <c r="AR232" s="18">
        <v>4.24</v>
      </c>
      <c r="AS232" s="16"/>
    </row>
    <row r="233" spans="3:45" x14ac:dyDescent="0.2">
      <c r="C233" s="144" t="s">
        <v>19</v>
      </c>
      <c r="D233" s="144" t="s">
        <v>22</v>
      </c>
      <c r="E233" s="145" t="s">
        <v>318</v>
      </c>
      <c r="F233" s="15">
        <v>16</v>
      </c>
      <c r="G233" s="136">
        <v>-0.46800000000000003</v>
      </c>
      <c r="H233" s="17">
        <v>1</v>
      </c>
      <c r="I233" s="136">
        <v>1.1759999999999999</v>
      </c>
      <c r="J233" s="17">
        <v>23</v>
      </c>
      <c r="K233" s="136">
        <v>2.7349999999999999</v>
      </c>
      <c r="L233" s="137">
        <v>21.78</v>
      </c>
      <c r="M233" s="136">
        <v>-0.755</v>
      </c>
      <c r="N233" s="137">
        <v>0.71</v>
      </c>
      <c r="O233" s="136">
        <v>-0.85799999999999998</v>
      </c>
      <c r="P233" s="15">
        <v>37</v>
      </c>
      <c r="Q233" s="136">
        <v>0.224</v>
      </c>
      <c r="R233" s="17">
        <v>2</v>
      </c>
      <c r="S233" s="136">
        <v>4.6470000000000002</v>
      </c>
      <c r="T233" s="17">
        <v>59</v>
      </c>
      <c r="U233" s="136">
        <v>8.7940000000000005</v>
      </c>
      <c r="V233" s="137">
        <v>19.309999999999999</v>
      </c>
      <c r="W233" s="136">
        <v>-0.78300000000000003</v>
      </c>
      <c r="X233" s="137">
        <v>0.62</v>
      </c>
      <c r="Y233" s="136">
        <v>-0.875</v>
      </c>
      <c r="Z233" s="15">
        <v>72</v>
      </c>
      <c r="AA233" s="136">
        <v>1.3779999999999999</v>
      </c>
      <c r="AB233" s="17">
        <v>4</v>
      </c>
      <c r="AC233" s="136">
        <v>10.382</v>
      </c>
      <c r="AD233" s="17">
        <v>121</v>
      </c>
      <c r="AE233" s="136">
        <v>18.898</v>
      </c>
      <c r="AF233" s="137">
        <v>18.61</v>
      </c>
      <c r="AG233" s="136">
        <v>-0.79100000000000004</v>
      </c>
      <c r="AH233" s="137">
        <v>0.6</v>
      </c>
      <c r="AI233" s="136">
        <v>-0.88</v>
      </c>
      <c r="AJ233" s="15">
        <v>90</v>
      </c>
      <c r="AK233" s="16">
        <v>1.984</v>
      </c>
      <c r="AL233" s="17">
        <v>4</v>
      </c>
      <c r="AM233" s="16">
        <v>11</v>
      </c>
      <c r="AN233" s="17">
        <v>124</v>
      </c>
      <c r="AO233" s="16">
        <v>19.504000000000001</v>
      </c>
      <c r="AP233" s="18">
        <v>22.16</v>
      </c>
      <c r="AQ233" s="16">
        <v>-0.751</v>
      </c>
      <c r="AR233" s="18">
        <v>0.73</v>
      </c>
      <c r="AS233" s="16">
        <v>-0.85399999999999998</v>
      </c>
    </row>
    <row r="234" spans="3:45" x14ac:dyDescent="0.2">
      <c r="C234" s="144" t="s">
        <v>19</v>
      </c>
      <c r="D234" s="144" t="s">
        <v>22</v>
      </c>
      <c r="E234" s="145" t="s">
        <v>344</v>
      </c>
      <c r="F234" s="15">
        <v>877</v>
      </c>
      <c r="G234" s="16">
        <v>1.427</v>
      </c>
      <c r="H234" s="17">
        <v>9</v>
      </c>
      <c r="I234" s="16">
        <v>1.339</v>
      </c>
      <c r="J234" s="17">
        <v>298</v>
      </c>
      <c r="K234" s="16">
        <v>1.34</v>
      </c>
      <c r="L234" s="137">
        <v>94.17</v>
      </c>
      <c r="M234" s="136">
        <v>3.6999999999999998E-2</v>
      </c>
      <c r="N234" s="137">
        <v>2.94</v>
      </c>
      <c r="O234" s="136">
        <v>3.6999999999999998E-2</v>
      </c>
      <c r="P234" s="15">
        <v>2432</v>
      </c>
      <c r="Q234" s="16">
        <v>0.746</v>
      </c>
      <c r="R234" s="17">
        <v>26</v>
      </c>
      <c r="S234" s="16">
        <v>0.71</v>
      </c>
      <c r="T234" s="17">
        <v>834</v>
      </c>
      <c r="U234" s="16">
        <v>0.71099999999999997</v>
      </c>
      <c r="V234" s="18">
        <v>93.39</v>
      </c>
      <c r="W234" s="16">
        <v>2.1000000000000001E-2</v>
      </c>
      <c r="X234" s="18">
        <v>2.92</v>
      </c>
      <c r="Y234" s="16">
        <v>2.1000000000000001E-2</v>
      </c>
      <c r="Z234" s="15">
        <v>3490</v>
      </c>
      <c r="AA234" s="16">
        <v>0.66900000000000004</v>
      </c>
      <c r="AB234" s="17">
        <v>39</v>
      </c>
      <c r="AC234" s="16">
        <v>0.72199999999999998</v>
      </c>
      <c r="AD234" s="17">
        <v>1205</v>
      </c>
      <c r="AE234" s="16">
        <v>0.64200000000000002</v>
      </c>
      <c r="AF234" s="18">
        <v>88.49</v>
      </c>
      <c r="AG234" s="16">
        <v>-3.1E-2</v>
      </c>
      <c r="AH234" s="18">
        <v>2.9</v>
      </c>
      <c r="AI234" s="16">
        <v>1.6E-2</v>
      </c>
      <c r="AJ234" s="15">
        <v>5291</v>
      </c>
      <c r="AK234" s="16">
        <v>0.41499999999999998</v>
      </c>
      <c r="AL234" s="17">
        <v>65</v>
      </c>
      <c r="AM234" s="16">
        <v>0.41199999999999998</v>
      </c>
      <c r="AN234" s="17">
        <v>1846</v>
      </c>
      <c r="AO234" s="16">
        <v>0.38700000000000001</v>
      </c>
      <c r="AP234" s="18">
        <v>81.22</v>
      </c>
      <c r="AQ234" s="16">
        <v>2E-3</v>
      </c>
      <c r="AR234" s="18">
        <v>2.87</v>
      </c>
      <c r="AS234" s="16">
        <v>0.02</v>
      </c>
    </row>
    <row r="235" spans="3:45" x14ac:dyDescent="0.2">
      <c r="C235" s="144" t="s">
        <v>19</v>
      </c>
      <c r="D235" s="144" t="s">
        <v>22</v>
      </c>
      <c r="E235" s="145" t="s">
        <v>345</v>
      </c>
      <c r="F235" s="15">
        <v>0</v>
      </c>
      <c r="G235" s="136">
        <v>-1</v>
      </c>
      <c r="H235" s="17">
        <v>0</v>
      </c>
      <c r="I235" s="136">
        <v>-1</v>
      </c>
      <c r="J235" s="17">
        <v>0</v>
      </c>
      <c r="K235" s="136">
        <v>-1</v>
      </c>
      <c r="L235" s="19"/>
      <c r="M235" s="136">
        <v>-1</v>
      </c>
      <c r="N235" s="19"/>
      <c r="O235" s="136">
        <v>-1</v>
      </c>
      <c r="P235" s="15">
        <v>12</v>
      </c>
      <c r="Q235" s="16">
        <v>-0.8</v>
      </c>
      <c r="R235" s="17">
        <v>0</v>
      </c>
      <c r="S235" s="16">
        <v>-0.79700000000000004</v>
      </c>
      <c r="T235" s="17">
        <v>2</v>
      </c>
      <c r="U235" s="16">
        <v>-0.79900000000000004</v>
      </c>
      <c r="V235" s="137">
        <v>92.46</v>
      </c>
      <c r="W235" s="136">
        <v>-1.2999999999999999E-2</v>
      </c>
      <c r="X235" s="137">
        <v>4.99</v>
      </c>
      <c r="Y235" s="136">
        <v>-1E-3</v>
      </c>
      <c r="Z235" s="15">
        <v>73</v>
      </c>
      <c r="AA235" s="16">
        <v>0.21199999999999999</v>
      </c>
      <c r="AB235" s="17">
        <v>1</v>
      </c>
      <c r="AC235" s="16">
        <v>0.25</v>
      </c>
      <c r="AD235" s="17">
        <v>15</v>
      </c>
      <c r="AE235" s="16">
        <v>0.21299999999999999</v>
      </c>
      <c r="AF235" s="18">
        <v>90.84</v>
      </c>
      <c r="AG235" s="16">
        <v>-3.1E-2</v>
      </c>
      <c r="AH235" s="18">
        <v>4.99</v>
      </c>
      <c r="AI235" s="16">
        <v>-1E-3</v>
      </c>
      <c r="AJ235" s="15">
        <v>97</v>
      </c>
      <c r="AK235" s="16">
        <v>0.61399999999999999</v>
      </c>
      <c r="AL235" s="17">
        <v>1</v>
      </c>
      <c r="AM235" s="16">
        <v>0.65600000000000003</v>
      </c>
      <c r="AN235" s="17">
        <v>19</v>
      </c>
      <c r="AO235" s="16">
        <v>0.61499999999999999</v>
      </c>
      <c r="AP235" s="18">
        <v>91.31</v>
      </c>
      <c r="AQ235" s="16">
        <v>-2.5999999999999999E-2</v>
      </c>
      <c r="AR235" s="18">
        <v>4.99</v>
      </c>
      <c r="AS235" s="16">
        <v>-1E-3</v>
      </c>
    </row>
    <row r="236" spans="3:45" x14ac:dyDescent="0.2">
      <c r="C236" s="144" t="s">
        <v>19</v>
      </c>
      <c r="D236" s="144" t="s">
        <v>22</v>
      </c>
      <c r="E236" s="145" t="s">
        <v>319</v>
      </c>
      <c r="F236" s="15">
        <v>1053</v>
      </c>
      <c r="G236" s="16">
        <v>2.4340000000000002</v>
      </c>
      <c r="H236" s="17">
        <v>32</v>
      </c>
      <c r="I236" s="16">
        <v>0.66100000000000003</v>
      </c>
      <c r="J236" s="17">
        <v>107</v>
      </c>
      <c r="K236" s="16">
        <v>0.95099999999999996</v>
      </c>
      <c r="L236" s="137">
        <v>33.24</v>
      </c>
      <c r="M236" s="136">
        <v>1.0680000000000001</v>
      </c>
      <c r="N236" s="137">
        <v>9.8800000000000008</v>
      </c>
      <c r="O236" s="136">
        <v>0.76</v>
      </c>
      <c r="P236" s="15">
        <v>2845</v>
      </c>
      <c r="Q236" s="16">
        <v>1.177</v>
      </c>
      <c r="R236" s="17">
        <v>89</v>
      </c>
      <c r="S236" s="16">
        <v>-6.0999999999999999E-2</v>
      </c>
      <c r="T236" s="17">
        <v>324</v>
      </c>
      <c r="U236" s="16">
        <v>0.27300000000000002</v>
      </c>
      <c r="V236" s="137">
        <v>31.92</v>
      </c>
      <c r="W236" s="136">
        <v>1.319</v>
      </c>
      <c r="X236" s="137">
        <v>8.77</v>
      </c>
      <c r="Y236" s="136">
        <v>0.71</v>
      </c>
      <c r="Z236" s="15">
        <v>4408</v>
      </c>
      <c r="AA236" s="16">
        <v>1.21</v>
      </c>
      <c r="AB236" s="17">
        <v>148</v>
      </c>
      <c r="AC236" s="16">
        <v>0.10199999999999999</v>
      </c>
      <c r="AD236" s="17">
        <v>554</v>
      </c>
      <c r="AE236" s="16">
        <v>0.42799999999999999</v>
      </c>
      <c r="AF236" s="137">
        <v>29.79</v>
      </c>
      <c r="AG236" s="136">
        <v>1.0049999999999999</v>
      </c>
      <c r="AH236" s="137">
        <v>7.96</v>
      </c>
      <c r="AI236" s="136">
        <v>0.54800000000000004</v>
      </c>
      <c r="AJ236" s="15">
        <v>7051</v>
      </c>
      <c r="AK236" s="16">
        <v>0.86399999999999999</v>
      </c>
      <c r="AL236" s="17">
        <v>282</v>
      </c>
      <c r="AM236" s="16">
        <v>0.34699999999999998</v>
      </c>
      <c r="AN236" s="17">
        <v>950</v>
      </c>
      <c r="AO236" s="16">
        <v>0.45400000000000001</v>
      </c>
      <c r="AP236" s="18">
        <v>25.05</v>
      </c>
      <c r="AQ236" s="16">
        <v>0.38400000000000001</v>
      </c>
      <c r="AR236" s="18">
        <v>7.43</v>
      </c>
      <c r="AS236" s="16">
        <v>0.28199999999999997</v>
      </c>
    </row>
    <row r="237" spans="3:45" x14ac:dyDescent="0.2">
      <c r="C237" s="144" t="s">
        <v>19</v>
      </c>
      <c r="D237" s="144" t="s">
        <v>22</v>
      </c>
      <c r="E237" s="145" t="s">
        <v>320</v>
      </c>
      <c r="F237" s="15">
        <v>12264</v>
      </c>
      <c r="G237" s="136">
        <v>0.29899999999999999</v>
      </c>
      <c r="H237" s="17">
        <v>204</v>
      </c>
      <c r="I237" s="136">
        <v>0.502</v>
      </c>
      <c r="J237" s="17">
        <v>4358</v>
      </c>
      <c r="K237" s="136">
        <v>0.26600000000000001</v>
      </c>
      <c r="L237" s="137">
        <v>60.26</v>
      </c>
      <c r="M237" s="136">
        <v>-0.13500000000000001</v>
      </c>
      <c r="N237" s="137">
        <v>2.81</v>
      </c>
      <c r="O237" s="136">
        <v>2.5000000000000001E-2</v>
      </c>
      <c r="P237" s="15">
        <v>41495</v>
      </c>
      <c r="Q237" s="16">
        <v>0.115</v>
      </c>
      <c r="R237" s="17">
        <v>714</v>
      </c>
      <c r="S237" s="16">
        <v>0.378</v>
      </c>
      <c r="T237" s="17">
        <v>14409</v>
      </c>
      <c r="U237" s="16">
        <v>6.7000000000000004E-2</v>
      </c>
      <c r="V237" s="18">
        <v>58.15</v>
      </c>
      <c r="W237" s="16">
        <v>-0.191</v>
      </c>
      <c r="X237" s="18">
        <v>2.88</v>
      </c>
      <c r="Y237" s="16">
        <v>4.4999999999999998E-2</v>
      </c>
      <c r="Z237" s="15">
        <v>61226</v>
      </c>
      <c r="AA237" s="16">
        <v>5.6000000000000001E-2</v>
      </c>
      <c r="AB237" s="17">
        <v>1131</v>
      </c>
      <c r="AC237" s="16">
        <v>0.375</v>
      </c>
      <c r="AD237" s="17">
        <v>21008</v>
      </c>
      <c r="AE237" s="16">
        <v>-5.0000000000000001E-3</v>
      </c>
      <c r="AF237" s="18">
        <v>54.15</v>
      </c>
      <c r="AG237" s="16">
        <v>-0.23200000000000001</v>
      </c>
      <c r="AH237" s="18">
        <v>2.91</v>
      </c>
      <c r="AI237" s="16">
        <v>6.0999999999999999E-2</v>
      </c>
      <c r="AJ237" s="15">
        <v>97638</v>
      </c>
      <c r="AK237" s="16">
        <v>-1E-3</v>
      </c>
      <c r="AL237" s="17">
        <v>1734</v>
      </c>
      <c r="AM237" s="16">
        <v>0.192</v>
      </c>
      <c r="AN237" s="17">
        <v>33991</v>
      </c>
      <c r="AO237" s="16">
        <v>-0.04</v>
      </c>
      <c r="AP237" s="18">
        <v>56.3</v>
      </c>
      <c r="AQ237" s="16">
        <v>-0.16200000000000001</v>
      </c>
      <c r="AR237" s="18">
        <v>2.87</v>
      </c>
      <c r="AS237" s="16">
        <v>0.04</v>
      </c>
    </row>
    <row r="238" spans="3:45" x14ac:dyDescent="0.2">
      <c r="C238" s="144" t="s">
        <v>19</v>
      </c>
      <c r="D238" s="144" t="s">
        <v>22</v>
      </c>
      <c r="E238" s="145" t="s">
        <v>321</v>
      </c>
      <c r="F238" s="15">
        <v>1351</v>
      </c>
      <c r="G238" s="16">
        <v>0.13500000000000001</v>
      </c>
      <c r="H238" s="17">
        <v>32</v>
      </c>
      <c r="I238" s="16">
        <v>0.74199999999999999</v>
      </c>
      <c r="J238" s="17">
        <v>948</v>
      </c>
      <c r="K238" s="16">
        <v>0.60299999999999998</v>
      </c>
      <c r="L238" s="18">
        <v>42.09</v>
      </c>
      <c r="M238" s="16">
        <v>-0.34899999999999998</v>
      </c>
      <c r="N238" s="18">
        <v>1.43</v>
      </c>
      <c r="O238" s="16">
        <v>-0.29199999999999998</v>
      </c>
      <c r="P238" s="15">
        <v>4182</v>
      </c>
      <c r="Q238" s="16">
        <v>8.3000000000000004E-2</v>
      </c>
      <c r="R238" s="17">
        <v>92</v>
      </c>
      <c r="S238" s="16">
        <v>0.17499999999999999</v>
      </c>
      <c r="T238" s="17">
        <v>2518</v>
      </c>
      <c r="U238" s="16">
        <v>0.161</v>
      </c>
      <c r="V238" s="18">
        <v>45.42</v>
      </c>
      <c r="W238" s="16">
        <v>-7.8E-2</v>
      </c>
      <c r="X238" s="18">
        <v>1.66</v>
      </c>
      <c r="Y238" s="16">
        <v>-6.7000000000000004E-2</v>
      </c>
      <c r="Z238" s="15">
        <v>7269</v>
      </c>
      <c r="AA238" s="16">
        <v>-5.0000000000000001E-3</v>
      </c>
      <c r="AB238" s="17">
        <v>172</v>
      </c>
      <c r="AC238" s="16">
        <v>-2.5000000000000001E-2</v>
      </c>
      <c r="AD238" s="17">
        <v>4024</v>
      </c>
      <c r="AE238" s="16">
        <v>7.1999999999999995E-2</v>
      </c>
      <c r="AF238" s="18">
        <v>42.39</v>
      </c>
      <c r="AG238" s="16">
        <v>2.1000000000000001E-2</v>
      </c>
      <c r="AH238" s="18">
        <v>1.81</v>
      </c>
      <c r="AI238" s="16">
        <v>-7.0999999999999994E-2</v>
      </c>
      <c r="AJ238" s="15">
        <v>11439</v>
      </c>
      <c r="AK238" s="16">
        <v>-0.17399999999999999</v>
      </c>
      <c r="AL238" s="17">
        <v>249</v>
      </c>
      <c r="AM238" s="16">
        <v>-0.17</v>
      </c>
      <c r="AN238" s="17">
        <v>5851</v>
      </c>
      <c r="AO238" s="16">
        <v>-0.20200000000000001</v>
      </c>
      <c r="AP238" s="18">
        <v>45.91</v>
      </c>
      <c r="AQ238" s="16">
        <v>-5.0000000000000001E-3</v>
      </c>
      <c r="AR238" s="18">
        <v>1.96</v>
      </c>
      <c r="AS238" s="16">
        <v>3.5999999999999997E-2</v>
      </c>
    </row>
    <row r="239" spans="3:45" x14ac:dyDescent="0.2">
      <c r="C239" s="144" t="s">
        <v>19</v>
      </c>
      <c r="D239" s="144" t="s">
        <v>22</v>
      </c>
      <c r="E239" s="145" t="s">
        <v>322</v>
      </c>
      <c r="F239" s="15">
        <v>13944</v>
      </c>
      <c r="G239" s="16">
        <v>1.119</v>
      </c>
      <c r="H239" s="17">
        <v>793</v>
      </c>
      <c r="I239" s="16">
        <v>0.874</v>
      </c>
      <c r="J239" s="17">
        <v>5291</v>
      </c>
      <c r="K239" s="16">
        <v>1.2949999999999999</v>
      </c>
      <c r="L239" s="18">
        <v>17.579999999999998</v>
      </c>
      <c r="M239" s="16">
        <v>0.13100000000000001</v>
      </c>
      <c r="N239" s="18">
        <v>2.64</v>
      </c>
      <c r="O239" s="16">
        <v>-7.6999999999999999E-2</v>
      </c>
      <c r="P239" s="15">
        <v>45626</v>
      </c>
      <c r="Q239" s="16">
        <v>0.76700000000000002</v>
      </c>
      <c r="R239" s="17">
        <v>2738</v>
      </c>
      <c r="S239" s="16">
        <v>0.85799999999999998</v>
      </c>
      <c r="T239" s="17">
        <v>16758</v>
      </c>
      <c r="U239" s="16">
        <v>1.042</v>
      </c>
      <c r="V239" s="18">
        <v>16.66</v>
      </c>
      <c r="W239" s="16">
        <v>-4.9000000000000002E-2</v>
      </c>
      <c r="X239" s="18">
        <v>2.72</v>
      </c>
      <c r="Y239" s="16">
        <v>-0.13500000000000001</v>
      </c>
      <c r="Z239" s="15">
        <v>74210</v>
      </c>
      <c r="AA239" s="16">
        <v>0.439</v>
      </c>
      <c r="AB239" s="17">
        <v>5276</v>
      </c>
      <c r="AC239" s="16">
        <v>0.13300000000000001</v>
      </c>
      <c r="AD239" s="17">
        <v>25868</v>
      </c>
      <c r="AE239" s="16">
        <v>0.74</v>
      </c>
      <c r="AF239" s="18">
        <v>14.07</v>
      </c>
      <c r="AG239" s="16">
        <v>0.27</v>
      </c>
      <c r="AH239" s="18">
        <v>2.87</v>
      </c>
      <c r="AI239" s="16">
        <v>-0.17199999999999999</v>
      </c>
      <c r="AJ239" s="15">
        <v>123394</v>
      </c>
      <c r="AK239" s="16">
        <v>0.182</v>
      </c>
      <c r="AL239" s="17">
        <v>10052</v>
      </c>
      <c r="AM239" s="16">
        <v>-0.16</v>
      </c>
      <c r="AN239" s="17">
        <v>40366</v>
      </c>
      <c r="AO239" s="16">
        <v>0.38300000000000001</v>
      </c>
      <c r="AP239" s="18">
        <v>12.28</v>
      </c>
      <c r="AQ239" s="16">
        <v>0.40699999999999997</v>
      </c>
      <c r="AR239" s="18">
        <v>3.06</v>
      </c>
      <c r="AS239" s="16">
        <v>-0.14499999999999999</v>
      </c>
    </row>
    <row r="240" spans="3:45" x14ac:dyDescent="0.2">
      <c r="C240" s="144" t="s">
        <v>19</v>
      </c>
      <c r="D240" s="144" t="s">
        <v>22</v>
      </c>
      <c r="E240" s="145" t="s">
        <v>323</v>
      </c>
      <c r="F240" s="15">
        <v>472</v>
      </c>
      <c r="G240" s="16">
        <v>4.0330000000000004</v>
      </c>
      <c r="H240" s="17">
        <v>32</v>
      </c>
      <c r="I240" s="16">
        <v>4.0220000000000002</v>
      </c>
      <c r="J240" s="17">
        <v>113</v>
      </c>
      <c r="K240" s="16">
        <v>2.87</v>
      </c>
      <c r="L240" s="18">
        <v>14.72</v>
      </c>
      <c r="M240" s="16">
        <v>2E-3</v>
      </c>
      <c r="N240" s="18">
        <v>4.17</v>
      </c>
      <c r="O240" s="16">
        <v>0.30099999999999999</v>
      </c>
      <c r="P240" s="15">
        <v>1931</v>
      </c>
      <c r="Q240" s="16">
        <v>0.66800000000000004</v>
      </c>
      <c r="R240" s="17">
        <v>140</v>
      </c>
      <c r="S240" s="16">
        <v>2.9729999999999999</v>
      </c>
      <c r="T240" s="17">
        <v>500</v>
      </c>
      <c r="U240" s="16">
        <v>0.91800000000000004</v>
      </c>
      <c r="V240" s="18">
        <v>13.76</v>
      </c>
      <c r="W240" s="16">
        <v>-0.57999999999999996</v>
      </c>
      <c r="X240" s="18">
        <v>3.87</v>
      </c>
      <c r="Y240" s="16">
        <v>-0.13</v>
      </c>
      <c r="Z240" s="15">
        <v>7233</v>
      </c>
      <c r="AA240" s="16">
        <v>0.82699999999999996</v>
      </c>
      <c r="AB240" s="17">
        <v>495</v>
      </c>
      <c r="AC240" s="16">
        <v>4.9969999999999999</v>
      </c>
      <c r="AD240" s="17">
        <v>1731</v>
      </c>
      <c r="AE240" s="16">
        <v>1.056</v>
      </c>
      <c r="AF240" s="18">
        <v>14.62</v>
      </c>
      <c r="AG240" s="16">
        <v>-0.69499999999999995</v>
      </c>
      <c r="AH240" s="18">
        <v>4.18</v>
      </c>
      <c r="AI240" s="16">
        <v>-0.112</v>
      </c>
      <c r="AJ240" s="15">
        <v>8202</v>
      </c>
      <c r="AK240" s="16">
        <v>-0.182</v>
      </c>
      <c r="AL240" s="17">
        <v>549</v>
      </c>
      <c r="AM240" s="16">
        <v>1.587</v>
      </c>
      <c r="AN240" s="17">
        <v>1877</v>
      </c>
      <c r="AO240" s="16">
        <v>-0.13</v>
      </c>
      <c r="AP240" s="18">
        <v>14.94</v>
      </c>
      <c r="AQ240" s="16">
        <v>-0.68400000000000005</v>
      </c>
      <c r="AR240" s="18">
        <v>4.37</v>
      </c>
      <c r="AS240" s="16">
        <v>-0.06</v>
      </c>
    </row>
    <row r="241" spans="3:45" x14ac:dyDescent="0.2">
      <c r="C241" s="144" t="s">
        <v>19</v>
      </c>
      <c r="D241" s="144" t="s">
        <v>22</v>
      </c>
      <c r="E241" s="145" t="s">
        <v>324</v>
      </c>
      <c r="F241" s="15">
        <v>2475</v>
      </c>
      <c r="G241" s="16">
        <v>5.3999999999999999E-2</v>
      </c>
      <c r="H241" s="17">
        <v>26</v>
      </c>
      <c r="I241" s="16">
        <v>-4.0000000000000001E-3</v>
      </c>
      <c r="J241" s="17">
        <v>810</v>
      </c>
      <c r="K241" s="16">
        <v>0.13900000000000001</v>
      </c>
      <c r="L241" s="18">
        <v>94.01</v>
      </c>
      <c r="M241" s="16">
        <v>5.8000000000000003E-2</v>
      </c>
      <c r="N241" s="18">
        <v>3.06</v>
      </c>
      <c r="O241" s="16">
        <v>-7.4999999999999997E-2</v>
      </c>
      <c r="P241" s="15">
        <v>8604</v>
      </c>
      <c r="Q241" s="16">
        <v>5.1999999999999998E-2</v>
      </c>
      <c r="R241" s="17">
        <v>91</v>
      </c>
      <c r="S241" s="16">
        <v>-5.2999999999999999E-2</v>
      </c>
      <c r="T241" s="17">
        <v>2756</v>
      </c>
      <c r="U241" s="16">
        <v>2.9000000000000001E-2</v>
      </c>
      <c r="V241" s="18">
        <v>94.13</v>
      </c>
      <c r="W241" s="16">
        <v>0.11</v>
      </c>
      <c r="X241" s="18">
        <v>3.12</v>
      </c>
      <c r="Y241" s="16">
        <v>2.1999999999999999E-2</v>
      </c>
      <c r="Z241" s="15">
        <v>13766</v>
      </c>
      <c r="AA241" s="16">
        <v>6.6000000000000003E-2</v>
      </c>
      <c r="AB241" s="17">
        <v>150</v>
      </c>
      <c r="AC241" s="16">
        <v>-2.1999999999999999E-2</v>
      </c>
      <c r="AD241" s="17">
        <v>4413</v>
      </c>
      <c r="AE241" s="16">
        <v>4.9000000000000002E-2</v>
      </c>
      <c r="AF241" s="18">
        <v>92</v>
      </c>
      <c r="AG241" s="16">
        <v>0.09</v>
      </c>
      <c r="AH241" s="18">
        <v>3.12</v>
      </c>
      <c r="AI241" s="16">
        <v>1.7000000000000001E-2</v>
      </c>
      <c r="AJ241" s="15">
        <v>24688</v>
      </c>
      <c r="AK241" s="16">
        <v>0.153</v>
      </c>
      <c r="AL241" s="17">
        <v>278</v>
      </c>
      <c r="AM241" s="16">
        <v>6.3E-2</v>
      </c>
      <c r="AN241" s="17">
        <v>7961</v>
      </c>
      <c r="AO241" s="16">
        <v>0.122</v>
      </c>
      <c r="AP241" s="18">
        <v>88.9</v>
      </c>
      <c r="AQ241" s="16">
        <v>8.5000000000000006E-2</v>
      </c>
      <c r="AR241" s="18">
        <v>3.1</v>
      </c>
      <c r="AS241" s="16">
        <v>2.8000000000000001E-2</v>
      </c>
    </row>
    <row r="242" spans="3:45" x14ac:dyDescent="0.2">
      <c r="C242" s="144" t="s">
        <v>19</v>
      </c>
      <c r="D242" s="144" t="s">
        <v>22</v>
      </c>
      <c r="E242" s="145" t="s">
        <v>325</v>
      </c>
      <c r="F242" s="15">
        <v>326</v>
      </c>
      <c r="G242" s="16">
        <v>0.28899999999999998</v>
      </c>
      <c r="H242" s="17">
        <v>78</v>
      </c>
      <c r="I242" s="16">
        <v>0.5</v>
      </c>
      <c r="J242" s="17">
        <v>292</v>
      </c>
      <c r="K242" s="16">
        <v>0.26600000000000001</v>
      </c>
      <c r="L242" s="18">
        <v>4.18</v>
      </c>
      <c r="M242" s="16">
        <v>-0.14099999999999999</v>
      </c>
      <c r="N242" s="18">
        <v>1.1200000000000001</v>
      </c>
      <c r="O242" s="16">
        <v>1.7999999999999999E-2</v>
      </c>
      <c r="P242" s="15">
        <v>976</v>
      </c>
      <c r="Q242" s="16">
        <v>0.13</v>
      </c>
      <c r="R242" s="17">
        <v>208</v>
      </c>
      <c r="S242" s="16">
        <v>5.5E-2</v>
      </c>
      <c r="T242" s="17">
        <v>815</v>
      </c>
      <c r="U242" s="16">
        <v>4.5999999999999999E-2</v>
      </c>
      <c r="V242" s="18">
        <v>4.6900000000000004</v>
      </c>
      <c r="W242" s="16">
        <v>7.0999999999999994E-2</v>
      </c>
      <c r="X242" s="18">
        <v>1.2</v>
      </c>
      <c r="Y242" s="16">
        <v>0.08</v>
      </c>
      <c r="Z242" s="15">
        <v>2168</v>
      </c>
      <c r="AA242" s="16">
        <v>0.74299999999999999</v>
      </c>
      <c r="AB242" s="17">
        <v>488</v>
      </c>
      <c r="AC242" s="16">
        <v>0.65200000000000002</v>
      </c>
      <c r="AD242" s="17">
        <v>1921</v>
      </c>
      <c r="AE242" s="16">
        <v>0.64600000000000002</v>
      </c>
      <c r="AF242" s="18">
        <v>4.4400000000000004</v>
      </c>
      <c r="AG242" s="16">
        <v>5.5E-2</v>
      </c>
      <c r="AH242" s="18">
        <v>1.1299999999999999</v>
      </c>
      <c r="AI242" s="16">
        <v>5.8999999999999997E-2</v>
      </c>
      <c r="AJ242" s="15">
        <v>4225</v>
      </c>
      <c r="AK242" s="16">
        <v>1.651</v>
      </c>
      <c r="AL242" s="17">
        <v>982</v>
      </c>
      <c r="AM242" s="16">
        <v>1.657</v>
      </c>
      <c r="AN242" s="17">
        <v>3698</v>
      </c>
      <c r="AO242" s="16">
        <v>1.5429999999999999</v>
      </c>
      <c r="AP242" s="18">
        <v>4.3</v>
      </c>
      <c r="AQ242" s="16">
        <v>-2E-3</v>
      </c>
      <c r="AR242" s="18">
        <v>1.1399999999999999</v>
      </c>
      <c r="AS242" s="16">
        <v>4.2000000000000003E-2</v>
      </c>
    </row>
    <row r="243" spans="3:45" x14ac:dyDescent="0.2">
      <c r="C243" s="144" t="s">
        <v>19</v>
      </c>
      <c r="D243" s="144" t="s">
        <v>22</v>
      </c>
      <c r="E243" s="145" t="s">
        <v>326</v>
      </c>
      <c r="F243" s="15">
        <v>4774</v>
      </c>
      <c r="G243" s="16">
        <v>0.32900000000000001</v>
      </c>
      <c r="H243" s="17">
        <v>242</v>
      </c>
      <c r="I243" s="16">
        <v>0.8</v>
      </c>
      <c r="J243" s="17">
        <v>858</v>
      </c>
      <c r="K243" s="16">
        <v>1.4159999999999999</v>
      </c>
      <c r="L243" s="18">
        <v>19.73</v>
      </c>
      <c r="M243" s="16">
        <v>-0.26100000000000001</v>
      </c>
      <c r="N243" s="18">
        <v>5.57</v>
      </c>
      <c r="O243" s="16">
        <v>-0.45</v>
      </c>
      <c r="P243" s="15">
        <v>18847</v>
      </c>
      <c r="Q243" s="16">
        <v>0.55500000000000005</v>
      </c>
      <c r="R243" s="17">
        <v>973</v>
      </c>
      <c r="S243" s="16">
        <v>1.069</v>
      </c>
      <c r="T243" s="17">
        <v>4926</v>
      </c>
      <c r="U243" s="16">
        <v>3.089</v>
      </c>
      <c r="V243" s="18">
        <v>19.36</v>
      </c>
      <c r="W243" s="16">
        <v>-0.248</v>
      </c>
      <c r="X243" s="18">
        <v>3.83</v>
      </c>
      <c r="Y243" s="16">
        <v>-0.62</v>
      </c>
      <c r="Z243" s="15">
        <v>36901</v>
      </c>
      <c r="AA243" s="16">
        <v>1.1879999999999999</v>
      </c>
      <c r="AB243" s="17">
        <v>2125</v>
      </c>
      <c r="AC243" s="16">
        <v>2.1070000000000002</v>
      </c>
      <c r="AD243" s="17">
        <v>9848</v>
      </c>
      <c r="AE243" s="16">
        <v>4.5970000000000004</v>
      </c>
      <c r="AF243" s="18">
        <v>17.36</v>
      </c>
      <c r="AG243" s="16">
        <v>-0.29599999999999999</v>
      </c>
      <c r="AH243" s="18">
        <v>3.75</v>
      </c>
      <c r="AI243" s="16">
        <v>-0.60899999999999999</v>
      </c>
      <c r="AJ243" s="15">
        <v>58110</v>
      </c>
      <c r="AK243" s="16">
        <v>1.452</v>
      </c>
      <c r="AL243" s="17">
        <v>3349</v>
      </c>
      <c r="AM243" s="16">
        <v>1.4339999999999999</v>
      </c>
      <c r="AN243" s="17">
        <v>13492</v>
      </c>
      <c r="AO243" s="16">
        <v>3.2749999999999999</v>
      </c>
      <c r="AP243" s="18">
        <v>17.350000000000001</v>
      </c>
      <c r="AQ243" s="16">
        <v>8.0000000000000002E-3</v>
      </c>
      <c r="AR243" s="18">
        <v>4.3099999999999996</v>
      </c>
      <c r="AS243" s="16">
        <v>-0.42599999999999999</v>
      </c>
    </row>
    <row r="244" spans="3:45" x14ac:dyDescent="0.2">
      <c r="C244" s="144" t="s">
        <v>19</v>
      </c>
      <c r="D244" s="144" t="s">
        <v>22</v>
      </c>
      <c r="E244" s="145" t="s">
        <v>327</v>
      </c>
      <c r="F244" s="15">
        <v>36660</v>
      </c>
      <c r="G244" s="16">
        <v>0.54</v>
      </c>
      <c r="H244" s="17">
        <v>1439</v>
      </c>
      <c r="I244" s="16">
        <v>0.76400000000000001</v>
      </c>
      <c r="J244" s="17">
        <v>12776</v>
      </c>
      <c r="K244" s="16">
        <v>0.65500000000000003</v>
      </c>
      <c r="L244" s="18">
        <v>25.48</v>
      </c>
      <c r="M244" s="16">
        <v>-0.127</v>
      </c>
      <c r="N244" s="18">
        <v>2.87</v>
      </c>
      <c r="O244" s="16">
        <v>-7.0000000000000007E-2</v>
      </c>
      <c r="P244" s="15">
        <v>124506</v>
      </c>
      <c r="Q244" s="16">
        <v>0.375</v>
      </c>
      <c r="R244" s="17">
        <v>5047</v>
      </c>
      <c r="S244" s="16">
        <v>0.70199999999999996</v>
      </c>
      <c r="T244" s="17">
        <v>43007</v>
      </c>
      <c r="U244" s="16">
        <v>0.48</v>
      </c>
      <c r="V244" s="18">
        <v>24.67</v>
      </c>
      <c r="W244" s="16">
        <v>-0.192</v>
      </c>
      <c r="X244" s="18">
        <v>2.9</v>
      </c>
      <c r="Y244" s="16">
        <v>-7.0999999999999994E-2</v>
      </c>
      <c r="Z244" s="15">
        <v>207180</v>
      </c>
      <c r="AA244" s="16">
        <v>0.34699999999999998</v>
      </c>
      <c r="AB244" s="17">
        <v>9983</v>
      </c>
      <c r="AC244" s="16">
        <v>0.42499999999999999</v>
      </c>
      <c r="AD244" s="17">
        <v>69368</v>
      </c>
      <c r="AE244" s="16">
        <v>0.442</v>
      </c>
      <c r="AF244" s="18">
        <v>20.75</v>
      </c>
      <c r="AG244" s="16">
        <v>-5.5E-2</v>
      </c>
      <c r="AH244" s="18">
        <v>2.99</v>
      </c>
      <c r="AI244" s="16">
        <v>-6.6000000000000003E-2</v>
      </c>
      <c r="AJ244" s="15">
        <v>334747</v>
      </c>
      <c r="AK244" s="16">
        <v>0.21099999999999999</v>
      </c>
      <c r="AL244" s="17">
        <v>17475</v>
      </c>
      <c r="AM244" s="16">
        <v>8.2000000000000003E-2</v>
      </c>
      <c r="AN244" s="17">
        <v>108185</v>
      </c>
      <c r="AO244" s="16">
        <v>0.251</v>
      </c>
      <c r="AP244" s="18">
        <v>19.16</v>
      </c>
      <c r="AQ244" s="16">
        <v>0.11899999999999999</v>
      </c>
      <c r="AR244" s="18">
        <v>3.09</v>
      </c>
      <c r="AS244" s="16">
        <v>-3.3000000000000002E-2</v>
      </c>
    </row>
    <row r="245" spans="3:45" x14ac:dyDescent="0.2">
      <c r="C245" s="144" t="s">
        <v>19</v>
      </c>
      <c r="D245" s="144" t="s">
        <v>20</v>
      </c>
      <c r="E245" s="145" t="s">
        <v>271</v>
      </c>
      <c r="F245" s="15">
        <v>27545</v>
      </c>
      <c r="G245" s="16">
        <v>2.5999999999999999E-2</v>
      </c>
      <c r="H245" s="17">
        <v>2740</v>
      </c>
      <c r="I245" s="16">
        <v>-7.0000000000000001E-3</v>
      </c>
      <c r="J245" s="17">
        <v>7764</v>
      </c>
      <c r="K245" s="16">
        <v>-1E-3</v>
      </c>
      <c r="L245" s="18">
        <v>10.050000000000001</v>
      </c>
      <c r="M245" s="16">
        <v>3.4000000000000002E-2</v>
      </c>
      <c r="N245" s="18">
        <v>3.55</v>
      </c>
      <c r="O245" s="16">
        <v>2.8000000000000001E-2</v>
      </c>
      <c r="P245" s="15">
        <v>90065</v>
      </c>
      <c r="Q245" s="16">
        <v>7.2999999999999995E-2</v>
      </c>
      <c r="R245" s="17">
        <v>8777</v>
      </c>
      <c r="S245" s="16">
        <v>8.0000000000000002E-3</v>
      </c>
      <c r="T245" s="17">
        <v>25452</v>
      </c>
      <c r="U245" s="16">
        <v>0.04</v>
      </c>
      <c r="V245" s="18">
        <v>10.26</v>
      </c>
      <c r="W245" s="16">
        <v>6.5000000000000002E-2</v>
      </c>
      <c r="X245" s="18">
        <v>3.54</v>
      </c>
      <c r="Y245" s="16">
        <v>3.3000000000000002E-2</v>
      </c>
      <c r="Z245" s="15">
        <v>152327</v>
      </c>
      <c r="AA245" s="16">
        <v>0.06</v>
      </c>
      <c r="AB245" s="17">
        <v>15138</v>
      </c>
      <c r="AC245" s="16">
        <v>1.0999999999999999E-2</v>
      </c>
      <c r="AD245" s="17">
        <v>43996</v>
      </c>
      <c r="AE245" s="16">
        <v>4.5999999999999999E-2</v>
      </c>
      <c r="AF245" s="18">
        <v>10.06</v>
      </c>
      <c r="AG245" s="16">
        <v>4.9000000000000002E-2</v>
      </c>
      <c r="AH245" s="18">
        <v>3.46</v>
      </c>
      <c r="AI245" s="16">
        <v>1.2999999999999999E-2</v>
      </c>
      <c r="AJ245" s="15">
        <v>288131</v>
      </c>
      <c r="AK245" s="16">
        <v>7.0000000000000007E-2</v>
      </c>
      <c r="AL245" s="17">
        <v>29078</v>
      </c>
      <c r="AM245" s="16">
        <v>3.5000000000000003E-2</v>
      </c>
      <c r="AN245" s="17">
        <v>84066</v>
      </c>
      <c r="AO245" s="16">
        <v>6.9000000000000006E-2</v>
      </c>
      <c r="AP245" s="18">
        <v>9.91</v>
      </c>
      <c r="AQ245" s="16">
        <v>3.4000000000000002E-2</v>
      </c>
      <c r="AR245" s="18">
        <v>3.43</v>
      </c>
      <c r="AS245" s="16">
        <v>1E-3</v>
      </c>
    </row>
    <row r="246" spans="3:45" x14ac:dyDescent="0.2">
      <c r="C246" s="144" t="s">
        <v>19</v>
      </c>
      <c r="D246" s="144" t="s">
        <v>20</v>
      </c>
      <c r="E246" s="145" t="s">
        <v>272</v>
      </c>
      <c r="F246" s="15">
        <v>66311</v>
      </c>
      <c r="G246" s="16">
        <v>0.314</v>
      </c>
      <c r="H246" s="17">
        <v>4410</v>
      </c>
      <c r="I246" s="16">
        <v>0.28599999999999998</v>
      </c>
      <c r="J246" s="17">
        <v>17924</v>
      </c>
      <c r="K246" s="16">
        <v>0.27200000000000002</v>
      </c>
      <c r="L246" s="18">
        <v>15.04</v>
      </c>
      <c r="M246" s="16">
        <v>2.1999999999999999E-2</v>
      </c>
      <c r="N246" s="18">
        <v>3.7</v>
      </c>
      <c r="O246" s="16">
        <v>3.3000000000000002E-2</v>
      </c>
      <c r="P246" s="15">
        <v>201289</v>
      </c>
      <c r="Q246" s="16">
        <v>0.252</v>
      </c>
      <c r="R246" s="17">
        <v>13443</v>
      </c>
      <c r="S246" s="16">
        <v>0.23499999999999999</v>
      </c>
      <c r="T246" s="17">
        <v>54707</v>
      </c>
      <c r="U246" s="16">
        <v>0.214</v>
      </c>
      <c r="V246" s="18">
        <v>14.97</v>
      </c>
      <c r="W246" s="16">
        <v>1.4E-2</v>
      </c>
      <c r="X246" s="18">
        <v>3.68</v>
      </c>
      <c r="Y246" s="16">
        <v>3.1E-2</v>
      </c>
      <c r="Z246" s="15">
        <v>361173</v>
      </c>
      <c r="AA246" s="16">
        <v>0.23400000000000001</v>
      </c>
      <c r="AB246" s="17">
        <v>24296</v>
      </c>
      <c r="AC246" s="16">
        <v>0.191</v>
      </c>
      <c r="AD246" s="17">
        <v>98886</v>
      </c>
      <c r="AE246" s="16">
        <v>0.17599999999999999</v>
      </c>
      <c r="AF246" s="18">
        <v>14.87</v>
      </c>
      <c r="AG246" s="16">
        <v>3.5999999999999997E-2</v>
      </c>
      <c r="AH246" s="18">
        <v>3.65</v>
      </c>
      <c r="AI246" s="16">
        <v>0.05</v>
      </c>
      <c r="AJ246" s="15">
        <v>631773</v>
      </c>
      <c r="AK246" s="16">
        <v>0.25</v>
      </c>
      <c r="AL246" s="17">
        <v>42012</v>
      </c>
      <c r="AM246" s="16">
        <v>0.214</v>
      </c>
      <c r="AN246" s="17">
        <v>172974</v>
      </c>
      <c r="AO246" s="16">
        <v>0.20100000000000001</v>
      </c>
      <c r="AP246" s="18">
        <v>15.04</v>
      </c>
      <c r="AQ246" s="16">
        <v>0.03</v>
      </c>
      <c r="AR246" s="18">
        <v>3.65</v>
      </c>
      <c r="AS246" s="16">
        <v>4.1000000000000002E-2</v>
      </c>
    </row>
    <row r="247" spans="3:45" x14ac:dyDescent="0.2">
      <c r="C247" s="144" t="s">
        <v>19</v>
      </c>
      <c r="D247" s="144" t="s">
        <v>20</v>
      </c>
      <c r="E247" s="145" t="s">
        <v>273</v>
      </c>
      <c r="F247" s="15">
        <v>170663</v>
      </c>
      <c r="G247" s="16">
        <v>0.15</v>
      </c>
      <c r="H247" s="17">
        <v>20342</v>
      </c>
      <c r="I247" s="16">
        <v>0.2</v>
      </c>
      <c r="J247" s="17">
        <v>47428</v>
      </c>
      <c r="K247" s="16">
        <v>0.126</v>
      </c>
      <c r="L247" s="18">
        <v>8.39</v>
      </c>
      <c r="M247" s="16">
        <v>-4.2000000000000003E-2</v>
      </c>
      <c r="N247" s="18">
        <v>3.6</v>
      </c>
      <c r="O247" s="16">
        <v>2.1000000000000001E-2</v>
      </c>
      <c r="P247" s="15">
        <v>537879</v>
      </c>
      <c r="Q247" s="16">
        <v>0.23300000000000001</v>
      </c>
      <c r="R247" s="17">
        <v>64644</v>
      </c>
      <c r="S247" s="16">
        <v>0.46400000000000002</v>
      </c>
      <c r="T247" s="17">
        <v>147950</v>
      </c>
      <c r="U247" s="16">
        <v>0.17399999999999999</v>
      </c>
      <c r="V247" s="18">
        <v>8.32</v>
      </c>
      <c r="W247" s="16">
        <v>-0.158</v>
      </c>
      <c r="X247" s="18">
        <v>3.64</v>
      </c>
      <c r="Y247" s="16">
        <v>0.05</v>
      </c>
      <c r="Z247" s="15">
        <v>928781</v>
      </c>
      <c r="AA247" s="16">
        <v>0.25</v>
      </c>
      <c r="AB247" s="17">
        <v>110865</v>
      </c>
      <c r="AC247" s="16">
        <v>0.55800000000000005</v>
      </c>
      <c r="AD247" s="17">
        <v>256893</v>
      </c>
      <c r="AE247" s="16">
        <v>0.191</v>
      </c>
      <c r="AF247" s="18">
        <v>8.3800000000000008</v>
      </c>
      <c r="AG247" s="16">
        <v>-0.19800000000000001</v>
      </c>
      <c r="AH247" s="18">
        <v>3.62</v>
      </c>
      <c r="AI247" s="16">
        <v>4.9000000000000002E-2</v>
      </c>
      <c r="AJ247" s="15">
        <v>1754944</v>
      </c>
      <c r="AK247" s="16">
        <v>0.29699999999999999</v>
      </c>
      <c r="AL247" s="17">
        <v>205641</v>
      </c>
      <c r="AM247" s="16">
        <v>0.67200000000000004</v>
      </c>
      <c r="AN247" s="17">
        <v>484126</v>
      </c>
      <c r="AO247" s="16">
        <v>0.23200000000000001</v>
      </c>
      <c r="AP247" s="18">
        <v>8.5299999999999994</v>
      </c>
      <c r="AQ247" s="16">
        <v>-0.224</v>
      </c>
      <c r="AR247" s="18">
        <v>3.62</v>
      </c>
      <c r="AS247" s="16">
        <v>5.1999999999999998E-2</v>
      </c>
    </row>
    <row r="248" spans="3:45" x14ac:dyDescent="0.2">
      <c r="C248" s="144" t="s">
        <v>19</v>
      </c>
      <c r="D248" s="144" t="s">
        <v>20</v>
      </c>
      <c r="E248" s="145" t="s">
        <v>274</v>
      </c>
      <c r="F248" s="15">
        <v>27915</v>
      </c>
      <c r="G248" s="16">
        <v>0.10100000000000001</v>
      </c>
      <c r="H248" s="17">
        <v>1739</v>
      </c>
      <c r="I248" s="16">
        <v>0.10299999999999999</v>
      </c>
      <c r="J248" s="17">
        <v>7555</v>
      </c>
      <c r="K248" s="16">
        <v>6.7000000000000004E-2</v>
      </c>
      <c r="L248" s="18">
        <v>16.05</v>
      </c>
      <c r="M248" s="16">
        <v>-2E-3</v>
      </c>
      <c r="N248" s="18">
        <v>3.69</v>
      </c>
      <c r="O248" s="16">
        <v>3.1E-2</v>
      </c>
      <c r="P248" s="15">
        <v>82904</v>
      </c>
      <c r="Q248" s="16">
        <v>7.9000000000000001E-2</v>
      </c>
      <c r="R248" s="17">
        <v>5209</v>
      </c>
      <c r="S248" s="16">
        <v>8.8999999999999996E-2</v>
      </c>
      <c r="T248" s="17">
        <v>22704</v>
      </c>
      <c r="U248" s="16">
        <v>6.6000000000000003E-2</v>
      </c>
      <c r="V248" s="18">
        <v>15.91</v>
      </c>
      <c r="W248" s="16">
        <v>-8.9999999999999993E-3</v>
      </c>
      <c r="X248" s="18">
        <v>3.65</v>
      </c>
      <c r="Y248" s="16">
        <v>1.2999999999999999E-2</v>
      </c>
      <c r="Z248" s="15">
        <v>145801</v>
      </c>
      <c r="AA248" s="16">
        <v>2.5000000000000001E-2</v>
      </c>
      <c r="AB248" s="17">
        <v>9205</v>
      </c>
      <c r="AC248" s="16">
        <v>2.7E-2</v>
      </c>
      <c r="AD248" s="17">
        <v>40090</v>
      </c>
      <c r="AE248" s="16">
        <v>1.6E-2</v>
      </c>
      <c r="AF248" s="18">
        <v>15.84</v>
      </c>
      <c r="AG248" s="16">
        <v>-2E-3</v>
      </c>
      <c r="AH248" s="18">
        <v>3.64</v>
      </c>
      <c r="AI248" s="16">
        <v>8.9999999999999993E-3</v>
      </c>
      <c r="AJ248" s="15">
        <v>273006</v>
      </c>
      <c r="AK248" s="16">
        <v>2.4E-2</v>
      </c>
      <c r="AL248" s="17">
        <v>17066</v>
      </c>
      <c r="AM248" s="16">
        <v>2.8000000000000001E-2</v>
      </c>
      <c r="AN248" s="17">
        <v>75182</v>
      </c>
      <c r="AO248" s="16">
        <v>3.2000000000000001E-2</v>
      </c>
      <c r="AP248" s="18">
        <v>16</v>
      </c>
      <c r="AQ248" s="16">
        <v>-4.0000000000000001E-3</v>
      </c>
      <c r="AR248" s="18">
        <v>3.63</v>
      </c>
      <c r="AS248" s="16">
        <v>-8.0000000000000002E-3</v>
      </c>
    </row>
    <row r="249" spans="3:45" x14ac:dyDescent="0.2">
      <c r="C249" s="144" t="s">
        <v>19</v>
      </c>
      <c r="D249" s="144" t="s">
        <v>20</v>
      </c>
      <c r="E249" s="145" t="s">
        <v>275</v>
      </c>
      <c r="F249" s="15">
        <v>113826</v>
      </c>
      <c r="G249" s="16">
        <v>0.437</v>
      </c>
      <c r="H249" s="17">
        <v>10691</v>
      </c>
      <c r="I249" s="16">
        <v>0.33100000000000002</v>
      </c>
      <c r="J249" s="17">
        <v>32847</v>
      </c>
      <c r="K249" s="16">
        <v>0.29399999999999998</v>
      </c>
      <c r="L249" s="18">
        <v>10.65</v>
      </c>
      <c r="M249" s="16">
        <v>0.08</v>
      </c>
      <c r="N249" s="18">
        <v>3.47</v>
      </c>
      <c r="O249" s="16">
        <v>0.11</v>
      </c>
      <c r="P249" s="15">
        <v>441009</v>
      </c>
      <c r="Q249" s="16">
        <v>0.38100000000000001</v>
      </c>
      <c r="R249" s="17">
        <v>35861</v>
      </c>
      <c r="S249" s="16">
        <v>0.32</v>
      </c>
      <c r="T249" s="17">
        <v>114389</v>
      </c>
      <c r="U249" s="16">
        <v>0.25600000000000001</v>
      </c>
      <c r="V249" s="18">
        <v>12.3</v>
      </c>
      <c r="W249" s="16">
        <v>4.5999999999999999E-2</v>
      </c>
      <c r="X249" s="18">
        <v>3.86</v>
      </c>
      <c r="Y249" s="16">
        <v>0.1</v>
      </c>
      <c r="Z249" s="15">
        <v>674014</v>
      </c>
      <c r="AA249" s="16">
        <v>0.3</v>
      </c>
      <c r="AB249" s="17">
        <v>59596</v>
      </c>
      <c r="AC249" s="16">
        <v>0.28299999999999997</v>
      </c>
      <c r="AD249" s="17">
        <v>186664</v>
      </c>
      <c r="AE249" s="16">
        <v>0.19700000000000001</v>
      </c>
      <c r="AF249" s="18">
        <v>11.31</v>
      </c>
      <c r="AG249" s="16">
        <v>1.2999999999999999E-2</v>
      </c>
      <c r="AH249" s="18">
        <v>3.61</v>
      </c>
      <c r="AI249" s="16">
        <v>8.5999999999999993E-2</v>
      </c>
      <c r="AJ249" s="15">
        <v>1179414</v>
      </c>
      <c r="AK249" s="16">
        <v>0.22700000000000001</v>
      </c>
      <c r="AL249" s="17">
        <v>107254</v>
      </c>
      <c r="AM249" s="16">
        <v>0.21299999999999999</v>
      </c>
      <c r="AN249" s="17">
        <v>338102</v>
      </c>
      <c r="AO249" s="16">
        <v>0.13700000000000001</v>
      </c>
      <c r="AP249" s="18">
        <v>11</v>
      </c>
      <c r="AQ249" s="16">
        <v>1.0999999999999999E-2</v>
      </c>
      <c r="AR249" s="18">
        <v>3.49</v>
      </c>
      <c r="AS249" s="16">
        <v>0.08</v>
      </c>
    </row>
    <row r="250" spans="3:45" x14ac:dyDescent="0.2">
      <c r="C250" s="144" t="s">
        <v>19</v>
      </c>
      <c r="D250" s="144" t="s">
        <v>20</v>
      </c>
      <c r="E250" s="145" t="s">
        <v>276</v>
      </c>
      <c r="F250" s="15">
        <v>112048</v>
      </c>
      <c r="G250" s="16">
        <v>5.3999999999999999E-2</v>
      </c>
      <c r="H250" s="17">
        <v>21062</v>
      </c>
      <c r="I250" s="16">
        <v>0.14199999999999999</v>
      </c>
      <c r="J250" s="17">
        <v>31066</v>
      </c>
      <c r="K250" s="16">
        <v>3.3000000000000002E-2</v>
      </c>
      <c r="L250" s="18">
        <v>5.32</v>
      </c>
      <c r="M250" s="16">
        <v>-7.6999999999999999E-2</v>
      </c>
      <c r="N250" s="18">
        <v>3.61</v>
      </c>
      <c r="O250" s="16">
        <v>0.02</v>
      </c>
      <c r="P250" s="15">
        <v>349466</v>
      </c>
      <c r="Q250" s="16">
        <v>0.38</v>
      </c>
      <c r="R250" s="17">
        <v>64975</v>
      </c>
      <c r="S250" s="16">
        <v>0.83499999999999996</v>
      </c>
      <c r="T250" s="17">
        <v>94550</v>
      </c>
      <c r="U250" s="16">
        <v>0.3</v>
      </c>
      <c r="V250" s="18">
        <v>5.38</v>
      </c>
      <c r="W250" s="16">
        <v>-0.248</v>
      </c>
      <c r="X250" s="18">
        <v>3.7</v>
      </c>
      <c r="Y250" s="16">
        <v>6.0999999999999999E-2</v>
      </c>
      <c r="Z250" s="15">
        <v>583721</v>
      </c>
      <c r="AA250" s="16">
        <v>0.46800000000000003</v>
      </c>
      <c r="AB250" s="17">
        <v>114496</v>
      </c>
      <c r="AC250" s="16">
        <v>1.331</v>
      </c>
      <c r="AD250" s="17">
        <v>159220</v>
      </c>
      <c r="AE250" s="16">
        <v>0.38100000000000001</v>
      </c>
      <c r="AF250" s="18">
        <v>5.0999999999999996</v>
      </c>
      <c r="AG250" s="16">
        <v>-0.37</v>
      </c>
      <c r="AH250" s="18">
        <v>3.67</v>
      </c>
      <c r="AI250" s="16">
        <v>6.3E-2</v>
      </c>
      <c r="AJ250" s="15">
        <v>1133096</v>
      </c>
      <c r="AK250" s="16">
        <v>0.55900000000000005</v>
      </c>
      <c r="AL250" s="17">
        <v>214401</v>
      </c>
      <c r="AM250" s="16">
        <v>1.7130000000000001</v>
      </c>
      <c r="AN250" s="17">
        <v>308962</v>
      </c>
      <c r="AO250" s="16">
        <v>0.49199999999999999</v>
      </c>
      <c r="AP250" s="18">
        <v>5.28</v>
      </c>
      <c r="AQ250" s="16">
        <v>-0.42599999999999999</v>
      </c>
      <c r="AR250" s="18">
        <v>3.67</v>
      </c>
      <c r="AS250" s="16">
        <v>4.4999999999999998E-2</v>
      </c>
    </row>
    <row r="251" spans="3:45" x14ac:dyDescent="0.2">
      <c r="C251" s="144" t="s">
        <v>19</v>
      </c>
      <c r="D251" s="144" t="s">
        <v>20</v>
      </c>
      <c r="E251" s="145" t="s">
        <v>277</v>
      </c>
      <c r="F251" s="15">
        <v>27258</v>
      </c>
      <c r="G251" s="16">
        <v>3.2000000000000001E-2</v>
      </c>
      <c r="H251" s="17">
        <v>2038</v>
      </c>
      <c r="I251" s="16">
        <v>-7.0999999999999994E-2</v>
      </c>
      <c r="J251" s="17">
        <v>7575</v>
      </c>
      <c r="K251" s="16">
        <v>-6.2E-2</v>
      </c>
      <c r="L251" s="18">
        <v>13.38</v>
      </c>
      <c r="M251" s="16">
        <v>0.111</v>
      </c>
      <c r="N251" s="18">
        <v>3.6</v>
      </c>
      <c r="O251" s="16">
        <v>9.9000000000000005E-2</v>
      </c>
      <c r="P251" s="15">
        <v>82323</v>
      </c>
      <c r="Q251" s="16">
        <v>0.154</v>
      </c>
      <c r="R251" s="17">
        <v>6065</v>
      </c>
      <c r="S251" s="16">
        <v>0.02</v>
      </c>
      <c r="T251" s="17">
        <v>22384</v>
      </c>
      <c r="U251" s="16">
        <v>4.1000000000000002E-2</v>
      </c>
      <c r="V251" s="18">
        <v>13.57</v>
      </c>
      <c r="W251" s="16">
        <v>0.13100000000000001</v>
      </c>
      <c r="X251" s="18">
        <v>3.68</v>
      </c>
      <c r="Y251" s="16">
        <v>0.108</v>
      </c>
      <c r="Z251" s="15">
        <v>142613</v>
      </c>
      <c r="AA251" s="16">
        <v>0.25600000000000001</v>
      </c>
      <c r="AB251" s="17">
        <v>10316</v>
      </c>
      <c r="AC251" s="16">
        <v>6.4000000000000001E-2</v>
      </c>
      <c r="AD251" s="17">
        <v>38595</v>
      </c>
      <c r="AE251" s="16">
        <v>0.13500000000000001</v>
      </c>
      <c r="AF251" s="18">
        <v>13.82</v>
      </c>
      <c r="AG251" s="16">
        <v>0.18</v>
      </c>
      <c r="AH251" s="18">
        <v>3.7</v>
      </c>
      <c r="AI251" s="16">
        <v>0.107</v>
      </c>
      <c r="AJ251" s="15">
        <v>271167</v>
      </c>
      <c r="AK251" s="16">
        <v>0.373</v>
      </c>
      <c r="AL251" s="17">
        <v>19680</v>
      </c>
      <c r="AM251" s="16">
        <v>0.16700000000000001</v>
      </c>
      <c r="AN251" s="17">
        <v>74121</v>
      </c>
      <c r="AO251" s="16">
        <v>0.26100000000000001</v>
      </c>
      <c r="AP251" s="18">
        <v>13.78</v>
      </c>
      <c r="AQ251" s="16">
        <v>0.17699999999999999</v>
      </c>
      <c r="AR251" s="18">
        <v>3.66</v>
      </c>
      <c r="AS251" s="16">
        <v>8.8999999999999996E-2</v>
      </c>
    </row>
    <row r="252" spans="3:45" x14ac:dyDescent="0.2">
      <c r="C252" s="144" t="s">
        <v>19</v>
      </c>
      <c r="D252" s="144" t="s">
        <v>20</v>
      </c>
      <c r="E252" s="145" t="s">
        <v>278</v>
      </c>
      <c r="F252" s="15">
        <v>106523</v>
      </c>
      <c r="G252" s="16">
        <v>0.21</v>
      </c>
      <c r="H252" s="17">
        <v>9186</v>
      </c>
      <c r="I252" s="16">
        <v>0.38300000000000001</v>
      </c>
      <c r="J252" s="17">
        <v>30085</v>
      </c>
      <c r="K252" s="16">
        <v>0.28699999999999998</v>
      </c>
      <c r="L252" s="18">
        <v>11.6</v>
      </c>
      <c r="M252" s="16">
        <v>-0.126</v>
      </c>
      <c r="N252" s="18">
        <v>3.54</v>
      </c>
      <c r="O252" s="16">
        <v>-0.06</v>
      </c>
      <c r="P252" s="15">
        <v>313755</v>
      </c>
      <c r="Q252" s="16">
        <v>0.129</v>
      </c>
      <c r="R252" s="17">
        <v>26383</v>
      </c>
      <c r="S252" s="16">
        <v>0.27100000000000002</v>
      </c>
      <c r="T252" s="17">
        <v>88045</v>
      </c>
      <c r="U252" s="16">
        <v>0.19600000000000001</v>
      </c>
      <c r="V252" s="18">
        <v>11.89</v>
      </c>
      <c r="W252" s="16">
        <v>-0.111</v>
      </c>
      <c r="X252" s="18">
        <v>3.56</v>
      </c>
      <c r="Y252" s="16">
        <v>-5.6000000000000001E-2</v>
      </c>
      <c r="Z252" s="15">
        <v>538858</v>
      </c>
      <c r="AA252" s="16">
        <v>0.11899999999999999</v>
      </c>
      <c r="AB252" s="17">
        <v>44519</v>
      </c>
      <c r="AC252" s="16">
        <v>0.22800000000000001</v>
      </c>
      <c r="AD252" s="17">
        <v>149569</v>
      </c>
      <c r="AE252" s="16">
        <v>0.16900000000000001</v>
      </c>
      <c r="AF252" s="18">
        <v>12.1</v>
      </c>
      <c r="AG252" s="16">
        <v>-8.7999999999999995E-2</v>
      </c>
      <c r="AH252" s="18">
        <v>3.6</v>
      </c>
      <c r="AI252" s="16">
        <v>-4.2000000000000003E-2</v>
      </c>
      <c r="AJ252" s="15">
        <v>1029963</v>
      </c>
      <c r="AK252" s="16">
        <v>0.161</v>
      </c>
      <c r="AL252" s="17">
        <v>83540</v>
      </c>
      <c r="AM252" s="16">
        <v>0.23200000000000001</v>
      </c>
      <c r="AN252" s="17">
        <v>280635</v>
      </c>
      <c r="AO252" s="16">
        <v>0.184</v>
      </c>
      <c r="AP252" s="18">
        <v>12.33</v>
      </c>
      <c r="AQ252" s="16">
        <v>-5.8000000000000003E-2</v>
      </c>
      <c r="AR252" s="18">
        <v>3.67</v>
      </c>
      <c r="AS252" s="16">
        <v>-0.02</v>
      </c>
    </row>
    <row r="253" spans="3:45" x14ac:dyDescent="0.2">
      <c r="C253" s="144" t="s">
        <v>19</v>
      </c>
      <c r="D253" s="144" t="s">
        <v>20</v>
      </c>
      <c r="E253" s="145" t="s">
        <v>279</v>
      </c>
      <c r="F253" s="15">
        <v>56985</v>
      </c>
      <c r="G253" s="16">
        <v>0.08</v>
      </c>
      <c r="H253" s="17">
        <v>4003</v>
      </c>
      <c r="I253" s="16">
        <v>7.8E-2</v>
      </c>
      <c r="J253" s="17">
        <v>15176</v>
      </c>
      <c r="K253" s="16">
        <v>8.5000000000000006E-2</v>
      </c>
      <c r="L253" s="18">
        <v>14.24</v>
      </c>
      <c r="M253" s="16">
        <v>2E-3</v>
      </c>
      <c r="N253" s="18">
        <v>3.75</v>
      </c>
      <c r="O253" s="16">
        <v>-4.0000000000000001E-3</v>
      </c>
      <c r="P253" s="15">
        <v>175953</v>
      </c>
      <c r="Q253" s="16">
        <v>0.107</v>
      </c>
      <c r="R253" s="17">
        <v>12097</v>
      </c>
      <c r="S253" s="16">
        <v>7.4999999999999997E-2</v>
      </c>
      <c r="T253" s="17">
        <v>45406</v>
      </c>
      <c r="U253" s="16">
        <v>7.9000000000000001E-2</v>
      </c>
      <c r="V253" s="18">
        <v>14.55</v>
      </c>
      <c r="W253" s="16">
        <v>0.03</v>
      </c>
      <c r="X253" s="18">
        <v>3.88</v>
      </c>
      <c r="Y253" s="16">
        <v>2.7E-2</v>
      </c>
      <c r="Z253" s="15">
        <v>313898</v>
      </c>
      <c r="AA253" s="16">
        <v>0.23899999999999999</v>
      </c>
      <c r="AB253" s="17">
        <v>21818</v>
      </c>
      <c r="AC253" s="16">
        <v>0.11600000000000001</v>
      </c>
      <c r="AD253" s="17">
        <v>81714</v>
      </c>
      <c r="AE253" s="16">
        <v>0.11600000000000001</v>
      </c>
      <c r="AF253" s="18">
        <v>14.39</v>
      </c>
      <c r="AG253" s="16">
        <v>0.11</v>
      </c>
      <c r="AH253" s="18">
        <v>3.84</v>
      </c>
      <c r="AI253" s="16">
        <v>0.11</v>
      </c>
      <c r="AJ253" s="15">
        <v>568396</v>
      </c>
      <c r="AK253" s="16">
        <v>0.373</v>
      </c>
      <c r="AL253" s="17">
        <v>40938</v>
      </c>
      <c r="AM253" s="16">
        <v>0.23300000000000001</v>
      </c>
      <c r="AN253" s="17">
        <v>153305</v>
      </c>
      <c r="AO253" s="16">
        <v>0.20799999999999999</v>
      </c>
      <c r="AP253" s="18">
        <v>13.88</v>
      </c>
      <c r="AQ253" s="16">
        <v>0.114</v>
      </c>
      <c r="AR253" s="18">
        <v>3.71</v>
      </c>
      <c r="AS253" s="16">
        <v>0.13700000000000001</v>
      </c>
    </row>
    <row r="254" spans="3:45" x14ac:dyDescent="0.2">
      <c r="C254" s="144" t="s">
        <v>19</v>
      </c>
      <c r="D254" s="144" t="s">
        <v>20</v>
      </c>
      <c r="E254" s="145" t="s">
        <v>280</v>
      </c>
      <c r="F254" s="15">
        <v>19598</v>
      </c>
      <c r="G254" s="16">
        <v>0.14399999999999999</v>
      </c>
      <c r="H254" s="17">
        <v>1677</v>
      </c>
      <c r="I254" s="16">
        <v>0.11</v>
      </c>
      <c r="J254" s="17">
        <v>5706</v>
      </c>
      <c r="K254" s="16">
        <v>8.7999999999999995E-2</v>
      </c>
      <c r="L254" s="18">
        <v>11.69</v>
      </c>
      <c r="M254" s="16">
        <v>0.03</v>
      </c>
      <c r="N254" s="18">
        <v>3.43</v>
      </c>
      <c r="O254" s="16">
        <v>5.0999999999999997E-2</v>
      </c>
      <c r="P254" s="15">
        <v>68742</v>
      </c>
      <c r="Q254" s="16">
        <v>7.1999999999999995E-2</v>
      </c>
      <c r="R254" s="17">
        <v>5947</v>
      </c>
      <c r="S254" s="16">
        <v>4.3999999999999997E-2</v>
      </c>
      <c r="T254" s="17">
        <v>20056</v>
      </c>
      <c r="U254" s="16">
        <v>2.3E-2</v>
      </c>
      <c r="V254" s="18">
        <v>11.56</v>
      </c>
      <c r="W254" s="16">
        <v>2.7E-2</v>
      </c>
      <c r="X254" s="18">
        <v>3.43</v>
      </c>
      <c r="Y254" s="16">
        <v>4.8000000000000001E-2</v>
      </c>
      <c r="Z254" s="15">
        <v>119772</v>
      </c>
      <c r="AA254" s="16">
        <v>5.3999999999999999E-2</v>
      </c>
      <c r="AB254" s="17">
        <v>10405</v>
      </c>
      <c r="AC254" s="16">
        <v>3.9E-2</v>
      </c>
      <c r="AD254" s="17">
        <v>34939</v>
      </c>
      <c r="AE254" s="16">
        <v>1.7999999999999999E-2</v>
      </c>
      <c r="AF254" s="18">
        <v>11.51</v>
      </c>
      <c r="AG254" s="16">
        <v>1.4E-2</v>
      </c>
      <c r="AH254" s="18">
        <v>3.43</v>
      </c>
      <c r="AI254" s="16">
        <v>3.5000000000000003E-2</v>
      </c>
      <c r="AJ254" s="15">
        <v>215132</v>
      </c>
      <c r="AK254" s="16">
        <v>0.02</v>
      </c>
      <c r="AL254" s="17">
        <v>18673</v>
      </c>
      <c r="AM254" s="16">
        <v>7.0000000000000001E-3</v>
      </c>
      <c r="AN254" s="17">
        <v>63086</v>
      </c>
      <c r="AO254" s="16">
        <v>-8.9999999999999993E-3</v>
      </c>
      <c r="AP254" s="18">
        <v>11.52</v>
      </c>
      <c r="AQ254" s="16">
        <v>1.4E-2</v>
      </c>
      <c r="AR254" s="18">
        <v>3.41</v>
      </c>
      <c r="AS254" s="16">
        <v>0.03</v>
      </c>
    </row>
    <row r="255" spans="3:45" x14ac:dyDescent="0.2">
      <c r="C255" s="144" t="s">
        <v>19</v>
      </c>
      <c r="D255" s="144" t="s">
        <v>20</v>
      </c>
      <c r="E255" s="145" t="s">
        <v>281</v>
      </c>
      <c r="F255" s="15">
        <v>23280</v>
      </c>
      <c r="G255" s="16">
        <v>-2.1999999999999999E-2</v>
      </c>
      <c r="H255" s="17">
        <v>2123</v>
      </c>
      <c r="I255" s="16">
        <v>-2.8000000000000001E-2</v>
      </c>
      <c r="J255" s="17">
        <v>7708</v>
      </c>
      <c r="K255" s="16">
        <v>-2.1999999999999999E-2</v>
      </c>
      <c r="L255" s="18">
        <v>10.97</v>
      </c>
      <c r="M255" s="16">
        <v>7.0000000000000001E-3</v>
      </c>
      <c r="N255" s="18">
        <v>3.02</v>
      </c>
      <c r="O255" s="16">
        <v>0</v>
      </c>
      <c r="P255" s="15">
        <v>73975</v>
      </c>
      <c r="Q255" s="16">
        <v>-8.3000000000000004E-2</v>
      </c>
      <c r="R255" s="17">
        <v>6787</v>
      </c>
      <c r="S255" s="16">
        <v>-9.4E-2</v>
      </c>
      <c r="T255" s="17">
        <v>24278</v>
      </c>
      <c r="U255" s="16">
        <v>-0.104</v>
      </c>
      <c r="V255" s="18">
        <v>10.9</v>
      </c>
      <c r="W255" s="16">
        <v>1.2E-2</v>
      </c>
      <c r="X255" s="18">
        <v>3.05</v>
      </c>
      <c r="Y255" s="16">
        <v>2.4E-2</v>
      </c>
      <c r="Z255" s="15">
        <v>136691</v>
      </c>
      <c r="AA255" s="16">
        <v>-6.0000000000000001E-3</v>
      </c>
      <c r="AB255" s="17">
        <v>12473</v>
      </c>
      <c r="AC255" s="16">
        <v>-3.5999999999999997E-2</v>
      </c>
      <c r="AD255" s="17">
        <v>44219</v>
      </c>
      <c r="AE255" s="16">
        <v>-5.6000000000000001E-2</v>
      </c>
      <c r="AF255" s="18">
        <v>10.96</v>
      </c>
      <c r="AG255" s="16">
        <v>3.1E-2</v>
      </c>
      <c r="AH255" s="18">
        <v>3.09</v>
      </c>
      <c r="AI255" s="16">
        <v>5.3999999999999999E-2</v>
      </c>
      <c r="AJ255" s="15">
        <v>259244</v>
      </c>
      <c r="AK255" s="16">
        <v>-1.0999999999999999E-2</v>
      </c>
      <c r="AL255" s="17">
        <v>23858</v>
      </c>
      <c r="AM255" s="16">
        <v>-2.1000000000000001E-2</v>
      </c>
      <c r="AN255" s="17">
        <v>85180</v>
      </c>
      <c r="AO255" s="16">
        <v>-4.3999999999999997E-2</v>
      </c>
      <c r="AP255" s="18">
        <v>10.87</v>
      </c>
      <c r="AQ255" s="16">
        <v>0.01</v>
      </c>
      <c r="AR255" s="18">
        <v>3.04</v>
      </c>
      <c r="AS255" s="16">
        <v>3.5000000000000003E-2</v>
      </c>
    </row>
    <row r="256" spans="3:45" x14ac:dyDescent="0.2">
      <c r="C256" s="144" t="s">
        <v>19</v>
      </c>
      <c r="D256" s="144" t="s">
        <v>20</v>
      </c>
      <c r="E256" s="145" t="s">
        <v>282</v>
      </c>
      <c r="F256" s="15">
        <v>38110</v>
      </c>
      <c r="G256" s="16">
        <v>-4.8000000000000001E-2</v>
      </c>
      <c r="H256" s="17">
        <v>3013</v>
      </c>
      <c r="I256" s="16">
        <v>-0.189</v>
      </c>
      <c r="J256" s="17">
        <v>10033</v>
      </c>
      <c r="K256" s="16">
        <v>-0.121</v>
      </c>
      <c r="L256" s="18">
        <v>12.65</v>
      </c>
      <c r="M256" s="16">
        <v>0.17399999999999999</v>
      </c>
      <c r="N256" s="18">
        <v>3.8</v>
      </c>
      <c r="O256" s="16">
        <v>8.3000000000000004E-2</v>
      </c>
      <c r="P256" s="15">
        <v>127430</v>
      </c>
      <c r="Q256" s="16">
        <v>0.113</v>
      </c>
      <c r="R256" s="17">
        <v>10226</v>
      </c>
      <c r="S256" s="16">
        <v>-7.5999999999999998E-2</v>
      </c>
      <c r="T256" s="17">
        <v>33706</v>
      </c>
      <c r="U256" s="16">
        <v>7.0000000000000001E-3</v>
      </c>
      <c r="V256" s="18">
        <v>12.46</v>
      </c>
      <c r="W256" s="16">
        <v>0.20499999999999999</v>
      </c>
      <c r="X256" s="18">
        <v>3.78</v>
      </c>
      <c r="Y256" s="16">
        <v>0.105</v>
      </c>
      <c r="Z256" s="15">
        <v>230905</v>
      </c>
      <c r="AA256" s="16">
        <v>0.20399999999999999</v>
      </c>
      <c r="AB256" s="17">
        <v>19146</v>
      </c>
      <c r="AC256" s="16">
        <v>8.4000000000000005E-2</v>
      </c>
      <c r="AD256" s="17">
        <v>62090</v>
      </c>
      <c r="AE256" s="16">
        <v>0.14000000000000001</v>
      </c>
      <c r="AF256" s="18">
        <v>12.06</v>
      </c>
      <c r="AG256" s="16">
        <v>0.111</v>
      </c>
      <c r="AH256" s="18">
        <v>3.72</v>
      </c>
      <c r="AI256" s="16">
        <v>5.7000000000000002E-2</v>
      </c>
      <c r="AJ256" s="15">
        <v>433867</v>
      </c>
      <c r="AK256" s="16">
        <v>0.25700000000000001</v>
      </c>
      <c r="AL256" s="17">
        <v>36994</v>
      </c>
      <c r="AM256" s="16">
        <v>0.26300000000000001</v>
      </c>
      <c r="AN256" s="17">
        <v>117560</v>
      </c>
      <c r="AO256" s="16">
        <v>0.28100000000000003</v>
      </c>
      <c r="AP256" s="18">
        <v>11.73</v>
      </c>
      <c r="AQ256" s="16">
        <v>-5.0000000000000001E-3</v>
      </c>
      <c r="AR256" s="18">
        <v>3.69</v>
      </c>
      <c r="AS256" s="16">
        <v>-1.9E-2</v>
      </c>
    </row>
    <row r="257" spans="3:45" x14ac:dyDescent="0.2">
      <c r="C257" s="144" t="s">
        <v>19</v>
      </c>
      <c r="D257" s="144" t="s">
        <v>20</v>
      </c>
      <c r="E257" s="145" t="s">
        <v>283</v>
      </c>
      <c r="F257" s="15">
        <v>62393</v>
      </c>
      <c r="G257" s="16">
        <v>0.30299999999999999</v>
      </c>
      <c r="H257" s="17">
        <v>4763</v>
      </c>
      <c r="I257" s="16">
        <v>0.185</v>
      </c>
      <c r="J257" s="17">
        <v>15675</v>
      </c>
      <c r="K257" s="16">
        <v>0.19600000000000001</v>
      </c>
      <c r="L257" s="18">
        <v>13.1</v>
      </c>
      <c r="M257" s="16">
        <v>9.9000000000000005E-2</v>
      </c>
      <c r="N257" s="18">
        <v>3.98</v>
      </c>
      <c r="O257" s="16">
        <v>8.8999999999999996E-2</v>
      </c>
      <c r="P257" s="15">
        <v>213509</v>
      </c>
      <c r="Q257" s="16">
        <v>0.55600000000000005</v>
      </c>
      <c r="R257" s="17">
        <v>16337</v>
      </c>
      <c r="S257" s="16">
        <v>0.35299999999999998</v>
      </c>
      <c r="T257" s="17">
        <v>53725</v>
      </c>
      <c r="U257" s="16">
        <v>0.39</v>
      </c>
      <c r="V257" s="18">
        <v>13.07</v>
      </c>
      <c r="W257" s="16">
        <v>0.15</v>
      </c>
      <c r="X257" s="18">
        <v>3.97</v>
      </c>
      <c r="Y257" s="16">
        <v>0.12</v>
      </c>
      <c r="Z257" s="15">
        <v>369697</v>
      </c>
      <c r="AA257" s="16">
        <v>0.63200000000000001</v>
      </c>
      <c r="AB257" s="17">
        <v>28575</v>
      </c>
      <c r="AC257" s="16">
        <v>0.45100000000000001</v>
      </c>
      <c r="AD257" s="17">
        <v>93909</v>
      </c>
      <c r="AE257" s="16">
        <v>0.47399999999999998</v>
      </c>
      <c r="AF257" s="18">
        <v>12.94</v>
      </c>
      <c r="AG257" s="16">
        <v>0.124</v>
      </c>
      <c r="AH257" s="18">
        <v>3.94</v>
      </c>
      <c r="AI257" s="16">
        <v>0.107</v>
      </c>
      <c r="AJ257" s="15">
        <v>627683</v>
      </c>
      <c r="AK257" s="16">
        <v>0.55900000000000005</v>
      </c>
      <c r="AL257" s="17">
        <v>50339</v>
      </c>
      <c r="AM257" s="16">
        <v>0.47899999999999998</v>
      </c>
      <c r="AN257" s="17">
        <v>163632</v>
      </c>
      <c r="AO257" s="16">
        <v>0.46700000000000003</v>
      </c>
      <c r="AP257" s="18">
        <v>12.47</v>
      </c>
      <c r="AQ257" s="16">
        <v>5.3999999999999999E-2</v>
      </c>
      <c r="AR257" s="18">
        <v>3.84</v>
      </c>
      <c r="AS257" s="16">
        <v>6.3E-2</v>
      </c>
    </row>
    <row r="258" spans="3:45" x14ac:dyDescent="0.2">
      <c r="C258" s="144" t="s">
        <v>19</v>
      </c>
      <c r="D258" s="144" t="s">
        <v>20</v>
      </c>
      <c r="E258" s="145" t="s">
        <v>284</v>
      </c>
      <c r="F258" s="15">
        <v>40794</v>
      </c>
      <c r="G258" s="16">
        <v>-4.7E-2</v>
      </c>
      <c r="H258" s="17">
        <v>3279</v>
      </c>
      <c r="I258" s="16">
        <v>-8.6999999999999994E-2</v>
      </c>
      <c r="J258" s="17">
        <v>13663</v>
      </c>
      <c r="K258" s="16">
        <v>-8.2000000000000003E-2</v>
      </c>
      <c r="L258" s="18">
        <v>12.44</v>
      </c>
      <c r="M258" s="16">
        <v>4.4999999999999998E-2</v>
      </c>
      <c r="N258" s="18">
        <v>2.99</v>
      </c>
      <c r="O258" s="16">
        <v>3.9E-2</v>
      </c>
      <c r="P258" s="15">
        <v>130101</v>
      </c>
      <c r="Q258" s="16">
        <v>-3.4000000000000002E-2</v>
      </c>
      <c r="R258" s="17">
        <v>10507</v>
      </c>
      <c r="S258" s="16">
        <v>-7.9000000000000001E-2</v>
      </c>
      <c r="T258" s="17">
        <v>43625</v>
      </c>
      <c r="U258" s="16">
        <v>-7.5999999999999998E-2</v>
      </c>
      <c r="V258" s="18">
        <v>12.38</v>
      </c>
      <c r="W258" s="16">
        <v>0.05</v>
      </c>
      <c r="X258" s="18">
        <v>2.98</v>
      </c>
      <c r="Y258" s="16">
        <v>4.5999999999999999E-2</v>
      </c>
      <c r="Z258" s="15">
        <v>235789</v>
      </c>
      <c r="AA258" s="16">
        <v>5.0999999999999997E-2</v>
      </c>
      <c r="AB258" s="17">
        <v>19448</v>
      </c>
      <c r="AC258" s="16">
        <v>8.9999999999999993E-3</v>
      </c>
      <c r="AD258" s="17">
        <v>80490</v>
      </c>
      <c r="AE258" s="16">
        <v>8.0000000000000002E-3</v>
      </c>
      <c r="AF258" s="18">
        <v>12.12</v>
      </c>
      <c r="AG258" s="16">
        <v>4.1000000000000002E-2</v>
      </c>
      <c r="AH258" s="18">
        <v>2.93</v>
      </c>
      <c r="AI258" s="16">
        <v>4.2999999999999997E-2</v>
      </c>
      <c r="AJ258" s="15">
        <v>453657</v>
      </c>
      <c r="AK258" s="16">
        <v>0.05</v>
      </c>
      <c r="AL258" s="17">
        <v>38001</v>
      </c>
      <c r="AM258" s="16">
        <v>1.9E-2</v>
      </c>
      <c r="AN258" s="17">
        <v>156726</v>
      </c>
      <c r="AO258" s="16">
        <v>0.01</v>
      </c>
      <c r="AP258" s="18">
        <v>11.94</v>
      </c>
      <c r="AQ258" s="16">
        <v>0.03</v>
      </c>
      <c r="AR258" s="18">
        <v>2.89</v>
      </c>
      <c r="AS258" s="16">
        <v>0.04</v>
      </c>
    </row>
    <row r="259" spans="3:45" x14ac:dyDescent="0.2">
      <c r="C259" s="144" t="s">
        <v>19</v>
      </c>
      <c r="D259" s="144" t="s">
        <v>20</v>
      </c>
      <c r="E259" s="145" t="s">
        <v>285</v>
      </c>
      <c r="F259" s="15">
        <v>17524</v>
      </c>
      <c r="G259" s="16">
        <v>-2.5999999999999999E-2</v>
      </c>
      <c r="H259" s="17">
        <v>1465</v>
      </c>
      <c r="I259" s="16">
        <v>-9.1999999999999998E-2</v>
      </c>
      <c r="J259" s="17">
        <v>6245</v>
      </c>
      <c r="K259" s="16">
        <v>-9.1999999999999998E-2</v>
      </c>
      <c r="L259" s="18">
        <v>11.96</v>
      </c>
      <c r="M259" s="16">
        <v>7.2999999999999995E-2</v>
      </c>
      <c r="N259" s="18">
        <v>2.81</v>
      </c>
      <c r="O259" s="16">
        <v>7.2999999999999995E-2</v>
      </c>
      <c r="P259" s="15">
        <v>54529</v>
      </c>
      <c r="Q259" s="16">
        <v>0.01</v>
      </c>
      <c r="R259" s="17">
        <v>4704</v>
      </c>
      <c r="S259" s="16">
        <v>-8.9999999999999993E-3</v>
      </c>
      <c r="T259" s="17">
        <v>20155</v>
      </c>
      <c r="U259" s="16">
        <v>-3.0000000000000001E-3</v>
      </c>
      <c r="V259" s="18">
        <v>11.59</v>
      </c>
      <c r="W259" s="16">
        <v>1.9E-2</v>
      </c>
      <c r="X259" s="18">
        <v>2.71</v>
      </c>
      <c r="Y259" s="16">
        <v>1.2999999999999999E-2</v>
      </c>
      <c r="Z259" s="15">
        <v>94700</v>
      </c>
      <c r="AA259" s="16">
        <v>6.0999999999999999E-2</v>
      </c>
      <c r="AB259" s="17">
        <v>8270</v>
      </c>
      <c r="AC259" s="16">
        <v>4.9000000000000002E-2</v>
      </c>
      <c r="AD259" s="17">
        <v>35331</v>
      </c>
      <c r="AE259" s="16">
        <v>5.2999999999999999E-2</v>
      </c>
      <c r="AF259" s="18">
        <v>11.45</v>
      </c>
      <c r="AG259" s="16">
        <v>1.0999999999999999E-2</v>
      </c>
      <c r="AH259" s="18">
        <v>2.68</v>
      </c>
      <c r="AI259" s="16">
        <v>8.0000000000000002E-3</v>
      </c>
      <c r="AJ259" s="15">
        <v>202615</v>
      </c>
      <c r="AK259" s="16">
        <v>0.20399999999999999</v>
      </c>
      <c r="AL259" s="17">
        <v>17195</v>
      </c>
      <c r="AM259" s="16">
        <v>0.113</v>
      </c>
      <c r="AN259" s="17">
        <v>71726</v>
      </c>
      <c r="AO259" s="16">
        <v>0.12</v>
      </c>
      <c r="AP259" s="18">
        <v>11.78</v>
      </c>
      <c r="AQ259" s="16">
        <v>8.2000000000000003E-2</v>
      </c>
      <c r="AR259" s="18">
        <v>2.82</v>
      </c>
      <c r="AS259" s="16">
        <v>7.4999999999999997E-2</v>
      </c>
    </row>
    <row r="260" spans="3:45" x14ac:dyDescent="0.2">
      <c r="C260" s="144" t="s">
        <v>19</v>
      </c>
      <c r="D260" s="144" t="s">
        <v>20</v>
      </c>
      <c r="E260" s="145" t="s">
        <v>286</v>
      </c>
      <c r="F260" s="15">
        <v>53648</v>
      </c>
      <c r="G260" s="16">
        <v>0.04</v>
      </c>
      <c r="H260" s="17">
        <v>8300</v>
      </c>
      <c r="I260" s="16">
        <v>0.17100000000000001</v>
      </c>
      <c r="J260" s="17">
        <v>16197</v>
      </c>
      <c r="K260" s="16">
        <v>1.7999999999999999E-2</v>
      </c>
      <c r="L260" s="18">
        <v>6.46</v>
      </c>
      <c r="M260" s="16">
        <v>-0.112</v>
      </c>
      <c r="N260" s="18">
        <v>3.31</v>
      </c>
      <c r="O260" s="16">
        <v>2.1000000000000001E-2</v>
      </c>
      <c r="P260" s="15">
        <v>170716</v>
      </c>
      <c r="Q260" s="16">
        <v>0.113</v>
      </c>
      <c r="R260" s="17">
        <v>26731</v>
      </c>
      <c r="S260" s="16">
        <v>0.379</v>
      </c>
      <c r="T260" s="17">
        <v>50959</v>
      </c>
      <c r="U260" s="16">
        <v>2.9000000000000001E-2</v>
      </c>
      <c r="V260" s="18">
        <v>6.39</v>
      </c>
      <c r="W260" s="16">
        <v>-0.193</v>
      </c>
      <c r="X260" s="18">
        <v>3.35</v>
      </c>
      <c r="Y260" s="16">
        <v>8.2000000000000003E-2</v>
      </c>
      <c r="Z260" s="15">
        <v>298971</v>
      </c>
      <c r="AA260" s="16">
        <v>0.14599999999999999</v>
      </c>
      <c r="AB260" s="17">
        <v>47136</v>
      </c>
      <c r="AC260" s="16">
        <v>0.46400000000000002</v>
      </c>
      <c r="AD260" s="17">
        <v>89606</v>
      </c>
      <c r="AE260" s="16">
        <v>4.1000000000000002E-2</v>
      </c>
      <c r="AF260" s="18">
        <v>6.34</v>
      </c>
      <c r="AG260" s="16">
        <v>-0.217</v>
      </c>
      <c r="AH260" s="18">
        <v>3.34</v>
      </c>
      <c r="AI260" s="16">
        <v>0.10100000000000001</v>
      </c>
      <c r="AJ260" s="15">
        <v>596631</v>
      </c>
      <c r="AK260" s="16">
        <v>0.27500000000000002</v>
      </c>
      <c r="AL260" s="17">
        <v>89468</v>
      </c>
      <c r="AM260" s="16">
        <v>0.57499999999999996</v>
      </c>
      <c r="AN260" s="17">
        <v>178039</v>
      </c>
      <c r="AO260" s="16">
        <v>0.12</v>
      </c>
      <c r="AP260" s="18">
        <v>6.67</v>
      </c>
      <c r="AQ260" s="16">
        <v>-0.19</v>
      </c>
      <c r="AR260" s="18">
        <v>3.35</v>
      </c>
      <c r="AS260" s="16">
        <v>0.13900000000000001</v>
      </c>
    </row>
    <row r="261" spans="3:45" x14ac:dyDescent="0.2">
      <c r="C261" s="144" t="s">
        <v>19</v>
      </c>
      <c r="D261" s="144" t="s">
        <v>20</v>
      </c>
      <c r="E261" s="145" t="s">
        <v>287</v>
      </c>
      <c r="F261" s="15">
        <v>40880</v>
      </c>
      <c r="G261" s="16">
        <v>2.5999999999999999E-2</v>
      </c>
      <c r="H261" s="17">
        <v>3477</v>
      </c>
      <c r="I261" s="16">
        <v>-2.4E-2</v>
      </c>
      <c r="J261" s="17">
        <v>12028</v>
      </c>
      <c r="K261" s="16">
        <v>-6.4000000000000001E-2</v>
      </c>
      <c r="L261" s="18">
        <v>11.76</v>
      </c>
      <c r="M261" s="16">
        <v>5.1999999999999998E-2</v>
      </c>
      <c r="N261" s="18">
        <v>3.4</v>
      </c>
      <c r="O261" s="16">
        <v>9.7000000000000003E-2</v>
      </c>
      <c r="P261" s="15">
        <v>144449</v>
      </c>
      <c r="Q261" s="16">
        <v>-1.4E-2</v>
      </c>
      <c r="R261" s="17">
        <v>11790</v>
      </c>
      <c r="S261" s="16">
        <v>-0.1</v>
      </c>
      <c r="T261" s="17">
        <v>41568</v>
      </c>
      <c r="U261" s="16">
        <v>-0.11899999999999999</v>
      </c>
      <c r="V261" s="18">
        <v>12.25</v>
      </c>
      <c r="W261" s="16">
        <v>9.6000000000000002E-2</v>
      </c>
      <c r="X261" s="18">
        <v>3.47</v>
      </c>
      <c r="Y261" s="16">
        <v>0.12</v>
      </c>
      <c r="Z261" s="15">
        <v>226087</v>
      </c>
      <c r="AA261" s="16">
        <v>-0.10199999999999999</v>
      </c>
      <c r="AB261" s="17">
        <v>19700</v>
      </c>
      <c r="AC261" s="16">
        <v>-0.13100000000000001</v>
      </c>
      <c r="AD261" s="17">
        <v>68493</v>
      </c>
      <c r="AE261" s="16">
        <v>-0.161</v>
      </c>
      <c r="AF261" s="18">
        <v>11.48</v>
      </c>
      <c r="AG261" s="16">
        <v>3.4000000000000002E-2</v>
      </c>
      <c r="AH261" s="18">
        <v>3.3</v>
      </c>
      <c r="AI261" s="16">
        <v>7.0000000000000007E-2</v>
      </c>
      <c r="AJ261" s="15">
        <v>392942</v>
      </c>
      <c r="AK261" s="16">
        <v>-0.16900000000000001</v>
      </c>
      <c r="AL261" s="17">
        <v>35874</v>
      </c>
      <c r="AM261" s="16">
        <v>-0.16200000000000001</v>
      </c>
      <c r="AN261" s="17">
        <v>124185</v>
      </c>
      <c r="AO261" s="16">
        <v>-0.191</v>
      </c>
      <c r="AP261" s="18">
        <v>10.95</v>
      </c>
      <c r="AQ261" s="16">
        <v>-8.0000000000000002E-3</v>
      </c>
      <c r="AR261" s="18">
        <v>3.16</v>
      </c>
      <c r="AS261" s="16">
        <v>2.8000000000000001E-2</v>
      </c>
    </row>
    <row r="262" spans="3:45" x14ac:dyDescent="0.2">
      <c r="C262" s="144" t="s">
        <v>19</v>
      </c>
      <c r="D262" s="144" t="s">
        <v>20</v>
      </c>
      <c r="E262" s="145" t="s">
        <v>288</v>
      </c>
      <c r="F262" s="15">
        <v>49164</v>
      </c>
      <c r="G262" s="16">
        <v>0.112</v>
      </c>
      <c r="H262" s="17">
        <v>3899</v>
      </c>
      <c r="I262" s="16">
        <v>-4.2000000000000003E-2</v>
      </c>
      <c r="J262" s="17">
        <v>12916</v>
      </c>
      <c r="K262" s="16">
        <v>-4.0000000000000001E-3</v>
      </c>
      <c r="L262" s="18">
        <v>12.61</v>
      </c>
      <c r="M262" s="16">
        <v>0.161</v>
      </c>
      <c r="N262" s="18">
        <v>3.81</v>
      </c>
      <c r="O262" s="16">
        <v>0.11700000000000001</v>
      </c>
      <c r="P262" s="15">
        <v>159950</v>
      </c>
      <c r="Q262" s="16">
        <v>0.23499999999999999</v>
      </c>
      <c r="R262" s="17">
        <v>12856</v>
      </c>
      <c r="S262" s="16">
        <v>5.8999999999999997E-2</v>
      </c>
      <c r="T262" s="17">
        <v>42241</v>
      </c>
      <c r="U262" s="16">
        <v>0.121</v>
      </c>
      <c r="V262" s="18">
        <v>12.44</v>
      </c>
      <c r="W262" s="16">
        <v>0.16600000000000001</v>
      </c>
      <c r="X262" s="18">
        <v>3.79</v>
      </c>
      <c r="Y262" s="16">
        <v>0.10199999999999999</v>
      </c>
      <c r="Z262" s="15">
        <v>299921</v>
      </c>
      <c r="AA262" s="16">
        <v>0.30499999999999999</v>
      </c>
      <c r="AB262" s="17">
        <v>24459</v>
      </c>
      <c r="AC262" s="16">
        <v>0.17100000000000001</v>
      </c>
      <c r="AD262" s="17">
        <v>79589</v>
      </c>
      <c r="AE262" s="16">
        <v>0.22800000000000001</v>
      </c>
      <c r="AF262" s="18">
        <v>12.26</v>
      </c>
      <c r="AG262" s="16">
        <v>0.114</v>
      </c>
      <c r="AH262" s="18">
        <v>3.77</v>
      </c>
      <c r="AI262" s="16">
        <v>6.3E-2</v>
      </c>
      <c r="AJ262" s="15">
        <v>556625</v>
      </c>
      <c r="AK262" s="16">
        <v>0.27800000000000002</v>
      </c>
      <c r="AL262" s="17">
        <v>46126</v>
      </c>
      <c r="AM262" s="16">
        <v>0.27600000000000002</v>
      </c>
      <c r="AN262" s="17">
        <v>148167</v>
      </c>
      <c r="AO262" s="16">
        <v>0.309</v>
      </c>
      <c r="AP262" s="18">
        <v>12.07</v>
      </c>
      <c r="AQ262" s="16">
        <v>2E-3</v>
      </c>
      <c r="AR262" s="18">
        <v>3.76</v>
      </c>
      <c r="AS262" s="16">
        <v>-2.3E-2</v>
      </c>
    </row>
    <row r="263" spans="3:45" x14ac:dyDescent="0.2">
      <c r="C263" s="144" t="s">
        <v>19</v>
      </c>
      <c r="D263" s="144" t="s">
        <v>20</v>
      </c>
      <c r="E263" s="145" t="s">
        <v>289</v>
      </c>
      <c r="F263" s="15">
        <v>33146</v>
      </c>
      <c r="G263" s="16">
        <v>4.8000000000000001E-2</v>
      </c>
      <c r="H263" s="17">
        <v>2465</v>
      </c>
      <c r="I263" s="16">
        <v>5.0000000000000001E-3</v>
      </c>
      <c r="J263" s="17">
        <v>8671</v>
      </c>
      <c r="K263" s="16">
        <v>1.2E-2</v>
      </c>
      <c r="L263" s="18">
        <v>13.45</v>
      </c>
      <c r="M263" s="16">
        <v>4.2999999999999997E-2</v>
      </c>
      <c r="N263" s="18">
        <v>3.82</v>
      </c>
      <c r="O263" s="16">
        <v>3.5999999999999997E-2</v>
      </c>
      <c r="P263" s="15">
        <v>100538</v>
      </c>
      <c r="Q263" s="16">
        <v>0.06</v>
      </c>
      <c r="R263" s="17">
        <v>7576</v>
      </c>
      <c r="S263" s="16">
        <v>0</v>
      </c>
      <c r="T263" s="17">
        <v>26585</v>
      </c>
      <c r="U263" s="16">
        <v>-7.0000000000000001E-3</v>
      </c>
      <c r="V263" s="18">
        <v>13.27</v>
      </c>
      <c r="W263" s="16">
        <v>0.06</v>
      </c>
      <c r="X263" s="18">
        <v>3.78</v>
      </c>
      <c r="Y263" s="16">
        <v>6.7000000000000004E-2</v>
      </c>
      <c r="Z263" s="15">
        <v>179554</v>
      </c>
      <c r="AA263" s="16">
        <v>0.11600000000000001</v>
      </c>
      <c r="AB263" s="17">
        <v>13612</v>
      </c>
      <c r="AC263" s="16">
        <v>4.1000000000000002E-2</v>
      </c>
      <c r="AD263" s="17">
        <v>47783</v>
      </c>
      <c r="AE263" s="16">
        <v>1.7999999999999999E-2</v>
      </c>
      <c r="AF263" s="18">
        <v>13.19</v>
      </c>
      <c r="AG263" s="16">
        <v>7.1999999999999995E-2</v>
      </c>
      <c r="AH263" s="18">
        <v>3.76</v>
      </c>
      <c r="AI263" s="16">
        <v>9.7000000000000003E-2</v>
      </c>
      <c r="AJ263" s="15">
        <v>375030</v>
      </c>
      <c r="AK263" s="16">
        <v>0.308</v>
      </c>
      <c r="AL263" s="17">
        <v>27331</v>
      </c>
      <c r="AM263" s="16">
        <v>0.186</v>
      </c>
      <c r="AN263" s="17">
        <v>91484</v>
      </c>
      <c r="AO263" s="16">
        <v>0.11600000000000001</v>
      </c>
      <c r="AP263" s="18">
        <v>13.72</v>
      </c>
      <c r="AQ263" s="16">
        <v>0.10299999999999999</v>
      </c>
      <c r="AR263" s="18">
        <v>4.0999999999999996</v>
      </c>
      <c r="AS263" s="16">
        <v>0.17199999999999999</v>
      </c>
    </row>
    <row r="264" spans="3:45" x14ac:dyDescent="0.2">
      <c r="C264" s="144" t="s">
        <v>19</v>
      </c>
      <c r="D264" s="144" t="s">
        <v>20</v>
      </c>
      <c r="E264" s="145" t="s">
        <v>290</v>
      </c>
      <c r="F264" s="15">
        <v>19637</v>
      </c>
      <c r="G264" s="16">
        <v>0.1</v>
      </c>
      <c r="H264" s="17">
        <v>1170</v>
      </c>
      <c r="I264" s="16">
        <v>0.10299999999999999</v>
      </c>
      <c r="J264" s="17">
        <v>5322</v>
      </c>
      <c r="K264" s="16">
        <v>9.0999999999999998E-2</v>
      </c>
      <c r="L264" s="18">
        <v>16.78</v>
      </c>
      <c r="M264" s="16">
        <v>-3.0000000000000001E-3</v>
      </c>
      <c r="N264" s="18">
        <v>3.69</v>
      </c>
      <c r="O264" s="16">
        <v>8.0000000000000002E-3</v>
      </c>
      <c r="P264" s="15">
        <v>60368</v>
      </c>
      <c r="Q264" s="16">
        <v>6.8000000000000005E-2</v>
      </c>
      <c r="R264" s="17">
        <v>3662</v>
      </c>
      <c r="S264" s="16">
        <v>7.0999999999999994E-2</v>
      </c>
      <c r="T264" s="17">
        <v>16595</v>
      </c>
      <c r="U264" s="16">
        <v>6.8000000000000005E-2</v>
      </c>
      <c r="V264" s="18">
        <v>16.489999999999998</v>
      </c>
      <c r="W264" s="16">
        <v>-3.0000000000000001E-3</v>
      </c>
      <c r="X264" s="18">
        <v>3.64</v>
      </c>
      <c r="Y264" s="16">
        <v>0</v>
      </c>
      <c r="Z264" s="15">
        <v>106058</v>
      </c>
      <c r="AA264" s="16">
        <v>-8.0000000000000002E-3</v>
      </c>
      <c r="AB264" s="17">
        <v>6462</v>
      </c>
      <c r="AC264" s="16">
        <v>-1.9E-2</v>
      </c>
      <c r="AD264" s="17">
        <v>29281</v>
      </c>
      <c r="AE264" s="16">
        <v>-1.2E-2</v>
      </c>
      <c r="AF264" s="18">
        <v>16.41</v>
      </c>
      <c r="AG264" s="16">
        <v>1.0999999999999999E-2</v>
      </c>
      <c r="AH264" s="18">
        <v>3.62</v>
      </c>
      <c r="AI264" s="16">
        <v>4.0000000000000001E-3</v>
      </c>
      <c r="AJ264" s="15">
        <v>197336</v>
      </c>
      <c r="AK264" s="16">
        <v>-1.4E-2</v>
      </c>
      <c r="AL264" s="17">
        <v>11918</v>
      </c>
      <c r="AM264" s="16">
        <v>-2.5999999999999999E-2</v>
      </c>
      <c r="AN264" s="17">
        <v>54289</v>
      </c>
      <c r="AO264" s="16">
        <v>-1.2E-2</v>
      </c>
      <c r="AP264" s="18">
        <v>16.559999999999999</v>
      </c>
      <c r="AQ264" s="16">
        <v>1.2E-2</v>
      </c>
      <c r="AR264" s="18">
        <v>3.63</v>
      </c>
      <c r="AS264" s="16">
        <v>-2E-3</v>
      </c>
    </row>
    <row r="265" spans="3:45" x14ac:dyDescent="0.2">
      <c r="C265" s="144" t="s">
        <v>19</v>
      </c>
      <c r="D265" s="144" t="s">
        <v>20</v>
      </c>
      <c r="E265" s="145" t="s">
        <v>291</v>
      </c>
      <c r="F265" s="15">
        <v>26204</v>
      </c>
      <c r="G265" s="16">
        <v>8.6999999999999994E-2</v>
      </c>
      <c r="H265" s="17">
        <v>1849</v>
      </c>
      <c r="I265" s="16">
        <v>0.17100000000000001</v>
      </c>
      <c r="J265" s="17">
        <v>5800</v>
      </c>
      <c r="K265" s="16">
        <v>0.14199999999999999</v>
      </c>
      <c r="L265" s="18">
        <v>14.17</v>
      </c>
      <c r="M265" s="16">
        <v>-7.1999999999999995E-2</v>
      </c>
      <c r="N265" s="18">
        <v>4.5199999999999996</v>
      </c>
      <c r="O265" s="16">
        <v>-4.9000000000000002E-2</v>
      </c>
      <c r="P265" s="15">
        <v>88673</v>
      </c>
      <c r="Q265" s="16">
        <v>7.6999999999999999E-2</v>
      </c>
      <c r="R265" s="17">
        <v>6138</v>
      </c>
      <c r="S265" s="16">
        <v>0.154</v>
      </c>
      <c r="T265" s="17">
        <v>19263</v>
      </c>
      <c r="U265" s="16">
        <v>0.128</v>
      </c>
      <c r="V265" s="18">
        <v>14.45</v>
      </c>
      <c r="W265" s="16">
        <v>-6.7000000000000004E-2</v>
      </c>
      <c r="X265" s="18">
        <v>4.5999999999999996</v>
      </c>
      <c r="Y265" s="16">
        <v>-4.5999999999999999E-2</v>
      </c>
      <c r="Z265" s="15">
        <v>150171</v>
      </c>
      <c r="AA265" s="16">
        <v>5.5E-2</v>
      </c>
      <c r="AB265" s="17">
        <v>10507</v>
      </c>
      <c r="AC265" s="16">
        <v>0.17199999999999999</v>
      </c>
      <c r="AD265" s="17">
        <v>32739</v>
      </c>
      <c r="AE265" s="16">
        <v>0.125</v>
      </c>
      <c r="AF265" s="18">
        <v>14.29</v>
      </c>
      <c r="AG265" s="16">
        <v>-0.1</v>
      </c>
      <c r="AH265" s="18">
        <v>4.59</v>
      </c>
      <c r="AI265" s="16">
        <v>-6.3E-2</v>
      </c>
      <c r="AJ265" s="15">
        <v>273235</v>
      </c>
      <c r="AK265" s="16">
        <v>1E-3</v>
      </c>
      <c r="AL265" s="17">
        <v>18913</v>
      </c>
      <c r="AM265" s="16">
        <v>0.122</v>
      </c>
      <c r="AN265" s="17">
        <v>59290</v>
      </c>
      <c r="AO265" s="16">
        <v>6.7000000000000004E-2</v>
      </c>
      <c r="AP265" s="18">
        <v>14.45</v>
      </c>
      <c r="AQ265" s="16">
        <v>-0.108</v>
      </c>
      <c r="AR265" s="18">
        <v>4.6100000000000003</v>
      </c>
      <c r="AS265" s="16">
        <v>-6.2E-2</v>
      </c>
    </row>
    <row r="266" spans="3:45" x14ac:dyDescent="0.2">
      <c r="C266" s="144" t="s">
        <v>19</v>
      </c>
      <c r="D266" s="144" t="s">
        <v>20</v>
      </c>
      <c r="E266" s="145" t="s">
        <v>292</v>
      </c>
      <c r="F266" s="15">
        <v>101205</v>
      </c>
      <c r="G266" s="16">
        <v>9.6000000000000002E-2</v>
      </c>
      <c r="H266" s="17">
        <v>6683</v>
      </c>
      <c r="I266" s="16">
        <v>4.2999999999999997E-2</v>
      </c>
      <c r="J266" s="17">
        <v>24955</v>
      </c>
      <c r="K266" s="16">
        <v>8.6999999999999994E-2</v>
      </c>
      <c r="L266" s="18">
        <v>15.14</v>
      </c>
      <c r="M266" s="16">
        <v>5.0999999999999997E-2</v>
      </c>
      <c r="N266" s="18">
        <v>4.0599999999999996</v>
      </c>
      <c r="O266" s="16">
        <v>8.0000000000000002E-3</v>
      </c>
      <c r="P266" s="15">
        <v>340211</v>
      </c>
      <c r="Q266" s="16">
        <v>5.1999999999999998E-2</v>
      </c>
      <c r="R266" s="17">
        <v>23056</v>
      </c>
      <c r="S266" s="16">
        <v>3.5999999999999997E-2</v>
      </c>
      <c r="T266" s="17">
        <v>83887</v>
      </c>
      <c r="U266" s="16">
        <v>2.7E-2</v>
      </c>
      <c r="V266" s="18">
        <v>14.76</v>
      </c>
      <c r="W266" s="16">
        <v>1.4999999999999999E-2</v>
      </c>
      <c r="X266" s="18">
        <v>4.0599999999999996</v>
      </c>
      <c r="Y266" s="16">
        <v>2.4E-2</v>
      </c>
      <c r="Z266" s="15">
        <v>602443</v>
      </c>
      <c r="AA266" s="16">
        <v>0.14499999999999999</v>
      </c>
      <c r="AB266" s="17">
        <v>41771</v>
      </c>
      <c r="AC266" s="16">
        <v>0.126</v>
      </c>
      <c r="AD266" s="17">
        <v>149092</v>
      </c>
      <c r="AE266" s="16">
        <v>8.6999999999999994E-2</v>
      </c>
      <c r="AF266" s="18">
        <v>14.42</v>
      </c>
      <c r="AG266" s="16">
        <v>1.7000000000000001E-2</v>
      </c>
      <c r="AH266" s="18">
        <v>4.04</v>
      </c>
      <c r="AI266" s="16">
        <v>5.2999999999999999E-2</v>
      </c>
      <c r="AJ266" s="15">
        <v>1110472</v>
      </c>
      <c r="AK266" s="16">
        <v>0.13900000000000001</v>
      </c>
      <c r="AL266" s="17">
        <v>77169</v>
      </c>
      <c r="AM266" s="16">
        <v>0.124</v>
      </c>
      <c r="AN266" s="17">
        <v>274069</v>
      </c>
      <c r="AO266" s="16">
        <v>8.5999999999999993E-2</v>
      </c>
      <c r="AP266" s="18">
        <v>14.39</v>
      </c>
      <c r="AQ266" s="16">
        <v>1.2999999999999999E-2</v>
      </c>
      <c r="AR266" s="18">
        <v>4.05</v>
      </c>
      <c r="AS266" s="16">
        <v>4.8000000000000001E-2</v>
      </c>
    </row>
    <row r="267" spans="3:45" x14ac:dyDescent="0.2">
      <c r="C267" s="144" t="s">
        <v>19</v>
      </c>
      <c r="D267" s="144" t="s">
        <v>20</v>
      </c>
      <c r="E267" s="145" t="s">
        <v>293</v>
      </c>
      <c r="F267" s="15">
        <v>13922</v>
      </c>
      <c r="G267" s="16">
        <v>0.246</v>
      </c>
      <c r="H267" s="17">
        <v>896</v>
      </c>
      <c r="I267" s="16">
        <v>0.04</v>
      </c>
      <c r="J267" s="17">
        <v>3361</v>
      </c>
      <c r="K267" s="16">
        <v>4.5999999999999999E-2</v>
      </c>
      <c r="L267" s="18">
        <v>15.54</v>
      </c>
      <c r="M267" s="16">
        <v>0.19800000000000001</v>
      </c>
      <c r="N267" s="18">
        <v>4.1399999999999997</v>
      </c>
      <c r="O267" s="16">
        <v>0.191</v>
      </c>
      <c r="P267" s="15">
        <v>43239</v>
      </c>
      <c r="Q267" s="16">
        <v>0.35499999999999998</v>
      </c>
      <c r="R267" s="17">
        <v>2895</v>
      </c>
      <c r="S267" s="16">
        <v>0.158</v>
      </c>
      <c r="T267" s="17">
        <v>10784</v>
      </c>
      <c r="U267" s="16">
        <v>0.17499999999999999</v>
      </c>
      <c r="V267" s="18">
        <v>14.93</v>
      </c>
      <c r="W267" s="16">
        <v>0.17</v>
      </c>
      <c r="X267" s="18">
        <v>4.01</v>
      </c>
      <c r="Y267" s="16">
        <v>0.153</v>
      </c>
      <c r="Z267" s="15">
        <v>74248</v>
      </c>
      <c r="AA267" s="16">
        <v>0.35699999999999998</v>
      </c>
      <c r="AB267" s="17">
        <v>5113</v>
      </c>
      <c r="AC267" s="16">
        <v>0.129</v>
      </c>
      <c r="AD267" s="17">
        <v>19031</v>
      </c>
      <c r="AE267" s="16">
        <v>0.158</v>
      </c>
      <c r="AF267" s="18">
        <v>14.52</v>
      </c>
      <c r="AG267" s="16">
        <v>0.20200000000000001</v>
      </c>
      <c r="AH267" s="18">
        <v>3.9</v>
      </c>
      <c r="AI267" s="16">
        <v>0.17199999999999999</v>
      </c>
      <c r="AJ267" s="15">
        <v>138499</v>
      </c>
      <c r="AK267" s="16">
        <v>0.48</v>
      </c>
      <c r="AL267" s="17">
        <v>9769</v>
      </c>
      <c r="AM267" s="16">
        <v>0.33400000000000002</v>
      </c>
      <c r="AN267" s="17">
        <v>36167</v>
      </c>
      <c r="AO267" s="16">
        <v>0.36199999999999999</v>
      </c>
      <c r="AP267" s="18">
        <v>14.18</v>
      </c>
      <c r="AQ267" s="16">
        <v>0.11</v>
      </c>
      <c r="AR267" s="18">
        <v>3.83</v>
      </c>
      <c r="AS267" s="16">
        <v>8.5999999999999993E-2</v>
      </c>
    </row>
    <row r="268" spans="3:45" x14ac:dyDescent="0.2">
      <c r="C268" s="144" t="s">
        <v>19</v>
      </c>
      <c r="D268" s="144" t="s">
        <v>20</v>
      </c>
      <c r="E268" s="145" t="s">
        <v>294</v>
      </c>
      <c r="F268" s="15">
        <v>72871</v>
      </c>
      <c r="G268" s="16">
        <v>3.3000000000000002E-2</v>
      </c>
      <c r="H268" s="17">
        <v>4393</v>
      </c>
      <c r="I268" s="16">
        <v>5.2999999999999999E-2</v>
      </c>
      <c r="J268" s="17">
        <v>19775</v>
      </c>
      <c r="K268" s="16">
        <v>2.9000000000000001E-2</v>
      </c>
      <c r="L268" s="18">
        <v>16.59</v>
      </c>
      <c r="M268" s="16">
        <v>-1.9E-2</v>
      </c>
      <c r="N268" s="18">
        <v>3.68</v>
      </c>
      <c r="O268" s="16">
        <v>4.0000000000000001E-3</v>
      </c>
      <c r="P268" s="15">
        <v>231966</v>
      </c>
      <c r="Q268" s="16">
        <v>2.3E-2</v>
      </c>
      <c r="R268" s="17">
        <v>14201</v>
      </c>
      <c r="S268" s="16">
        <v>4.7E-2</v>
      </c>
      <c r="T268" s="17">
        <v>63914</v>
      </c>
      <c r="U268" s="16">
        <v>2.7E-2</v>
      </c>
      <c r="V268" s="18">
        <v>16.329999999999998</v>
      </c>
      <c r="W268" s="16">
        <v>-2.1999999999999999E-2</v>
      </c>
      <c r="X268" s="18">
        <v>3.63</v>
      </c>
      <c r="Y268" s="16">
        <v>-4.0000000000000001E-3</v>
      </c>
      <c r="Z268" s="15">
        <v>415782</v>
      </c>
      <c r="AA268" s="16">
        <v>-1.6E-2</v>
      </c>
      <c r="AB268" s="17">
        <v>25440</v>
      </c>
      <c r="AC268" s="16">
        <v>-8.9999999999999993E-3</v>
      </c>
      <c r="AD268" s="17">
        <v>114903</v>
      </c>
      <c r="AE268" s="16">
        <v>-0.02</v>
      </c>
      <c r="AF268" s="18">
        <v>16.34</v>
      </c>
      <c r="AG268" s="16">
        <v>-7.0000000000000001E-3</v>
      </c>
      <c r="AH268" s="18">
        <v>3.62</v>
      </c>
      <c r="AI268" s="16">
        <v>3.0000000000000001E-3</v>
      </c>
      <c r="AJ268" s="15">
        <v>785419</v>
      </c>
      <c r="AK268" s="16">
        <v>5.0000000000000001E-3</v>
      </c>
      <c r="AL268" s="17">
        <v>47475</v>
      </c>
      <c r="AM268" s="16">
        <v>5.0000000000000001E-3</v>
      </c>
      <c r="AN268" s="17">
        <v>215882</v>
      </c>
      <c r="AO268" s="16">
        <v>2E-3</v>
      </c>
      <c r="AP268" s="18">
        <v>16.54</v>
      </c>
      <c r="AQ268" s="16">
        <v>0</v>
      </c>
      <c r="AR268" s="18">
        <v>3.64</v>
      </c>
      <c r="AS268" s="16">
        <v>3.0000000000000001E-3</v>
      </c>
    </row>
    <row r="269" spans="3:45" x14ac:dyDescent="0.2">
      <c r="C269" s="144" t="s">
        <v>19</v>
      </c>
      <c r="D269" s="144" t="s">
        <v>20</v>
      </c>
      <c r="E269" s="145" t="s">
        <v>295</v>
      </c>
      <c r="F269" s="15">
        <v>23829</v>
      </c>
      <c r="G269" s="16">
        <v>-0.14799999999999999</v>
      </c>
      <c r="H269" s="17">
        <v>1853</v>
      </c>
      <c r="I269" s="16">
        <v>-0.13400000000000001</v>
      </c>
      <c r="J269" s="17">
        <v>6216</v>
      </c>
      <c r="K269" s="16">
        <v>-0.13100000000000001</v>
      </c>
      <c r="L269" s="18">
        <v>12.86</v>
      </c>
      <c r="M269" s="16">
        <v>-1.4999999999999999E-2</v>
      </c>
      <c r="N269" s="18">
        <v>3.83</v>
      </c>
      <c r="O269" s="16">
        <v>-1.9E-2</v>
      </c>
      <c r="P269" s="15">
        <v>74785</v>
      </c>
      <c r="Q269" s="16">
        <v>-0.14099999999999999</v>
      </c>
      <c r="R269" s="17">
        <v>5821</v>
      </c>
      <c r="S269" s="16">
        <v>-0.121</v>
      </c>
      <c r="T269" s="17">
        <v>19244</v>
      </c>
      <c r="U269" s="16">
        <v>-0.122</v>
      </c>
      <c r="V269" s="18">
        <v>12.85</v>
      </c>
      <c r="W269" s="16">
        <v>-2.1999999999999999E-2</v>
      </c>
      <c r="X269" s="18">
        <v>3.89</v>
      </c>
      <c r="Y269" s="16">
        <v>-2.1999999999999999E-2</v>
      </c>
      <c r="Z269" s="15">
        <v>136426</v>
      </c>
      <c r="AA269" s="16">
        <v>-7.0000000000000007E-2</v>
      </c>
      <c r="AB269" s="17">
        <v>10456</v>
      </c>
      <c r="AC269" s="16">
        <v>-4.5999999999999999E-2</v>
      </c>
      <c r="AD269" s="17">
        <v>34244</v>
      </c>
      <c r="AE269" s="16">
        <v>-4.8000000000000001E-2</v>
      </c>
      <c r="AF269" s="18">
        <v>13.05</v>
      </c>
      <c r="AG269" s="16">
        <v>-2.5000000000000001E-2</v>
      </c>
      <c r="AH269" s="18">
        <v>3.98</v>
      </c>
      <c r="AI269" s="16">
        <v>-2.3E-2</v>
      </c>
      <c r="AJ269" s="15">
        <v>281717</v>
      </c>
      <c r="AK269" s="16">
        <v>6.6000000000000003E-2</v>
      </c>
      <c r="AL269" s="17">
        <v>21322</v>
      </c>
      <c r="AM269" s="16">
        <v>8.2000000000000003E-2</v>
      </c>
      <c r="AN269" s="17">
        <v>70187</v>
      </c>
      <c r="AO269" s="16">
        <v>8.8999999999999996E-2</v>
      </c>
      <c r="AP269" s="18">
        <v>13.21</v>
      </c>
      <c r="AQ269" s="16">
        <v>-1.4999999999999999E-2</v>
      </c>
      <c r="AR269" s="18">
        <v>4.01</v>
      </c>
      <c r="AS269" s="16">
        <v>-2.1000000000000001E-2</v>
      </c>
    </row>
    <row r="270" spans="3:45" x14ac:dyDescent="0.2">
      <c r="C270" s="144" t="s">
        <v>19</v>
      </c>
      <c r="D270" s="144" t="s">
        <v>20</v>
      </c>
      <c r="E270" s="145" t="s">
        <v>296</v>
      </c>
      <c r="F270" s="15">
        <v>50082</v>
      </c>
      <c r="G270" s="16">
        <v>0.45800000000000002</v>
      </c>
      <c r="H270" s="17">
        <v>3441</v>
      </c>
      <c r="I270" s="16">
        <v>0.432</v>
      </c>
      <c r="J270" s="17">
        <v>12169</v>
      </c>
      <c r="K270" s="16">
        <v>0.371</v>
      </c>
      <c r="L270" s="18">
        <v>14.55</v>
      </c>
      <c r="M270" s="16">
        <v>1.7999999999999999E-2</v>
      </c>
      <c r="N270" s="18">
        <v>4.12</v>
      </c>
      <c r="O270" s="16">
        <v>6.3E-2</v>
      </c>
      <c r="P270" s="15">
        <v>153285</v>
      </c>
      <c r="Q270" s="16">
        <v>0.42699999999999999</v>
      </c>
      <c r="R270" s="17">
        <v>10562</v>
      </c>
      <c r="S270" s="16">
        <v>0.41699999999999998</v>
      </c>
      <c r="T270" s="17">
        <v>37308</v>
      </c>
      <c r="U270" s="16">
        <v>0.35099999999999998</v>
      </c>
      <c r="V270" s="18">
        <v>14.51</v>
      </c>
      <c r="W270" s="16">
        <v>7.0000000000000001E-3</v>
      </c>
      <c r="X270" s="18">
        <v>4.1100000000000003</v>
      </c>
      <c r="Y270" s="16">
        <v>5.6000000000000001E-2</v>
      </c>
      <c r="Z270" s="15">
        <v>260118</v>
      </c>
      <c r="AA270" s="16">
        <v>0.46800000000000003</v>
      </c>
      <c r="AB270" s="17">
        <v>17962</v>
      </c>
      <c r="AC270" s="16">
        <v>0.45500000000000002</v>
      </c>
      <c r="AD270" s="17">
        <v>63001</v>
      </c>
      <c r="AE270" s="16">
        <v>0.39700000000000002</v>
      </c>
      <c r="AF270" s="18">
        <v>14.48</v>
      </c>
      <c r="AG270" s="16">
        <v>8.9999999999999993E-3</v>
      </c>
      <c r="AH270" s="18">
        <v>4.13</v>
      </c>
      <c r="AI270" s="16">
        <v>5.0999999999999997E-2</v>
      </c>
      <c r="AJ270" s="15">
        <v>471575</v>
      </c>
      <c r="AK270" s="16">
        <v>0.47199999999999998</v>
      </c>
      <c r="AL270" s="17">
        <v>32697</v>
      </c>
      <c r="AM270" s="16">
        <v>0.46600000000000003</v>
      </c>
      <c r="AN270" s="17">
        <v>115799</v>
      </c>
      <c r="AO270" s="16">
        <v>0.42</v>
      </c>
      <c r="AP270" s="18">
        <v>14.42</v>
      </c>
      <c r="AQ270" s="16">
        <v>4.0000000000000001E-3</v>
      </c>
      <c r="AR270" s="18">
        <v>4.07</v>
      </c>
      <c r="AS270" s="16">
        <v>3.5999999999999997E-2</v>
      </c>
    </row>
    <row r="271" spans="3:45" x14ac:dyDescent="0.2">
      <c r="C271" s="144" t="s">
        <v>19</v>
      </c>
      <c r="D271" s="144" t="s">
        <v>20</v>
      </c>
      <c r="E271" s="145" t="s">
        <v>297</v>
      </c>
      <c r="F271" s="15">
        <v>21094</v>
      </c>
      <c r="G271" s="16">
        <v>0.247</v>
      </c>
      <c r="H271" s="17">
        <v>1299</v>
      </c>
      <c r="I271" s="16">
        <v>0.161</v>
      </c>
      <c r="J271" s="17">
        <v>5177</v>
      </c>
      <c r="K271" s="16">
        <v>0.14599999999999999</v>
      </c>
      <c r="L271" s="18">
        <v>16.239999999999998</v>
      </c>
      <c r="M271" s="16">
        <v>7.3999999999999996E-2</v>
      </c>
      <c r="N271" s="18">
        <v>4.07</v>
      </c>
      <c r="O271" s="16">
        <v>8.7999999999999995E-2</v>
      </c>
      <c r="P271" s="15">
        <v>64385</v>
      </c>
      <c r="Q271" s="16">
        <v>0.32</v>
      </c>
      <c r="R271" s="17">
        <v>4062</v>
      </c>
      <c r="S271" s="16">
        <v>0.248</v>
      </c>
      <c r="T271" s="17">
        <v>16185</v>
      </c>
      <c r="U271" s="16">
        <v>0.23699999999999999</v>
      </c>
      <c r="V271" s="18">
        <v>15.85</v>
      </c>
      <c r="W271" s="16">
        <v>5.7000000000000002E-2</v>
      </c>
      <c r="X271" s="18">
        <v>3.98</v>
      </c>
      <c r="Y271" s="16">
        <v>6.7000000000000004E-2</v>
      </c>
      <c r="Z271" s="15">
        <v>110863</v>
      </c>
      <c r="AA271" s="16">
        <v>0.29099999999999998</v>
      </c>
      <c r="AB271" s="17">
        <v>7086</v>
      </c>
      <c r="AC271" s="16">
        <v>0.18099999999999999</v>
      </c>
      <c r="AD271" s="17">
        <v>28172</v>
      </c>
      <c r="AE271" s="16">
        <v>0.184</v>
      </c>
      <c r="AF271" s="18">
        <v>15.64</v>
      </c>
      <c r="AG271" s="16">
        <v>9.2999999999999999E-2</v>
      </c>
      <c r="AH271" s="18">
        <v>3.94</v>
      </c>
      <c r="AI271" s="16">
        <v>9.0999999999999998E-2</v>
      </c>
      <c r="AJ271" s="15">
        <v>207549</v>
      </c>
      <c r="AK271" s="16">
        <v>0.379</v>
      </c>
      <c r="AL271" s="17">
        <v>13402</v>
      </c>
      <c r="AM271" s="16">
        <v>0.33700000000000002</v>
      </c>
      <c r="AN271" s="17">
        <v>53010</v>
      </c>
      <c r="AO271" s="16">
        <v>0.32300000000000001</v>
      </c>
      <c r="AP271" s="18">
        <v>15.49</v>
      </c>
      <c r="AQ271" s="16">
        <v>3.2000000000000001E-2</v>
      </c>
      <c r="AR271" s="18">
        <v>3.92</v>
      </c>
      <c r="AS271" s="16">
        <v>4.2000000000000003E-2</v>
      </c>
    </row>
    <row r="272" spans="3:45" x14ac:dyDescent="0.2">
      <c r="C272" s="144" t="s">
        <v>19</v>
      </c>
      <c r="D272" s="144" t="s">
        <v>20</v>
      </c>
      <c r="E272" s="145" t="s">
        <v>298</v>
      </c>
      <c r="F272" s="15">
        <v>5766</v>
      </c>
      <c r="G272" s="16">
        <v>7.1999999999999995E-2</v>
      </c>
      <c r="H272" s="17">
        <v>347</v>
      </c>
      <c r="I272" s="16">
        <v>-1.9E-2</v>
      </c>
      <c r="J272" s="17">
        <v>1533</v>
      </c>
      <c r="K272" s="16">
        <v>-3.6999999999999998E-2</v>
      </c>
      <c r="L272" s="18">
        <v>16.600000000000001</v>
      </c>
      <c r="M272" s="16">
        <v>9.2999999999999999E-2</v>
      </c>
      <c r="N272" s="18">
        <v>3.76</v>
      </c>
      <c r="O272" s="16">
        <v>0.112</v>
      </c>
      <c r="P272" s="15">
        <v>17569</v>
      </c>
      <c r="Q272" s="16">
        <v>0.154</v>
      </c>
      <c r="R272" s="17">
        <v>1074</v>
      </c>
      <c r="S272" s="16">
        <v>9.2999999999999999E-2</v>
      </c>
      <c r="T272" s="17">
        <v>4734</v>
      </c>
      <c r="U272" s="16">
        <v>8.3000000000000004E-2</v>
      </c>
      <c r="V272" s="18">
        <v>16.36</v>
      </c>
      <c r="W272" s="16">
        <v>5.6000000000000001E-2</v>
      </c>
      <c r="X272" s="18">
        <v>3.71</v>
      </c>
      <c r="Y272" s="16">
        <v>6.5000000000000002E-2</v>
      </c>
      <c r="Z272" s="15">
        <v>31442</v>
      </c>
      <c r="AA272" s="16">
        <v>-7.2999999999999995E-2</v>
      </c>
      <c r="AB272" s="17">
        <v>1932</v>
      </c>
      <c r="AC272" s="16">
        <v>-0.123</v>
      </c>
      <c r="AD272" s="17">
        <v>8466</v>
      </c>
      <c r="AE272" s="16">
        <v>-6.6000000000000003E-2</v>
      </c>
      <c r="AF272" s="18">
        <v>16.28</v>
      </c>
      <c r="AG272" s="16">
        <v>5.8000000000000003E-2</v>
      </c>
      <c r="AH272" s="18">
        <v>3.71</v>
      </c>
      <c r="AI272" s="16">
        <v>-8.0000000000000002E-3</v>
      </c>
      <c r="AJ272" s="15">
        <v>59939</v>
      </c>
      <c r="AK272" s="16">
        <v>-0.24099999999999999</v>
      </c>
      <c r="AL272" s="17">
        <v>3748</v>
      </c>
      <c r="AM272" s="16">
        <v>-0.27300000000000002</v>
      </c>
      <c r="AN272" s="17">
        <v>16622</v>
      </c>
      <c r="AO272" s="16">
        <v>-0.159</v>
      </c>
      <c r="AP272" s="18">
        <v>15.99</v>
      </c>
      <c r="AQ272" s="16">
        <v>4.3999999999999997E-2</v>
      </c>
      <c r="AR272" s="18">
        <v>3.61</v>
      </c>
      <c r="AS272" s="16">
        <v>-9.7000000000000003E-2</v>
      </c>
    </row>
    <row r="273" spans="3:45" x14ac:dyDescent="0.2">
      <c r="C273" s="144" t="s">
        <v>19</v>
      </c>
      <c r="D273" s="144" t="s">
        <v>20</v>
      </c>
      <c r="E273" s="145" t="s">
        <v>299</v>
      </c>
      <c r="F273" s="15">
        <v>216375</v>
      </c>
      <c r="G273" s="16">
        <v>5.8999999999999997E-2</v>
      </c>
      <c r="H273" s="17">
        <v>19899</v>
      </c>
      <c r="I273" s="16">
        <v>-1E-3</v>
      </c>
      <c r="J273" s="17">
        <v>55396</v>
      </c>
      <c r="K273" s="16">
        <v>-4.4999999999999998E-2</v>
      </c>
      <c r="L273" s="18">
        <v>10.87</v>
      </c>
      <c r="M273" s="16">
        <v>0.06</v>
      </c>
      <c r="N273" s="18">
        <v>3.91</v>
      </c>
      <c r="O273" s="16">
        <v>0.109</v>
      </c>
      <c r="P273" s="15">
        <v>735412</v>
      </c>
      <c r="Q273" s="16">
        <v>-2.1999999999999999E-2</v>
      </c>
      <c r="R273" s="17">
        <v>66775</v>
      </c>
      <c r="S273" s="16">
        <v>3.7999999999999999E-2</v>
      </c>
      <c r="T273" s="17">
        <v>186907</v>
      </c>
      <c r="U273" s="16">
        <v>-0.112</v>
      </c>
      <c r="V273" s="18">
        <v>11.01</v>
      </c>
      <c r="W273" s="16">
        <v>-5.8000000000000003E-2</v>
      </c>
      <c r="X273" s="18">
        <v>3.93</v>
      </c>
      <c r="Y273" s="16">
        <v>0.10100000000000001</v>
      </c>
      <c r="Z273" s="15">
        <v>1227514</v>
      </c>
      <c r="AA273" s="16">
        <v>-5.0999999999999997E-2</v>
      </c>
      <c r="AB273" s="17">
        <v>117308</v>
      </c>
      <c r="AC273" s="16">
        <v>6.6000000000000003E-2</v>
      </c>
      <c r="AD273" s="17">
        <v>322922</v>
      </c>
      <c r="AE273" s="16">
        <v>-0.112</v>
      </c>
      <c r="AF273" s="18">
        <v>10.46</v>
      </c>
      <c r="AG273" s="16">
        <v>-0.109</v>
      </c>
      <c r="AH273" s="18">
        <v>3.8</v>
      </c>
      <c r="AI273" s="16">
        <v>6.9000000000000006E-2</v>
      </c>
      <c r="AJ273" s="15">
        <v>2305858</v>
      </c>
      <c r="AK273" s="16">
        <v>-3.9E-2</v>
      </c>
      <c r="AL273" s="17">
        <v>222003</v>
      </c>
      <c r="AM273" s="16">
        <v>8.6999999999999994E-2</v>
      </c>
      <c r="AN273" s="17">
        <v>625127</v>
      </c>
      <c r="AO273" s="16">
        <v>-7.4999999999999997E-2</v>
      </c>
      <c r="AP273" s="18">
        <v>10.39</v>
      </c>
      <c r="AQ273" s="16">
        <v>-0.11600000000000001</v>
      </c>
      <c r="AR273" s="18">
        <v>3.69</v>
      </c>
      <c r="AS273" s="16">
        <v>3.9E-2</v>
      </c>
    </row>
    <row r="274" spans="3:45" x14ac:dyDescent="0.2">
      <c r="C274" s="144" t="s">
        <v>19</v>
      </c>
      <c r="D274" s="144" t="s">
        <v>20</v>
      </c>
      <c r="E274" s="145" t="s">
        <v>300</v>
      </c>
      <c r="F274" s="15">
        <v>159117</v>
      </c>
      <c r="G274" s="16">
        <v>0.19700000000000001</v>
      </c>
      <c r="H274" s="17">
        <v>16496</v>
      </c>
      <c r="I274" s="16">
        <v>0.14299999999999999</v>
      </c>
      <c r="J274" s="17">
        <v>43774</v>
      </c>
      <c r="K274" s="16">
        <v>0.14499999999999999</v>
      </c>
      <c r="L274" s="18">
        <v>9.65</v>
      </c>
      <c r="M274" s="16">
        <v>4.7E-2</v>
      </c>
      <c r="N274" s="18">
        <v>3.63</v>
      </c>
      <c r="O274" s="16">
        <v>4.4999999999999998E-2</v>
      </c>
      <c r="P274" s="15">
        <v>498435</v>
      </c>
      <c r="Q274" s="16">
        <v>0.19800000000000001</v>
      </c>
      <c r="R274" s="17">
        <v>50198</v>
      </c>
      <c r="S274" s="16">
        <v>0.14299999999999999</v>
      </c>
      <c r="T274" s="17">
        <v>134184</v>
      </c>
      <c r="U274" s="16">
        <v>0.14799999999999999</v>
      </c>
      <c r="V274" s="18">
        <v>9.93</v>
      </c>
      <c r="W274" s="16">
        <v>4.9000000000000002E-2</v>
      </c>
      <c r="X274" s="18">
        <v>3.71</v>
      </c>
      <c r="Y274" s="16">
        <v>4.3999999999999997E-2</v>
      </c>
      <c r="Z274" s="15">
        <v>859224</v>
      </c>
      <c r="AA274" s="16">
        <v>0.21</v>
      </c>
      <c r="AB274" s="17">
        <v>88132</v>
      </c>
      <c r="AC274" s="16">
        <v>0.16400000000000001</v>
      </c>
      <c r="AD274" s="17">
        <v>235569</v>
      </c>
      <c r="AE274" s="16">
        <v>0.16300000000000001</v>
      </c>
      <c r="AF274" s="18">
        <v>9.75</v>
      </c>
      <c r="AG274" s="16">
        <v>3.9E-2</v>
      </c>
      <c r="AH274" s="18">
        <v>3.65</v>
      </c>
      <c r="AI274" s="16">
        <v>4.1000000000000002E-2</v>
      </c>
      <c r="AJ274" s="15">
        <v>1649898</v>
      </c>
      <c r="AK274" s="16">
        <v>0.20100000000000001</v>
      </c>
      <c r="AL274" s="17">
        <v>169944</v>
      </c>
      <c r="AM274" s="16">
        <v>0.14599999999999999</v>
      </c>
      <c r="AN274" s="17">
        <v>458490</v>
      </c>
      <c r="AO274" s="16">
        <v>0.158</v>
      </c>
      <c r="AP274" s="18">
        <v>9.7100000000000009</v>
      </c>
      <c r="AQ274" s="16">
        <v>4.8000000000000001E-2</v>
      </c>
      <c r="AR274" s="18">
        <v>3.6</v>
      </c>
      <c r="AS274" s="16">
        <v>3.6999999999999998E-2</v>
      </c>
    </row>
    <row r="275" spans="3:45" x14ac:dyDescent="0.2">
      <c r="C275" s="144" t="s">
        <v>19</v>
      </c>
      <c r="D275" s="144" t="s">
        <v>20</v>
      </c>
      <c r="E275" s="145" t="s">
        <v>301</v>
      </c>
      <c r="F275" s="15">
        <v>14282</v>
      </c>
      <c r="G275" s="16">
        <v>1.3240000000000001</v>
      </c>
      <c r="H275" s="17">
        <v>974</v>
      </c>
      <c r="I275" s="16">
        <v>0.64500000000000002</v>
      </c>
      <c r="J275" s="17">
        <v>3361</v>
      </c>
      <c r="K275" s="16">
        <v>0.77600000000000002</v>
      </c>
      <c r="L275" s="18">
        <v>14.67</v>
      </c>
      <c r="M275" s="16">
        <v>0.41199999999999998</v>
      </c>
      <c r="N275" s="18">
        <v>4.25</v>
      </c>
      <c r="O275" s="16">
        <v>0.308</v>
      </c>
      <c r="P275" s="15">
        <v>40739</v>
      </c>
      <c r="Q275" s="16">
        <v>2.048</v>
      </c>
      <c r="R275" s="17">
        <v>2868</v>
      </c>
      <c r="S275" s="16">
        <v>1.0900000000000001</v>
      </c>
      <c r="T275" s="17">
        <v>9876</v>
      </c>
      <c r="U275" s="16">
        <v>1.306</v>
      </c>
      <c r="V275" s="18">
        <v>14.21</v>
      </c>
      <c r="W275" s="16">
        <v>0.45800000000000002</v>
      </c>
      <c r="X275" s="18">
        <v>4.12</v>
      </c>
      <c r="Y275" s="16">
        <v>0.32100000000000001</v>
      </c>
      <c r="Z275" s="15">
        <v>66247</v>
      </c>
      <c r="AA275" s="16">
        <v>1.544</v>
      </c>
      <c r="AB275" s="17">
        <v>4679</v>
      </c>
      <c r="AC275" s="16">
        <v>0.88900000000000001</v>
      </c>
      <c r="AD275" s="17">
        <v>15882</v>
      </c>
      <c r="AE275" s="16">
        <v>1.002</v>
      </c>
      <c r="AF275" s="18">
        <v>14.16</v>
      </c>
      <c r="AG275" s="16">
        <v>0.34699999999999998</v>
      </c>
      <c r="AH275" s="18">
        <v>4.17</v>
      </c>
      <c r="AI275" s="16">
        <v>0.27</v>
      </c>
      <c r="AJ275" s="15">
        <v>131923</v>
      </c>
      <c r="AK275" s="16">
        <v>1.7909999999999999</v>
      </c>
      <c r="AL275" s="17">
        <v>9609</v>
      </c>
      <c r="AM275" s="16">
        <v>1.3149999999999999</v>
      </c>
      <c r="AN275" s="17">
        <v>32246</v>
      </c>
      <c r="AO275" s="16">
        <v>1.37</v>
      </c>
      <c r="AP275" s="18">
        <v>13.73</v>
      </c>
      <c r="AQ275" s="16">
        <v>0.20499999999999999</v>
      </c>
      <c r="AR275" s="18">
        <v>4.09</v>
      </c>
      <c r="AS275" s="16">
        <v>0.17799999999999999</v>
      </c>
    </row>
    <row r="276" spans="3:45" x14ac:dyDescent="0.2">
      <c r="C276" s="144" t="s">
        <v>19</v>
      </c>
      <c r="D276" s="144" t="s">
        <v>20</v>
      </c>
      <c r="E276" s="145" t="s">
        <v>302</v>
      </c>
      <c r="F276" s="15">
        <v>33622</v>
      </c>
      <c r="G276" s="16">
        <v>1.6E-2</v>
      </c>
      <c r="H276" s="17">
        <v>2012</v>
      </c>
      <c r="I276" s="16">
        <v>1.9E-2</v>
      </c>
      <c r="J276" s="17">
        <v>9114</v>
      </c>
      <c r="K276" s="16">
        <v>2E-3</v>
      </c>
      <c r="L276" s="18">
        <v>16.71</v>
      </c>
      <c r="M276" s="16">
        <v>-3.0000000000000001E-3</v>
      </c>
      <c r="N276" s="18">
        <v>3.69</v>
      </c>
      <c r="O276" s="16">
        <v>1.2999999999999999E-2</v>
      </c>
      <c r="P276" s="15">
        <v>103119</v>
      </c>
      <c r="Q276" s="16">
        <v>-3.1E-2</v>
      </c>
      <c r="R276" s="17">
        <v>6298</v>
      </c>
      <c r="S276" s="16">
        <v>-2.1999999999999999E-2</v>
      </c>
      <c r="T276" s="17">
        <v>28352</v>
      </c>
      <c r="U276" s="16">
        <v>-3.2000000000000001E-2</v>
      </c>
      <c r="V276" s="18">
        <v>16.37</v>
      </c>
      <c r="W276" s="16">
        <v>-8.9999999999999993E-3</v>
      </c>
      <c r="X276" s="18">
        <v>3.64</v>
      </c>
      <c r="Y276" s="16">
        <v>2E-3</v>
      </c>
      <c r="Z276" s="15">
        <v>185835</v>
      </c>
      <c r="AA276" s="16">
        <v>-5.8999999999999997E-2</v>
      </c>
      <c r="AB276" s="17">
        <v>11373</v>
      </c>
      <c r="AC276" s="16">
        <v>-6.6000000000000003E-2</v>
      </c>
      <c r="AD276" s="17">
        <v>51366</v>
      </c>
      <c r="AE276" s="16">
        <v>-6.5000000000000002E-2</v>
      </c>
      <c r="AF276" s="18">
        <v>16.34</v>
      </c>
      <c r="AG276" s="16">
        <v>7.0000000000000001E-3</v>
      </c>
      <c r="AH276" s="18">
        <v>3.62</v>
      </c>
      <c r="AI276" s="16">
        <v>7.0000000000000001E-3</v>
      </c>
      <c r="AJ276" s="15">
        <v>357242</v>
      </c>
      <c r="AK276" s="16">
        <v>-1.2999999999999999E-2</v>
      </c>
      <c r="AL276" s="17">
        <v>21694</v>
      </c>
      <c r="AM276" s="16">
        <v>-0.02</v>
      </c>
      <c r="AN276" s="17">
        <v>98460</v>
      </c>
      <c r="AO276" s="16">
        <v>-1.4E-2</v>
      </c>
      <c r="AP276" s="18">
        <v>16.47</v>
      </c>
      <c r="AQ276" s="16">
        <v>7.0000000000000001E-3</v>
      </c>
      <c r="AR276" s="18">
        <v>3.63</v>
      </c>
      <c r="AS276" s="16">
        <v>0</v>
      </c>
    </row>
    <row r="277" spans="3:45" x14ac:dyDescent="0.2">
      <c r="C277" s="144" t="s">
        <v>19</v>
      </c>
      <c r="D277" s="144" t="s">
        <v>20</v>
      </c>
      <c r="E277" s="145" t="s">
        <v>303</v>
      </c>
      <c r="F277" s="15">
        <v>23673</v>
      </c>
      <c r="G277" s="16">
        <v>-3.7999999999999999E-2</v>
      </c>
      <c r="H277" s="17">
        <v>1844</v>
      </c>
      <c r="I277" s="16">
        <v>-7.8E-2</v>
      </c>
      <c r="J277" s="17">
        <v>6660</v>
      </c>
      <c r="K277" s="16">
        <v>-5.8999999999999997E-2</v>
      </c>
      <c r="L277" s="18">
        <v>12.84</v>
      </c>
      <c r="M277" s="16">
        <v>4.2999999999999997E-2</v>
      </c>
      <c r="N277" s="18">
        <v>3.55</v>
      </c>
      <c r="O277" s="16">
        <v>2.3E-2</v>
      </c>
      <c r="P277" s="15">
        <v>72716</v>
      </c>
      <c r="Q277" s="16">
        <v>-2.3E-2</v>
      </c>
      <c r="R277" s="17">
        <v>5693</v>
      </c>
      <c r="S277" s="16">
        <v>-9.9000000000000005E-2</v>
      </c>
      <c r="T277" s="17">
        <v>20416</v>
      </c>
      <c r="U277" s="16">
        <v>-7.9000000000000001E-2</v>
      </c>
      <c r="V277" s="18">
        <v>12.77</v>
      </c>
      <c r="W277" s="16">
        <v>8.5000000000000006E-2</v>
      </c>
      <c r="X277" s="18">
        <v>3.56</v>
      </c>
      <c r="Y277" s="16">
        <v>6.0999999999999999E-2</v>
      </c>
      <c r="Z277" s="15">
        <v>130092</v>
      </c>
      <c r="AA277" s="16">
        <v>4.2000000000000003E-2</v>
      </c>
      <c r="AB277" s="17">
        <v>10153</v>
      </c>
      <c r="AC277" s="16">
        <v>-7.0000000000000007E-2</v>
      </c>
      <c r="AD277" s="17">
        <v>36095</v>
      </c>
      <c r="AE277" s="16">
        <v>-6.3E-2</v>
      </c>
      <c r="AF277" s="18">
        <v>12.81</v>
      </c>
      <c r="AG277" s="16">
        <v>0.12</v>
      </c>
      <c r="AH277" s="18">
        <v>3.6</v>
      </c>
      <c r="AI277" s="16">
        <v>0.111</v>
      </c>
      <c r="AJ277" s="15">
        <v>257338</v>
      </c>
      <c r="AK277" s="16">
        <v>0.19800000000000001</v>
      </c>
      <c r="AL277" s="17">
        <v>20300</v>
      </c>
      <c r="AM277" s="16">
        <v>6.6000000000000003E-2</v>
      </c>
      <c r="AN277" s="17">
        <v>72166</v>
      </c>
      <c r="AO277" s="16">
        <v>7.1999999999999995E-2</v>
      </c>
      <c r="AP277" s="18">
        <v>12.68</v>
      </c>
      <c r="AQ277" s="16">
        <v>0.123</v>
      </c>
      <c r="AR277" s="18">
        <v>3.57</v>
      </c>
      <c r="AS277" s="16">
        <v>0.11700000000000001</v>
      </c>
    </row>
    <row r="278" spans="3:45" x14ac:dyDescent="0.2">
      <c r="C278" s="144" t="s">
        <v>19</v>
      </c>
      <c r="D278" s="144" t="s">
        <v>20</v>
      </c>
      <c r="E278" s="145" t="s">
        <v>304</v>
      </c>
      <c r="F278" s="15">
        <v>133626</v>
      </c>
      <c r="G278" s="16">
        <v>0.113</v>
      </c>
      <c r="H278" s="17">
        <v>19391</v>
      </c>
      <c r="I278" s="16">
        <v>0.3</v>
      </c>
      <c r="J278" s="17">
        <v>38294</v>
      </c>
      <c r="K278" s="16">
        <v>0.124</v>
      </c>
      <c r="L278" s="18">
        <v>6.89</v>
      </c>
      <c r="M278" s="16">
        <v>-0.14399999999999999</v>
      </c>
      <c r="N278" s="18">
        <v>3.49</v>
      </c>
      <c r="O278" s="16">
        <v>-0.01</v>
      </c>
      <c r="P278" s="15">
        <v>417972</v>
      </c>
      <c r="Q278" s="16">
        <v>0.14499999999999999</v>
      </c>
      <c r="R278" s="17">
        <v>58951</v>
      </c>
      <c r="S278" s="16">
        <v>0.371</v>
      </c>
      <c r="T278" s="17">
        <v>119038</v>
      </c>
      <c r="U278" s="16">
        <v>0.11700000000000001</v>
      </c>
      <c r="V278" s="18">
        <v>7.09</v>
      </c>
      <c r="W278" s="16">
        <v>-0.16500000000000001</v>
      </c>
      <c r="X278" s="18">
        <v>3.51</v>
      </c>
      <c r="Y278" s="16">
        <v>2.5000000000000001E-2</v>
      </c>
      <c r="Z278" s="15">
        <v>749620</v>
      </c>
      <c r="AA278" s="16">
        <v>0.23400000000000001</v>
      </c>
      <c r="AB278" s="17">
        <v>127096</v>
      </c>
      <c r="AC278" s="16">
        <v>0.78700000000000003</v>
      </c>
      <c r="AD278" s="17">
        <v>241955</v>
      </c>
      <c r="AE278" s="16">
        <v>0.34699999999999998</v>
      </c>
      <c r="AF278" s="18">
        <v>5.9</v>
      </c>
      <c r="AG278" s="16">
        <v>-0.309</v>
      </c>
      <c r="AH278" s="18">
        <v>3.1</v>
      </c>
      <c r="AI278" s="16">
        <v>-8.4000000000000005E-2</v>
      </c>
      <c r="AJ278" s="15">
        <v>1384558</v>
      </c>
      <c r="AK278" s="16">
        <v>0.24099999999999999</v>
      </c>
      <c r="AL278" s="17">
        <v>206784</v>
      </c>
      <c r="AM278" s="16">
        <v>0.60199999999999998</v>
      </c>
      <c r="AN278" s="17">
        <v>424475</v>
      </c>
      <c r="AO278" s="16">
        <v>0.28199999999999997</v>
      </c>
      <c r="AP278" s="18">
        <v>6.7</v>
      </c>
      <c r="AQ278" s="16">
        <v>-0.22500000000000001</v>
      </c>
      <c r="AR278" s="18">
        <v>3.26</v>
      </c>
      <c r="AS278" s="16">
        <v>-3.2000000000000001E-2</v>
      </c>
    </row>
    <row r="279" spans="3:45" x14ac:dyDescent="0.2">
      <c r="C279" s="144" t="s">
        <v>19</v>
      </c>
      <c r="D279" s="144" t="s">
        <v>20</v>
      </c>
      <c r="E279" s="145" t="s">
        <v>305</v>
      </c>
      <c r="F279" s="15">
        <v>37118</v>
      </c>
      <c r="G279" s="16">
        <v>0.87</v>
      </c>
      <c r="H279" s="17">
        <v>2325</v>
      </c>
      <c r="I279" s="16">
        <v>0.56899999999999995</v>
      </c>
      <c r="J279" s="17">
        <v>8539</v>
      </c>
      <c r="K279" s="16">
        <v>0.55600000000000005</v>
      </c>
      <c r="L279" s="18">
        <v>15.97</v>
      </c>
      <c r="M279" s="16">
        <v>0.192</v>
      </c>
      <c r="N279" s="18">
        <v>4.3499999999999996</v>
      </c>
      <c r="O279" s="16">
        <v>0.20100000000000001</v>
      </c>
      <c r="P279" s="15">
        <v>135564</v>
      </c>
      <c r="Q279" s="16">
        <v>0.88800000000000001</v>
      </c>
      <c r="R279" s="17">
        <v>8560</v>
      </c>
      <c r="S279" s="16">
        <v>0.66100000000000003</v>
      </c>
      <c r="T279" s="17">
        <v>30130</v>
      </c>
      <c r="U279" s="16">
        <v>0.65100000000000002</v>
      </c>
      <c r="V279" s="18">
        <v>15.84</v>
      </c>
      <c r="W279" s="16">
        <v>0.13700000000000001</v>
      </c>
      <c r="X279" s="18">
        <v>4.5</v>
      </c>
      <c r="Y279" s="16">
        <v>0.14299999999999999</v>
      </c>
      <c r="Z279" s="15">
        <v>238026</v>
      </c>
      <c r="AA279" s="16">
        <v>0.99</v>
      </c>
      <c r="AB279" s="17">
        <v>15274</v>
      </c>
      <c r="AC279" s="16">
        <v>0.78500000000000003</v>
      </c>
      <c r="AD279" s="17">
        <v>54277</v>
      </c>
      <c r="AE279" s="16">
        <v>0.82</v>
      </c>
      <c r="AF279" s="18">
        <v>15.58</v>
      </c>
      <c r="AG279" s="16">
        <v>0.115</v>
      </c>
      <c r="AH279" s="18">
        <v>4.3899999999999997</v>
      </c>
      <c r="AI279" s="16">
        <v>9.2999999999999999E-2</v>
      </c>
      <c r="AJ279" s="15">
        <v>348246</v>
      </c>
      <c r="AK279" s="16">
        <v>0.626</v>
      </c>
      <c r="AL279" s="17">
        <v>23003</v>
      </c>
      <c r="AM279" s="16">
        <v>0.51400000000000001</v>
      </c>
      <c r="AN279" s="17">
        <v>82310</v>
      </c>
      <c r="AO279" s="16">
        <v>0.56799999999999995</v>
      </c>
      <c r="AP279" s="18">
        <v>15.14</v>
      </c>
      <c r="AQ279" s="16">
        <v>7.3999999999999996E-2</v>
      </c>
      <c r="AR279" s="18">
        <v>4.2300000000000004</v>
      </c>
      <c r="AS279" s="16">
        <v>3.6999999999999998E-2</v>
      </c>
    </row>
    <row r="280" spans="3:45" x14ac:dyDescent="0.2">
      <c r="C280" s="144" t="s">
        <v>19</v>
      </c>
      <c r="D280" s="144" t="s">
        <v>20</v>
      </c>
      <c r="E280" s="145" t="s">
        <v>306</v>
      </c>
      <c r="F280" s="15">
        <v>41230</v>
      </c>
      <c r="G280" s="16">
        <v>-5.0000000000000001E-3</v>
      </c>
      <c r="H280" s="17">
        <v>3388</v>
      </c>
      <c r="I280" s="16">
        <v>-2.7E-2</v>
      </c>
      <c r="J280" s="17">
        <v>11617</v>
      </c>
      <c r="K280" s="16">
        <v>-5.5E-2</v>
      </c>
      <c r="L280" s="18">
        <v>12.17</v>
      </c>
      <c r="M280" s="16">
        <v>2.3E-2</v>
      </c>
      <c r="N280" s="18">
        <v>3.55</v>
      </c>
      <c r="O280" s="16">
        <v>5.1999999999999998E-2</v>
      </c>
      <c r="P280" s="15">
        <v>146858</v>
      </c>
      <c r="Q280" s="16">
        <v>8.0000000000000002E-3</v>
      </c>
      <c r="R280" s="17">
        <v>12191</v>
      </c>
      <c r="S280" s="16">
        <v>-2.1000000000000001E-2</v>
      </c>
      <c r="T280" s="17">
        <v>41192</v>
      </c>
      <c r="U280" s="16">
        <v>-4.4999999999999998E-2</v>
      </c>
      <c r="V280" s="18">
        <v>12.05</v>
      </c>
      <c r="W280" s="16">
        <v>2.9000000000000001E-2</v>
      </c>
      <c r="X280" s="18">
        <v>3.57</v>
      </c>
      <c r="Y280" s="16">
        <v>5.5E-2</v>
      </c>
      <c r="Z280" s="15">
        <v>253371</v>
      </c>
      <c r="AA280" s="16">
        <v>-3.4000000000000002E-2</v>
      </c>
      <c r="AB280" s="17">
        <v>21100</v>
      </c>
      <c r="AC280" s="16">
        <v>-5.0999999999999997E-2</v>
      </c>
      <c r="AD280" s="17">
        <v>70985</v>
      </c>
      <c r="AE280" s="16">
        <v>-6.5000000000000002E-2</v>
      </c>
      <c r="AF280" s="18">
        <v>12.01</v>
      </c>
      <c r="AG280" s="16">
        <v>1.7999999999999999E-2</v>
      </c>
      <c r="AH280" s="18">
        <v>3.57</v>
      </c>
      <c r="AI280" s="16">
        <v>3.3000000000000002E-2</v>
      </c>
      <c r="AJ280" s="15">
        <v>480839</v>
      </c>
      <c r="AK280" s="16">
        <v>8.0000000000000002E-3</v>
      </c>
      <c r="AL280" s="17">
        <v>39337</v>
      </c>
      <c r="AM280" s="16">
        <v>-3.2000000000000001E-2</v>
      </c>
      <c r="AN280" s="17">
        <v>133728</v>
      </c>
      <c r="AO280" s="16">
        <v>-3.4000000000000002E-2</v>
      </c>
      <c r="AP280" s="18">
        <v>12.22</v>
      </c>
      <c r="AQ280" s="16">
        <v>4.1000000000000002E-2</v>
      </c>
      <c r="AR280" s="18">
        <v>3.6</v>
      </c>
      <c r="AS280" s="16">
        <v>4.2999999999999997E-2</v>
      </c>
    </row>
    <row r="281" spans="3:45" x14ac:dyDescent="0.2">
      <c r="C281" s="144" t="s">
        <v>19</v>
      </c>
      <c r="D281" s="144" t="s">
        <v>20</v>
      </c>
      <c r="E281" s="145" t="s">
        <v>307</v>
      </c>
      <c r="F281" s="15">
        <v>56043</v>
      </c>
      <c r="G281" s="16">
        <v>0.71599999999999997</v>
      </c>
      <c r="H281" s="17">
        <v>3719</v>
      </c>
      <c r="I281" s="16">
        <v>0.80500000000000005</v>
      </c>
      <c r="J281" s="17">
        <v>13944</v>
      </c>
      <c r="K281" s="16">
        <v>0.82899999999999996</v>
      </c>
      <c r="L281" s="18">
        <v>15.07</v>
      </c>
      <c r="M281" s="16">
        <v>-4.9000000000000002E-2</v>
      </c>
      <c r="N281" s="18">
        <v>4.0199999999999996</v>
      </c>
      <c r="O281" s="16">
        <v>-6.2E-2</v>
      </c>
      <c r="P281" s="15">
        <v>194465</v>
      </c>
      <c r="Q281" s="16">
        <v>1.214</v>
      </c>
      <c r="R281" s="17">
        <v>12886</v>
      </c>
      <c r="S281" s="16">
        <v>1.36</v>
      </c>
      <c r="T281" s="17">
        <v>47968</v>
      </c>
      <c r="U281" s="16">
        <v>1.4950000000000001</v>
      </c>
      <c r="V281" s="18">
        <v>15.09</v>
      </c>
      <c r="W281" s="16">
        <v>-6.2E-2</v>
      </c>
      <c r="X281" s="18">
        <v>4.05</v>
      </c>
      <c r="Y281" s="16">
        <v>-0.113</v>
      </c>
      <c r="Z281" s="15">
        <v>331416</v>
      </c>
      <c r="AA281" s="16">
        <v>1.139</v>
      </c>
      <c r="AB281" s="17">
        <v>22051</v>
      </c>
      <c r="AC281" s="16">
        <v>1.266</v>
      </c>
      <c r="AD281" s="17">
        <v>81440</v>
      </c>
      <c r="AE281" s="16">
        <v>1.492</v>
      </c>
      <c r="AF281" s="18">
        <v>15.03</v>
      </c>
      <c r="AG281" s="16">
        <v>-5.6000000000000001E-2</v>
      </c>
      <c r="AH281" s="18">
        <v>4.07</v>
      </c>
      <c r="AI281" s="16">
        <v>-0.14199999999999999</v>
      </c>
      <c r="AJ281" s="15">
        <v>575127</v>
      </c>
      <c r="AK281" s="16">
        <v>0.71799999999999997</v>
      </c>
      <c r="AL281" s="17">
        <v>37937</v>
      </c>
      <c r="AM281" s="16">
        <v>0.66700000000000004</v>
      </c>
      <c r="AN281" s="17">
        <v>141245</v>
      </c>
      <c r="AO281" s="16">
        <v>1.042</v>
      </c>
      <c r="AP281" s="18">
        <v>15.16</v>
      </c>
      <c r="AQ281" s="16">
        <v>3.1E-2</v>
      </c>
      <c r="AR281" s="18">
        <v>4.07</v>
      </c>
      <c r="AS281" s="16">
        <v>-0.159</v>
      </c>
    </row>
    <row r="282" spans="3:45" x14ac:dyDescent="0.2">
      <c r="C282" s="144" t="s">
        <v>19</v>
      </c>
      <c r="D282" s="144" t="s">
        <v>20</v>
      </c>
      <c r="E282" s="145" t="s">
        <v>308</v>
      </c>
      <c r="F282" s="15">
        <v>41849</v>
      </c>
      <c r="G282" s="16">
        <v>9.1999999999999998E-2</v>
      </c>
      <c r="H282" s="17">
        <v>3321</v>
      </c>
      <c r="I282" s="16">
        <v>0.14499999999999999</v>
      </c>
      <c r="J282" s="17">
        <v>12234</v>
      </c>
      <c r="K282" s="16">
        <v>9.6000000000000002E-2</v>
      </c>
      <c r="L282" s="18">
        <v>12.6</v>
      </c>
      <c r="M282" s="16">
        <v>-4.7E-2</v>
      </c>
      <c r="N282" s="18">
        <v>3.42</v>
      </c>
      <c r="O282" s="16">
        <v>-4.0000000000000001E-3</v>
      </c>
      <c r="P282" s="15">
        <v>126780</v>
      </c>
      <c r="Q282" s="16">
        <v>7.4999999999999997E-2</v>
      </c>
      <c r="R282" s="17">
        <v>9868</v>
      </c>
      <c r="S282" s="16">
        <v>8.2000000000000003E-2</v>
      </c>
      <c r="T282" s="17">
        <v>36166</v>
      </c>
      <c r="U282" s="16">
        <v>5.3999999999999999E-2</v>
      </c>
      <c r="V282" s="18">
        <v>12.85</v>
      </c>
      <c r="W282" s="16">
        <v>-7.0000000000000001E-3</v>
      </c>
      <c r="X282" s="18">
        <v>3.51</v>
      </c>
      <c r="Y282" s="16">
        <v>0.02</v>
      </c>
      <c r="Z282" s="15">
        <v>217180</v>
      </c>
      <c r="AA282" s="16">
        <v>5.1999999999999998E-2</v>
      </c>
      <c r="AB282" s="17">
        <v>16744</v>
      </c>
      <c r="AC282" s="16">
        <v>1.6E-2</v>
      </c>
      <c r="AD282" s="17">
        <v>61946</v>
      </c>
      <c r="AE282" s="16">
        <v>1.0999999999999999E-2</v>
      </c>
      <c r="AF282" s="18">
        <v>12.97</v>
      </c>
      <c r="AG282" s="16">
        <v>3.5999999999999997E-2</v>
      </c>
      <c r="AH282" s="18">
        <v>3.51</v>
      </c>
      <c r="AI282" s="16">
        <v>4.1000000000000002E-2</v>
      </c>
      <c r="AJ282" s="15">
        <v>401066</v>
      </c>
      <c r="AK282" s="16">
        <v>8.7999999999999995E-2</v>
      </c>
      <c r="AL282" s="17">
        <v>30750</v>
      </c>
      <c r="AM282" s="16">
        <v>6.4000000000000001E-2</v>
      </c>
      <c r="AN282" s="17">
        <v>114692</v>
      </c>
      <c r="AO282" s="16">
        <v>6.8000000000000005E-2</v>
      </c>
      <c r="AP282" s="18">
        <v>13.04</v>
      </c>
      <c r="AQ282" s="16">
        <v>2.3E-2</v>
      </c>
      <c r="AR282" s="18">
        <v>3.5</v>
      </c>
      <c r="AS282" s="16">
        <v>1.9E-2</v>
      </c>
    </row>
    <row r="283" spans="3:45" x14ac:dyDescent="0.2">
      <c r="C283" s="144" t="s">
        <v>19</v>
      </c>
      <c r="D283" s="144" t="s">
        <v>20</v>
      </c>
      <c r="E283" s="145" t="s">
        <v>309</v>
      </c>
      <c r="F283" s="15">
        <v>40272</v>
      </c>
      <c r="G283" s="16">
        <v>0.22900000000000001</v>
      </c>
      <c r="H283" s="17">
        <v>3787</v>
      </c>
      <c r="I283" s="16">
        <v>0.36099999999999999</v>
      </c>
      <c r="J283" s="17">
        <v>12653</v>
      </c>
      <c r="K283" s="16">
        <v>0.25800000000000001</v>
      </c>
      <c r="L283" s="18">
        <v>10.64</v>
      </c>
      <c r="M283" s="16">
        <v>-9.7000000000000003E-2</v>
      </c>
      <c r="N283" s="18">
        <v>3.18</v>
      </c>
      <c r="O283" s="16">
        <v>-2.3E-2</v>
      </c>
      <c r="P283" s="15">
        <v>114012</v>
      </c>
      <c r="Q283" s="16">
        <v>0.129</v>
      </c>
      <c r="R283" s="17">
        <v>10457</v>
      </c>
      <c r="S283" s="16">
        <v>0.19600000000000001</v>
      </c>
      <c r="T283" s="17">
        <v>34973</v>
      </c>
      <c r="U283" s="16">
        <v>0.109</v>
      </c>
      <c r="V283" s="18">
        <v>10.9</v>
      </c>
      <c r="W283" s="16">
        <v>-5.6000000000000001E-2</v>
      </c>
      <c r="X283" s="18">
        <v>3.26</v>
      </c>
      <c r="Y283" s="16">
        <v>1.7999999999999999E-2</v>
      </c>
      <c r="Z283" s="15">
        <v>196298</v>
      </c>
      <c r="AA283" s="16">
        <v>0.104</v>
      </c>
      <c r="AB283" s="17">
        <v>17512</v>
      </c>
      <c r="AC283" s="16">
        <v>8.1000000000000003E-2</v>
      </c>
      <c r="AD283" s="17">
        <v>60317</v>
      </c>
      <c r="AE283" s="16">
        <v>4.1000000000000002E-2</v>
      </c>
      <c r="AF283" s="18">
        <v>11.21</v>
      </c>
      <c r="AG283" s="16">
        <v>2.1000000000000001E-2</v>
      </c>
      <c r="AH283" s="18">
        <v>3.25</v>
      </c>
      <c r="AI283" s="16">
        <v>0.06</v>
      </c>
      <c r="AJ283" s="15">
        <v>366052</v>
      </c>
      <c r="AK283" s="16">
        <v>9.8000000000000004E-2</v>
      </c>
      <c r="AL283" s="17">
        <v>32105</v>
      </c>
      <c r="AM283" s="16">
        <v>6.5000000000000002E-2</v>
      </c>
      <c r="AN283" s="17">
        <v>112854</v>
      </c>
      <c r="AO283" s="16">
        <v>5.2999999999999999E-2</v>
      </c>
      <c r="AP283" s="18">
        <v>11.4</v>
      </c>
      <c r="AQ283" s="16">
        <v>3.1E-2</v>
      </c>
      <c r="AR283" s="18">
        <v>3.24</v>
      </c>
      <c r="AS283" s="16">
        <v>4.2999999999999997E-2</v>
      </c>
    </row>
    <row r="284" spans="3:45" x14ac:dyDescent="0.2">
      <c r="C284" s="144" t="s">
        <v>19</v>
      </c>
      <c r="D284" s="144" t="s">
        <v>20</v>
      </c>
      <c r="E284" s="145" t="s">
        <v>310</v>
      </c>
      <c r="F284" s="15">
        <v>31553</v>
      </c>
      <c r="G284" s="16">
        <v>8.7999999999999995E-2</v>
      </c>
      <c r="H284" s="17">
        <v>3134</v>
      </c>
      <c r="I284" s="16">
        <v>0.13300000000000001</v>
      </c>
      <c r="J284" s="17">
        <v>10368</v>
      </c>
      <c r="K284" s="16">
        <v>0.13</v>
      </c>
      <c r="L284" s="18">
        <v>10.07</v>
      </c>
      <c r="M284" s="16">
        <v>-0.04</v>
      </c>
      <c r="N284" s="18">
        <v>3.04</v>
      </c>
      <c r="O284" s="16">
        <v>-3.6999999999999998E-2</v>
      </c>
      <c r="P284" s="15">
        <v>87494</v>
      </c>
      <c r="Q284" s="16">
        <v>5.0000000000000001E-3</v>
      </c>
      <c r="R284" s="17">
        <v>8399</v>
      </c>
      <c r="S284" s="16">
        <v>-2.7E-2</v>
      </c>
      <c r="T284" s="17">
        <v>27533</v>
      </c>
      <c r="U284" s="16">
        <v>-4.1000000000000002E-2</v>
      </c>
      <c r="V284" s="18">
        <v>10.42</v>
      </c>
      <c r="W284" s="16">
        <v>3.3000000000000002E-2</v>
      </c>
      <c r="X284" s="18">
        <v>3.18</v>
      </c>
      <c r="Y284" s="16">
        <v>4.8000000000000001E-2</v>
      </c>
      <c r="Z284" s="15">
        <v>153497</v>
      </c>
      <c r="AA284" s="16">
        <v>-1.7000000000000001E-2</v>
      </c>
      <c r="AB284" s="17">
        <v>14527</v>
      </c>
      <c r="AC284" s="16">
        <v>-0.13600000000000001</v>
      </c>
      <c r="AD284" s="17">
        <v>48229</v>
      </c>
      <c r="AE284" s="16">
        <v>-0.13600000000000001</v>
      </c>
      <c r="AF284" s="18">
        <v>10.57</v>
      </c>
      <c r="AG284" s="16">
        <v>0.13700000000000001</v>
      </c>
      <c r="AH284" s="18">
        <v>3.18</v>
      </c>
      <c r="AI284" s="16">
        <v>0.13700000000000001</v>
      </c>
      <c r="AJ284" s="15">
        <v>301301</v>
      </c>
      <c r="AK284" s="16">
        <v>0.05</v>
      </c>
      <c r="AL284" s="17">
        <v>28313</v>
      </c>
      <c r="AM284" s="16">
        <v>-5.6000000000000001E-2</v>
      </c>
      <c r="AN284" s="17">
        <v>94563</v>
      </c>
      <c r="AO284" s="16">
        <v>-4.7E-2</v>
      </c>
      <c r="AP284" s="18">
        <v>10.64</v>
      </c>
      <c r="AQ284" s="16">
        <v>0.112</v>
      </c>
      <c r="AR284" s="18">
        <v>3.19</v>
      </c>
      <c r="AS284" s="16">
        <v>0.10199999999999999</v>
      </c>
    </row>
    <row r="285" spans="3:45" x14ac:dyDescent="0.2">
      <c r="C285" s="144" t="s">
        <v>19</v>
      </c>
      <c r="D285" s="144" t="s">
        <v>20</v>
      </c>
      <c r="E285" s="145" t="s">
        <v>311</v>
      </c>
      <c r="F285" s="15">
        <v>24697</v>
      </c>
      <c r="G285" s="16">
        <v>0.61299999999999999</v>
      </c>
      <c r="H285" s="17">
        <v>1615</v>
      </c>
      <c r="I285" s="16">
        <v>0.34599999999999997</v>
      </c>
      <c r="J285" s="17">
        <v>6153</v>
      </c>
      <c r="K285" s="16">
        <v>0.57799999999999996</v>
      </c>
      <c r="L285" s="18">
        <v>15.29</v>
      </c>
      <c r="M285" s="16">
        <v>0.19800000000000001</v>
      </c>
      <c r="N285" s="18">
        <v>4.01</v>
      </c>
      <c r="O285" s="16">
        <v>2.1999999999999999E-2</v>
      </c>
      <c r="P285" s="15">
        <v>80654</v>
      </c>
      <c r="Q285" s="16">
        <v>0.45700000000000002</v>
      </c>
      <c r="R285" s="17">
        <v>5235</v>
      </c>
      <c r="S285" s="16">
        <v>0.36599999999999999</v>
      </c>
      <c r="T285" s="17">
        <v>20163</v>
      </c>
      <c r="U285" s="16">
        <v>0.38800000000000001</v>
      </c>
      <c r="V285" s="18">
        <v>15.41</v>
      </c>
      <c r="W285" s="16">
        <v>6.7000000000000004E-2</v>
      </c>
      <c r="X285" s="18">
        <v>4</v>
      </c>
      <c r="Y285" s="16">
        <v>0.05</v>
      </c>
      <c r="Z285" s="15">
        <v>140564</v>
      </c>
      <c r="AA285" s="16">
        <v>0.48</v>
      </c>
      <c r="AB285" s="17">
        <v>9246</v>
      </c>
      <c r="AC285" s="16">
        <v>0.46400000000000002</v>
      </c>
      <c r="AD285" s="17">
        <v>34784</v>
      </c>
      <c r="AE285" s="16">
        <v>0.40400000000000003</v>
      </c>
      <c r="AF285" s="18">
        <v>15.2</v>
      </c>
      <c r="AG285" s="16">
        <v>1.0999999999999999E-2</v>
      </c>
      <c r="AH285" s="18">
        <v>4.04</v>
      </c>
      <c r="AI285" s="16">
        <v>5.3999999999999999E-2</v>
      </c>
      <c r="AJ285" s="15">
        <v>251062</v>
      </c>
      <c r="AK285" s="16">
        <v>0.32900000000000001</v>
      </c>
      <c r="AL285" s="17">
        <v>17930</v>
      </c>
      <c r="AM285" s="16">
        <v>0.41299999999999998</v>
      </c>
      <c r="AN285" s="17">
        <v>63157</v>
      </c>
      <c r="AO285" s="16">
        <v>0.24</v>
      </c>
      <c r="AP285" s="18">
        <v>14</v>
      </c>
      <c r="AQ285" s="16">
        <v>-5.8999999999999997E-2</v>
      </c>
      <c r="AR285" s="18">
        <v>3.98</v>
      </c>
      <c r="AS285" s="16">
        <v>7.1999999999999995E-2</v>
      </c>
    </row>
    <row r="286" spans="3:45" x14ac:dyDescent="0.2">
      <c r="C286" s="144" t="s">
        <v>19</v>
      </c>
      <c r="D286" s="144" t="s">
        <v>20</v>
      </c>
      <c r="E286" s="145" t="s">
        <v>312</v>
      </c>
      <c r="F286" s="15">
        <v>12365</v>
      </c>
      <c r="G286" s="16">
        <v>0.99199999999999999</v>
      </c>
      <c r="H286" s="17">
        <v>685</v>
      </c>
      <c r="I286" s="16">
        <v>1.0289999999999999</v>
      </c>
      <c r="J286" s="17">
        <v>2668</v>
      </c>
      <c r="K286" s="16">
        <v>0.99299999999999999</v>
      </c>
      <c r="L286" s="18">
        <v>18.059999999999999</v>
      </c>
      <c r="M286" s="16">
        <v>-1.7999999999999999E-2</v>
      </c>
      <c r="N286" s="18">
        <v>4.63</v>
      </c>
      <c r="O286" s="16">
        <v>-1E-3</v>
      </c>
      <c r="P286" s="15">
        <v>38116</v>
      </c>
      <c r="Q286" s="16">
        <v>0.80900000000000005</v>
      </c>
      <c r="R286" s="17">
        <v>2077</v>
      </c>
      <c r="S286" s="16">
        <v>0.80100000000000005</v>
      </c>
      <c r="T286" s="17">
        <v>8076</v>
      </c>
      <c r="U286" s="16">
        <v>0.81499999999999995</v>
      </c>
      <c r="V286" s="18">
        <v>18.350000000000001</v>
      </c>
      <c r="W286" s="16">
        <v>4.0000000000000001E-3</v>
      </c>
      <c r="X286" s="18">
        <v>4.72</v>
      </c>
      <c r="Y286" s="16">
        <v>-3.0000000000000001E-3</v>
      </c>
      <c r="Z286" s="15">
        <v>64738</v>
      </c>
      <c r="AA286" s="16">
        <v>0.75</v>
      </c>
      <c r="AB286" s="17">
        <v>3479</v>
      </c>
      <c r="AC286" s="16">
        <v>0.72099999999999997</v>
      </c>
      <c r="AD286" s="17">
        <v>13457</v>
      </c>
      <c r="AE286" s="16">
        <v>0.73899999999999999</v>
      </c>
      <c r="AF286" s="18">
        <v>18.61</v>
      </c>
      <c r="AG286" s="16">
        <v>1.7000000000000001E-2</v>
      </c>
      <c r="AH286" s="18">
        <v>4.8099999999999996</v>
      </c>
      <c r="AI286" s="16">
        <v>7.0000000000000001E-3</v>
      </c>
      <c r="AJ286" s="15">
        <v>113289</v>
      </c>
      <c r="AK286" s="16">
        <v>0.66100000000000003</v>
      </c>
      <c r="AL286" s="17">
        <v>6136</v>
      </c>
      <c r="AM286" s="16">
        <v>0.65100000000000002</v>
      </c>
      <c r="AN286" s="17">
        <v>23546</v>
      </c>
      <c r="AO286" s="16">
        <v>0.61499999999999999</v>
      </c>
      <c r="AP286" s="18">
        <v>18.46</v>
      </c>
      <c r="AQ286" s="16">
        <v>6.0000000000000001E-3</v>
      </c>
      <c r="AR286" s="18">
        <v>4.8099999999999996</v>
      </c>
      <c r="AS286" s="16">
        <v>2.8000000000000001E-2</v>
      </c>
    </row>
    <row r="287" spans="3:45" x14ac:dyDescent="0.2">
      <c r="C287" s="144" t="s">
        <v>19</v>
      </c>
      <c r="D287" s="144" t="s">
        <v>20</v>
      </c>
      <c r="E287" s="145" t="s">
        <v>313</v>
      </c>
      <c r="F287" s="15">
        <v>22252</v>
      </c>
      <c r="G287" s="16">
        <v>0.11600000000000001</v>
      </c>
      <c r="H287" s="17">
        <v>1536</v>
      </c>
      <c r="I287" s="16">
        <v>2.5000000000000001E-2</v>
      </c>
      <c r="J287" s="17">
        <v>5637</v>
      </c>
      <c r="K287" s="16">
        <v>5.1999999999999998E-2</v>
      </c>
      <c r="L287" s="18">
        <v>14.49</v>
      </c>
      <c r="M287" s="16">
        <v>8.8999999999999996E-2</v>
      </c>
      <c r="N287" s="18">
        <v>3.95</v>
      </c>
      <c r="O287" s="16">
        <v>6.0999999999999999E-2</v>
      </c>
      <c r="P287" s="15">
        <v>76275</v>
      </c>
      <c r="Q287" s="16">
        <v>2.7E-2</v>
      </c>
      <c r="R287" s="17">
        <v>5330</v>
      </c>
      <c r="S287" s="16">
        <v>-3.5000000000000003E-2</v>
      </c>
      <c r="T287" s="17">
        <v>19434</v>
      </c>
      <c r="U287" s="16">
        <v>2E-3</v>
      </c>
      <c r="V287" s="18">
        <v>14.31</v>
      </c>
      <c r="W287" s="16">
        <v>6.4000000000000001E-2</v>
      </c>
      <c r="X287" s="18">
        <v>3.92</v>
      </c>
      <c r="Y287" s="16">
        <v>2.5000000000000001E-2</v>
      </c>
      <c r="Z287" s="15">
        <v>137065</v>
      </c>
      <c r="AA287" s="16">
        <v>9.8000000000000004E-2</v>
      </c>
      <c r="AB287" s="17">
        <v>9656</v>
      </c>
      <c r="AC287" s="16">
        <v>1.0999999999999999E-2</v>
      </c>
      <c r="AD287" s="17">
        <v>34761</v>
      </c>
      <c r="AE287" s="16">
        <v>4.3999999999999997E-2</v>
      </c>
      <c r="AF287" s="18">
        <v>14.2</v>
      </c>
      <c r="AG287" s="16">
        <v>8.5999999999999993E-2</v>
      </c>
      <c r="AH287" s="18">
        <v>3.94</v>
      </c>
      <c r="AI287" s="16">
        <v>5.1999999999999998E-2</v>
      </c>
      <c r="AJ287" s="15">
        <v>252948</v>
      </c>
      <c r="AK287" s="16">
        <v>6.3E-2</v>
      </c>
      <c r="AL287" s="17">
        <v>18028</v>
      </c>
      <c r="AM287" s="16">
        <v>-7.0000000000000001E-3</v>
      </c>
      <c r="AN287" s="17">
        <v>65112</v>
      </c>
      <c r="AO287" s="16">
        <v>3.3000000000000002E-2</v>
      </c>
      <c r="AP287" s="18">
        <v>14.03</v>
      </c>
      <c r="AQ287" s="16">
        <v>7.0000000000000007E-2</v>
      </c>
      <c r="AR287" s="18">
        <v>3.88</v>
      </c>
      <c r="AS287" s="16">
        <v>2.9000000000000001E-2</v>
      </c>
    </row>
    <row r="288" spans="3:45" x14ac:dyDescent="0.2">
      <c r="C288" s="144" t="s">
        <v>19</v>
      </c>
      <c r="D288" s="144" t="s">
        <v>20</v>
      </c>
      <c r="E288" s="145" t="s">
        <v>314</v>
      </c>
      <c r="F288" s="15">
        <v>70854</v>
      </c>
      <c r="G288" s="16">
        <v>0.34699999999999998</v>
      </c>
      <c r="H288" s="17">
        <v>3914</v>
      </c>
      <c r="I288" s="16">
        <v>0.23699999999999999</v>
      </c>
      <c r="J288" s="17">
        <v>15577</v>
      </c>
      <c r="K288" s="16">
        <v>0.219</v>
      </c>
      <c r="L288" s="18">
        <v>18.100000000000001</v>
      </c>
      <c r="M288" s="16">
        <v>8.8999999999999996E-2</v>
      </c>
      <c r="N288" s="18">
        <v>4.55</v>
      </c>
      <c r="O288" s="16">
        <v>0.105</v>
      </c>
      <c r="P288" s="15">
        <v>236793</v>
      </c>
      <c r="Q288" s="16">
        <v>0.43099999999999999</v>
      </c>
      <c r="R288" s="17">
        <v>13010</v>
      </c>
      <c r="S288" s="16">
        <v>0.34599999999999997</v>
      </c>
      <c r="T288" s="17">
        <v>51953</v>
      </c>
      <c r="U288" s="16">
        <v>0.309</v>
      </c>
      <c r="V288" s="18">
        <v>18.2</v>
      </c>
      <c r="W288" s="16">
        <v>6.3E-2</v>
      </c>
      <c r="X288" s="18">
        <v>4.5599999999999996</v>
      </c>
      <c r="Y288" s="16">
        <v>9.2999999999999999E-2</v>
      </c>
      <c r="Z288" s="15">
        <v>418494</v>
      </c>
      <c r="AA288" s="16">
        <v>0.44500000000000001</v>
      </c>
      <c r="AB288" s="17">
        <v>23462</v>
      </c>
      <c r="AC288" s="16">
        <v>0.39700000000000002</v>
      </c>
      <c r="AD288" s="17">
        <v>92554</v>
      </c>
      <c r="AE288" s="16">
        <v>0.34699999999999998</v>
      </c>
      <c r="AF288" s="18">
        <v>17.84</v>
      </c>
      <c r="AG288" s="16">
        <v>3.5000000000000003E-2</v>
      </c>
      <c r="AH288" s="18">
        <v>4.5199999999999996</v>
      </c>
      <c r="AI288" s="16">
        <v>7.2999999999999995E-2</v>
      </c>
      <c r="AJ288" s="15">
        <v>729494</v>
      </c>
      <c r="AK288" s="16">
        <v>0.34300000000000003</v>
      </c>
      <c r="AL288" s="17">
        <v>42165</v>
      </c>
      <c r="AM288" s="16">
        <v>0.29799999999999999</v>
      </c>
      <c r="AN288" s="17">
        <v>167516</v>
      </c>
      <c r="AO288" s="16">
        <v>0.254</v>
      </c>
      <c r="AP288" s="18">
        <v>17.3</v>
      </c>
      <c r="AQ288" s="16">
        <v>3.5000000000000003E-2</v>
      </c>
      <c r="AR288" s="18">
        <v>4.3499999999999996</v>
      </c>
      <c r="AS288" s="16">
        <v>7.0999999999999994E-2</v>
      </c>
    </row>
    <row r="289" spans="3:45" x14ac:dyDescent="0.2">
      <c r="C289" s="144" t="s">
        <v>19</v>
      </c>
      <c r="D289" s="144" t="s">
        <v>20</v>
      </c>
      <c r="E289" s="145" t="s">
        <v>315</v>
      </c>
      <c r="F289" s="15">
        <v>72804</v>
      </c>
      <c r="G289" s="16">
        <v>0.80200000000000005</v>
      </c>
      <c r="H289" s="17">
        <v>4702</v>
      </c>
      <c r="I289" s="16">
        <v>0.67900000000000005</v>
      </c>
      <c r="J289" s="17">
        <v>16553</v>
      </c>
      <c r="K289" s="16">
        <v>0.878</v>
      </c>
      <c r="L289" s="18">
        <v>15.48</v>
      </c>
      <c r="M289" s="16">
        <v>7.2999999999999995E-2</v>
      </c>
      <c r="N289" s="18">
        <v>4.4000000000000004</v>
      </c>
      <c r="O289" s="16">
        <v>-0.04</v>
      </c>
      <c r="P289" s="15">
        <v>260361</v>
      </c>
      <c r="Q289" s="16">
        <v>0.70099999999999996</v>
      </c>
      <c r="R289" s="17">
        <v>16825</v>
      </c>
      <c r="S289" s="16">
        <v>0.52800000000000002</v>
      </c>
      <c r="T289" s="17">
        <v>58316</v>
      </c>
      <c r="U289" s="16">
        <v>0.70799999999999996</v>
      </c>
      <c r="V289" s="18">
        <v>15.47</v>
      </c>
      <c r="W289" s="16">
        <v>0.113</v>
      </c>
      <c r="X289" s="18">
        <v>4.46</v>
      </c>
      <c r="Y289" s="16">
        <v>-4.0000000000000001E-3</v>
      </c>
      <c r="Z289" s="15">
        <v>455488</v>
      </c>
      <c r="AA289" s="16">
        <v>0.81200000000000006</v>
      </c>
      <c r="AB289" s="17">
        <v>29523</v>
      </c>
      <c r="AC289" s="16">
        <v>0.60299999999999998</v>
      </c>
      <c r="AD289" s="17">
        <v>102166</v>
      </c>
      <c r="AE289" s="16">
        <v>0.81499999999999995</v>
      </c>
      <c r="AF289" s="18">
        <v>15.43</v>
      </c>
      <c r="AG289" s="16">
        <v>0.13</v>
      </c>
      <c r="AH289" s="18">
        <v>4.46</v>
      </c>
      <c r="AI289" s="16">
        <v>-2E-3</v>
      </c>
      <c r="AJ289" s="15">
        <v>762629</v>
      </c>
      <c r="AK289" s="16">
        <v>0.627</v>
      </c>
      <c r="AL289" s="17">
        <v>49911</v>
      </c>
      <c r="AM289" s="16">
        <v>0.41699999999999998</v>
      </c>
      <c r="AN289" s="17">
        <v>171760</v>
      </c>
      <c r="AO289" s="16">
        <v>0.61899999999999999</v>
      </c>
      <c r="AP289" s="18">
        <v>15.28</v>
      </c>
      <c r="AQ289" s="16">
        <v>0.14799999999999999</v>
      </c>
      <c r="AR289" s="18">
        <v>4.4400000000000004</v>
      </c>
      <c r="AS289" s="16">
        <v>6.0000000000000001E-3</v>
      </c>
    </row>
    <row r="290" spans="3:45" x14ac:dyDescent="0.2">
      <c r="C290" s="144" t="s">
        <v>19</v>
      </c>
      <c r="D290" s="144" t="s">
        <v>20</v>
      </c>
      <c r="E290" s="145" t="s">
        <v>316</v>
      </c>
      <c r="F290" s="15">
        <v>47931</v>
      </c>
      <c r="G290" s="16">
        <v>5.2999999999999999E-2</v>
      </c>
      <c r="H290" s="17">
        <v>3604</v>
      </c>
      <c r="I290" s="16">
        <v>-5.2999999999999999E-2</v>
      </c>
      <c r="J290" s="17">
        <v>13143</v>
      </c>
      <c r="K290" s="16">
        <v>-6.4000000000000001E-2</v>
      </c>
      <c r="L290" s="18">
        <v>13.3</v>
      </c>
      <c r="M290" s="16">
        <v>0.111</v>
      </c>
      <c r="N290" s="18">
        <v>3.65</v>
      </c>
      <c r="O290" s="16">
        <v>0.125</v>
      </c>
      <c r="P290" s="15">
        <v>143304</v>
      </c>
      <c r="Q290" s="16">
        <v>5.8000000000000003E-2</v>
      </c>
      <c r="R290" s="17">
        <v>10403</v>
      </c>
      <c r="S290" s="16">
        <v>-5.8999999999999997E-2</v>
      </c>
      <c r="T290" s="17">
        <v>39484</v>
      </c>
      <c r="U290" s="16">
        <v>-4.1000000000000002E-2</v>
      </c>
      <c r="V290" s="18">
        <v>13.77</v>
      </c>
      <c r="W290" s="16">
        <v>0.125</v>
      </c>
      <c r="X290" s="18">
        <v>3.63</v>
      </c>
      <c r="Y290" s="16">
        <v>0.10299999999999999</v>
      </c>
      <c r="Z290" s="15">
        <v>252385</v>
      </c>
      <c r="AA290" s="16">
        <v>9.0999999999999998E-2</v>
      </c>
      <c r="AB290" s="17">
        <v>17823</v>
      </c>
      <c r="AC290" s="16">
        <v>-7.5999999999999998E-2</v>
      </c>
      <c r="AD290" s="17">
        <v>69790</v>
      </c>
      <c r="AE290" s="16">
        <v>-1.2E-2</v>
      </c>
      <c r="AF290" s="18">
        <v>14.16</v>
      </c>
      <c r="AG290" s="16">
        <v>0.18</v>
      </c>
      <c r="AH290" s="18">
        <v>3.62</v>
      </c>
      <c r="AI290" s="16">
        <v>0.105</v>
      </c>
      <c r="AJ290" s="15">
        <v>487486</v>
      </c>
      <c r="AK290" s="16">
        <v>0.17199999999999999</v>
      </c>
      <c r="AL290" s="17">
        <v>34168</v>
      </c>
      <c r="AM290" s="16">
        <v>-1.2999999999999999E-2</v>
      </c>
      <c r="AN290" s="17">
        <v>136077</v>
      </c>
      <c r="AO290" s="16">
        <v>7.8E-2</v>
      </c>
      <c r="AP290" s="18">
        <v>14.27</v>
      </c>
      <c r="AQ290" s="16">
        <v>0.187</v>
      </c>
      <c r="AR290" s="18">
        <v>3.58</v>
      </c>
      <c r="AS290" s="16">
        <v>8.7999999999999995E-2</v>
      </c>
    </row>
    <row r="291" spans="3:45" x14ac:dyDescent="0.2">
      <c r="C291" s="144" t="s">
        <v>19</v>
      </c>
      <c r="D291" s="144" t="s">
        <v>20</v>
      </c>
      <c r="E291" s="145" t="s">
        <v>317</v>
      </c>
      <c r="F291" s="15">
        <v>32011</v>
      </c>
      <c r="G291" s="16">
        <v>-9.6000000000000002E-2</v>
      </c>
      <c r="H291" s="17">
        <v>2585</v>
      </c>
      <c r="I291" s="16">
        <v>-0.127</v>
      </c>
      <c r="J291" s="17">
        <v>8093</v>
      </c>
      <c r="K291" s="16">
        <v>-0.13200000000000001</v>
      </c>
      <c r="L291" s="18">
        <v>12.38</v>
      </c>
      <c r="M291" s="16">
        <v>3.5999999999999997E-2</v>
      </c>
      <c r="N291" s="18">
        <v>3.96</v>
      </c>
      <c r="O291" s="16">
        <v>4.2000000000000003E-2</v>
      </c>
      <c r="P291" s="15">
        <v>108139</v>
      </c>
      <c r="Q291" s="16">
        <v>-8.4000000000000005E-2</v>
      </c>
      <c r="R291" s="17">
        <v>8896</v>
      </c>
      <c r="S291" s="16">
        <v>-0.115</v>
      </c>
      <c r="T291" s="17">
        <v>27552</v>
      </c>
      <c r="U291" s="16">
        <v>-0.11899999999999999</v>
      </c>
      <c r="V291" s="18">
        <v>12.16</v>
      </c>
      <c r="W291" s="16">
        <v>3.5000000000000003E-2</v>
      </c>
      <c r="X291" s="18">
        <v>3.92</v>
      </c>
      <c r="Y291" s="16">
        <v>4.1000000000000002E-2</v>
      </c>
      <c r="Z291" s="15">
        <v>188527</v>
      </c>
      <c r="AA291" s="16">
        <v>-7.2999999999999995E-2</v>
      </c>
      <c r="AB291" s="17">
        <v>15371</v>
      </c>
      <c r="AC291" s="16">
        <v>-0.111</v>
      </c>
      <c r="AD291" s="17">
        <v>47397</v>
      </c>
      <c r="AE291" s="16">
        <v>-0.12</v>
      </c>
      <c r="AF291" s="18">
        <v>12.27</v>
      </c>
      <c r="AG291" s="16">
        <v>4.3999999999999997E-2</v>
      </c>
      <c r="AH291" s="18">
        <v>3.98</v>
      </c>
      <c r="AI291" s="16">
        <v>5.2999999999999999E-2</v>
      </c>
      <c r="AJ291" s="15">
        <v>373307</v>
      </c>
      <c r="AK291" s="16">
        <v>0.08</v>
      </c>
      <c r="AL291" s="17">
        <v>30246</v>
      </c>
      <c r="AM291" s="16">
        <v>-1.4999999999999999E-2</v>
      </c>
      <c r="AN291" s="17">
        <v>93595</v>
      </c>
      <c r="AO291" s="16">
        <v>-1.4E-2</v>
      </c>
      <c r="AP291" s="18">
        <v>12.34</v>
      </c>
      <c r="AQ291" s="16">
        <v>9.7000000000000003E-2</v>
      </c>
      <c r="AR291" s="18">
        <v>3.99</v>
      </c>
      <c r="AS291" s="16">
        <v>9.6000000000000002E-2</v>
      </c>
    </row>
    <row r="292" spans="3:45" x14ac:dyDescent="0.2">
      <c r="C292" s="144" t="s">
        <v>19</v>
      </c>
      <c r="D292" s="144" t="s">
        <v>20</v>
      </c>
      <c r="E292" s="145" t="s">
        <v>318</v>
      </c>
      <c r="F292" s="15">
        <v>50160</v>
      </c>
      <c r="G292" s="16">
        <v>7.0000000000000007E-2</v>
      </c>
      <c r="H292" s="17">
        <v>3104</v>
      </c>
      <c r="I292" s="16">
        <v>7.0999999999999994E-2</v>
      </c>
      <c r="J292" s="17">
        <v>13480</v>
      </c>
      <c r="K292" s="16">
        <v>5.8999999999999997E-2</v>
      </c>
      <c r="L292" s="18">
        <v>16.16</v>
      </c>
      <c r="M292" s="16">
        <v>-1E-3</v>
      </c>
      <c r="N292" s="18">
        <v>3.72</v>
      </c>
      <c r="O292" s="16">
        <v>0.01</v>
      </c>
      <c r="P292" s="15">
        <v>155062</v>
      </c>
      <c r="Q292" s="16">
        <v>1.4999999999999999E-2</v>
      </c>
      <c r="R292" s="17">
        <v>9765</v>
      </c>
      <c r="S292" s="16">
        <v>1.9E-2</v>
      </c>
      <c r="T292" s="17">
        <v>42290</v>
      </c>
      <c r="U292" s="16">
        <v>1.6E-2</v>
      </c>
      <c r="V292" s="18">
        <v>15.88</v>
      </c>
      <c r="W292" s="16">
        <v>-4.0000000000000001E-3</v>
      </c>
      <c r="X292" s="18">
        <v>3.67</v>
      </c>
      <c r="Y292" s="16">
        <v>-2E-3</v>
      </c>
      <c r="Z292" s="15">
        <v>277364</v>
      </c>
      <c r="AA292" s="16">
        <v>-2.1000000000000001E-2</v>
      </c>
      <c r="AB292" s="17">
        <v>17555</v>
      </c>
      <c r="AC292" s="16">
        <v>-2.8000000000000001E-2</v>
      </c>
      <c r="AD292" s="17">
        <v>75909</v>
      </c>
      <c r="AE292" s="16">
        <v>-2.5999999999999999E-2</v>
      </c>
      <c r="AF292" s="18">
        <v>15.8</v>
      </c>
      <c r="AG292" s="16">
        <v>8.0000000000000002E-3</v>
      </c>
      <c r="AH292" s="18">
        <v>3.65</v>
      </c>
      <c r="AI292" s="16">
        <v>5.0000000000000001E-3</v>
      </c>
      <c r="AJ292" s="15">
        <v>521685</v>
      </c>
      <c r="AK292" s="16">
        <v>1.6E-2</v>
      </c>
      <c r="AL292" s="17">
        <v>32809</v>
      </c>
      <c r="AM292" s="16">
        <v>4.0000000000000001E-3</v>
      </c>
      <c r="AN292" s="17">
        <v>142231</v>
      </c>
      <c r="AO292" s="16">
        <v>1.4999999999999999E-2</v>
      </c>
      <c r="AP292" s="18">
        <v>15.9</v>
      </c>
      <c r="AQ292" s="16">
        <v>1.2E-2</v>
      </c>
      <c r="AR292" s="18">
        <v>3.67</v>
      </c>
      <c r="AS292" s="16">
        <v>1E-3</v>
      </c>
    </row>
    <row r="293" spans="3:45" x14ac:dyDescent="0.2">
      <c r="C293" s="144" t="s">
        <v>19</v>
      </c>
      <c r="D293" s="144" t="s">
        <v>20</v>
      </c>
      <c r="E293" s="145" t="s">
        <v>344</v>
      </c>
      <c r="F293" s="15">
        <v>11415</v>
      </c>
      <c r="G293" s="16">
        <v>-0.104</v>
      </c>
      <c r="H293" s="17">
        <v>1027</v>
      </c>
      <c r="I293" s="16">
        <v>-0.11799999999999999</v>
      </c>
      <c r="J293" s="17">
        <v>3939</v>
      </c>
      <c r="K293" s="16">
        <v>-0.14599999999999999</v>
      </c>
      <c r="L293" s="18">
        <v>11.11</v>
      </c>
      <c r="M293" s="16">
        <v>1.6E-2</v>
      </c>
      <c r="N293" s="18">
        <v>2.9</v>
      </c>
      <c r="O293" s="16">
        <v>4.9000000000000002E-2</v>
      </c>
      <c r="P293" s="15">
        <v>37018</v>
      </c>
      <c r="Q293" s="16">
        <v>-0.125</v>
      </c>
      <c r="R293" s="17">
        <v>3314</v>
      </c>
      <c r="S293" s="16">
        <v>-0.14699999999999999</v>
      </c>
      <c r="T293" s="17">
        <v>12676</v>
      </c>
      <c r="U293" s="16">
        <v>-0.16900000000000001</v>
      </c>
      <c r="V293" s="18">
        <v>11.17</v>
      </c>
      <c r="W293" s="16">
        <v>2.5000000000000001E-2</v>
      </c>
      <c r="X293" s="18">
        <v>2.92</v>
      </c>
      <c r="Y293" s="16">
        <v>5.1999999999999998E-2</v>
      </c>
      <c r="Z293" s="15">
        <v>66559</v>
      </c>
      <c r="AA293" s="16">
        <v>-4.5999999999999999E-2</v>
      </c>
      <c r="AB293" s="17">
        <v>6066</v>
      </c>
      <c r="AC293" s="16">
        <v>-7.1999999999999995E-2</v>
      </c>
      <c r="AD293" s="17">
        <v>23183</v>
      </c>
      <c r="AE293" s="16">
        <v>-9.6000000000000002E-2</v>
      </c>
      <c r="AF293" s="18">
        <v>10.97</v>
      </c>
      <c r="AG293" s="16">
        <v>2.8000000000000001E-2</v>
      </c>
      <c r="AH293" s="18">
        <v>2.87</v>
      </c>
      <c r="AI293" s="16">
        <v>5.6000000000000001E-2</v>
      </c>
      <c r="AJ293" s="15">
        <v>130249</v>
      </c>
      <c r="AK293" s="16">
        <v>2.1999999999999999E-2</v>
      </c>
      <c r="AL293" s="17">
        <v>11957</v>
      </c>
      <c r="AM293" s="16">
        <v>-1.4999999999999999E-2</v>
      </c>
      <c r="AN293" s="17">
        <v>46169</v>
      </c>
      <c r="AO293" s="16">
        <v>-3.5999999999999997E-2</v>
      </c>
      <c r="AP293" s="18">
        <v>10.89</v>
      </c>
      <c r="AQ293" s="16">
        <v>3.7999999999999999E-2</v>
      </c>
      <c r="AR293" s="18">
        <v>2.82</v>
      </c>
      <c r="AS293" s="16">
        <v>6.0999999999999999E-2</v>
      </c>
    </row>
    <row r="294" spans="3:45" x14ac:dyDescent="0.2">
      <c r="C294" s="144" t="s">
        <v>19</v>
      </c>
      <c r="D294" s="144" t="s">
        <v>20</v>
      </c>
      <c r="E294" s="145" t="s">
        <v>345</v>
      </c>
      <c r="F294" s="15">
        <v>15594</v>
      </c>
      <c r="G294" s="16">
        <v>5.6000000000000001E-2</v>
      </c>
      <c r="H294" s="17">
        <v>1190</v>
      </c>
      <c r="I294" s="16">
        <v>5.3999999999999999E-2</v>
      </c>
      <c r="J294" s="17">
        <v>4333</v>
      </c>
      <c r="K294" s="16">
        <v>-0.06</v>
      </c>
      <c r="L294" s="18">
        <v>13.11</v>
      </c>
      <c r="M294" s="16">
        <v>2E-3</v>
      </c>
      <c r="N294" s="18">
        <v>3.6</v>
      </c>
      <c r="O294" s="16">
        <v>0.122</v>
      </c>
      <c r="P294" s="15">
        <v>56480</v>
      </c>
      <c r="Q294" s="16">
        <v>0.36</v>
      </c>
      <c r="R294" s="17">
        <v>4442</v>
      </c>
      <c r="S294" s="16">
        <v>0.35599999999999998</v>
      </c>
      <c r="T294" s="17">
        <v>15615</v>
      </c>
      <c r="U294" s="16">
        <v>0.185</v>
      </c>
      <c r="V294" s="18">
        <v>12.72</v>
      </c>
      <c r="W294" s="16">
        <v>3.0000000000000001E-3</v>
      </c>
      <c r="X294" s="18">
        <v>3.62</v>
      </c>
      <c r="Y294" s="16">
        <v>0.14799999999999999</v>
      </c>
      <c r="Z294" s="15">
        <v>98301</v>
      </c>
      <c r="AA294" s="16">
        <v>0.34499999999999997</v>
      </c>
      <c r="AB294" s="17">
        <v>7816</v>
      </c>
      <c r="AC294" s="16">
        <v>0.371</v>
      </c>
      <c r="AD294" s="17">
        <v>27463</v>
      </c>
      <c r="AE294" s="16">
        <v>0.21099999999999999</v>
      </c>
      <c r="AF294" s="18">
        <v>12.58</v>
      </c>
      <c r="AG294" s="16">
        <v>-1.9E-2</v>
      </c>
      <c r="AH294" s="18">
        <v>3.58</v>
      </c>
      <c r="AI294" s="16">
        <v>0.111</v>
      </c>
      <c r="AJ294" s="15">
        <v>172688</v>
      </c>
      <c r="AK294" s="16">
        <v>0.27500000000000002</v>
      </c>
      <c r="AL294" s="17">
        <v>13838</v>
      </c>
      <c r="AM294" s="16">
        <v>0.27900000000000003</v>
      </c>
      <c r="AN294" s="17">
        <v>50934</v>
      </c>
      <c r="AO294" s="16">
        <v>0.20300000000000001</v>
      </c>
      <c r="AP294" s="18">
        <v>12.48</v>
      </c>
      <c r="AQ294" s="16">
        <v>-4.0000000000000001E-3</v>
      </c>
      <c r="AR294" s="18">
        <v>3.39</v>
      </c>
      <c r="AS294" s="16">
        <v>0.06</v>
      </c>
    </row>
    <row r="295" spans="3:45" x14ac:dyDescent="0.2">
      <c r="C295" s="144" t="s">
        <v>19</v>
      </c>
      <c r="D295" s="144" t="s">
        <v>20</v>
      </c>
      <c r="E295" s="145" t="s">
        <v>319</v>
      </c>
      <c r="F295" s="15">
        <v>287421</v>
      </c>
      <c r="G295" s="16">
        <v>0.222</v>
      </c>
      <c r="H295" s="17">
        <v>18198</v>
      </c>
      <c r="I295" s="16">
        <v>0.11700000000000001</v>
      </c>
      <c r="J295" s="17">
        <v>68344</v>
      </c>
      <c r="K295" s="16">
        <v>0.159</v>
      </c>
      <c r="L295" s="18">
        <v>15.79</v>
      </c>
      <c r="M295" s="16">
        <v>9.2999999999999999E-2</v>
      </c>
      <c r="N295" s="18">
        <v>4.21</v>
      </c>
      <c r="O295" s="16">
        <v>5.5E-2</v>
      </c>
      <c r="P295" s="15">
        <v>965190</v>
      </c>
      <c r="Q295" s="16">
        <v>0.20899999999999999</v>
      </c>
      <c r="R295" s="17">
        <v>61513</v>
      </c>
      <c r="S295" s="16">
        <v>0.14499999999999999</v>
      </c>
      <c r="T295" s="17">
        <v>229288</v>
      </c>
      <c r="U295" s="16">
        <v>0.14299999999999999</v>
      </c>
      <c r="V295" s="18">
        <v>15.69</v>
      </c>
      <c r="W295" s="16">
        <v>5.6000000000000001E-2</v>
      </c>
      <c r="X295" s="18">
        <v>4.21</v>
      </c>
      <c r="Y295" s="16">
        <v>5.8000000000000003E-2</v>
      </c>
      <c r="Z295" s="15">
        <v>1701079</v>
      </c>
      <c r="AA295" s="16">
        <v>0.26900000000000002</v>
      </c>
      <c r="AB295" s="17">
        <v>110703</v>
      </c>
      <c r="AC295" s="16">
        <v>0.215</v>
      </c>
      <c r="AD295" s="17">
        <v>405455</v>
      </c>
      <c r="AE295" s="16">
        <v>0.189</v>
      </c>
      <c r="AF295" s="18">
        <v>15.37</v>
      </c>
      <c r="AG295" s="16">
        <v>4.3999999999999997E-2</v>
      </c>
      <c r="AH295" s="18">
        <v>4.2</v>
      </c>
      <c r="AI295" s="16">
        <v>6.7000000000000004E-2</v>
      </c>
      <c r="AJ295" s="15">
        <v>3070994</v>
      </c>
      <c r="AK295" s="16">
        <v>0.21</v>
      </c>
      <c r="AL295" s="17">
        <v>205015</v>
      </c>
      <c r="AM295" s="16">
        <v>0.18099999999999999</v>
      </c>
      <c r="AN295" s="17">
        <v>745862</v>
      </c>
      <c r="AO295" s="16">
        <v>0.14299999999999999</v>
      </c>
      <c r="AP295" s="18">
        <v>14.98</v>
      </c>
      <c r="AQ295" s="16">
        <v>2.5000000000000001E-2</v>
      </c>
      <c r="AR295" s="18">
        <v>4.12</v>
      </c>
      <c r="AS295" s="16">
        <v>5.8999999999999997E-2</v>
      </c>
    </row>
    <row r="296" spans="3:45" x14ac:dyDescent="0.2">
      <c r="C296" s="144" t="s">
        <v>19</v>
      </c>
      <c r="D296" s="144" t="s">
        <v>20</v>
      </c>
      <c r="E296" s="145" t="s">
        <v>320</v>
      </c>
      <c r="F296" s="15">
        <v>477215</v>
      </c>
      <c r="G296" s="16">
        <v>2.5999999999999999E-2</v>
      </c>
      <c r="H296" s="17">
        <v>38597</v>
      </c>
      <c r="I296" s="16">
        <v>0.03</v>
      </c>
      <c r="J296" s="17">
        <v>140386</v>
      </c>
      <c r="K296" s="16">
        <v>8.0000000000000002E-3</v>
      </c>
      <c r="L296" s="18">
        <v>12.36</v>
      </c>
      <c r="M296" s="16">
        <v>-4.0000000000000001E-3</v>
      </c>
      <c r="N296" s="18">
        <v>3.4</v>
      </c>
      <c r="O296" s="16">
        <v>1.7999999999999999E-2</v>
      </c>
      <c r="P296" s="15">
        <v>1484913</v>
      </c>
      <c r="Q296" s="16">
        <v>1.4999999999999999E-2</v>
      </c>
      <c r="R296" s="17">
        <v>120185</v>
      </c>
      <c r="S296" s="16">
        <v>8.9999999999999993E-3</v>
      </c>
      <c r="T296" s="17">
        <v>437087</v>
      </c>
      <c r="U296" s="16">
        <v>-1.0999999999999999E-2</v>
      </c>
      <c r="V296" s="18">
        <v>12.36</v>
      </c>
      <c r="W296" s="16">
        <v>6.0000000000000001E-3</v>
      </c>
      <c r="X296" s="18">
        <v>3.4</v>
      </c>
      <c r="Y296" s="16">
        <v>2.7E-2</v>
      </c>
      <c r="Z296" s="15">
        <v>2642220</v>
      </c>
      <c r="AA296" s="16">
        <v>7.0000000000000007E-2</v>
      </c>
      <c r="AB296" s="17">
        <v>213972</v>
      </c>
      <c r="AC296" s="16">
        <v>4.3999999999999997E-2</v>
      </c>
      <c r="AD296" s="17">
        <v>778072</v>
      </c>
      <c r="AE296" s="16">
        <v>2.5000000000000001E-2</v>
      </c>
      <c r="AF296" s="18">
        <v>12.35</v>
      </c>
      <c r="AG296" s="16">
        <v>2.5000000000000001E-2</v>
      </c>
      <c r="AH296" s="18">
        <v>3.4</v>
      </c>
      <c r="AI296" s="16">
        <v>4.2999999999999997E-2</v>
      </c>
      <c r="AJ296" s="15">
        <v>5171473</v>
      </c>
      <c r="AK296" s="16">
        <v>0.153</v>
      </c>
      <c r="AL296" s="17">
        <v>417042</v>
      </c>
      <c r="AM296" s="16">
        <v>0.11</v>
      </c>
      <c r="AN296" s="17">
        <v>1511352</v>
      </c>
      <c r="AO296" s="16">
        <v>8.5000000000000006E-2</v>
      </c>
      <c r="AP296" s="18">
        <v>12.4</v>
      </c>
      <c r="AQ296" s="16">
        <v>3.9E-2</v>
      </c>
      <c r="AR296" s="18">
        <v>3.42</v>
      </c>
      <c r="AS296" s="16">
        <v>6.2E-2</v>
      </c>
    </row>
    <row r="297" spans="3:45" x14ac:dyDescent="0.2">
      <c r="C297" s="144" t="s">
        <v>19</v>
      </c>
      <c r="D297" s="144" t="s">
        <v>20</v>
      </c>
      <c r="E297" s="145" t="s">
        <v>321</v>
      </c>
      <c r="F297" s="15">
        <v>527472</v>
      </c>
      <c r="G297" s="16">
        <v>9.9000000000000005E-2</v>
      </c>
      <c r="H297" s="17">
        <v>52793</v>
      </c>
      <c r="I297" s="16">
        <v>6.8000000000000005E-2</v>
      </c>
      <c r="J297" s="17">
        <v>149589</v>
      </c>
      <c r="K297" s="16">
        <v>2.5000000000000001E-2</v>
      </c>
      <c r="L297" s="18">
        <v>9.99</v>
      </c>
      <c r="M297" s="16">
        <v>2.9000000000000001E-2</v>
      </c>
      <c r="N297" s="18">
        <v>3.53</v>
      </c>
      <c r="O297" s="16">
        <v>7.1999999999999995E-2</v>
      </c>
      <c r="P297" s="15">
        <v>1580968</v>
      </c>
      <c r="Q297" s="16">
        <v>0.124</v>
      </c>
      <c r="R297" s="17">
        <v>157876</v>
      </c>
      <c r="S297" s="16">
        <v>0.14000000000000001</v>
      </c>
      <c r="T297" s="17">
        <v>442601</v>
      </c>
      <c r="U297" s="16">
        <v>2.7E-2</v>
      </c>
      <c r="V297" s="18">
        <v>10.01</v>
      </c>
      <c r="W297" s="16">
        <v>-1.4E-2</v>
      </c>
      <c r="X297" s="18">
        <v>3.57</v>
      </c>
      <c r="Y297" s="16">
        <v>9.5000000000000001E-2</v>
      </c>
      <c r="Z297" s="15">
        <v>2756973</v>
      </c>
      <c r="AA297" s="16">
        <v>0.14099999999999999</v>
      </c>
      <c r="AB297" s="17">
        <v>275653</v>
      </c>
      <c r="AC297" s="16">
        <v>0.151</v>
      </c>
      <c r="AD297" s="17">
        <v>780718</v>
      </c>
      <c r="AE297" s="16">
        <v>0.03</v>
      </c>
      <c r="AF297" s="18">
        <v>10</v>
      </c>
      <c r="AG297" s="16">
        <v>-8.9999999999999993E-3</v>
      </c>
      <c r="AH297" s="18">
        <v>3.53</v>
      </c>
      <c r="AI297" s="16">
        <v>0.108</v>
      </c>
      <c r="AJ297" s="15">
        <v>5243596</v>
      </c>
      <c r="AK297" s="16">
        <v>0.189</v>
      </c>
      <c r="AL297" s="17">
        <v>514010</v>
      </c>
      <c r="AM297" s="16">
        <v>0.20599999999999999</v>
      </c>
      <c r="AN297" s="17">
        <v>1489808</v>
      </c>
      <c r="AO297" s="16">
        <v>8.7999999999999995E-2</v>
      </c>
      <c r="AP297" s="18">
        <v>10.199999999999999</v>
      </c>
      <c r="AQ297" s="16">
        <v>-1.2999999999999999E-2</v>
      </c>
      <c r="AR297" s="18">
        <v>3.52</v>
      </c>
      <c r="AS297" s="16">
        <v>9.2999999999999999E-2</v>
      </c>
    </row>
    <row r="298" spans="3:45" x14ac:dyDescent="0.2">
      <c r="C298" s="144" t="s">
        <v>19</v>
      </c>
      <c r="D298" s="144" t="s">
        <v>20</v>
      </c>
      <c r="E298" s="145" t="s">
        <v>322</v>
      </c>
      <c r="F298" s="15">
        <v>1081466</v>
      </c>
      <c r="G298" s="16">
        <v>0.11600000000000001</v>
      </c>
      <c r="H298" s="17">
        <v>133555</v>
      </c>
      <c r="I298" s="16">
        <v>0.14000000000000001</v>
      </c>
      <c r="J298" s="17">
        <v>300881</v>
      </c>
      <c r="K298" s="16">
        <v>6.0999999999999999E-2</v>
      </c>
      <c r="L298" s="18">
        <v>8.1</v>
      </c>
      <c r="M298" s="16">
        <v>-2.1000000000000001E-2</v>
      </c>
      <c r="N298" s="18">
        <v>3.59</v>
      </c>
      <c r="O298" s="16">
        <v>5.1999999999999998E-2</v>
      </c>
      <c r="P298" s="15">
        <v>3568274</v>
      </c>
      <c r="Q298" s="16">
        <v>0.153</v>
      </c>
      <c r="R298" s="17">
        <v>421961</v>
      </c>
      <c r="S298" s="16">
        <v>0.29899999999999999</v>
      </c>
      <c r="T298" s="17">
        <v>967042</v>
      </c>
      <c r="U298" s="16">
        <v>7.6999999999999999E-2</v>
      </c>
      <c r="V298" s="18">
        <v>8.4600000000000009</v>
      </c>
      <c r="W298" s="16">
        <v>-0.112</v>
      </c>
      <c r="X298" s="18">
        <v>3.69</v>
      </c>
      <c r="Y298" s="16">
        <v>7.0999999999999994E-2</v>
      </c>
      <c r="Z298" s="15">
        <v>5994873</v>
      </c>
      <c r="AA298" s="16">
        <v>0.15</v>
      </c>
      <c r="AB298" s="17">
        <v>761406</v>
      </c>
      <c r="AC298" s="16">
        <v>0.42099999999999999</v>
      </c>
      <c r="AD298" s="17">
        <v>1694040</v>
      </c>
      <c r="AE298" s="16">
        <v>0.105</v>
      </c>
      <c r="AF298" s="18">
        <v>7.87</v>
      </c>
      <c r="AG298" s="16">
        <v>-0.191</v>
      </c>
      <c r="AH298" s="18">
        <v>3.54</v>
      </c>
      <c r="AI298" s="16">
        <v>4.1000000000000002E-2</v>
      </c>
      <c r="AJ298" s="15">
        <v>11258028</v>
      </c>
      <c r="AK298" s="16">
        <v>0.161</v>
      </c>
      <c r="AL298" s="17">
        <v>1397902</v>
      </c>
      <c r="AM298" s="16">
        <v>0.42599999999999999</v>
      </c>
      <c r="AN298" s="17">
        <v>3203124</v>
      </c>
      <c r="AO298" s="16">
        <v>0.11600000000000001</v>
      </c>
      <c r="AP298" s="18">
        <v>8.0500000000000007</v>
      </c>
      <c r="AQ298" s="16">
        <v>-0.186</v>
      </c>
      <c r="AR298" s="18">
        <v>3.51</v>
      </c>
      <c r="AS298" s="16">
        <v>4.1000000000000002E-2</v>
      </c>
    </row>
    <row r="299" spans="3:45" x14ac:dyDescent="0.2">
      <c r="C299" s="144" t="s">
        <v>19</v>
      </c>
      <c r="D299" s="144" t="s">
        <v>20</v>
      </c>
      <c r="E299" s="145" t="s">
        <v>323</v>
      </c>
      <c r="F299" s="15">
        <v>262913</v>
      </c>
      <c r="G299" s="16">
        <v>0.182</v>
      </c>
      <c r="H299" s="17">
        <v>19082</v>
      </c>
      <c r="I299" s="16">
        <v>8.8999999999999996E-2</v>
      </c>
      <c r="J299" s="17">
        <v>63856</v>
      </c>
      <c r="K299" s="16">
        <v>8.7999999999999995E-2</v>
      </c>
      <c r="L299" s="17">
        <v>13.78</v>
      </c>
      <c r="M299" s="16">
        <v>8.5000000000000006E-2</v>
      </c>
      <c r="N299" s="18">
        <v>4.12</v>
      </c>
      <c r="O299" s="16">
        <v>8.5999999999999993E-2</v>
      </c>
      <c r="P299" s="15">
        <v>832110</v>
      </c>
      <c r="Q299" s="16">
        <v>0.221</v>
      </c>
      <c r="R299" s="17">
        <v>61037</v>
      </c>
      <c r="S299" s="16">
        <v>0.129</v>
      </c>
      <c r="T299" s="17">
        <v>203193</v>
      </c>
      <c r="U299" s="16">
        <v>0.13</v>
      </c>
      <c r="V299" s="17">
        <v>13.63</v>
      </c>
      <c r="W299" s="16">
        <v>8.1000000000000003E-2</v>
      </c>
      <c r="X299" s="18">
        <v>4.0999999999999996</v>
      </c>
      <c r="Y299" s="16">
        <v>8.1000000000000003E-2</v>
      </c>
      <c r="Z299" s="15">
        <v>1436538</v>
      </c>
      <c r="AA299" s="16">
        <v>0.27300000000000002</v>
      </c>
      <c r="AB299" s="17">
        <v>105378</v>
      </c>
      <c r="AC299" s="16">
        <v>0.189</v>
      </c>
      <c r="AD299" s="17">
        <v>349141</v>
      </c>
      <c r="AE299" s="16">
        <v>0.184</v>
      </c>
      <c r="AF299" s="17">
        <v>13.63</v>
      </c>
      <c r="AG299" s="16">
        <v>7.0999999999999994E-2</v>
      </c>
      <c r="AH299" s="18">
        <v>4.1100000000000003</v>
      </c>
      <c r="AI299" s="16">
        <v>7.4999999999999997E-2</v>
      </c>
      <c r="AJ299" s="15">
        <v>2674285</v>
      </c>
      <c r="AK299" s="16">
        <v>0.38</v>
      </c>
      <c r="AL299" s="17">
        <v>197744</v>
      </c>
      <c r="AM299" s="16">
        <v>0.29799999999999999</v>
      </c>
      <c r="AN299" s="17">
        <v>656539</v>
      </c>
      <c r="AO299" s="16">
        <v>0.28999999999999998</v>
      </c>
      <c r="AP299" s="17">
        <v>13.52</v>
      </c>
      <c r="AQ299" s="16">
        <v>6.3E-2</v>
      </c>
      <c r="AR299" s="18">
        <v>4.07</v>
      </c>
      <c r="AS299" s="16">
        <v>6.9000000000000006E-2</v>
      </c>
    </row>
    <row r="300" spans="3:45" x14ac:dyDescent="0.2">
      <c r="C300" s="144" t="s">
        <v>19</v>
      </c>
      <c r="D300" s="144" t="s">
        <v>20</v>
      </c>
      <c r="E300" s="145" t="s">
        <v>324</v>
      </c>
      <c r="F300" s="15">
        <v>221085</v>
      </c>
      <c r="G300" s="16">
        <v>1.7999999999999999E-2</v>
      </c>
      <c r="H300" s="17">
        <v>19810</v>
      </c>
      <c r="I300" s="16">
        <v>-0.111</v>
      </c>
      <c r="J300" s="17">
        <v>62041</v>
      </c>
      <c r="K300" s="16">
        <v>-8.2000000000000003E-2</v>
      </c>
      <c r="L300" s="17">
        <v>11.16</v>
      </c>
      <c r="M300" s="16">
        <v>0.14499999999999999</v>
      </c>
      <c r="N300" s="18">
        <v>3.56</v>
      </c>
      <c r="O300" s="16">
        <v>0.11</v>
      </c>
      <c r="P300" s="15">
        <v>714410</v>
      </c>
      <c r="Q300" s="16">
        <v>0.13500000000000001</v>
      </c>
      <c r="R300" s="17">
        <v>66969</v>
      </c>
      <c r="S300" s="16">
        <v>-6.0000000000000001E-3</v>
      </c>
      <c r="T300" s="17">
        <v>205298</v>
      </c>
      <c r="U300" s="16">
        <v>3.1E-2</v>
      </c>
      <c r="V300" s="17">
        <v>10.67</v>
      </c>
      <c r="W300" s="16">
        <v>0.14099999999999999</v>
      </c>
      <c r="X300" s="18">
        <v>3.48</v>
      </c>
      <c r="Y300" s="16">
        <v>0.1</v>
      </c>
      <c r="Z300" s="15">
        <v>1319123</v>
      </c>
      <c r="AA300" s="16">
        <v>0.21199999999999999</v>
      </c>
      <c r="AB300" s="17">
        <v>127712</v>
      </c>
      <c r="AC300" s="16">
        <v>0.10199999999999999</v>
      </c>
      <c r="AD300" s="17">
        <v>385653</v>
      </c>
      <c r="AE300" s="16">
        <v>0.127</v>
      </c>
      <c r="AF300" s="17">
        <v>10.33</v>
      </c>
      <c r="AG300" s="16">
        <v>0.1</v>
      </c>
      <c r="AH300" s="18">
        <v>3.42</v>
      </c>
      <c r="AI300" s="16">
        <v>7.4999999999999997E-2</v>
      </c>
      <c r="AJ300" s="15">
        <v>2498314</v>
      </c>
      <c r="AK300" s="16">
        <v>0.25</v>
      </c>
      <c r="AL300" s="17">
        <v>245318</v>
      </c>
      <c r="AM300" s="16">
        <v>0.29399999999999998</v>
      </c>
      <c r="AN300" s="17">
        <v>736967</v>
      </c>
      <c r="AO300" s="16">
        <v>0.28899999999999998</v>
      </c>
      <c r="AP300" s="17">
        <v>10.18</v>
      </c>
      <c r="AQ300" s="16">
        <v>-3.3000000000000002E-2</v>
      </c>
      <c r="AR300" s="18">
        <v>3.39</v>
      </c>
      <c r="AS300" s="16">
        <v>-0.03</v>
      </c>
    </row>
    <row r="301" spans="3:45" x14ac:dyDescent="0.2">
      <c r="C301" s="144" t="s">
        <v>19</v>
      </c>
      <c r="D301" s="144" t="s">
        <v>20</v>
      </c>
      <c r="E301" s="145" t="s">
        <v>325</v>
      </c>
      <c r="F301" s="15">
        <v>439056</v>
      </c>
      <c r="G301" s="16">
        <v>8.6999999999999994E-2</v>
      </c>
      <c r="H301" s="17">
        <v>28012</v>
      </c>
      <c r="I301" s="16">
        <v>2.7E-2</v>
      </c>
      <c r="J301" s="17">
        <v>118242</v>
      </c>
      <c r="K301" s="16">
        <v>3.5999999999999997E-2</v>
      </c>
      <c r="L301" s="18">
        <v>15.67</v>
      </c>
      <c r="M301" s="16">
        <v>5.8000000000000003E-2</v>
      </c>
      <c r="N301" s="18">
        <v>3.71</v>
      </c>
      <c r="O301" s="16">
        <v>4.9000000000000002E-2</v>
      </c>
      <c r="P301" s="15">
        <v>1341757</v>
      </c>
      <c r="Q301" s="16">
        <v>6.2E-2</v>
      </c>
      <c r="R301" s="17">
        <v>86062</v>
      </c>
      <c r="S301" s="16">
        <v>1.0999999999999999E-2</v>
      </c>
      <c r="T301" s="17">
        <v>365716</v>
      </c>
      <c r="U301" s="16">
        <v>2.7E-2</v>
      </c>
      <c r="V301" s="18">
        <v>15.59</v>
      </c>
      <c r="W301" s="16">
        <v>5.0999999999999997E-2</v>
      </c>
      <c r="X301" s="18">
        <v>3.67</v>
      </c>
      <c r="Y301" s="16">
        <v>3.4000000000000002E-2</v>
      </c>
      <c r="Z301" s="15">
        <v>2387276</v>
      </c>
      <c r="AA301" s="16">
        <v>0.04</v>
      </c>
      <c r="AB301" s="17">
        <v>153496</v>
      </c>
      <c r="AC301" s="16">
        <v>-2.5000000000000001E-2</v>
      </c>
      <c r="AD301" s="17">
        <v>654133</v>
      </c>
      <c r="AE301" s="16">
        <v>-1E-3</v>
      </c>
      <c r="AF301" s="18">
        <v>15.55</v>
      </c>
      <c r="AG301" s="16">
        <v>6.7000000000000004E-2</v>
      </c>
      <c r="AH301" s="18">
        <v>3.65</v>
      </c>
      <c r="AI301" s="16">
        <v>4.1000000000000002E-2</v>
      </c>
      <c r="AJ301" s="15">
        <v>4462213</v>
      </c>
      <c r="AK301" s="16">
        <v>7.0000000000000007E-2</v>
      </c>
      <c r="AL301" s="17">
        <v>284871</v>
      </c>
      <c r="AM301" s="16">
        <v>7.0000000000000001E-3</v>
      </c>
      <c r="AN301" s="17">
        <v>1223777</v>
      </c>
      <c r="AO301" s="16">
        <v>0.04</v>
      </c>
      <c r="AP301" s="18">
        <v>15.66</v>
      </c>
      <c r="AQ301" s="16">
        <v>6.3E-2</v>
      </c>
      <c r="AR301" s="18">
        <v>3.65</v>
      </c>
      <c r="AS301" s="16">
        <v>2.9000000000000001E-2</v>
      </c>
    </row>
    <row r="302" spans="3:45" x14ac:dyDescent="0.2">
      <c r="C302" s="144" t="s">
        <v>19</v>
      </c>
      <c r="D302" s="144" t="s">
        <v>20</v>
      </c>
      <c r="E302" s="145" t="s">
        <v>326</v>
      </c>
      <c r="F302" s="15">
        <v>386847</v>
      </c>
      <c r="G302" s="16">
        <v>0.52500000000000002</v>
      </c>
      <c r="H302" s="17">
        <v>27075</v>
      </c>
      <c r="I302" s="16">
        <v>0.375</v>
      </c>
      <c r="J302" s="17">
        <v>94534</v>
      </c>
      <c r="K302" s="16">
        <v>0.434</v>
      </c>
      <c r="L302" s="18">
        <v>14.29</v>
      </c>
      <c r="M302" s="16">
        <v>0.109</v>
      </c>
      <c r="N302" s="18">
        <v>4.09</v>
      </c>
      <c r="O302" s="16">
        <v>6.4000000000000001E-2</v>
      </c>
      <c r="P302" s="15">
        <v>1328572</v>
      </c>
      <c r="Q302" s="16">
        <v>0.67500000000000004</v>
      </c>
      <c r="R302" s="17">
        <v>92789</v>
      </c>
      <c r="S302" s="16">
        <v>0.505</v>
      </c>
      <c r="T302" s="17">
        <v>321286</v>
      </c>
      <c r="U302" s="16">
        <v>0.58799999999999997</v>
      </c>
      <c r="V302" s="18">
        <v>14.32</v>
      </c>
      <c r="W302" s="16">
        <v>0.113</v>
      </c>
      <c r="X302" s="18">
        <v>4.1399999999999997</v>
      </c>
      <c r="Y302" s="16">
        <v>5.5E-2</v>
      </c>
      <c r="Z302" s="15">
        <v>2328168</v>
      </c>
      <c r="AA302" s="16">
        <v>0.747</v>
      </c>
      <c r="AB302" s="17">
        <v>163565</v>
      </c>
      <c r="AC302" s="16">
        <v>0.59199999999999997</v>
      </c>
      <c r="AD302" s="17">
        <v>565531</v>
      </c>
      <c r="AE302" s="16">
        <v>0.68700000000000006</v>
      </c>
      <c r="AF302" s="18">
        <v>14.23</v>
      </c>
      <c r="AG302" s="16">
        <v>9.8000000000000004E-2</v>
      </c>
      <c r="AH302" s="18">
        <v>4.12</v>
      </c>
      <c r="AI302" s="16">
        <v>3.5999999999999997E-2</v>
      </c>
      <c r="AJ302" s="15">
        <v>3961079</v>
      </c>
      <c r="AK302" s="16">
        <v>0.56799999999999995</v>
      </c>
      <c r="AL302" s="17">
        <v>285646</v>
      </c>
      <c r="AM302" s="16">
        <v>0.46200000000000002</v>
      </c>
      <c r="AN302" s="17">
        <v>982913</v>
      </c>
      <c r="AO302" s="16">
        <v>0.56299999999999994</v>
      </c>
      <c r="AP302" s="18">
        <v>13.87</v>
      </c>
      <c r="AQ302" s="16">
        <v>7.2999999999999995E-2</v>
      </c>
      <c r="AR302" s="18">
        <v>4.03</v>
      </c>
      <c r="AS302" s="16">
        <v>4.0000000000000001E-3</v>
      </c>
    </row>
    <row r="303" spans="3:45" x14ac:dyDescent="0.2">
      <c r="C303" s="144" t="s">
        <v>19</v>
      </c>
      <c r="D303" s="144" t="s">
        <v>20</v>
      </c>
      <c r="E303" s="145" t="s">
        <v>327</v>
      </c>
      <c r="F303" s="15">
        <v>3683475</v>
      </c>
      <c r="G303" s="16">
        <v>0.13500000000000001</v>
      </c>
      <c r="H303" s="17">
        <v>337122</v>
      </c>
      <c r="I303" s="16">
        <v>9.8000000000000004E-2</v>
      </c>
      <c r="J303" s="17">
        <v>997873</v>
      </c>
      <c r="K303" s="16">
        <v>6.8000000000000005E-2</v>
      </c>
      <c r="L303" s="18">
        <v>10.93</v>
      </c>
      <c r="M303" s="16">
        <v>3.4000000000000002E-2</v>
      </c>
      <c r="N303" s="18">
        <v>3.69</v>
      </c>
      <c r="O303" s="16">
        <v>6.2E-2</v>
      </c>
      <c r="P303" s="15">
        <v>11816195</v>
      </c>
      <c r="Q303" s="16">
        <v>0.16700000000000001</v>
      </c>
      <c r="R303" s="17">
        <v>1068391</v>
      </c>
      <c r="S303" s="16">
        <v>0.18099999999999999</v>
      </c>
      <c r="T303" s="17">
        <v>3171511</v>
      </c>
      <c r="U303" s="16">
        <v>0.09</v>
      </c>
      <c r="V303" s="18">
        <v>11.06</v>
      </c>
      <c r="W303" s="16">
        <v>-1.2E-2</v>
      </c>
      <c r="X303" s="18">
        <v>3.73</v>
      </c>
      <c r="Y303" s="16">
        <v>7.0000000000000007E-2</v>
      </c>
      <c r="Z303" s="15">
        <v>20566249</v>
      </c>
      <c r="AA303" s="16">
        <v>0.19</v>
      </c>
      <c r="AB303" s="17">
        <v>1911882</v>
      </c>
      <c r="AC303" s="16">
        <v>0.245</v>
      </c>
      <c r="AD303" s="17">
        <v>5612742</v>
      </c>
      <c r="AE303" s="16">
        <v>0.11799999999999999</v>
      </c>
      <c r="AF303" s="18">
        <v>10.76</v>
      </c>
      <c r="AG303" s="16">
        <v>-4.3999999999999997E-2</v>
      </c>
      <c r="AH303" s="18">
        <v>3.66</v>
      </c>
      <c r="AI303" s="16">
        <v>6.4000000000000001E-2</v>
      </c>
      <c r="AJ303" s="15">
        <v>38339982</v>
      </c>
      <c r="AK303" s="16">
        <v>0.20699999999999999</v>
      </c>
      <c r="AL303" s="17">
        <v>3547548</v>
      </c>
      <c r="AM303" s="16">
        <v>0.27800000000000002</v>
      </c>
      <c r="AN303" s="17">
        <v>10550342</v>
      </c>
      <c r="AO303" s="16">
        <v>0.15</v>
      </c>
      <c r="AP303" s="18">
        <v>10.81</v>
      </c>
      <c r="AQ303" s="16">
        <v>-5.5E-2</v>
      </c>
      <c r="AR303" s="18">
        <v>3.63</v>
      </c>
      <c r="AS303" s="16">
        <v>4.9000000000000002E-2</v>
      </c>
    </row>
    <row r="304" spans="3:45" x14ac:dyDescent="0.2">
      <c r="C304" s="144" t="s">
        <v>19</v>
      </c>
      <c r="D304" s="144" t="s">
        <v>12</v>
      </c>
      <c r="E304" s="145" t="s">
        <v>271</v>
      </c>
      <c r="F304" s="15">
        <v>429658</v>
      </c>
      <c r="G304" s="16">
        <v>0.125</v>
      </c>
      <c r="H304" s="17">
        <v>96639</v>
      </c>
      <c r="I304" s="16">
        <v>1.7999999999999999E-2</v>
      </c>
      <c r="J304" s="17">
        <v>162640</v>
      </c>
      <c r="K304" s="16">
        <v>6.9000000000000006E-2</v>
      </c>
      <c r="L304" s="18">
        <v>4.45</v>
      </c>
      <c r="M304" s="16">
        <v>0.105</v>
      </c>
      <c r="N304" s="18">
        <v>2.64</v>
      </c>
      <c r="O304" s="16">
        <v>5.2999999999999999E-2</v>
      </c>
      <c r="P304" s="15">
        <v>1313272</v>
      </c>
      <c r="Q304" s="16">
        <v>0.05</v>
      </c>
      <c r="R304" s="17">
        <v>337913</v>
      </c>
      <c r="S304" s="16">
        <v>8.1000000000000003E-2</v>
      </c>
      <c r="T304" s="17">
        <v>524931</v>
      </c>
      <c r="U304" s="16">
        <v>9.9000000000000005E-2</v>
      </c>
      <c r="V304" s="18">
        <v>3.89</v>
      </c>
      <c r="W304" s="16">
        <v>-2.8000000000000001E-2</v>
      </c>
      <c r="X304" s="18">
        <v>2.5</v>
      </c>
      <c r="Y304" s="16">
        <v>-4.3999999999999997E-2</v>
      </c>
      <c r="Z304" s="15">
        <v>2326499</v>
      </c>
      <c r="AA304" s="16">
        <v>3.5999999999999997E-2</v>
      </c>
      <c r="AB304" s="17">
        <v>597060</v>
      </c>
      <c r="AC304" s="16">
        <v>5.5E-2</v>
      </c>
      <c r="AD304" s="17">
        <v>953067</v>
      </c>
      <c r="AE304" s="16">
        <v>7.0999999999999994E-2</v>
      </c>
      <c r="AF304" s="18">
        <v>3.9</v>
      </c>
      <c r="AG304" s="16">
        <v>-1.7999999999999999E-2</v>
      </c>
      <c r="AH304" s="18">
        <v>2.44</v>
      </c>
      <c r="AI304" s="16">
        <v>-3.3000000000000002E-2</v>
      </c>
      <c r="AJ304" s="15">
        <v>4533392</v>
      </c>
      <c r="AK304" s="16">
        <v>2.5000000000000001E-2</v>
      </c>
      <c r="AL304" s="17">
        <v>1156829</v>
      </c>
      <c r="AM304" s="16">
        <v>4.9000000000000002E-2</v>
      </c>
      <c r="AN304" s="17">
        <v>1873690</v>
      </c>
      <c r="AO304" s="16">
        <v>6.6000000000000003E-2</v>
      </c>
      <c r="AP304" s="18">
        <v>3.92</v>
      </c>
      <c r="AQ304" s="16">
        <v>-2.3E-2</v>
      </c>
      <c r="AR304" s="18">
        <v>2.42</v>
      </c>
      <c r="AS304" s="16">
        <v>-3.9E-2</v>
      </c>
    </row>
    <row r="305" spans="3:45" x14ac:dyDescent="0.2">
      <c r="C305" s="144" t="s">
        <v>19</v>
      </c>
      <c r="D305" s="144" t="s">
        <v>12</v>
      </c>
      <c r="E305" s="145" t="s">
        <v>272</v>
      </c>
      <c r="F305" s="15">
        <v>832988</v>
      </c>
      <c r="G305" s="16">
        <v>-3.2000000000000001E-2</v>
      </c>
      <c r="H305" s="17">
        <v>217260</v>
      </c>
      <c r="I305" s="16">
        <v>-3.9E-2</v>
      </c>
      <c r="J305" s="17">
        <v>356014</v>
      </c>
      <c r="K305" s="16">
        <v>-6.8000000000000005E-2</v>
      </c>
      <c r="L305" s="18">
        <v>3.83</v>
      </c>
      <c r="M305" s="16">
        <v>7.0000000000000001E-3</v>
      </c>
      <c r="N305" s="18">
        <v>2.34</v>
      </c>
      <c r="O305" s="16">
        <v>3.9E-2</v>
      </c>
      <c r="P305" s="15">
        <v>2576163</v>
      </c>
      <c r="Q305" s="16">
        <v>9.6000000000000002E-2</v>
      </c>
      <c r="R305" s="17">
        <v>679705</v>
      </c>
      <c r="S305" s="16">
        <v>8.5999999999999993E-2</v>
      </c>
      <c r="T305" s="17">
        <v>1089414</v>
      </c>
      <c r="U305" s="16">
        <v>0.09</v>
      </c>
      <c r="V305" s="18">
        <v>3.79</v>
      </c>
      <c r="W305" s="16">
        <v>8.9999999999999993E-3</v>
      </c>
      <c r="X305" s="18">
        <v>2.36</v>
      </c>
      <c r="Y305" s="16">
        <v>5.0000000000000001E-3</v>
      </c>
      <c r="Z305" s="15">
        <v>4968290</v>
      </c>
      <c r="AA305" s="16">
        <v>6.5000000000000002E-2</v>
      </c>
      <c r="AB305" s="17">
        <v>1321635</v>
      </c>
      <c r="AC305" s="16">
        <v>6.2E-2</v>
      </c>
      <c r="AD305" s="17">
        <v>2135962</v>
      </c>
      <c r="AE305" s="16">
        <v>0.05</v>
      </c>
      <c r="AF305" s="18">
        <v>3.76</v>
      </c>
      <c r="AG305" s="16">
        <v>3.0000000000000001E-3</v>
      </c>
      <c r="AH305" s="18">
        <v>2.33</v>
      </c>
      <c r="AI305" s="16">
        <v>1.4E-2</v>
      </c>
      <c r="AJ305" s="15">
        <v>9982493</v>
      </c>
      <c r="AK305" s="16">
        <v>4.8000000000000001E-2</v>
      </c>
      <c r="AL305" s="17">
        <v>2654689</v>
      </c>
      <c r="AM305" s="16">
        <v>4.1000000000000002E-2</v>
      </c>
      <c r="AN305" s="17">
        <v>4340300</v>
      </c>
      <c r="AO305" s="16">
        <v>2.7E-2</v>
      </c>
      <c r="AP305" s="18">
        <v>3.76</v>
      </c>
      <c r="AQ305" s="16">
        <v>6.0000000000000001E-3</v>
      </c>
      <c r="AR305" s="18">
        <v>2.2999999999999998</v>
      </c>
      <c r="AS305" s="16">
        <v>0.02</v>
      </c>
    </row>
    <row r="306" spans="3:45" x14ac:dyDescent="0.2">
      <c r="C306" s="144" t="s">
        <v>19</v>
      </c>
      <c r="D306" s="144" t="s">
        <v>12</v>
      </c>
      <c r="E306" s="145" t="s">
        <v>273</v>
      </c>
      <c r="F306" s="15">
        <v>1459263</v>
      </c>
      <c r="G306" s="16">
        <v>0.12</v>
      </c>
      <c r="H306" s="17">
        <v>384190</v>
      </c>
      <c r="I306" s="16">
        <v>0.10199999999999999</v>
      </c>
      <c r="J306" s="17">
        <v>673888</v>
      </c>
      <c r="K306" s="16">
        <v>8.6999999999999994E-2</v>
      </c>
      <c r="L306" s="18">
        <v>3.8</v>
      </c>
      <c r="M306" s="16">
        <v>1.6E-2</v>
      </c>
      <c r="N306" s="18">
        <v>2.17</v>
      </c>
      <c r="O306" s="16">
        <v>0.03</v>
      </c>
      <c r="P306" s="15">
        <v>4552808</v>
      </c>
      <c r="Q306" s="16">
        <v>3.2000000000000001E-2</v>
      </c>
      <c r="R306" s="17">
        <v>1236451</v>
      </c>
      <c r="S306" s="16">
        <v>3.1E-2</v>
      </c>
      <c r="T306" s="17">
        <v>2129306</v>
      </c>
      <c r="U306" s="16">
        <v>2.4E-2</v>
      </c>
      <c r="V306" s="18">
        <v>3.68</v>
      </c>
      <c r="W306" s="16">
        <v>1E-3</v>
      </c>
      <c r="X306" s="18">
        <v>2.14</v>
      </c>
      <c r="Y306" s="16">
        <v>8.0000000000000002E-3</v>
      </c>
      <c r="Z306" s="15">
        <v>8482681</v>
      </c>
      <c r="AA306" s="16">
        <v>-6.0000000000000001E-3</v>
      </c>
      <c r="AB306" s="17">
        <v>2299169</v>
      </c>
      <c r="AC306" s="16">
        <v>-6.0000000000000001E-3</v>
      </c>
      <c r="AD306" s="17">
        <v>3992356</v>
      </c>
      <c r="AE306" s="16">
        <v>-2.5999999999999999E-2</v>
      </c>
      <c r="AF306" s="18">
        <v>3.69</v>
      </c>
      <c r="AG306" s="16">
        <v>0</v>
      </c>
      <c r="AH306" s="18">
        <v>2.12</v>
      </c>
      <c r="AI306" s="16">
        <v>0.02</v>
      </c>
      <c r="AJ306" s="15">
        <v>16459977</v>
      </c>
      <c r="AK306" s="16">
        <v>-2.1999999999999999E-2</v>
      </c>
      <c r="AL306" s="17">
        <v>4497926</v>
      </c>
      <c r="AM306" s="16">
        <v>1E-3</v>
      </c>
      <c r="AN306" s="17">
        <v>7862646</v>
      </c>
      <c r="AO306" s="16">
        <v>-0.02</v>
      </c>
      <c r="AP306" s="18">
        <v>3.66</v>
      </c>
      <c r="AQ306" s="16">
        <v>-2.3E-2</v>
      </c>
      <c r="AR306" s="18">
        <v>2.09</v>
      </c>
      <c r="AS306" s="16">
        <v>-2E-3</v>
      </c>
    </row>
    <row r="307" spans="3:45" x14ac:dyDescent="0.2">
      <c r="C307" s="144" t="s">
        <v>19</v>
      </c>
      <c r="D307" s="144" t="s">
        <v>12</v>
      </c>
      <c r="E307" s="145" t="s">
        <v>274</v>
      </c>
      <c r="F307" s="15">
        <v>509274</v>
      </c>
      <c r="G307" s="16">
        <v>-2.7E-2</v>
      </c>
      <c r="H307" s="17">
        <v>135603</v>
      </c>
      <c r="I307" s="16">
        <v>-3.6999999999999998E-2</v>
      </c>
      <c r="J307" s="17">
        <v>222206</v>
      </c>
      <c r="K307" s="16">
        <v>-5.0999999999999997E-2</v>
      </c>
      <c r="L307" s="18">
        <v>3.76</v>
      </c>
      <c r="M307" s="16">
        <v>0.01</v>
      </c>
      <c r="N307" s="18">
        <v>2.29</v>
      </c>
      <c r="O307" s="16">
        <v>2.5999999999999999E-2</v>
      </c>
      <c r="P307" s="15">
        <v>1503064</v>
      </c>
      <c r="Q307" s="16">
        <v>8.0000000000000002E-3</v>
      </c>
      <c r="R307" s="17">
        <v>401644</v>
      </c>
      <c r="S307" s="16">
        <v>-6.0000000000000001E-3</v>
      </c>
      <c r="T307" s="17">
        <v>642442</v>
      </c>
      <c r="U307" s="16">
        <v>-6.0000000000000001E-3</v>
      </c>
      <c r="V307" s="18">
        <v>3.74</v>
      </c>
      <c r="W307" s="16">
        <v>1.4E-2</v>
      </c>
      <c r="X307" s="18">
        <v>2.34</v>
      </c>
      <c r="Y307" s="16">
        <v>1.4E-2</v>
      </c>
      <c r="Z307" s="15">
        <v>2932652</v>
      </c>
      <c r="AA307" s="16">
        <v>4.0000000000000001E-3</v>
      </c>
      <c r="AB307" s="17">
        <v>787521</v>
      </c>
      <c r="AC307" s="16">
        <v>-1.2999999999999999E-2</v>
      </c>
      <c r="AD307" s="17">
        <v>1263956</v>
      </c>
      <c r="AE307" s="16">
        <v>-1.7999999999999999E-2</v>
      </c>
      <c r="AF307" s="18">
        <v>3.72</v>
      </c>
      <c r="AG307" s="16">
        <v>1.7000000000000001E-2</v>
      </c>
      <c r="AH307" s="18">
        <v>2.3199999999999998</v>
      </c>
      <c r="AI307" s="16">
        <v>2.1999999999999999E-2</v>
      </c>
      <c r="AJ307" s="15">
        <v>6058213</v>
      </c>
      <c r="AK307" s="16">
        <v>0.01</v>
      </c>
      <c r="AL307" s="17">
        <v>1639118</v>
      </c>
      <c r="AM307" s="16">
        <v>-4.0000000000000001E-3</v>
      </c>
      <c r="AN307" s="17">
        <v>2641195</v>
      </c>
      <c r="AO307" s="16">
        <v>-1.2E-2</v>
      </c>
      <c r="AP307" s="18">
        <v>3.7</v>
      </c>
      <c r="AQ307" s="16">
        <v>1.4E-2</v>
      </c>
      <c r="AR307" s="18">
        <v>2.29</v>
      </c>
      <c r="AS307" s="16">
        <v>2.1999999999999999E-2</v>
      </c>
    </row>
    <row r="308" spans="3:45" x14ac:dyDescent="0.2">
      <c r="C308" s="144" t="s">
        <v>19</v>
      </c>
      <c r="D308" s="144" t="s">
        <v>12</v>
      </c>
      <c r="E308" s="145" t="s">
        <v>275</v>
      </c>
      <c r="F308" s="15">
        <v>1448642</v>
      </c>
      <c r="G308" s="16">
        <v>0.10100000000000001</v>
      </c>
      <c r="H308" s="17">
        <v>418431</v>
      </c>
      <c r="I308" s="16">
        <v>0.11899999999999999</v>
      </c>
      <c r="J308" s="17">
        <v>680273</v>
      </c>
      <c r="K308" s="16">
        <v>0.115</v>
      </c>
      <c r="L308" s="18">
        <v>3.46</v>
      </c>
      <c r="M308" s="16">
        <v>-1.7000000000000001E-2</v>
      </c>
      <c r="N308" s="18">
        <v>2.13</v>
      </c>
      <c r="O308" s="16">
        <v>-1.2999999999999999E-2</v>
      </c>
      <c r="P308" s="15">
        <v>4793544</v>
      </c>
      <c r="Q308" s="16">
        <v>0.04</v>
      </c>
      <c r="R308" s="17">
        <v>1435889</v>
      </c>
      <c r="S308" s="16">
        <v>7.6999999999999999E-2</v>
      </c>
      <c r="T308" s="17">
        <v>2294560</v>
      </c>
      <c r="U308" s="16">
        <v>9.1999999999999998E-2</v>
      </c>
      <c r="V308" s="18">
        <v>3.34</v>
      </c>
      <c r="W308" s="16">
        <v>-3.5000000000000003E-2</v>
      </c>
      <c r="X308" s="18">
        <v>2.09</v>
      </c>
      <c r="Y308" s="16">
        <v>-4.8000000000000001E-2</v>
      </c>
      <c r="Z308" s="15">
        <v>8734319</v>
      </c>
      <c r="AA308" s="16">
        <v>3.9E-2</v>
      </c>
      <c r="AB308" s="17">
        <v>2619639</v>
      </c>
      <c r="AC308" s="16">
        <v>7.4999999999999997E-2</v>
      </c>
      <c r="AD308" s="17">
        <v>4252513</v>
      </c>
      <c r="AE308" s="16">
        <v>8.5999999999999993E-2</v>
      </c>
      <c r="AF308" s="18">
        <v>3.33</v>
      </c>
      <c r="AG308" s="16">
        <v>-3.3000000000000002E-2</v>
      </c>
      <c r="AH308" s="18">
        <v>2.0499999999999998</v>
      </c>
      <c r="AI308" s="16">
        <v>-4.2999999999999997E-2</v>
      </c>
      <c r="AJ308" s="15">
        <v>16692988</v>
      </c>
      <c r="AK308" s="16">
        <v>0.02</v>
      </c>
      <c r="AL308" s="17">
        <v>4967296</v>
      </c>
      <c r="AM308" s="16">
        <v>4.9000000000000002E-2</v>
      </c>
      <c r="AN308" s="17">
        <v>8081718</v>
      </c>
      <c r="AO308" s="16">
        <v>5.0999999999999997E-2</v>
      </c>
      <c r="AP308" s="18">
        <v>3.36</v>
      </c>
      <c r="AQ308" s="16">
        <v>-2.8000000000000001E-2</v>
      </c>
      <c r="AR308" s="18">
        <v>2.0699999999999998</v>
      </c>
      <c r="AS308" s="16">
        <v>-0.03</v>
      </c>
    </row>
    <row r="309" spans="3:45" ht="12" customHeight="1" x14ac:dyDescent="0.2">
      <c r="C309" s="144" t="s">
        <v>19</v>
      </c>
      <c r="D309" s="144" t="s">
        <v>12</v>
      </c>
      <c r="E309" s="145" t="s">
        <v>276</v>
      </c>
      <c r="F309" s="15">
        <v>592836</v>
      </c>
      <c r="G309" s="16">
        <v>-4.2999999999999997E-2</v>
      </c>
      <c r="H309" s="17">
        <v>161520</v>
      </c>
      <c r="I309" s="16">
        <v>-7.1999999999999995E-2</v>
      </c>
      <c r="J309" s="17">
        <v>260614</v>
      </c>
      <c r="K309" s="16">
        <v>2.1999999999999999E-2</v>
      </c>
      <c r="L309" s="18">
        <v>3.67</v>
      </c>
      <c r="M309" s="16">
        <v>3.1E-2</v>
      </c>
      <c r="N309" s="18">
        <v>2.27</v>
      </c>
      <c r="O309" s="16">
        <v>-6.4000000000000001E-2</v>
      </c>
      <c r="P309" s="15">
        <v>1871699</v>
      </c>
      <c r="Q309" s="16">
        <v>-0.02</v>
      </c>
      <c r="R309" s="17">
        <v>516653</v>
      </c>
      <c r="S309" s="16">
        <v>-3.4000000000000002E-2</v>
      </c>
      <c r="T309" s="17">
        <v>777387</v>
      </c>
      <c r="U309" s="16">
        <v>-2E-3</v>
      </c>
      <c r="V309" s="18">
        <v>3.62</v>
      </c>
      <c r="W309" s="16">
        <v>1.4E-2</v>
      </c>
      <c r="X309" s="18">
        <v>2.41</v>
      </c>
      <c r="Y309" s="16">
        <v>-1.7999999999999999E-2</v>
      </c>
      <c r="Z309" s="15">
        <v>3416563</v>
      </c>
      <c r="AA309" s="16">
        <v>-6.0000000000000001E-3</v>
      </c>
      <c r="AB309" s="17">
        <v>946234</v>
      </c>
      <c r="AC309" s="16">
        <v>-1.2999999999999999E-2</v>
      </c>
      <c r="AD309" s="17">
        <v>1458899</v>
      </c>
      <c r="AE309" s="16">
        <v>8.9999999999999993E-3</v>
      </c>
      <c r="AF309" s="18">
        <v>3.61</v>
      </c>
      <c r="AG309" s="16">
        <v>7.0000000000000001E-3</v>
      </c>
      <c r="AH309" s="18">
        <v>2.34</v>
      </c>
      <c r="AI309" s="16">
        <v>-1.4999999999999999E-2</v>
      </c>
      <c r="AJ309" s="15">
        <v>6810882</v>
      </c>
      <c r="AK309" s="16">
        <v>0.01</v>
      </c>
      <c r="AL309" s="17">
        <v>1891566</v>
      </c>
      <c r="AM309" s="16">
        <v>1.4E-2</v>
      </c>
      <c r="AN309" s="17">
        <v>2910015</v>
      </c>
      <c r="AO309" s="16">
        <v>1.7000000000000001E-2</v>
      </c>
      <c r="AP309" s="18">
        <v>3.6</v>
      </c>
      <c r="AQ309" s="16">
        <v>-4.0000000000000001E-3</v>
      </c>
      <c r="AR309" s="18">
        <v>2.34</v>
      </c>
      <c r="AS309" s="16">
        <v>-7.0000000000000001E-3</v>
      </c>
    </row>
    <row r="310" spans="3:45" x14ac:dyDescent="0.2">
      <c r="C310" s="144" t="s">
        <v>19</v>
      </c>
      <c r="D310" s="144" t="s">
        <v>12</v>
      </c>
      <c r="E310" s="145" t="s">
        <v>277</v>
      </c>
      <c r="F310" s="15">
        <v>380548</v>
      </c>
      <c r="G310" s="16">
        <v>-1.4E-2</v>
      </c>
      <c r="H310" s="142">
        <v>121972</v>
      </c>
      <c r="I310" s="141">
        <v>0.115</v>
      </c>
      <c r="J310" s="17">
        <v>185376</v>
      </c>
      <c r="K310" s="16">
        <v>6.0000000000000001E-3</v>
      </c>
      <c r="L310" s="18">
        <v>3.12</v>
      </c>
      <c r="M310" s="16">
        <v>-0.11600000000000001</v>
      </c>
      <c r="N310" s="18">
        <v>2.0499999999999998</v>
      </c>
      <c r="O310" s="16">
        <v>-0.02</v>
      </c>
      <c r="P310" s="15">
        <v>1147632</v>
      </c>
      <c r="Q310" s="16">
        <v>-3.4000000000000002E-2</v>
      </c>
      <c r="R310" s="17">
        <v>354542</v>
      </c>
      <c r="S310" s="16">
        <v>4.4999999999999998E-2</v>
      </c>
      <c r="T310" s="17">
        <v>551347</v>
      </c>
      <c r="U310" s="16">
        <v>-0.04</v>
      </c>
      <c r="V310" s="18">
        <v>3.24</v>
      </c>
      <c r="W310" s="16">
        <v>-7.4999999999999997E-2</v>
      </c>
      <c r="X310" s="18">
        <v>2.08</v>
      </c>
      <c r="Y310" s="16">
        <v>6.0000000000000001E-3</v>
      </c>
      <c r="Z310" s="15">
        <v>2152909</v>
      </c>
      <c r="AA310" s="16">
        <v>-6.3E-2</v>
      </c>
      <c r="AB310" s="17">
        <v>644468</v>
      </c>
      <c r="AC310" s="16">
        <v>-2.5000000000000001E-2</v>
      </c>
      <c r="AD310" s="17">
        <v>1038416</v>
      </c>
      <c r="AE310" s="16">
        <v>-8.7999999999999995E-2</v>
      </c>
      <c r="AF310" s="18">
        <v>3.34</v>
      </c>
      <c r="AG310" s="16">
        <v>-3.9E-2</v>
      </c>
      <c r="AH310" s="18">
        <v>2.0699999999999998</v>
      </c>
      <c r="AI310" s="16">
        <v>2.8000000000000001E-2</v>
      </c>
      <c r="AJ310" s="15">
        <v>4415190</v>
      </c>
      <c r="AK310" s="16">
        <v>-6.0999999999999999E-2</v>
      </c>
      <c r="AL310" s="17">
        <v>1300657</v>
      </c>
      <c r="AM310" s="16">
        <v>-2.4E-2</v>
      </c>
      <c r="AN310" s="17">
        <v>2145793</v>
      </c>
      <c r="AO310" s="16">
        <v>-5.8000000000000003E-2</v>
      </c>
      <c r="AP310" s="18">
        <v>3.39</v>
      </c>
      <c r="AQ310" s="16">
        <v>-3.6999999999999998E-2</v>
      </c>
      <c r="AR310" s="18">
        <v>2.06</v>
      </c>
      <c r="AS310" s="16">
        <v>-2E-3</v>
      </c>
    </row>
    <row r="311" spans="3:45" x14ac:dyDescent="0.2">
      <c r="C311" s="144" t="s">
        <v>19</v>
      </c>
      <c r="D311" s="144" t="s">
        <v>12</v>
      </c>
      <c r="E311" s="145" t="s">
        <v>278</v>
      </c>
      <c r="F311" s="15">
        <v>1488682</v>
      </c>
      <c r="G311" s="16">
        <v>0.155</v>
      </c>
      <c r="H311" s="142">
        <v>418247</v>
      </c>
      <c r="I311" s="141">
        <v>9.2999999999999999E-2</v>
      </c>
      <c r="J311" s="17">
        <v>681874</v>
      </c>
      <c r="K311" s="16">
        <v>7.0000000000000007E-2</v>
      </c>
      <c r="L311" s="18">
        <v>3.56</v>
      </c>
      <c r="M311" s="16">
        <v>5.6000000000000001E-2</v>
      </c>
      <c r="N311" s="18">
        <v>2.1800000000000002</v>
      </c>
      <c r="O311" s="16">
        <v>7.9000000000000001E-2</v>
      </c>
      <c r="P311" s="15">
        <v>4516970</v>
      </c>
      <c r="Q311" s="16">
        <v>8.2000000000000003E-2</v>
      </c>
      <c r="R311" s="17">
        <v>1279024</v>
      </c>
      <c r="S311" s="16">
        <v>8.1000000000000003E-2</v>
      </c>
      <c r="T311" s="17">
        <v>2075509</v>
      </c>
      <c r="U311" s="16">
        <v>9.0999999999999998E-2</v>
      </c>
      <c r="V311" s="18">
        <v>3.53</v>
      </c>
      <c r="W311" s="16">
        <v>1E-3</v>
      </c>
      <c r="X311" s="18">
        <v>2.1800000000000002</v>
      </c>
      <c r="Y311" s="16">
        <v>-8.9999999999999993E-3</v>
      </c>
      <c r="Z311" s="15">
        <v>8341686</v>
      </c>
      <c r="AA311" s="16">
        <v>5.7000000000000002E-2</v>
      </c>
      <c r="AB311" s="17">
        <v>2349364</v>
      </c>
      <c r="AC311" s="16">
        <v>5.6000000000000001E-2</v>
      </c>
      <c r="AD311" s="17">
        <v>3816010</v>
      </c>
      <c r="AE311" s="16">
        <v>6.0999999999999999E-2</v>
      </c>
      <c r="AF311" s="18">
        <v>3.55</v>
      </c>
      <c r="AG311" s="16">
        <v>1E-3</v>
      </c>
      <c r="AH311" s="18">
        <v>2.19</v>
      </c>
      <c r="AI311" s="16">
        <v>-4.0000000000000001E-3</v>
      </c>
      <c r="AJ311" s="15">
        <v>16018734</v>
      </c>
      <c r="AK311" s="16">
        <v>0.03</v>
      </c>
      <c r="AL311" s="17">
        <v>4486967</v>
      </c>
      <c r="AM311" s="16">
        <v>2.1000000000000001E-2</v>
      </c>
      <c r="AN311" s="17">
        <v>7321992</v>
      </c>
      <c r="AO311" s="16">
        <v>3.1E-2</v>
      </c>
      <c r="AP311" s="18">
        <v>3.57</v>
      </c>
      <c r="AQ311" s="16">
        <v>8.9999999999999993E-3</v>
      </c>
      <c r="AR311" s="18">
        <v>2.19</v>
      </c>
      <c r="AS311" s="16">
        <v>0</v>
      </c>
    </row>
    <row r="312" spans="3:45" x14ac:dyDescent="0.2">
      <c r="C312" s="144" t="s">
        <v>19</v>
      </c>
      <c r="D312" s="144" t="s">
        <v>12</v>
      </c>
      <c r="E312" s="145" t="s">
        <v>279</v>
      </c>
      <c r="F312" s="15">
        <v>563943</v>
      </c>
      <c r="G312" s="16">
        <v>1.4E-2</v>
      </c>
      <c r="H312" s="142">
        <v>163114</v>
      </c>
      <c r="I312" s="141">
        <v>7.0999999999999994E-2</v>
      </c>
      <c r="J312" s="17">
        <v>254415</v>
      </c>
      <c r="K312" s="16">
        <v>4.7E-2</v>
      </c>
      <c r="L312" s="18">
        <v>3.46</v>
      </c>
      <c r="M312" s="16">
        <v>-5.3999999999999999E-2</v>
      </c>
      <c r="N312" s="18">
        <v>2.2200000000000002</v>
      </c>
      <c r="O312" s="16">
        <v>-3.2000000000000001E-2</v>
      </c>
      <c r="P312" s="15">
        <v>1694292</v>
      </c>
      <c r="Q312" s="16">
        <v>0.16400000000000001</v>
      </c>
      <c r="R312" s="17">
        <v>484467</v>
      </c>
      <c r="S312" s="16">
        <v>0.191</v>
      </c>
      <c r="T312" s="17">
        <v>742896</v>
      </c>
      <c r="U312" s="16">
        <v>0.22800000000000001</v>
      </c>
      <c r="V312" s="18">
        <v>3.5</v>
      </c>
      <c r="W312" s="16">
        <v>-2.3E-2</v>
      </c>
      <c r="X312" s="18">
        <v>2.2799999999999998</v>
      </c>
      <c r="Y312" s="16">
        <v>-5.2999999999999999E-2</v>
      </c>
      <c r="Z312" s="15">
        <v>3277075</v>
      </c>
      <c r="AA312" s="16">
        <v>0.11799999999999999</v>
      </c>
      <c r="AB312" s="17">
        <v>927559</v>
      </c>
      <c r="AC312" s="16">
        <v>0.121</v>
      </c>
      <c r="AD312" s="17">
        <v>1437689</v>
      </c>
      <c r="AE312" s="16">
        <v>9.6000000000000002E-2</v>
      </c>
      <c r="AF312" s="18">
        <v>3.53</v>
      </c>
      <c r="AG312" s="16">
        <v>-2E-3</v>
      </c>
      <c r="AH312" s="18">
        <v>2.2799999999999998</v>
      </c>
      <c r="AI312" s="16">
        <v>0.02</v>
      </c>
      <c r="AJ312" s="15">
        <v>6544595</v>
      </c>
      <c r="AK312" s="16">
        <v>5.1999999999999998E-2</v>
      </c>
      <c r="AL312" s="17">
        <v>1865128</v>
      </c>
      <c r="AM312" s="16">
        <v>0.06</v>
      </c>
      <c r="AN312" s="17">
        <v>2924461</v>
      </c>
      <c r="AO312" s="16">
        <v>1.0999999999999999E-2</v>
      </c>
      <c r="AP312" s="18">
        <v>3.51</v>
      </c>
      <c r="AQ312" s="16">
        <v>-8.0000000000000002E-3</v>
      </c>
      <c r="AR312" s="18">
        <v>2.2400000000000002</v>
      </c>
      <c r="AS312" s="16">
        <v>4.1000000000000002E-2</v>
      </c>
    </row>
    <row r="313" spans="3:45" x14ac:dyDescent="0.2">
      <c r="C313" s="144" t="s">
        <v>19</v>
      </c>
      <c r="D313" s="144" t="s">
        <v>12</v>
      </c>
      <c r="E313" s="145" t="s">
        <v>280</v>
      </c>
      <c r="F313" s="15">
        <v>416163</v>
      </c>
      <c r="G313" s="16">
        <v>-8.0000000000000002E-3</v>
      </c>
      <c r="H313" s="142">
        <v>100096</v>
      </c>
      <c r="I313" s="141">
        <v>-8.1000000000000003E-2</v>
      </c>
      <c r="J313" s="17">
        <v>181188</v>
      </c>
      <c r="K313" s="16">
        <v>-9.5000000000000001E-2</v>
      </c>
      <c r="L313" s="18">
        <v>4.16</v>
      </c>
      <c r="M313" s="16">
        <v>0.08</v>
      </c>
      <c r="N313" s="18">
        <v>2.2999999999999998</v>
      </c>
      <c r="O313" s="16">
        <v>9.6000000000000002E-2</v>
      </c>
      <c r="P313" s="15">
        <v>1431466</v>
      </c>
      <c r="Q313" s="16">
        <v>-2.1999999999999999E-2</v>
      </c>
      <c r="R313" s="17">
        <v>382518</v>
      </c>
      <c r="S313" s="16">
        <v>1E-3</v>
      </c>
      <c r="T313" s="17">
        <v>685050</v>
      </c>
      <c r="U313" s="16">
        <v>2E-3</v>
      </c>
      <c r="V313" s="18">
        <v>3.74</v>
      </c>
      <c r="W313" s="16">
        <v>-2.3E-2</v>
      </c>
      <c r="X313" s="18">
        <v>2.09</v>
      </c>
      <c r="Y313" s="16">
        <v>-2.4E-2</v>
      </c>
      <c r="Z313" s="15">
        <v>2676852</v>
      </c>
      <c r="AA313" s="16">
        <v>-4.1000000000000002E-2</v>
      </c>
      <c r="AB313" s="17">
        <v>706473</v>
      </c>
      <c r="AC313" s="16">
        <v>-0.09</v>
      </c>
      <c r="AD313" s="17">
        <v>1273107</v>
      </c>
      <c r="AE313" s="16">
        <v>-9.9000000000000005E-2</v>
      </c>
      <c r="AF313" s="18">
        <v>3.79</v>
      </c>
      <c r="AG313" s="16">
        <v>5.2999999999999999E-2</v>
      </c>
      <c r="AH313" s="18">
        <v>2.1</v>
      </c>
      <c r="AI313" s="16">
        <v>6.4000000000000001E-2</v>
      </c>
      <c r="AJ313" s="15">
        <v>5279079</v>
      </c>
      <c r="AK313" s="16">
        <v>-2.4E-2</v>
      </c>
      <c r="AL313" s="17">
        <v>1332306</v>
      </c>
      <c r="AM313" s="16">
        <v>-9.0999999999999998E-2</v>
      </c>
      <c r="AN313" s="17">
        <v>2374406</v>
      </c>
      <c r="AO313" s="16">
        <v>-0.10299999999999999</v>
      </c>
      <c r="AP313" s="18">
        <v>3.96</v>
      </c>
      <c r="AQ313" s="16">
        <v>7.3999999999999996E-2</v>
      </c>
      <c r="AR313" s="18">
        <v>2.2200000000000002</v>
      </c>
      <c r="AS313" s="16">
        <v>8.7999999999999995E-2</v>
      </c>
    </row>
    <row r="314" spans="3:45" x14ac:dyDescent="0.2">
      <c r="C314" s="144" t="s">
        <v>19</v>
      </c>
      <c r="D314" s="144" t="s">
        <v>12</v>
      </c>
      <c r="E314" s="145" t="s">
        <v>281</v>
      </c>
      <c r="F314" s="15">
        <v>416082</v>
      </c>
      <c r="G314" s="16">
        <v>-0.01</v>
      </c>
      <c r="H314" s="142">
        <v>111163</v>
      </c>
      <c r="I314" s="141">
        <v>-1E-3</v>
      </c>
      <c r="J314" s="17">
        <v>189427</v>
      </c>
      <c r="K314" s="16">
        <v>-2.1000000000000001E-2</v>
      </c>
      <c r="L314" s="18">
        <v>3.74</v>
      </c>
      <c r="M314" s="16">
        <v>-8.0000000000000002E-3</v>
      </c>
      <c r="N314" s="18">
        <v>2.2000000000000002</v>
      </c>
      <c r="O314" s="16">
        <v>1.2E-2</v>
      </c>
      <c r="P314" s="15">
        <v>1267899</v>
      </c>
      <c r="Q314" s="16">
        <v>-1.6E-2</v>
      </c>
      <c r="R314" s="17">
        <v>345602</v>
      </c>
      <c r="S314" s="16">
        <v>-3.0000000000000001E-3</v>
      </c>
      <c r="T314" s="17">
        <v>579687</v>
      </c>
      <c r="U314" s="16">
        <v>-2.3E-2</v>
      </c>
      <c r="V314" s="18">
        <v>3.67</v>
      </c>
      <c r="W314" s="16">
        <v>-1.2999999999999999E-2</v>
      </c>
      <c r="X314" s="18">
        <v>2.19</v>
      </c>
      <c r="Y314" s="16">
        <v>7.0000000000000001E-3</v>
      </c>
      <c r="Z314" s="15">
        <v>2424170</v>
      </c>
      <c r="AA314" s="16">
        <v>-3.1E-2</v>
      </c>
      <c r="AB314" s="17">
        <v>661603</v>
      </c>
      <c r="AC314" s="16">
        <v>-3.6999999999999998E-2</v>
      </c>
      <c r="AD314" s="17">
        <v>1112992</v>
      </c>
      <c r="AE314" s="16">
        <v>-6.5000000000000002E-2</v>
      </c>
      <c r="AF314" s="18">
        <v>3.66</v>
      </c>
      <c r="AG314" s="16">
        <v>6.0000000000000001E-3</v>
      </c>
      <c r="AH314" s="18">
        <v>2.1800000000000002</v>
      </c>
      <c r="AI314" s="16">
        <v>3.5999999999999997E-2</v>
      </c>
      <c r="AJ314" s="15">
        <v>4953740</v>
      </c>
      <c r="AK314" s="16">
        <v>-2.1000000000000001E-2</v>
      </c>
      <c r="AL314" s="17">
        <v>1334528</v>
      </c>
      <c r="AM314" s="16">
        <v>-4.3999999999999997E-2</v>
      </c>
      <c r="AN314" s="17">
        <v>2249803</v>
      </c>
      <c r="AO314" s="16">
        <v>-7.0000000000000007E-2</v>
      </c>
      <c r="AP314" s="18">
        <v>3.71</v>
      </c>
      <c r="AQ314" s="16">
        <v>2.3E-2</v>
      </c>
      <c r="AR314" s="18">
        <v>2.2000000000000002</v>
      </c>
      <c r="AS314" s="16">
        <v>5.1999999999999998E-2</v>
      </c>
    </row>
    <row r="315" spans="3:45" x14ac:dyDescent="0.2">
      <c r="C315" s="144" t="s">
        <v>19</v>
      </c>
      <c r="D315" s="144" t="s">
        <v>12</v>
      </c>
      <c r="E315" s="145" t="s">
        <v>282</v>
      </c>
      <c r="F315" s="15">
        <v>1012424</v>
      </c>
      <c r="G315" s="16">
        <v>-7.0000000000000001E-3</v>
      </c>
      <c r="H315" s="142">
        <v>257641</v>
      </c>
      <c r="I315" s="141">
        <v>-4.2999999999999997E-2</v>
      </c>
      <c r="J315" s="17">
        <v>421064</v>
      </c>
      <c r="K315" s="16">
        <v>-5.7000000000000002E-2</v>
      </c>
      <c r="L315" s="18">
        <v>3.93</v>
      </c>
      <c r="M315" s="16">
        <v>3.7999999999999999E-2</v>
      </c>
      <c r="N315" s="18">
        <v>2.4</v>
      </c>
      <c r="O315" s="16">
        <v>5.2999999999999999E-2</v>
      </c>
      <c r="P315" s="15">
        <v>3165068</v>
      </c>
      <c r="Q315" s="16">
        <v>5.0999999999999997E-2</v>
      </c>
      <c r="R315" s="17">
        <v>801014</v>
      </c>
      <c r="S315" s="16">
        <v>-3.0000000000000001E-3</v>
      </c>
      <c r="T315" s="17">
        <v>1301497</v>
      </c>
      <c r="U315" s="16">
        <v>-3.0000000000000001E-3</v>
      </c>
      <c r="V315" s="18">
        <v>3.95</v>
      </c>
      <c r="W315" s="16">
        <v>5.3999999999999999E-2</v>
      </c>
      <c r="X315" s="18">
        <v>2.4300000000000002</v>
      </c>
      <c r="Y315" s="16">
        <v>5.3999999999999999E-2</v>
      </c>
      <c r="Z315" s="15">
        <v>6018270</v>
      </c>
      <c r="AA315" s="16">
        <v>-8.0000000000000002E-3</v>
      </c>
      <c r="AB315" s="17">
        <v>1555479</v>
      </c>
      <c r="AC315" s="16">
        <v>-5.0999999999999997E-2</v>
      </c>
      <c r="AD315" s="17">
        <v>2538818</v>
      </c>
      <c r="AE315" s="16">
        <v>-4.7E-2</v>
      </c>
      <c r="AF315" s="18">
        <v>3.87</v>
      </c>
      <c r="AG315" s="16">
        <v>4.4999999999999998E-2</v>
      </c>
      <c r="AH315" s="18">
        <v>2.37</v>
      </c>
      <c r="AI315" s="16">
        <v>0.04</v>
      </c>
      <c r="AJ315" s="15">
        <v>11947686</v>
      </c>
      <c r="AK315" s="16">
        <v>-3.7999999999999999E-2</v>
      </c>
      <c r="AL315" s="17">
        <v>3161961</v>
      </c>
      <c r="AM315" s="16">
        <v>-6.0999999999999999E-2</v>
      </c>
      <c r="AN315" s="17">
        <v>5182860</v>
      </c>
      <c r="AO315" s="16">
        <v>-4.9000000000000002E-2</v>
      </c>
      <c r="AP315" s="18">
        <v>3.78</v>
      </c>
      <c r="AQ315" s="16">
        <v>2.5000000000000001E-2</v>
      </c>
      <c r="AR315" s="18">
        <v>2.31</v>
      </c>
      <c r="AS315" s="16">
        <v>1.2E-2</v>
      </c>
    </row>
    <row r="316" spans="3:45" x14ac:dyDescent="0.2">
      <c r="C316" s="144" t="s">
        <v>19</v>
      </c>
      <c r="D316" s="144" t="s">
        <v>12</v>
      </c>
      <c r="E316" s="145" t="s">
        <v>283</v>
      </c>
      <c r="F316" s="15">
        <v>946182</v>
      </c>
      <c r="G316" s="16">
        <v>-0.04</v>
      </c>
      <c r="H316" s="142">
        <v>254278</v>
      </c>
      <c r="I316" s="141">
        <v>-3.2000000000000001E-2</v>
      </c>
      <c r="J316" s="17">
        <v>411528</v>
      </c>
      <c r="K316" s="16">
        <v>-0.124</v>
      </c>
      <c r="L316" s="18">
        <v>3.72</v>
      </c>
      <c r="M316" s="16">
        <v>-8.0000000000000002E-3</v>
      </c>
      <c r="N316" s="18">
        <v>2.2999999999999998</v>
      </c>
      <c r="O316" s="16">
        <v>9.7000000000000003E-2</v>
      </c>
      <c r="P316" s="15">
        <v>3118064</v>
      </c>
      <c r="Q316" s="16">
        <v>7.0999999999999994E-2</v>
      </c>
      <c r="R316" s="17">
        <v>827021</v>
      </c>
      <c r="S316" s="16">
        <v>5.8999999999999997E-2</v>
      </c>
      <c r="T316" s="17">
        <v>1329127</v>
      </c>
      <c r="U316" s="16">
        <v>-2.4E-2</v>
      </c>
      <c r="V316" s="18">
        <v>3.77</v>
      </c>
      <c r="W316" s="16">
        <v>1.2E-2</v>
      </c>
      <c r="X316" s="18">
        <v>2.35</v>
      </c>
      <c r="Y316" s="16">
        <v>9.8000000000000004E-2</v>
      </c>
      <c r="Z316" s="15">
        <v>5882863</v>
      </c>
      <c r="AA316" s="16">
        <v>-8.0000000000000002E-3</v>
      </c>
      <c r="AB316" s="17">
        <v>1576136</v>
      </c>
      <c r="AC316" s="16">
        <v>8.9999999999999993E-3</v>
      </c>
      <c r="AD316" s="17">
        <v>2560543</v>
      </c>
      <c r="AE316" s="16">
        <v>-5.8999999999999997E-2</v>
      </c>
      <c r="AF316" s="18">
        <v>3.73</v>
      </c>
      <c r="AG316" s="16">
        <v>-1.6E-2</v>
      </c>
      <c r="AH316" s="18">
        <v>2.2999999999999998</v>
      </c>
      <c r="AI316" s="16">
        <v>5.5E-2</v>
      </c>
      <c r="AJ316" s="15">
        <v>11782571</v>
      </c>
      <c r="AK316" s="16">
        <v>-8.0000000000000002E-3</v>
      </c>
      <c r="AL316" s="17">
        <v>3192580</v>
      </c>
      <c r="AM316" s="16">
        <v>8.9999999999999993E-3</v>
      </c>
      <c r="AN316" s="17">
        <v>5312303</v>
      </c>
      <c r="AO316" s="16">
        <v>-3.4000000000000002E-2</v>
      </c>
      <c r="AP316" s="18">
        <v>3.69</v>
      </c>
      <c r="AQ316" s="16">
        <v>-1.7000000000000001E-2</v>
      </c>
      <c r="AR316" s="18">
        <v>2.2200000000000002</v>
      </c>
      <c r="AS316" s="16">
        <v>2.5999999999999999E-2</v>
      </c>
    </row>
    <row r="317" spans="3:45" x14ac:dyDescent="0.2">
      <c r="C317" s="144" t="s">
        <v>19</v>
      </c>
      <c r="D317" s="144" t="s">
        <v>12</v>
      </c>
      <c r="E317" s="145" t="s">
        <v>284</v>
      </c>
      <c r="F317" s="15">
        <v>1007448</v>
      </c>
      <c r="G317" s="16">
        <v>5.0999999999999997E-2</v>
      </c>
      <c r="H317" s="142">
        <v>282315</v>
      </c>
      <c r="I317" s="141">
        <v>0.10199999999999999</v>
      </c>
      <c r="J317" s="17">
        <v>483351</v>
      </c>
      <c r="K317" s="16">
        <v>0.09</v>
      </c>
      <c r="L317" s="18">
        <v>3.57</v>
      </c>
      <c r="M317" s="16">
        <v>-4.5999999999999999E-2</v>
      </c>
      <c r="N317" s="18">
        <v>2.08</v>
      </c>
      <c r="O317" s="16">
        <v>-3.5000000000000003E-2</v>
      </c>
      <c r="P317" s="15">
        <v>3077913</v>
      </c>
      <c r="Q317" s="16">
        <v>7.2999999999999995E-2</v>
      </c>
      <c r="R317" s="17">
        <v>838307</v>
      </c>
      <c r="S317" s="16">
        <v>5.3999999999999999E-2</v>
      </c>
      <c r="T317" s="17">
        <v>1406510</v>
      </c>
      <c r="U317" s="16">
        <v>2.9000000000000001E-2</v>
      </c>
      <c r="V317" s="18">
        <v>3.67</v>
      </c>
      <c r="W317" s="16">
        <v>1.7999999999999999E-2</v>
      </c>
      <c r="X317" s="18">
        <v>2.19</v>
      </c>
      <c r="Y317" s="16">
        <v>4.2999999999999997E-2</v>
      </c>
      <c r="Z317" s="15">
        <v>5800031</v>
      </c>
      <c r="AA317" s="16">
        <v>4.2999999999999997E-2</v>
      </c>
      <c r="AB317" s="17">
        <v>1586963</v>
      </c>
      <c r="AC317" s="16">
        <v>3.1E-2</v>
      </c>
      <c r="AD317" s="17">
        <v>2676928</v>
      </c>
      <c r="AE317" s="16">
        <v>3.0000000000000001E-3</v>
      </c>
      <c r="AF317" s="18">
        <v>3.65</v>
      </c>
      <c r="AG317" s="16">
        <v>1.2E-2</v>
      </c>
      <c r="AH317" s="18">
        <v>2.17</v>
      </c>
      <c r="AI317" s="16">
        <v>0.04</v>
      </c>
      <c r="AJ317" s="15">
        <v>11692514</v>
      </c>
      <c r="AK317" s="16">
        <v>3.9E-2</v>
      </c>
      <c r="AL317" s="17">
        <v>3178469</v>
      </c>
      <c r="AM317" s="16">
        <v>2.5999999999999999E-2</v>
      </c>
      <c r="AN317" s="17">
        <v>5394692</v>
      </c>
      <c r="AO317" s="16">
        <v>5.0000000000000001E-3</v>
      </c>
      <c r="AP317" s="18">
        <v>3.68</v>
      </c>
      <c r="AQ317" s="16">
        <v>1.2999999999999999E-2</v>
      </c>
      <c r="AR317" s="18">
        <v>2.17</v>
      </c>
      <c r="AS317" s="16">
        <v>3.3000000000000002E-2</v>
      </c>
    </row>
    <row r="318" spans="3:45" x14ac:dyDescent="0.2">
      <c r="C318" s="144" t="s">
        <v>19</v>
      </c>
      <c r="D318" s="144" t="s">
        <v>12</v>
      </c>
      <c r="E318" s="145" t="s">
        <v>285</v>
      </c>
      <c r="F318" s="15">
        <v>460950</v>
      </c>
      <c r="G318" s="16">
        <v>-1.9E-2</v>
      </c>
      <c r="H318" s="142">
        <v>136919</v>
      </c>
      <c r="I318" s="141">
        <v>-3.0000000000000001E-3</v>
      </c>
      <c r="J318" s="17">
        <v>251586</v>
      </c>
      <c r="K318" s="16">
        <v>-4.1000000000000002E-2</v>
      </c>
      <c r="L318" s="18">
        <v>3.37</v>
      </c>
      <c r="M318" s="16">
        <v>-1.6E-2</v>
      </c>
      <c r="N318" s="18">
        <v>1.83</v>
      </c>
      <c r="O318" s="16">
        <v>2.3E-2</v>
      </c>
      <c r="P318" s="15">
        <v>1386272</v>
      </c>
      <c r="Q318" s="16">
        <v>3.0000000000000001E-3</v>
      </c>
      <c r="R318" s="17">
        <v>398242</v>
      </c>
      <c r="S318" s="16">
        <v>-3.5000000000000003E-2</v>
      </c>
      <c r="T318" s="17">
        <v>720748</v>
      </c>
      <c r="U318" s="16">
        <v>-8.2000000000000003E-2</v>
      </c>
      <c r="V318" s="18">
        <v>3.48</v>
      </c>
      <c r="W318" s="16">
        <v>0.04</v>
      </c>
      <c r="X318" s="18">
        <v>1.92</v>
      </c>
      <c r="Y318" s="16">
        <v>9.1999999999999998E-2</v>
      </c>
      <c r="Z318" s="15">
        <v>2598335</v>
      </c>
      <c r="AA318" s="16">
        <v>-0.01</v>
      </c>
      <c r="AB318" s="17">
        <v>767022</v>
      </c>
      <c r="AC318" s="16">
        <v>-8.9999999999999993E-3</v>
      </c>
      <c r="AD318" s="17">
        <v>1395519</v>
      </c>
      <c r="AE318" s="16">
        <v>-4.4999999999999998E-2</v>
      </c>
      <c r="AF318" s="18">
        <v>3.39</v>
      </c>
      <c r="AG318" s="16">
        <v>-1E-3</v>
      </c>
      <c r="AH318" s="18">
        <v>1.86</v>
      </c>
      <c r="AI318" s="16">
        <v>3.6999999999999998E-2</v>
      </c>
      <c r="AJ318" s="15">
        <v>5417368</v>
      </c>
      <c r="AK318" s="16">
        <v>3.0000000000000001E-3</v>
      </c>
      <c r="AL318" s="17">
        <v>1574927</v>
      </c>
      <c r="AM318" s="16">
        <v>8.9999999999999993E-3</v>
      </c>
      <c r="AN318" s="17">
        <v>2870571</v>
      </c>
      <c r="AO318" s="16">
        <v>-1.7000000000000001E-2</v>
      </c>
      <c r="AP318" s="18">
        <v>3.44</v>
      </c>
      <c r="AQ318" s="16">
        <v>-6.0000000000000001E-3</v>
      </c>
      <c r="AR318" s="18">
        <v>1.89</v>
      </c>
      <c r="AS318" s="16">
        <v>0.02</v>
      </c>
    </row>
    <row r="319" spans="3:45" x14ac:dyDescent="0.2">
      <c r="C319" s="144" t="s">
        <v>19</v>
      </c>
      <c r="D319" s="144" t="s">
        <v>12</v>
      </c>
      <c r="E319" s="145" t="s">
        <v>286</v>
      </c>
      <c r="F319" s="15">
        <v>714365</v>
      </c>
      <c r="G319" s="16">
        <v>0.186</v>
      </c>
      <c r="H319" s="142">
        <v>196259</v>
      </c>
      <c r="I319" s="141">
        <v>0.19500000000000001</v>
      </c>
      <c r="J319" s="17">
        <v>331286</v>
      </c>
      <c r="K319" s="16">
        <v>0.189</v>
      </c>
      <c r="L319" s="18">
        <v>3.64</v>
      </c>
      <c r="M319" s="16">
        <v>-8.0000000000000002E-3</v>
      </c>
      <c r="N319" s="18">
        <v>2.16</v>
      </c>
      <c r="O319" s="16">
        <v>-3.0000000000000001E-3</v>
      </c>
      <c r="P319" s="15">
        <v>2273090</v>
      </c>
      <c r="Q319" s="16">
        <v>7.1999999999999995E-2</v>
      </c>
      <c r="R319" s="17">
        <v>652733</v>
      </c>
      <c r="S319" s="16">
        <v>9.6000000000000002E-2</v>
      </c>
      <c r="T319" s="17">
        <v>1037388</v>
      </c>
      <c r="U319" s="16">
        <v>9.7000000000000003E-2</v>
      </c>
      <c r="V319" s="18">
        <v>3.48</v>
      </c>
      <c r="W319" s="16">
        <v>-2.1999999999999999E-2</v>
      </c>
      <c r="X319" s="18">
        <v>2.19</v>
      </c>
      <c r="Y319" s="16">
        <v>-2.3E-2</v>
      </c>
      <c r="Z319" s="15">
        <v>4147726</v>
      </c>
      <c r="AA319" s="16">
        <v>4.5999999999999999E-2</v>
      </c>
      <c r="AB319" s="17">
        <v>1178641</v>
      </c>
      <c r="AC319" s="16">
        <v>8.1000000000000003E-2</v>
      </c>
      <c r="AD319" s="17">
        <v>1921163</v>
      </c>
      <c r="AE319" s="16">
        <v>7.8E-2</v>
      </c>
      <c r="AF319" s="18">
        <v>3.52</v>
      </c>
      <c r="AG319" s="16">
        <v>-3.2000000000000001E-2</v>
      </c>
      <c r="AH319" s="18">
        <v>2.16</v>
      </c>
      <c r="AI319" s="16">
        <v>-0.03</v>
      </c>
      <c r="AJ319" s="15">
        <v>8155664</v>
      </c>
      <c r="AK319" s="16">
        <v>-5.0000000000000001E-3</v>
      </c>
      <c r="AL319" s="17">
        <v>2295621</v>
      </c>
      <c r="AM319" s="16">
        <v>1.2E-2</v>
      </c>
      <c r="AN319" s="17">
        <v>3781187</v>
      </c>
      <c r="AO319" s="16">
        <v>6.0000000000000001E-3</v>
      </c>
      <c r="AP319" s="18">
        <v>3.55</v>
      </c>
      <c r="AQ319" s="16">
        <v>-1.7000000000000001E-2</v>
      </c>
      <c r="AR319" s="18">
        <v>2.16</v>
      </c>
      <c r="AS319" s="16">
        <v>-1.0999999999999999E-2</v>
      </c>
    </row>
    <row r="320" spans="3:45" x14ac:dyDescent="0.2">
      <c r="C320" s="144" t="s">
        <v>19</v>
      </c>
      <c r="D320" s="144" t="s">
        <v>12</v>
      </c>
      <c r="E320" s="145" t="s">
        <v>287</v>
      </c>
      <c r="F320" s="15">
        <v>876752</v>
      </c>
      <c r="G320" s="16">
        <v>0.14000000000000001</v>
      </c>
      <c r="H320" s="142">
        <v>230739</v>
      </c>
      <c r="I320" s="141">
        <v>0.13</v>
      </c>
      <c r="J320" s="17">
        <v>399572</v>
      </c>
      <c r="K320" s="16">
        <v>0.114</v>
      </c>
      <c r="L320" s="18">
        <v>3.8</v>
      </c>
      <c r="M320" s="16">
        <v>8.0000000000000002E-3</v>
      </c>
      <c r="N320" s="18">
        <v>2.19</v>
      </c>
      <c r="O320" s="16">
        <v>2.3E-2</v>
      </c>
      <c r="P320" s="15">
        <v>2900149</v>
      </c>
      <c r="Q320" s="16">
        <v>3.1E-2</v>
      </c>
      <c r="R320" s="17">
        <v>851496</v>
      </c>
      <c r="S320" s="16">
        <v>8.4000000000000005E-2</v>
      </c>
      <c r="T320" s="17">
        <v>1341322</v>
      </c>
      <c r="U320" s="16">
        <v>6.8000000000000005E-2</v>
      </c>
      <c r="V320" s="18">
        <v>3.41</v>
      </c>
      <c r="W320" s="16">
        <v>-4.9000000000000002E-2</v>
      </c>
      <c r="X320" s="18">
        <v>2.16</v>
      </c>
      <c r="Y320" s="16">
        <v>-3.5000000000000003E-2</v>
      </c>
      <c r="Z320" s="15">
        <v>5032260</v>
      </c>
      <c r="AA320" s="16">
        <v>3.5999999999999997E-2</v>
      </c>
      <c r="AB320" s="17">
        <v>1454223</v>
      </c>
      <c r="AC320" s="16">
        <v>6.9000000000000006E-2</v>
      </c>
      <c r="AD320" s="17">
        <v>2383174</v>
      </c>
      <c r="AE320" s="16">
        <v>5.6000000000000001E-2</v>
      </c>
      <c r="AF320" s="18">
        <v>3.46</v>
      </c>
      <c r="AG320" s="16">
        <v>-3.1E-2</v>
      </c>
      <c r="AH320" s="18">
        <v>2.11</v>
      </c>
      <c r="AI320" s="16">
        <v>-1.9E-2</v>
      </c>
      <c r="AJ320" s="15">
        <v>9426863</v>
      </c>
      <c r="AK320" s="16">
        <v>1E-3</v>
      </c>
      <c r="AL320" s="17">
        <v>2706963</v>
      </c>
      <c r="AM320" s="16">
        <v>3.1E-2</v>
      </c>
      <c r="AN320" s="17">
        <v>4526515</v>
      </c>
      <c r="AO320" s="16">
        <v>2.1000000000000001E-2</v>
      </c>
      <c r="AP320" s="18">
        <v>3.48</v>
      </c>
      <c r="AQ320" s="16">
        <v>-0.03</v>
      </c>
      <c r="AR320" s="18">
        <v>2.08</v>
      </c>
      <c r="AS320" s="16">
        <v>-0.02</v>
      </c>
    </row>
    <row r="321" spans="3:45" x14ac:dyDescent="0.2">
      <c r="C321" s="144" t="s">
        <v>19</v>
      </c>
      <c r="D321" s="144" t="s">
        <v>12</v>
      </c>
      <c r="E321" s="145" t="s">
        <v>288</v>
      </c>
      <c r="F321" s="15">
        <v>904944</v>
      </c>
      <c r="G321" s="16">
        <v>2.4E-2</v>
      </c>
      <c r="H321" s="142">
        <v>233443</v>
      </c>
      <c r="I321" s="141">
        <v>-4.4999999999999998E-2</v>
      </c>
      <c r="J321" s="17">
        <v>363697</v>
      </c>
      <c r="K321" s="16">
        <v>-5.7000000000000002E-2</v>
      </c>
      <c r="L321" s="18">
        <v>3.88</v>
      </c>
      <c r="M321" s="16">
        <v>7.1999999999999995E-2</v>
      </c>
      <c r="N321" s="18">
        <v>2.4900000000000002</v>
      </c>
      <c r="O321" s="16">
        <v>8.5000000000000006E-2</v>
      </c>
      <c r="P321" s="15">
        <v>2757750</v>
      </c>
      <c r="Q321" s="16">
        <v>0.10299999999999999</v>
      </c>
      <c r="R321" s="17">
        <v>708006</v>
      </c>
      <c r="S321" s="16">
        <v>8.0000000000000002E-3</v>
      </c>
      <c r="T321" s="17">
        <v>1107221</v>
      </c>
      <c r="U321" s="16">
        <v>3.2000000000000001E-2</v>
      </c>
      <c r="V321" s="18">
        <v>3.9</v>
      </c>
      <c r="W321" s="16">
        <v>9.4E-2</v>
      </c>
      <c r="X321" s="18">
        <v>2.4900000000000002</v>
      </c>
      <c r="Y321" s="16">
        <v>6.9000000000000006E-2</v>
      </c>
      <c r="Z321" s="15">
        <v>5304854</v>
      </c>
      <c r="AA321" s="16">
        <v>3.7999999999999999E-2</v>
      </c>
      <c r="AB321" s="17">
        <v>1399316</v>
      </c>
      <c r="AC321" s="16">
        <v>-2.7E-2</v>
      </c>
      <c r="AD321" s="17">
        <v>2211748</v>
      </c>
      <c r="AE321" s="16">
        <v>-0.01</v>
      </c>
      <c r="AF321" s="18">
        <v>3.79</v>
      </c>
      <c r="AG321" s="16">
        <v>6.7000000000000004E-2</v>
      </c>
      <c r="AH321" s="18">
        <v>2.4</v>
      </c>
      <c r="AI321" s="16">
        <v>4.9000000000000002E-2</v>
      </c>
      <c r="AJ321" s="15">
        <v>10430698</v>
      </c>
      <c r="AK321" s="16">
        <v>2E-3</v>
      </c>
      <c r="AL321" s="17">
        <v>2852800</v>
      </c>
      <c r="AM321" s="16">
        <v>-3.1E-2</v>
      </c>
      <c r="AN321" s="17">
        <v>4497270</v>
      </c>
      <c r="AO321" s="16">
        <v>-1.6E-2</v>
      </c>
      <c r="AP321" s="18">
        <v>3.66</v>
      </c>
      <c r="AQ321" s="16">
        <v>3.5000000000000003E-2</v>
      </c>
      <c r="AR321" s="18">
        <v>2.3199999999999998</v>
      </c>
      <c r="AS321" s="16">
        <v>1.9E-2</v>
      </c>
    </row>
    <row r="322" spans="3:45" x14ac:dyDescent="0.2">
      <c r="C322" s="144" t="s">
        <v>19</v>
      </c>
      <c r="D322" s="144" t="s">
        <v>12</v>
      </c>
      <c r="E322" s="145" t="s">
        <v>289</v>
      </c>
      <c r="F322" s="15">
        <v>398800</v>
      </c>
      <c r="G322" s="16">
        <v>3.4000000000000002E-2</v>
      </c>
      <c r="H322" s="142">
        <v>108319</v>
      </c>
      <c r="I322" s="141">
        <v>4.4999999999999998E-2</v>
      </c>
      <c r="J322" s="17">
        <v>175442</v>
      </c>
      <c r="K322" s="16">
        <v>1.9E-2</v>
      </c>
      <c r="L322" s="18">
        <v>3.68</v>
      </c>
      <c r="M322" s="16">
        <v>-1.0999999999999999E-2</v>
      </c>
      <c r="N322" s="18">
        <v>2.27</v>
      </c>
      <c r="O322" s="16">
        <v>1.4999999999999999E-2</v>
      </c>
      <c r="P322" s="15">
        <v>1178583</v>
      </c>
      <c r="Q322" s="16">
        <v>9.2999999999999999E-2</v>
      </c>
      <c r="R322" s="17">
        <v>318734</v>
      </c>
      <c r="S322" s="16">
        <v>8.1000000000000003E-2</v>
      </c>
      <c r="T322" s="17">
        <v>510390</v>
      </c>
      <c r="U322" s="16">
        <v>6.6000000000000003E-2</v>
      </c>
      <c r="V322" s="18">
        <v>3.7</v>
      </c>
      <c r="W322" s="16">
        <v>1.0999999999999999E-2</v>
      </c>
      <c r="X322" s="18">
        <v>2.31</v>
      </c>
      <c r="Y322" s="16">
        <v>2.5999999999999999E-2</v>
      </c>
      <c r="Z322" s="15">
        <v>2277901</v>
      </c>
      <c r="AA322" s="16">
        <v>5.7000000000000002E-2</v>
      </c>
      <c r="AB322" s="17">
        <v>618330</v>
      </c>
      <c r="AC322" s="16">
        <v>5.3999999999999999E-2</v>
      </c>
      <c r="AD322" s="17">
        <v>993581</v>
      </c>
      <c r="AE322" s="16">
        <v>1.0999999999999999E-2</v>
      </c>
      <c r="AF322" s="18">
        <v>3.68</v>
      </c>
      <c r="AG322" s="16">
        <v>3.0000000000000001E-3</v>
      </c>
      <c r="AH322" s="18">
        <v>2.29</v>
      </c>
      <c r="AI322" s="16">
        <v>4.4999999999999998E-2</v>
      </c>
      <c r="AJ322" s="15">
        <v>4686561</v>
      </c>
      <c r="AK322" s="16">
        <v>2.7E-2</v>
      </c>
      <c r="AL322" s="17">
        <v>1270382</v>
      </c>
      <c r="AM322" s="16">
        <v>1.9E-2</v>
      </c>
      <c r="AN322" s="17">
        <v>2060685</v>
      </c>
      <c r="AO322" s="16">
        <v>-2.8000000000000001E-2</v>
      </c>
      <c r="AP322" s="18">
        <v>3.69</v>
      </c>
      <c r="AQ322" s="16">
        <v>8.9999999999999993E-3</v>
      </c>
      <c r="AR322" s="18">
        <v>2.27</v>
      </c>
      <c r="AS322" s="16">
        <v>5.7000000000000002E-2</v>
      </c>
    </row>
    <row r="323" spans="3:45" x14ac:dyDescent="0.2">
      <c r="C323" s="144" t="s">
        <v>19</v>
      </c>
      <c r="D323" s="144" t="s">
        <v>12</v>
      </c>
      <c r="E323" s="145" t="s">
        <v>290</v>
      </c>
      <c r="F323" s="15">
        <v>344115</v>
      </c>
      <c r="G323" s="16">
        <v>-2.8000000000000001E-2</v>
      </c>
      <c r="H323" s="142">
        <v>93525</v>
      </c>
      <c r="I323" s="141">
        <v>-4.9000000000000002E-2</v>
      </c>
      <c r="J323" s="17">
        <v>152040</v>
      </c>
      <c r="K323" s="16">
        <v>-7.1999999999999995E-2</v>
      </c>
      <c r="L323" s="18">
        <v>3.68</v>
      </c>
      <c r="M323" s="16">
        <v>2.3E-2</v>
      </c>
      <c r="N323" s="18">
        <v>2.2599999999999998</v>
      </c>
      <c r="O323" s="16">
        <v>4.8000000000000001E-2</v>
      </c>
      <c r="P323" s="15">
        <v>1064720</v>
      </c>
      <c r="Q323" s="16">
        <v>4.0000000000000001E-3</v>
      </c>
      <c r="R323" s="17">
        <v>292087</v>
      </c>
      <c r="S323" s="16">
        <v>-1.0999999999999999E-2</v>
      </c>
      <c r="T323" s="17">
        <v>460669</v>
      </c>
      <c r="U323" s="16">
        <v>-1.0999999999999999E-2</v>
      </c>
      <c r="V323" s="18">
        <v>3.65</v>
      </c>
      <c r="W323" s="16">
        <v>1.6E-2</v>
      </c>
      <c r="X323" s="18">
        <v>2.31</v>
      </c>
      <c r="Y323" s="16">
        <v>1.4999999999999999E-2</v>
      </c>
      <c r="Z323" s="15">
        <v>2055549</v>
      </c>
      <c r="AA323" s="16">
        <v>-1E-3</v>
      </c>
      <c r="AB323" s="17">
        <v>564540</v>
      </c>
      <c r="AC323" s="16">
        <v>-1.9E-2</v>
      </c>
      <c r="AD323" s="17">
        <v>895045</v>
      </c>
      <c r="AE323" s="16">
        <v>-2.3E-2</v>
      </c>
      <c r="AF323" s="18">
        <v>3.64</v>
      </c>
      <c r="AG323" s="16">
        <v>1.9E-2</v>
      </c>
      <c r="AH323" s="18">
        <v>2.2999999999999998</v>
      </c>
      <c r="AI323" s="16">
        <v>2.3E-2</v>
      </c>
      <c r="AJ323" s="15">
        <v>4099973</v>
      </c>
      <c r="AK323" s="16">
        <v>1.4999999999999999E-2</v>
      </c>
      <c r="AL323" s="17">
        <v>1137276</v>
      </c>
      <c r="AM323" s="16">
        <v>2E-3</v>
      </c>
      <c r="AN323" s="17">
        <v>1809777</v>
      </c>
      <c r="AO323" s="16">
        <v>-2E-3</v>
      </c>
      <c r="AP323" s="18">
        <v>3.61</v>
      </c>
      <c r="AQ323" s="16">
        <v>1.2E-2</v>
      </c>
      <c r="AR323" s="18">
        <v>2.27</v>
      </c>
      <c r="AS323" s="16">
        <v>1.7000000000000001E-2</v>
      </c>
    </row>
    <row r="324" spans="3:45" x14ac:dyDescent="0.2">
      <c r="C324" s="144" t="s">
        <v>19</v>
      </c>
      <c r="D324" s="144" t="s">
        <v>12</v>
      </c>
      <c r="E324" s="145" t="s">
        <v>291</v>
      </c>
      <c r="F324" s="15">
        <v>351893</v>
      </c>
      <c r="G324" s="16">
        <v>3.3000000000000002E-2</v>
      </c>
      <c r="H324" s="142">
        <v>87972</v>
      </c>
      <c r="I324" s="141">
        <v>-1E-3</v>
      </c>
      <c r="J324" s="17">
        <v>150732</v>
      </c>
      <c r="K324" s="16">
        <v>-2.1999999999999999E-2</v>
      </c>
      <c r="L324" s="18">
        <v>4</v>
      </c>
      <c r="M324" s="16">
        <v>3.3000000000000002E-2</v>
      </c>
      <c r="N324" s="18">
        <v>2.33</v>
      </c>
      <c r="O324" s="16">
        <v>5.7000000000000002E-2</v>
      </c>
      <c r="P324" s="15">
        <v>1147317</v>
      </c>
      <c r="Q324" s="16">
        <v>5.1999999999999998E-2</v>
      </c>
      <c r="R324" s="17">
        <v>290406</v>
      </c>
      <c r="S324" s="16">
        <v>3.7999999999999999E-2</v>
      </c>
      <c r="T324" s="17">
        <v>496535</v>
      </c>
      <c r="U324" s="16">
        <v>0.02</v>
      </c>
      <c r="V324" s="18">
        <v>3.95</v>
      </c>
      <c r="W324" s="16">
        <v>1.4E-2</v>
      </c>
      <c r="X324" s="18">
        <v>2.31</v>
      </c>
      <c r="Y324" s="16">
        <v>3.1E-2</v>
      </c>
      <c r="Z324" s="15">
        <v>2175602</v>
      </c>
      <c r="AA324" s="16">
        <v>5.2999999999999999E-2</v>
      </c>
      <c r="AB324" s="17">
        <v>558536</v>
      </c>
      <c r="AC324" s="16">
        <v>4.4999999999999998E-2</v>
      </c>
      <c r="AD324" s="17">
        <v>957785</v>
      </c>
      <c r="AE324" s="16">
        <v>3.2000000000000001E-2</v>
      </c>
      <c r="AF324" s="18">
        <v>3.9</v>
      </c>
      <c r="AG324" s="16">
        <v>7.0000000000000001E-3</v>
      </c>
      <c r="AH324" s="18">
        <v>2.27</v>
      </c>
      <c r="AI324" s="16">
        <v>0.02</v>
      </c>
      <c r="AJ324" s="15">
        <v>4259460</v>
      </c>
      <c r="AK324" s="16">
        <v>0.05</v>
      </c>
      <c r="AL324" s="17">
        <v>1112148</v>
      </c>
      <c r="AM324" s="16">
        <v>4.7E-2</v>
      </c>
      <c r="AN324" s="17">
        <v>1901357</v>
      </c>
      <c r="AO324" s="16">
        <v>2.5999999999999999E-2</v>
      </c>
      <c r="AP324" s="18">
        <v>3.83</v>
      </c>
      <c r="AQ324" s="16">
        <v>3.0000000000000001E-3</v>
      </c>
      <c r="AR324" s="18">
        <v>2.2400000000000002</v>
      </c>
      <c r="AS324" s="16">
        <v>2.3E-2</v>
      </c>
    </row>
    <row r="325" spans="3:45" x14ac:dyDescent="0.2">
      <c r="C325" s="144" t="s">
        <v>19</v>
      </c>
      <c r="D325" s="144" t="s">
        <v>12</v>
      </c>
      <c r="E325" s="145" t="s">
        <v>292</v>
      </c>
      <c r="F325" s="15">
        <v>2630018</v>
      </c>
      <c r="G325" s="16">
        <v>-8.9999999999999993E-3</v>
      </c>
      <c r="H325" s="142">
        <v>663359</v>
      </c>
      <c r="I325" s="141">
        <v>2E-3</v>
      </c>
      <c r="J325" s="17">
        <v>1182708</v>
      </c>
      <c r="K325" s="16">
        <v>-0.03</v>
      </c>
      <c r="L325" s="18">
        <v>3.96</v>
      </c>
      <c r="M325" s="16">
        <v>-1.0999999999999999E-2</v>
      </c>
      <c r="N325" s="18">
        <v>2.2200000000000002</v>
      </c>
      <c r="O325" s="16">
        <v>2.1000000000000001E-2</v>
      </c>
      <c r="P325" s="15">
        <v>8617729</v>
      </c>
      <c r="Q325" s="16">
        <v>1.4999999999999999E-2</v>
      </c>
      <c r="R325" s="17">
        <v>2148571</v>
      </c>
      <c r="S325" s="16">
        <v>2.1000000000000001E-2</v>
      </c>
      <c r="T325" s="17">
        <v>3886650</v>
      </c>
      <c r="U325" s="16">
        <v>8.0000000000000002E-3</v>
      </c>
      <c r="V325" s="18">
        <v>4.01</v>
      </c>
      <c r="W325" s="16">
        <v>-6.0000000000000001E-3</v>
      </c>
      <c r="X325" s="18">
        <v>2.2200000000000002</v>
      </c>
      <c r="Y325" s="16">
        <v>7.0000000000000001E-3</v>
      </c>
      <c r="Z325" s="15">
        <v>16252151</v>
      </c>
      <c r="AA325" s="16">
        <v>0.03</v>
      </c>
      <c r="AB325" s="17">
        <v>4080302</v>
      </c>
      <c r="AC325" s="16">
        <v>3.6999999999999998E-2</v>
      </c>
      <c r="AD325" s="17">
        <v>7428433</v>
      </c>
      <c r="AE325" s="16">
        <v>0.03</v>
      </c>
      <c r="AF325" s="18">
        <v>3.98</v>
      </c>
      <c r="AG325" s="16">
        <v>-7.0000000000000001E-3</v>
      </c>
      <c r="AH325" s="18">
        <v>2.19</v>
      </c>
      <c r="AI325" s="16">
        <v>0</v>
      </c>
      <c r="AJ325" s="15">
        <v>31624866</v>
      </c>
      <c r="AK325" s="16">
        <v>1.4E-2</v>
      </c>
      <c r="AL325" s="17">
        <v>7998663</v>
      </c>
      <c r="AM325" s="16">
        <v>5.1999999999999998E-2</v>
      </c>
      <c r="AN325" s="17">
        <v>14607525</v>
      </c>
      <c r="AO325" s="16">
        <v>4.9000000000000002E-2</v>
      </c>
      <c r="AP325" s="18">
        <v>3.95</v>
      </c>
      <c r="AQ325" s="16">
        <v>-3.5999999999999997E-2</v>
      </c>
      <c r="AR325" s="18">
        <v>2.16</v>
      </c>
      <c r="AS325" s="16">
        <v>-3.3000000000000002E-2</v>
      </c>
    </row>
    <row r="326" spans="3:45" x14ac:dyDescent="0.2">
      <c r="C326" s="144" t="s">
        <v>19</v>
      </c>
      <c r="D326" s="144" t="s">
        <v>12</v>
      </c>
      <c r="E326" s="145" t="s">
        <v>293</v>
      </c>
      <c r="F326" s="15">
        <v>211131</v>
      </c>
      <c r="G326" s="16">
        <v>4.2999999999999997E-2</v>
      </c>
      <c r="H326" s="142">
        <v>54881</v>
      </c>
      <c r="I326" s="141">
        <v>0</v>
      </c>
      <c r="J326" s="17">
        <v>83387</v>
      </c>
      <c r="K326" s="16">
        <v>-5.0999999999999997E-2</v>
      </c>
      <c r="L326" s="18">
        <v>3.85</v>
      </c>
      <c r="M326" s="16">
        <v>4.3999999999999997E-2</v>
      </c>
      <c r="N326" s="18">
        <v>2.5299999999999998</v>
      </c>
      <c r="O326" s="16">
        <v>9.9000000000000005E-2</v>
      </c>
      <c r="P326" s="15">
        <v>622128</v>
      </c>
      <c r="Q326" s="16">
        <v>0.159</v>
      </c>
      <c r="R326" s="17">
        <v>164997</v>
      </c>
      <c r="S326" s="16">
        <v>0.106</v>
      </c>
      <c r="T326" s="17">
        <v>247605</v>
      </c>
      <c r="U326" s="16">
        <v>0.1</v>
      </c>
      <c r="V326" s="18">
        <v>3.77</v>
      </c>
      <c r="W326" s="16">
        <v>4.8000000000000001E-2</v>
      </c>
      <c r="X326" s="18">
        <v>2.5099999999999998</v>
      </c>
      <c r="Y326" s="16">
        <v>5.3999999999999999E-2</v>
      </c>
      <c r="Z326" s="15">
        <v>1182517</v>
      </c>
      <c r="AA326" s="16">
        <v>0.11700000000000001</v>
      </c>
      <c r="AB326" s="17">
        <v>321138</v>
      </c>
      <c r="AC326" s="16">
        <v>9.6000000000000002E-2</v>
      </c>
      <c r="AD326" s="17">
        <v>487811</v>
      </c>
      <c r="AE326" s="16">
        <v>6.9000000000000006E-2</v>
      </c>
      <c r="AF326" s="18">
        <v>3.68</v>
      </c>
      <c r="AG326" s="16">
        <v>1.9E-2</v>
      </c>
      <c r="AH326" s="18">
        <v>2.42</v>
      </c>
      <c r="AI326" s="16">
        <v>4.4999999999999998E-2</v>
      </c>
      <c r="AJ326" s="15">
        <v>2435182</v>
      </c>
      <c r="AK326" s="16">
        <v>7.5999999999999998E-2</v>
      </c>
      <c r="AL326" s="17">
        <v>668301</v>
      </c>
      <c r="AM326" s="16">
        <v>6.6000000000000003E-2</v>
      </c>
      <c r="AN326" s="17">
        <v>1029417</v>
      </c>
      <c r="AO326" s="16">
        <v>2.4E-2</v>
      </c>
      <c r="AP326" s="18">
        <v>3.64</v>
      </c>
      <c r="AQ326" s="16">
        <v>0.01</v>
      </c>
      <c r="AR326" s="18">
        <v>2.37</v>
      </c>
      <c r="AS326" s="16">
        <v>5.0999999999999997E-2</v>
      </c>
    </row>
    <row r="327" spans="3:45" x14ac:dyDescent="0.2">
      <c r="C327" s="144" t="s">
        <v>19</v>
      </c>
      <c r="D327" s="144" t="s">
        <v>12</v>
      </c>
      <c r="E327" s="145" t="s">
        <v>294</v>
      </c>
      <c r="F327" s="15">
        <v>1073342</v>
      </c>
      <c r="G327" s="16">
        <v>6.0000000000000001E-3</v>
      </c>
      <c r="H327" s="142">
        <v>283743</v>
      </c>
      <c r="I327" s="141">
        <v>-2.7E-2</v>
      </c>
      <c r="J327" s="17">
        <v>458439</v>
      </c>
      <c r="K327" s="16">
        <v>-3.9E-2</v>
      </c>
      <c r="L327" s="18">
        <v>3.78</v>
      </c>
      <c r="M327" s="16">
        <v>3.5000000000000003E-2</v>
      </c>
      <c r="N327" s="18">
        <v>2.34</v>
      </c>
      <c r="O327" s="16">
        <v>4.7E-2</v>
      </c>
      <c r="P327" s="15">
        <v>3411237</v>
      </c>
      <c r="Q327" s="16">
        <v>3.1E-2</v>
      </c>
      <c r="R327" s="17">
        <v>914768</v>
      </c>
      <c r="S327" s="16">
        <v>1.0999999999999999E-2</v>
      </c>
      <c r="T327" s="17">
        <v>1436940</v>
      </c>
      <c r="U327" s="16">
        <v>3.1E-2</v>
      </c>
      <c r="V327" s="18">
        <v>3.73</v>
      </c>
      <c r="W327" s="16">
        <v>0.02</v>
      </c>
      <c r="X327" s="18">
        <v>2.37</v>
      </c>
      <c r="Y327" s="16">
        <v>1E-3</v>
      </c>
      <c r="Z327" s="15">
        <v>6400989</v>
      </c>
      <c r="AA327" s="16">
        <v>2.1999999999999999E-2</v>
      </c>
      <c r="AB327" s="17">
        <v>1718560</v>
      </c>
      <c r="AC327" s="16">
        <v>3.0000000000000001E-3</v>
      </c>
      <c r="AD327" s="17">
        <v>2715755</v>
      </c>
      <c r="AE327" s="16">
        <v>1.6E-2</v>
      </c>
      <c r="AF327" s="18">
        <v>3.72</v>
      </c>
      <c r="AG327" s="16">
        <v>0.02</v>
      </c>
      <c r="AH327" s="18">
        <v>2.36</v>
      </c>
      <c r="AI327" s="16">
        <v>7.0000000000000001E-3</v>
      </c>
      <c r="AJ327" s="15">
        <v>12524659</v>
      </c>
      <c r="AK327" s="16">
        <v>3.5999999999999997E-2</v>
      </c>
      <c r="AL327" s="17">
        <v>3401491</v>
      </c>
      <c r="AM327" s="16">
        <v>2.5000000000000001E-2</v>
      </c>
      <c r="AN327" s="17">
        <v>5372883</v>
      </c>
      <c r="AO327" s="16">
        <v>2.9000000000000001E-2</v>
      </c>
      <c r="AP327" s="18">
        <v>3.68</v>
      </c>
      <c r="AQ327" s="16">
        <v>1.0999999999999999E-2</v>
      </c>
      <c r="AR327" s="18">
        <v>2.33</v>
      </c>
      <c r="AS327" s="16">
        <v>7.0000000000000001E-3</v>
      </c>
    </row>
    <row r="328" spans="3:45" x14ac:dyDescent="0.2">
      <c r="C328" s="144" t="s">
        <v>19</v>
      </c>
      <c r="D328" s="144" t="s">
        <v>12</v>
      </c>
      <c r="E328" s="145" t="s">
        <v>295</v>
      </c>
      <c r="F328" s="15">
        <v>705928</v>
      </c>
      <c r="G328" s="16">
        <v>-3.5999999999999997E-2</v>
      </c>
      <c r="H328" s="142">
        <v>221531</v>
      </c>
      <c r="I328" s="141">
        <v>-0.157</v>
      </c>
      <c r="J328" s="17">
        <v>353944</v>
      </c>
      <c r="K328" s="16">
        <v>-0.214</v>
      </c>
      <c r="L328" s="18">
        <v>3.19</v>
      </c>
      <c r="M328" s="16">
        <v>0.14399999999999999</v>
      </c>
      <c r="N328" s="18">
        <v>1.99</v>
      </c>
      <c r="O328" s="16">
        <v>0.22600000000000001</v>
      </c>
      <c r="P328" s="15">
        <v>2081115</v>
      </c>
      <c r="Q328" s="16">
        <v>2E-3</v>
      </c>
      <c r="R328" s="17">
        <v>655487</v>
      </c>
      <c r="S328" s="16">
        <v>-5.5E-2</v>
      </c>
      <c r="T328" s="17">
        <v>1080964</v>
      </c>
      <c r="U328" s="16">
        <v>-7.6999999999999999E-2</v>
      </c>
      <c r="V328" s="18">
        <v>3.17</v>
      </c>
      <c r="W328" s="16">
        <v>0.06</v>
      </c>
      <c r="X328" s="18">
        <v>1.93</v>
      </c>
      <c r="Y328" s="16">
        <v>8.5999999999999993E-2</v>
      </c>
      <c r="Z328" s="15">
        <v>3845272</v>
      </c>
      <c r="AA328" s="16">
        <v>4.0000000000000001E-3</v>
      </c>
      <c r="AB328" s="17">
        <v>1207414</v>
      </c>
      <c r="AC328" s="16">
        <v>-2.7E-2</v>
      </c>
      <c r="AD328" s="17">
        <v>1995747</v>
      </c>
      <c r="AE328" s="16">
        <v>-5.0999999999999997E-2</v>
      </c>
      <c r="AF328" s="18">
        <v>3.18</v>
      </c>
      <c r="AG328" s="16">
        <v>3.3000000000000002E-2</v>
      </c>
      <c r="AH328" s="18">
        <v>1.93</v>
      </c>
      <c r="AI328" s="16">
        <v>5.8999999999999997E-2</v>
      </c>
      <c r="AJ328" s="15">
        <v>7838938</v>
      </c>
      <c r="AK328" s="16">
        <v>0.13</v>
      </c>
      <c r="AL328" s="17">
        <v>2552266</v>
      </c>
      <c r="AM328" s="16">
        <v>0.13200000000000001</v>
      </c>
      <c r="AN328" s="17">
        <v>4233659</v>
      </c>
      <c r="AO328" s="16">
        <v>0.1</v>
      </c>
      <c r="AP328" s="18">
        <v>3.07</v>
      </c>
      <c r="AQ328" s="16">
        <v>-1E-3</v>
      </c>
      <c r="AR328" s="18">
        <v>1.85</v>
      </c>
      <c r="AS328" s="16">
        <v>2.7E-2</v>
      </c>
    </row>
    <row r="329" spans="3:45" x14ac:dyDescent="0.2">
      <c r="C329" s="144" t="s">
        <v>19</v>
      </c>
      <c r="D329" s="144" t="s">
        <v>12</v>
      </c>
      <c r="E329" s="145" t="s">
        <v>296</v>
      </c>
      <c r="F329" s="15">
        <v>711405</v>
      </c>
      <c r="G329" s="16">
        <v>8.0000000000000002E-3</v>
      </c>
      <c r="H329" s="142">
        <v>245060</v>
      </c>
      <c r="I329" s="141">
        <v>6.3E-2</v>
      </c>
      <c r="J329" s="17">
        <v>445625</v>
      </c>
      <c r="K329" s="16">
        <v>8.1000000000000003E-2</v>
      </c>
      <c r="L329" s="18">
        <v>2.9</v>
      </c>
      <c r="M329" s="16">
        <v>-5.1999999999999998E-2</v>
      </c>
      <c r="N329" s="18">
        <v>1.6</v>
      </c>
      <c r="O329" s="16">
        <v>-6.7000000000000004E-2</v>
      </c>
      <c r="P329" s="15">
        <v>2167555</v>
      </c>
      <c r="Q329" s="16">
        <v>2.5999999999999999E-2</v>
      </c>
      <c r="R329" s="17">
        <v>719882</v>
      </c>
      <c r="S329" s="16">
        <v>7.1999999999999995E-2</v>
      </c>
      <c r="T329" s="17">
        <v>1310427</v>
      </c>
      <c r="U329" s="16">
        <v>8.3000000000000004E-2</v>
      </c>
      <c r="V329" s="18">
        <v>3.01</v>
      </c>
      <c r="W329" s="16">
        <v>-4.2999999999999997E-2</v>
      </c>
      <c r="X329" s="18">
        <v>1.65</v>
      </c>
      <c r="Y329" s="16">
        <v>-5.2999999999999999E-2</v>
      </c>
      <c r="Z329" s="15">
        <v>3913641</v>
      </c>
      <c r="AA329" s="16">
        <v>8.9999999999999993E-3</v>
      </c>
      <c r="AB329" s="17">
        <v>1244491</v>
      </c>
      <c r="AC329" s="16">
        <v>3.3000000000000002E-2</v>
      </c>
      <c r="AD329" s="17">
        <v>2241084</v>
      </c>
      <c r="AE329" s="16">
        <v>3.4000000000000002E-2</v>
      </c>
      <c r="AF329" s="18">
        <v>3.14</v>
      </c>
      <c r="AG329" s="16">
        <v>-2.3E-2</v>
      </c>
      <c r="AH329" s="18">
        <v>1.75</v>
      </c>
      <c r="AI329" s="16">
        <v>-2.4E-2</v>
      </c>
      <c r="AJ329" s="15">
        <v>7987019</v>
      </c>
      <c r="AK329" s="16">
        <v>5.3999999999999999E-2</v>
      </c>
      <c r="AL329" s="17">
        <v>2567026</v>
      </c>
      <c r="AM329" s="16">
        <v>8.4000000000000005E-2</v>
      </c>
      <c r="AN329" s="17">
        <v>4604640</v>
      </c>
      <c r="AO329" s="16">
        <v>7.8E-2</v>
      </c>
      <c r="AP329" s="18">
        <v>3.11</v>
      </c>
      <c r="AQ329" s="16">
        <v>-2.8000000000000001E-2</v>
      </c>
      <c r="AR329" s="18">
        <v>1.73</v>
      </c>
      <c r="AS329" s="16">
        <v>-2.3E-2</v>
      </c>
    </row>
    <row r="330" spans="3:45" x14ac:dyDescent="0.2">
      <c r="C330" s="144" t="s">
        <v>19</v>
      </c>
      <c r="D330" s="144" t="s">
        <v>12</v>
      </c>
      <c r="E330" s="145" t="s">
        <v>297</v>
      </c>
      <c r="F330" s="15">
        <v>272475</v>
      </c>
      <c r="G330" s="16">
        <v>-3.2000000000000001E-2</v>
      </c>
      <c r="H330" s="142">
        <v>71981</v>
      </c>
      <c r="I330" s="141">
        <v>-6.5000000000000002E-2</v>
      </c>
      <c r="J330" s="17">
        <v>109397</v>
      </c>
      <c r="K330" s="16">
        <v>-0.109</v>
      </c>
      <c r="L330" s="18">
        <v>3.79</v>
      </c>
      <c r="M330" s="16">
        <v>3.5999999999999997E-2</v>
      </c>
      <c r="N330" s="18">
        <v>2.4900000000000002</v>
      </c>
      <c r="O330" s="16">
        <v>8.6999999999999994E-2</v>
      </c>
      <c r="P330" s="15">
        <v>812404</v>
      </c>
      <c r="Q330" s="16">
        <v>7.3999999999999996E-2</v>
      </c>
      <c r="R330" s="17">
        <v>220077</v>
      </c>
      <c r="S330" s="16">
        <v>4.9000000000000002E-2</v>
      </c>
      <c r="T330" s="17">
        <v>331126</v>
      </c>
      <c r="U330" s="16">
        <v>4.4999999999999998E-2</v>
      </c>
      <c r="V330" s="18">
        <v>3.69</v>
      </c>
      <c r="W330" s="16">
        <v>2.4E-2</v>
      </c>
      <c r="X330" s="18">
        <v>2.4500000000000002</v>
      </c>
      <c r="Y330" s="16">
        <v>2.8000000000000001E-2</v>
      </c>
      <c r="Z330" s="15">
        <v>1568326</v>
      </c>
      <c r="AA330" s="16">
        <v>5.3999999999999999E-2</v>
      </c>
      <c r="AB330" s="17">
        <v>431739</v>
      </c>
      <c r="AC330" s="16">
        <v>5.0999999999999997E-2</v>
      </c>
      <c r="AD330" s="17">
        <v>656629</v>
      </c>
      <c r="AE330" s="16">
        <v>3.5999999999999997E-2</v>
      </c>
      <c r="AF330" s="18">
        <v>3.63</v>
      </c>
      <c r="AG330" s="16">
        <v>3.0000000000000001E-3</v>
      </c>
      <c r="AH330" s="18">
        <v>2.39</v>
      </c>
      <c r="AI330" s="16">
        <v>1.7999999999999999E-2</v>
      </c>
      <c r="AJ330" s="15">
        <v>3224708</v>
      </c>
      <c r="AK330" s="16">
        <v>2.8000000000000001E-2</v>
      </c>
      <c r="AL330" s="17">
        <v>892731</v>
      </c>
      <c r="AM330" s="16">
        <v>3.2000000000000001E-2</v>
      </c>
      <c r="AN330" s="17">
        <v>1370511</v>
      </c>
      <c r="AO330" s="16">
        <v>6.0000000000000001E-3</v>
      </c>
      <c r="AP330" s="18">
        <v>3.61</v>
      </c>
      <c r="AQ330" s="16">
        <v>-4.0000000000000001E-3</v>
      </c>
      <c r="AR330" s="18">
        <v>2.35</v>
      </c>
      <c r="AS330" s="16">
        <v>2.1999999999999999E-2</v>
      </c>
    </row>
    <row r="331" spans="3:45" x14ac:dyDescent="0.2">
      <c r="C331" s="144" t="s">
        <v>19</v>
      </c>
      <c r="D331" s="144" t="s">
        <v>12</v>
      </c>
      <c r="E331" s="145" t="s">
        <v>298</v>
      </c>
      <c r="F331" s="15">
        <v>489105</v>
      </c>
      <c r="G331" s="16">
        <v>-3.2000000000000001E-2</v>
      </c>
      <c r="H331" s="142">
        <v>134388</v>
      </c>
      <c r="I331" s="141">
        <v>-0.03</v>
      </c>
      <c r="J331" s="17">
        <v>210150</v>
      </c>
      <c r="K331" s="16">
        <v>-4.5999999999999999E-2</v>
      </c>
      <c r="L331" s="18">
        <v>3.64</v>
      </c>
      <c r="M331" s="16">
        <v>-2E-3</v>
      </c>
      <c r="N331" s="18">
        <v>2.33</v>
      </c>
      <c r="O331" s="16">
        <v>1.4999999999999999E-2</v>
      </c>
      <c r="P331" s="15">
        <v>1445127</v>
      </c>
      <c r="Q331" s="16">
        <v>-6.0000000000000001E-3</v>
      </c>
      <c r="R331" s="17">
        <v>395389</v>
      </c>
      <c r="S331" s="16">
        <v>-1.2999999999999999E-2</v>
      </c>
      <c r="T331" s="17">
        <v>608158</v>
      </c>
      <c r="U331" s="16">
        <v>-3.2000000000000001E-2</v>
      </c>
      <c r="V331" s="18">
        <v>3.65</v>
      </c>
      <c r="W331" s="16">
        <v>7.0000000000000001E-3</v>
      </c>
      <c r="X331" s="18">
        <v>2.38</v>
      </c>
      <c r="Y331" s="16">
        <v>2.7E-2</v>
      </c>
      <c r="Z331" s="15">
        <v>2944358</v>
      </c>
      <c r="AA331" s="16">
        <v>7.0000000000000001E-3</v>
      </c>
      <c r="AB331" s="17">
        <v>808467</v>
      </c>
      <c r="AC331" s="16">
        <v>-1E-3</v>
      </c>
      <c r="AD331" s="17">
        <v>1235978</v>
      </c>
      <c r="AE331" s="16">
        <v>-3.1E-2</v>
      </c>
      <c r="AF331" s="18">
        <v>3.64</v>
      </c>
      <c r="AG331" s="16">
        <v>8.9999999999999993E-3</v>
      </c>
      <c r="AH331" s="18">
        <v>2.38</v>
      </c>
      <c r="AI331" s="16">
        <v>0.04</v>
      </c>
      <c r="AJ331" s="15">
        <v>6683701</v>
      </c>
      <c r="AK331" s="16">
        <v>2.9000000000000001E-2</v>
      </c>
      <c r="AL331" s="17">
        <v>1859329</v>
      </c>
      <c r="AM331" s="16">
        <v>2.7E-2</v>
      </c>
      <c r="AN331" s="17">
        <v>2817007</v>
      </c>
      <c r="AO331" s="16">
        <v>-4.0000000000000001E-3</v>
      </c>
      <c r="AP331" s="18">
        <v>3.59</v>
      </c>
      <c r="AQ331" s="16">
        <v>1E-3</v>
      </c>
      <c r="AR331" s="18">
        <v>2.37</v>
      </c>
      <c r="AS331" s="16">
        <v>3.3000000000000002E-2</v>
      </c>
    </row>
    <row r="332" spans="3:45" x14ac:dyDescent="0.2">
      <c r="C332" s="144" t="s">
        <v>19</v>
      </c>
      <c r="D332" s="144" t="s">
        <v>12</v>
      </c>
      <c r="E332" s="145" t="s">
        <v>299</v>
      </c>
      <c r="F332" s="15">
        <v>2895750</v>
      </c>
      <c r="G332" s="16">
        <v>0.185</v>
      </c>
      <c r="H332" s="142">
        <v>824115</v>
      </c>
      <c r="I332" s="141">
        <v>0.29299999999999998</v>
      </c>
      <c r="J332" s="17">
        <v>1239605</v>
      </c>
      <c r="K332" s="16">
        <v>0.189</v>
      </c>
      <c r="L332" s="18">
        <v>3.51</v>
      </c>
      <c r="M332" s="16">
        <v>-8.3000000000000004E-2</v>
      </c>
      <c r="N332" s="18">
        <v>2.34</v>
      </c>
      <c r="O332" s="16">
        <v>-3.0000000000000001E-3</v>
      </c>
      <c r="P332" s="15">
        <v>11574176</v>
      </c>
      <c r="Q332" s="16">
        <v>0.08</v>
      </c>
      <c r="R332" s="17">
        <v>3548045</v>
      </c>
      <c r="S332" s="16">
        <v>0.14299999999999999</v>
      </c>
      <c r="T332" s="17">
        <v>4403081</v>
      </c>
      <c r="U332" s="16">
        <v>0.112</v>
      </c>
      <c r="V332" s="18">
        <v>3.26</v>
      </c>
      <c r="W332" s="16">
        <v>-5.6000000000000001E-2</v>
      </c>
      <c r="X332" s="18">
        <v>2.63</v>
      </c>
      <c r="Y332" s="16">
        <v>-2.9000000000000001E-2</v>
      </c>
      <c r="Z332" s="15">
        <v>19513656</v>
      </c>
      <c r="AA332" s="16">
        <v>0.06</v>
      </c>
      <c r="AB332" s="17">
        <v>5869245</v>
      </c>
      <c r="AC332" s="16">
        <v>0.156</v>
      </c>
      <c r="AD332" s="17">
        <v>7903745</v>
      </c>
      <c r="AE332" s="16">
        <v>8.8999999999999996E-2</v>
      </c>
      <c r="AF332" s="18">
        <v>3.32</v>
      </c>
      <c r="AG332" s="16">
        <v>-8.2000000000000003E-2</v>
      </c>
      <c r="AH332" s="18">
        <v>2.4700000000000002</v>
      </c>
      <c r="AI332" s="16">
        <v>-2.7E-2</v>
      </c>
      <c r="AJ332" s="15">
        <v>36355314</v>
      </c>
      <c r="AK332" s="16">
        <v>1.7000000000000001E-2</v>
      </c>
      <c r="AL332" s="17">
        <v>10767429</v>
      </c>
      <c r="AM332" s="16">
        <v>0.108</v>
      </c>
      <c r="AN332" s="17">
        <v>14997103</v>
      </c>
      <c r="AO332" s="16">
        <v>3.1E-2</v>
      </c>
      <c r="AP332" s="18">
        <v>3.38</v>
      </c>
      <c r="AQ332" s="16">
        <v>-8.3000000000000004E-2</v>
      </c>
      <c r="AR332" s="18">
        <v>2.42</v>
      </c>
      <c r="AS332" s="16">
        <v>-1.4E-2</v>
      </c>
    </row>
    <row r="333" spans="3:45" x14ac:dyDescent="0.2">
      <c r="C333" s="144" t="s">
        <v>19</v>
      </c>
      <c r="D333" s="144" t="s">
        <v>12</v>
      </c>
      <c r="E333" s="145" t="s">
        <v>300</v>
      </c>
      <c r="F333" s="15">
        <v>1438507</v>
      </c>
      <c r="G333" s="16">
        <v>0.02</v>
      </c>
      <c r="H333" s="142">
        <v>391536</v>
      </c>
      <c r="I333" s="141">
        <v>1.4999999999999999E-2</v>
      </c>
      <c r="J333" s="17">
        <v>637318</v>
      </c>
      <c r="K333" s="16">
        <v>1.2999999999999999E-2</v>
      </c>
      <c r="L333" s="18">
        <v>3.67</v>
      </c>
      <c r="M333" s="16">
        <v>5.0000000000000001E-3</v>
      </c>
      <c r="N333" s="18">
        <v>2.2599999999999998</v>
      </c>
      <c r="O333" s="16">
        <v>7.0000000000000001E-3</v>
      </c>
      <c r="P333" s="15">
        <v>4378627</v>
      </c>
      <c r="Q333" s="16">
        <v>1.0999999999999999E-2</v>
      </c>
      <c r="R333" s="17">
        <v>1234644</v>
      </c>
      <c r="S333" s="16">
        <v>2.1000000000000001E-2</v>
      </c>
      <c r="T333" s="17">
        <v>2000573</v>
      </c>
      <c r="U333" s="16">
        <v>2.8000000000000001E-2</v>
      </c>
      <c r="V333" s="18">
        <v>3.55</v>
      </c>
      <c r="W333" s="16">
        <v>-0.01</v>
      </c>
      <c r="X333" s="18">
        <v>2.19</v>
      </c>
      <c r="Y333" s="16">
        <v>-1.7000000000000001E-2</v>
      </c>
      <c r="Z333" s="15">
        <v>8194468</v>
      </c>
      <c r="AA333" s="16">
        <v>2.5999999999999999E-2</v>
      </c>
      <c r="AB333" s="17">
        <v>2317637</v>
      </c>
      <c r="AC333" s="16">
        <v>3.5999999999999997E-2</v>
      </c>
      <c r="AD333" s="17">
        <v>3795666</v>
      </c>
      <c r="AE333" s="16">
        <v>4.5999999999999999E-2</v>
      </c>
      <c r="AF333" s="18">
        <v>3.54</v>
      </c>
      <c r="AG333" s="16">
        <v>-0.01</v>
      </c>
      <c r="AH333" s="18">
        <v>2.16</v>
      </c>
      <c r="AI333" s="16">
        <v>-1.9E-2</v>
      </c>
      <c r="AJ333" s="15">
        <v>16578324</v>
      </c>
      <c r="AK333" s="16">
        <v>2.5999999999999999E-2</v>
      </c>
      <c r="AL333" s="17">
        <v>4647446</v>
      </c>
      <c r="AM333" s="16">
        <v>0.03</v>
      </c>
      <c r="AN333" s="17">
        <v>7620040</v>
      </c>
      <c r="AO333" s="16">
        <v>3.3000000000000002E-2</v>
      </c>
      <c r="AP333" s="18">
        <v>3.57</v>
      </c>
      <c r="AQ333" s="16">
        <v>-4.0000000000000001E-3</v>
      </c>
      <c r="AR333" s="18">
        <v>2.1800000000000002</v>
      </c>
      <c r="AS333" s="16">
        <v>-7.0000000000000001E-3</v>
      </c>
    </row>
    <row r="334" spans="3:45" x14ac:dyDescent="0.2">
      <c r="C334" s="144" t="s">
        <v>19</v>
      </c>
      <c r="D334" s="144" t="s">
        <v>12</v>
      </c>
      <c r="E334" s="145" t="s">
        <v>301</v>
      </c>
      <c r="F334" s="15">
        <v>211626</v>
      </c>
      <c r="G334" s="16">
        <v>0.105</v>
      </c>
      <c r="H334" s="142">
        <v>56369</v>
      </c>
      <c r="I334" s="141">
        <v>0.106</v>
      </c>
      <c r="J334" s="17">
        <v>89348</v>
      </c>
      <c r="K334" s="16">
        <v>8.1000000000000003E-2</v>
      </c>
      <c r="L334" s="18">
        <v>3.75</v>
      </c>
      <c r="M334" s="16">
        <v>-1E-3</v>
      </c>
      <c r="N334" s="18">
        <v>2.37</v>
      </c>
      <c r="O334" s="16">
        <v>2.3E-2</v>
      </c>
      <c r="P334" s="15">
        <v>653904</v>
      </c>
      <c r="Q334" s="16">
        <v>0.23100000000000001</v>
      </c>
      <c r="R334" s="17">
        <v>174204</v>
      </c>
      <c r="S334" s="16">
        <v>0.215</v>
      </c>
      <c r="T334" s="17">
        <v>276055</v>
      </c>
      <c r="U334" s="16">
        <v>0.24399999999999999</v>
      </c>
      <c r="V334" s="18">
        <v>3.75</v>
      </c>
      <c r="W334" s="16">
        <v>1.2999999999999999E-2</v>
      </c>
      <c r="X334" s="18">
        <v>2.37</v>
      </c>
      <c r="Y334" s="16">
        <v>-1.0999999999999999E-2</v>
      </c>
      <c r="Z334" s="15">
        <v>1263607</v>
      </c>
      <c r="AA334" s="16">
        <v>0.129</v>
      </c>
      <c r="AB334" s="17">
        <v>337651</v>
      </c>
      <c r="AC334" s="16">
        <v>0.11799999999999999</v>
      </c>
      <c r="AD334" s="17">
        <v>538491</v>
      </c>
      <c r="AE334" s="16">
        <v>0.121</v>
      </c>
      <c r="AF334" s="18">
        <v>3.74</v>
      </c>
      <c r="AG334" s="16">
        <v>8.9999999999999993E-3</v>
      </c>
      <c r="AH334" s="18">
        <v>2.35</v>
      </c>
      <c r="AI334" s="16">
        <v>7.0000000000000001E-3</v>
      </c>
      <c r="AJ334" s="15">
        <v>2480446</v>
      </c>
      <c r="AK334" s="16">
        <v>4.4999999999999998E-2</v>
      </c>
      <c r="AL334" s="17">
        <v>663736</v>
      </c>
      <c r="AM334" s="16">
        <v>3.5000000000000003E-2</v>
      </c>
      <c r="AN334" s="17">
        <v>1058512</v>
      </c>
      <c r="AO334" s="16">
        <v>2.5000000000000001E-2</v>
      </c>
      <c r="AP334" s="18">
        <v>3.74</v>
      </c>
      <c r="AQ334" s="16">
        <v>8.9999999999999993E-3</v>
      </c>
      <c r="AR334" s="18">
        <v>2.34</v>
      </c>
      <c r="AS334" s="16">
        <v>0.02</v>
      </c>
    </row>
    <row r="335" spans="3:45" x14ac:dyDescent="0.2">
      <c r="C335" s="144" t="s">
        <v>19</v>
      </c>
      <c r="D335" s="144" t="s">
        <v>12</v>
      </c>
      <c r="E335" s="145" t="s">
        <v>302</v>
      </c>
      <c r="F335" s="15">
        <v>681204</v>
      </c>
      <c r="G335" s="16">
        <v>-2.1000000000000001E-2</v>
      </c>
      <c r="H335" s="142">
        <v>185335</v>
      </c>
      <c r="I335" s="141">
        <v>-5.0999999999999997E-2</v>
      </c>
      <c r="J335" s="17">
        <v>294804</v>
      </c>
      <c r="K335" s="16">
        <v>-6.8000000000000005E-2</v>
      </c>
      <c r="L335" s="18">
        <v>3.68</v>
      </c>
      <c r="M335" s="16">
        <v>3.1E-2</v>
      </c>
      <c r="N335" s="18">
        <v>2.31</v>
      </c>
      <c r="O335" s="16">
        <v>0.05</v>
      </c>
      <c r="P335" s="15">
        <v>2149665</v>
      </c>
      <c r="Q335" s="16">
        <v>2E-3</v>
      </c>
      <c r="R335" s="17">
        <v>591585</v>
      </c>
      <c r="S335" s="16">
        <v>-2.1000000000000001E-2</v>
      </c>
      <c r="T335" s="17">
        <v>914912</v>
      </c>
      <c r="U335" s="16">
        <v>-1.0999999999999999E-2</v>
      </c>
      <c r="V335" s="18">
        <v>3.63</v>
      </c>
      <c r="W335" s="16">
        <v>2.4E-2</v>
      </c>
      <c r="X335" s="18">
        <v>2.35</v>
      </c>
      <c r="Y335" s="16">
        <v>1.4E-2</v>
      </c>
      <c r="Z335" s="15">
        <v>4050051</v>
      </c>
      <c r="AA335" s="16">
        <v>-1E-3</v>
      </c>
      <c r="AB335" s="17">
        <v>1115584</v>
      </c>
      <c r="AC335" s="16">
        <v>-2.5000000000000001E-2</v>
      </c>
      <c r="AD335" s="17">
        <v>1736382</v>
      </c>
      <c r="AE335" s="16">
        <v>-0.02</v>
      </c>
      <c r="AF335" s="18">
        <v>3.63</v>
      </c>
      <c r="AG335" s="16">
        <v>2.5000000000000001E-2</v>
      </c>
      <c r="AH335" s="18">
        <v>2.33</v>
      </c>
      <c r="AI335" s="16">
        <v>0.02</v>
      </c>
      <c r="AJ335" s="15">
        <v>8066839</v>
      </c>
      <c r="AK335" s="16">
        <v>1.2E-2</v>
      </c>
      <c r="AL335" s="17">
        <v>2247071</v>
      </c>
      <c r="AM335" s="16">
        <v>-6.0000000000000001E-3</v>
      </c>
      <c r="AN335" s="17">
        <v>3500987</v>
      </c>
      <c r="AO335" s="16">
        <v>-7.0000000000000001E-3</v>
      </c>
      <c r="AP335" s="18">
        <v>3.59</v>
      </c>
      <c r="AQ335" s="16">
        <v>1.7999999999999999E-2</v>
      </c>
      <c r="AR335" s="18">
        <v>2.2999999999999998</v>
      </c>
      <c r="AS335" s="16">
        <v>1.9E-2</v>
      </c>
    </row>
    <row r="336" spans="3:45" x14ac:dyDescent="0.2">
      <c r="C336" s="144" t="s">
        <v>19</v>
      </c>
      <c r="D336" s="144" t="s">
        <v>12</v>
      </c>
      <c r="E336" s="145" t="s">
        <v>303</v>
      </c>
      <c r="F336" s="15">
        <v>367506</v>
      </c>
      <c r="G336" s="16">
        <v>-4.1000000000000002E-2</v>
      </c>
      <c r="H336" s="142">
        <v>106438</v>
      </c>
      <c r="I336" s="141">
        <v>-0.04</v>
      </c>
      <c r="J336" s="17">
        <v>161798</v>
      </c>
      <c r="K336" s="16">
        <v>-6.8000000000000005E-2</v>
      </c>
      <c r="L336" s="18">
        <v>3.45</v>
      </c>
      <c r="M336" s="16">
        <v>-1E-3</v>
      </c>
      <c r="N336" s="18">
        <v>2.27</v>
      </c>
      <c r="O336" s="16">
        <v>2.8000000000000001E-2</v>
      </c>
      <c r="P336" s="15">
        <v>1091556</v>
      </c>
      <c r="Q336" s="16">
        <v>7.0000000000000001E-3</v>
      </c>
      <c r="R336" s="17">
        <v>309096</v>
      </c>
      <c r="S336" s="16">
        <v>-4.0000000000000001E-3</v>
      </c>
      <c r="T336" s="17">
        <v>458657</v>
      </c>
      <c r="U336" s="16">
        <v>-7.0000000000000001E-3</v>
      </c>
      <c r="V336" s="18">
        <v>3.53</v>
      </c>
      <c r="W336" s="16">
        <v>1.0999999999999999E-2</v>
      </c>
      <c r="X336" s="18">
        <v>2.38</v>
      </c>
      <c r="Y336" s="16">
        <v>1.4999999999999999E-2</v>
      </c>
      <c r="Z336" s="15">
        <v>2140659</v>
      </c>
      <c r="AA336" s="16">
        <v>6.0000000000000001E-3</v>
      </c>
      <c r="AB336" s="17">
        <v>611197</v>
      </c>
      <c r="AC336" s="16">
        <v>1.2E-2</v>
      </c>
      <c r="AD336" s="17">
        <v>906714</v>
      </c>
      <c r="AE336" s="16">
        <v>-1.6E-2</v>
      </c>
      <c r="AF336" s="18">
        <v>3.5</v>
      </c>
      <c r="AG336" s="16">
        <v>-5.0000000000000001E-3</v>
      </c>
      <c r="AH336" s="18">
        <v>2.36</v>
      </c>
      <c r="AI336" s="16">
        <v>2.3E-2</v>
      </c>
      <c r="AJ336" s="15">
        <v>4424583</v>
      </c>
      <c r="AK336" s="16">
        <v>-1E-3</v>
      </c>
      <c r="AL336" s="17">
        <v>1251958</v>
      </c>
      <c r="AM336" s="16">
        <v>-0.01</v>
      </c>
      <c r="AN336" s="17">
        <v>1856286</v>
      </c>
      <c r="AO336" s="16">
        <v>-5.1999999999999998E-2</v>
      </c>
      <c r="AP336" s="18">
        <v>3.53</v>
      </c>
      <c r="AQ336" s="16">
        <v>8.9999999999999993E-3</v>
      </c>
      <c r="AR336" s="18">
        <v>2.38</v>
      </c>
      <c r="AS336" s="16">
        <v>5.3999999999999999E-2</v>
      </c>
    </row>
    <row r="337" spans="3:45" x14ac:dyDescent="0.2">
      <c r="C337" s="144" t="s">
        <v>19</v>
      </c>
      <c r="D337" s="144" t="s">
        <v>12</v>
      </c>
      <c r="E337" s="145" t="s">
        <v>304</v>
      </c>
      <c r="F337" s="15">
        <v>1109691</v>
      </c>
      <c r="G337" s="16">
        <v>2E-3</v>
      </c>
      <c r="H337" s="142">
        <v>306842</v>
      </c>
      <c r="I337" s="141">
        <v>3.5999999999999997E-2</v>
      </c>
      <c r="J337" s="17">
        <v>512929</v>
      </c>
      <c r="K337" s="16">
        <v>8.9999999999999993E-3</v>
      </c>
      <c r="L337" s="18">
        <v>3.62</v>
      </c>
      <c r="M337" s="16">
        <v>-3.3000000000000002E-2</v>
      </c>
      <c r="N337" s="18">
        <v>2.16</v>
      </c>
      <c r="O337" s="16">
        <v>-7.0000000000000001E-3</v>
      </c>
      <c r="P337" s="15">
        <v>3769729</v>
      </c>
      <c r="Q337" s="16">
        <v>-0.04</v>
      </c>
      <c r="R337" s="17">
        <v>1076196</v>
      </c>
      <c r="S337" s="16">
        <v>-1.4E-2</v>
      </c>
      <c r="T337" s="17">
        <v>1676421</v>
      </c>
      <c r="U337" s="16">
        <v>-2.4E-2</v>
      </c>
      <c r="V337" s="18">
        <v>3.5</v>
      </c>
      <c r="W337" s="16">
        <v>-2.7E-2</v>
      </c>
      <c r="X337" s="18">
        <v>2.25</v>
      </c>
      <c r="Y337" s="16">
        <v>-1.7000000000000001E-2</v>
      </c>
      <c r="Z337" s="15">
        <v>6851303</v>
      </c>
      <c r="AA337" s="16">
        <v>-5.2999999999999999E-2</v>
      </c>
      <c r="AB337" s="17">
        <v>1944942</v>
      </c>
      <c r="AC337" s="16">
        <v>-1.0999999999999999E-2</v>
      </c>
      <c r="AD337" s="17">
        <v>3125504</v>
      </c>
      <c r="AE337" s="16">
        <v>-3.9E-2</v>
      </c>
      <c r="AF337" s="18">
        <v>3.52</v>
      </c>
      <c r="AG337" s="16">
        <v>-4.2000000000000003E-2</v>
      </c>
      <c r="AH337" s="18">
        <v>2.19</v>
      </c>
      <c r="AI337" s="16">
        <v>-1.4E-2</v>
      </c>
      <c r="AJ337" s="15">
        <v>13477521</v>
      </c>
      <c r="AK337" s="16">
        <v>-6.2E-2</v>
      </c>
      <c r="AL337" s="17">
        <v>3815014</v>
      </c>
      <c r="AM337" s="16">
        <v>-2.3E-2</v>
      </c>
      <c r="AN337" s="17">
        <v>6190265</v>
      </c>
      <c r="AO337" s="16">
        <v>-5.6000000000000001E-2</v>
      </c>
      <c r="AP337" s="18">
        <v>3.53</v>
      </c>
      <c r="AQ337" s="16">
        <v>-0.04</v>
      </c>
      <c r="AR337" s="18">
        <v>2.1800000000000002</v>
      </c>
      <c r="AS337" s="16">
        <v>-6.0000000000000001E-3</v>
      </c>
    </row>
    <row r="338" spans="3:45" x14ac:dyDescent="0.2">
      <c r="C338" s="144" t="s">
        <v>19</v>
      </c>
      <c r="D338" s="144" t="s">
        <v>12</v>
      </c>
      <c r="E338" s="145" t="s">
        <v>305</v>
      </c>
      <c r="F338" s="15">
        <v>1111526</v>
      </c>
      <c r="G338" s="16">
        <v>3.5000000000000003E-2</v>
      </c>
      <c r="H338" s="142">
        <v>285135</v>
      </c>
      <c r="I338" s="141">
        <v>4.9000000000000002E-2</v>
      </c>
      <c r="J338" s="17">
        <v>489667</v>
      </c>
      <c r="K338" s="16">
        <v>-2.9000000000000001E-2</v>
      </c>
      <c r="L338" s="18">
        <v>3.9</v>
      </c>
      <c r="M338" s="16">
        <v>-1.4E-2</v>
      </c>
      <c r="N338" s="18">
        <v>2.27</v>
      </c>
      <c r="O338" s="16">
        <v>6.6000000000000003E-2</v>
      </c>
      <c r="P338" s="15">
        <v>3525809</v>
      </c>
      <c r="Q338" s="16">
        <v>5.3999999999999999E-2</v>
      </c>
      <c r="R338" s="17">
        <v>895146</v>
      </c>
      <c r="S338" s="16">
        <v>4.5999999999999999E-2</v>
      </c>
      <c r="T338" s="17">
        <v>1533506</v>
      </c>
      <c r="U338" s="16">
        <v>-3.2000000000000001E-2</v>
      </c>
      <c r="V338" s="18">
        <v>3.94</v>
      </c>
      <c r="W338" s="16">
        <v>8.0000000000000002E-3</v>
      </c>
      <c r="X338" s="18">
        <v>2.2999999999999998</v>
      </c>
      <c r="Y338" s="16">
        <v>8.8999999999999996E-2</v>
      </c>
      <c r="Z338" s="15">
        <v>6587399</v>
      </c>
      <c r="AA338" s="16">
        <v>5.8000000000000003E-2</v>
      </c>
      <c r="AB338" s="17">
        <v>1678489</v>
      </c>
      <c r="AC338" s="16">
        <v>0.05</v>
      </c>
      <c r="AD338" s="17">
        <v>2920397</v>
      </c>
      <c r="AE338" s="16">
        <v>-1.7999999999999999E-2</v>
      </c>
      <c r="AF338" s="18">
        <v>3.92</v>
      </c>
      <c r="AG338" s="16">
        <v>8.0000000000000002E-3</v>
      </c>
      <c r="AH338" s="18">
        <v>2.2599999999999998</v>
      </c>
      <c r="AI338" s="16">
        <v>7.6999999999999999E-2</v>
      </c>
      <c r="AJ338" s="15">
        <v>12585926</v>
      </c>
      <c r="AK338" s="16">
        <v>4.7E-2</v>
      </c>
      <c r="AL338" s="17">
        <v>3214602</v>
      </c>
      <c r="AM338" s="16">
        <v>3.5999999999999997E-2</v>
      </c>
      <c r="AN338" s="17">
        <v>5747113</v>
      </c>
      <c r="AO338" s="16">
        <v>2E-3</v>
      </c>
      <c r="AP338" s="18">
        <v>3.92</v>
      </c>
      <c r="AQ338" s="16">
        <v>1.0999999999999999E-2</v>
      </c>
      <c r="AR338" s="18">
        <v>2.19</v>
      </c>
      <c r="AS338" s="16">
        <v>4.4999999999999998E-2</v>
      </c>
    </row>
    <row r="339" spans="3:45" x14ac:dyDescent="0.2">
      <c r="C339" s="144" t="s">
        <v>19</v>
      </c>
      <c r="D339" s="144" t="s">
        <v>12</v>
      </c>
      <c r="E339" s="145" t="s">
        <v>306</v>
      </c>
      <c r="F339" s="15">
        <v>667063</v>
      </c>
      <c r="G339" s="16">
        <v>-2.4E-2</v>
      </c>
      <c r="H339" s="142">
        <v>168859</v>
      </c>
      <c r="I339" s="141">
        <v>-8.7999999999999995E-2</v>
      </c>
      <c r="J339" s="17">
        <v>295658</v>
      </c>
      <c r="K339" s="16">
        <v>-0.10299999999999999</v>
      </c>
      <c r="L339" s="18">
        <v>3.95</v>
      </c>
      <c r="M339" s="16">
        <v>7.0000000000000007E-2</v>
      </c>
      <c r="N339" s="18">
        <v>2.2599999999999998</v>
      </c>
      <c r="O339" s="16">
        <v>8.7999999999999995E-2</v>
      </c>
      <c r="P339" s="15">
        <v>2306386</v>
      </c>
      <c r="Q339" s="16">
        <v>-3.3000000000000002E-2</v>
      </c>
      <c r="R339" s="17">
        <v>643267</v>
      </c>
      <c r="S339" s="16">
        <v>-7.0000000000000001E-3</v>
      </c>
      <c r="T339" s="17">
        <v>1108286</v>
      </c>
      <c r="U339" s="16">
        <v>-8.9999999999999993E-3</v>
      </c>
      <c r="V339" s="18">
        <v>3.59</v>
      </c>
      <c r="W339" s="16">
        <v>-2.5999999999999999E-2</v>
      </c>
      <c r="X339" s="18">
        <v>2.08</v>
      </c>
      <c r="Y339" s="16">
        <v>-2.4E-2</v>
      </c>
      <c r="Z339" s="15">
        <v>4290778</v>
      </c>
      <c r="AA339" s="16">
        <v>-4.2999999999999997E-2</v>
      </c>
      <c r="AB339" s="17">
        <v>1188305</v>
      </c>
      <c r="AC339" s="16">
        <v>-7.6999999999999999E-2</v>
      </c>
      <c r="AD339" s="17">
        <v>2064804</v>
      </c>
      <c r="AE339" s="16">
        <v>-0.09</v>
      </c>
      <c r="AF339" s="18">
        <v>3.61</v>
      </c>
      <c r="AG339" s="16">
        <v>3.6999999999999998E-2</v>
      </c>
      <c r="AH339" s="18">
        <v>2.08</v>
      </c>
      <c r="AI339" s="16">
        <v>5.0999999999999997E-2</v>
      </c>
      <c r="AJ339" s="15">
        <v>8487600</v>
      </c>
      <c r="AK339" s="16">
        <v>-2.3E-2</v>
      </c>
      <c r="AL339" s="17">
        <v>2257664</v>
      </c>
      <c r="AM339" s="16">
        <v>-7.0000000000000007E-2</v>
      </c>
      <c r="AN339" s="17">
        <v>3863588</v>
      </c>
      <c r="AO339" s="16">
        <v>-8.7999999999999995E-2</v>
      </c>
      <c r="AP339" s="18">
        <v>3.76</v>
      </c>
      <c r="AQ339" s="16">
        <v>0.05</v>
      </c>
      <c r="AR339" s="18">
        <v>2.2000000000000002</v>
      </c>
      <c r="AS339" s="16">
        <v>7.1999999999999995E-2</v>
      </c>
    </row>
    <row r="340" spans="3:45" x14ac:dyDescent="0.2">
      <c r="C340" s="144" t="s">
        <v>19</v>
      </c>
      <c r="D340" s="144" t="s">
        <v>12</v>
      </c>
      <c r="E340" s="145" t="s">
        <v>307</v>
      </c>
      <c r="F340" s="15">
        <v>667318</v>
      </c>
      <c r="G340" s="16">
        <v>4.2999999999999997E-2</v>
      </c>
      <c r="H340" s="142">
        <v>188818</v>
      </c>
      <c r="I340" s="141">
        <v>2.5999999999999999E-2</v>
      </c>
      <c r="J340" s="17">
        <v>338662</v>
      </c>
      <c r="K340" s="16">
        <v>-3.2000000000000001E-2</v>
      </c>
      <c r="L340" s="18">
        <v>3.53</v>
      </c>
      <c r="M340" s="16">
        <v>1.7000000000000001E-2</v>
      </c>
      <c r="N340" s="18">
        <v>1.97</v>
      </c>
      <c r="O340" s="16">
        <v>7.8E-2</v>
      </c>
      <c r="P340" s="15">
        <v>2165565</v>
      </c>
      <c r="Q340" s="16">
        <v>4.4999999999999998E-2</v>
      </c>
      <c r="R340" s="17">
        <v>606341</v>
      </c>
      <c r="S340" s="16">
        <v>2.9000000000000001E-2</v>
      </c>
      <c r="T340" s="17">
        <v>1085263</v>
      </c>
      <c r="U340" s="16">
        <v>-2.5999999999999999E-2</v>
      </c>
      <c r="V340" s="18">
        <v>3.57</v>
      </c>
      <c r="W340" s="16">
        <v>1.6E-2</v>
      </c>
      <c r="X340" s="18">
        <v>2</v>
      </c>
      <c r="Y340" s="16">
        <v>7.2999999999999995E-2</v>
      </c>
      <c r="Z340" s="15">
        <v>4114583</v>
      </c>
      <c r="AA340" s="16">
        <v>6.9000000000000006E-2</v>
      </c>
      <c r="AB340" s="17">
        <v>1160778</v>
      </c>
      <c r="AC340" s="16">
        <v>6.2E-2</v>
      </c>
      <c r="AD340" s="17">
        <v>2106589</v>
      </c>
      <c r="AE340" s="16">
        <v>1.4999999999999999E-2</v>
      </c>
      <c r="AF340" s="18">
        <v>3.54</v>
      </c>
      <c r="AG340" s="16">
        <v>6.0000000000000001E-3</v>
      </c>
      <c r="AH340" s="18">
        <v>1.95</v>
      </c>
      <c r="AI340" s="16">
        <v>5.3999999999999999E-2</v>
      </c>
      <c r="AJ340" s="15">
        <v>8003637</v>
      </c>
      <c r="AK340" s="16">
        <v>0.02</v>
      </c>
      <c r="AL340" s="17">
        <v>2283815</v>
      </c>
      <c r="AM340" s="16">
        <v>4.9000000000000002E-2</v>
      </c>
      <c r="AN340" s="17">
        <v>4199601</v>
      </c>
      <c r="AO340" s="16">
        <v>1.2999999999999999E-2</v>
      </c>
      <c r="AP340" s="18">
        <v>3.5</v>
      </c>
      <c r="AQ340" s="16">
        <v>-2.7E-2</v>
      </c>
      <c r="AR340" s="18">
        <v>1.91</v>
      </c>
      <c r="AS340" s="16">
        <v>7.0000000000000001E-3</v>
      </c>
    </row>
    <row r="341" spans="3:45" x14ac:dyDescent="0.2">
      <c r="C341" s="144" t="s">
        <v>19</v>
      </c>
      <c r="D341" s="144" t="s">
        <v>12</v>
      </c>
      <c r="E341" s="145" t="s">
        <v>308</v>
      </c>
      <c r="F341" s="15">
        <v>533434</v>
      </c>
      <c r="G341" s="16">
        <v>-4.9000000000000002E-2</v>
      </c>
      <c r="H341" s="142">
        <v>157723</v>
      </c>
      <c r="I341" s="141">
        <v>8.0000000000000002E-3</v>
      </c>
      <c r="J341" s="17">
        <v>254714</v>
      </c>
      <c r="K341" s="16">
        <v>-4.5999999999999999E-2</v>
      </c>
      <c r="L341" s="18">
        <v>3.38</v>
      </c>
      <c r="M341" s="16">
        <v>-5.7000000000000002E-2</v>
      </c>
      <c r="N341" s="18">
        <v>2.09</v>
      </c>
      <c r="O341" s="16">
        <v>-4.0000000000000001E-3</v>
      </c>
      <c r="P341" s="15">
        <v>1585927</v>
      </c>
      <c r="Q341" s="16">
        <v>-7.2999999999999995E-2</v>
      </c>
      <c r="R341" s="17">
        <v>458235</v>
      </c>
      <c r="S341" s="16">
        <v>-5.5E-2</v>
      </c>
      <c r="T341" s="17">
        <v>750318</v>
      </c>
      <c r="U341" s="16">
        <v>-8.5000000000000006E-2</v>
      </c>
      <c r="V341" s="18">
        <v>3.46</v>
      </c>
      <c r="W341" s="16">
        <v>-0.02</v>
      </c>
      <c r="X341" s="18">
        <v>2.11</v>
      </c>
      <c r="Y341" s="16">
        <v>1.2999999999999999E-2</v>
      </c>
      <c r="Z341" s="15">
        <v>3012749</v>
      </c>
      <c r="AA341" s="16">
        <v>-9.5000000000000001E-2</v>
      </c>
      <c r="AB341" s="17">
        <v>860628</v>
      </c>
      <c r="AC341" s="16">
        <v>-9.1999999999999998E-2</v>
      </c>
      <c r="AD341" s="17">
        <v>1434335</v>
      </c>
      <c r="AE341" s="16">
        <v>-0.11799999999999999</v>
      </c>
      <c r="AF341" s="18">
        <v>3.5</v>
      </c>
      <c r="AG341" s="16">
        <v>-4.0000000000000001E-3</v>
      </c>
      <c r="AH341" s="18">
        <v>2.1</v>
      </c>
      <c r="AI341" s="16">
        <v>2.5999999999999999E-2</v>
      </c>
      <c r="AJ341" s="15">
        <v>6165099</v>
      </c>
      <c r="AK341" s="16">
        <v>-7.5999999999999998E-2</v>
      </c>
      <c r="AL341" s="17">
        <v>1755101</v>
      </c>
      <c r="AM341" s="16">
        <v>-6.4000000000000001E-2</v>
      </c>
      <c r="AN341" s="17">
        <v>2957960</v>
      </c>
      <c r="AO341" s="16">
        <v>-0.08</v>
      </c>
      <c r="AP341" s="18">
        <v>3.51</v>
      </c>
      <c r="AQ341" s="16">
        <v>-1.2999999999999999E-2</v>
      </c>
      <c r="AR341" s="18">
        <v>2.08</v>
      </c>
      <c r="AS341" s="16">
        <v>4.0000000000000001E-3</v>
      </c>
    </row>
    <row r="342" spans="3:45" x14ac:dyDescent="0.2">
      <c r="C342" s="144" t="s">
        <v>19</v>
      </c>
      <c r="D342" s="144" t="s">
        <v>12</v>
      </c>
      <c r="E342" s="145" t="s">
        <v>309</v>
      </c>
      <c r="F342" s="15">
        <v>493624</v>
      </c>
      <c r="G342" s="16">
        <v>1.7999999999999999E-2</v>
      </c>
      <c r="H342" s="142">
        <v>132255</v>
      </c>
      <c r="I342" s="141">
        <v>1.4E-2</v>
      </c>
      <c r="J342" s="17">
        <v>233413</v>
      </c>
      <c r="K342" s="16">
        <v>-1.7999999999999999E-2</v>
      </c>
      <c r="L342" s="18">
        <v>3.73</v>
      </c>
      <c r="M342" s="16">
        <v>4.0000000000000001E-3</v>
      </c>
      <c r="N342" s="18">
        <v>2.11</v>
      </c>
      <c r="O342" s="16">
        <v>3.6999999999999998E-2</v>
      </c>
      <c r="P342" s="15">
        <v>1464872</v>
      </c>
      <c r="Q342" s="16">
        <v>-3.2000000000000001E-2</v>
      </c>
      <c r="R342" s="17">
        <v>390792</v>
      </c>
      <c r="S342" s="16">
        <v>-0.05</v>
      </c>
      <c r="T342" s="17">
        <v>684821</v>
      </c>
      <c r="U342" s="16">
        <v>-7.1999999999999995E-2</v>
      </c>
      <c r="V342" s="18">
        <v>3.75</v>
      </c>
      <c r="W342" s="16">
        <v>1.9E-2</v>
      </c>
      <c r="X342" s="18">
        <v>2.14</v>
      </c>
      <c r="Y342" s="16">
        <v>4.3999999999999997E-2</v>
      </c>
      <c r="Z342" s="15">
        <v>2790202</v>
      </c>
      <c r="AA342" s="16">
        <v>-0.06</v>
      </c>
      <c r="AB342" s="17">
        <v>746361</v>
      </c>
      <c r="AC342" s="16">
        <v>-0.08</v>
      </c>
      <c r="AD342" s="17">
        <v>1314514</v>
      </c>
      <c r="AE342" s="16">
        <v>-0.10100000000000001</v>
      </c>
      <c r="AF342" s="18">
        <v>3.74</v>
      </c>
      <c r="AG342" s="16">
        <v>2.1999999999999999E-2</v>
      </c>
      <c r="AH342" s="18">
        <v>2.12</v>
      </c>
      <c r="AI342" s="16">
        <v>4.5999999999999999E-2</v>
      </c>
      <c r="AJ342" s="15">
        <v>5725313</v>
      </c>
      <c r="AK342" s="16">
        <v>-5.8999999999999997E-2</v>
      </c>
      <c r="AL342" s="17">
        <v>1548382</v>
      </c>
      <c r="AM342" s="16">
        <v>-6.4000000000000001E-2</v>
      </c>
      <c r="AN342" s="17">
        <v>2734969</v>
      </c>
      <c r="AO342" s="16">
        <v>-8.2000000000000003E-2</v>
      </c>
      <c r="AP342" s="18">
        <v>3.7</v>
      </c>
      <c r="AQ342" s="16">
        <v>6.0000000000000001E-3</v>
      </c>
      <c r="AR342" s="18">
        <v>2.09</v>
      </c>
      <c r="AS342" s="16">
        <v>2.5000000000000001E-2</v>
      </c>
    </row>
    <row r="343" spans="3:45" x14ac:dyDescent="0.2">
      <c r="C343" s="144" t="s">
        <v>19</v>
      </c>
      <c r="D343" s="144" t="s">
        <v>12</v>
      </c>
      <c r="E343" s="145" t="s">
        <v>310</v>
      </c>
      <c r="F343" s="15">
        <v>375308</v>
      </c>
      <c r="G343" s="16">
        <v>-4.8000000000000001E-2</v>
      </c>
      <c r="H343" s="142">
        <v>103756</v>
      </c>
      <c r="I343" s="141">
        <v>-2.7E-2</v>
      </c>
      <c r="J343" s="17">
        <v>173702</v>
      </c>
      <c r="K343" s="16">
        <v>-8.3000000000000004E-2</v>
      </c>
      <c r="L343" s="18">
        <v>3.62</v>
      </c>
      <c r="M343" s="16">
        <v>-2.1999999999999999E-2</v>
      </c>
      <c r="N343" s="18">
        <v>2.16</v>
      </c>
      <c r="O343" s="16">
        <v>3.9E-2</v>
      </c>
      <c r="P343" s="15">
        <v>1091923</v>
      </c>
      <c r="Q343" s="16">
        <v>-5.0999999999999997E-2</v>
      </c>
      <c r="R343" s="17">
        <v>292530</v>
      </c>
      <c r="S343" s="16">
        <v>-8.2000000000000003E-2</v>
      </c>
      <c r="T343" s="17">
        <v>490901</v>
      </c>
      <c r="U343" s="16">
        <v>-0.124</v>
      </c>
      <c r="V343" s="18">
        <v>3.73</v>
      </c>
      <c r="W343" s="16">
        <v>3.4000000000000002E-2</v>
      </c>
      <c r="X343" s="18">
        <v>2.2200000000000002</v>
      </c>
      <c r="Y343" s="16">
        <v>8.3000000000000004E-2</v>
      </c>
      <c r="Z343" s="15">
        <v>2123930</v>
      </c>
      <c r="AA343" s="16">
        <v>-6.3E-2</v>
      </c>
      <c r="AB343" s="17">
        <v>563898</v>
      </c>
      <c r="AC343" s="16">
        <v>-8.5000000000000006E-2</v>
      </c>
      <c r="AD343" s="17">
        <v>962618</v>
      </c>
      <c r="AE343" s="16">
        <v>-0.114</v>
      </c>
      <c r="AF343" s="18">
        <v>3.77</v>
      </c>
      <c r="AG343" s="16">
        <v>2.3E-2</v>
      </c>
      <c r="AH343" s="18">
        <v>2.21</v>
      </c>
      <c r="AI343" s="16">
        <v>5.7000000000000002E-2</v>
      </c>
      <c r="AJ343" s="15">
        <v>4525186</v>
      </c>
      <c r="AK343" s="16">
        <v>-4.1000000000000002E-2</v>
      </c>
      <c r="AL343" s="17">
        <v>1203255</v>
      </c>
      <c r="AM343" s="16">
        <v>-5.2999999999999999E-2</v>
      </c>
      <c r="AN343" s="17">
        <v>2070979</v>
      </c>
      <c r="AO343" s="16">
        <v>-0.08</v>
      </c>
      <c r="AP343" s="18">
        <v>3.76</v>
      </c>
      <c r="AQ343" s="16">
        <v>1.2E-2</v>
      </c>
      <c r="AR343" s="18">
        <v>2.19</v>
      </c>
      <c r="AS343" s="16">
        <v>4.2999999999999997E-2</v>
      </c>
    </row>
    <row r="344" spans="3:45" x14ac:dyDescent="0.2">
      <c r="C344" s="144" t="s">
        <v>19</v>
      </c>
      <c r="D344" s="144" t="s">
        <v>12</v>
      </c>
      <c r="E344" s="145" t="s">
        <v>311</v>
      </c>
      <c r="F344" s="15">
        <v>799043</v>
      </c>
      <c r="G344" s="16">
        <v>5.8000000000000003E-2</v>
      </c>
      <c r="H344" s="142">
        <v>241272</v>
      </c>
      <c r="I344" s="141">
        <v>-0.06</v>
      </c>
      <c r="J344" s="17">
        <v>294950</v>
      </c>
      <c r="K344" s="16">
        <v>5.0000000000000001E-3</v>
      </c>
      <c r="L344" s="18">
        <v>3.31</v>
      </c>
      <c r="M344" s="16">
        <v>0.125</v>
      </c>
      <c r="N344" s="18">
        <v>2.71</v>
      </c>
      <c r="O344" s="16">
        <v>5.1999999999999998E-2</v>
      </c>
      <c r="P344" s="15">
        <v>2590507</v>
      </c>
      <c r="Q344" s="16">
        <v>0.1</v>
      </c>
      <c r="R344" s="17">
        <v>792716</v>
      </c>
      <c r="S344" s="16">
        <v>-2.1999999999999999E-2</v>
      </c>
      <c r="T344" s="17">
        <v>942545</v>
      </c>
      <c r="U344" s="16">
        <v>3.7999999999999999E-2</v>
      </c>
      <c r="V344" s="18">
        <v>3.27</v>
      </c>
      <c r="W344" s="16">
        <v>0.125</v>
      </c>
      <c r="X344" s="18">
        <v>2.75</v>
      </c>
      <c r="Y344" s="16">
        <v>0.06</v>
      </c>
      <c r="Z344" s="15">
        <v>4590593</v>
      </c>
      <c r="AA344" s="16">
        <v>7.0000000000000007E-2</v>
      </c>
      <c r="AB344" s="17">
        <v>1457580</v>
      </c>
      <c r="AC344" s="16">
        <v>-1.6E-2</v>
      </c>
      <c r="AD344" s="17">
        <v>1677320</v>
      </c>
      <c r="AE344" s="16">
        <v>1E-3</v>
      </c>
      <c r="AF344" s="18">
        <v>3.15</v>
      </c>
      <c r="AG344" s="16">
        <v>8.7999999999999995E-2</v>
      </c>
      <c r="AH344" s="18">
        <v>2.74</v>
      </c>
      <c r="AI344" s="16">
        <v>6.9000000000000006E-2</v>
      </c>
      <c r="AJ344" s="15">
        <v>8848603</v>
      </c>
      <c r="AK344" s="16">
        <v>6.2E-2</v>
      </c>
      <c r="AL344" s="17">
        <v>2870810</v>
      </c>
      <c r="AM344" s="16">
        <v>-2E-3</v>
      </c>
      <c r="AN344" s="17">
        <v>3294596</v>
      </c>
      <c r="AO344" s="16">
        <v>1.4E-2</v>
      </c>
      <c r="AP344" s="18">
        <v>3.08</v>
      </c>
      <c r="AQ344" s="16">
        <v>6.4000000000000001E-2</v>
      </c>
      <c r="AR344" s="18">
        <v>2.69</v>
      </c>
      <c r="AS344" s="16">
        <v>4.8000000000000001E-2</v>
      </c>
    </row>
    <row r="345" spans="3:45" x14ac:dyDescent="0.2">
      <c r="C345" s="144" t="s">
        <v>19</v>
      </c>
      <c r="D345" s="144" t="s">
        <v>12</v>
      </c>
      <c r="E345" s="145" t="s">
        <v>312</v>
      </c>
      <c r="F345" s="15">
        <v>423247</v>
      </c>
      <c r="G345" s="16">
        <v>3.7999999999999999E-2</v>
      </c>
      <c r="H345" s="142">
        <v>116102</v>
      </c>
      <c r="I345" s="141">
        <v>4.2999999999999997E-2</v>
      </c>
      <c r="J345" s="17">
        <v>185980</v>
      </c>
      <c r="K345" s="16">
        <v>7.0000000000000001E-3</v>
      </c>
      <c r="L345" s="18">
        <v>3.65</v>
      </c>
      <c r="M345" s="16">
        <v>-5.0000000000000001E-3</v>
      </c>
      <c r="N345" s="18">
        <v>2.2799999999999998</v>
      </c>
      <c r="O345" s="16">
        <v>3.1E-2</v>
      </c>
      <c r="P345" s="15">
        <v>1325534</v>
      </c>
      <c r="Q345" s="16">
        <v>9.2999999999999999E-2</v>
      </c>
      <c r="R345" s="17">
        <v>362596</v>
      </c>
      <c r="S345" s="16">
        <v>0.09</v>
      </c>
      <c r="T345" s="17">
        <v>581026</v>
      </c>
      <c r="U345" s="16">
        <v>4.7E-2</v>
      </c>
      <c r="V345" s="18">
        <v>3.66</v>
      </c>
      <c r="W345" s="16">
        <v>2E-3</v>
      </c>
      <c r="X345" s="18">
        <v>2.2799999999999998</v>
      </c>
      <c r="Y345" s="16">
        <v>4.3999999999999997E-2</v>
      </c>
      <c r="Z345" s="15">
        <v>2485052</v>
      </c>
      <c r="AA345" s="16">
        <v>4.3999999999999997E-2</v>
      </c>
      <c r="AB345" s="17">
        <v>682436</v>
      </c>
      <c r="AC345" s="16">
        <v>4.4999999999999998E-2</v>
      </c>
      <c r="AD345" s="17">
        <v>1094482</v>
      </c>
      <c r="AE345" s="16">
        <v>-1.2999999999999999E-2</v>
      </c>
      <c r="AF345" s="18">
        <v>3.64</v>
      </c>
      <c r="AG345" s="16">
        <v>-1E-3</v>
      </c>
      <c r="AH345" s="18">
        <v>2.27</v>
      </c>
      <c r="AI345" s="16">
        <v>5.8000000000000003E-2</v>
      </c>
      <c r="AJ345" s="15">
        <v>4954485</v>
      </c>
      <c r="AK345" s="16">
        <v>4.1000000000000002E-2</v>
      </c>
      <c r="AL345" s="17">
        <v>1370818</v>
      </c>
      <c r="AM345" s="16">
        <v>3.7999999999999999E-2</v>
      </c>
      <c r="AN345" s="17">
        <v>2213403</v>
      </c>
      <c r="AO345" s="16">
        <v>-2.5999999999999999E-2</v>
      </c>
      <c r="AP345" s="18">
        <v>3.61</v>
      </c>
      <c r="AQ345" s="16">
        <v>3.0000000000000001E-3</v>
      </c>
      <c r="AR345" s="18">
        <v>2.2400000000000002</v>
      </c>
      <c r="AS345" s="16">
        <v>6.9000000000000006E-2</v>
      </c>
    </row>
    <row r="346" spans="3:45" x14ac:dyDescent="0.2">
      <c r="C346" s="144" t="s">
        <v>19</v>
      </c>
      <c r="D346" s="144" t="s">
        <v>12</v>
      </c>
      <c r="E346" s="145" t="s">
        <v>313</v>
      </c>
      <c r="F346" s="15">
        <v>605244</v>
      </c>
      <c r="G346" s="16">
        <v>-4.2000000000000003E-2</v>
      </c>
      <c r="H346" s="142">
        <v>152026</v>
      </c>
      <c r="I346" s="141">
        <v>-0.04</v>
      </c>
      <c r="J346" s="17">
        <v>276835</v>
      </c>
      <c r="K346" s="16">
        <v>-6.3E-2</v>
      </c>
      <c r="L346" s="18">
        <v>3.98</v>
      </c>
      <c r="M346" s="16">
        <v>-2E-3</v>
      </c>
      <c r="N346" s="18">
        <v>2.19</v>
      </c>
      <c r="O346" s="16">
        <v>2.1999999999999999E-2</v>
      </c>
      <c r="P346" s="15">
        <v>1980664</v>
      </c>
      <c r="Q346" s="16">
        <v>-1.2999999999999999E-2</v>
      </c>
      <c r="R346" s="17">
        <v>492616</v>
      </c>
      <c r="S346" s="16">
        <v>-7.0000000000000001E-3</v>
      </c>
      <c r="T346" s="17">
        <v>902753</v>
      </c>
      <c r="U346" s="16">
        <v>-1.7000000000000001E-2</v>
      </c>
      <c r="V346" s="18">
        <v>4.0199999999999996</v>
      </c>
      <c r="W346" s="16">
        <v>-6.0000000000000001E-3</v>
      </c>
      <c r="X346" s="18">
        <v>2.19</v>
      </c>
      <c r="Y346" s="16">
        <v>4.0000000000000001E-3</v>
      </c>
      <c r="Z346" s="15">
        <v>3709703</v>
      </c>
      <c r="AA346" s="16">
        <v>5.0000000000000001E-3</v>
      </c>
      <c r="AB346" s="17">
        <v>932167</v>
      </c>
      <c r="AC346" s="16">
        <v>1.2999999999999999E-2</v>
      </c>
      <c r="AD346" s="17">
        <v>1723324</v>
      </c>
      <c r="AE346" s="16">
        <v>1.2E-2</v>
      </c>
      <c r="AF346" s="18">
        <v>3.98</v>
      </c>
      <c r="AG346" s="16">
        <v>-8.0000000000000002E-3</v>
      </c>
      <c r="AH346" s="18">
        <v>2.15</v>
      </c>
      <c r="AI346" s="16">
        <v>-7.0000000000000001E-3</v>
      </c>
      <c r="AJ346" s="15">
        <v>7249321</v>
      </c>
      <c r="AK346" s="16">
        <v>-1.7999999999999999E-2</v>
      </c>
      <c r="AL346" s="17">
        <v>1835988</v>
      </c>
      <c r="AM346" s="16">
        <v>2.9000000000000001E-2</v>
      </c>
      <c r="AN346" s="17">
        <v>3403528</v>
      </c>
      <c r="AO346" s="16">
        <v>3.3000000000000002E-2</v>
      </c>
      <c r="AP346" s="18">
        <v>3.95</v>
      </c>
      <c r="AQ346" s="16">
        <v>-4.5999999999999999E-2</v>
      </c>
      <c r="AR346" s="18">
        <v>2.13</v>
      </c>
      <c r="AS346" s="16">
        <v>-0.05</v>
      </c>
    </row>
    <row r="347" spans="3:45" x14ac:dyDescent="0.2">
      <c r="C347" s="144" t="s">
        <v>19</v>
      </c>
      <c r="D347" s="144" t="s">
        <v>12</v>
      </c>
      <c r="E347" s="145" t="s">
        <v>314</v>
      </c>
      <c r="F347" s="15">
        <v>1644133</v>
      </c>
      <c r="G347" s="16">
        <v>-2.4E-2</v>
      </c>
      <c r="H347" s="142">
        <v>377281</v>
      </c>
      <c r="I347" s="141">
        <v>-8.6999999999999994E-2</v>
      </c>
      <c r="J347" s="17">
        <v>602548</v>
      </c>
      <c r="K347" s="16">
        <v>-0.107</v>
      </c>
      <c r="L347" s="18">
        <v>4.3600000000000003</v>
      </c>
      <c r="M347" s="16">
        <v>6.8000000000000005E-2</v>
      </c>
      <c r="N347" s="18">
        <v>2.73</v>
      </c>
      <c r="O347" s="16">
        <v>9.2999999999999999E-2</v>
      </c>
      <c r="P347" s="15">
        <v>5425985</v>
      </c>
      <c r="Q347" s="16">
        <v>2.5999999999999999E-2</v>
      </c>
      <c r="R347" s="17">
        <v>1228770</v>
      </c>
      <c r="S347" s="16">
        <v>-4.4999999999999998E-2</v>
      </c>
      <c r="T347" s="17">
        <v>1945979</v>
      </c>
      <c r="U347" s="16">
        <v>-6.6000000000000003E-2</v>
      </c>
      <c r="V347" s="18">
        <v>4.42</v>
      </c>
      <c r="W347" s="16">
        <v>7.4999999999999997E-2</v>
      </c>
      <c r="X347" s="18">
        <v>2.79</v>
      </c>
      <c r="Y347" s="16">
        <v>9.9000000000000005E-2</v>
      </c>
      <c r="Z347" s="15">
        <v>10184056</v>
      </c>
      <c r="AA347" s="16">
        <v>4.3999999999999997E-2</v>
      </c>
      <c r="AB347" s="17">
        <v>2346765</v>
      </c>
      <c r="AC347" s="16">
        <v>-2.5999999999999999E-2</v>
      </c>
      <c r="AD347" s="17">
        <v>3733673</v>
      </c>
      <c r="AE347" s="16">
        <v>-5.1999999999999998E-2</v>
      </c>
      <c r="AF347" s="18">
        <v>4.34</v>
      </c>
      <c r="AG347" s="16">
        <v>7.1999999999999995E-2</v>
      </c>
      <c r="AH347" s="18">
        <v>2.73</v>
      </c>
      <c r="AI347" s="16">
        <v>0.10100000000000001</v>
      </c>
      <c r="AJ347" s="15">
        <v>19932775</v>
      </c>
      <c r="AK347" s="16">
        <v>5.7000000000000002E-2</v>
      </c>
      <c r="AL347" s="17">
        <v>4684527</v>
      </c>
      <c r="AM347" s="16">
        <v>6.0000000000000001E-3</v>
      </c>
      <c r="AN347" s="17">
        <v>7516985</v>
      </c>
      <c r="AO347" s="16">
        <v>-1.2E-2</v>
      </c>
      <c r="AP347" s="18">
        <v>4.26</v>
      </c>
      <c r="AQ347" s="16">
        <v>5.0999999999999997E-2</v>
      </c>
      <c r="AR347" s="18">
        <v>2.65</v>
      </c>
      <c r="AS347" s="16">
        <v>7.0000000000000007E-2</v>
      </c>
    </row>
    <row r="348" spans="3:45" x14ac:dyDescent="0.2">
      <c r="C348" s="144" t="s">
        <v>19</v>
      </c>
      <c r="D348" s="144" t="s">
        <v>12</v>
      </c>
      <c r="E348" s="145" t="s">
        <v>315</v>
      </c>
      <c r="F348" s="15">
        <v>903418</v>
      </c>
      <c r="G348" s="16">
        <v>-4.5999999999999999E-2</v>
      </c>
      <c r="H348" s="142">
        <v>245707</v>
      </c>
      <c r="I348" s="141">
        <v>-4.2000000000000003E-2</v>
      </c>
      <c r="J348" s="17">
        <v>434694</v>
      </c>
      <c r="K348" s="16">
        <v>-9.4E-2</v>
      </c>
      <c r="L348" s="18">
        <v>3.68</v>
      </c>
      <c r="M348" s="16">
        <v>-5.0000000000000001E-3</v>
      </c>
      <c r="N348" s="18">
        <v>2.08</v>
      </c>
      <c r="O348" s="16">
        <v>5.2999999999999999E-2</v>
      </c>
      <c r="P348" s="15">
        <v>2831180</v>
      </c>
      <c r="Q348" s="16">
        <v>-5.3999999999999999E-2</v>
      </c>
      <c r="R348" s="17">
        <v>769147</v>
      </c>
      <c r="S348" s="16">
        <v>-3.5000000000000003E-2</v>
      </c>
      <c r="T348" s="17">
        <v>1363281</v>
      </c>
      <c r="U348" s="16">
        <v>-8.2000000000000003E-2</v>
      </c>
      <c r="V348" s="18">
        <v>3.68</v>
      </c>
      <c r="W348" s="16">
        <v>-0.02</v>
      </c>
      <c r="X348" s="18">
        <v>2.08</v>
      </c>
      <c r="Y348" s="16">
        <v>0.03</v>
      </c>
      <c r="Z348" s="15">
        <v>5396152</v>
      </c>
      <c r="AA348" s="16">
        <v>-2.3E-2</v>
      </c>
      <c r="AB348" s="17">
        <v>1489333</v>
      </c>
      <c r="AC348" s="16">
        <v>2E-3</v>
      </c>
      <c r="AD348" s="17">
        <v>2654796</v>
      </c>
      <c r="AE348" s="16">
        <v>-4.4999999999999998E-2</v>
      </c>
      <c r="AF348" s="18">
        <v>3.62</v>
      </c>
      <c r="AG348" s="16">
        <v>-2.5000000000000001E-2</v>
      </c>
      <c r="AH348" s="18">
        <v>2.0299999999999998</v>
      </c>
      <c r="AI348" s="16">
        <v>2.1999999999999999E-2</v>
      </c>
      <c r="AJ348" s="15">
        <v>10799014</v>
      </c>
      <c r="AK348" s="16">
        <v>-4.9000000000000002E-2</v>
      </c>
      <c r="AL348" s="17">
        <v>2993766</v>
      </c>
      <c r="AM348" s="16">
        <v>3.2000000000000001E-2</v>
      </c>
      <c r="AN348" s="17">
        <v>5393395</v>
      </c>
      <c r="AO348" s="16">
        <v>-0.01</v>
      </c>
      <c r="AP348" s="18">
        <v>3.61</v>
      </c>
      <c r="AQ348" s="16">
        <v>-7.8E-2</v>
      </c>
      <c r="AR348" s="18">
        <v>2</v>
      </c>
      <c r="AS348" s="16">
        <v>-3.9E-2</v>
      </c>
    </row>
    <row r="349" spans="3:45" x14ac:dyDescent="0.2">
      <c r="C349" s="144" t="s">
        <v>19</v>
      </c>
      <c r="D349" s="144" t="s">
        <v>12</v>
      </c>
      <c r="E349" s="145" t="s">
        <v>316</v>
      </c>
      <c r="F349" s="15">
        <v>767879</v>
      </c>
      <c r="G349" s="16">
        <v>-4.2000000000000003E-2</v>
      </c>
      <c r="H349" s="142">
        <v>207952</v>
      </c>
      <c r="I349" s="141">
        <v>-3.6999999999999998E-2</v>
      </c>
      <c r="J349" s="17">
        <v>350776</v>
      </c>
      <c r="K349" s="16">
        <v>-3.5000000000000003E-2</v>
      </c>
      <c r="L349" s="18">
        <v>3.69</v>
      </c>
      <c r="M349" s="16">
        <v>-5.0000000000000001E-3</v>
      </c>
      <c r="N349" s="18">
        <v>2.19</v>
      </c>
      <c r="O349" s="16">
        <v>-7.0000000000000001E-3</v>
      </c>
      <c r="P349" s="15">
        <v>2289884</v>
      </c>
      <c r="Q349" s="16">
        <v>3.1E-2</v>
      </c>
      <c r="R349" s="17">
        <v>619593</v>
      </c>
      <c r="S349" s="16">
        <v>3.1E-2</v>
      </c>
      <c r="T349" s="17">
        <v>1022607</v>
      </c>
      <c r="U349" s="16">
        <v>1.7000000000000001E-2</v>
      </c>
      <c r="V349" s="18">
        <v>3.7</v>
      </c>
      <c r="W349" s="16">
        <v>0</v>
      </c>
      <c r="X349" s="18">
        <v>2.2400000000000002</v>
      </c>
      <c r="Y349" s="16">
        <v>1.4E-2</v>
      </c>
      <c r="Z349" s="15">
        <v>4451920</v>
      </c>
      <c r="AA349" s="16">
        <v>3.7999999999999999E-2</v>
      </c>
      <c r="AB349" s="17">
        <v>1208379</v>
      </c>
      <c r="AC349" s="16">
        <v>0.04</v>
      </c>
      <c r="AD349" s="17">
        <v>1995205</v>
      </c>
      <c r="AE349" s="16">
        <v>0.01</v>
      </c>
      <c r="AF349" s="18">
        <v>3.68</v>
      </c>
      <c r="AG349" s="16">
        <v>-2E-3</v>
      </c>
      <c r="AH349" s="18">
        <v>2.23</v>
      </c>
      <c r="AI349" s="16">
        <v>2.8000000000000001E-2</v>
      </c>
      <c r="AJ349" s="15">
        <v>9219680</v>
      </c>
      <c r="AK349" s="16">
        <v>1.7999999999999999E-2</v>
      </c>
      <c r="AL349" s="17">
        <v>2510784</v>
      </c>
      <c r="AM349" s="16">
        <v>2.1999999999999999E-2</v>
      </c>
      <c r="AN349" s="17">
        <v>4154368</v>
      </c>
      <c r="AO349" s="16">
        <v>-8.0000000000000002E-3</v>
      </c>
      <c r="AP349" s="18">
        <v>3.67</v>
      </c>
      <c r="AQ349" s="16">
        <v>-4.0000000000000001E-3</v>
      </c>
      <c r="AR349" s="18">
        <v>2.2200000000000002</v>
      </c>
      <c r="AS349" s="16">
        <v>2.5999999999999999E-2</v>
      </c>
    </row>
    <row r="350" spans="3:45" x14ac:dyDescent="0.2">
      <c r="C350" s="144" t="s">
        <v>19</v>
      </c>
      <c r="D350" s="144" t="s">
        <v>12</v>
      </c>
      <c r="E350" s="145" t="s">
        <v>317</v>
      </c>
      <c r="F350" s="15">
        <v>584492</v>
      </c>
      <c r="G350" s="16">
        <v>-4.2000000000000003E-2</v>
      </c>
      <c r="H350" s="142">
        <v>176806</v>
      </c>
      <c r="I350" s="141">
        <v>-0.13200000000000001</v>
      </c>
      <c r="J350" s="17">
        <v>262318</v>
      </c>
      <c r="K350" s="16">
        <v>-0.20699999999999999</v>
      </c>
      <c r="L350" s="18">
        <v>3.31</v>
      </c>
      <c r="M350" s="16">
        <v>0.104</v>
      </c>
      <c r="N350" s="18">
        <v>2.23</v>
      </c>
      <c r="O350" s="16">
        <v>0.20899999999999999</v>
      </c>
      <c r="P350" s="15">
        <v>1880722</v>
      </c>
      <c r="Q350" s="16">
        <v>2.1000000000000001E-2</v>
      </c>
      <c r="R350" s="17">
        <v>554058</v>
      </c>
      <c r="S350" s="16">
        <v>1.6E-2</v>
      </c>
      <c r="T350" s="17">
        <v>806724</v>
      </c>
      <c r="U350" s="16">
        <v>5.0000000000000001E-3</v>
      </c>
      <c r="V350" s="18">
        <v>3.39</v>
      </c>
      <c r="W350" s="16">
        <v>5.0000000000000001E-3</v>
      </c>
      <c r="X350" s="18">
        <v>2.33</v>
      </c>
      <c r="Y350" s="16">
        <v>1.6E-2</v>
      </c>
      <c r="Z350" s="15">
        <v>3505333</v>
      </c>
      <c r="AA350" s="16">
        <v>1E-3</v>
      </c>
      <c r="AB350" s="17">
        <v>1076365</v>
      </c>
      <c r="AC350" s="16">
        <v>3.5999999999999997E-2</v>
      </c>
      <c r="AD350" s="17">
        <v>1555965</v>
      </c>
      <c r="AE350" s="16">
        <v>2.1999999999999999E-2</v>
      </c>
      <c r="AF350" s="18">
        <v>3.26</v>
      </c>
      <c r="AG350" s="16">
        <v>-3.3000000000000002E-2</v>
      </c>
      <c r="AH350" s="18">
        <v>2.25</v>
      </c>
      <c r="AI350" s="16">
        <v>-0.02</v>
      </c>
      <c r="AJ350" s="15">
        <v>6776599</v>
      </c>
      <c r="AK350" s="16">
        <v>7.0000000000000001E-3</v>
      </c>
      <c r="AL350" s="17">
        <v>2034780</v>
      </c>
      <c r="AM350" s="16">
        <v>5.0000000000000001E-3</v>
      </c>
      <c r="AN350" s="17">
        <v>2934894</v>
      </c>
      <c r="AO350" s="16">
        <v>-1.2E-2</v>
      </c>
      <c r="AP350" s="18">
        <v>3.33</v>
      </c>
      <c r="AQ350" s="16">
        <v>2E-3</v>
      </c>
      <c r="AR350" s="18">
        <v>2.31</v>
      </c>
      <c r="AS350" s="16">
        <v>1.9E-2</v>
      </c>
    </row>
    <row r="351" spans="3:45" x14ac:dyDescent="0.2">
      <c r="C351" s="144" t="s">
        <v>19</v>
      </c>
      <c r="D351" s="144" t="s">
        <v>12</v>
      </c>
      <c r="E351" s="145" t="s">
        <v>318</v>
      </c>
      <c r="F351" s="15">
        <v>901007</v>
      </c>
      <c r="G351" s="16">
        <v>0.01</v>
      </c>
      <c r="H351" s="142">
        <v>246022</v>
      </c>
      <c r="I351" s="141">
        <v>-2.5000000000000001E-2</v>
      </c>
      <c r="J351" s="17">
        <v>397305</v>
      </c>
      <c r="K351" s="16">
        <v>-3.7999999999999999E-2</v>
      </c>
      <c r="L351" s="18">
        <v>3.66</v>
      </c>
      <c r="M351" s="16">
        <v>3.5999999999999997E-2</v>
      </c>
      <c r="N351" s="18">
        <v>2.27</v>
      </c>
      <c r="O351" s="16">
        <v>5.0999999999999997E-2</v>
      </c>
      <c r="P351" s="15">
        <v>2863773</v>
      </c>
      <c r="Q351" s="16">
        <v>3.2000000000000001E-2</v>
      </c>
      <c r="R351" s="17">
        <v>798447</v>
      </c>
      <c r="S351" s="16">
        <v>1.4999999999999999E-2</v>
      </c>
      <c r="T351" s="17">
        <v>1247014</v>
      </c>
      <c r="U351" s="16">
        <v>0.02</v>
      </c>
      <c r="V351" s="18">
        <v>3.59</v>
      </c>
      <c r="W351" s="16">
        <v>1.7000000000000001E-2</v>
      </c>
      <c r="X351" s="18">
        <v>2.2999999999999998</v>
      </c>
      <c r="Y351" s="16">
        <v>1.2E-2</v>
      </c>
      <c r="Z351" s="15">
        <v>5293920</v>
      </c>
      <c r="AA351" s="16">
        <v>5.0000000000000001E-3</v>
      </c>
      <c r="AB351" s="17">
        <v>1476082</v>
      </c>
      <c r="AC351" s="16">
        <v>-0.01</v>
      </c>
      <c r="AD351" s="17">
        <v>2312365</v>
      </c>
      <c r="AE351" s="16">
        <v>-1.2E-2</v>
      </c>
      <c r="AF351" s="18">
        <v>3.59</v>
      </c>
      <c r="AG351" s="16">
        <v>1.4999999999999999E-2</v>
      </c>
      <c r="AH351" s="18">
        <v>2.29</v>
      </c>
      <c r="AI351" s="16">
        <v>1.7000000000000001E-2</v>
      </c>
      <c r="AJ351" s="15">
        <v>10421793</v>
      </c>
      <c r="AK351" s="16">
        <v>1.2E-2</v>
      </c>
      <c r="AL351" s="17">
        <v>2926457</v>
      </c>
      <c r="AM351" s="16">
        <v>4.0000000000000001E-3</v>
      </c>
      <c r="AN351" s="17">
        <v>4595724</v>
      </c>
      <c r="AO351" s="16">
        <v>-4.0000000000000001E-3</v>
      </c>
      <c r="AP351" s="18">
        <v>3.56</v>
      </c>
      <c r="AQ351" s="16">
        <v>8.0000000000000002E-3</v>
      </c>
      <c r="AR351" s="18">
        <v>2.27</v>
      </c>
      <c r="AS351" s="16">
        <v>1.6E-2</v>
      </c>
    </row>
    <row r="352" spans="3:45" x14ac:dyDescent="0.2">
      <c r="C352" s="144" t="s">
        <v>19</v>
      </c>
      <c r="D352" s="144" t="s">
        <v>12</v>
      </c>
      <c r="E352" s="145" t="s">
        <v>344</v>
      </c>
      <c r="F352" s="15">
        <v>348576</v>
      </c>
      <c r="G352" s="16">
        <v>-3.2000000000000001E-2</v>
      </c>
      <c r="H352" s="142">
        <v>97087</v>
      </c>
      <c r="I352" s="141">
        <v>1.4E-2</v>
      </c>
      <c r="J352" s="17">
        <v>163909</v>
      </c>
      <c r="K352" s="16">
        <v>-1.9E-2</v>
      </c>
      <c r="L352" s="18">
        <v>3.59</v>
      </c>
      <c r="M352" s="16">
        <v>-4.4999999999999998E-2</v>
      </c>
      <c r="N352" s="18">
        <v>2.13</v>
      </c>
      <c r="O352" s="16">
        <v>-1.2E-2</v>
      </c>
      <c r="P352" s="15">
        <v>1030969</v>
      </c>
      <c r="Q352" s="16">
        <v>-4.4999999999999998E-2</v>
      </c>
      <c r="R352" s="17">
        <v>283595</v>
      </c>
      <c r="S352" s="16">
        <v>-2.7E-2</v>
      </c>
      <c r="T352" s="17">
        <v>468946</v>
      </c>
      <c r="U352" s="16">
        <v>-5.8999999999999997E-2</v>
      </c>
      <c r="V352" s="18">
        <v>3.64</v>
      </c>
      <c r="W352" s="16">
        <v>-1.9E-2</v>
      </c>
      <c r="X352" s="18">
        <v>2.2000000000000002</v>
      </c>
      <c r="Y352" s="16">
        <v>1.4999999999999999E-2</v>
      </c>
      <c r="Z352" s="15">
        <v>1974350</v>
      </c>
      <c r="AA352" s="16">
        <v>-5.2999999999999999E-2</v>
      </c>
      <c r="AB352" s="17">
        <v>546526</v>
      </c>
      <c r="AC352" s="16">
        <v>-4.4999999999999998E-2</v>
      </c>
      <c r="AD352" s="17">
        <v>907801</v>
      </c>
      <c r="AE352" s="16">
        <v>-8.5999999999999993E-2</v>
      </c>
      <c r="AF352" s="18">
        <v>3.61</v>
      </c>
      <c r="AG352" s="16">
        <v>-8.9999999999999993E-3</v>
      </c>
      <c r="AH352" s="18">
        <v>2.17</v>
      </c>
      <c r="AI352" s="16">
        <v>3.5999999999999997E-2</v>
      </c>
      <c r="AJ352" s="15">
        <v>4156095</v>
      </c>
      <c r="AK352" s="16">
        <v>-3.9E-2</v>
      </c>
      <c r="AL352" s="17">
        <v>1143036</v>
      </c>
      <c r="AM352" s="16">
        <v>-4.4999999999999998E-2</v>
      </c>
      <c r="AN352" s="17">
        <v>1921496</v>
      </c>
      <c r="AO352" s="16">
        <v>-0.08</v>
      </c>
      <c r="AP352" s="18">
        <v>3.64</v>
      </c>
      <c r="AQ352" s="16">
        <v>6.0000000000000001E-3</v>
      </c>
      <c r="AR352" s="18">
        <v>2.16</v>
      </c>
      <c r="AS352" s="16">
        <v>4.4999999999999998E-2</v>
      </c>
    </row>
    <row r="353" spans="3:45" x14ac:dyDescent="0.2">
      <c r="C353" s="144" t="s">
        <v>19</v>
      </c>
      <c r="D353" s="144" t="s">
        <v>12</v>
      </c>
      <c r="E353" s="145" t="s">
        <v>345</v>
      </c>
      <c r="F353" s="15">
        <v>727998</v>
      </c>
      <c r="G353" s="16">
        <v>-2.5000000000000001E-2</v>
      </c>
      <c r="H353" s="142">
        <v>190240</v>
      </c>
      <c r="I353" s="141">
        <v>-1.7000000000000001E-2</v>
      </c>
      <c r="J353" s="17">
        <v>311879</v>
      </c>
      <c r="K353" s="16">
        <v>-5.8999999999999997E-2</v>
      </c>
      <c r="L353" s="18">
        <v>3.83</v>
      </c>
      <c r="M353" s="16">
        <v>-8.0000000000000002E-3</v>
      </c>
      <c r="N353" s="18">
        <v>2.33</v>
      </c>
      <c r="O353" s="16">
        <v>3.5999999999999997E-2</v>
      </c>
      <c r="P353" s="15">
        <v>2284600</v>
      </c>
      <c r="Q353" s="16">
        <v>-7.0000000000000001E-3</v>
      </c>
      <c r="R353" s="17">
        <v>598638</v>
      </c>
      <c r="S353" s="16">
        <v>8.9999999999999993E-3</v>
      </c>
      <c r="T353" s="17">
        <v>981908</v>
      </c>
      <c r="U353" s="16">
        <v>-2.7E-2</v>
      </c>
      <c r="V353" s="18">
        <v>3.82</v>
      </c>
      <c r="W353" s="16">
        <v>-1.6E-2</v>
      </c>
      <c r="X353" s="18">
        <v>2.33</v>
      </c>
      <c r="Y353" s="16">
        <v>2.1000000000000001E-2</v>
      </c>
      <c r="Z353" s="15">
        <v>4373284</v>
      </c>
      <c r="AA353" s="16">
        <v>1E-3</v>
      </c>
      <c r="AB353" s="17">
        <v>1149039</v>
      </c>
      <c r="AC353" s="16">
        <v>1.6E-2</v>
      </c>
      <c r="AD353" s="17">
        <v>1890339</v>
      </c>
      <c r="AE353" s="16">
        <v>-1.7999999999999999E-2</v>
      </c>
      <c r="AF353" s="18">
        <v>3.81</v>
      </c>
      <c r="AG353" s="16">
        <v>-1.4999999999999999E-2</v>
      </c>
      <c r="AH353" s="18">
        <v>2.31</v>
      </c>
      <c r="AI353" s="16">
        <v>1.9E-2</v>
      </c>
      <c r="AJ353" s="15">
        <v>8859373</v>
      </c>
      <c r="AK353" s="16">
        <v>8.9999999999999993E-3</v>
      </c>
      <c r="AL353" s="17">
        <v>2331138</v>
      </c>
      <c r="AM353" s="16">
        <v>5.0000000000000001E-3</v>
      </c>
      <c r="AN353" s="17">
        <v>3894258</v>
      </c>
      <c r="AO353" s="16">
        <v>3.0000000000000001E-3</v>
      </c>
      <c r="AP353" s="18">
        <v>3.8</v>
      </c>
      <c r="AQ353" s="16">
        <v>4.0000000000000001E-3</v>
      </c>
      <c r="AR353" s="18">
        <v>2.27</v>
      </c>
      <c r="AS353" s="16">
        <v>5.0000000000000001E-3</v>
      </c>
    </row>
    <row r="354" spans="3:45" x14ac:dyDescent="0.2">
      <c r="C354" s="144" t="s">
        <v>19</v>
      </c>
      <c r="D354" s="144" t="s">
        <v>12</v>
      </c>
      <c r="E354" s="145" t="s">
        <v>319</v>
      </c>
      <c r="F354" s="15">
        <v>7742178</v>
      </c>
      <c r="G354" s="16">
        <v>-7.0000000000000001E-3</v>
      </c>
      <c r="H354" s="142">
        <v>1974141</v>
      </c>
      <c r="I354" s="141">
        <v>-4.4999999999999998E-2</v>
      </c>
      <c r="J354" s="17">
        <v>3159492</v>
      </c>
      <c r="K354" s="16">
        <v>-5.3999999999999999E-2</v>
      </c>
      <c r="L354" s="18">
        <v>3.92</v>
      </c>
      <c r="M354" s="16">
        <v>0.04</v>
      </c>
      <c r="N354" s="18">
        <v>2.4500000000000002</v>
      </c>
      <c r="O354" s="16">
        <v>0.05</v>
      </c>
      <c r="P354" s="15">
        <v>25241333</v>
      </c>
      <c r="Q354" s="16">
        <v>2.9000000000000001E-2</v>
      </c>
      <c r="R354" s="17">
        <v>6393443</v>
      </c>
      <c r="S354" s="16">
        <v>-1.2E-2</v>
      </c>
      <c r="T354" s="17">
        <v>10212993</v>
      </c>
      <c r="U354" s="16">
        <v>-1.6E-2</v>
      </c>
      <c r="V354" s="18">
        <v>3.95</v>
      </c>
      <c r="W354" s="16">
        <v>4.2000000000000003E-2</v>
      </c>
      <c r="X354" s="18">
        <v>2.4700000000000002</v>
      </c>
      <c r="Y354" s="16">
        <v>4.4999999999999998E-2</v>
      </c>
      <c r="Z354" s="15">
        <v>46932647</v>
      </c>
      <c r="AA354" s="16">
        <v>3.6999999999999998E-2</v>
      </c>
      <c r="AB354" s="17">
        <v>12066763</v>
      </c>
      <c r="AC354" s="16">
        <v>3.0000000000000001E-3</v>
      </c>
      <c r="AD354" s="17">
        <v>19312415</v>
      </c>
      <c r="AE354" s="16">
        <v>-5.0000000000000001E-3</v>
      </c>
      <c r="AF354" s="18">
        <v>3.89</v>
      </c>
      <c r="AG354" s="16">
        <v>3.4000000000000002E-2</v>
      </c>
      <c r="AH354" s="18">
        <v>2.4300000000000002</v>
      </c>
      <c r="AI354" s="16">
        <v>4.2000000000000003E-2</v>
      </c>
      <c r="AJ354" s="15">
        <v>91535801</v>
      </c>
      <c r="AK354" s="16">
        <v>3.2000000000000001E-2</v>
      </c>
      <c r="AL354" s="17">
        <v>23863616</v>
      </c>
      <c r="AM354" s="16">
        <v>2.3E-2</v>
      </c>
      <c r="AN354" s="17">
        <v>38321810</v>
      </c>
      <c r="AO354" s="16">
        <v>1.9E-2</v>
      </c>
      <c r="AP354" s="18">
        <v>3.84</v>
      </c>
      <c r="AQ354" s="16">
        <v>8.9999999999999993E-3</v>
      </c>
      <c r="AR354" s="18">
        <v>2.39</v>
      </c>
      <c r="AS354" s="16">
        <v>1.2999999999999999E-2</v>
      </c>
    </row>
    <row r="355" spans="3:45" x14ac:dyDescent="0.2">
      <c r="C355" s="144" t="s">
        <v>19</v>
      </c>
      <c r="D355" s="144" t="s">
        <v>12</v>
      </c>
      <c r="E355" s="145" t="s">
        <v>320</v>
      </c>
      <c r="F355" s="15">
        <v>8937924</v>
      </c>
      <c r="G355" s="16">
        <v>2.1999999999999999E-2</v>
      </c>
      <c r="H355" s="142">
        <v>2533211</v>
      </c>
      <c r="I355" s="141">
        <v>6.0000000000000001E-3</v>
      </c>
      <c r="J355" s="17">
        <v>4203261</v>
      </c>
      <c r="K355" s="16">
        <v>-2.1999999999999999E-2</v>
      </c>
      <c r="L355" s="18">
        <v>3.53</v>
      </c>
      <c r="M355" s="16">
        <v>1.4999999999999999E-2</v>
      </c>
      <c r="N355" s="18">
        <v>2.13</v>
      </c>
      <c r="O355" s="16">
        <v>4.3999999999999997E-2</v>
      </c>
      <c r="P355" s="15">
        <v>27097676</v>
      </c>
      <c r="Q355" s="16">
        <v>3.5000000000000003E-2</v>
      </c>
      <c r="R355" s="17">
        <v>7654752</v>
      </c>
      <c r="S355" s="16">
        <v>2.1999999999999999E-2</v>
      </c>
      <c r="T355" s="17">
        <v>12585195</v>
      </c>
      <c r="U355" s="16">
        <v>6.0000000000000001E-3</v>
      </c>
      <c r="V355" s="18">
        <v>3.54</v>
      </c>
      <c r="W355" s="16">
        <v>1.2999999999999999E-2</v>
      </c>
      <c r="X355" s="18">
        <v>2.15</v>
      </c>
      <c r="Y355" s="16">
        <v>2.9000000000000001E-2</v>
      </c>
      <c r="Z355" s="15">
        <v>51325422</v>
      </c>
      <c r="AA355" s="16">
        <v>1.7999999999999999E-2</v>
      </c>
      <c r="AB355" s="17">
        <v>14522338</v>
      </c>
      <c r="AC355" s="16">
        <v>7.0000000000000001E-3</v>
      </c>
      <c r="AD355" s="17">
        <v>23953280</v>
      </c>
      <c r="AE355" s="16">
        <v>-1.7999999999999999E-2</v>
      </c>
      <c r="AF355" s="18">
        <v>3.53</v>
      </c>
      <c r="AG355" s="16">
        <v>1.0999999999999999E-2</v>
      </c>
      <c r="AH355" s="18">
        <v>2.14</v>
      </c>
      <c r="AI355" s="16">
        <v>3.6999999999999998E-2</v>
      </c>
      <c r="AJ355" s="15">
        <v>103986760</v>
      </c>
      <c r="AK355" s="16">
        <v>1.9E-2</v>
      </c>
      <c r="AL355" s="17">
        <v>29291113</v>
      </c>
      <c r="AM355" s="16">
        <v>8.9999999999999993E-3</v>
      </c>
      <c r="AN355" s="17">
        <v>48466882</v>
      </c>
      <c r="AO355" s="16">
        <v>-1.6E-2</v>
      </c>
      <c r="AP355" s="18">
        <v>3.55</v>
      </c>
      <c r="AQ355" s="16">
        <v>0.01</v>
      </c>
      <c r="AR355" s="18">
        <v>2.15</v>
      </c>
      <c r="AS355" s="16">
        <v>3.5999999999999997E-2</v>
      </c>
    </row>
    <row r="356" spans="3:45" x14ac:dyDescent="0.2">
      <c r="C356" s="144" t="s">
        <v>19</v>
      </c>
      <c r="D356" s="144" t="s">
        <v>12</v>
      </c>
      <c r="E356" s="145" t="s">
        <v>321</v>
      </c>
      <c r="F356" s="15">
        <v>5980075</v>
      </c>
      <c r="G356" s="16">
        <v>7.0000000000000001E-3</v>
      </c>
      <c r="H356" s="142">
        <v>1643587</v>
      </c>
      <c r="I356" s="141">
        <v>0.02</v>
      </c>
      <c r="J356" s="17">
        <v>2722765</v>
      </c>
      <c r="K356" s="16">
        <v>-2.1000000000000001E-2</v>
      </c>
      <c r="L356" s="18">
        <v>3.64</v>
      </c>
      <c r="M356" s="16">
        <v>-1.2999999999999999E-2</v>
      </c>
      <c r="N356" s="18">
        <v>2.2000000000000002</v>
      </c>
      <c r="O356" s="16">
        <v>2.9000000000000001E-2</v>
      </c>
      <c r="P356" s="15">
        <v>17939787</v>
      </c>
      <c r="Q356" s="16">
        <v>-8.0000000000000002E-3</v>
      </c>
      <c r="R356" s="17">
        <v>4933904</v>
      </c>
      <c r="S356" s="16">
        <v>-0.01</v>
      </c>
      <c r="T356" s="17">
        <v>8123050</v>
      </c>
      <c r="U356" s="16">
        <v>-3.7999999999999999E-2</v>
      </c>
      <c r="V356" s="18">
        <v>3.64</v>
      </c>
      <c r="W356" s="16">
        <v>1E-3</v>
      </c>
      <c r="X356" s="18">
        <v>2.21</v>
      </c>
      <c r="Y356" s="16">
        <v>3.1E-2</v>
      </c>
      <c r="Z356" s="15">
        <v>34055724</v>
      </c>
      <c r="AA356" s="16">
        <v>-3.5000000000000003E-2</v>
      </c>
      <c r="AB356" s="17">
        <v>9352812</v>
      </c>
      <c r="AC356" s="16">
        <v>-3.4000000000000002E-2</v>
      </c>
      <c r="AD356" s="17">
        <v>15576948</v>
      </c>
      <c r="AE356" s="16">
        <v>-6.7000000000000004E-2</v>
      </c>
      <c r="AF356" s="18">
        <v>3.64</v>
      </c>
      <c r="AG356" s="16">
        <v>-1E-3</v>
      </c>
      <c r="AH356" s="18">
        <v>2.19</v>
      </c>
      <c r="AI356" s="16">
        <v>3.5000000000000003E-2</v>
      </c>
      <c r="AJ356" s="15">
        <v>69476911</v>
      </c>
      <c r="AK356" s="16">
        <v>-3.9E-2</v>
      </c>
      <c r="AL356" s="17">
        <v>19166438</v>
      </c>
      <c r="AM356" s="16">
        <v>-2.7E-2</v>
      </c>
      <c r="AN356" s="17">
        <v>32204240</v>
      </c>
      <c r="AO356" s="16">
        <v>-5.7000000000000002E-2</v>
      </c>
      <c r="AP356" s="18">
        <v>3.62</v>
      </c>
      <c r="AQ356" s="16">
        <v>-1.2E-2</v>
      </c>
      <c r="AR356" s="18">
        <v>2.16</v>
      </c>
      <c r="AS356" s="16">
        <v>0.02</v>
      </c>
    </row>
    <row r="357" spans="3:45" x14ac:dyDescent="0.2">
      <c r="C357" s="144" t="s">
        <v>19</v>
      </c>
      <c r="D357" s="144" t="s">
        <v>12</v>
      </c>
      <c r="E357" s="145" t="s">
        <v>322</v>
      </c>
      <c r="F357" s="15">
        <v>11989123</v>
      </c>
      <c r="G357" s="16">
        <v>8.6999999999999994E-2</v>
      </c>
      <c r="H357" s="142">
        <v>3261915</v>
      </c>
      <c r="I357" s="141">
        <v>9.7000000000000003E-2</v>
      </c>
      <c r="J357" s="17">
        <v>5302361</v>
      </c>
      <c r="K357" s="16">
        <v>8.3000000000000004E-2</v>
      </c>
      <c r="L357" s="18">
        <v>3.68</v>
      </c>
      <c r="M357" s="16">
        <v>-0.01</v>
      </c>
      <c r="N357" s="18">
        <v>2.2599999999999998</v>
      </c>
      <c r="O357" s="16">
        <v>3.0000000000000001E-3</v>
      </c>
      <c r="P357" s="15">
        <v>40725019</v>
      </c>
      <c r="Q357" s="16">
        <v>3.4000000000000002E-2</v>
      </c>
      <c r="R357" s="17">
        <v>11823959</v>
      </c>
      <c r="S357" s="16">
        <v>6.8000000000000005E-2</v>
      </c>
      <c r="T357" s="17">
        <v>17602824</v>
      </c>
      <c r="U357" s="16">
        <v>6.4000000000000001E-2</v>
      </c>
      <c r="V357" s="18">
        <v>3.44</v>
      </c>
      <c r="W357" s="16">
        <v>-3.2000000000000001E-2</v>
      </c>
      <c r="X357" s="18">
        <v>2.31</v>
      </c>
      <c r="Y357" s="16">
        <v>-2.8000000000000001E-2</v>
      </c>
      <c r="Z357" s="15">
        <v>72674237</v>
      </c>
      <c r="AA357" s="16">
        <v>2.8000000000000001E-2</v>
      </c>
      <c r="AB357" s="17">
        <v>20905831</v>
      </c>
      <c r="AC357" s="16">
        <v>6.5000000000000002E-2</v>
      </c>
      <c r="AD357" s="17">
        <v>32407482</v>
      </c>
      <c r="AE357" s="16">
        <v>0.05</v>
      </c>
      <c r="AF357" s="18">
        <v>3.48</v>
      </c>
      <c r="AG357" s="16">
        <v>-3.5000000000000003E-2</v>
      </c>
      <c r="AH357" s="18">
        <v>2.2400000000000002</v>
      </c>
      <c r="AI357" s="16">
        <v>-2.1000000000000001E-2</v>
      </c>
      <c r="AJ357" s="15">
        <v>140684518</v>
      </c>
      <c r="AK357" s="16">
        <v>6.0000000000000001E-3</v>
      </c>
      <c r="AL357" s="17">
        <v>40034146</v>
      </c>
      <c r="AM357" s="16">
        <v>0.04</v>
      </c>
      <c r="AN357" s="17">
        <v>62882508</v>
      </c>
      <c r="AO357" s="16">
        <v>1.7999999999999999E-2</v>
      </c>
      <c r="AP357" s="18">
        <v>3.51</v>
      </c>
      <c r="AQ357" s="16">
        <v>-3.3000000000000002E-2</v>
      </c>
      <c r="AR357" s="18">
        <v>2.2400000000000002</v>
      </c>
      <c r="AS357" s="16">
        <v>-1.0999999999999999E-2</v>
      </c>
    </row>
    <row r="358" spans="3:45" x14ac:dyDescent="0.2">
      <c r="C358" s="144" t="s">
        <v>19</v>
      </c>
      <c r="D358" s="144" t="s">
        <v>12</v>
      </c>
      <c r="E358" s="145" t="s">
        <v>323</v>
      </c>
      <c r="F358" s="18">
        <v>4294787</v>
      </c>
      <c r="G358" s="16">
        <v>0.02</v>
      </c>
      <c r="H358" s="142">
        <v>1309904</v>
      </c>
      <c r="I358" s="141">
        <v>1.2999999999999999E-2</v>
      </c>
      <c r="J358" s="18">
        <v>2194001</v>
      </c>
      <c r="K358" s="16">
        <v>-4.0000000000000001E-3</v>
      </c>
      <c r="L358" s="18">
        <v>3.28</v>
      </c>
      <c r="M358" s="16">
        <v>7.0000000000000001E-3</v>
      </c>
      <c r="N358" s="18">
        <v>1.96</v>
      </c>
      <c r="O358" s="16">
        <v>2.5000000000000001E-2</v>
      </c>
      <c r="P358" s="18">
        <v>13385195</v>
      </c>
      <c r="Q358" s="16">
        <v>6.8000000000000005E-2</v>
      </c>
      <c r="R358" s="18">
        <v>3975503</v>
      </c>
      <c r="S358" s="16">
        <v>0.08</v>
      </c>
      <c r="T358" s="18">
        <v>6614442</v>
      </c>
      <c r="U358" s="16">
        <v>8.5000000000000006E-2</v>
      </c>
      <c r="V358" s="18">
        <v>3.37</v>
      </c>
      <c r="W358" s="16">
        <v>-1.0999999999999999E-2</v>
      </c>
      <c r="X358" s="18">
        <v>2.02</v>
      </c>
      <c r="Y358" s="16">
        <v>-1.6E-2</v>
      </c>
      <c r="Z358" s="18">
        <v>24974839</v>
      </c>
      <c r="AA358" s="16">
        <v>3.6999999999999998E-2</v>
      </c>
      <c r="AB358" s="18">
        <v>7374198</v>
      </c>
      <c r="AC358" s="16">
        <v>5.2999999999999999E-2</v>
      </c>
      <c r="AD358" s="18">
        <v>12155792</v>
      </c>
      <c r="AE358" s="16">
        <v>4.7E-2</v>
      </c>
      <c r="AF358" s="18">
        <v>3.39</v>
      </c>
      <c r="AG358" s="16">
        <v>-1.4999999999999999E-2</v>
      </c>
      <c r="AH358" s="18">
        <v>2.0499999999999998</v>
      </c>
      <c r="AI358" s="16">
        <v>-8.9999999999999993E-3</v>
      </c>
      <c r="AJ358" s="18">
        <v>49734460</v>
      </c>
      <c r="AK358" s="16">
        <v>0.04</v>
      </c>
      <c r="AL358" s="18">
        <v>14680995</v>
      </c>
      <c r="AM358" s="16">
        <v>0.05</v>
      </c>
      <c r="AN358" s="18">
        <v>24198061</v>
      </c>
      <c r="AO358" s="16">
        <v>3.6999999999999998E-2</v>
      </c>
      <c r="AP358" s="18">
        <v>3.39</v>
      </c>
      <c r="AQ358" s="16">
        <v>-0.01</v>
      </c>
      <c r="AR358" s="18">
        <v>2.06</v>
      </c>
      <c r="AS358" s="16">
        <v>2E-3</v>
      </c>
    </row>
    <row r="359" spans="3:45" x14ac:dyDescent="0.2">
      <c r="C359" s="144" t="s">
        <v>19</v>
      </c>
      <c r="D359" s="144" t="s">
        <v>12</v>
      </c>
      <c r="E359" s="145" t="s">
        <v>324</v>
      </c>
      <c r="F359" s="18">
        <v>5432110</v>
      </c>
      <c r="G359" s="16">
        <v>-4.0000000000000001E-3</v>
      </c>
      <c r="H359" s="142">
        <v>1392920</v>
      </c>
      <c r="I359" s="141">
        <v>-4.8000000000000001E-2</v>
      </c>
      <c r="J359" s="18">
        <v>2228182</v>
      </c>
      <c r="K359" s="16">
        <v>-0.06</v>
      </c>
      <c r="L359" s="18">
        <v>3.9</v>
      </c>
      <c r="M359" s="16">
        <v>4.7E-2</v>
      </c>
      <c r="N359" s="18">
        <v>2.44</v>
      </c>
      <c r="O359" s="16">
        <v>0.06</v>
      </c>
      <c r="P359" s="18">
        <v>16584180</v>
      </c>
      <c r="Q359" s="16">
        <v>5.3999999999999999E-2</v>
      </c>
      <c r="R359" s="18">
        <v>4230678</v>
      </c>
      <c r="S359" s="16">
        <v>-6.0000000000000001E-3</v>
      </c>
      <c r="T359" s="18">
        <v>6746526</v>
      </c>
      <c r="U359" s="16">
        <v>1E-3</v>
      </c>
      <c r="V359" s="18">
        <v>3.92</v>
      </c>
      <c r="W359" s="16">
        <v>0.06</v>
      </c>
      <c r="X359" s="18">
        <v>2.46</v>
      </c>
      <c r="Y359" s="16">
        <v>5.2999999999999999E-2</v>
      </c>
      <c r="Z359" s="18">
        <v>32124512</v>
      </c>
      <c r="AA359" s="16">
        <v>8.9999999999999993E-3</v>
      </c>
      <c r="AB359" s="18">
        <v>8336452</v>
      </c>
      <c r="AC359" s="16">
        <v>-3.5000000000000003E-2</v>
      </c>
      <c r="AD359" s="18">
        <v>13364304</v>
      </c>
      <c r="AE359" s="16">
        <v>-3.1E-2</v>
      </c>
      <c r="AF359" s="18">
        <v>3.85</v>
      </c>
      <c r="AG359" s="16">
        <v>4.5999999999999999E-2</v>
      </c>
      <c r="AH359" s="18">
        <v>2.4</v>
      </c>
      <c r="AI359" s="16">
        <v>4.1000000000000002E-2</v>
      </c>
      <c r="AJ359" s="18">
        <v>65202499</v>
      </c>
      <c r="AK359" s="16">
        <v>-1.0999999999999999E-2</v>
      </c>
      <c r="AL359" s="18">
        <v>17376012</v>
      </c>
      <c r="AM359" s="16">
        <v>-3.5000000000000003E-2</v>
      </c>
      <c r="AN359" s="18">
        <v>27819116</v>
      </c>
      <c r="AO359" s="16">
        <v>-0.03</v>
      </c>
      <c r="AP359" s="18">
        <v>3.75</v>
      </c>
      <c r="AQ359" s="16">
        <v>2.5000000000000001E-2</v>
      </c>
      <c r="AR359" s="18">
        <v>2.34</v>
      </c>
      <c r="AS359" s="16">
        <v>0.02</v>
      </c>
    </row>
    <row r="360" spans="3:45" x14ac:dyDescent="0.2">
      <c r="C360" s="144" t="s">
        <v>19</v>
      </c>
      <c r="D360" s="144" t="s">
        <v>12</v>
      </c>
      <c r="E360" s="145" t="s">
        <v>325</v>
      </c>
      <c r="F360" s="15">
        <v>7425384</v>
      </c>
      <c r="G360" s="16">
        <v>-1.0999999999999999E-2</v>
      </c>
      <c r="H360" s="142">
        <v>1992762</v>
      </c>
      <c r="I360" s="141">
        <v>-3.2000000000000001E-2</v>
      </c>
      <c r="J360" s="17">
        <v>3231515</v>
      </c>
      <c r="K360" s="16">
        <v>-4.9000000000000002E-2</v>
      </c>
      <c r="L360" s="18">
        <v>3.73</v>
      </c>
      <c r="M360" s="16">
        <v>2.1000000000000001E-2</v>
      </c>
      <c r="N360" s="18">
        <v>2.2999999999999998</v>
      </c>
      <c r="O360" s="16">
        <v>3.9E-2</v>
      </c>
      <c r="P360" s="15">
        <v>22895575</v>
      </c>
      <c r="Q360" s="16">
        <v>3.5999999999999997E-2</v>
      </c>
      <c r="R360" s="17">
        <v>6210829</v>
      </c>
      <c r="S360" s="16">
        <v>0.02</v>
      </c>
      <c r="T360" s="17">
        <v>9807819</v>
      </c>
      <c r="U360" s="16">
        <v>2.3E-2</v>
      </c>
      <c r="V360" s="18">
        <v>3.69</v>
      </c>
      <c r="W360" s="16">
        <v>1.6E-2</v>
      </c>
      <c r="X360" s="18">
        <v>2.33</v>
      </c>
      <c r="Y360" s="16">
        <v>1.2999999999999999E-2</v>
      </c>
      <c r="Z360" s="15">
        <v>43363117</v>
      </c>
      <c r="AA360" s="16">
        <v>2.4E-2</v>
      </c>
      <c r="AB360" s="17">
        <v>11792555</v>
      </c>
      <c r="AC360" s="16">
        <v>8.9999999999999993E-3</v>
      </c>
      <c r="AD360" s="17">
        <v>18719860</v>
      </c>
      <c r="AE360" s="16">
        <v>3.0000000000000001E-3</v>
      </c>
      <c r="AF360" s="18">
        <v>3.68</v>
      </c>
      <c r="AG360" s="16">
        <v>1.4999999999999999E-2</v>
      </c>
      <c r="AH360" s="18">
        <v>2.3199999999999998</v>
      </c>
      <c r="AI360" s="16">
        <v>0.02</v>
      </c>
      <c r="AJ360" s="15">
        <v>87034854</v>
      </c>
      <c r="AK360" s="16">
        <v>2.5000000000000001E-2</v>
      </c>
      <c r="AL360" s="17">
        <v>23861056</v>
      </c>
      <c r="AM360" s="16">
        <v>1.6E-2</v>
      </c>
      <c r="AN360" s="17">
        <v>37989090</v>
      </c>
      <c r="AO360" s="16">
        <v>5.0000000000000001E-3</v>
      </c>
      <c r="AP360" s="18">
        <v>3.65</v>
      </c>
      <c r="AQ360" s="16">
        <v>8.9999999999999993E-3</v>
      </c>
      <c r="AR360" s="18">
        <v>2.29</v>
      </c>
      <c r="AS360" s="16">
        <v>0.02</v>
      </c>
    </row>
    <row r="361" spans="3:45" x14ac:dyDescent="0.2">
      <c r="C361" s="144" t="s">
        <v>19</v>
      </c>
      <c r="D361" s="144" t="s">
        <v>12</v>
      </c>
      <c r="E361" s="145" t="s">
        <v>326</v>
      </c>
      <c r="F361" s="15">
        <v>7972658</v>
      </c>
      <c r="G361" s="16">
        <v>1E-3</v>
      </c>
      <c r="H361" s="142">
        <v>2111888</v>
      </c>
      <c r="I361" s="141">
        <v>-1E-3</v>
      </c>
      <c r="J361" s="17">
        <v>3545616</v>
      </c>
      <c r="K361" s="16">
        <v>-5.8000000000000003E-2</v>
      </c>
      <c r="L361" s="18">
        <v>3.78</v>
      </c>
      <c r="M361" s="16">
        <v>2E-3</v>
      </c>
      <c r="N361" s="18">
        <v>2.25</v>
      </c>
      <c r="O361" s="16">
        <v>6.2E-2</v>
      </c>
      <c r="P361" s="15">
        <v>25154815</v>
      </c>
      <c r="Q361" s="16">
        <v>2.1999999999999999E-2</v>
      </c>
      <c r="R361" s="17">
        <v>6627502</v>
      </c>
      <c r="S361" s="16">
        <v>1.7000000000000001E-2</v>
      </c>
      <c r="T361" s="17">
        <v>11084745</v>
      </c>
      <c r="U361" s="16">
        <v>-3.5999999999999997E-2</v>
      </c>
      <c r="V361" s="18">
        <v>3.8</v>
      </c>
      <c r="W361" s="16">
        <v>6.0000000000000001E-3</v>
      </c>
      <c r="X361" s="18">
        <v>2.27</v>
      </c>
      <c r="Y361" s="16">
        <v>6.0999999999999999E-2</v>
      </c>
      <c r="Z361" s="15">
        <v>47541422</v>
      </c>
      <c r="AA361" s="16">
        <v>1.2999999999999999E-2</v>
      </c>
      <c r="AB361" s="17">
        <v>12634903</v>
      </c>
      <c r="AC361" s="16">
        <v>1.7000000000000001E-2</v>
      </c>
      <c r="AD361" s="17">
        <v>21311833</v>
      </c>
      <c r="AE361" s="16">
        <v>-2.9000000000000001E-2</v>
      </c>
      <c r="AF361" s="18">
        <v>3.76</v>
      </c>
      <c r="AG361" s="16">
        <v>-4.0000000000000001E-3</v>
      </c>
      <c r="AH361" s="18">
        <v>2.23</v>
      </c>
      <c r="AI361" s="16">
        <v>4.2999999999999997E-2</v>
      </c>
      <c r="AJ361" s="15">
        <v>94585850</v>
      </c>
      <c r="AK361" s="16">
        <v>5.0000000000000001E-3</v>
      </c>
      <c r="AL361" s="17">
        <v>25309579</v>
      </c>
      <c r="AM361" s="16">
        <v>2.5999999999999999E-2</v>
      </c>
      <c r="AN361" s="17">
        <v>43350311</v>
      </c>
      <c r="AO361" s="16">
        <v>-8.0000000000000002E-3</v>
      </c>
      <c r="AP361" s="18">
        <v>3.74</v>
      </c>
      <c r="AQ361" s="16">
        <v>-0.02</v>
      </c>
      <c r="AR361" s="18">
        <v>2.1800000000000002</v>
      </c>
      <c r="AS361" s="16">
        <v>1.2E-2</v>
      </c>
    </row>
    <row r="362" spans="3:45" x14ac:dyDescent="0.2">
      <c r="C362" s="144" t="s">
        <v>19</v>
      </c>
      <c r="D362" s="144" t="s">
        <v>12</v>
      </c>
      <c r="E362" s="145" t="s">
        <v>327</v>
      </c>
      <c r="F362" s="15">
        <v>59774237</v>
      </c>
      <c r="G362" s="16">
        <v>1.9E-2</v>
      </c>
      <c r="H362" s="142">
        <v>16220329</v>
      </c>
      <c r="I362" s="141">
        <v>8.0000000000000002E-3</v>
      </c>
      <c r="J362" s="17">
        <v>26587193</v>
      </c>
      <c r="K362" s="16">
        <v>-1.7000000000000001E-2</v>
      </c>
      <c r="L362" s="18">
        <v>3.69</v>
      </c>
      <c r="M362" s="16">
        <v>1.0999999999999999E-2</v>
      </c>
      <c r="N362" s="18">
        <v>2.25</v>
      </c>
      <c r="O362" s="16">
        <v>3.6999999999999998E-2</v>
      </c>
      <c r="P362" s="15">
        <v>189023579</v>
      </c>
      <c r="Q362" s="16">
        <v>3.2000000000000001E-2</v>
      </c>
      <c r="R362" s="17">
        <v>51850569</v>
      </c>
      <c r="S362" s="16">
        <v>2.5000000000000001E-2</v>
      </c>
      <c r="T362" s="17">
        <v>82777595</v>
      </c>
      <c r="U362" s="16">
        <v>1.2E-2</v>
      </c>
      <c r="V362" s="18">
        <v>3.65</v>
      </c>
      <c r="W362" s="16">
        <v>6.0000000000000001E-3</v>
      </c>
      <c r="X362" s="18">
        <v>2.2799999999999998</v>
      </c>
      <c r="Y362" s="16">
        <v>0.02</v>
      </c>
      <c r="Z362" s="15">
        <v>352991920</v>
      </c>
      <c r="AA362" s="16">
        <v>1.7999999999999999E-2</v>
      </c>
      <c r="AB362" s="17">
        <v>96985850</v>
      </c>
      <c r="AC362" s="16">
        <v>1.4999999999999999E-2</v>
      </c>
      <c r="AD362" s="17">
        <v>156801914</v>
      </c>
      <c r="AE362" s="16">
        <v>-4.0000000000000001E-3</v>
      </c>
      <c r="AF362" s="18">
        <v>3.64</v>
      </c>
      <c r="AG362" s="16">
        <v>2E-3</v>
      </c>
      <c r="AH362" s="18">
        <v>2.25</v>
      </c>
      <c r="AI362" s="16">
        <v>2.1000000000000001E-2</v>
      </c>
      <c r="AJ362" s="15">
        <v>702241655</v>
      </c>
      <c r="AK362" s="16">
        <v>0.01</v>
      </c>
      <c r="AL362" s="17">
        <v>193582950</v>
      </c>
      <c r="AM362" s="16">
        <v>1.4999999999999999E-2</v>
      </c>
      <c r="AN362" s="17">
        <v>315232020</v>
      </c>
      <c r="AO362" s="16">
        <v>-3.0000000000000001E-3</v>
      </c>
      <c r="AP362" s="18">
        <v>3.63</v>
      </c>
      <c r="AQ362" s="16">
        <v>-5.0000000000000001E-3</v>
      </c>
      <c r="AR362" s="18">
        <v>2.23</v>
      </c>
      <c r="AS362" s="16">
        <v>1.2999999999999999E-2</v>
      </c>
    </row>
    <row r="363" spans="3:45" x14ac:dyDescent="0.2">
      <c r="C363" s="144"/>
      <c r="D363" s="144"/>
      <c r="E363" s="145"/>
      <c r="F363" s="15"/>
      <c r="G363" s="16"/>
      <c r="H363" s="142"/>
      <c r="I363" s="141"/>
      <c r="J363" s="17"/>
      <c r="K363" s="16"/>
      <c r="L363" s="18"/>
      <c r="M363" s="16"/>
      <c r="N363" s="18"/>
      <c r="O363" s="16"/>
      <c r="P363" s="15"/>
      <c r="Q363" s="16"/>
      <c r="R363" s="17"/>
      <c r="S363" s="16"/>
      <c r="T363" s="17"/>
      <c r="U363" s="16"/>
      <c r="V363" s="18"/>
      <c r="W363" s="16"/>
      <c r="X363" s="18"/>
      <c r="Y363" s="16"/>
      <c r="Z363" s="15"/>
      <c r="AA363" s="16"/>
      <c r="AB363" s="17"/>
      <c r="AC363" s="16"/>
      <c r="AD363" s="17"/>
      <c r="AE363" s="16"/>
      <c r="AF363" s="18"/>
      <c r="AG363" s="16"/>
      <c r="AH363" s="18"/>
      <c r="AI363" s="16"/>
      <c r="AJ363" s="15"/>
      <c r="AK363" s="16"/>
      <c r="AL363" s="17"/>
      <c r="AM363" s="16"/>
      <c r="AN363" s="17"/>
      <c r="AO363" s="16"/>
      <c r="AP363" s="18"/>
      <c r="AQ363" s="16"/>
      <c r="AR363" s="18"/>
      <c r="AS363" s="16"/>
    </row>
    <row r="364" spans="3:45" x14ac:dyDescent="0.2">
      <c r="C364" s="144"/>
      <c r="D364" s="144"/>
      <c r="E364" s="145"/>
      <c r="F364" s="15"/>
      <c r="G364" s="16"/>
      <c r="H364" s="142"/>
      <c r="I364" s="141"/>
      <c r="J364" s="17"/>
      <c r="K364" s="16"/>
      <c r="L364" s="18"/>
      <c r="M364" s="16"/>
      <c r="N364" s="18"/>
      <c r="O364" s="16"/>
      <c r="P364" s="15"/>
      <c r="Q364" s="16"/>
      <c r="R364" s="17"/>
      <c r="S364" s="16"/>
      <c r="T364" s="17"/>
      <c r="U364" s="16"/>
      <c r="V364" s="18"/>
      <c r="W364" s="16"/>
      <c r="X364" s="18"/>
      <c r="Y364" s="16"/>
      <c r="Z364" s="15"/>
      <c r="AA364" s="16"/>
      <c r="AB364" s="17"/>
      <c r="AC364" s="16"/>
      <c r="AD364" s="17"/>
      <c r="AE364" s="16"/>
      <c r="AF364" s="18"/>
      <c r="AG364" s="16"/>
      <c r="AH364" s="18"/>
      <c r="AI364" s="16"/>
      <c r="AJ364" s="15"/>
      <c r="AK364" s="16"/>
      <c r="AL364" s="17"/>
      <c r="AM364" s="16"/>
      <c r="AN364" s="17"/>
      <c r="AO364" s="16"/>
      <c r="AP364" s="18"/>
      <c r="AQ364" s="16"/>
      <c r="AR364" s="18"/>
      <c r="AS364" s="16"/>
    </row>
    <row r="365" spans="3:45" x14ac:dyDescent="0.2">
      <c r="C365" s="144"/>
      <c r="D365" s="144"/>
      <c r="E365" s="145"/>
      <c r="F365" s="15"/>
      <c r="G365" s="16"/>
      <c r="H365" s="142"/>
      <c r="I365" s="141"/>
      <c r="J365" s="17"/>
      <c r="K365" s="16"/>
      <c r="L365" s="18"/>
      <c r="M365" s="16"/>
      <c r="N365" s="18"/>
      <c r="O365" s="16"/>
      <c r="P365" s="15"/>
      <c r="Q365" s="16"/>
      <c r="R365" s="17"/>
      <c r="S365" s="16"/>
      <c r="T365" s="17"/>
      <c r="U365" s="16"/>
      <c r="V365" s="18"/>
      <c r="W365" s="16"/>
      <c r="X365" s="18"/>
      <c r="Y365" s="16"/>
      <c r="Z365" s="15"/>
      <c r="AA365" s="16"/>
      <c r="AB365" s="17"/>
      <c r="AC365" s="16"/>
      <c r="AD365" s="17"/>
      <c r="AE365" s="16"/>
      <c r="AF365" s="18"/>
      <c r="AG365" s="16"/>
      <c r="AH365" s="18"/>
      <c r="AI365" s="16"/>
      <c r="AJ365" s="15"/>
      <c r="AK365" s="16"/>
      <c r="AL365" s="17"/>
      <c r="AM365" s="16"/>
      <c r="AN365" s="17"/>
      <c r="AO365" s="16"/>
      <c r="AP365" s="18"/>
      <c r="AQ365" s="16"/>
      <c r="AR365" s="18"/>
      <c r="AS365" s="16"/>
    </row>
    <row r="366" spans="3:45" x14ac:dyDescent="0.2">
      <c r="C366" s="144"/>
      <c r="D366" s="144"/>
      <c r="E366" s="145"/>
      <c r="F366" s="15"/>
      <c r="G366" s="16"/>
      <c r="H366" s="142"/>
      <c r="I366" s="141"/>
      <c r="J366" s="17"/>
      <c r="K366" s="16"/>
      <c r="L366" s="18"/>
      <c r="M366" s="16"/>
      <c r="N366" s="18"/>
      <c r="O366" s="16"/>
      <c r="P366" s="15"/>
      <c r="Q366" s="16"/>
      <c r="R366" s="17"/>
      <c r="S366" s="16"/>
      <c r="T366" s="17"/>
      <c r="U366" s="16"/>
      <c r="V366" s="18"/>
      <c r="W366" s="16"/>
      <c r="X366" s="18"/>
      <c r="Y366" s="16"/>
      <c r="Z366" s="15"/>
      <c r="AA366" s="16"/>
      <c r="AB366" s="17"/>
      <c r="AC366" s="16"/>
      <c r="AD366" s="17"/>
      <c r="AE366" s="16"/>
      <c r="AF366" s="18"/>
      <c r="AG366" s="16"/>
      <c r="AH366" s="18"/>
      <c r="AI366" s="16"/>
      <c r="AJ366" s="15"/>
      <c r="AK366" s="16"/>
      <c r="AL366" s="17"/>
      <c r="AM366" s="16"/>
      <c r="AN366" s="17"/>
      <c r="AO366" s="16"/>
      <c r="AP366" s="18"/>
      <c r="AQ366" s="16"/>
      <c r="AR366" s="18"/>
      <c r="AS366" s="16"/>
    </row>
    <row r="367" spans="3:45" x14ac:dyDescent="0.2">
      <c r="C367" s="144"/>
      <c r="D367" s="144"/>
      <c r="E367" s="145"/>
      <c r="F367" s="15"/>
      <c r="G367" s="16"/>
      <c r="H367" s="142"/>
      <c r="I367" s="141"/>
      <c r="J367" s="17"/>
      <c r="K367" s="16"/>
      <c r="L367" s="18"/>
      <c r="M367" s="16"/>
      <c r="N367" s="18"/>
      <c r="O367" s="16"/>
      <c r="P367" s="15"/>
      <c r="Q367" s="16"/>
      <c r="R367" s="17"/>
      <c r="S367" s="16"/>
      <c r="T367" s="17"/>
      <c r="U367" s="16"/>
      <c r="V367" s="18"/>
      <c r="W367" s="16"/>
      <c r="X367" s="18"/>
      <c r="Y367" s="16"/>
      <c r="Z367" s="15"/>
      <c r="AA367" s="16"/>
      <c r="AB367" s="17"/>
      <c r="AC367" s="16"/>
      <c r="AD367" s="17"/>
      <c r="AE367" s="16"/>
      <c r="AF367" s="18"/>
      <c r="AG367" s="16"/>
      <c r="AH367" s="18"/>
      <c r="AI367" s="16"/>
      <c r="AJ367" s="15"/>
      <c r="AK367" s="16"/>
      <c r="AL367" s="17"/>
      <c r="AM367" s="16"/>
      <c r="AN367" s="17"/>
      <c r="AO367" s="16"/>
      <c r="AP367" s="18"/>
      <c r="AQ367" s="16"/>
      <c r="AR367" s="18"/>
      <c r="AS367" s="16"/>
    </row>
    <row r="368" spans="3:45" x14ac:dyDescent="0.2">
      <c r="C368" s="144"/>
      <c r="D368" s="144"/>
      <c r="E368" s="145"/>
      <c r="F368" s="15"/>
      <c r="G368" s="16"/>
      <c r="H368" s="142"/>
      <c r="I368" s="141"/>
      <c r="J368" s="17"/>
      <c r="K368" s="16"/>
      <c r="L368" s="18"/>
      <c r="M368" s="16"/>
      <c r="N368" s="18"/>
      <c r="O368" s="16"/>
      <c r="P368" s="15"/>
      <c r="Q368" s="16"/>
      <c r="R368" s="17"/>
      <c r="S368" s="16"/>
      <c r="T368" s="17"/>
      <c r="U368" s="16"/>
      <c r="V368" s="18"/>
      <c r="W368" s="16"/>
      <c r="X368" s="18"/>
      <c r="Y368" s="16"/>
      <c r="Z368" s="15"/>
      <c r="AA368" s="16"/>
      <c r="AB368" s="17"/>
      <c r="AC368" s="16"/>
      <c r="AD368" s="17"/>
      <c r="AE368" s="16"/>
      <c r="AF368" s="18"/>
      <c r="AG368" s="16"/>
      <c r="AH368" s="18"/>
      <c r="AI368" s="16"/>
      <c r="AJ368" s="15"/>
      <c r="AK368" s="16"/>
      <c r="AL368" s="17"/>
      <c r="AM368" s="16"/>
      <c r="AN368" s="17"/>
      <c r="AO368" s="16"/>
      <c r="AP368" s="18"/>
      <c r="AQ368" s="16"/>
      <c r="AR368" s="18"/>
      <c r="AS368" s="16"/>
    </row>
    <row r="370" spans="1:45" s="27" customFormat="1" x14ac:dyDescent="0.2">
      <c r="A370" s="26" t="s">
        <v>109</v>
      </c>
      <c r="E370" s="30">
        <v>1</v>
      </c>
      <c r="F370" s="30">
        <v>2</v>
      </c>
      <c r="G370" s="30">
        <v>3</v>
      </c>
      <c r="H370" s="30">
        <v>4</v>
      </c>
      <c r="I370" s="30">
        <v>5</v>
      </c>
      <c r="J370" s="30">
        <v>6</v>
      </c>
      <c r="K370" s="30">
        <v>7</v>
      </c>
      <c r="L370" s="30">
        <v>8</v>
      </c>
      <c r="M370" s="30">
        <v>9</v>
      </c>
      <c r="N370" s="30">
        <v>10</v>
      </c>
      <c r="O370" s="30">
        <v>11</v>
      </c>
      <c r="P370" s="30">
        <v>12</v>
      </c>
      <c r="Q370" s="30">
        <v>13</v>
      </c>
      <c r="R370" s="30">
        <v>14</v>
      </c>
      <c r="S370" s="30">
        <v>15</v>
      </c>
      <c r="T370" s="30">
        <v>16</v>
      </c>
      <c r="U370" s="30">
        <v>17</v>
      </c>
      <c r="V370" s="30">
        <v>18</v>
      </c>
      <c r="W370" s="30">
        <v>19</v>
      </c>
      <c r="X370" s="30">
        <v>20</v>
      </c>
      <c r="Y370" s="30">
        <v>21</v>
      </c>
      <c r="Z370" s="30">
        <v>22</v>
      </c>
      <c r="AA370" s="30">
        <v>23</v>
      </c>
      <c r="AB370" s="30">
        <v>24</v>
      </c>
      <c r="AC370" s="30">
        <v>25</v>
      </c>
      <c r="AD370" s="30">
        <v>26</v>
      </c>
      <c r="AE370" s="30">
        <v>27</v>
      </c>
      <c r="AF370" s="30">
        <v>28</v>
      </c>
      <c r="AG370" s="30">
        <v>29</v>
      </c>
      <c r="AH370" s="30">
        <v>30</v>
      </c>
      <c r="AI370" s="30">
        <v>31</v>
      </c>
      <c r="AJ370" s="30">
        <v>32</v>
      </c>
      <c r="AK370" s="30">
        <v>33</v>
      </c>
      <c r="AL370" s="30">
        <v>34</v>
      </c>
      <c r="AM370" s="30">
        <v>35</v>
      </c>
      <c r="AN370" s="30">
        <v>36</v>
      </c>
      <c r="AO370" s="30">
        <v>37</v>
      </c>
      <c r="AP370" s="30">
        <v>38</v>
      </c>
      <c r="AQ370" s="30">
        <v>39</v>
      </c>
      <c r="AR370" s="30">
        <v>40</v>
      </c>
      <c r="AS370" s="30">
        <v>41</v>
      </c>
    </row>
    <row r="371" spans="1:45" x14ac:dyDescent="0.2">
      <c r="B371" s="5" t="s">
        <v>107</v>
      </c>
      <c r="C371" s="6"/>
      <c r="D371" s="6"/>
      <c r="E371" s="7"/>
      <c r="F371" s="8" t="s">
        <v>69</v>
      </c>
      <c r="G371" s="9"/>
      <c r="N371" s="9"/>
      <c r="P371" s="8" t="s">
        <v>70</v>
      </c>
      <c r="Q371" s="9"/>
      <c r="Z371" s="8" t="s">
        <v>71</v>
      </c>
      <c r="AA371" s="9"/>
      <c r="AJ371" s="8" t="s">
        <v>72</v>
      </c>
      <c r="AK371" s="9"/>
    </row>
    <row r="372" spans="1:45" ht="56.25" x14ac:dyDescent="0.2">
      <c r="B372" s="10"/>
      <c r="C372" s="11"/>
      <c r="D372" s="11"/>
      <c r="E372" s="12"/>
      <c r="F372" s="140" t="s">
        <v>406</v>
      </c>
      <c r="G372" s="140" t="s">
        <v>407</v>
      </c>
      <c r="H372" s="140" t="s">
        <v>408</v>
      </c>
      <c r="I372" s="140" t="s">
        <v>409</v>
      </c>
      <c r="J372" s="140" t="s">
        <v>410</v>
      </c>
      <c r="K372" s="140" t="s">
        <v>411</v>
      </c>
      <c r="L372" s="140" t="s">
        <v>412</v>
      </c>
      <c r="M372" s="140" t="s">
        <v>413</v>
      </c>
      <c r="N372" s="140" t="s">
        <v>414</v>
      </c>
      <c r="O372" s="140" t="s">
        <v>415</v>
      </c>
      <c r="P372" s="140" t="s">
        <v>406</v>
      </c>
      <c r="Q372" s="140" t="s">
        <v>407</v>
      </c>
      <c r="R372" s="140" t="s">
        <v>408</v>
      </c>
      <c r="S372" s="140" t="s">
        <v>409</v>
      </c>
      <c r="T372" s="140" t="s">
        <v>410</v>
      </c>
      <c r="U372" s="140" t="s">
        <v>411</v>
      </c>
      <c r="V372" s="140" t="s">
        <v>412</v>
      </c>
      <c r="W372" s="140" t="s">
        <v>413</v>
      </c>
      <c r="X372" s="140" t="s">
        <v>414</v>
      </c>
      <c r="Y372" s="140" t="s">
        <v>415</v>
      </c>
      <c r="Z372" s="140" t="s">
        <v>406</v>
      </c>
      <c r="AA372" s="140" t="s">
        <v>407</v>
      </c>
      <c r="AB372" s="140" t="s">
        <v>408</v>
      </c>
      <c r="AC372" s="140" t="s">
        <v>409</v>
      </c>
      <c r="AD372" s="140" t="s">
        <v>410</v>
      </c>
      <c r="AE372" s="140" t="s">
        <v>411</v>
      </c>
      <c r="AF372" s="140" t="s">
        <v>412</v>
      </c>
      <c r="AG372" s="140" t="s">
        <v>413</v>
      </c>
      <c r="AH372" s="140" t="s">
        <v>414</v>
      </c>
      <c r="AI372" s="140" t="s">
        <v>415</v>
      </c>
      <c r="AJ372" s="140" t="s">
        <v>406</v>
      </c>
      <c r="AK372" s="140" t="s">
        <v>407</v>
      </c>
      <c r="AL372" s="140" t="s">
        <v>408</v>
      </c>
      <c r="AM372" s="140" t="s">
        <v>409</v>
      </c>
      <c r="AN372" s="140" t="s">
        <v>410</v>
      </c>
      <c r="AO372" s="140" t="s">
        <v>411</v>
      </c>
      <c r="AP372" s="140" t="s">
        <v>412</v>
      </c>
      <c r="AQ372" s="140" t="s">
        <v>413</v>
      </c>
      <c r="AR372" s="140" t="s">
        <v>414</v>
      </c>
      <c r="AS372" s="140" t="s">
        <v>415</v>
      </c>
    </row>
    <row r="373" spans="1:45" x14ac:dyDescent="0.2">
      <c r="B373" s="28" t="s">
        <v>19</v>
      </c>
      <c r="C373" s="28" t="s">
        <v>11</v>
      </c>
      <c r="D373" s="28" t="s">
        <v>23</v>
      </c>
      <c r="E373" s="14" t="s">
        <v>271</v>
      </c>
      <c r="F373" s="15">
        <v>73305.679999999993</v>
      </c>
      <c r="G373" s="16">
        <v>-7.5751372932406205E-2</v>
      </c>
      <c r="H373" s="17">
        <v>14524.04</v>
      </c>
      <c r="I373" s="16">
        <v>-0.13694665116138099</v>
      </c>
      <c r="J373" s="17">
        <v>28311.56</v>
      </c>
      <c r="K373" s="16">
        <v>-0.13943931983280899</v>
      </c>
      <c r="L373" s="18">
        <v>5.0471962346564698</v>
      </c>
      <c r="M373" s="16">
        <v>7.0905556778527404E-2</v>
      </c>
      <c r="N373" s="18">
        <v>2.5892490558626902</v>
      </c>
      <c r="O373" s="16">
        <v>7.4007502745802603E-2</v>
      </c>
      <c r="P373" s="15">
        <v>212341</v>
      </c>
      <c r="Q373" s="16">
        <v>-1.38137871471478E-2</v>
      </c>
      <c r="R373" s="17">
        <v>42098.41</v>
      </c>
      <c r="S373" s="16">
        <v>-7.8304226236405507E-3</v>
      </c>
      <c r="T373" s="17">
        <v>82181.87</v>
      </c>
      <c r="U373" s="16">
        <v>-6.0091656012977498E-3</v>
      </c>
      <c r="V373" s="18">
        <v>5.0439197109819602</v>
      </c>
      <c r="W373" s="16">
        <v>-6.03058656497948E-3</v>
      </c>
      <c r="X373" s="18">
        <v>2.58379372482033</v>
      </c>
      <c r="Y373" s="16">
        <v>-7.8518043383883108E-3</v>
      </c>
      <c r="Z373" s="15">
        <v>410316.61</v>
      </c>
      <c r="AA373" s="16">
        <v>-1.9803819633812801E-2</v>
      </c>
      <c r="AB373" s="17">
        <v>82984.52</v>
      </c>
      <c r="AC373" s="16">
        <v>9.1705721556573101E-3</v>
      </c>
      <c r="AD373" s="17">
        <v>160571.89000000001</v>
      </c>
      <c r="AE373" s="16">
        <v>1.07394444215041E-2</v>
      </c>
      <c r="AF373" s="18">
        <v>4.9444957927092901</v>
      </c>
      <c r="AG373" s="16">
        <v>-2.8711094624547798E-2</v>
      </c>
      <c r="AH373" s="18">
        <v>2.5553452101734599</v>
      </c>
      <c r="AI373" s="16">
        <v>-3.0218731666100299E-2</v>
      </c>
      <c r="AJ373" s="15">
        <v>833339.5</v>
      </c>
      <c r="AK373" s="16">
        <v>-6.23852825162068E-2</v>
      </c>
      <c r="AL373" s="17">
        <v>169357.74</v>
      </c>
      <c r="AM373" s="16">
        <v>-3.2058406475739099E-2</v>
      </c>
      <c r="AN373" s="17">
        <v>320481.09999999998</v>
      </c>
      <c r="AO373" s="16">
        <v>-1.79455975352137E-2</v>
      </c>
      <c r="AP373" s="18">
        <v>4.9205870366479898</v>
      </c>
      <c r="AQ373" s="16">
        <v>-3.13313078427057E-2</v>
      </c>
      <c r="AR373" s="18">
        <v>2.6002765841729798</v>
      </c>
      <c r="AS373" s="16">
        <v>-4.52517547596724E-2</v>
      </c>
    </row>
    <row r="374" spans="1:45" x14ac:dyDescent="0.2">
      <c r="B374" s="29"/>
      <c r="C374" s="29"/>
      <c r="D374" s="29"/>
      <c r="E374" s="14" t="s">
        <v>272</v>
      </c>
      <c r="F374" s="15">
        <v>308256.57</v>
      </c>
      <c r="G374" s="16">
        <v>9.9214541030744993E-2</v>
      </c>
      <c r="H374" s="17">
        <v>68228.009999999995</v>
      </c>
      <c r="I374" s="16">
        <v>0.10354704566518</v>
      </c>
      <c r="J374" s="17">
        <v>133620.51999999999</v>
      </c>
      <c r="K374" s="16">
        <v>0.10429041022303499</v>
      </c>
      <c r="L374" s="18">
        <v>4.5180354813221104</v>
      </c>
      <c r="M374" s="16">
        <v>-3.9259809098794096E-3</v>
      </c>
      <c r="N374" s="18">
        <v>2.3069553239277898</v>
      </c>
      <c r="O374" s="16">
        <v>-4.5964984802002304E-3</v>
      </c>
      <c r="P374" s="15">
        <v>880887.81</v>
      </c>
      <c r="Q374" s="16">
        <v>9.0075095816315801E-2</v>
      </c>
      <c r="R374" s="17">
        <v>194355.7</v>
      </c>
      <c r="S374" s="16">
        <v>8.4843492402578505E-2</v>
      </c>
      <c r="T374" s="17">
        <v>381500.66</v>
      </c>
      <c r="U374" s="16">
        <v>8.80959768013206E-2</v>
      </c>
      <c r="V374" s="18">
        <v>4.53234872967451</v>
      </c>
      <c r="W374" s="16">
        <v>4.8224499205419399E-3</v>
      </c>
      <c r="X374" s="18">
        <v>2.30900730289693</v>
      </c>
      <c r="Y374" s="16">
        <v>1.8188827614390201E-3</v>
      </c>
      <c r="Z374" s="15">
        <v>1720806.69</v>
      </c>
      <c r="AA374" s="16">
        <v>8.0387356538608998E-2</v>
      </c>
      <c r="AB374" s="17">
        <v>378749.49</v>
      </c>
      <c r="AC374" s="16">
        <v>6.8197214600446601E-2</v>
      </c>
      <c r="AD374" s="17">
        <v>744053.55</v>
      </c>
      <c r="AE374" s="16">
        <v>6.4529402847136694E-2</v>
      </c>
      <c r="AF374" s="18">
        <v>4.5433901178322396</v>
      </c>
      <c r="AG374" s="16">
        <v>1.1411883284794099E-2</v>
      </c>
      <c r="AH374" s="18">
        <v>2.3127457560010298</v>
      </c>
      <c r="AI374" s="16">
        <v>1.4896679837174499E-2</v>
      </c>
      <c r="AJ374" s="15">
        <v>3462131.44</v>
      </c>
      <c r="AK374" s="16">
        <v>0.12884896554049699</v>
      </c>
      <c r="AL374" s="17">
        <v>759689.51</v>
      </c>
      <c r="AM374" s="16">
        <v>0.12885033438547999</v>
      </c>
      <c r="AN374" s="17">
        <v>1490633.55</v>
      </c>
      <c r="AO374" s="16">
        <v>0.110011942375458</v>
      </c>
      <c r="AP374" s="18">
        <v>4.5572979413655501</v>
      </c>
      <c r="AQ374" s="16">
        <v>-1.21260094568731E-6</v>
      </c>
      <c r="AR374" s="18">
        <v>2.32259057901924</v>
      </c>
      <c r="AS374" s="16">
        <v>1.69701085600279E-2</v>
      </c>
    </row>
    <row r="375" spans="1:45" x14ac:dyDescent="0.2">
      <c r="B375" s="29"/>
      <c r="C375" s="29"/>
      <c r="D375" s="29"/>
      <c r="E375" s="14" t="s">
        <v>273</v>
      </c>
      <c r="F375" s="15">
        <v>478221.79</v>
      </c>
      <c r="G375" s="16">
        <v>0.30562000391722799</v>
      </c>
      <c r="H375" s="17">
        <v>107373.93</v>
      </c>
      <c r="I375" s="16">
        <v>0.39662086571715899</v>
      </c>
      <c r="J375" s="17">
        <v>203140.44</v>
      </c>
      <c r="K375" s="16">
        <v>0.28049160080266</v>
      </c>
      <c r="L375" s="18">
        <v>4.4537979563568202</v>
      </c>
      <c r="M375" s="16">
        <v>-6.5157885030739798E-2</v>
      </c>
      <c r="N375" s="18">
        <v>2.35414371456516</v>
      </c>
      <c r="O375" s="16">
        <v>1.96240280676706E-2</v>
      </c>
      <c r="P375" s="15">
        <v>1430987.04</v>
      </c>
      <c r="Q375" s="16">
        <v>0.239351303622306</v>
      </c>
      <c r="R375" s="17">
        <v>321593.64</v>
      </c>
      <c r="S375" s="16">
        <v>0.29729487692316903</v>
      </c>
      <c r="T375" s="17">
        <v>603341.07999999996</v>
      </c>
      <c r="U375" s="16">
        <v>0.18700157886233601</v>
      </c>
      <c r="V375" s="18">
        <v>4.44967456445967</v>
      </c>
      <c r="W375" s="16">
        <v>-4.4664921084317702E-2</v>
      </c>
      <c r="X375" s="18">
        <v>2.3717712707379399</v>
      </c>
      <c r="Y375" s="16">
        <v>4.4102489577261698E-2</v>
      </c>
      <c r="Z375" s="15">
        <v>2703378.62</v>
      </c>
      <c r="AA375" s="16">
        <v>0.156356342053664</v>
      </c>
      <c r="AB375" s="17">
        <v>605499</v>
      </c>
      <c r="AC375" s="16">
        <v>0.18389911747262799</v>
      </c>
      <c r="AD375" s="17">
        <v>1158128.69</v>
      </c>
      <c r="AE375" s="16">
        <v>0.11311401420039199</v>
      </c>
      <c r="AF375" s="18">
        <v>4.4647119483269204</v>
      </c>
      <c r="AG375" s="16">
        <v>-2.3264461483645301E-2</v>
      </c>
      <c r="AH375" s="18">
        <v>2.3342644417176102</v>
      </c>
      <c r="AI375" s="16">
        <v>3.8848067045796401E-2</v>
      </c>
      <c r="AJ375" s="15">
        <v>5126200.7699999996</v>
      </c>
      <c r="AK375" s="16">
        <v>9.3939420524059195E-2</v>
      </c>
      <c r="AL375" s="17">
        <v>1124671.21</v>
      </c>
      <c r="AM375" s="16">
        <v>0.101456116818958</v>
      </c>
      <c r="AN375" s="17">
        <v>2222543.14</v>
      </c>
      <c r="AO375" s="16">
        <v>6.6946668362995093E-2</v>
      </c>
      <c r="AP375" s="18">
        <v>4.5579550044674804</v>
      </c>
      <c r="AQ375" s="16">
        <v>-6.8243266164861299E-3</v>
      </c>
      <c r="AR375" s="18">
        <v>2.3064572640871202</v>
      </c>
      <c r="AS375" s="16">
        <v>2.5299064106436401E-2</v>
      </c>
    </row>
    <row r="376" spans="1:45" x14ac:dyDescent="0.2">
      <c r="B376" s="29"/>
      <c r="C376" s="29"/>
      <c r="D376" s="29"/>
      <c r="E376" s="14" t="s">
        <v>274</v>
      </c>
      <c r="F376" s="15">
        <v>208944.44</v>
      </c>
      <c r="G376" s="16">
        <v>0.112477769818578</v>
      </c>
      <c r="H376" s="17">
        <v>45812.959999999999</v>
      </c>
      <c r="I376" s="16">
        <v>0.10581462569229599</v>
      </c>
      <c r="J376" s="17">
        <v>87106.51</v>
      </c>
      <c r="K376" s="16">
        <v>0.103997541222545</v>
      </c>
      <c r="L376" s="18">
        <v>4.5608151055945703</v>
      </c>
      <c r="M376" s="16">
        <v>6.0255525397032604E-3</v>
      </c>
      <c r="N376" s="18">
        <v>2.39872358564245</v>
      </c>
      <c r="O376" s="16">
        <v>7.6813835895342001E-3</v>
      </c>
      <c r="P376" s="15">
        <v>565113.14</v>
      </c>
      <c r="Q376" s="16">
        <v>0.101978300482819</v>
      </c>
      <c r="R376" s="17">
        <v>124005.58</v>
      </c>
      <c r="S376" s="16">
        <v>8.4261325998926995E-2</v>
      </c>
      <c r="T376" s="17">
        <v>236401.41</v>
      </c>
      <c r="U376" s="16">
        <v>8.5871431660119804E-2</v>
      </c>
      <c r="V376" s="18">
        <v>4.5571589601048599</v>
      </c>
      <c r="W376" s="16">
        <v>1.6340133193969601E-2</v>
      </c>
      <c r="X376" s="18">
        <v>2.3904812581278598</v>
      </c>
      <c r="Y376" s="16">
        <v>1.4833126973489701E-2</v>
      </c>
      <c r="Z376" s="15">
        <v>1103547.8500000001</v>
      </c>
      <c r="AA376" s="16">
        <v>8.0786550102044094E-2</v>
      </c>
      <c r="AB376" s="17">
        <v>241673.95</v>
      </c>
      <c r="AC376" s="16">
        <v>6.5410939171703306E-2</v>
      </c>
      <c r="AD376" s="17">
        <v>461760.97</v>
      </c>
      <c r="AE376" s="16">
        <v>6.1556979610980701E-2</v>
      </c>
      <c r="AF376" s="18">
        <v>4.56626727870339</v>
      </c>
      <c r="AG376" s="16">
        <v>1.44316247984976E-2</v>
      </c>
      <c r="AH376" s="18">
        <v>2.3898681822329002</v>
      </c>
      <c r="AI376" s="16">
        <v>1.8114496781991299E-2</v>
      </c>
      <c r="AJ376" s="15">
        <v>2246014.9700000002</v>
      </c>
      <c r="AK376" s="16">
        <v>0.129096800015713</v>
      </c>
      <c r="AL376" s="17">
        <v>491303.23</v>
      </c>
      <c r="AM376" s="16">
        <v>0.13331735980728099</v>
      </c>
      <c r="AN376" s="17">
        <v>936796.93</v>
      </c>
      <c r="AO376" s="16">
        <v>0.107518176752394</v>
      </c>
      <c r="AP376" s="18">
        <v>4.57154529596722</v>
      </c>
      <c r="AQ376" s="16">
        <v>-3.72407583369726E-3</v>
      </c>
      <c r="AR376" s="18">
        <v>2.3975473211681</v>
      </c>
      <c r="AS376" s="16">
        <v>1.9483764434995301E-2</v>
      </c>
    </row>
    <row r="377" spans="1:45" x14ac:dyDescent="0.2">
      <c r="B377" s="29"/>
      <c r="C377" s="29"/>
      <c r="D377" s="29"/>
      <c r="E377" s="14" t="s">
        <v>275</v>
      </c>
      <c r="F377" s="15">
        <v>417198.4</v>
      </c>
      <c r="G377" s="16">
        <v>0.28065675964970299</v>
      </c>
      <c r="H377" s="17">
        <v>109581.79</v>
      </c>
      <c r="I377" s="16">
        <v>0.31901867961381503</v>
      </c>
      <c r="J377" s="17">
        <v>177132.65</v>
      </c>
      <c r="K377" s="16">
        <v>0.30143609888591599</v>
      </c>
      <c r="L377" s="18">
        <v>3.8071873073071698</v>
      </c>
      <c r="M377" s="16">
        <v>-2.9083682101714799E-2</v>
      </c>
      <c r="N377" s="18">
        <v>2.3552879720367801</v>
      </c>
      <c r="O377" s="16">
        <v>-1.59664690828853E-2</v>
      </c>
      <c r="P377" s="15">
        <v>1290835.3400000001</v>
      </c>
      <c r="Q377" s="16">
        <v>0.256323444015013</v>
      </c>
      <c r="R377" s="17">
        <v>351040.12</v>
      </c>
      <c r="S377" s="16">
        <v>0.35983249708027798</v>
      </c>
      <c r="T377" s="17">
        <v>563367.98</v>
      </c>
      <c r="U377" s="16">
        <v>0.302066476605928</v>
      </c>
      <c r="V377" s="18">
        <v>3.67717325301735</v>
      </c>
      <c r="W377" s="16">
        <v>-7.6118972952558706E-2</v>
      </c>
      <c r="X377" s="18">
        <v>2.2912827598046999</v>
      </c>
      <c r="Y377" s="16">
        <v>-3.51311038359206E-2</v>
      </c>
      <c r="Z377" s="15">
        <v>2335085.6800000002</v>
      </c>
      <c r="AA377" s="16">
        <v>0.18831228087638499</v>
      </c>
      <c r="AB377" s="17">
        <v>628943.93999999994</v>
      </c>
      <c r="AC377" s="16">
        <v>0.29463231563075598</v>
      </c>
      <c r="AD377" s="17">
        <v>1025185.37</v>
      </c>
      <c r="AE377" s="16">
        <v>0.24115880559351199</v>
      </c>
      <c r="AF377" s="18">
        <v>3.7127087670166601</v>
      </c>
      <c r="AG377" s="16">
        <v>-8.2123730012540794E-2</v>
      </c>
      <c r="AH377" s="18">
        <v>2.2777204477664399</v>
      </c>
      <c r="AI377" s="16">
        <v>-4.2578374724462298E-2</v>
      </c>
      <c r="AJ377" s="15">
        <v>4322424.43</v>
      </c>
      <c r="AK377" s="16">
        <v>0.13635902321145299</v>
      </c>
      <c r="AL377" s="17">
        <v>1119304.97</v>
      </c>
      <c r="AM377" s="16">
        <v>0.20760931175821001</v>
      </c>
      <c r="AN377" s="17">
        <v>1854879.45</v>
      </c>
      <c r="AO377" s="16">
        <v>0.16788204916692401</v>
      </c>
      <c r="AP377" s="18">
        <v>3.8617039554465702</v>
      </c>
      <c r="AQ377" s="16">
        <v>-5.9001108929029697E-2</v>
      </c>
      <c r="AR377" s="18">
        <v>2.3302993787547801</v>
      </c>
      <c r="AS377" s="16">
        <v>-2.6991617841851001E-2</v>
      </c>
    </row>
    <row r="378" spans="1:45" x14ac:dyDescent="0.2">
      <c r="B378" s="29"/>
      <c r="C378" s="29"/>
      <c r="D378" s="29"/>
      <c r="E378" s="14" t="s">
        <v>276</v>
      </c>
      <c r="F378" s="15">
        <v>182295.63</v>
      </c>
      <c r="G378" s="16">
        <v>-2.2906661336743898E-2</v>
      </c>
      <c r="H378" s="17">
        <v>43514.97</v>
      </c>
      <c r="I378" s="16">
        <v>-2.0558494744909402E-2</v>
      </c>
      <c r="J378" s="17">
        <v>87654.27</v>
      </c>
      <c r="K378" s="16">
        <v>-1.9817617799826399E-2</v>
      </c>
      <c r="L378" s="18">
        <v>4.1892624538176202</v>
      </c>
      <c r="M378" s="16">
        <v>-2.3974546506714801E-3</v>
      </c>
      <c r="N378" s="18">
        <v>2.0797119181986199</v>
      </c>
      <c r="O378" s="16">
        <v>-3.1514987343309502E-3</v>
      </c>
      <c r="P378" s="15">
        <v>551080.18999999994</v>
      </c>
      <c r="Q378" s="16">
        <v>-1.38718732476851E-2</v>
      </c>
      <c r="R378" s="17">
        <v>131177.64000000001</v>
      </c>
      <c r="S378" s="16">
        <v>-1.96381564172367E-2</v>
      </c>
      <c r="T378" s="17">
        <v>264519.2</v>
      </c>
      <c r="U378" s="16">
        <v>-1.8401939274327699E-2</v>
      </c>
      <c r="V378" s="18">
        <v>4.2010222931286201</v>
      </c>
      <c r="W378" s="16">
        <v>5.8817906952381297E-3</v>
      </c>
      <c r="X378" s="18">
        <v>2.0833277508778201</v>
      </c>
      <c r="Y378" s="16">
        <v>4.61499080722883E-3</v>
      </c>
      <c r="Z378" s="15">
        <v>1036938.3</v>
      </c>
      <c r="AA378" s="16">
        <v>-6.7032444100266694E-2</v>
      </c>
      <c r="AB378" s="17">
        <v>245402.59</v>
      </c>
      <c r="AC378" s="16">
        <v>-7.4334284010406093E-2</v>
      </c>
      <c r="AD378" s="17">
        <v>495443.49</v>
      </c>
      <c r="AE378" s="16">
        <v>-4.6150279712958299E-2</v>
      </c>
      <c r="AF378" s="18">
        <v>4.22545784867226</v>
      </c>
      <c r="AG378" s="16">
        <v>7.88820389910788E-3</v>
      </c>
      <c r="AH378" s="18">
        <v>2.0929496924058899</v>
      </c>
      <c r="AI378" s="16">
        <v>-2.18925098400451E-2</v>
      </c>
      <c r="AJ378" s="15">
        <v>2081982.71</v>
      </c>
      <c r="AK378" s="16">
        <v>-9.109224674817E-2</v>
      </c>
      <c r="AL378" s="17">
        <v>490338.98</v>
      </c>
      <c r="AM378" s="16">
        <v>-0.106560183957808</v>
      </c>
      <c r="AN378" s="17">
        <v>991100.04</v>
      </c>
      <c r="AO378" s="16">
        <v>-5.8971181238079401E-2</v>
      </c>
      <c r="AP378" s="18">
        <v>4.2460069358548704</v>
      </c>
      <c r="AQ378" s="16">
        <v>1.7312791451536799E-2</v>
      </c>
      <c r="AR378" s="18">
        <v>2.1006786661011501</v>
      </c>
      <c r="AS378" s="16">
        <v>-3.41339870465934E-2</v>
      </c>
    </row>
    <row r="379" spans="1:45" x14ac:dyDescent="0.2">
      <c r="B379" s="29"/>
      <c r="C379" s="29"/>
      <c r="D379" s="29"/>
      <c r="E379" s="14" t="s">
        <v>277</v>
      </c>
      <c r="F379" s="15">
        <v>127472.05</v>
      </c>
      <c r="G379" s="16">
        <v>0.16660812518006299</v>
      </c>
      <c r="H379" s="17">
        <v>26520.58</v>
      </c>
      <c r="I379" s="16">
        <v>0.26298940959869999</v>
      </c>
      <c r="J379" s="17">
        <v>53438.52</v>
      </c>
      <c r="K379" s="16">
        <v>0.239857031986831</v>
      </c>
      <c r="L379" s="18">
        <v>4.8065332658637203</v>
      </c>
      <c r="M379" s="16">
        <v>-7.6312028973593196E-2</v>
      </c>
      <c r="N379" s="18">
        <v>2.3853963395692799</v>
      </c>
      <c r="O379" s="16">
        <v>-5.9078510600040102E-2</v>
      </c>
      <c r="P379" s="15">
        <v>370903.13</v>
      </c>
      <c r="Q379" s="16">
        <v>0.27480081018767899</v>
      </c>
      <c r="R379" s="17">
        <v>77791.929999999993</v>
      </c>
      <c r="S379" s="16">
        <v>0.41639997166906201</v>
      </c>
      <c r="T379" s="17">
        <v>156716.29999999999</v>
      </c>
      <c r="U379" s="16">
        <v>0.39672473151495202</v>
      </c>
      <c r="V379" s="18">
        <v>4.7678869774795398</v>
      </c>
      <c r="W379" s="16">
        <v>-9.9971169382702299E-2</v>
      </c>
      <c r="X379" s="18">
        <v>2.3667169911489698</v>
      </c>
      <c r="Y379" s="16">
        <v>-8.7292734621393905E-2</v>
      </c>
      <c r="Z379" s="15">
        <v>657169.54</v>
      </c>
      <c r="AA379" s="16">
        <v>0.15660578617278501</v>
      </c>
      <c r="AB379" s="17">
        <v>136360.99</v>
      </c>
      <c r="AC379" s="16">
        <v>0.26300369849182498</v>
      </c>
      <c r="AD379" s="17">
        <v>277644.05</v>
      </c>
      <c r="AE379" s="16">
        <v>0.244293448911169</v>
      </c>
      <c r="AF379" s="18">
        <v>4.8193368205965701</v>
      </c>
      <c r="AG379" s="16">
        <v>-8.4241964173257994E-2</v>
      </c>
      <c r="AH379" s="18">
        <v>2.3669498409924499</v>
      </c>
      <c r="AI379" s="16">
        <v>-7.0471851165910093E-2</v>
      </c>
      <c r="AJ379" s="15">
        <v>1266203.02</v>
      </c>
      <c r="AK379" s="16">
        <v>6.13693403853399E-2</v>
      </c>
      <c r="AL379" s="17">
        <v>252750.67</v>
      </c>
      <c r="AM379" s="16">
        <v>0.131583847409804</v>
      </c>
      <c r="AN379" s="17">
        <v>523244.51</v>
      </c>
      <c r="AO379" s="16">
        <v>0.115666216116867</v>
      </c>
      <c r="AP379" s="18">
        <v>5.0096920415680799</v>
      </c>
      <c r="AQ379" s="16">
        <v>-6.2049760771316E-2</v>
      </c>
      <c r="AR379" s="18">
        <v>2.4199069379628999</v>
      </c>
      <c r="AS379" s="16">
        <v>-4.8667670444042001E-2</v>
      </c>
    </row>
    <row r="380" spans="1:45" x14ac:dyDescent="0.2">
      <c r="B380" s="29"/>
      <c r="C380" s="29"/>
      <c r="D380" s="29"/>
      <c r="E380" s="14" t="s">
        <v>278</v>
      </c>
      <c r="F380" s="15">
        <v>221327.55</v>
      </c>
      <c r="G380" s="16">
        <v>2.5790863709432E-2</v>
      </c>
      <c r="H380" s="17">
        <v>43471.57</v>
      </c>
      <c r="I380" s="16">
        <v>-1.6332544074494498E-2</v>
      </c>
      <c r="J380" s="17">
        <v>85385.31</v>
      </c>
      <c r="K380" s="16">
        <v>-1.0537617337807101E-2</v>
      </c>
      <c r="L380" s="18">
        <v>5.0913171527966403</v>
      </c>
      <c r="M380" s="16">
        <v>4.2822813269036898E-2</v>
      </c>
      <c r="N380" s="18">
        <v>2.5921033723482401</v>
      </c>
      <c r="O380" s="16">
        <v>3.6715373604700098E-2</v>
      </c>
      <c r="P380" s="15">
        <v>657709.69999999995</v>
      </c>
      <c r="Q380" s="16">
        <v>1.95031786421931E-2</v>
      </c>
      <c r="R380" s="17">
        <v>126593.78</v>
      </c>
      <c r="S380" s="16">
        <v>-4.4262340379816398E-2</v>
      </c>
      <c r="T380" s="17">
        <v>248289.9</v>
      </c>
      <c r="U380" s="16">
        <v>-4.2877811501784699E-2</v>
      </c>
      <c r="V380" s="18">
        <v>5.19543456242479</v>
      </c>
      <c r="W380" s="16">
        <v>6.6718642276114307E-2</v>
      </c>
      <c r="X380" s="18">
        <v>2.6489587373469501</v>
      </c>
      <c r="Y380" s="16">
        <v>6.5175576215464798E-2</v>
      </c>
      <c r="Z380" s="15">
        <v>1259303.46</v>
      </c>
      <c r="AA380" s="16">
        <v>4.5374490830638901E-2</v>
      </c>
      <c r="AB380" s="17">
        <v>244301.81</v>
      </c>
      <c r="AC380" s="16">
        <v>-1.6742422150765698E-2</v>
      </c>
      <c r="AD380" s="17">
        <v>479567.15</v>
      </c>
      <c r="AE380" s="16">
        <v>-2.7314320934108401E-2</v>
      </c>
      <c r="AF380" s="18">
        <v>5.15470376580509</v>
      </c>
      <c r="AG380" s="16">
        <v>6.3174608953717196E-2</v>
      </c>
      <c r="AH380" s="18">
        <v>2.62591685022629</v>
      </c>
      <c r="AI380" s="16">
        <v>7.4730011276153793E-2</v>
      </c>
      <c r="AJ380" s="15">
        <v>2516078.5</v>
      </c>
      <c r="AK380" s="16">
        <v>0.104176049602885</v>
      </c>
      <c r="AL380" s="17">
        <v>491116.64</v>
      </c>
      <c r="AM380" s="16">
        <v>5.9337635940488201E-2</v>
      </c>
      <c r="AN380" s="17">
        <v>968267.11</v>
      </c>
      <c r="AO380" s="16">
        <v>4.2762703172247202E-2</v>
      </c>
      <c r="AP380" s="18">
        <v>5.1231790883729804</v>
      </c>
      <c r="AQ380" s="16">
        <v>4.2326839093741103E-2</v>
      </c>
      <c r="AR380" s="18">
        <v>2.5985376080779998</v>
      </c>
      <c r="AS380" s="16">
        <v>5.8894843710663301E-2</v>
      </c>
    </row>
    <row r="381" spans="1:45" x14ac:dyDescent="0.2">
      <c r="B381" s="29"/>
      <c r="C381" s="29"/>
      <c r="D381" s="29"/>
      <c r="E381" s="14" t="s">
        <v>279</v>
      </c>
      <c r="F381" s="15">
        <v>122411.88</v>
      </c>
      <c r="G381" s="16">
        <v>0.15203049196527299</v>
      </c>
      <c r="H381" s="17">
        <v>27644.67</v>
      </c>
      <c r="I381" s="16">
        <v>0.16531431825664</v>
      </c>
      <c r="J381" s="17">
        <v>55264</v>
      </c>
      <c r="K381" s="16">
        <v>0.164375552411543</v>
      </c>
      <c r="L381" s="18">
        <v>4.4280463467279603</v>
      </c>
      <c r="M381" s="16">
        <v>-1.13993504441278E-2</v>
      </c>
      <c r="N381" s="18">
        <v>2.21503836132021</v>
      </c>
      <c r="O381" s="16">
        <v>-1.06023013113786E-2</v>
      </c>
      <c r="P381" s="15">
        <v>343140.07</v>
      </c>
      <c r="Q381" s="16">
        <v>0.15096545366860201</v>
      </c>
      <c r="R381" s="17">
        <v>74433.42</v>
      </c>
      <c r="S381" s="16">
        <v>0.122848594678428</v>
      </c>
      <c r="T381" s="17">
        <v>148810.67000000001</v>
      </c>
      <c r="U381" s="16">
        <v>0.122056011161244</v>
      </c>
      <c r="V381" s="18">
        <v>4.6100269207030902</v>
      </c>
      <c r="W381" s="16">
        <v>2.5040650291971198E-2</v>
      </c>
      <c r="X381" s="18">
        <v>2.30588350956286</v>
      </c>
      <c r="Y381" s="16">
        <v>2.57647053442892E-2</v>
      </c>
      <c r="Z381" s="15">
        <v>680937.9</v>
      </c>
      <c r="AA381" s="16">
        <v>0.17752567706984199</v>
      </c>
      <c r="AB381" s="17">
        <v>149810.81</v>
      </c>
      <c r="AC381" s="16">
        <v>0.18761194496029901</v>
      </c>
      <c r="AD381" s="17">
        <v>299506.34999999998</v>
      </c>
      <c r="AE381" s="16">
        <v>0.176991525683493</v>
      </c>
      <c r="AF381" s="18">
        <v>4.5453188591664402</v>
      </c>
      <c r="AG381" s="16">
        <v>-8.4928986553720297E-3</v>
      </c>
      <c r="AH381" s="18">
        <v>2.2735341003621499</v>
      </c>
      <c r="AI381" s="16">
        <v>4.5382772491769398E-4</v>
      </c>
      <c r="AJ381" s="15">
        <v>1314444.02</v>
      </c>
      <c r="AK381" s="16">
        <v>0.13246167548141899</v>
      </c>
      <c r="AL381" s="17">
        <v>295473.44</v>
      </c>
      <c r="AM381" s="16">
        <v>0.18019607155499001</v>
      </c>
      <c r="AN381" s="17">
        <v>590786.72</v>
      </c>
      <c r="AO381" s="16">
        <v>0.15886028824884901</v>
      </c>
      <c r="AP381" s="18">
        <v>4.4486029607263502</v>
      </c>
      <c r="AQ381" s="16">
        <v>-4.0446157400504799E-2</v>
      </c>
      <c r="AR381" s="18">
        <v>2.2249044799111299</v>
      </c>
      <c r="AS381" s="16">
        <v>-2.2779806189856699E-2</v>
      </c>
    </row>
    <row r="382" spans="1:45" x14ac:dyDescent="0.2">
      <c r="B382" s="29"/>
      <c r="C382" s="29"/>
      <c r="D382" s="29"/>
      <c r="E382" s="14" t="s">
        <v>280</v>
      </c>
      <c r="F382" s="15">
        <v>122895.71</v>
      </c>
      <c r="G382" s="16">
        <v>0.177460285675825</v>
      </c>
      <c r="H382" s="17">
        <v>24524.46</v>
      </c>
      <c r="I382" s="16">
        <v>0.18680677344049401</v>
      </c>
      <c r="J382" s="17">
        <v>49548.47</v>
      </c>
      <c r="K382" s="16">
        <v>0.17818093708581101</v>
      </c>
      <c r="L382" s="18">
        <v>5.0111484615767301</v>
      </c>
      <c r="M382" s="16">
        <v>-7.8753239144182998E-3</v>
      </c>
      <c r="N382" s="18">
        <v>2.4803129137993598</v>
      </c>
      <c r="O382" s="16">
        <v>-6.1166446281873705E-4</v>
      </c>
      <c r="P382" s="15">
        <v>343957.47</v>
      </c>
      <c r="Q382" s="16">
        <v>0.16247659761862199</v>
      </c>
      <c r="R382" s="17">
        <v>63750.85</v>
      </c>
      <c r="S382" s="16">
        <v>0.248326041574675</v>
      </c>
      <c r="T382" s="17">
        <v>129220.32</v>
      </c>
      <c r="U382" s="16">
        <v>0.23717395013287901</v>
      </c>
      <c r="V382" s="18">
        <v>5.3953393562595604</v>
      </c>
      <c r="W382" s="16">
        <v>-6.8771651873704404E-2</v>
      </c>
      <c r="X382" s="18">
        <v>2.66179088552017</v>
      </c>
      <c r="Y382" s="16">
        <v>-6.0377404896242902E-2</v>
      </c>
      <c r="Z382" s="15">
        <v>633051.79</v>
      </c>
      <c r="AA382" s="16">
        <v>0.119294100398797</v>
      </c>
      <c r="AB382" s="17">
        <v>112817.63</v>
      </c>
      <c r="AC382" s="16">
        <v>0.17423031759423699</v>
      </c>
      <c r="AD382" s="17">
        <v>229739.09</v>
      </c>
      <c r="AE382" s="16">
        <v>0.166005323733215</v>
      </c>
      <c r="AF382" s="18">
        <v>5.6112842469745203</v>
      </c>
      <c r="AG382" s="16">
        <v>-4.6784873778419798E-2</v>
      </c>
      <c r="AH382" s="18">
        <v>2.7555249304765699</v>
      </c>
      <c r="AI382" s="16">
        <v>-4.00609005667854E-2</v>
      </c>
      <c r="AJ382" s="15">
        <v>1234092.3500000001</v>
      </c>
      <c r="AK382" s="16">
        <v>0.135145434408207</v>
      </c>
      <c r="AL382" s="17">
        <v>215005.89</v>
      </c>
      <c r="AM382" s="16">
        <v>0.15707248446148001</v>
      </c>
      <c r="AN382" s="17">
        <v>440231.58</v>
      </c>
      <c r="AO382" s="16">
        <v>0.14925756421290101</v>
      </c>
      <c r="AP382" s="18">
        <v>5.7398071745848496</v>
      </c>
      <c r="AQ382" s="16">
        <v>-1.8950455004103101E-2</v>
      </c>
      <c r="AR382" s="18">
        <v>2.8032799237165098</v>
      </c>
      <c r="AS382" s="16">
        <v>-1.2279344721440899E-2</v>
      </c>
    </row>
    <row r="383" spans="1:45" x14ac:dyDescent="0.2">
      <c r="B383" s="29"/>
      <c r="C383" s="29"/>
      <c r="D383" s="29"/>
      <c r="E383" s="14" t="s">
        <v>281</v>
      </c>
      <c r="F383" s="15">
        <v>105281.35</v>
      </c>
      <c r="G383" s="16">
        <v>8.7705571960698503E-2</v>
      </c>
      <c r="H383" s="17">
        <v>20634.96</v>
      </c>
      <c r="I383" s="16">
        <v>4.7834352987057301E-2</v>
      </c>
      <c r="J383" s="17">
        <v>41545.81</v>
      </c>
      <c r="K383" s="16">
        <v>3.7396224945166097E-2</v>
      </c>
      <c r="L383" s="18">
        <v>5.1020864590965997</v>
      </c>
      <c r="M383" s="16">
        <v>3.80510706296091E-2</v>
      </c>
      <c r="N383" s="18">
        <v>2.5341027169767498</v>
      </c>
      <c r="O383" s="16">
        <v>4.8495787632340401E-2</v>
      </c>
      <c r="P383" s="15">
        <v>298094.06</v>
      </c>
      <c r="Q383" s="16">
        <v>0.10759066215214499</v>
      </c>
      <c r="R383" s="17">
        <v>55843.66</v>
      </c>
      <c r="S383" s="16">
        <v>5.5247585221152903E-2</v>
      </c>
      <c r="T383" s="17">
        <v>112482.53</v>
      </c>
      <c r="U383" s="16">
        <v>4.3949004683650601E-2</v>
      </c>
      <c r="V383" s="18">
        <v>5.3380107965702797</v>
      </c>
      <c r="W383" s="16">
        <v>4.9602650282323899E-2</v>
      </c>
      <c r="X383" s="18">
        <v>2.65013651453252</v>
      </c>
      <c r="Y383" s="16">
        <v>6.0962419795380203E-2</v>
      </c>
      <c r="Z383" s="15">
        <v>573168.86</v>
      </c>
      <c r="AA383" s="16">
        <v>0.106371765896928</v>
      </c>
      <c r="AB383" s="17">
        <v>106819.73</v>
      </c>
      <c r="AC383" s="16">
        <v>5.23745331812598E-2</v>
      </c>
      <c r="AD383" s="17">
        <v>215519.34</v>
      </c>
      <c r="AE383" s="16">
        <v>3.8932464699833198E-2</v>
      </c>
      <c r="AF383" s="18">
        <v>5.3657583669234103</v>
      </c>
      <c r="AG383" s="16">
        <v>5.1309900622963797E-2</v>
      </c>
      <c r="AH383" s="18">
        <v>2.65947761347079</v>
      </c>
      <c r="AI383" s="16">
        <v>6.4912112662279198E-2</v>
      </c>
      <c r="AJ383" s="15">
        <v>1134005.3799999999</v>
      </c>
      <c r="AK383" s="16">
        <v>0.12085796268644</v>
      </c>
      <c r="AL383" s="17">
        <v>212144.24</v>
      </c>
      <c r="AM383" s="16">
        <v>6.1496517056057597E-2</v>
      </c>
      <c r="AN383" s="17">
        <v>429780.66</v>
      </c>
      <c r="AO383" s="16">
        <v>4.7027563765885801E-2</v>
      </c>
      <c r="AP383" s="18">
        <v>5.3454450613412803</v>
      </c>
      <c r="AQ383" s="16">
        <v>5.5922412063126099E-2</v>
      </c>
      <c r="AR383" s="18">
        <v>2.6385677289434102</v>
      </c>
      <c r="AS383" s="16">
        <v>7.0514283936332106E-2</v>
      </c>
    </row>
    <row r="384" spans="1:45" x14ac:dyDescent="0.2">
      <c r="B384" s="29"/>
      <c r="C384" s="29"/>
      <c r="D384" s="29"/>
      <c r="E384" s="14" t="s">
        <v>282</v>
      </c>
      <c r="F384" s="15">
        <v>264992.65999999997</v>
      </c>
      <c r="G384" s="16">
        <v>0.18717842253755401</v>
      </c>
      <c r="H384" s="17">
        <v>49646.53</v>
      </c>
      <c r="I384" s="16">
        <v>0.12816459219850901</v>
      </c>
      <c r="J384" s="17">
        <v>91552.36</v>
      </c>
      <c r="K384" s="16">
        <v>0.15447687783024</v>
      </c>
      <c r="L384" s="18">
        <v>5.3375867356691398</v>
      </c>
      <c r="M384" s="16">
        <v>5.2309592720013898E-2</v>
      </c>
      <c r="N384" s="18">
        <v>2.89443833015337</v>
      </c>
      <c r="O384" s="16">
        <v>2.8325855056338799E-2</v>
      </c>
      <c r="P384" s="15">
        <v>754791.43</v>
      </c>
      <c r="Q384" s="16">
        <v>0.23296928363883601</v>
      </c>
      <c r="R384" s="17">
        <v>141291.24</v>
      </c>
      <c r="S384" s="16">
        <v>0.16135663084101801</v>
      </c>
      <c r="T384" s="17">
        <v>258575.15</v>
      </c>
      <c r="U384" s="16">
        <v>0.17565500984694299</v>
      </c>
      <c r="V384" s="18">
        <v>5.3420964385336296</v>
      </c>
      <c r="W384" s="16">
        <v>6.16629301422753E-2</v>
      </c>
      <c r="X384" s="18">
        <v>2.9190408668427699</v>
      </c>
      <c r="Y384" s="16">
        <v>4.8750928896525901E-2</v>
      </c>
      <c r="Z384" s="15">
        <v>1416141.82</v>
      </c>
      <c r="AA384" s="16">
        <v>0.218242681985165</v>
      </c>
      <c r="AB384" s="17">
        <v>270169.5</v>
      </c>
      <c r="AC384" s="16">
        <v>0.17512459706009101</v>
      </c>
      <c r="AD384" s="17">
        <v>492636.3</v>
      </c>
      <c r="AE384" s="16">
        <v>0.177764892225001</v>
      </c>
      <c r="AF384" s="18">
        <v>5.2416790940502196</v>
      </c>
      <c r="AG384" s="16">
        <v>3.6692351630581398E-2</v>
      </c>
      <c r="AH384" s="18">
        <v>2.8746193084025702</v>
      </c>
      <c r="AI384" s="16">
        <v>3.4368310710718303E-2</v>
      </c>
      <c r="AJ384" s="15">
        <v>2686381.24</v>
      </c>
      <c r="AK384" s="16">
        <v>0.20484427384408899</v>
      </c>
      <c r="AL384" s="17">
        <v>519401.38</v>
      </c>
      <c r="AM384" s="16">
        <v>0.20040755507791</v>
      </c>
      <c r="AN384" s="17">
        <v>941116.87</v>
      </c>
      <c r="AO384" s="16">
        <v>0.18121719595485999</v>
      </c>
      <c r="AP384" s="18">
        <v>5.1720718185230901</v>
      </c>
      <c r="AQ384" s="16">
        <v>3.6960103653222399E-3</v>
      </c>
      <c r="AR384" s="18">
        <v>2.85446082801597</v>
      </c>
      <c r="AS384" s="16">
        <v>2.0002314536345801E-2</v>
      </c>
    </row>
    <row r="385" spans="2:45" x14ac:dyDescent="0.2">
      <c r="B385" s="29"/>
      <c r="C385" s="29"/>
      <c r="D385" s="29"/>
      <c r="E385" s="14" t="s">
        <v>283</v>
      </c>
      <c r="F385" s="15">
        <v>158087.46</v>
      </c>
      <c r="G385" s="16">
        <v>0.38708033543157899</v>
      </c>
      <c r="H385" s="17">
        <v>29257.06</v>
      </c>
      <c r="I385" s="16">
        <v>0.29485638971393002</v>
      </c>
      <c r="J385" s="17">
        <v>56438.23</v>
      </c>
      <c r="K385" s="16">
        <v>0.35504002343303598</v>
      </c>
      <c r="L385" s="18">
        <v>5.4033952830530501</v>
      </c>
      <c r="M385" s="16">
        <v>7.1223300475834403E-2</v>
      </c>
      <c r="N385" s="18">
        <v>2.8010704800628901</v>
      </c>
      <c r="O385" s="16">
        <v>2.3645288289986001E-2</v>
      </c>
      <c r="P385" s="15">
        <v>485230.2</v>
      </c>
      <c r="Q385" s="16">
        <v>0.43296227078608002</v>
      </c>
      <c r="R385" s="17">
        <v>88954.15</v>
      </c>
      <c r="S385" s="16">
        <v>0.34760638700783197</v>
      </c>
      <c r="T385" s="17">
        <v>169271.74</v>
      </c>
      <c r="U385" s="16">
        <v>0.38220503817417201</v>
      </c>
      <c r="V385" s="18">
        <v>5.4548348784177003</v>
      </c>
      <c r="W385" s="16">
        <v>6.3338883372145896E-2</v>
      </c>
      <c r="X385" s="18">
        <v>2.8665753657403199</v>
      </c>
      <c r="Y385" s="16">
        <v>3.67219270731034E-2</v>
      </c>
      <c r="Z385" s="15">
        <v>884190.69</v>
      </c>
      <c r="AA385" s="16">
        <v>0.41827564129246603</v>
      </c>
      <c r="AB385" s="17">
        <v>164356.12</v>
      </c>
      <c r="AC385" s="16">
        <v>0.37640867271828499</v>
      </c>
      <c r="AD385" s="17">
        <v>313227.21000000002</v>
      </c>
      <c r="AE385" s="16">
        <v>0.39568700668120399</v>
      </c>
      <c r="AF385" s="18">
        <v>5.37972477082082</v>
      </c>
      <c r="AG385" s="16">
        <v>3.04175419728345E-2</v>
      </c>
      <c r="AH385" s="18">
        <v>2.8228412531593299</v>
      </c>
      <c r="AI385" s="16">
        <v>1.6184599056328401E-2</v>
      </c>
      <c r="AJ385" s="15">
        <v>1593928.35</v>
      </c>
      <c r="AK385" s="16">
        <v>0.48501558442052101</v>
      </c>
      <c r="AL385" s="17">
        <v>300794.65999999997</v>
      </c>
      <c r="AM385" s="16">
        <v>0.484169653273953</v>
      </c>
      <c r="AN385" s="17">
        <v>571369.05000000005</v>
      </c>
      <c r="AO385" s="16">
        <v>0.449382912219637</v>
      </c>
      <c r="AP385" s="18">
        <v>5.2990580018940499</v>
      </c>
      <c r="AQ385" s="16">
        <v>5.69969305532332E-4</v>
      </c>
      <c r="AR385" s="18">
        <v>2.7896651910004602</v>
      </c>
      <c r="AS385" s="16">
        <v>2.4584719400558501E-2</v>
      </c>
    </row>
    <row r="386" spans="2:45" x14ac:dyDescent="0.2">
      <c r="B386" s="29"/>
      <c r="C386" s="29"/>
      <c r="D386" s="29"/>
      <c r="E386" s="14" t="s">
        <v>284</v>
      </c>
      <c r="F386" s="15">
        <v>158959.67000000001</v>
      </c>
      <c r="G386" s="16">
        <v>0.16121370167805801</v>
      </c>
      <c r="H386" s="17">
        <v>33159.910000000003</v>
      </c>
      <c r="I386" s="16">
        <v>0.125413334283624</v>
      </c>
      <c r="J386" s="17">
        <v>66598.509999999995</v>
      </c>
      <c r="K386" s="16">
        <v>0.132924824843522</v>
      </c>
      <c r="L386" s="18">
        <v>4.7937304413673001</v>
      </c>
      <c r="M386" s="16">
        <v>3.1810861222132301E-2</v>
      </c>
      <c r="N386" s="18">
        <v>2.3868352309984102</v>
      </c>
      <c r="O386" s="16">
        <v>2.4969773999297298E-2</v>
      </c>
      <c r="P386" s="15">
        <v>461130.48</v>
      </c>
      <c r="Q386" s="16">
        <v>0.12051083557854</v>
      </c>
      <c r="R386" s="17">
        <v>91475.68</v>
      </c>
      <c r="S386" s="16">
        <v>8.2317834619694205E-3</v>
      </c>
      <c r="T386" s="17">
        <v>183731.91</v>
      </c>
      <c r="U386" s="16">
        <v>1.2673136617847899E-2</v>
      </c>
      <c r="V386" s="18">
        <v>5.0410172408666396</v>
      </c>
      <c r="W386" s="16">
        <v>0.111362341436051</v>
      </c>
      <c r="X386" s="18">
        <v>2.5098007199729202</v>
      </c>
      <c r="Y386" s="16">
        <v>0.106488159961319</v>
      </c>
      <c r="Z386" s="15">
        <v>883134.25</v>
      </c>
      <c r="AA386" s="16">
        <v>8.5065144693802899E-2</v>
      </c>
      <c r="AB386" s="17">
        <v>177899.13</v>
      </c>
      <c r="AC386" s="16">
        <v>-7.3159886017666303E-3</v>
      </c>
      <c r="AD386" s="17">
        <v>357280.09</v>
      </c>
      <c r="AE386" s="16">
        <v>-1.01563671617463E-2</v>
      </c>
      <c r="AF386" s="18">
        <v>4.9642415339524097</v>
      </c>
      <c r="AG386" s="16">
        <v>9.3061973633933204E-2</v>
      </c>
      <c r="AH386" s="18">
        <v>2.4718260958790101</v>
      </c>
      <c r="AI386" s="16">
        <v>9.6198539543577696E-2</v>
      </c>
      <c r="AJ386" s="15">
        <v>1707195.57</v>
      </c>
      <c r="AK386" s="16">
        <v>1.8353422393080802E-2</v>
      </c>
      <c r="AL386" s="17">
        <v>344225.27</v>
      </c>
      <c r="AM386" s="16">
        <v>-5.5084942917677397E-2</v>
      </c>
      <c r="AN386" s="17">
        <v>692436.65</v>
      </c>
      <c r="AO386" s="16">
        <v>-6.7118246096216305E-2</v>
      </c>
      <c r="AP386" s="18">
        <v>4.9595300484476299</v>
      </c>
      <c r="AQ386" s="16">
        <v>7.7719541836404393E-2</v>
      </c>
      <c r="AR386" s="18">
        <v>2.4654899043833098</v>
      </c>
      <c r="AS386" s="16">
        <v>9.1621117179779596E-2</v>
      </c>
    </row>
    <row r="387" spans="2:45" x14ac:dyDescent="0.2">
      <c r="B387" s="29"/>
      <c r="C387" s="29"/>
      <c r="D387" s="29"/>
      <c r="E387" s="14" t="s">
        <v>285</v>
      </c>
      <c r="F387" s="15">
        <v>103413.44</v>
      </c>
      <c r="G387" s="16">
        <v>0.191795061861568</v>
      </c>
      <c r="H387" s="17">
        <v>25880.2</v>
      </c>
      <c r="I387" s="16">
        <v>0.250539979763443</v>
      </c>
      <c r="J387" s="17">
        <v>51771.519999999997</v>
      </c>
      <c r="K387" s="16">
        <v>0.27217942977957599</v>
      </c>
      <c r="L387" s="18">
        <v>3.99585165493311</v>
      </c>
      <c r="M387" s="16">
        <v>-4.6975641604826902E-2</v>
      </c>
      <c r="N387" s="18">
        <v>1.9974966931625699</v>
      </c>
      <c r="O387" s="16">
        <v>-6.3186344658894195E-2</v>
      </c>
      <c r="P387" s="15">
        <v>297130.40999999997</v>
      </c>
      <c r="Q387" s="16">
        <v>0.14295257790015201</v>
      </c>
      <c r="R387" s="17">
        <v>76554.399999999994</v>
      </c>
      <c r="S387" s="16">
        <v>0.192085196102705</v>
      </c>
      <c r="T387" s="17">
        <v>153120.35</v>
      </c>
      <c r="U387" s="16">
        <v>0.20928714928423001</v>
      </c>
      <c r="V387" s="18">
        <v>3.8812976132005499</v>
      </c>
      <c r="W387" s="16">
        <v>-4.1215693612489099E-2</v>
      </c>
      <c r="X387" s="18">
        <v>1.9405024217878299</v>
      </c>
      <c r="Y387" s="16">
        <v>-5.4854276276185797E-2</v>
      </c>
      <c r="Z387" s="15">
        <v>557151</v>
      </c>
      <c r="AA387" s="16">
        <v>9.1939472697368102E-2</v>
      </c>
      <c r="AB387" s="17">
        <v>152319.1</v>
      </c>
      <c r="AC387" s="16">
        <v>0.17233783571087499</v>
      </c>
      <c r="AD387" s="17">
        <v>304657.76</v>
      </c>
      <c r="AE387" s="16">
        <v>0.183777321090594</v>
      </c>
      <c r="AF387" s="18">
        <v>3.6577881565739299</v>
      </c>
      <c r="AG387" s="16">
        <v>-6.8579517409122201E-2</v>
      </c>
      <c r="AH387" s="18">
        <v>1.82877665745327</v>
      </c>
      <c r="AI387" s="16">
        <v>-7.7580341130895403E-2</v>
      </c>
      <c r="AJ387" s="15">
        <v>1061477.1100000001</v>
      </c>
      <c r="AK387" s="16">
        <v>4.3889954251767399E-3</v>
      </c>
      <c r="AL387" s="17">
        <v>272173.71999999997</v>
      </c>
      <c r="AM387" s="16">
        <v>-2.3715207554614701E-3</v>
      </c>
      <c r="AN387" s="17">
        <v>543448.65</v>
      </c>
      <c r="AO387" s="16">
        <v>-1.25126463461359E-3</v>
      </c>
      <c r="AP387" s="18">
        <v>3.8999985376986399</v>
      </c>
      <c r="AQ387" s="16">
        <v>6.7765869973536799E-3</v>
      </c>
      <c r="AR387" s="18">
        <v>1.9532243018728599</v>
      </c>
      <c r="AS387" s="16">
        <v>5.6473263595441499E-3</v>
      </c>
    </row>
    <row r="388" spans="2:45" x14ac:dyDescent="0.2">
      <c r="B388" s="29"/>
      <c r="C388" s="29"/>
      <c r="D388" s="29"/>
      <c r="E388" s="14" t="s">
        <v>286</v>
      </c>
      <c r="F388" s="15">
        <v>261437.02</v>
      </c>
      <c r="G388" s="16">
        <v>1.1487307845685399</v>
      </c>
      <c r="H388" s="17">
        <v>65672.3</v>
      </c>
      <c r="I388" s="16">
        <v>1.4794855898869801</v>
      </c>
      <c r="J388" s="17">
        <v>122083.22</v>
      </c>
      <c r="K388" s="16">
        <v>1.2768407131948301</v>
      </c>
      <c r="L388" s="18">
        <v>3.9809329047406599</v>
      </c>
      <c r="M388" s="16">
        <v>-0.13339654268106299</v>
      </c>
      <c r="N388" s="18">
        <v>2.14146563303294</v>
      </c>
      <c r="O388" s="16">
        <v>-5.6266531024263697E-2</v>
      </c>
      <c r="P388" s="15">
        <v>782308.6</v>
      </c>
      <c r="Q388" s="16">
        <v>0.37245480676880299</v>
      </c>
      <c r="R388" s="17">
        <v>196759.22</v>
      </c>
      <c r="S388" s="16">
        <v>0.477824359923612</v>
      </c>
      <c r="T388" s="17">
        <v>362515.06</v>
      </c>
      <c r="U388" s="16">
        <v>0.35260984088185798</v>
      </c>
      <c r="V388" s="18">
        <v>3.97596920744044</v>
      </c>
      <c r="W388" s="16">
        <v>-7.1300457626950697E-2</v>
      </c>
      <c r="X388" s="18">
        <v>2.1580030357911202</v>
      </c>
      <c r="Y388" s="16">
        <v>1.4671611345077201E-2</v>
      </c>
      <c r="Z388" s="15">
        <v>1488545.7</v>
      </c>
      <c r="AA388" s="16">
        <v>0.14028258759213799</v>
      </c>
      <c r="AB388" s="17">
        <v>371504.06</v>
      </c>
      <c r="AC388" s="16">
        <v>0.19437587887341301</v>
      </c>
      <c r="AD388" s="17">
        <v>701689.67</v>
      </c>
      <c r="AE388" s="16">
        <v>0.12743572561727701</v>
      </c>
      <c r="AF388" s="18">
        <v>4.0068087008255002</v>
      </c>
      <c r="AG388" s="16">
        <v>-4.5290006469569898E-2</v>
      </c>
      <c r="AH388" s="18">
        <v>2.1213732560720202</v>
      </c>
      <c r="AI388" s="16">
        <v>1.13947621872873E-2</v>
      </c>
      <c r="AJ388" s="15">
        <v>2903834.3</v>
      </c>
      <c r="AK388" s="16">
        <v>7.6668228085350495E-2</v>
      </c>
      <c r="AL388" s="17">
        <v>709006.68</v>
      </c>
      <c r="AM388" s="16">
        <v>0.110701928964028</v>
      </c>
      <c r="AN388" s="17">
        <v>1378830.25</v>
      </c>
      <c r="AO388" s="16">
        <v>8.4028938031801101E-2</v>
      </c>
      <c r="AP388" s="18">
        <v>4.0956374346148596</v>
      </c>
      <c r="AQ388" s="16">
        <v>-3.0641614992440801E-2</v>
      </c>
      <c r="AR388" s="18">
        <v>2.10601290477925</v>
      </c>
      <c r="AS388" s="16">
        <v>-6.7901415619169101E-3</v>
      </c>
    </row>
    <row r="389" spans="2:45" x14ac:dyDescent="0.2">
      <c r="B389" s="29"/>
      <c r="C389" s="29"/>
      <c r="D389" s="29"/>
      <c r="E389" s="14" t="s">
        <v>287</v>
      </c>
      <c r="F389" s="15">
        <v>231882.14</v>
      </c>
      <c r="G389" s="16">
        <v>0.52939003043186295</v>
      </c>
      <c r="H389" s="17">
        <v>57970.05</v>
      </c>
      <c r="I389" s="16">
        <v>0.70426061847232302</v>
      </c>
      <c r="J389" s="17">
        <v>103887.16</v>
      </c>
      <c r="K389" s="16">
        <v>0.495621778311092</v>
      </c>
      <c r="L389" s="18">
        <v>4.00003346555678</v>
      </c>
      <c r="M389" s="16">
        <v>-0.10260789115529199</v>
      </c>
      <c r="N389" s="18">
        <v>2.23205774419091</v>
      </c>
      <c r="O389" s="16">
        <v>2.25780692755785E-2</v>
      </c>
      <c r="P389" s="15">
        <v>810261.81</v>
      </c>
      <c r="Q389" s="16">
        <v>0.32077362349927901</v>
      </c>
      <c r="R389" s="17">
        <v>196558.63</v>
      </c>
      <c r="S389" s="16">
        <v>0.42354391177616402</v>
      </c>
      <c r="T389" s="17">
        <v>352829.81</v>
      </c>
      <c r="U389" s="16">
        <v>0.26070268660628698</v>
      </c>
      <c r="V389" s="18">
        <v>4.1222398121110198</v>
      </c>
      <c r="W389" s="16">
        <v>-7.2193268803810398E-2</v>
      </c>
      <c r="X389" s="18">
        <v>2.2964664181861498</v>
      </c>
      <c r="Y389" s="16">
        <v>4.7648773601568502E-2</v>
      </c>
      <c r="Z389" s="15">
        <v>1410321.91</v>
      </c>
      <c r="AA389" s="16">
        <v>0.139728116477224</v>
      </c>
      <c r="AB389" s="17">
        <v>344697.19</v>
      </c>
      <c r="AC389" s="16">
        <v>0.246929145160702</v>
      </c>
      <c r="AD389" s="17">
        <v>633366.07999999996</v>
      </c>
      <c r="AE389" s="16">
        <v>0.12908524258609899</v>
      </c>
      <c r="AF389" s="18">
        <v>4.0914807283459398</v>
      </c>
      <c r="AG389" s="16">
        <v>-8.5972029043929005E-2</v>
      </c>
      <c r="AH389" s="18">
        <v>2.2267089358495502</v>
      </c>
      <c r="AI389" s="16">
        <v>9.4261030874410196E-3</v>
      </c>
      <c r="AJ389" s="15">
        <v>2792407.88</v>
      </c>
      <c r="AK389" s="16">
        <v>0.107881163218775</v>
      </c>
      <c r="AL389" s="17">
        <v>651058.53</v>
      </c>
      <c r="AM389" s="16">
        <v>0.16732578785121099</v>
      </c>
      <c r="AN389" s="17">
        <v>1253722.3999999999</v>
      </c>
      <c r="AO389" s="16">
        <v>0.108508192579756</v>
      </c>
      <c r="AP389" s="18">
        <v>4.2890274089489298</v>
      </c>
      <c r="AQ389" s="16">
        <v>-5.0923765456994299E-2</v>
      </c>
      <c r="AR389" s="18">
        <v>2.22729360183722</v>
      </c>
      <c r="AS389" s="16">
        <v>-5.6565153525999802E-4</v>
      </c>
    </row>
    <row r="390" spans="2:45" x14ac:dyDescent="0.2">
      <c r="B390" s="29"/>
      <c r="C390" s="29"/>
      <c r="D390" s="29"/>
      <c r="E390" s="14" t="s">
        <v>288</v>
      </c>
      <c r="F390" s="15">
        <v>180870.3</v>
      </c>
      <c r="G390" s="16">
        <v>0.239333744274078</v>
      </c>
      <c r="H390" s="17">
        <v>33997.58</v>
      </c>
      <c r="I390" s="16">
        <v>0.18055638026761001</v>
      </c>
      <c r="J390" s="17">
        <v>63339.98</v>
      </c>
      <c r="K390" s="16">
        <v>0.199314190500535</v>
      </c>
      <c r="L390" s="18">
        <v>5.3200933713517298</v>
      </c>
      <c r="M390" s="16">
        <v>4.9787850024701701E-2</v>
      </c>
      <c r="N390" s="18">
        <v>2.8555471599454201</v>
      </c>
      <c r="O390" s="16">
        <v>3.3368698620034401E-2</v>
      </c>
      <c r="P390" s="15">
        <v>496725.2</v>
      </c>
      <c r="Q390" s="16">
        <v>0.235822535631905</v>
      </c>
      <c r="R390" s="17">
        <v>93472.24</v>
      </c>
      <c r="S390" s="16">
        <v>0.16735063340398601</v>
      </c>
      <c r="T390" s="17">
        <v>173368.3</v>
      </c>
      <c r="U390" s="16">
        <v>0.18399675796012899</v>
      </c>
      <c r="V390" s="18">
        <v>5.3141467456006204</v>
      </c>
      <c r="W390" s="16">
        <v>5.8655814515862097E-2</v>
      </c>
      <c r="X390" s="18">
        <v>2.8651443199246902</v>
      </c>
      <c r="Y390" s="16">
        <v>4.3771891538845802E-2</v>
      </c>
      <c r="Z390" s="15">
        <v>924227.27</v>
      </c>
      <c r="AA390" s="16">
        <v>0.197981806301572</v>
      </c>
      <c r="AB390" s="17">
        <v>177703.05</v>
      </c>
      <c r="AC390" s="16">
        <v>0.16590076327463801</v>
      </c>
      <c r="AD390" s="17">
        <v>329012.42</v>
      </c>
      <c r="AE390" s="16">
        <v>0.16943981682074399</v>
      </c>
      <c r="AF390" s="18">
        <v>5.2009645867079897</v>
      </c>
      <c r="AG390" s="16">
        <v>2.7516100887375699E-2</v>
      </c>
      <c r="AH390" s="18">
        <v>2.80909538308615</v>
      </c>
      <c r="AI390" s="16">
        <v>2.44065483920522E-2</v>
      </c>
      <c r="AJ390" s="15">
        <v>1721041.87</v>
      </c>
      <c r="AK390" s="16">
        <v>0.13830688054515899</v>
      </c>
      <c r="AL390" s="17">
        <v>335902.78</v>
      </c>
      <c r="AM390" s="16">
        <v>0.13642667309023801</v>
      </c>
      <c r="AN390" s="17">
        <v>617129.56999999995</v>
      </c>
      <c r="AO390" s="16">
        <v>0.14485787542294701</v>
      </c>
      <c r="AP390" s="18">
        <v>5.1236309208277504</v>
      </c>
      <c r="AQ390" s="16">
        <v>1.65449078188941E-3</v>
      </c>
      <c r="AR390" s="18">
        <v>2.7887852951204399</v>
      </c>
      <c r="AS390" s="16">
        <v>-5.7221031696777103E-3</v>
      </c>
    </row>
    <row r="391" spans="2:45" x14ac:dyDescent="0.2">
      <c r="B391" s="29"/>
      <c r="C391" s="29"/>
      <c r="D391" s="29"/>
      <c r="E391" s="14" t="s">
        <v>289</v>
      </c>
      <c r="F391" s="15">
        <v>101792.02</v>
      </c>
      <c r="G391" s="16">
        <v>0.12665502881718099</v>
      </c>
      <c r="H391" s="17">
        <v>20838.68</v>
      </c>
      <c r="I391" s="16">
        <v>6.7538921020681097E-2</v>
      </c>
      <c r="J391" s="17">
        <v>41733.17</v>
      </c>
      <c r="K391" s="16">
        <v>6.0775830077281101E-2</v>
      </c>
      <c r="L391" s="18">
        <v>4.8847633343378796</v>
      </c>
      <c r="M391" s="16">
        <v>5.5376067918889799E-2</v>
      </c>
      <c r="N391" s="18">
        <v>2.4391154566020301</v>
      </c>
      <c r="O391" s="16">
        <v>6.2104732095093103E-2</v>
      </c>
      <c r="P391" s="15">
        <v>285479.17</v>
      </c>
      <c r="Q391" s="16">
        <v>9.5112744041432995E-2</v>
      </c>
      <c r="R391" s="17">
        <v>56491.64</v>
      </c>
      <c r="S391" s="16">
        <v>1.7090088776965399E-3</v>
      </c>
      <c r="T391" s="17">
        <v>113150.18</v>
      </c>
      <c r="U391" s="16">
        <v>-7.4720612382185303E-3</v>
      </c>
      <c r="V391" s="18">
        <v>5.0534764081906598</v>
      </c>
      <c r="W391" s="16">
        <v>9.3244379691048998E-2</v>
      </c>
      <c r="X391" s="18">
        <v>2.5230111874324899</v>
      </c>
      <c r="Y391" s="16">
        <v>0.103357095829091</v>
      </c>
      <c r="Z391" s="15">
        <v>550216.12</v>
      </c>
      <c r="AA391" s="16">
        <v>5.2164770371479798E-2</v>
      </c>
      <c r="AB391" s="17">
        <v>109900.5</v>
      </c>
      <c r="AC391" s="16">
        <v>-1.0477588803858701E-3</v>
      </c>
      <c r="AD391" s="17">
        <v>220098.54</v>
      </c>
      <c r="AE391" s="16">
        <v>-1.82634977732813E-2</v>
      </c>
      <c r="AF391" s="18">
        <v>5.0064933280558304</v>
      </c>
      <c r="AG391" s="16">
        <v>5.3268341629851799E-2</v>
      </c>
      <c r="AH391" s="18">
        <v>2.4998626524283201</v>
      </c>
      <c r="AI391" s="16">
        <v>7.1738463411536099E-2</v>
      </c>
      <c r="AJ391" s="15">
        <v>1075821.8999999999</v>
      </c>
      <c r="AK391" s="16">
        <v>-7.8004132752717498E-3</v>
      </c>
      <c r="AL391" s="17">
        <v>214437.86</v>
      </c>
      <c r="AM391" s="16">
        <v>-4.3860761480384501E-2</v>
      </c>
      <c r="AN391" s="17">
        <v>430166.3</v>
      </c>
      <c r="AO391" s="16">
        <v>-6.8414505900817504E-2</v>
      </c>
      <c r="AP391" s="18">
        <v>5.0169401056324698</v>
      </c>
      <c r="AQ391" s="16">
        <v>3.7714536494647802E-2</v>
      </c>
      <c r="AR391" s="18">
        <v>2.5009441697315702</v>
      </c>
      <c r="AS391" s="16">
        <v>6.5065517882669302E-2</v>
      </c>
    </row>
    <row r="392" spans="2:45" x14ac:dyDescent="0.2">
      <c r="B392" s="29"/>
      <c r="C392" s="29"/>
      <c r="D392" s="29"/>
      <c r="E392" s="14" t="s">
        <v>290</v>
      </c>
      <c r="F392" s="15">
        <v>136589.29999999999</v>
      </c>
      <c r="G392" s="16">
        <v>6.7716758986584094E-2</v>
      </c>
      <c r="H392" s="17">
        <v>30584.09</v>
      </c>
      <c r="I392" s="16">
        <v>6.9335265198491106E-2</v>
      </c>
      <c r="J392" s="17">
        <v>60219.13</v>
      </c>
      <c r="K392" s="16">
        <v>6.91470455287099E-2</v>
      </c>
      <c r="L392" s="18">
        <v>4.4660246553028102</v>
      </c>
      <c r="M392" s="16">
        <v>-1.51356292510064E-3</v>
      </c>
      <c r="N392" s="18">
        <v>2.2682044725654502</v>
      </c>
      <c r="O392" s="16">
        <v>-1.3377828130447301E-3</v>
      </c>
      <c r="P392" s="15">
        <v>383731.85</v>
      </c>
      <c r="Q392" s="16">
        <v>5.2971600335144801E-2</v>
      </c>
      <c r="R392" s="17">
        <v>86027.66</v>
      </c>
      <c r="S392" s="16">
        <v>4.20501631858844E-2</v>
      </c>
      <c r="T392" s="17">
        <v>169317.46</v>
      </c>
      <c r="U392" s="16">
        <v>4.24583422915168E-2</v>
      </c>
      <c r="V392" s="18">
        <v>4.4605636140748199</v>
      </c>
      <c r="W392" s="16">
        <v>1.04807211160257E-2</v>
      </c>
      <c r="X392" s="18">
        <v>2.2663454200175202</v>
      </c>
      <c r="Y392" s="16">
        <v>1.00850629872824E-2</v>
      </c>
      <c r="Z392" s="15">
        <v>757784.02</v>
      </c>
      <c r="AA392" s="16">
        <v>4.6181001938098702E-2</v>
      </c>
      <c r="AB392" s="17">
        <v>169469.87</v>
      </c>
      <c r="AC392" s="16">
        <v>2.6267055033984001E-2</v>
      </c>
      <c r="AD392" s="17">
        <v>333571.82</v>
      </c>
      <c r="AE392" s="16">
        <v>2.4231004974019602E-2</v>
      </c>
      <c r="AF392" s="18">
        <v>4.4714970277607504</v>
      </c>
      <c r="AG392" s="16">
        <v>1.94042542888168E-2</v>
      </c>
      <c r="AH392" s="18">
        <v>2.2717267303934698</v>
      </c>
      <c r="AI392" s="16">
        <v>2.14307093394773E-2</v>
      </c>
      <c r="AJ392" s="15">
        <v>1535078.82</v>
      </c>
      <c r="AK392" s="16">
        <v>0.10306571420527499</v>
      </c>
      <c r="AL392" s="17">
        <v>342476.27</v>
      </c>
      <c r="AM392" s="16">
        <v>9.5395995498490302E-2</v>
      </c>
      <c r="AN392" s="17">
        <v>673423.63</v>
      </c>
      <c r="AO392" s="16">
        <v>8.1459673303685004E-2</v>
      </c>
      <c r="AP392" s="18">
        <v>4.4822925103686702</v>
      </c>
      <c r="AQ392" s="16">
        <v>7.0017772004860104E-3</v>
      </c>
      <c r="AR392" s="18">
        <v>2.2795143378024898</v>
      </c>
      <c r="AS392" s="16">
        <v>1.9978591375106301E-2</v>
      </c>
    </row>
    <row r="393" spans="2:45" x14ac:dyDescent="0.2">
      <c r="B393" s="29"/>
      <c r="C393" s="29"/>
      <c r="D393" s="29"/>
      <c r="E393" s="14" t="s">
        <v>291</v>
      </c>
      <c r="F393" s="15">
        <v>32101.45</v>
      </c>
      <c r="G393" s="16">
        <v>0.26579410994640501</v>
      </c>
      <c r="H393" s="17">
        <v>6183.88</v>
      </c>
      <c r="I393" s="16">
        <v>0.22841052432931699</v>
      </c>
      <c r="J393" s="17">
        <v>11209.49</v>
      </c>
      <c r="K393" s="16">
        <v>0.32203127966892298</v>
      </c>
      <c r="L393" s="18">
        <v>5.1911502163690102</v>
      </c>
      <c r="M393" s="16">
        <v>3.0432485619983098E-2</v>
      </c>
      <c r="N393" s="18">
        <v>2.8637743554791499</v>
      </c>
      <c r="O393" s="16">
        <v>-4.25384562282074E-2</v>
      </c>
      <c r="P393" s="15">
        <v>92710.94</v>
      </c>
      <c r="Q393" s="16">
        <v>0.18676185754573099</v>
      </c>
      <c r="R393" s="17">
        <v>17730.04</v>
      </c>
      <c r="S393" s="16">
        <v>0.161897197560087</v>
      </c>
      <c r="T393" s="17">
        <v>31872.69</v>
      </c>
      <c r="U393" s="16">
        <v>0.21497946678834501</v>
      </c>
      <c r="V393" s="18">
        <v>5.2290316321903401</v>
      </c>
      <c r="W393" s="16">
        <v>2.1400051603410401E-2</v>
      </c>
      <c r="X393" s="18">
        <v>2.9087893114763799</v>
      </c>
      <c r="Y393" s="16">
        <v>-2.3224762239977499E-2</v>
      </c>
      <c r="Z393" s="15">
        <v>173619.72</v>
      </c>
      <c r="AA393" s="16">
        <v>-0.111972826999834</v>
      </c>
      <c r="AB393" s="17">
        <v>33176.15</v>
      </c>
      <c r="AC393" s="16">
        <v>-8.4258542874674394E-2</v>
      </c>
      <c r="AD393" s="17">
        <v>59901.83</v>
      </c>
      <c r="AE393" s="16">
        <v>-8.2832823905147804E-2</v>
      </c>
      <c r="AF393" s="18">
        <v>5.2332690803483803</v>
      </c>
      <c r="AG393" s="16">
        <v>-3.0264310859267798E-2</v>
      </c>
      <c r="AH393" s="18">
        <v>2.8984042724571202</v>
      </c>
      <c r="AI393" s="16">
        <v>-3.17717465846954E-2</v>
      </c>
      <c r="AJ393" s="15">
        <v>328855.03000000003</v>
      </c>
      <c r="AK393" s="16">
        <v>-0.45260941768386898</v>
      </c>
      <c r="AL393" s="17">
        <v>63291.58</v>
      </c>
      <c r="AM393" s="16">
        <v>-0.38602210265252401</v>
      </c>
      <c r="AN393" s="17">
        <v>113327.14</v>
      </c>
      <c r="AO393" s="16">
        <v>-0.43222614052128899</v>
      </c>
      <c r="AP393" s="18">
        <v>5.1958732899384099</v>
      </c>
      <c r="AQ393" s="16">
        <v>-0.108452299861311</v>
      </c>
      <c r="AR393" s="18">
        <v>2.90182060537308</v>
      </c>
      <c r="AS393" s="16">
        <v>-3.5900344516203601E-2</v>
      </c>
    </row>
    <row r="394" spans="2:45" x14ac:dyDescent="0.2">
      <c r="B394" s="29"/>
      <c r="C394" s="29"/>
      <c r="D394" s="29"/>
      <c r="E394" s="14" t="s">
        <v>292</v>
      </c>
      <c r="F394" s="15">
        <v>460573.48</v>
      </c>
      <c r="G394" s="16">
        <v>2.9453267595924999E-2</v>
      </c>
      <c r="H394" s="17">
        <v>81475.460000000006</v>
      </c>
      <c r="I394" s="16">
        <v>-3.2233480862206003E-2</v>
      </c>
      <c r="J394" s="17">
        <v>160291.20000000001</v>
      </c>
      <c r="K394" s="16">
        <v>-4.2327619365807999E-2</v>
      </c>
      <c r="L394" s="18">
        <v>5.6529104591738397</v>
      </c>
      <c r="M394" s="16">
        <v>6.37413541781639E-2</v>
      </c>
      <c r="N394" s="18">
        <v>2.8733547443652498</v>
      </c>
      <c r="O394" s="16">
        <v>7.4953489745833601E-2</v>
      </c>
      <c r="P394" s="15">
        <v>1416787.42</v>
      </c>
      <c r="Q394" s="16">
        <v>2.2634211321585201E-2</v>
      </c>
      <c r="R394" s="17">
        <v>249630.84</v>
      </c>
      <c r="S394" s="16">
        <v>-2.7587472230651399E-2</v>
      </c>
      <c r="T394" s="17">
        <v>490558.25</v>
      </c>
      <c r="U394" s="16">
        <v>-3.7993622017725E-2</v>
      </c>
      <c r="V394" s="18">
        <v>5.6755303952027703</v>
      </c>
      <c r="W394" s="16">
        <v>5.1646479367601299E-2</v>
      </c>
      <c r="X394" s="18">
        <v>2.88811251263229</v>
      </c>
      <c r="Y394" s="16">
        <v>6.3022277946297903E-2</v>
      </c>
      <c r="Z394" s="15">
        <v>2656200.81</v>
      </c>
      <c r="AA394" s="16">
        <v>2.24764600965748E-2</v>
      </c>
      <c r="AB394" s="17">
        <v>477965.1</v>
      </c>
      <c r="AC394" s="16">
        <v>-2.4001958443928099E-3</v>
      </c>
      <c r="AD394" s="17">
        <v>939805.83</v>
      </c>
      <c r="AE394" s="16">
        <v>-1.6352427163065598E-2</v>
      </c>
      <c r="AF394" s="18">
        <v>5.55731121372669</v>
      </c>
      <c r="AG394" s="16">
        <v>2.4936508444910601E-2</v>
      </c>
      <c r="AH394" s="18">
        <v>2.8263293599700301</v>
      </c>
      <c r="AI394" s="16">
        <v>3.9474389336065001E-2</v>
      </c>
      <c r="AJ394" s="15">
        <v>5057437.5199999996</v>
      </c>
      <c r="AK394" s="16">
        <v>3.6010284772427402E-3</v>
      </c>
      <c r="AL394" s="17">
        <v>930239.44</v>
      </c>
      <c r="AM394" s="16">
        <v>1.70871042518627E-2</v>
      </c>
      <c r="AN394" s="17">
        <v>1831205.29</v>
      </c>
      <c r="AO394" s="16">
        <v>6.7963173419203502E-3</v>
      </c>
      <c r="AP394" s="18">
        <v>5.4367051132555702</v>
      </c>
      <c r="AQ394" s="16">
        <v>-1.32595091592868E-2</v>
      </c>
      <c r="AR394" s="18">
        <v>2.7618080548467598</v>
      </c>
      <c r="AS394" s="16">
        <v>-3.1737192614229E-3</v>
      </c>
    </row>
    <row r="395" spans="2:45" x14ac:dyDescent="0.2">
      <c r="B395" s="29"/>
      <c r="C395" s="29"/>
      <c r="D395" s="29"/>
      <c r="E395" s="14" t="s">
        <v>293</v>
      </c>
      <c r="F395" s="15">
        <v>51152.33</v>
      </c>
      <c r="G395" s="16">
        <v>0.12782939441517299</v>
      </c>
      <c r="H395" s="17">
        <v>10378.85</v>
      </c>
      <c r="I395" s="16">
        <v>0.41392942920237602</v>
      </c>
      <c r="J395" s="17">
        <v>19765.240000000002</v>
      </c>
      <c r="K395" s="16">
        <v>0.43913616472866801</v>
      </c>
      <c r="L395" s="18">
        <v>4.9285161650857301</v>
      </c>
      <c r="M395" s="16">
        <v>-0.202343928118533</v>
      </c>
      <c r="N395" s="18">
        <v>2.58799437800907</v>
      </c>
      <c r="O395" s="16">
        <v>-0.21631502142966999</v>
      </c>
      <c r="P395" s="15">
        <v>136891.12</v>
      </c>
      <c r="Q395" s="16">
        <v>6.3292948364729595E-2</v>
      </c>
      <c r="R395" s="17">
        <v>26814.76</v>
      </c>
      <c r="S395" s="16">
        <v>0.26471950472924</v>
      </c>
      <c r="T395" s="17">
        <v>50989.74</v>
      </c>
      <c r="U395" s="16">
        <v>0.28173762176757999</v>
      </c>
      <c r="V395" s="18">
        <v>5.1050660158808103</v>
      </c>
      <c r="W395" s="16">
        <v>-0.15926579420282799</v>
      </c>
      <c r="X395" s="18">
        <v>2.68467970223029</v>
      </c>
      <c r="Y395" s="16">
        <v>-0.17042854145266101</v>
      </c>
      <c r="Z395" s="15">
        <v>257963.33</v>
      </c>
      <c r="AA395" s="16">
        <v>5.1656174021818699E-2</v>
      </c>
      <c r="AB395" s="17">
        <v>51762.51</v>
      </c>
      <c r="AC395" s="16">
        <v>0.184644266929339</v>
      </c>
      <c r="AD395" s="17">
        <v>98598.97</v>
      </c>
      <c r="AE395" s="16">
        <v>0.18138725308179299</v>
      </c>
      <c r="AF395" s="18">
        <v>4.9835939176828896</v>
      </c>
      <c r="AG395" s="16">
        <v>-0.112259938801909</v>
      </c>
      <c r="AH395" s="18">
        <v>2.6162882837417101</v>
      </c>
      <c r="AI395" s="16">
        <v>-0.109812492661958</v>
      </c>
      <c r="AJ395" s="15">
        <v>512565.97</v>
      </c>
      <c r="AK395" s="16">
        <v>8.9382847023512096E-2</v>
      </c>
      <c r="AL395" s="17">
        <v>97424.87</v>
      </c>
      <c r="AM395" s="16">
        <v>8.3979633060860995E-2</v>
      </c>
      <c r="AN395" s="17">
        <v>184417.07</v>
      </c>
      <c r="AO395" s="16">
        <v>4.6220452964716698E-2</v>
      </c>
      <c r="AP395" s="18">
        <v>5.2611409181249096</v>
      </c>
      <c r="AQ395" s="16">
        <v>4.9846083799505603E-3</v>
      </c>
      <c r="AR395" s="18">
        <v>2.7793846307177499</v>
      </c>
      <c r="AS395" s="16">
        <v>4.1255544122163097E-2</v>
      </c>
    </row>
    <row r="396" spans="2:45" x14ac:dyDescent="0.2">
      <c r="B396" s="29"/>
      <c r="C396" s="29"/>
      <c r="D396" s="29"/>
      <c r="E396" s="14" t="s">
        <v>294</v>
      </c>
      <c r="F396" s="15">
        <v>374366.71</v>
      </c>
      <c r="G396" s="16">
        <v>1.5384332056513199E-2</v>
      </c>
      <c r="H396" s="17">
        <v>80937.2</v>
      </c>
      <c r="I396" s="16">
        <v>1.45674564036791E-2</v>
      </c>
      <c r="J396" s="17">
        <v>161349.66</v>
      </c>
      <c r="K396" s="16">
        <v>5.9088463245470799E-3</v>
      </c>
      <c r="L396" s="18">
        <v>4.6253973451021304</v>
      </c>
      <c r="M396" s="16">
        <v>8.0514671319123E-4</v>
      </c>
      <c r="N396" s="18">
        <v>2.32022001161948</v>
      </c>
      <c r="O396" s="16">
        <v>9.4198254310896307E-3</v>
      </c>
      <c r="P396" s="15">
        <v>1118431.6200000001</v>
      </c>
      <c r="Q396" s="16">
        <v>4.33466854114248E-2</v>
      </c>
      <c r="R396" s="17">
        <v>242577.7</v>
      </c>
      <c r="S396" s="16">
        <v>3.4114021935549299E-2</v>
      </c>
      <c r="T396" s="17">
        <v>483922.76</v>
      </c>
      <c r="U396" s="16">
        <v>3.2157389026970198E-2</v>
      </c>
      <c r="V396" s="18">
        <v>4.61061185756152</v>
      </c>
      <c r="W396" s="16">
        <v>8.9280904039911908E-3</v>
      </c>
      <c r="X396" s="18">
        <v>2.3111779656736999</v>
      </c>
      <c r="Y396" s="16">
        <v>1.08406881580365E-2</v>
      </c>
      <c r="Z396" s="15">
        <v>2249110.2000000002</v>
      </c>
      <c r="AA396" s="16">
        <v>6.5697218119744397E-2</v>
      </c>
      <c r="AB396" s="17">
        <v>488446.27</v>
      </c>
      <c r="AC396" s="16">
        <v>4.90467068283486E-2</v>
      </c>
      <c r="AD396" s="17">
        <v>974295.25</v>
      </c>
      <c r="AE396" s="16">
        <v>4.5858965483179498E-2</v>
      </c>
      <c r="AF396" s="18">
        <v>4.6046215072949597</v>
      </c>
      <c r="AG396" s="16">
        <v>1.58720399988065E-2</v>
      </c>
      <c r="AH396" s="18">
        <v>2.30844828608166</v>
      </c>
      <c r="AI396" s="16">
        <v>1.8968382249703999E-2</v>
      </c>
      <c r="AJ396" s="15">
        <v>4474290.7</v>
      </c>
      <c r="AK396" s="16">
        <v>0.128592411538513</v>
      </c>
      <c r="AL396" s="17">
        <v>968898.6</v>
      </c>
      <c r="AM396" s="16">
        <v>0.123303937871754</v>
      </c>
      <c r="AN396" s="17">
        <v>1932774.3</v>
      </c>
      <c r="AO396" s="16">
        <v>0.109779621984099</v>
      </c>
      <c r="AP396" s="18">
        <v>4.6179142998039202</v>
      </c>
      <c r="AQ396" s="16">
        <v>4.7079632577259802E-3</v>
      </c>
      <c r="AR396" s="18">
        <v>2.3149576750891199</v>
      </c>
      <c r="AS396" s="16">
        <v>1.6951824652159501E-2</v>
      </c>
    </row>
    <row r="397" spans="2:45" x14ac:dyDescent="0.2">
      <c r="B397" s="29"/>
      <c r="C397" s="29"/>
      <c r="D397" s="29"/>
      <c r="E397" s="14" t="s">
        <v>295</v>
      </c>
      <c r="F397" s="15">
        <v>29076.09</v>
      </c>
      <c r="G397" s="16">
        <v>0.43603429363343299</v>
      </c>
      <c r="H397" s="17">
        <v>6287.41</v>
      </c>
      <c r="I397" s="16">
        <v>0.30711036639113898</v>
      </c>
      <c r="J397" s="17">
        <v>9929</v>
      </c>
      <c r="K397" s="16">
        <v>0.33891066692018201</v>
      </c>
      <c r="L397" s="18">
        <v>4.6244940285427498</v>
      </c>
      <c r="M397" s="16">
        <v>9.8632778499222307E-2</v>
      </c>
      <c r="N397" s="18">
        <v>2.9284006445764899</v>
      </c>
      <c r="O397" s="16">
        <v>7.2539288178694497E-2</v>
      </c>
      <c r="P397" s="15">
        <v>81487.429999999993</v>
      </c>
      <c r="Q397" s="16">
        <v>0.37663638049949699</v>
      </c>
      <c r="R397" s="17">
        <v>17500.7</v>
      </c>
      <c r="S397" s="16">
        <v>0.25091223593405498</v>
      </c>
      <c r="T397" s="17">
        <v>27743.11</v>
      </c>
      <c r="U397" s="16">
        <v>0.27135420246818498</v>
      </c>
      <c r="V397" s="18">
        <v>4.6562383218957004</v>
      </c>
      <c r="W397" s="16">
        <v>0.100505967528221</v>
      </c>
      <c r="X397" s="18">
        <v>2.9372132396115598</v>
      </c>
      <c r="Y397" s="16">
        <v>8.2811051260867005E-2</v>
      </c>
      <c r="Z397" s="15">
        <v>140160.71</v>
      </c>
      <c r="AA397" s="16">
        <v>0.28871146516170598</v>
      </c>
      <c r="AB397" s="17">
        <v>30870.46</v>
      </c>
      <c r="AC397" s="16">
        <v>0.178074329391086</v>
      </c>
      <c r="AD397" s="17">
        <v>49487.07</v>
      </c>
      <c r="AE397" s="16">
        <v>0.153017431188813</v>
      </c>
      <c r="AF397" s="18">
        <v>4.5402857618577803</v>
      </c>
      <c r="AG397" s="16">
        <v>9.3913544341303196E-2</v>
      </c>
      <c r="AH397" s="18">
        <v>2.8322693180259</v>
      </c>
      <c r="AI397" s="16">
        <v>0.11768602130584201</v>
      </c>
      <c r="AJ397" s="15">
        <v>253939.41</v>
      </c>
      <c r="AK397" s="16">
        <v>-0.46413105147253297</v>
      </c>
      <c r="AL397" s="17">
        <v>57257.22</v>
      </c>
      <c r="AM397" s="16">
        <v>-0.47116670297992502</v>
      </c>
      <c r="AN397" s="17">
        <v>92039.61</v>
      </c>
      <c r="AO397" s="16">
        <v>-0.56353199524625297</v>
      </c>
      <c r="AP397" s="18">
        <v>4.4350635605431101</v>
      </c>
      <c r="AQ397" s="16">
        <v>1.3304100832980101E-2</v>
      </c>
      <c r="AR397" s="18">
        <v>2.7590230988592799</v>
      </c>
      <c r="AS397" s="16">
        <v>0.22773935933700801</v>
      </c>
    </row>
    <row r="398" spans="2:45" x14ac:dyDescent="0.2">
      <c r="B398" s="29"/>
      <c r="C398" s="29"/>
      <c r="D398" s="29"/>
      <c r="E398" s="14" t="s">
        <v>296</v>
      </c>
      <c r="F398" s="15">
        <v>45734.28</v>
      </c>
      <c r="G398" s="16">
        <v>-0.54924773895913104</v>
      </c>
      <c r="H398" s="17">
        <v>9602.6</v>
      </c>
      <c r="I398" s="16">
        <v>-0.56835534874187199</v>
      </c>
      <c r="J398" s="17">
        <v>17990.29</v>
      </c>
      <c r="K398" s="16">
        <v>-0.58396864390533099</v>
      </c>
      <c r="L398" s="18">
        <v>4.7626976027325902</v>
      </c>
      <c r="M398" s="16">
        <v>4.4266990745854197E-2</v>
      </c>
      <c r="N398" s="18">
        <v>2.5421646899521901</v>
      </c>
      <c r="O398" s="16">
        <v>8.3457423190716806E-2</v>
      </c>
      <c r="P398" s="15">
        <v>141078.10999999999</v>
      </c>
      <c r="Q398" s="16">
        <v>-0.55086210925467005</v>
      </c>
      <c r="R398" s="17">
        <v>29693.01</v>
      </c>
      <c r="S398" s="16">
        <v>-0.57411492223759597</v>
      </c>
      <c r="T398" s="17">
        <v>55375.61</v>
      </c>
      <c r="U398" s="16">
        <v>-0.59248399372031202</v>
      </c>
      <c r="V398" s="18">
        <v>4.7512229309187601</v>
      </c>
      <c r="W398" s="16">
        <v>5.4598797180443401E-2</v>
      </c>
      <c r="X398" s="18">
        <v>2.5476578948746602</v>
      </c>
      <c r="Y398" s="16">
        <v>0.10213558197534001</v>
      </c>
      <c r="Z398" s="15">
        <v>260849.15</v>
      </c>
      <c r="AA398" s="16">
        <v>-0.55817083926844702</v>
      </c>
      <c r="AB398" s="17">
        <v>55399.19</v>
      </c>
      <c r="AC398" s="16">
        <v>-0.579494532893572</v>
      </c>
      <c r="AD398" s="17">
        <v>104184.66</v>
      </c>
      <c r="AE398" s="16">
        <v>-0.59663385136734504</v>
      </c>
      <c r="AF398" s="18">
        <v>4.70853725478658</v>
      </c>
      <c r="AG398" s="16">
        <v>5.0709670368514398E-2</v>
      </c>
      <c r="AH398" s="18">
        <v>2.5037193575330599</v>
      </c>
      <c r="AI398" s="16">
        <v>9.5355081801687405E-2</v>
      </c>
      <c r="AJ398" s="15">
        <v>645885.82999999996</v>
      </c>
      <c r="AK398" s="16">
        <v>-0.48753366759079497</v>
      </c>
      <c r="AL398" s="17">
        <v>140588.09</v>
      </c>
      <c r="AM398" s="16">
        <v>-0.51220328925662295</v>
      </c>
      <c r="AN398" s="17">
        <v>269065.32</v>
      </c>
      <c r="AO398" s="16">
        <v>-0.53141510015895599</v>
      </c>
      <c r="AP398" s="18">
        <v>4.5941717395833503</v>
      </c>
      <c r="AQ398" s="16">
        <v>5.0573571167040102E-2</v>
      </c>
      <c r="AR398" s="18">
        <v>2.40047966791112</v>
      </c>
      <c r="AS398" s="16">
        <v>9.3646706462472001E-2</v>
      </c>
    </row>
    <row r="399" spans="2:45" x14ac:dyDescent="0.2">
      <c r="B399" s="29"/>
      <c r="C399" s="29"/>
      <c r="D399" s="29"/>
      <c r="E399" s="14" t="s">
        <v>297</v>
      </c>
      <c r="F399" s="15">
        <v>93581.99</v>
      </c>
      <c r="G399" s="16">
        <v>6.8058826671365605E-2</v>
      </c>
      <c r="H399" s="17">
        <v>19584.95</v>
      </c>
      <c r="I399" s="16">
        <v>0.20240924503732499</v>
      </c>
      <c r="J399" s="17">
        <v>37640.910000000003</v>
      </c>
      <c r="K399" s="16">
        <v>0.20461319858035701</v>
      </c>
      <c r="L399" s="18">
        <v>4.7782603478691597</v>
      </c>
      <c r="M399" s="16">
        <v>-0.111734352443197</v>
      </c>
      <c r="N399" s="18">
        <v>2.4861776721125999</v>
      </c>
      <c r="O399" s="16">
        <v>-0.11335951828348</v>
      </c>
      <c r="P399" s="15">
        <v>262543.59999999998</v>
      </c>
      <c r="Q399" s="16">
        <v>7.2803122078246102E-2</v>
      </c>
      <c r="R399" s="17">
        <v>54622.19</v>
      </c>
      <c r="S399" s="16">
        <v>0.202447020265549</v>
      </c>
      <c r="T399" s="17">
        <v>104964.16</v>
      </c>
      <c r="U399" s="16">
        <v>0.20704080765492999</v>
      </c>
      <c r="V399" s="18">
        <v>4.8065374163870001</v>
      </c>
      <c r="W399" s="16">
        <v>-0.107816723732803</v>
      </c>
      <c r="X399" s="18">
        <v>2.5012690045821402</v>
      </c>
      <c r="Y399" s="16">
        <v>-0.11121221811670499</v>
      </c>
      <c r="Z399" s="15">
        <v>502609</v>
      </c>
      <c r="AA399" s="16">
        <v>4.7259674096374903E-2</v>
      </c>
      <c r="AB399" s="17">
        <v>105670.55</v>
      </c>
      <c r="AC399" s="16">
        <v>0.13302249628207199</v>
      </c>
      <c r="AD399" s="17">
        <v>203493.95</v>
      </c>
      <c r="AE399" s="16">
        <v>0.12661247398056799</v>
      </c>
      <c r="AF399" s="18">
        <v>4.7563772498581702</v>
      </c>
      <c r="AG399" s="16">
        <v>-7.5693838795894003E-2</v>
      </c>
      <c r="AH399" s="18">
        <v>2.4698965251792502</v>
      </c>
      <c r="AI399" s="16">
        <v>-7.0434867105476306E-2</v>
      </c>
      <c r="AJ399" s="15">
        <v>1003462.07</v>
      </c>
      <c r="AK399" s="16">
        <v>8.7565276433669098E-2</v>
      </c>
      <c r="AL399" s="17">
        <v>204279.47</v>
      </c>
      <c r="AM399" s="16">
        <v>0.10543219491415499</v>
      </c>
      <c r="AN399" s="17">
        <v>392395.61</v>
      </c>
      <c r="AO399" s="16">
        <v>7.5462931812173895E-2</v>
      </c>
      <c r="AP399" s="18">
        <v>4.91220223941251</v>
      </c>
      <c r="AQ399" s="16">
        <v>-1.6162835280795401E-2</v>
      </c>
      <c r="AR399" s="18">
        <v>2.5572713976081398</v>
      </c>
      <c r="AS399" s="16">
        <v>1.1253149005426399E-2</v>
      </c>
    </row>
    <row r="400" spans="2:45" x14ac:dyDescent="0.2">
      <c r="B400" s="29"/>
      <c r="C400" s="29"/>
      <c r="D400" s="29"/>
      <c r="E400" s="14" t="s">
        <v>298</v>
      </c>
      <c r="F400" s="15">
        <v>140309.37</v>
      </c>
      <c r="G400" s="16">
        <v>0.22284628053392699</v>
      </c>
      <c r="H400" s="17">
        <v>28813.5</v>
      </c>
      <c r="I400" s="16">
        <v>0.234470842221572</v>
      </c>
      <c r="J400" s="17">
        <v>53848.74</v>
      </c>
      <c r="K400" s="16">
        <v>0.26249340897373602</v>
      </c>
      <c r="L400" s="18">
        <v>4.8695705138216496</v>
      </c>
      <c r="M400" s="16">
        <v>-9.4166352821463892E-3</v>
      </c>
      <c r="N400" s="18">
        <v>2.6056202986365098</v>
      </c>
      <c r="O400" s="16">
        <v>-3.1403830038239697E-2</v>
      </c>
      <c r="P400" s="15">
        <v>386678.31</v>
      </c>
      <c r="Q400" s="16">
        <v>0.24187667694470699</v>
      </c>
      <c r="R400" s="17">
        <v>78600.56</v>
      </c>
      <c r="S400" s="16">
        <v>0.22753724362067801</v>
      </c>
      <c r="T400" s="17">
        <v>146590.53</v>
      </c>
      <c r="U400" s="16">
        <v>0.248442582239016</v>
      </c>
      <c r="V400" s="18">
        <v>4.9195363239142296</v>
      </c>
      <c r="W400" s="16">
        <v>1.16814649808374E-2</v>
      </c>
      <c r="X400" s="18">
        <v>2.6378123470868098</v>
      </c>
      <c r="Y400" s="16">
        <v>-5.2592769485110503E-3</v>
      </c>
      <c r="Z400" s="15">
        <v>745872.2</v>
      </c>
      <c r="AA400" s="16">
        <v>0.18057304229469101</v>
      </c>
      <c r="AB400" s="17">
        <v>151225.81</v>
      </c>
      <c r="AC400" s="16">
        <v>0.17459147581647799</v>
      </c>
      <c r="AD400" s="17">
        <v>282343.64</v>
      </c>
      <c r="AE400" s="16">
        <v>0.19209990034859001</v>
      </c>
      <c r="AF400" s="18">
        <v>4.9321752682296802</v>
      </c>
      <c r="AG400" s="16">
        <v>5.0924654242497196E-3</v>
      </c>
      <c r="AH400" s="18">
        <v>2.6417177309182498</v>
      </c>
      <c r="AI400" s="16">
        <v>-9.6693725505117793E-3</v>
      </c>
      <c r="AJ400" s="15">
        <v>1458273.18</v>
      </c>
      <c r="AK400" s="16">
        <v>0.21288203721353199</v>
      </c>
      <c r="AL400" s="17">
        <v>294987.17</v>
      </c>
      <c r="AM400" s="16">
        <v>0.23498928736260399</v>
      </c>
      <c r="AN400" s="17">
        <v>549634.35</v>
      </c>
      <c r="AO400" s="16">
        <v>0.214624638477836</v>
      </c>
      <c r="AP400" s="18">
        <v>4.9435139162154096</v>
      </c>
      <c r="AQ400" s="16">
        <v>-1.7900762682957198E-2</v>
      </c>
      <c r="AR400" s="18">
        <v>2.6531696572457699</v>
      </c>
      <c r="AS400" s="16">
        <v>-1.4346829539765801E-3</v>
      </c>
    </row>
    <row r="401" spans="2:45" x14ac:dyDescent="0.2">
      <c r="B401" s="29"/>
      <c r="C401" s="29"/>
      <c r="D401" s="29"/>
      <c r="E401" s="14" t="s">
        <v>299</v>
      </c>
      <c r="F401" s="15">
        <v>559486.31000000006</v>
      </c>
      <c r="G401" s="16">
        <v>0.66316212936810703</v>
      </c>
      <c r="H401" s="17">
        <v>127724.62</v>
      </c>
      <c r="I401" s="16">
        <v>1.1668454775438</v>
      </c>
      <c r="J401" s="17">
        <v>221101.73</v>
      </c>
      <c r="K401" s="16">
        <v>0.83555155775757295</v>
      </c>
      <c r="L401" s="18">
        <v>4.3804108401340303</v>
      </c>
      <c r="M401" s="16">
        <v>-0.23245005395891699</v>
      </c>
      <c r="N401" s="18">
        <v>2.5304474551148899</v>
      </c>
      <c r="O401" s="16">
        <v>-9.3916963356816596E-2</v>
      </c>
      <c r="P401" s="15">
        <v>1729080.2</v>
      </c>
      <c r="Q401" s="16">
        <v>0.32778525555570598</v>
      </c>
      <c r="R401" s="17">
        <v>400247.71</v>
      </c>
      <c r="S401" s="16">
        <v>0.59808367011068098</v>
      </c>
      <c r="T401" s="17">
        <v>687215.66</v>
      </c>
      <c r="U401" s="16">
        <v>0.32867001151848702</v>
      </c>
      <c r="V401" s="18">
        <v>4.3200252163841197</v>
      </c>
      <c r="W401" s="16">
        <v>-0.16913908802801</v>
      </c>
      <c r="X401" s="18">
        <v>2.51606635390119</v>
      </c>
      <c r="Y401" s="16">
        <v>-6.6589593737402303E-4</v>
      </c>
      <c r="Z401" s="15">
        <v>3307455.07</v>
      </c>
      <c r="AA401" s="16">
        <v>0.21595025397033099</v>
      </c>
      <c r="AB401" s="17">
        <v>770483.67</v>
      </c>
      <c r="AC401" s="16">
        <v>0.47464923753181099</v>
      </c>
      <c r="AD401" s="17">
        <v>1350611.18</v>
      </c>
      <c r="AE401" s="16">
        <v>0.24748550761456301</v>
      </c>
      <c r="AF401" s="18">
        <v>4.2926997661092496</v>
      </c>
      <c r="AG401" s="16">
        <v>-0.17543085974429901</v>
      </c>
      <c r="AH401" s="18">
        <v>2.44885805698721</v>
      </c>
      <c r="AI401" s="16">
        <v>-2.5279054106635401E-2</v>
      </c>
      <c r="AJ401" s="15">
        <v>6471991.6600000001</v>
      </c>
      <c r="AK401" s="16">
        <v>0.100757958551525</v>
      </c>
      <c r="AL401" s="17">
        <v>1474752.65</v>
      </c>
      <c r="AM401" s="16">
        <v>0.269213696353646</v>
      </c>
      <c r="AN401" s="17">
        <v>2651817.94</v>
      </c>
      <c r="AO401" s="16">
        <v>0.14053736873065201</v>
      </c>
      <c r="AP401" s="18">
        <v>4.3885268895770402</v>
      </c>
      <c r="AQ401" s="16">
        <v>-0.132724487835328</v>
      </c>
      <c r="AR401" s="18">
        <v>2.44058672444157</v>
      </c>
      <c r="AS401" s="16">
        <v>-3.4877778904692402E-2</v>
      </c>
    </row>
    <row r="402" spans="2:45" x14ac:dyDescent="0.2">
      <c r="B402" s="29"/>
      <c r="C402" s="29"/>
      <c r="D402" s="29"/>
      <c r="E402" s="14" t="s">
        <v>300</v>
      </c>
      <c r="F402" s="15">
        <v>296547.81</v>
      </c>
      <c r="G402" s="16">
        <v>4.5592617395214502E-2</v>
      </c>
      <c r="H402" s="17">
        <v>68514.25</v>
      </c>
      <c r="I402" s="16">
        <v>2.07525747039204E-2</v>
      </c>
      <c r="J402" s="17">
        <v>118019.72</v>
      </c>
      <c r="K402" s="16">
        <v>4.4750703938087402E-2</v>
      </c>
      <c r="L402" s="18">
        <v>4.3282647040579096</v>
      </c>
      <c r="M402" s="16">
        <v>2.43350282006384E-2</v>
      </c>
      <c r="N402" s="18">
        <v>2.5126971153634301</v>
      </c>
      <c r="O402" s="16">
        <v>8.0585105514029099E-4</v>
      </c>
      <c r="P402" s="15">
        <v>876154.55</v>
      </c>
      <c r="Q402" s="16">
        <v>0.13999843186785901</v>
      </c>
      <c r="R402" s="17">
        <v>213085.08</v>
      </c>
      <c r="S402" s="16">
        <v>0.18657685471857699</v>
      </c>
      <c r="T402" s="17">
        <v>365623</v>
      </c>
      <c r="U402" s="16">
        <v>0.20667493486229899</v>
      </c>
      <c r="V402" s="18">
        <v>4.1117592559741896</v>
      </c>
      <c r="W402" s="16">
        <v>-3.9254450873108297E-2</v>
      </c>
      <c r="X402" s="18">
        <v>2.3963332448997998</v>
      </c>
      <c r="Y402" s="16">
        <v>-5.5256391815289303E-2</v>
      </c>
      <c r="Z402" s="15">
        <v>1576042.15</v>
      </c>
      <c r="AA402" s="16">
        <v>0.106015470595207</v>
      </c>
      <c r="AB402" s="17">
        <v>380963.67</v>
      </c>
      <c r="AC402" s="16">
        <v>0.16300817886414801</v>
      </c>
      <c r="AD402" s="17">
        <v>649896.53</v>
      </c>
      <c r="AE402" s="16">
        <v>0.16940892334128199</v>
      </c>
      <c r="AF402" s="18">
        <v>4.1369880492803999</v>
      </c>
      <c r="AG402" s="16">
        <v>-4.9004563600405997E-2</v>
      </c>
      <c r="AH402" s="18">
        <v>2.4250662640097498</v>
      </c>
      <c r="AI402" s="16">
        <v>-5.4209824707805901E-2</v>
      </c>
      <c r="AJ402" s="15">
        <v>3045579.43</v>
      </c>
      <c r="AK402" s="16">
        <v>8.6511066999424596E-2</v>
      </c>
      <c r="AL402" s="17">
        <v>719060.39</v>
      </c>
      <c r="AM402" s="16">
        <v>0.11781317954593599</v>
      </c>
      <c r="AN402" s="17">
        <v>1218874.79</v>
      </c>
      <c r="AO402" s="16">
        <v>0.113304052164393</v>
      </c>
      <c r="AP402" s="18">
        <v>4.2354988153359399</v>
      </c>
      <c r="AQ402" s="16">
        <v>-2.8002991125249201E-2</v>
      </c>
      <c r="AR402" s="18">
        <v>2.4986811237600501</v>
      </c>
      <c r="AS402" s="16">
        <v>-2.4066188489011198E-2</v>
      </c>
    </row>
    <row r="403" spans="2:45" x14ac:dyDescent="0.2">
      <c r="B403" s="29"/>
      <c r="C403" s="29"/>
      <c r="D403" s="29"/>
      <c r="E403" s="14" t="s">
        <v>301</v>
      </c>
      <c r="F403" s="15">
        <v>46311.78</v>
      </c>
      <c r="G403" s="16">
        <v>0.17837991330042399</v>
      </c>
      <c r="H403" s="17">
        <v>8878.93</v>
      </c>
      <c r="I403" s="16">
        <v>0.19870367795266999</v>
      </c>
      <c r="J403" s="17">
        <v>16714.84</v>
      </c>
      <c r="K403" s="16">
        <v>0.20604739526624599</v>
      </c>
      <c r="L403" s="18">
        <v>5.2159190352891596</v>
      </c>
      <c r="M403" s="16">
        <v>-1.69547862629056E-2</v>
      </c>
      <c r="N403" s="18">
        <v>2.7706983734214599</v>
      </c>
      <c r="O403" s="16">
        <v>-2.2940625778404299E-2</v>
      </c>
      <c r="P403" s="15">
        <v>130957.23</v>
      </c>
      <c r="Q403" s="16">
        <v>0.301975015390195</v>
      </c>
      <c r="R403" s="17">
        <v>24639.55</v>
      </c>
      <c r="S403" s="16">
        <v>0.31106626113681801</v>
      </c>
      <c r="T403" s="17">
        <v>46407.54</v>
      </c>
      <c r="U403" s="16">
        <v>0.31988989811195401</v>
      </c>
      <c r="V403" s="18">
        <v>5.3149197124135803</v>
      </c>
      <c r="W403" s="16">
        <v>-6.9342381968852101E-3</v>
      </c>
      <c r="X403" s="18">
        <v>2.82189553680286</v>
      </c>
      <c r="Y403" s="16">
        <v>-1.3573012981905001E-2</v>
      </c>
      <c r="Z403" s="15">
        <v>238158.68</v>
      </c>
      <c r="AA403" s="16">
        <v>0.28445980550487099</v>
      </c>
      <c r="AB403" s="17">
        <v>44615.26</v>
      </c>
      <c r="AC403" s="16">
        <v>0.27214362436354</v>
      </c>
      <c r="AD403" s="17">
        <v>83957.59</v>
      </c>
      <c r="AE403" s="16">
        <v>0.25436039454023801</v>
      </c>
      <c r="AF403" s="18">
        <v>5.3380542890481903</v>
      </c>
      <c r="AG403" s="16">
        <v>9.6814391908715096E-3</v>
      </c>
      <c r="AH403" s="18">
        <v>2.8366545538050798</v>
      </c>
      <c r="AI403" s="16">
        <v>2.3995823764560699E-2</v>
      </c>
      <c r="AJ403" s="15">
        <v>456250.32</v>
      </c>
      <c r="AK403" s="16">
        <v>0.26793760845374898</v>
      </c>
      <c r="AL403" s="17">
        <v>85100.07</v>
      </c>
      <c r="AM403" s="16">
        <v>0.237686880020827</v>
      </c>
      <c r="AN403" s="17">
        <v>160442.32999999999</v>
      </c>
      <c r="AO403" s="16">
        <v>0.19514121516177499</v>
      </c>
      <c r="AP403" s="18">
        <v>5.36133895072002</v>
      </c>
      <c r="AQ403" s="16">
        <v>2.4441342088406998E-2</v>
      </c>
      <c r="AR403" s="18">
        <v>2.8437029055860799</v>
      </c>
      <c r="AS403" s="16">
        <v>6.0910286055293E-2</v>
      </c>
    </row>
    <row r="404" spans="2:45" x14ac:dyDescent="0.2">
      <c r="B404" s="29"/>
      <c r="C404" s="29"/>
      <c r="D404" s="29"/>
      <c r="E404" s="14" t="s">
        <v>302</v>
      </c>
      <c r="F404" s="15">
        <v>237249.88</v>
      </c>
      <c r="G404" s="16">
        <v>4.28348419098942E-2</v>
      </c>
      <c r="H404" s="17">
        <v>52764.31</v>
      </c>
      <c r="I404" s="16">
        <v>3.2168313417072401E-2</v>
      </c>
      <c r="J404" s="17">
        <v>103211.91</v>
      </c>
      <c r="K404" s="16">
        <v>3.51614394706041E-2</v>
      </c>
      <c r="L404" s="18">
        <v>4.4964082729405499</v>
      </c>
      <c r="M404" s="16">
        <v>1.0334097989803099E-2</v>
      </c>
      <c r="N404" s="18">
        <v>2.29866766345086</v>
      </c>
      <c r="O404" s="16">
        <v>7.4127591568851998E-3</v>
      </c>
      <c r="P404" s="15">
        <v>688249.06</v>
      </c>
      <c r="Q404" s="16">
        <v>3.5912037619861101E-2</v>
      </c>
      <c r="R404" s="17">
        <v>153440.21</v>
      </c>
      <c r="S404" s="16">
        <v>1.4615025406999599E-2</v>
      </c>
      <c r="T404" s="17">
        <v>300237.01</v>
      </c>
      <c r="U404" s="16">
        <v>2.0243145419465799E-2</v>
      </c>
      <c r="V404" s="18">
        <v>4.48545436688336</v>
      </c>
      <c r="W404" s="16">
        <v>2.0990239331729301E-2</v>
      </c>
      <c r="X404" s="18">
        <v>2.2923524984478099</v>
      </c>
      <c r="Y404" s="16">
        <v>1.53579980132611E-2</v>
      </c>
      <c r="Z404" s="15">
        <v>1374752.82</v>
      </c>
      <c r="AA404" s="16">
        <v>3.8332655450844001E-2</v>
      </c>
      <c r="AB404" s="17">
        <v>306274.15000000002</v>
      </c>
      <c r="AC404" s="16">
        <v>1.5109202057156899E-2</v>
      </c>
      <c r="AD404" s="17">
        <v>598477.9</v>
      </c>
      <c r="AE404" s="16">
        <v>1.54686270623576E-2</v>
      </c>
      <c r="AF404" s="18">
        <v>4.4886348390812598</v>
      </c>
      <c r="AG404" s="16">
        <v>2.28777882681231E-2</v>
      </c>
      <c r="AH404" s="18">
        <v>2.2970820142230801</v>
      </c>
      <c r="AI404" s="16">
        <v>2.25157407911552E-2</v>
      </c>
      <c r="AJ404" s="15">
        <v>2769619.53</v>
      </c>
      <c r="AK404" s="16">
        <v>0.112663665128683</v>
      </c>
      <c r="AL404" s="17">
        <v>616138.18999999994</v>
      </c>
      <c r="AM404" s="16">
        <v>0.105361611590174</v>
      </c>
      <c r="AN404" s="17">
        <v>1203374.79</v>
      </c>
      <c r="AO404" s="16">
        <v>9.0081971189220206E-2</v>
      </c>
      <c r="AP404" s="18">
        <v>4.4951271889184499</v>
      </c>
      <c r="AQ404" s="16">
        <v>6.6060314217033598E-3</v>
      </c>
      <c r="AR404" s="18">
        <v>2.3015435864332798</v>
      </c>
      <c r="AS404" s="16">
        <v>2.0715592530007501E-2</v>
      </c>
    </row>
    <row r="405" spans="2:45" x14ac:dyDescent="0.2">
      <c r="B405" s="29"/>
      <c r="C405" s="29"/>
      <c r="D405" s="29"/>
      <c r="E405" s="14" t="s">
        <v>303</v>
      </c>
      <c r="F405" s="15">
        <v>78031.210000000006</v>
      </c>
      <c r="G405" s="16">
        <v>0.21351762714716399</v>
      </c>
      <c r="H405" s="17">
        <v>16415.669999999998</v>
      </c>
      <c r="I405" s="16">
        <v>0.21268424069783901</v>
      </c>
      <c r="J405" s="17">
        <v>29905.72</v>
      </c>
      <c r="K405" s="16">
        <v>0.20015667275860399</v>
      </c>
      <c r="L405" s="18">
        <v>4.75345873790104</v>
      </c>
      <c r="M405" s="16">
        <v>6.8722460584229902E-4</v>
      </c>
      <c r="N405" s="18">
        <v>2.6092403058679099</v>
      </c>
      <c r="O405" s="16">
        <v>1.11326751680256E-2</v>
      </c>
      <c r="P405" s="15">
        <v>205102.12</v>
      </c>
      <c r="Q405" s="16">
        <v>0.13629825997470901</v>
      </c>
      <c r="R405" s="17">
        <v>41406.269999999997</v>
      </c>
      <c r="S405" s="16">
        <v>7.2951743399171598E-2</v>
      </c>
      <c r="T405" s="17">
        <v>75148.11</v>
      </c>
      <c r="U405" s="16">
        <v>5.1549468775751603E-2</v>
      </c>
      <c r="V405" s="18">
        <v>4.9534072979768498</v>
      </c>
      <c r="W405" s="16">
        <v>5.9039483336736302E-2</v>
      </c>
      <c r="X405" s="18">
        <v>2.7293051016186598</v>
      </c>
      <c r="Y405" s="16">
        <v>8.0594202855358704E-2</v>
      </c>
      <c r="Z405" s="15">
        <v>388700.12</v>
      </c>
      <c r="AA405" s="16">
        <v>0.10799694481410101</v>
      </c>
      <c r="AB405" s="17">
        <v>78826.429999999993</v>
      </c>
      <c r="AC405" s="16">
        <v>6.8938466061463297E-2</v>
      </c>
      <c r="AD405" s="17">
        <v>144447.87</v>
      </c>
      <c r="AE405" s="16">
        <v>3.9314961542620701E-2</v>
      </c>
      <c r="AF405" s="18">
        <v>4.9310887223993296</v>
      </c>
      <c r="AG405" s="16">
        <v>3.6539501564154801E-2</v>
      </c>
      <c r="AH405" s="18">
        <v>2.6909370141629601</v>
      </c>
      <c r="AI405" s="16">
        <v>6.6083897387119395E-2</v>
      </c>
      <c r="AJ405" s="15">
        <v>781525.22</v>
      </c>
      <c r="AK405" s="16">
        <v>9.5742712154565895E-2</v>
      </c>
      <c r="AL405" s="17">
        <v>157367.32</v>
      </c>
      <c r="AM405" s="16">
        <v>6.5459256508420494E-2</v>
      </c>
      <c r="AN405" s="17">
        <v>290723.93</v>
      </c>
      <c r="AO405" s="16">
        <v>2.5477834394482E-2</v>
      </c>
      <c r="AP405" s="18">
        <v>4.9662485197053599</v>
      </c>
      <c r="AQ405" s="16">
        <v>2.8422912899913499E-2</v>
      </c>
      <c r="AR405" s="18">
        <v>2.6882039603688601</v>
      </c>
      <c r="AS405" s="16">
        <v>6.8519157999717903E-2</v>
      </c>
    </row>
    <row r="406" spans="2:45" x14ac:dyDescent="0.2">
      <c r="B406" s="29"/>
      <c r="C406" s="29"/>
      <c r="D406" s="29"/>
      <c r="E406" s="14" t="s">
        <v>304</v>
      </c>
      <c r="F406" s="15">
        <v>299101.07</v>
      </c>
      <c r="G406" s="16">
        <v>0.63225324141086403</v>
      </c>
      <c r="H406" s="17">
        <v>68790.490000000005</v>
      </c>
      <c r="I406" s="16">
        <v>0.86902085360310399</v>
      </c>
      <c r="J406" s="17">
        <v>130553.64</v>
      </c>
      <c r="K406" s="16">
        <v>0.73236657898256696</v>
      </c>
      <c r="L406" s="18">
        <v>4.3480002831786804</v>
      </c>
      <c r="M406" s="16">
        <v>-0.126680026996915</v>
      </c>
      <c r="N406" s="18">
        <v>2.2910205337821301</v>
      </c>
      <c r="O406" s="16">
        <v>-5.7789926673891497E-2</v>
      </c>
      <c r="P406" s="15">
        <v>904593.71</v>
      </c>
      <c r="Q406" s="16">
        <v>0.296971506028952</v>
      </c>
      <c r="R406" s="17">
        <v>209673.66</v>
      </c>
      <c r="S406" s="16">
        <v>0.40020250393267898</v>
      </c>
      <c r="T406" s="17">
        <v>394157.13</v>
      </c>
      <c r="U406" s="16">
        <v>0.289150487927192</v>
      </c>
      <c r="V406" s="18">
        <v>4.31429350734851</v>
      </c>
      <c r="W406" s="16">
        <v>-7.3725762961991001E-2</v>
      </c>
      <c r="X406" s="18">
        <v>2.2950078563845802</v>
      </c>
      <c r="Y406" s="16">
        <v>6.0667999391871398E-3</v>
      </c>
      <c r="Z406" s="15">
        <v>1733264.44</v>
      </c>
      <c r="AA406" s="16">
        <v>0.15419540591504</v>
      </c>
      <c r="AB406" s="17">
        <v>399812.5</v>
      </c>
      <c r="AC406" s="16">
        <v>0.232211884013099</v>
      </c>
      <c r="AD406" s="17">
        <v>763587.33</v>
      </c>
      <c r="AE406" s="16">
        <v>0.15822231584691501</v>
      </c>
      <c r="AF406" s="18">
        <v>4.3351932218227303</v>
      </c>
      <c r="AG406" s="16">
        <v>-6.3314174380443095E-2</v>
      </c>
      <c r="AH406" s="18">
        <v>2.2698968040761001</v>
      </c>
      <c r="AI406" s="16">
        <v>-3.4768022311247801E-3</v>
      </c>
      <c r="AJ406" s="15">
        <v>3400068.23</v>
      </c>
      <c r="AK406" s="16">
        <v>0.109770077716455</v>
      </c>
      <c r="AL406" s="17">
        <v>774117.71</v>
      </c>
      <c r="AM406" s="16">
        <v>0.191396345210221</v>
      </c>
      <c r="AN406" s="17">
        <v>1508972.25</v>
      </c>
      <c r="AO406" s="16">
        <v>0.15128649705394601</v>
      </c>
      <c r="AP406" s="18">
        <v>4.3921850463800904</v>
      </c>
      <c r="AQ406" s="16">
        <v>-6.8513108859136806E-2</v>
      </c>
      <c r="AR406" s="18">
        <v>2.2532344315808301</v>
      </c>
      <c r="AS406" s="16">
        <v>-3.6060893134530897E-2</v>
      </c>
    </row>
    <row r="407" spans="2:45" x14ac:dyDescent="0.2">
      <c r="B407" s="29"/>
      <c r="C407" s="29"/>
      <c r="D407" s="29"/>
      <c r="E407" s="14" t="s">
        <v>305</v>
      </c>
      <c r="F407" s="15">
        <v>169738.1</v>
      </c>
      <c r="G407" s="16">
        <v>0.14896038025639699</v>
      </c>
      <c r="H407" s="17">
        <v>28394.3</v>
      </c>
      <c r="I407" s="16">
        <v>-1.09517285868992E-2</v>
      </c>
      <c r="J407" s="17">
        <v>52420.69</v>
      </c>
      <c r="K407" s="16">
        <v>-1.4345576948099001E-2</v>
      </c>
      <c r="L407" s="18">
        <v>5.9778934504460404</v>
      </c>
      <c r="M407" s="16">
        <v>0.161682815152007</v>
      </c>
      <c r="N407" s="18">
        <v>3.23799820261809</v>
      </c>
      <c r="O407" s="16">
        <v>0.165682772161513</v>
      </c>
      <c r="P407" s="15">
        <v>509531.96</v>
      </c>
      <c r="Q407" s="16">
        <v>5.3449218848689903E-2</v>
      </c>
      <c r="R407" s="17">
        <v>83589.899999999994</v>
      </c>
      <c r="S407" s="16">
        <v>-7.0718940224777593E-2</v>
      </c>
      <c r="T407" s="17">
        <v>154646.39999999999</v>
      </c>
      <c r="U407" s="16">
        <v>-7.5422194832000994E-2</v>
      </c>
      <c r="V407" s="18">
        <v>6.0956163364234204</v>
      </c>
      <c r="W407" s="16">
        <v>0.13361744304086201</v>
      </c>
      <c r="X407" s="18">
        <v>3.2948194073706198</v>
      </c>
      <c r="Y407" s="16">
        <v>0.13938406585184501</v>
      </c>
      <c r="Z407" s="15">
        <v>943191</v>
      </c>
      <c r="AA407" s="16">
        <v>4.5522103160052098E-2</v>
      </c>
      <c r="AB407" s="17">
        <v>158122.1</v>
      </c>
      <c r="AC407" s="16">
        <v>-3.8374443820546202E-2</v>
      </c>
      <c r="AD407" s="17">
        <v>295376.18</v>
      </c>
      <c r="AE407" s="16">
        <v>-6.8612559413452304E-2</v>
      </c>
      <c r="AF407" s="18">
        <v>5.9649536655533897</v>
      </c>
      <c r="AG407" s="16">
        <v>8.7244506389701104E-2</v>
      </c>
      <c r="AH407" s="18">
        <v>3.1931857199859501</v>
      </c>
      <c r="AI407" s="16">
        <v>0.12254262576444799</v>
      </c>
      <c r="AJ407" s="15">
        <v>1768814.63</v>
      </c>
      <c r="AK407" s="16">
        <v>5.1266886770779903E-2</v>
      </c>
      <c r="AL407" s="17">
        <v>318498.59999999998</v>
      </c>
      <c r="AM407" s="16">
        <v>1.9505612827197399E-2</v>
      </c>
      <c r="AN407" s="17">
        <v>596954.14</v>
      </c>
      <c r="AO407" s="16">
        <v>-3.4747444257112098E-2</v>
      </c>
      <c r="AP407" s="18">
        <v>5.5536025276092298</v>
      </c>
      <c r="AQ407" s="16">
        <v>3.1153603809502401E-2</v>
      </c>
      <c r="AR407" s="18">
        <v>2.9630661913158001</v>
      </c>
      <c r="AS407" s="16">
        <v>8.9110700112772806E-2</v>
      </c>
    </row>
    <row r="408" spans="2:45" x14ac:dyDescent="0.2">
      <c r="B408" s="29"/>
      <c r="C408" s="29"/>
      <c r="D408" s="29"/>
      <c r="E408" s="14" t="s">
        <v>306</v>
      </c>
      <c r="F408" s="15">
        <v>203659.69</v>
      </c>
      <c r="G408" s="16">
        <v>7.6646271891184406E-2</v>
      </c>
      <c r="H408" s="17">
        <v>40937.64</v>
      </c>
      <c r="I408" s="16">
        <v>6.8081743489582902E-2</v>
      </c>
      <c r="J408" s="17">
        <v>82321.119999999995</v>
      </c>
      <c r="K408" s="16">
        <v>5.9242258353031998E-2</v>
      </c>
      <c r="L408" s="18">
        <v>4.97487617752269</v>
      </c>
      <c r="M408" s="16">
        <v>8.0186076148253595E-3</v>
      </c>
      <c r="N408" s="18">
        <v>2.4739664620695199</v>
      </c>
      <c r="O408" s="16">
        <v>1.64306261394945E-2</v>
      </c>
      <c r="P408" s="15">
        <v>567109.17000000004</v>
      </c>
      <c r="Q408" s="16">
        <v>0.15391516412900999</v>
      </c>
      <c r="R408" s="17">
        <v>106025.14</v>
      </c>
      <c r="S408" s="16">
        <v>0.21471032018358399</v>
      </c>
      <c r="T408" s="17">
        <v>213400.2</v>
      </c>
      <c r="U408" s="16">
        <v>0.19961009897617299</v>
      </c>
      <c r="V408" s="18">
        <v>5.34881793129441</v>
      </c>
      <c r="W408" s="16">
        <v>-5.0049098163079501E-2</v>
      </c>
      <c r="X408" s="18">
        <v>2.65749127695288</v>
      </c>
      <c r="Y408" s="16">
        <v>-3.8091488964757399E-2</v>
      </c>
      <c r="Z408" s="15">
        <v>1034330.36</v>
      </c>
      <c r="AA408" s="16">
        <v>0.110013488366068</v>
      </c>
      <c r="AB408" s="17">
        <v>187399.88</v>
      </c>
      <c r="AC408" s="16">
        <v>0.15752155082291899</v>
      </c>
      <c r="AD408" s="17">
        <v>378780.51</v>
      </c>
      <c r="AE408" s="16">
        <v>0.14240517677322501</v>
      </c>
      <c r="AF408" s="18">
        <v>5.5193757861531196</v>
      </c>
      <c r="AG408" s="16">
        <v>-4.1042918313767503E-2</v>
      </c>
      <c r="AH408" s="18">
        <v>2.7306852720590098</v>
      </c>
      <c r="AI408" s="16">
        <v>-2.8353940498281601E-2</v>
      </c>
      <c r="AJ408" s="15">
        <v>2048066.04</v>
      </c>
      <c r="AK408" s="16">
        <v>0.10069912455643899</v>
      </c>
      <c r="AL408" s="17">
        <v>362774.68</v>
      </c>
      <c r="AM408" s="16">
        <v>0.12239400703723299</v>
      </c>
      <c r="AN408" s="17">
        <v>739283.29</v>
      </c>
      <c r="AO408" s="16">
        <v>0.11041934846335499</v>
      </c>
      <c r="AP408" s="18">
        <v>5.64555949715123</v>
      </c>
      <c r="AQ408" s="16">
        <v>-1.93291146823409E-2</v>
      </c>
      <c r="AR408" s="18">
        <v>2.7703399599360599</v>
      </c>
      <c r="AS408" s="16">
        <v>-8.75365142040079E-3</v>
      </c>
    </row>
    <row r="409" spans="2:45" x14ac:dyDescent="0.2">
      <c r="B409" s="29"/>
      <c r="C409" s="29"/>
      <c r="D409" s="29"/>
      <c r="E409" s="14" t="s">
        <v>307</v>
      </c>
      <c r="F409" s="15">
        <v>125798.26</v>
      </c>
      <c r="G409" s="16">
        <v>6.56964346285311E-2</v>
      </c>
      <c r="H409" s="17">
        <v>27574.29</v>
      </c>
      <c r="I409" s="16">
        <v>3.2689634974606203E-2</v>
      </c>
      <c r="J409" s="17">
        <v>54126.21</v>
      </c>
      <c r="K409" s="16">
        <v>1.1519572115761901E-2</v>
      </c>
      <c r="L409" s="18">
        <v>4.56215772010811</v>
      </c>
      <c r="M409" s="16">
        <v>3.1961974378426301E-2</v>
      </c>
      <c r="N409" s="18">
        <v>2.32416531658138</v>
      </c>
      <c r="O409" s="16">
        <v>5.3559875662562997E-2</v>
      </c>
      <c r="P409" s="15">
        <v>392618.65</v>
      </c>
      <c r="Q409" s="16">
        <v>0.10262112269526</v>
      </c>
      <c r="R409" s="17">
        <v>86367.14</v>
      </c>
      <c r="S409" s="16">
        <v>8.2611766726228802E-2</v>
      </c>
      <c r="T409" s="17">
        <v>169371.62</v>
      </c>
      <c r="U409" s="16">
        <v>5.6300324944732902E-2</v>
      </c>
      <c r="V409" s="18">
        <v>4.5459262631598101</v>
      </c>
      <c r="W409" s="16">
        <v>1.8482485212163099E-2</v>
      </c>
      <c r="X409" s="18">
        <v>2.3180899491898299</v>
      </c>
      <c r="Y409" s="16">
        <v>4.3851920383486398E-2</v>
      </c>
      <c r="Z409" s="15">
        <v>726595.06</v>
      </c>
      <c r="AA409" s="16">
        <v>9.3931736027569407E-2</v>
      </c>
      <c r="AB409" s="17">
        <v>163761.91</v>
      </c>
      <c r="AC409" s="16">
        <v>9.7899206171011804E-2</v>
      </c>
      <c r="AD409" s="17">
        <v>321258.58</v>
      </c>
      <c r="AE409" s="16">
        <v>6.9929632316054105E-2</v>
      </c>
      <c r="AF409" s="18">
        <v>4.4368990322597002</v>
      </c>
      <c r="AG409" s="16">
        <v>-3.6136925148887999E-3</v>
      </c>
      <c r="AH409" s="18">
        <v>2.26171409958918</v>
      </c>
      <c r="AI409" s="16">
        <v>2.2433347938554098E-2</v>
      </c>
      <c r="AJ409" s="15">
        <v>1423800.28</v>
      </c>
      <c r="AK409" s="16">
        <v>-1.0238255305787199E-2</v>
      </c>
      <c r="AL409" s="17">
        <v>324400.53000000003</v>
      </c>
      <c r="AM409" s="16">
        <v>-6.6204170221498496E-3</v>
      </c>
      <c r="AN409" s="17">
        <v>640060.16000000003</v>
      </c>
      <c r="AO409" s="16">
        <v>-2.78677734040325E-2</v>
      </c>
      <c r="AP409" s="18">
        <v>4.3890195863736698</v>
      </c>
      <c r="AQ409" s="16">
        <v>-3.64194950815502E-3</v>
      </c>
      <c r="AR409" s="18">
        <v>2.2244788364893702</v>
      </c>
      <c r="AS409" s="16">
        <v>1.8134897307105002E-2</v>
      </c>
    </row>
    <row r="410" spans="2:45" x14ac:dyDescent="0.2">
      <c r="B410" s="29"/>
      <c r="C410" s="29"/>
      <c r="D410" s="29"/>
      <c r="E410" s="14" t="s">
        <v>308</v>
      </c>
      <c r="F410" s="15">
        <v>169375.93</v>
      </c>
      <c r="G410" s="16">
        <v>5.3928223261933202E-2</v>
      </c>
      <c r="H410" s="17">
        <v>34585.269999999997</v>
      </c>
      <c r="I410" s="16">
        <v>0.15160704284537399</v>
      </c>
      <c r="J410" s="17">
        <v>69651.33</v>
      </c>
      <c r="K410" s="16">
        <v>8.7243497775837398E-2</v>
      </c>
      <c r="L410" s="18">
        <v>4.8973430018039501</v>
      </c>
      <c r="M410" s="16">
        <v>-8.4819574689381699E-2</v>
      </c>
      <c r="N410" s="18">
        <v>2.4317687831660901</v>
      </c>
      <c r="O410" s="16">
        <v>-3.0641962524546699E-2</v>
      </c>
      <c r="P410" s="15">
        <v>476188.63</v>
      </c>
      <c r="Q410" s="16">
        <v>0.117855486943444</v>
      </c>
      <c r="R410" s="17">
        <v>97856.98</v>
      </c>
      <c r="S410" s="16">
        <v>0.26037990820812601</v>
      </c>
      <c r="T410" s="17">
        <v>197037.93</v>
      </c>
      <c r="U410" s="16">
        <v>0.198349114438434</v>
      </c>
      <c r="V410" s="18">
        <v>4.8661692809240602</v>
      </c>
      <c r="W410" s="16">
        <v>-0.113080524639042</v>
      </c>
      <c r="X410" s="18">
        <v>2.4167358538531101</v>
      </c>
      <c r="Y410" s="16">
        <v>-6.7170431825879895E-2</v>
      </c>
      <c r="Z410" s="15">
        <v>898049.9</v>
      </c>
      <c r="AA410" s="16">
        <v>8.3530282373295697E-2</v>
      </c>
      <c r="AB410" s="17">
        <v>182777.77</v>
      </c>
      <c r="AC410" s="16">
        <v>0.211489083937903</v>
      </c>
      <c r="AD410" s="17">
        <v>371933.93</v>
      </c>
      <c r="AE410" s="16">
        <v>0.16035056049740201</v>
      </c>
      <c r="AF410" s="18">
        <v>4.9133431270115597</v>
      </c>
      <c r="AG410" s="16">
        <v>-0.10562109329840801</v>
      </c>
      <c r="AH410" s="18">
        <v>2.4145414751485599</v>
      </c>
      <c r="AI410" s="16">
        <v>-6.6204370247536504E-2</v>
      </c>
      <c r="AJ410" s="15">
        <v>1739151.35</v>
      </c>
      <c r="AK410" s="16">
        <v>4.2473708017088697E-2</v>
      </c>
      <c r="AL410" s="17">
        <v>339649.06</v>
      </c>
      <c r="AM410" s="16">
        <v>0.121476719990642</v>
      </c>
      <c r="AN410" s="17">
        <v>706069.26</v>
      </c>
      <c r="AO410" s="16">
        <v>9.1961514266577907E-2</v>
      </c>
      <c r="AP410" s="18">
        <v>5.1204362232004996</v>
      </c>
      <c r="AQ410" s="16">
        <v>-7.0445521128795305E-2</v>
      </c>
      <c r="AR410" s="18">
        <v>2.46314554184104</v>
      </c>
      <c r="AS410" s="16">
        <v>-4.5320101123461298E-2</v>
      </c>
    </row>
    <row r="411" spans="2:45" x14ac:dyDescent="0.2">
      <c r="B411" s="29"/>
      <c r="C411" s="29"/>
      <c r="D411" s="29"/>
      <c r="E411" s="14" t="s">
        <v>309</v>
      </c>
      <c r="F411" s="15">
        <v>140052.53</v>
      </c>
      <c r="G411" s="16">
        <v>0.58432937075262004</v>
      </c>
      <c r="H411" s="17">
        <v>29233.56</v>
      </c>
      <c r="I411" s="16">
        <v>0.89342046886081505</v>
      </c>
      <c r="J411" s="17">
        <v>57185.16</v>
      </c>
      <c r="K411" s="16">
        <v>0.62088307197369597</v>
      </c>
      <c r="L411" s="18">
        <v>4.7908133665554198</v>
      </c>
      <c r="M411" s="16">
        <v>-0.163244827650015</v>
      </c>
      <c r="N411" s="18">
        <v>2.4491062016788998</v>
      </c>
      <c r="O411" s="16">
        <v>-2.2551720018005799E-2</v>
      </c>
      <c r="P411" s="15">
        <v>389507.65</v>
      </c>
      <c r="Q411" s="16">
        <v>0.36981678717418098</v>
      </c>
      <c r="R411" s="17">
        <v>81748.98</v>
      </c>
      <c r="S411" s="16">
        <v>0.55438061295268704</v>
      </c>
      <c r="T411" s="17">
        <v>159584.25</v>
      </c>
      <c r="U411" s="16">
        <v>0.37342533207727702</v>
      </c>
      <c r="V411" s="18">
        <v>4.7646790210715801</v>
      </c>
      <c r="W411" s="16">
        <v>-0.118737858823336</v>
      </c>
      <c r="X411" s="18">
        <v>2.4407649877729201</v>
      </c>
      <c r="Y411" s="16">
        <v>-2.6274052318795201E-3</v>
      </c>
      <c r="Z411" s="15">
        <v>724174.34</v>
      </c>
      <c r="AA411" s="16">
        <v>0.15601064946698601</v>
      </c>
      <c r="AB411" s="17">
        <v>149052.49</v>
      </c>
      <c r="AC411" s="16">
        <v>0.24009079592614699</v>
      </c>
      <c r="AD411" s="17">
        <v>296956.61</v>
      </c>
      <c r="AE411" s="16">
        <v>0.135070974471238</v>
      </c>
      <c r="AF411" s="18">
        <v>4.85851890162989</v>
      </c>
      <c r="AG411" s="16">
        <v>-6.78016051206696E-2</v>
      </c>
      <c r="AH411" s="18">
        <v>2.4386537144265001</v>
      </c>
      <c r="AI411" s="16">
        <v>1.8447899265067999E-2</v>
      </c>
      <c r="AJ411" s="15">
        <v>1363731.37</v>
      </c>
      <c r="AK411" s="16">
        <v>6.7061174711477697E-2</v>
      </c>
      <c r="AL411" s="17">
        <v>268202.39</v>
      </c>
      <c r="AM411" s="16">
        <v>0.100132359264094</v>
      </c>
      <c r="AN411" s="17">
        <v>556656.91</v>
      </c>
      <c r="AO411" s="16">
        <v>4.9325252557850703E-2</v>
      </c>
      <c r="AP411" s="18">
        <v>5.0847099833823304</v>
      </c>
      <c r="AQ411" s="16">
        <v>-3.00610960800561E-2</v>
      </c>
      <c r="AR411" s="18">
        <v>2.4498597708955101</v>
      </c>
      <c r="AS411" s="16">
        <v>1.6902216076849198E-2</v>
      </c>
    </row>
    <row r="412" spans="2:45" x14ac:dyDescent="0.2">
      <c r="B412" s="29"/>
      <c r="C412" s="29"/>
      <c r="D412" s="29"/>
      <c r="E412" s="14" t="s">
        <v>310</v>
      </c>
      <c r="F412" s="15">
        <v>81997.69</v>
      </c>
      <c r="G412" s="16">
        <v>0.48243634067274499</v>
      </c>
      <c r="H412" s="17">
        <v>15724.62</v>
      </c>
      <c r="I412" s="16">
        <v>0.69938204760762301</v>
      </c>
      <c r="J412" s="17">
        <v>30512.85</v>
      </c>
      <c r="K412" s="16">
        <v>0.55686384759976604</v>
      </c>
      <c r="L412" s="18">
        <v>5.2146055039803798</v>
      </c>
      <c r="M412" s="16">
        <v>-0.12766152687107199</v>
      </c>
      <c r="N412" s="18">
        <v>2.6873166551141598</v>
      </c>
      <c r="O412" s="16">
        <v>-4.7806047421401703E-2</v>
      </c>
      <c r="P412" s="15">
        <v>224023.03</v>
      </c>
      <c r="Q412" s="16">
        <v>0.41174308337483601</v>
      </c>
      <c r="R412" s="17">
        <v>43510.81</v>
      </c>
      <c r="S412" s="16">
        <v>0.620844544493795</v>
      </c>
      <c r="T412" s="17">
        <v>84171.91</v>
      </c>
      <c r="U412" s="16">
        <v>0.49483700661464097</v>
      </c>
      <c r="V412" s="18">
        <v>5.1486752372571303</v>
      </c>
      <c r="W412" s="16">
        <v>-0.129007721208861</v>
      </c>
      <c r="X412" s="18">
        <v>2.66149395920801</v>
      </c>
      <c r="Y412" s="16">
        <v>-5.5587279999167301E-2</v>
      </c>
      <c r="Z412" s="15">
        <v>420510.15</v>
      </c>
      <c r="AA412" s="16">
        <v>0.26150090564879003</v>
      </c>
      <c r="AB412" s="17">
        <v>79170.3</v>
      </c>
      <c r="AC412" s="16">
        <v>0.41121013885670499</v>
      </c>
      <c r="AD412" s="17">
        <v>155221.32999999999</v>
      </c>
      <c r="AE412" s="16">
        <v>0.31315822845796398</v>
      </c>
      <c r="AF412" s="18">
        <v>5.3114633896802204</v>
      </c>
      <c r="AG412" s="16">
        <v>-0.106085712599261</v>
      </c>
      <c r="AH412" s="18">
        <v>2.7091002892450402</v>
      </c>
      <c r="AI412" s="16">
        <v>-3.9338231821336202E-2</v>
      </c>
      <c r="AJ412" s="15">
        <v>799473.15</v>
      </c>
      <c r="AK412" s="16">
        <v>0.16134248669484599</v>
      </c>
      <c r="AL412" s="17">
        <v>143698.63</v>
      </c>
      <c r="AM412" s="16">
        <v>0.24995600756591599</v>
      </c>
      <c r="AN412" s="17">
        <v>289694.64</v>
      </c>
      <c r="AO412" s="16">
        <v>0.17542530936736001</v>
      </c>
      <c r="AP412" s="18">
        <v>5.56354051531319</v>
      </c>
      <c r="AQ412" s="16">
        <v>-7.0893311712329807E-2</v>
      </c>
      <c r="AR412" s="18">
        <v>2.7597098448214301</v>
      </c>
      <c r="AS412" s="16">
        <v>-1.1981044274172899E-2</v>
      </c>
    </row>
    <row r="413" spans="2:45" x14ac:dyDescent="0.2">
      <c r="B413" s="29"/>
      <c r="C413" s="29"/>
      <c r="D413" s="29"/>
      <c r="E413" s="14" t="s">
        <v>311</v>
      </c>
      <c r="F413" s="15">
        <v>131230.35</v>
      </c>
      <c r="G413" s="16">
        <v>-0.21231194620614499</v>
      </c>
      <c r="H413" s="17">
        <v>24326</v>
      </c>
      <c r="I413" s="16">
        <v>-0.23462998830833301</v>
      </c>
      <c r="J413" s="17">
        <v>41930.620000000003</v>
      </c>
      <c r="K413" s="16">
        <v>-0.26349386458885898</v>
      </c>
      <c r="L413" s="18">
        <v>5.3946538682890699</v>
      </c>
      <c r="M413" s="16">
        <v>2.9159807362792702E-2</v>
      </c>
      <c r="N413" s="18">
        <v>3.1297021126804201</v>
      </c>
      <c r="O413" s="16">
        <v>6.9492860849207097E-2</v>
      </c>
      <c r="P413" s="15">
        <v>385071.12</v>
      </c>
      <c r="Q413" s="16">
        <v>-0.25867402008356699</v>
      </c>
      <c r="R413" s="17">
        <v>69853.2</v>
      </c>
      <c r="S413" s="16">
        <v>-0.309572582243337</v>
      </c>
      <c r="T413" s="17">
        <v>119956.03</v>
      </c>
      <c r="U413" s="16">
        <v>-0.33754750489966501</v>
      </c>
      <c r="V413" s="18">
        <v>5.5125766607685804</v>
      </c>
      <c r="W413" s="16">
        <v>7.3720366327787598E-2</v>
      </c>
      <c r="X413" s="18">
        <v>3.2101022349605901</v>
      </c>
      <c r="Y413" s="16">
        <v>0.11906285416609801</v>
      </c>
      <c r="Z413" s="15">
        <v>847554.21</v>
      </c>
      <c r="AA413" s="16">
        <v>-8.99550020927012E-2</v>
      </c>
      <c r="AB413" s="17">
        <v>157036.82</v>
      </c>
      <c r="AC413" s="16">
        <v>-0.14088746196582999</v>
      </c>
      <c r="AD413" s="17">
        <v>276986.25</v>
      </c>
      <c r="AE413" s="16">
        <v>-0.15519494585079799</v>
      </c>
      <c r="AF413" s="18">
        <v>5.3971687022190098</v>
      </c>
      <c r="AG413" s="16">
        <v>5.9284968637139002E-2</v>
      </c>
      <c r="AH413" s="18">
        <v>3.0599143820316002</v>
      </c>
      <c r="AI413" s="16">
        <v>7.7224850203813297E-2</v>
      </c>
      <c r="AJ413" s="15">
        <v>1790283.89</v>
      </c>
      <c r="AK413" s="16">
        <v>2.0982662824989399E-2</v>
      </c>
      <c r="AL413" s="17">
        <v>336265.29</v>
      </c>
      <c r="AM413" s="16">
        <v>-2.62827421248896E-2</v>
      </c>
      <c r="AN413" s="17">
        <v>598044.88</v>
      </c>
      <c r="AO413" s="16">
        <v>-3.9091484511847303E-2</v>
      </c>
      <c r="AP413" s="18">
        <v>5.3240222623036697</v>
      </c>
      <c r="AQ413" s="16">
        <v>4.8541200813287E-2</v>
      </c>
      <c r="AR413" s="18">
        <v>2.9935611019694699</v>
      </c>
      <c r="AS413" s="16">
        <v>6.2518071563054403E-2</v>
      </c>
    </row>
    <row r="414" spans="2:45" x14ac:dyDescent="0.2">
      <c r="B414" s="29"/>
      <c r="C414" s="29"/>
      <c r="D414" s="29"/>
      <c r="E414" s="14" t="s">
        <v>312</v>
      </c>
      <c r="F414" s="15">
        <v>53850.77</v>
      </c>
      <c r="G414" s="16">
        <v>0.44763286512421402</v>
      </c>
      <c r="H414" s="17">
        <v>10593.35</v>
      </c>
      <c r="I414" s="16">
        <v>0.36362173587315</v>
      </c>
      <c r="J414" s="17">
        <v>19298.66</v>
      </c>
      <c r="K414" s="16">
        <v>0.46563047750974401</v>
      </c>
      <c r="L414" s="18">
        <v>5.0834504665662896</v>
      </c>
      <c r="M414" s="16">
        <v>6.1608822330241002E-2</v>
      </c>
      <c r="N414" s="18">
        <v>2.7903890736455299</v>
      </c>
      <c r="O414" s="16">
        <v>-1.22797749239697E-2</v>
      </c>
      <c r="P414" s="15">
        <v>154874.34</v>
      </c>
      <c r="Q414" s="16">
        <v>0.50310842691547497</v>
      </c>
      <c r="R414" s="17">
        <v>29411.279999999999</v>
      </c>
      <c r="S414" s="16">
        <v>0.364994632616151</v>
      </c>
      <c r="T414" s="17">
        <v>53176.22</v>
      </c>
      <c r="U414" s="16">
        <v>0.51713286583603602</v>
      </c>
      <c r="V414" s="18">
        <v>5.2658143406203299</v>
      </c>
      <c r="W414" s="16">
        <v>0.101182664751301</v>
      </c>
      <c r="X414" s="18">
        <v>2.9124736583382602</v>
      </c>
      <c r="Y414" s="16">
        <v>-9.2440413337379901E-3</v>
      </c>
      <c r="Z414" s="15">
        <v>267934.63</v>
      </c>
      <c r="AA414" s="16">
        <v>0.48894990750698297</v>
      </c>
      <c r="AB414" s="17">
        <v>53066.43</v>
      </c>
      <c r="AC414" s="16">
        <v>0.42967451769822801</v>
      </c>
      <c r="AD414" s="17">
        <v>95274.95</v>
      </c>
      <c r="AE414" s="16">
        <v>0.578207751385312</v>
      </c>
      <c r="AF414" s="18">
        <v>5.0490419272598501</v>
      </c>
      <c r="AG414" s="16">
        <v>4.1460758427861101E-2</v>
      </c>
      <c r="AH414" s="18">
        <v>2.8122253540936</v>
      </c>
      <c r="AI414" s="16">
        <v>-5.6556460199856502E-2</v>
      </c>
      <c r="AJ414" s="15">
        <v>486553.04</v>
      </c>
      <c r="AK414" s="16">
        <v>0.48472867458667601</v>
      </c>
      <c r="AL414" s="17">
        <v>98538.86</v>
      </c>
      <c r="AM414" s="16">
        <v>0.53602762200563503</v>
      </c>
      <c r="AN414" s="17">
        <v>174343.02</v>
      </c>
      <c r="AO414" s="16">
        <v>0.58227027619640304</v>
      </c>
      <c r="AP414" s="18">
        <v>4.9376767703624704</v>
      </c>
      <c r="AQ414" s="16">
        <v>-3.3397151642349299E-2</v>
      </c>
      <c r="AR414" s="18">
        <v>2.7907801528274501</v>
      </c>
      <c r="AS414" s="16">
        <v>-6.1646611882393502E-2</v>
      </c>
    </row>
    <row r="415" spans="2:45" x14ac:dyDescent="0.2">
      <c r="B415" s="29"/>
      <c r="C415" s="29"/>
      <c r="D415" s="29"/>
      <c r="E415" s="14" t="s">
        <v>313</v>
      </c>
      <c r="F415" s="15">
        <v>129290.9</v>
      </c>
      <c r="G415" s="16">
        <v>2.47870880737695E-2</v>
      </c>
      <c r="H415" s="17">
        <v>23639.05</v>
      </c>
      <c r="I415" s="16">
        <v>-3.6061475978045397E-2</v>
      </c>
      <c r="J415" s="17">
        <v>44459.87</v>
      </c>
      <c r="K415" s="16">
        <v>-4.2518051365632699E-2</v>
      </c>
      <c r="L415" s="18">
        <v>5.4693779995389002</v>
      </c>
      <c r="M415" s="16">
        <v>6.3124942654983099E-2</v>
      </c>
      <c r="N415" s="18">
        <v>2.9080359434249399</v>
      </c>
      <c r="O415" s="16">
        <v>7.0293899049896399E-2</v>
      </c>
      <c r="P415" s="15">
        <v>405107.99</v>
      </c>
      <c r="Q415" s="16">
        <v>1.8762873069905501E-2</v>
      </c>
      <c r="R415" s="17">
        <v>73828.66</v>
      </c>
      <c r="S415" s="16">
        <v>-3.4329850291596402E-2</v>
      </c>
      <c r="T415" s="17">
        <v>138631.92000000001</v>
      </c>
      <c r="U415" s="16">
        <v>-4.50889750116132E-2</v>
      </c>
      <c r="V415" s="18">
        <v>5.4871372445334901</v>
      </c>
      <c r="W415" s="16">
        <v>5.4980184877345399E-2</v>
      </c>
      <c r="X415" s="18">
        <v>2.9221840828576799</v>
      </c>
      <c r="Y415" s="16">
        <v>6.6866803723724097E-2</v>
      </c>
      <c r="Z415" s="15">
        <v>760063.19</v>
      </c>
      <c r="AA415" s="16">
        <v>2.2048596279845199E-2</v>
      </c>
      <c r="AB415" s="17">
        <v>142267.43</v>
      </c>
      <c r="AC415" s="16">
        <v>2.64475500267238E-3</v>
      </c>
      <c r="AD415" s="17">
        <v>266612.14</v>
      </c>
      <c r="AE415" s="16">
        <v>-9.4331774766359296E-3</v>
      </c>
      <c r="AF415" s="18">
        <v>5.3424961004778098</v>
      </c>
      <c r="AG415" s="16">
        <v>1.9352658237484301E-2</v>
      </c>
      <c r="AH415" s="18">
        <v>2.8508198838957601</v>
      </c>
      <c r="AI415" s="16">
        <v>3.1781574993885599E-2</v>
      </c>
      <c r="AJ415" s="15">
        <v>1434605.18</v>
      </c>
      <c r="AK415" s="16">
        <v>-1.74238895293106E-2</v>
      </c>
      <c r="AL415" s="17">
        <v>275843.49</v>
      </c>
      <c r="AM415" s="16">
        <v>4.2329865319657104E-3</v>
      </c>
      <c r="AN415" s="17">
        <v>517023.48</v>
      </c>
      <c r="AO415" s="16">
        <v>-1.83595924787496E-3</v>
      </c>
      <c r="AP415" s="18">
        <v>5.2007940444778997</v>
      </c>
      <c r="AQ415" s="16">
        <v>-2.15655892125854E-2</v>
      </c>
      <c r="AR415" s="18">
        <v>2.7747389344870799</v>
      </c>
      <c r="AS415" s="16">
        <v>-1.56166017257945E-2</v>
      </c>
    </row>
    <row r="416" spans="2:45" x14ac:dyDescent="0.2">
      <c r="B416" s="29"/>
      <c r="C416" s="29"/>
      <c r="D416" s="29"/>
      <c r="E416" s="14" t="s">
        <v>314</v>
      </c>
      <c r="F416" s="15">
        <v>334188.64</v>
      </c>
      <c r="G416" s="16">
        <v>8.8814723308503804E-2</v>
      </c>
      <c r="H416" s="17">
        <v>60205.59</v>
      </c>
      <c r="I416" s="16">
        <v>0.13594274021684699</v>
      </c>
      <c r="J416" s="17">
        <v>107325.41</v>
      </c>
      <c r="K416" s="16">
        <v>0.14802447483629799</v>
      </c>
      <c r="L416" s="18">
        <v>5.5507908817104896</v>
      </c>
      <c r="M416" s="16">
        <v>-4.1488021569948602E-2</v>
      </c>
      <c r="N416" s="18">
        <v>3.1137886172528901</v>
      </c>
      <c r="O416" s="16">
        <v>-5.1575339050360797E-2</v>
      </c>
      <c r="P416" s="15">
        <v>1020446.18</v>
      </c>
      <c r="Q416" s="16">
        <v>2.6307586837643501E-2</v>
      </c>
      <c r="R416" s="17">
        <v>176530.79</v>
      </c>
      <c r="S416" s="16">
        <v>-5.9167202617794396E-3</v>
      </c>
      <c r="T416" s="17">
        <v>314299.52000000002</v>
      </c>
      <c r="U416" s="16">
        <v>8.3434371018593807E-3</v>
      </c>
      <c r="V416" s="18">
        <v>5.78055635506984</v>
      </c>
      <c r="W416" s="16">
        <v>3.2416104119474501E-2</v>
      </c>
      <c r="X416" s="18">
        <v>3.2467315890269299</v>
      </c>
      <c r="Y416" s="16">
        <v>1.7815507172254601E-2</v>
      </c>
      <c r="Z416" s="15">
        <v>1981280.56</v>
      </c>
      <c r="AA416" s="16">
        <v>0.11348264128272301</v>
      </c>
      <c r="AB416" s="17">
        <v>351537.86</v>
      </c>
      <c r="AC416" s="16">
        <v>8.3887896314148294E-2</v>
      </c>
      <c r="AD416" s="17">
        <v>626930.09</v>
      </c>
      <c r="AE416" s="16">
        <v>0.101803942054397</v>
      </c>
      <c r="AF416" s="18">
        <v>5.6360374953639401</v>
      </c>
      <c r="AG416" s="16">
        <v>2.7304248962659001E-2</v>
      </c>
      <c r="AH416" s="18">
        <v>3.16028946704408</v>
      </c>
      <c r="AI416" s="16">
        <v>1.05996164858059E-2</v>
      </c>
      <c r="AJ416" s="15">
        <v>3822800.87</v>
      </c>
      <c r="AK416" s="16">
        <v>0.111037155331666</v>
      </c>
      <c r="AL416" s="17">
        <v>676596.97</v>
      </c>
      <c r="AM416" s="16">
        <v>6.7069497983030898E-2</v>
      </c>
      <c r="AN416" s="17">
        <v>1202613.3999999999</v>
      </c>
      <c r="AO416" s="16">
        <v>7.9118961319463096E-2</v>
      </c>
      <c r="AP416" s="18">
        <v>5.6500413680540102</v>
      </c>
      <c r="AQ416" s="16">
        <v>4.12041178496272E-2</v>
      </c>
      <c r="AR416" s="18">
        <v>3.1787446156844701</v>
      </c>
      <c r="AS416" s="16">
        <v>2.9578012393718101E-2</v>
      </c>
    </row>
    <row r="417" spans="2:45" x14ac:dyDescent="0.2">
      <c r="B417" s="29"/>
      <c r="C417" s="29"/>
      <c r="D417" s="29"/>
      <c r="E417" s="14" t="s">
        <v>315</v>
      </c>
      <c r="F417" s="15">
        <v>172100.75</v>
      </c>
      <c r="G417" s="16">
        <v>9.7983254073876494E-2</v>
      </c>
      <c r="H417" s="17">
        <v>32566.38</v>
      </c>
      <c r="I417" s="16">
        <v>4.8749234765924403E-2</v>
      </c>
      <c r="J417" s="17">
        <v>64245.33</v>
      </c>
      <c r="K417" s="16">
        <v>4.6313273167711201E-2</v>
      </c>
      <c r="L417" s="18">
        <v>5.2846140713214096</v>
      </c>
      <c r="M417" s="16">
        <v>4.6945463868625102E-2</v>
      </c>
      <c r="N417" s="18">
        <v>2.67880560345787</v>
      </c>
      <c r="O417" s="16">
        <v>4.9382897293976401E-2</v>
      </c>
      <c r="P417" s="15">
        <v>543298.78</v>
      </c>
      <c r="Q417" s="16">
        <v>0.19109940475808099</v>
      </c>
      <c r="R417" s="17">
        <v>102858.29</v>
      </c>
      <c r="S417" s="16">
        <v>0.17371900635948101</v>
      </c>
      <c r="T417" s="17">
        <v>202948.31</v>
      </c>
      <c r="U417" s="16">
        <v>0.16453445203019099</v>
      </c>
      <c r="V417" s="18">
        <v>5.2820125631098902</v>
      </c>
      <c r="W417" s="16">
        <v>1.48079721845086E-2</v>
      </c>
      <c r="X417" s="18">
        <v>2.6770303236326498</v>
      </c>
      <c r="Y417" s="16">
        <v>2.2811650339393301E-2</v>
      </c>
      <c r="Z417" s="15">
        <v>1008478.82</v>
      </c>
      <c r="AA417" s="16">
        <v>0.202795453139715</v>
      </c>
      <c r="AB417" s="17">
        <v>194961.59</v>
      </c>
      <c r="AC417" s="16">
        <v>0.19708437177836399</v>
      </c>
      <c r="AD417" s="17">
        <v>384605.64</v>
      </c>
      <c r="AE417" s="16">
        <v>0.18273476125806501</v>
      </c>
      <c r="AF417" s="18">
        <v>5.1727051466906904</v>
      </c>
      <c r="AG417" s="16">
        <v>4.7708260971333696E-3</v>
      </c>
      <c r="AH417" s="18">
        <v>2.6221113658135602</v>
      </c>
      <c r="AI417" s="16">
        <v>1.6961276981756999E-2</v>
      </c>
      <c r="AJ417" s="15">
        <v>1936262.5</v>
      </c>
      <c r="AK417" s="16">
        <v>0.16373534269397</v>
      </c>
      <c r="AL417" s="17">
        <v>375820.31</v>
      </c>
      <c r="AM417" s="16">
        <v>0.20745306552970399</v>
      </c>
      <c r="AN417" s="17">
        <v>741940.65</v>
      </c>
      <c r="AO417" s="16">
        <v>0.18264653824021301</v>
      </c>
      <c r="AP417" s="18">
        <v>5.1520964899422301</v>
      </c>
      <c r="AQ417" s="16">
        <v>-3.6206560804543798E-2</v>
      </c>
      <c r="AR417" s="18">
        <v>2.6097269370535199</v>
      </c>
      <c r="AS417" s="16">
        <v>-1.5990572782957201E-2</v>
      </c>
    </row>
    <row r="418" spans="2:45" x14ac:dyDescent="0.2">
      <c r="B418" s="29"/>
      <c r="C418" s="29"/>
      <c r="D418" s="29"/>
      <c r="E418" s="14" t="s">
        <v>316</v>
      </c>
      <c r="F418" s="15">
        <v>258878.02</v>
      </c>
      <c r="G418" s="16">
        <v>0.118126367299806</v>
      </c>
      <c r="H418" s="17">
        <v>55673.88</v>
      </c>
      <c r="I418" s="16">
        <v>0.146779621496407</v>
      </c>
      <c r="J418" s="17">
        <v>110167.51</v>
      </c>
      <c r="K418" s="16">
        <v>0.144745342177697</v>
      </c>
      <c r="L418" s="18">
        <v>4.6499008152476504</v>
      </c>
      <c r="M418" s="16">
        <v>-2.4985841795141499E-2</v>
      </c>
      <c r="N418" s="18">
        <v>2.3498581387561499</v>
      </c>
      <c r="O418" s="16">
        <v>-2.32531847015447E-2</v>
      </c>
      <c r="P418" s="15">
        <v>732371.02</v>
      </c>
      <c r="Q418" s="16">
        <v>0.15688777166415699</v>
      </c>
      <c r="R418" s="17">
        <v>157657.60999999999</v>
      </c>
      <c r="S418" s="16">
        <v>0.18628786645233</v>
      </c>
      <c r="T418" s="17">
        <v>311853.98</v>
      </c>
      <c r="U418" s="16">
        <v>0.18904934039964399</v>
      </c>
      <c r="V418" s="18">
        <v>4.6453261596443101</v>
      </c>
      <c r="W418" s="16">
        <v>-2.47832719355849E-2</v>
      </c>
      <c r="X418" s="18">
        <v>2.3484421138380198</v>
      </c>
      <c r="Y418" s="16">
        <v>-2.7048136391612802E-2</v>
      </c>
      <c r="Z418" s="15">
        <v>1419917.89</v>
      </c>
      <c r="AA418" s="16">
        <v>0.13589447390901099</v>
      </c>
      <c r="AB418" s="17">
        <v>302030.96000000002</v>
      </c>
      <c r="AC418" s="16">
        <v>0.148502589797992</v>
      </c>
      <c r="AD418" s="17">
        <v>601856.18000000005</v>
      </c>
      <c r="AE418" s="16">
        <v>0.14625087253487901</v>
      </c>
      <c r="AF418" s="18">
        <v>4.7012329133410704</v>
      </c>
      <c r="AG418" s="16">
        <v>-1.09778732768887E-2</v>
      </c>
      <c r="AH418" s="18">
        <v>2.3592312203224401</v>
      </c>
      <c r="AI418" s="16">
        <v>-9.0350191864762893E-3</v>
      </c>
      <c r="AJ418" s="15">
        <v>2905860.62</v>
      </c>
      <c r="AK418" s="16">
        <v>0.15937121211347499</v>
      </c>
      <c r="AL418" s="17">
        <v>608831.39</v>
      </c>
      <c r="AM418" s="16">
        <v>0.185068997805069</v>
      </c>
      <c r="AN418" s="17">
        <v>1222533.5900000001</v>
      </c>
      <c r="AO418" s="16">
        <v>0.16473585602694099</v>
      </c>
      <c r="AP418" s="18">
        <v>4.7728495404942901</v>
      </c>
      <c r="AQ418" s="16">
        <v>-2.1684632489070901E-2</v>
      </c>
      <c r="AR418" s="18">
        <v>2.37691679293654</v>
      </c>
      <c r="AS418" s="16">
        <v>-4.6058888680268698E-3</v>
      </c>
    </row>
    <row r="419" spans="2:45" x14ac:dyDescent="0.2">
      <c r="B419" s="29"/>
      <c r="C419" s="29"/>
      <c r="D419" s="29"/>
      <c r="E419" s="14" t="s">
        <v>317</v>
      </c>
      <c r="F419" s="15">
        <v>158243.76</v>
      </c>
      <c r="G419" s="16">
        <v>0.26694397220731703</v>
      </c>
      <c r="H419" s="17">
        <v>29560.62</v>
      </c>
      <c r="I419" s="16">
        <v>0.35451979019130098</v>
      </c>
      <c r="J419" s="17">
        <v>54845.69</v>
      </c>
      <c r="K419" s="16">
        <v>0.35722257526805101</v>
      </c>
      <c r="L419" s="18">
        <v>5.3531948923939998</v>
      </c>
      <c r="M419" s="16">
        <v>-6.4654513443185305E-2</v>
      </c>
      <c r="N419" s="18">
        <v>2.88525424696088</v>
      </c>
      <c r="O419" s="16">
        <v>-6.65171687428672E-2</v>
      </c>
      <c r="P419" s="15">
        <v>445420.67</v>
      </c>
      <c r="Q419" s="16">
        <v>0.20635104329220699</v>
      </c>
      <c r="R419" s="17">
        <v>82553.820000000007</v>
      </c>
      <c r="S419" s="16">
        <v>0.29223349602251603</v>
      </c>
      <c r="T419" s="17">
        <v>155151.53</v>
      </c>
      <c r="U419" s="16">
        <v>0.25704619499960601</v>
      </c>
      <c r="V419" s="18">
        <v>5.39551858411882</v>
      </c>
      <c r="W419" s="16">
        <v>-6.6460475598762697E-2</v>
      </c>
      <c r="X419" s="18">
        <v>2.87087513735765</v>
      </c>
      <c r="Y419" s="16">
        <v>-4.0328789752563397E-2</v>
      </c>
      <c r="Z419" s="15">
        <v>807354.26</v>
      </c>
      <c r="AA419" s="16">
        <v>0.205899047476967</v>
      </c>
      <c r="AB419" s="17">
        <v>146726.59</v>
      </c>
      <c r="AC419" s="16">
        <v>0.27464410471870798</v>
      </c>
      <c r="AD419" s="17">
        <v>275849.3</v>
      </c>
      <c r="AE419" s="16">
        <v>0.228761493024951</v>
      </c>
      <c r="AF419" s="18">
        <v>5.5024400144513699</v>
      </c>
      <c r="AG419" s="16">
        <v>-5.3932746393482098E-2</v>
      </c>
      <c r="AH419" s="18">
        <v>2.9267946665081301</v>
      </c>
      <c r="AI419" s="16">
        <v>-1.86060888771033E-2</v>
      </c>
      <c r="AJ419" s="15">
        <v>1520038.94</v>
      </c>
      <c r="AK419" s="16">
        <v>0.22674787421943601</v>
      </c>
      <c r="AL419" s="17">
        <v>272654.42</v>
      </c>
      <c r="AM419" s="16">
        <v>0.241982962538456</v>
      </c>
      <c r="AN419" s="17">
        <v>517972.2</v>
      </c>
      <c r="AO419" s="16">
        <v>0.19924807277668699</v>
      </c>
      <c r="AP419" s="18">
        <v>5.5749653352401198</v>
      </c>
      <c r="AQ419" s="16">
        <v>-1.2266745018692999E-2</v>
      </c>
      <c r="AR419" s="18">
        <v>2.9345956018488999</v>
      </c>
      <c r="AS419" s="16">
        <v>2.2930869823353298E-2</v>
      </c>
    </row>
    <row r="420" spans="2:45" x14ac:dyDescent="0.2">
      <c r="B420" s="135"/>
      <c r="C420" s="135"/>
      <c r="D420" s="135"/>
      <c r="E420" s="14" t="s">
        <v>318</v>
      </c>
      <c r="F420" s="15">
        <v>306176.24</v>
      </c>
      <c r="G420" s="16">
        <v>4.0112422389345197E-2</v>
      </c>
      <c r="H420" s="17">
        <v>68171.12</v>
      </c>
      <c r="I420" s="16">
        <v>3.0184966316663401E-2</v>
      </c>
      <c r="J420" s="17">
        <v>133850.63</v>
      </c>
      <c r="K420" s="16">
        <v>2.4267174147786601E-2</v>
      </c>
      <c r="L420" s="18">
        <v>4.49128956660826</v>
      </c>
      <c r="M420" s="16">
        <v>9.6365763404377292E-3</v>
      </c>
      <c r="N420" s="18">
        <v>2.2874471341673899</v>
      </c>
      <c r="O420" s="16">
        <v>1.54698389653482E-2</v>
      </c>
      <c r="P420" s="15">
        <v>906916.26</v>
      </c>
      <c r="Q420" s="16">
        <v>4.37341031638721E-2</v>
      </c>
      <c r="R420" s="17">
        <v>202824.95</v>
      </c>
      <c r="S420" s="16">
        <v>2.8391470613095E-2</v>
      </c>
      <c r="T420" s="17">
        <v>399359.3</v>
      </c>
      <c r="U420" s="16">
        <v>2.71226860025457E-2</v>
      </c>
      <c r="V420" s="18">
        <v>4.4714235600699004</v>
      </c>
      <c r="W420" s="16">
        <v>1.49190585387005E-2</v>
      </c>
      <c r="X420" s="18">
        <v>2.2709281090987501</v>
      </c>
      <c r="Y420" s="16">
        <v>1.61727682463879E-2</v>
      </c>
      <c r="Z420" s="15">
        <v>1783567.87</v>
      </c>
      <c r="AA420" s="16">
        <v>2.6996366385008699E-2</v>
      </c>
      <c r="AB420" s="17">
        <v>398059.2</v>
      </c>
      <c r="AC420" s="16">
        <v>5.04695875855273E-3</v>
      </c>
      <c r="AD420" s="17">
        <v>784458.43</v>
      </c>
      <c r="AE420" s="16">
        <v>9.3318200684310904E-4</v>
      </c>
      <c r="AF420" s="18">
        <v>4.4806598365268302</v>
      </c>
      <c r="AG420" s="16">
        <v>2.1839186154613301E-2</v>
      </c>
      <c r="AH420" s="18">
        <v>2.2736295535762201</v>
      </c>
      <c r="AI420" s="16">
        <v>2.60388853588704E-2</v>
      </c>
      <c r="AJ420" s="15">
        <v>3582589.82</v>
      </c>
      <c r="AK420" s="16">
        <v>9.2632940351456305E-2</v>
      </c>
      <c r="AL420" s="17">
        <v>797331.89</v>
      </c>
      <c r="AM420" s="16">
        <v>8.0942254911806899E-2</v>
      </c>
      <c r="AN420" s="17">
        <v>1572424.33</v>
      </c>
      <c r="AO420" s="16">
        <v>6.6213115413159704E-2</v>
      </c>
      <c r="AP420" s="18">
        <v>4.4932227908255404</v>
      </c>
      <c r="AQ420" s="16">
        <v>1.0815272866359801E-2</v>
      </c>
      <c r="AR420" s="18">
        <v>2.2783861529285798</v>
      </c>
      <c r="AS420" s="16">
        <v>2.4779122068910999E-2</v>
      </c>
    </row>
    <row r="421" spans="2:45" x14ac:dyDescent="0.2">
      <c r="C421" s="29"/>
      <c r="D421" s="29"/>
      <c r="E421" s="14" t="s">
        <v>344</v>
      </c>
      <c r="F421" s="15">
        <v>58979.66</v>
      </c>
      <c r="G421" s="16">
        <v>0.17285071580497999</v>
      </c>
      <c r="H421" s="18">
        <v>12047.15</v>
      </c>
      <c r="I421" s="16">
        <v>0.131983902293726</v>
      </c>
      <c r="J421" s="15">
        <v>24051.3</v>
      </c>
      <c r="K421" s="16">
        <v>0.149745133685903</v>
      </c>
      <c r="L421" s="18">
        <v>4.8957355059080401</v>
      </c>
      <c r="M421" s="16">
        <v>3.6101938754117102E-2</v>
      </c>
      <c r="N421" s="18">
        <v>2.45224416143826</v>
      </c>
      <c r="O421" s="16">
        <v>2.0096264330343099E-2</v>
      </c>
      <c r="P421" s="18">
        <v>163488.76</v>
      </c>
      <c r="Q421" s="16">
        <v>0.109636576841915</v>
      </c>
      <c r="R421" s="18">
        <v>32131.51</v>
      </c>
      <c r="S421" s="16">
        <v>4.34696447035611E-3</v>
      </c>
      <c r="T421" s="18">
        <v>64123.519999999997</v>
      </c>
      <c r="U421" s="16">
        <v>1.53753143381587E-2</v>
      </c>
      <c r="V421" s="18">
        <v>5.0881131948047296</v>
      </c>
      <c r="W421" s="16">
        <v>0.10483390311941</v>
      </c>
      <c r="X421" s="18">
        <v>2.5495911640533802</v>
      </c>
      <c r="Y421" s="16">
        <v>9.2833911926642906E-2</v>
      </c>
      <c r="Z421" s="18">
        <v>319971.7</v>
      </c>
      <c r="AA421" s="16">
        <v>9.2844011955677999E-2</v>
      </c>
      <c r="AB421" s="18">
        <v>63425.99</v>
      </c>
      <c r="AC421" s="16">
        <v>6.2230174225766897E-3</v>
      </c>
      <c r="AD421" s="18">
        <v>126438.99</v>
      </c>
      <c r="AE421" s="16">
        <v>2.4558143694515199E-3</v>
      </c>
      <c r="AF421" s="18">
        <v>5.0448041883146004</v>
      </c>
      <c r="AG421" s="16">
        <v>8.6085284309018698E-2</v>
      </c>
      <c r="AH421" s="18">
        <v>2.5306410625393299</v>
      </c>
      <c r="AI421" s="16">
        <v>9.0166764749707001E-2</v>
      </c>
      <c r="AJ421" s="18">
        <v>633536.84</v>
      </c>
      <c r="AK421" s="16">
        <v>5.9808624246151701E-2</v>
      </c>
      <c r="AL421" s="18">
        <v>126493.8</v>
      </c>
      <c r="AM421" s="16">
        <v>-1.0091845284719E-2</v>
      </c>
      <c r="AN421" s="18">
        <v>252459.56</v>
      </c>
      <c r="AO421" s="16">
        <v>-2.9905782806800299E-2</v>
      </c>
      <c r="AP421" s="18">
        <v>5.0084418366749999</v>
      </c>
      <c r="AQ421" s="16">
        <v>7.0613085868532599E-2</v>
      </c>
      <c r="AR421" s="18">
        <v>2.5094587030097002</v>
      </c>
      <c r="AS421" s="16">
        <v>9.2480096740010606E-2</v>
      </c>
    </row>
    <row r="422" spans="2:45" x14ac:dyDescent="0.2">
      <c r="C422" s="29"/>
      <c r="D422" s="29"/>
      <c r="E422" s="14" t="s">
        <v>345</v>
      </c>
      <c r="F422" s="15">
        <v>133118.73000000001</v>
      </c>
      <c r="G422" s="16">
        <v>0.29456597054231398</v>
      </c>
      <c r="H422" s="18">
        <v>27642.25</v>
      </c>
      <c r="I422" s="16">
        <v>0.27327721972792601</v>
      </c>
      <c r="J422" s="15">
        <v>50147.17</v>
      </c>
      <c r="K422" s="16">
        <v>0.292899685174696</v>
      </c>
      <c r="L422" s="18">
        <v>4.8157704238981998</v>
      </c>
      <c r="M422" s="16">
        <v>1.6719651058342701E-2</v>
      </c>
      <c r="N422" s="18">
        <v>2.6545611646679199</v>
      </c>
      <c r="O422" s="16">
        <v>1.2887971021452601E-3</v>
      </c>
      <c r="P422" s="18">
        <v>383825.33</v>
      </c>
      <c r="Q422" s="16">
        <v>0.19411066030894999</v>
      </c>
      <c r="R422" s="18">
        <v>76775.58</v>
      </c>
      <c r="S422" s="16">
        <v>0.13523332472765701</v>
      </c>
      <c r="T422" s="18">
        <v>139366.39999999999</v>
      </c>
      <c r="U422" s="16">
        <v>0.15954521224085999</v>
      </c>
      <c r="V422" s="18">
        <v>4.9993152770711697</v>
      </c>
      <c r="W422" s="16">
        <v>5.1863642740947097E-2</v>
      </c>
      <c r="X422" s="18">
        <v>2.7540736504638099</v>
      </c>
      <c r="Y422" s="16">
        <v>2.9809487118911401E-2</v>
      </c>
      <c r="Z422" s="18">
        <v>708009.4</v>
      </c>
      <c r="AA422" s="16">
        <v>0.104234380055646</v>
      </c>
      <c r="AB422" s="18">
        <v>141374.88</v>
      </c>
      <c r="AC422" s="16">
        <v>5.3394458950440503E-2</v>
      </c>
      <c r="AD422" s="18">
        <v>257852.22</v>
      </c>
      <c r="AE422" s="16">
        <v>7.2135133850667499E-2</v>
      </c>
      <c r="AF422" s="18">
        <v>5.0080283003600101</v>
      </c>
      <c r="AG422" s="16">
        <v>4.8262947154535302E-2</v>
      </c>
      <c r="AH422" s="18">
        <v>2.7457952465951201</v>
      </c>
      <c r="AI422" s="16">
        <v>2.99395525727164E-2</v>
      </c>
      <c r="AJ422" s="18">
        <v>1308301.01</v>
      </c>
      <c r="AK422" s="16">
        <v>8.8298335557750393E-3</v>
      </c>
      <c r="AL422" s="18">
        <v>266482.65000000002</v>
      </c>
      <c r="AM422" s="16">
        <v>-1.53975217090239E-3</v>
      </c>
      <c r="AN422" s="18">
        <v>488568.39</v>
      </c>
      <c r="AO422" s="16">
        <v>-1.52124250257769E-2</v>
      </c>
      <c r="AP422" s="18">
        <v>4.9095166608407697</v>
      </c>
      <c r="AQ422" s="16">
        <v>1.03855769413189E-2</v>
      </c>
      <c r="AR422" s="18">
        <v>2.6778257389922402</v>
      </c>
      <c r="AS422" s="16">
        <v>2.4413649392541498E-2</v>
      </c>
    </row>
    <row r="423" spans="2:45" x14ac:dyDescent="0.2">
      <c r="B423" s="28" t="s">
        <v>19</v>
      </c>
      <c r="C423" s="28" t="s">
        <v>11</v>
      </c>
      <c r="D423" s="28" t="s">
        <v>23</v>
      </c>
      <c r="E423" s="14" t="s">
        <v>319</v>
      </c>
      <c r="F423" s="15">
        <v>1425170.11</v>
      </c>
      <c r="G423" s="16">
        <v>8.6028722161469E-3</v>
      </c>
      <c r="H423" s="17">
        <v>257414.36</v>
      </c>
      <c r="I423" s="16">
        <v>-1.83328507263112E-2</v>
      </c>
      <c r="J423" s="17">
        <v>474284.91</v>
      </c>
      <c r="K423" s="16">
        <v>-2.2818098487328499E-2</v>
      </c>
      <c r="L423" s="18">
        <v>5.5364825412226404</v>
      </c>
      <c r="M423" s="16">
        <v>2.74387535147603E-2</v>
      </c>
      <c r="N423" s="18">
        <v>3.00488183357974</v>
      </c>
      <c r="O423" s="16">
        <v>3.2154679343565397E-2</v>
      </c>
      <c r="P423" s="15">
        <v>4338955.8600000003</v>
      </c>
      <c r="Q423" s="16">
        <v>-2.5318252776935699E-2</v>
      </c>
      <c r="R423" s="17">
        <v>769667.5</v>
      </c>
      <c r="S423" s="16">
        <v>-7.4701324911257097E-2</v>
      </c>
      <c r="T423" s="17">
        <v>1416554.38</v>
      </c>
      <c r="U423" s="16">
        <v>-7.7774294454107107E-2</v>
      </c>
      <c r="V423" s="18">
        <v>5.6374419603270196</v>
      </c>
      <c r="W423" s="16">
        <v>5.3369872305918102E-2</v>
      </c>
      <c r="X423" s="18">
        <v>3.0630351515343901</v>
      </c>
      <c r="Y423" s="16">
        <v>5.6879830351422703E-2</v>
      </c>
      <c r="Z423" s="15">
        <v>8413578.0800000001</v>
      </c>
      <c r="AA423" s="16">
        <v>3.3026157984595399E-2</v>
      </c>
      <c r="AB423" s="17">
        <v>1528146.41</v>
      </c>
      <c r="AC423" s="16">
        <v>-1.2852449627608999E-3</v>
      </c>
      <c r="AD423" s="17">
        <v>2820133.59</v>
      </c>
      <c r="AE423" s="16">
        <v>-4.1976799816043501E-3</v>
      </c>
      <c r="AF423" s="18">
        <v>5.5057408275428301</v>
      </c>
      <c r="AG423" s="16">
        <v>3.4355558255547099E-2</v>
      </c>
      <c r="AH423" s="18">
        <v>2.9833969957430302</v>
      </c>
      <c r="AI423" s="16">
        <v>3.7380750393825199E-2</v>
      </c>
      <c r="AJ423" s="15">
        <v>16363828</v>
      </c>
      <c r="AK423" s="16">
        <v>3.7075684443208301E-2</v>
      </c>
      <c r="AL423" s="17">
        <v>3014299.28</v>
      </c>
      <c r="AM423" s="16">
        <v>1.89579154831893E-2</v>
      </c>
      <c r="AN423" s="17">
        <v>5560067.9199999999</v>
      </c>
      <c r="AO423" s="16">
        <v>1.5633671854088101E-2</v>
      </c>
      <c r="AP423" s="18">
        <v>5.4287336723910196</v>
      </c>
      <c r="AQ423" s="16">
        <v>1.77806842507599E-2</v>
      </c>
      <c r="AR423" s="18">
        <v>2.9430985799900098</v>
      </c>
      <c r="AS423" s="16">
        <v>2.1111955209181601E-2</v>
      </c>
    </row>
    <row r="424" spans="2:45" x14ac:dyDescent="0.2">
      <c r="B424" s="29"/>
      <c r="C424" s="29"/>
      <c r="D424" s="29"/>
      <c r="E424" s="14" t="s">
        <v>320</v>
      </c>
      <c r="F424" s="15">
        <v>1709963.06</v>
      </c>
      <c r="G424" s="16">
        <v>0.151210194793753</v>
      </c>
      <c r="H424" s="17">
        <v>360814.22</v>
      </c>
      <c r="I424" s="16">
        <v>0.13783071159045601</v>
      </c>
      <c r="J424" s="17">
        <v>707266</v>
      </c>
      <c r="K424" s="16">
        <v>0.14211061400706099</v>
      </c>
      <c r="L424" s="18">
        <v>4.7391786831461404</v>
      </c>
      <c r="M424" s="16">
        <v>1.1758764346056E-2</v>
      </c>
      <c r="N424" s="18">
        <v>2.41770855661095</v>
      </c>
      <c r="O424" s="16">
        <v>7.9673375547809795E-3</v>
      </c>
      <c r="P424" s="15">
        <v>4822017.8600000003</v>
      </c>
      <c r="Q424" s="16">
        <v>0.12489646797557701</v>
      </c>
      <c r="R424" s="17">
        <v>986564.81</v>
      </c>
      <c r="S424" s="16">
        <v>8.3099496919336102E-2</v>
      </c>
      <c r="T424" s="17">
        <v>1933623.39</v>
      </c>
      <c r="U424" s="16">
        <v>8.3556784797079897E-2</v>
      </c>
      <c r="V424" s="18">
        <v>4.88768483441042</v>
      </c>
      <c r="W424" s="16">
        <v>3.8590149081524201E-2</v>
      </c>
      <c r="X424" s="18">
        <v>2.4937730299176799</v>
      </c>
      <c r="Y424" s="16">
        <v>3.8151838240982401E-2</v>
      </c>
      <c r="Z424" s="15">
        <v>9199124.4900000002</v>
      </c>
      <c r="AA424" s="16">
        <v>0.107663466892292</v>
      </c>
      <c r="AB424" s="17">
        <v>1902869.28</v>
      </c>
      <c r="AC424" s="16">
        <v>8.0734664718764504E-2</v>
      </c>
      <c r="AD424" s="17">
        <v>3738443.92</v>
      </c>
      <c r="AE424" s="16">
        <v>7.2039911671074194E-2</v>
      </c>
      <c r="AF424" s="18">
        <v>4.8343438967074004</v>
      </c>
      <c r="AG424" s="16">
        <v>2.4917126333257E-2</v>
      </c>
      <c r="AH424" s="18">
        <v>2.46068275647692</v>
      </c>
      <c r="AI424" s="16">
        <v>3.3229691202157401E-2</v>
      </c>
      <c r="AJ424" s="15">
        <v>17941089.629999999</v>
      </c>
      <c r="AK424" s="16">
        <v>5.8602304650965498E-2</v>
      </c>
      <c r="AL424" s="17">
        <v>3675536.98</v>
      </c>
      <c r="AM424" s="16">
        <v>2.6179555146997401E-2</v>
      </c>
      <c r="AN424" s="17">
        <v>7240068.5499999998</v>
      </c>
      <c r="AO424" s="16">
        <v>6.4253128337818204E-3</v>
      </c>
      <c r="AP424" s="18">
        <v>4.8812159223602798</v>
      </c>
      <c r="AQ424" s="16">
        <v>3.1595590987313703E-2</v>
      </c>
      <c r="AR424" s="18">
        <v>2.4780275913271601</v>
      </c>
      <c r="AS424" s="16">
        <v>5.1843878678159899E-2</v>
      </c>
    </row>
    <row r="425" spans="2:45" x14ac:dyDescent="0.2">
      <c r="B425" s="29"/>
      <c r="C425" s="29"/>
      <c r="D425" s="29"/>
      <c r="E425" s="14" t="s">
        <v>321</v>
      </c>
      <c r="F425" s="15">
        <v>1799228.65</v>
      </c>
      <c r="G425" s="16">
        <v>0.24377843308298999</v>
      </c>
      <c r="H425" s="17">
        <v>382542.3</v>
      </c>
      <c r="I425" s="16">
        <v>0.37766047690736398</v>
      </c>
      <c r="J425" s="17">
        <v>737532.78</v>
      </c>
      <c r="K425" s="16">
        <v>0.28695347521846098</v>
      </c>
      <c r="L425" s="18">
        <v>4.7033456169422303</v>
      </c>
      <c r="M425" s="16">
        <v>-9.7180724909027197E-2</v>
      </c>
      <c r="N425" s="18">
        <v>2.4395236371731199</v>
      </c>
      <c r="O425" s="16">
        <v>-3.35482540486884E-2</v>
      </c>
      <c r="P425" s="15">
        <v>5084406.2699999996</v>
      </c>
      <c r="Q425" s="16">
        <v>0.214205430906561</v>
      </c>
      <c r="R425" s="17">
        <v>1082395.79</v>
      </c>
      <c r="S425" s="16">
        <v>0.33242838886610898</v>
      </c>
      <c r="T425" s="17">
        <v>2078420.61</v>
      </c>
      <c r="U425" s="16">
        <v>0.24880678217930699</v>
      </c>
      <c r="V425" s="18">
        <v>4.6973633092198197</v>
      </c>
      <c r="W425" s="16">
        <v>-8.8727438523097904E-2</v>
      </c>
      <c r="X425" s="18">
        <v>2.4462836085906599</v>
      </c>
      <c r="Y425" s="16">
        <v>-2.77075299129644E-2</v>
      </c>
      <c r="Z425" s="15">
        <v>9512340.8699999992</v>
      </c>
      <c r="AA425" s="16">
        <v>0.13468344795078399</v>
      </c>
      <c r="AB425" s="17">
        <v>2011168.33</v>
      </c>
      <c r="AC425" s="16">
        <v>0.217256994663904</v>
      </c>
      <c r="AD425" s="17">
        <v>3916165.04</v>
      </c>
      <c r="AE425" s="16">
        <v>0.15561543938200201</v>
      </c>
      <c r="AF425" s="18">
        <v>4.7297586821089199</v>
      </c>
      <c r="AG425" s="16">
        <v>-6.7835754549037494E-2</v>
      </c>
      <c r="AH425" s="18">
        <v>2.42899386845045</v>
      </c>
      <c r="AI425" s="16">
        <v>-1.8113284677480902E-2</v>
      </c>
      <c r="AJ425" s="15">
        <v>18436720.550000001</v>
      </c>
      <c r="AK425" s="16">
        <v>9.2292824675486607E-2</v>
      </c>
      <c r="AL425" s="17">
        <v>3773127.53</v>
      </c>
      <c r="AM425" s="16">
        <v>0.13564933959015901</v>
      </c>
      <c r="AN425" s="17">
        <v>7528580.4699999997</v>
      </c>
      <c r="AO425" s="16">
        <v>9.3544286261092499E-2</v>
      </c>
      <c r="AP425" s="18">
        <v>4.8863231903534396</v>
      </c>
      <c r="AQ425" s="16">
        <v>-3.8177730927329602E-2</v>
      </c>
      <c r="AR425" s="18">
        <v>2.44889732180813</v>
      </c>
      <c r="AS425" s="16">
        <v>-1.14440869137969E-3</v>
      </c>
    </row>
    <row r="426" spans="2:45" x14ac:dyDescent="0.2">
      <c r="B426" s="29"/>
      <c r="C426" s="29"/>
      <c r="D426" s="29"/>
      <c r="E426" s="14" t="s">
        <v>322</v>
      </c>
      <c r="F426" s="15">
        <v>3002833.81</v>
      </c>
      <c r="G426" s="16">
        <v>0.33038647127915699</v>
      </c>
      <c r="H426" s="17">
        <v>711798.43</v>
      </c>
      <c r="I426" s="16">
        <v>0.42455145192793697</v>
      </c>
      <c r="J426" s="17">
        <v>1284977.1000000001</v>
      </c>
      <c r="K426" s="16">
        <v>0.35509800116846302</v>
      </c>
      <c r="L426" s="18">
        <v>4.21865753483047</v>
      </c>
      <c r="M426" s="16">
        <v>-6.6101494980290595E-2</v>
      </c>
      <c r="N426" s="18">
        <v>2.3368772953230099</v>
      </c>
      <c r="O426" s="16">
        <v>-1.8235972503832701E-2</v>
      </c>
      <c r="P426" s="15">
        <v>9119112.3200000003</v>
      </c>
      <c r="Q426" s="16">
        <v>0.22631003605608299</v>
      </c>
      <c r="R426" s="17">
        <v>2185258.2200000002</v>
      </c>
      <c r="S426" s="16">
        <v>0.32428481601679199</v>
      </c>
      <c r="T426" s="17">
        <v>3915601.21</v>
      </c>
      <c r="U426" s="16">
        <v>0.23476037775633499</v>
      </c>
      <c r="V426" s="18">
        <v>4.1730136221613199</v>
      </c>
      <c r="W426" s="16">
        <v>-7.3983163422049095E-2</v>
      </c>
      <c r="X426" s="18">
        <v>2.3289175355015299</v>
      </c>
      <c r="Y426" s="16">
        <v>-6.8437098019025503E-3</v>
      </c>
      <c r="Z426" s="15">
        <v>16949380.02</v>
      </c>
      <c r="AA426" s="16">
        <v>0.129819215920605</v>
      </c>
      <c r="AB426" s="17">
        <v>4039116.94</v>
      </c>
      <c r="AC426" s="16">
        <v>0.221281128236369</v>
      </c>
      <c r="AD426" s="17">
        <v>7340410.4100000001</v>
      </c>
      <c r="AE426" s="16">
        <v>0.151831294219228</v>
      </c>
      <c r="AF426" s="18">
        <v>4.1963083198081401</v>
      </c>
      <c r="AG426" s="16">
        <v>-7.48901380698834E-2</v>
      </c>
      <c r="AH426" s="18">
        <v>2.3090507305844201</v>
      </c>
      <c r="AI426" s="16">
        <v>-1.9110505513348398E-2</v>
      </c>
      <c r="AJ426" s="15">
        <v>33061628.989999998</v>
      </c>
      <c r="AK426" s="16">
        <v>7.2569183329710601E-2</v>
      </c>
      <c r="AL426" s="17">
        <v>7676678.1299999999</v>
      </c>
      <c r="AM426" s="16">
        <v>0.13430647275975199</v>
      </c>
      <c r="AN426" s="17">
        <v>14223091.18</v>
      </c>
      <c r="AO426" s="16">
        <v>9.7962595364528601E-2</v>
      </c>
      <c r="AP426" s="18">
        <v>4.3067624342353401</v>
      </c>
      <c r="AQ426" s="16">
        <v>-5.4427344736766997E-2</v>
      </c>
      <c r="AR426" s="18">
        <v>2.3245037644481998</v>
      </c>
      <c r="AS426" s="16">
        <v>-2.3127756940014201E-2</v>
      </c>
    </row>
    <row r="427" spans="2:45" x14ac:dyDescent="0.2">
      <c r="B427" s="29"/>
      <c r="C427" s="29"/>
      <c r="D427" s="29"/>
      <c r="E427" s="14" t="s">
        <v>323</v>
      </c>
      <c r="F427" s="15">
        <v>756988.57</v>
      </c>
      <c r="G427" s="16">
        <v>-2.12031924411849E-2</v>
      </c>
      <c r="H427" s="17">
        <v>145098.51</v>
      </c>
      <c r="I427" s="16">
        <v>-4.47942132499397E-2</v>
      </c>
      <c r="J427" s="17">
        <v>265642.34999999998</v>
      </c>
      <c r="K427" s="16">
        <v>-5.0156506105776398E-2</v>
      </c>
      <c r="L427" s="18">
        <v>5.2170664605721999</v>
      </c>
      <c r="M427" s="16">
        <v>2.46973177256593E-2</v>
      </c>
      <c r="N427" s="18">
        <v>2.8496531897116602</v>
      </c>
      <c r="O427" s="16">
        <v>3.0482194014812999E-2</v>
      </c>
      <c r="P427" s="15">
        <v>2146040.98</v>
      </c>
      <c r="Q427" s="16">
        <v>-4.51518850918032E-2</v>
      </c>
      <c r="R427" s="17">
        <v>407964.15999999997</v>
      </c>
      <c r="S427" s="16">
        <v>-7.6876784423262304E-2</v>
      </c>
      <c r="T427" s="17">
        <v>748917.58</v>
      </c>
      <c r="U427" s="16">
        <v>-9.4928190419254696E-2</v>
      </c>
      <c r="V427" s="18">
        <v>5.2603664498371598</v>
      </c>
      <c r="W427" s="16">
        <v>3.4366917434351898E-2</v>
      </c>
      <c r="X427" s="18">
        <v>2.8655235733683799</v>
      </c>
      <c r="Y427" s="16">
        <v>5.4997078464425198E-2</v>
      </c>
      <c r="Z427" s="15">
        <v>3942891.37</v>
      </c>
      <c r="AA427" s="16">
        <v>-6.7333129555501206E-2</v>
      </c>
      <c r="AB427" s="17">
        <v>745074.68</v>
      </c>
      <c r="AC427" s="16">
        <v>-0.10674844689914401</v>
      </c>
      <c r="AD427" s="17">
        <v>1371744.59</v>
      </c>
      <c r="AE427" s="16">
        <v>-0.13238250134184801</v>
      </c>
      <c r="AF427" s="18">
        <v>5.2919411648775903</v>
      </c>
      <c r="AG427" s="16">
        <v>4.4125663377595797E-2</v>
      </c>
      <c r="AH427" s="18">
        <v>2.8743626173149299</v>
      </c>
      <c r="AI427" s="16">
        <v>7.4974711652255804E-2</v>
      </c>
      <c r="AJ427" s="15">
        <v>7890734.4100000001</v>
      </c>
      <c r="AK427" s="16">
        <v>-6.7153569310212394E-2</v>
      </c>
      <c r="AL427" s="17">
        <v>1506899.71</v>
      </c>
      <c r="AM427" s="16">
        <v>-0.11194596038377699</v>
      </c>
      <c r="AN427" s="17">
        <v>2792999.3</v>
      </c>
      <c r="AO427" s="16">
        <v>-0.15362959704889001</v>
      </c>
      <c r="AP427" s="18">
        <v>5.23640316448133</v>
      </c>
      <c r="AQ427" s="16">
        <v>5.0438812364304197E-2</v>
      </c>
      <c r="AR427" s="18">
        <v>2.8251830961790798</v>
      </c>
      <c r="AS427" s="16">
        <v>0.102172792712451</v>
      </c>
    </row>
    <row r="428" spans="2:45" x14ac:dyDescent="0.2">
      <c r="B428" s="29"/>
      <c r="C428" s="29"/>
      <c r="D428" s="29"/>
      <c r="E428" s="14" t="s">
        <v>324</v>
      </c>
      <c r="F428" s="15">
        <v>1218498.6100000001</v>
      </c>
      <c r="G428" s="16">
        <v>0.208931572837248</v>
      </c>
      <c r="H428" s="17">
        <v>230956.45</v>
      </c>
      <c r="I428" s="16">
        <v>0.16369106147477899</v>
      </c>
      <c r="J428" s="17">
        <v>424419.51</v>
      </c>
      <c r="K428" s="16">
        <v>0.197876587579212</v>
      </c>
      <c r="L428" s="18">
        <v>5.2758804094884599</v>
      </c>
      <c r="M428" s="16">
        <v>3.8876737013975197E-2</v>
      </c>
      <c r="N428" s="18">
        <v>2.8709769020750202</v>
      </c>
      <c r="O428" s="16">
        <v>9.2288182043669502E-3</v>
      </c>
      <c r="P428" s="15">
        <v>3417801.11</v>
      </c>
      <c r="Q428" s="16">
        <v>0.23643879897095799</v>
      </c>
      <c r="R428" s="17">
        <v>645564.5</v>
      </c>
      <c r="S428" s="16">
        <v>0.17653715213290599</v>
      </c>
      <c r="T428" s="17">
        <v>1179407.19</v>
      </c>
      <c r="U428" s="16">
        <v>0.201017102739768</v>
      </c>
      <c r="V428" s="18">
        <v>5.29428292602831</v>
      </c>
      <c r="W428" s="16">
        <v>5.0913519160409398E-2</v>
      </c>
      <c r="X428" s="18">
        <v>2.8978974683035501</v>
      </c>
      <c r="Y428" s="16">
        <v>2.9493082280332601E-2</v>
      </c>
      <c r="Z428" s="15">
        <v>6443603.2999999998</v>
      </c>
      <c r="AA428" s="16">
        <v>0.18542983628712001</v>
      </c>
      <c r="AB428" s="17">
        <v>1235138.3</v>
      </c>
      <c r="AC428" s="16">
        <v>0.15268907835627399</v>
      </c>
      <c r="AD428" s="17">
        <v>2256127.94</v>
      </c>
      <c r="AE428" s="16">
        <v>0.16844672745435399</v>
      </c>
      <c r="AF428" s="18">
        <v>5.2169083413574002</v>
      </c>
      <c r="AG428" s="16">
        <v>2.84038068422874E-2</v>
      </c>
      <c r="AH428" s="18">
        <v>2.85604516736759</v>
      </c>
      <c r="AI428" s="16">
        <v>1.4534773758806199E-2</v>
      </c>
      <c r="AJ428" s="15">
        <v>12212550.369999999</v>
      </c>
      <c r="AK428" s="16">
        <v>0.15298786715375901</v>
      </c>
      <c r="AL428" s="17">
        <v>2369635.9700000002</v>
      </c>
      <c r="AM428" s="16">
        <v>0.15863276290197501</v>
      </c>
      <c r="AN428" s="17">
        <v>4295782.7300000004</v>
      </c>
      <c r="AO428" s="16">
        <v>0.14582285515445401</v>
      </c>
      <c r="AP428" s="18">
        <v>5.1537664538405901</v>
      </c>
      <c r="AQ428" s="16">
        <v>-4.8720318714944996E-3</v>
      </c>
      <c r="AR428" s="18">
        <v>2.8429162128504601</v>
      </c>
      <c r="AS428" s="16">
        <v>6.2531585637984602E-3</v>
      </c>
    </row>
    <row r="429" spans="2:45" x14ac:dyDescent="0.2">
      <c r="B429" s="29"/>
      <c r="C429" s="29"/>
      <c r="D429" s="29"/>
      <c r="E429" s="14" t="s">
        <v>325</v>
      </c>
      <c r="F429" s="15">
        <v>2597635.6</v>
      </c>
      <c r="G429" s="16">
        <v>7.4727760224439402E-2</v>
      </c>
      <c r="H429" s="17">
        <v>569326.18000000005</v>
      </c>
      <c r="I429" s="16">
        <v>7.4725170506850194E-2</v>
      </c>
      <c r="J429" s="17">
        <v>1111760.29</v>
      </c>
      <c r="K429" s="16">
        <v>7.1732723254826103E-2</v>
      </c>
      <c r="L429" s="18">
        <v>4.5626491302402403</v>
      </c>
      <c r="M429" s="16">
        <v>2.40965565930223E-6</v>
      </c>
      <c r="N429" s="18">
        <v>2.3365069101361802</v>
      </c>
      <c r="O429" s="16">
        <v>2.79457452835573E-3</v>
      </c>
      <c r="P429" s="15">
        <v>7439030.9000000004</v>
      </c>
      <c r="Q429" s="16">
        <v>8.3019517150645594E-2</v>
      </c>
      <c r="R429" s="17">
        <v>1632802.24</v>
      </c>
      <c r="S429" s="16">
        <v>7.44513269643228E-2</v>
      </c>
      <c r="T429" s="17">
        <v>3194994.04</v>
      </c>
      <c r="U429" s="16">
        <v>7.5769890889389194E-2</v>
      </c>
      <c r="V429" s="18">
        <v>4.5559901363192603</v>
      </c>
      <c r="W429" s="16">
        <v>7.9744795983740097E-3</v>
      </c>
      <c r="X429" s="18">
        <v>2.3283395232875002</v>
      </c>
      <c r="Y429" s="16">
        <v>6.7390120532773703E-3</v>
      </c>
      <c r="Z429" s="15">
        <v>14642310.550000001</v>
      </c>
      <c r="AA429" s="16">
        <v>7.6602715027699705E-2</v>
      </c>
      <c r="AB429" s="17">
        <v>3209636.94</v>
      </c>
      <c r="AC429" s="16">
        <v>6.3003082749634801E-2</v>
      </c>
      <c r="AD429" s="17">
        <v>6289717.8600000003</v>
      </c>
      <c r="AE429" s="16">
        <v>6.0476101009710299E-2</v>
      </c>
      <c r="AF429" s="18">
        <v>4.5619834341761996</v>
      </c>
      <c r="AG429" s="16">
        <v>1.27935962733871E-2</v>
      </c>
      <c r="AH429" s="18">
        <v>2.3279757337159799</v>
      </c>
      <c r="AI429" s="16">
        <v>1.5206956576046199E-2</v>
      </c>
      <c r="AJ429" s="15">
        <v>29451099.760000002</v>
      </c>
      <c r="AK429" s="16">
        <v>0.13205501524115401</v>
      </c>
      <c r="AL429" s="17">
        <v>6435234.9199999999</v>
      </c>
      <c r="AM429" s="16">
        <v>0.13327875631559</v>
      </c>
      <c r="AN429" s="17">
        <v>12609567.9</v>
      </c>
      <c r="AO429" s="16">
        <v>0.11444240841438399</v>
      </c>
      <c r="AP429" s="18">
        <v>4.5765384055318998</v>
      </c>
      <c r="AQ429" s="16">
        <v>-1.0798235364569101E-3</v>
      </c>
      <c r="AR429" s="18">
        <v>2.3356153036774598</v>
      </c>
      <c r="AS429" s="16">
        <v>1.5803963214061099E-2</v>
      </c>
    </row>
    <row r="430" spans="2:45" x14ac:dyDescent="0.2">
      <c r="B430" s="29"/>
      <c r="C430" s="29"/>
      <c r="D430" s="29"/>
      <c r="E430" s="14" t="s">
        <v>326</v>
      </c>
      <c r="F430" s="15">
        <v>1290741.5900000001</v>
      </c>
      <c r="G430" s="16">
        <v>0.163029013489701</v>
      </c>
      <c r="H430" s="17">
        <v>246561.59</v>
      </c>
      <c r="I430" s="16">
        <v>9.2830610264572205E-2</v>
      </c>
      <c r="J430" s="17">
        <v>463080.15</v>
      </c>
      <c r="K430" s="16">
        <v>0.111533684838825</v>
      </c>
      <c r="L430" s="18">
        <v>5.2349662005343198</v>
      </c>
      <c r="M430" s="16">
        <v>6.4235392535476707E-2</v>
      </c>
      <c r="N430" s="18">
        <v>2.7872963028106499</v>
      </c>
      <c r="O430" s="16">
        <v>4.6328176422600599E-2</v>
      </c>
      <c r="P430" s="15">
        <v>3932870.61</v>
      </c>
      <c r="Q430" s="16">
        <v>0.16592246566260199</v>
      </c>
      <c r="R430" s="17">
        <v>743657.8</v>
      </c>
      <c r="S430" s="16">
        <v>0.10627735038070001</v>
      </c>
      <c r="T430" s="17">
        <v>1392158.73</v>
      </c>
      <c r="U430" s="16">
        <v>0.117042311963878</v>
      </c>
      <c r="V430" s="18">
        <v>5.28854885943508</v>
      </c>
      <c r="W430" s="16">
        <v>5.3915155418644299E-2</v>
      </c>
      <c r="X430" s="18">
        <v>2.8250159448412901</v>
      </c>
      <c r="Y430" s="16">
        <v>4.3758551645897502E-2</v>
      </c>
      <c r="Z430" s="15">
        <v>7263671.9900000002</v>
      </c>
      <c r="AA430" s="16">
        <v>0.14520273807825601</v>
      </c>
      <c r="AB430" s="17">
        <v>1396406.29</v>
      </c>
      <c r="AC430" s="16">
        <v>0.114995292871031</v>
      </c>
      <c r="AD430" s="17">
        <v>2617638.86</v>
      </c>
      <c r="AE430" s="16">
        <v>0.110393876431574</v>
      </c>
      <c r="AF430" s="18">
        <v>5.2016895383649402</v>
      </c>
      <c r="AG430" s="16">
        <v>2.70919934822711E-2</v>
      </c>
      <c r="AH430" s="18">
        <v>2.7748946201081401</v>
      </c>
      <c r="AI430" s="16">
        <v>3.1348211103744E-2</v>
      </c>
      <c r="AJ430" s="15">
        <v>13747234.560000001</v>
      </c>
      <c r="AK430" s="16">
        <v>0.123855767964432</v>
      </c>
      <c r="AL430" s="17">
        <v>2699689.83</v>
      </c>
      <c r="AM430" s="16">
        <v>0.131330053730774</v>
      </c>
      <c r="AN430" s="17">
        <v>5054737.3600000003</v>
      </c>
      <c r="AO430" s="16">
        <v>9.3655232040889796E-2</v>
      </c>
      <c r="AP430" s="18">
        <v>5.0921533308143001</v>
      </c>
      <c r="AQ430" s="16">
        <v>-6.6066359164546097E-3</v>
      </c>
      <c r="AR430" s="18">
        <v>2.71967336399848</v>
      </c>
      <c r="AS430" s="16">
        <v>2.7614311200417602E-2</v>
      </c>
    </row>
    <row r="431" spans="2:45" x14ac:dyDescent="0.2">
      <c r="B431" s="29"/>
      <c r="C431" s="29"/>
      <c r="D431" s="29"/>
      <c r="E431" s="14" t="s">
        <v>327</v>
      </c>
      <c r="F431" s="15">
        <v>13801059.970000001</v>
      </c>
      <c r="G431" s="16">
        <v>0.158759681989733</v>
      </c>
      <c r="H431" s="17">
        <v>2904511.97</v>
      </c>
      <c r="I431" s="16">
        <v>0.179545477536704</v>
      </c>
      <c r="J431" s="17">
        <v>5468963.1299999999</v>
      </c>
      <c r="K431" s="16">
        <v>0.16017752206171801</v>
      </c>
      <c r="L431" s="18">
        <v>4.7515934217341202</v>
      </c>
      <c r="M431" s="16">
        <v>-1.7621868713683601E-2</v>
      </c>
      <c r="N431" s="18">
        <v>2.52352404686992</v>
      </c>
      <c r="O431" s="16">
        <v>-1.22208890021023E-3</v>
      </c>
      <c r="P431" s="15">
        <v>40300235.789999999</v>
      </c>
      <c r="Q431" s="16">
        <v>0.131530885354355</v>
      </c>
      <c r="R431" s="17">
        <v>8453874.6999999993</v>
      </c>
      <c r="S431" s="16">
        <v>0.14432029690676099</v>
      </c>
      <c r="T431" s="17">
        <v>15859677.09</v>
      </c>
      <c r="U431" s="16">
        <v>0.11831792930901899</v>
      </c>
      <c r="V431" s="18">
        <v>4.7670727589563198</v>
      </c>
      <c r="W431" s="16">
        <v>-1.11764263790284E-2</v>
      </c>
      <c r="X431" s="18">
        <v>2.5410502093646299</v>
      </c>
      <c r="Y431" s="16">
        <v>1.18150265671769E-2</v>
      </c>
      <c r="Z431" s="15">
        <v>76366900.640000001</v>
      </c>
      <c r="AA431" s="16">
        <v>9.9736853395829106E-2</v>
      </c>
      <c r="AB431" s="17">
        <v>16067556.68</v>
      </c>
      <c r="AC431" s="16">
        <v>0.113655781586824</v>
      </c>
      <c r="AD431" s="17">
        <v>30350382.43</v>
      </c>
      <c r="AE431" s="16">
        <v>8.8559634079827407E-2</v>
      </c>
      <c r="AF431" s="18">
        <v>4.7528633108889098</v>
      </c>
      <c r="AG431" s="16">
        <v>-1.2498411467107E-2</v>
      </c>
      <c r="AH431" s="18">
        <v>2.5161758938666501</v>
      </c>
      <c r="AI431" s="16">
        <v>1.02678980242089E-2</v>
      </c>
      <c r="AJ431" s="15">
        <v>149104886.34</v>
      </c>
      <c r="AK431" s="16">
        <v>8.2596019560516903E-2</v>
      </c>
      <c r="AL431" s="17">
        <v>31151101.210000001</v>
      </c>
      <c r="AM431" s="16">
        <v>9.5445329824191197E-2</v>
      </c>
      <c r="AN431" s="17">
        <v>59304895.469999999</v>
      </c>
      <c r="AO431" s="16">
        <v>6.8699394643932404E-2</v>
      </c>
      <c r="AP431" s="18">
        <v>4.7865045070103296</v>
      </c>
      <c r="AQ431" s="16">
        <v>-1.17297594994874E-2</v>
      </c>
      <c r="AR431" s="18">
        <v>2.5142087370413799</v>
      </c>
      <c r="AS431" s="16">
        <v>1.30033056874845E-2</v>
      </c>
    </row>
    <row r="432" spans="2:45" x14ac:dyDescent="0.2">
      <c r="B432" s="28" t="s">
        <v>19</v>
      </c>
      <c r="C432" s="28" t="s">
        <v>11</v>
      </c>
      <c r="D432" s="28" t="s">
        <v>24</v>
      </c>
      <c r="E432" s="14" t="s">
        <v>271</v>
      </c>
      <c r="F432" s="15">
        <v>116375.08</v>
      </c>
      <c r="G432" s="16">
        <v>0.71978191924131296</v>
      </c>
      <c r="H432" s="17">
        <v>25261.09</v>
      </c>
      <c r="I432" s="16">
        <v>0.72202142685746695</v>
      </c>
      <c r="J432" s="17">
        <v>37851.85</v>
      </c>
      <c r="K432" s="16">
        <v>0.75933681124284502</v>
      </c>
      <c r="L432" s="18">
        <v>4.6068906765305897</v>
      </c>
      <c r="M432" s="16">
        <v>-1.3005108886713899E-3</v>
      </c>
      <c r="N432" s="18">
        <v>3.0744885652880898</v>
      </c>
      <c r="O432" s="16">
        <v>-2.24828422555369E-2</v>
      </c>
      <c r="P432" s="15">
        <v>286333.65999999997</v>
      </c>
      <c r="Q432" s="16">
        <v>0.25026967369134001</v>
      </c>
      <c r="R432" s="17">
        <v>65542.92</v>
      </c>
      <c r="S432" s="16">
        <v>0.32406756282020699</v>
      </c>
      <c r="T432" s="17">
        <v>97326.73</v>
      </c>
      <c r="U432" s="16">
        <v>0.32588205179273899</v>
      </c>
      <c r="V432" s="18">
        <v>4.36864363076897</v>
      </c>
      <c r="W432" s="16">
        <v>-5.5735742798260601E-2</v>
      </c>
      <c r="X432" s="18">
        <v>2.9419837695153199</v>
      </c>
      <c r="Y432" s="16">
        <v>-5.7027982239568502E-2</v>
      </c>
      <c r="Z432" s="15">
        <v>512328.68</v>
      </c>
      <c r="AA432" s="16">
        <v>0.17574849597873099</v>
      </c>
      <c r="AB432" s="17">
        <v>120058.44</v>
      </c>
      <c r="AC432" s="16">
        <v>0.24196788779233999</v>
      </c>
      <c r="AD432" s="17">
        <v>177132.13</v>
      </c>
      <c r="AE432" s="16">
        <v>0.22268495432916199</v>
      </c>
      <c r="AF432" s="18">
        <v>4.2673274781847903</v>
      </c>
      <c r="AG432" s="16">
        <v>-5.33181191434157E-2</v>
      </c>
      <c r="AH432" s="18">
        <v>2.89235318290363</v>
      </c>
      <c r="AI432" s="16">
        <v>-3.8388023165119599E-2</v>
      </c>
      <c r="AJ432" s="15">
        <v>1021618.21</v>
      </c>
      <c r="AK432" s="16">
        <v>0.17041827191990999</v>
      </c>
      <c r="AL432" s="17">
        <v>238687.26</v>
      </c>
      <c r="AM432" s="16">
        <v>0.23673264014231801</v>
      </c>
      <c r="AN432" s="17">
        <v>352989.08</v>
      </c>
      <c r="AO432" s="16">
        <v>0.18031197446488301</v>
      </c>
      <c r="AP432" s="18">
        <v>4.28015391353523</v>
      </c>
      <c r="AQ432" s="16">
        <v>-5.3620617803680597E-2</v>
      </c>
      <c r="AR432" s="18">
        <v>2.8941921092856502</v>
      </c>
      <c r="AS432" s="16">
        <v>-8.38227753256327E-3</v>
      </c>
    </row>
    <row r="433" spans="2:45" x14ac:dyDescent="0.2">
      <c r="B433" s="29"/>
      <c r="C433" s="29"/>
      <c r="D433" s="29"/>
      <c r="E433" s="14" t="s">
        <v>272</v>
      </c>
      <c r="F433" s="15">
        <v>224969.87</v>
      </c>
      <c r="G433" s="16">
        <v>0.37359345798643701</v>
      </c>
      <c r="H433" s="17">
        <v>45796.15</v>
      </c>
      <c r="I433" s="16">
        <v>0.41349239443210001</v>
      </c>
      <c r="J433" s="17">
        <v>83435.59</v>
      </c>
      <c r="K433" s="16">
        <v>0.28713477510126501</v>
      </c>
      <c r="L433" s="18">
        <v>4.9124188387015097</v>
      </c>
      <c r="M433" s="16">
        <v>-2.8227202780029E-2</v>
      </c>
      <c r="N433" s="18">
        <v>2.6963298275951502</v>
      </c>
      <c r="O433" s="16">
        <v>6.71714295640643E-2</v>
      </c>
      <c r="P433" s="15">
        <v>635158.67000000004</v>
      </c>
      <c r="Q433" s="16">
        <v>0.28572464123681202</v>
      </c>
      <c r="R433" s="17">
        <v>128582.96</v>
      </c>
      <c r="S433" s="16">
        <v>0.33668109246890399</v>
      </c>
      <c r="T433" s="17">
        <v>237075.51</v>
      </c>
      <c r="U433" s="16">
        <v>0.24416326913606401</v>
      </c>
      <c r="V433" s="18">
        <v>4.93967995448231</v>
      </c>
      <c r="W433" s="16">
        <v>-3.8121621918039701E-2</v>
      </c>
      <c r="X433" s="18">
        <v>2.6791407935809102</v>
      </c>
      <c r="Y433" s="16">
        <v>3.3405078844360801E-2</v>
      </c>
      <c r="Z433" s="15">
        <v>1221828.6599999999</v>
      </c>
      <c r="AA433" s="16">
        <v>0.251176070750883</v>
      </c>
      <c r="AB433" s="17">
        <v>242636.73</v>
      </c>
      <c r="AC433" s="16">
        <v>0.27621521768299301</v>
      </c>
      <c r="AD433" s="17">
        <v>459250.35</v>
      </c>
      <c r="AE433" s="16">
        <v>0.21270809909886501</v>
      </c>
      <c r="AF433" s="18">
        <v>5.0356294366479499</v>
      </c>
      <c r="AG433" s="16">
        <v>-1.9619846703888701E-2</v>
      </c>
      <c r="AH433" s="18">
        <v>2.6604849838437801</v>
      </c>
      <c r="AI433" s="16">
        <v>3.1720718019943903E-2</v>
      </c>
      <c r="AJ433" s="15">
        <v>2381584.7200000002</v>
      </c>
      <c r="AK433" s="16">
        <v>0.234958617264755</v>
      </c>
      <c r="AL433" s="17">
        <v>461728.02</v>
      </c>
      <c r="AM433" s="16">
        <v>0.24414334248290401</v>
      </c>
      <c r="AN433" s="17">
        <v>895236.63</v>
      </c>
      <c r="AO433" s="16">
        <v>0.19364841028657201</v>
      </c>
      <c r="AP433" s="18">
        <v>5.1579817919648896</v>
      </c>
      <c r="AQ433" s="16">
        <v>-7.3823689799430697E-3</v>
      </c>
      <c r="AR433" s="18">
        <v>2.6602851583497</v>
      </c>
      <c r="AS433" s="16">
        <v>3.4608354203953098E-2</v>
      </c>
    </row>
    <row r="434" spans="2:45" x14ac:dyDescent="0.2">
      <c r="B434" s="29"/>
      <c r="C434" s="29"/>
      <c r="D434" s="29"/>
      <c r="E434" s="14" t="s">
        <v>273</v>
      </c>
      <c r="F434" s="15">
        <v>400225.72</v>
      </c>
      <c r="G434" s="16">
        <v>1.79101247190405E-2</v>
      </c>
      <c r="H434" s="17">
        <v>87509.83</v>
      </c>
      <c r="I434" s="16">
        <v>-3.4722907798375197E-2</v>
      </c>
      <c r="J434" s="17">
        <v>152921.63</v>
      </c>
      <c r="K434" s="16">
        <v>-7.4600213035749804E-2</v>
      </c>
      <c r="L434" s="18">
        <v>4.5734944291401298</v>
      </c>
      <c r="M434" s="16">
        <v>5.4526345795039302E-2</v>
      </c>
      <c r="N434" s="18">
        <v>2.6171949645056798</v>
      </c>
      <c r="O434" s="16">
        <v>9.9967969582387795E-2</v>
      </c>
      <c r="P434" s="15">
        <v>1171675</v>
      </c>
      <c r="Q434" s="16">
        <v>-3.8266680722374297E-2</v>
      </c>
      <c r="R434" s="17">
        <v>256325.93</v>
      </c>
      <c r="S434" s="16">
        <v>-0.121910180738371</v>
      </c>
      <c r="T434" s="17">
        <v>449110.34</v>
      </c>
      <c r="U434" s="16">
        <v>-0.15877407565101101</v>
      </c>
      <c r="V434" s="18">
        <v>4.5710357902534504</v>
      </c>
      <c r="W434" s="16">
        <v>9.5256200654200707E-2</v>
      </c>
      <c r="X434" s="18">
        <v>2.6088800360285598</v>
      </c>
      <c r="Y434" s="16">
        <v>0.14325211746404001</v>
      </c>
      <c r="Z434" s="15">
        <v>2243548.1800000002</v>
      </c>
      <c r="AA434" s="16">
        <v>-2.3078858120014801E-2</v>
      </c>
      <c r="AB434" s="17">
        <v>485891.41</v>
      </c>
      <c r="AC434" s="16">
        <v>-9.8137581275082097E-2</v>
      </c>
      <c r="AD434" s="17">
        <v>856786.36</v>
      </c>
      <c r="AE434" s="16">
        <v>-0.12960229099475901</v>
      </c>
      <c r="AF434" s="18">
        <v>4.6173859710753096</v>
      </c>
      <c r="AG434" s="16">
        <v>8.3226356478172905E-2</v>
      </c>
      <c r="AH434" s="18">
        <v>2.6185619715047799</v>
      </c>
      <c r="AI434" s="16">
        <v>0.12238478085665901</v>
      </c>
      <c r="AJ434" s="15">
        <v>4339740.93</v>
      </c>
      <c r="AK434" s="16">
        <v>-3.9382808401102302E-2</v>
      </c>
      <c r="AL434" s="17">
        <v>939167.95</v>
      </c>
      <c r="AM434" s="16">
        <v>-9.3886211148080795E-2</v>
      </c>
      <c r="AN434" s="17">
        <v>1653285.93</v>
      </c>
      <c r="AO434" s="16">
        <v>-0.14129540998156401</v>
      </c>
      <c r="AP434" s="18">
        <v>4.6208358473050497</v>
      </c>
      <c r="AQ434" s="16">
        <v>6.0150726561656598E-2</v>
      </c>
      <c r="AR434" s="18">
        <v>2.62491856444941</v>
      </c>
      <c r="AS434" s="16">
        <v>0.118681794373864</v>
      </c>
    </row>
    <row r="435" spans="2:45" x14ac:dyDescent="0.2">
      <c r="B435" s="29"/>
      <c r="C435" s="29"/>
      <c r="D435" s="29"/>
      <c r="E435" s="14" t="s">
        <v>274</v>
      </c>
      <c r="F435" s="15">
        <v>145907.78</v>
      </c>
      <c r="G435" s="16">
        <v>0.16606855893758701</v>
      </c>
      <c r="H435" s="17">
        <v>32541.27</v>
      </c>
      <c r="I435" s="16">
        <v>0.234609527292759</v>
      </c>
      <c r="J435" s="17">
        <v>55156.11</v>
      </c>
      <c r="K435" s="16">
        <v>0.141631248626158</v>
      </c>
      <c r="L435" s="18">
        <v>4.4837764475695003</v>
      </c>
      <c r="M435" s="16">
        <v>-5.55163125182331E-2</v>
      </c>
      <c r="N435" s="18">
        <v>2.64536023298235</v>
      </c>
      <c r="O435" s="16">
        <v>2.1405607406801998E-2</v>
      </c>
      <c r="P435" s="15">
        <v>404549.1</v>
      </c>
      <c r="Q435" s="16">
        <v>0.164402181695327</v>
      </c>
      <c r="R435" s="17">
        <v>90585.08</v>
      </c>
      <c r="S435" s="16">
        <v>0.24966328719164199</v>
      </c>
      <c r="T435" s="17">
        <v>152559.04000000001</v>
      </c>
      <c r="U435" s="16">
        <v>0.13210265124882001</v>
      </c>
      <c r="V435" s="18">
        <v>4.4659573077597301</v>
      </c>
      <c r="W435" s="16">
        <v>-6.82272627916614E-2</v>
      </c>
      <c r="X435" s="18">
        <v>2.6517543634254599</v>
      </c>
      <c r="Y435" s="16">
        <v>2.85305669153566E-2</v>
      </c>
      <c r="Z435" s="15">
        <v>790531.74</v>
      </c>
      <c r="AA435" s="16">
        <v>0.151961740493156</v>
      </c>
      <c r="AB435" s="17">
        <v>176634.64</v>
      </c>
      <c r="AC435" s="16">
        <v>0.25259939635981998</v>
      </c>
      <c r="AD435" s="17">
        <v>296763.21000000002</v>
      </c>
      <c r="AE435" s="16">
        <v>0.114011014535254</v>
      </c>
      <c r="AF435" s="18">
        <v>4.4755192979134799</v>
      </c>
      <c r="AG435" s="16">
        <v>-8.0343049948073897E-2</v>
      </c>
      <c r="AH435" s="18">
        <v>2.6638468427403801</v>
      </c>
      <c r="AI435" s="16">
        <v>3.40667421261849E-2</v>
      </c>
      <c r="AJ435" s="15">
        <v>1635555.85</v>
      </c>
      <c r="AK435" s="16">
        <v>0.18926308002744399</v>
      </c>
      <c r="AL435" s="17">
        <v>361294.07</v>
      </c>
      <c r="AM435" s="16">
        <v>0.326262180530482</v>
      </c>
      <c r="AN435" s="17">
        <v>610728</v>
      </c>
      <c r="AO435" s="16">
        <v>0.14551248567307501</v>
      </c>
      <c r="AP435" s="18">
        <v>4.5269379871083997</v>
      </c>
      <c r="AQ435" s="16">
        <v>-0.103297147814499</v>
      </c>
      <c r="AR435" s="18">
        <v>2.6780430076891801</v>
      </c>
      <c r="AS435" s="16">
        <v>3.8193031417428899E-2</v>
      </c>
    </row>
    <row r="436" spans="2:45" x14ac:dyDescent="0.2">
      <c r="B436" s="29"/>
      <c r="C436" s="29"/>
      <c r="D436" s="29"/>
      <c r="E436" s="14" t="s">
        <v>275</v>
      </c>
      <c r="F436" s="15">
        <v>325923.71999999997</v>
      </c>
      <c r="G436" s="16">
        <v>-0.115362430588894</v>
      </c>
      <c r="H436" s="17">
        <v>77219</v>
      </c>
      <c r="I436" s="16">
        <v>-0.162903913306856</v>
      </c>
      <c r="J436" s="17">
        <v>114346.92</v>
      </c>
      <c r="K436" s="16">
        <v>-0.19839852044285999</v>
      </c>
      <c r="L436" s="18">
        <v>4.2207710537562004</v>
      </c>
      <c r="M436" s="16">
        <v>5.6793340064185398E-2</v>
      </c>
      <c r="N436" s="18">
        <v>2.8503060685849699</v>
      </c>
      <c r="O436" s="16">
        <v>0.103587745246979</v>
      </c>
      <c r="P436" s="15">
        <v>958229.06</v>
      </c>
      <c r="Q436" s="16">
        <v>-0.17362481156703199</v>
      </c>
      <c r="R436" s="17">
        <v>231857.59</v>
      </c>
      <c r="S436" s="16">
        <v>-0.21071081258108601</v>
      </c>
      <c r="T436" s="17">
        <v>340272.35</v>
      </c>
      <c r="U436" s="16">
        <v>-0.26340192485275199</v>
      </c>
      <c r="V436" s="18">
        <v>4.1328345559013204</v>
      </c>
      <c r="W436" s="16">
        <v>4.6986581857696899E-2</v>
      </c>
      <c r="X436" s="18">
        <v>2.8160650138043799</v>
      </c>
      <c r="Y436" s="16">
        <v>0.121880732946218</v>
      </c>
      <c r="Z436" s="15">
        <v>1898818.23</v>
      </c>
      <c r="AA436" s="16">
        <v>-0.15673453103236901</v>
      </c>
      <c r="AB436" s="17">
        <v>452449.5</v>
      </c>
      <c r="AC436" s="16">
        <v>-0.18168259808547299</v>
      </c>
      <c r="AD436" s="17">
        <v>669202.65</v>
      </c>
      <c r="AE436" s="16">
        <v>-0.234173319349537</v>
      </c>
      <c r="AF436" s="18">
        <v>4.1967517479851297</v>
      </c>
      <c r="AG436" s="16">
        <v>3.0487029842865901E-2</v>
      </c>
      <c r="AH436" s="18">
        <v>2.83743381769334</v>
      </c>
      <c r="AI436" s="16">
        <v>0.101117903402627</v>
      </c>
      <c r="AJ436" s="15">
        <v>3920786.14</v>
      </c>
      <c r="AK436" s="16">
        <v>-0.108652998711132</v>
      </c>
      <c r="AL436" s="17">
        <v>929466.95</v>
      </c>
      <c r="AM436" s="16">
        <v>-0.111237161510119</v>
      </c>
      <c r="AN436" s="17">
        <v>1367564.6</v>
      </c>
      <c r="AO436" s="16">
        <v>-0.19025216476227599</v>
      </c>
      <c r="AP436" s="18">
        <v>4.2183168965825004</v>
      </c>
      <c r="AQ436" s="16">
        <v>2.9075954653752499E-3</v>
      </c>
      <c r="AR436" s="18">
        <v>2.8669842287523402</v>
      </c>
      <c r="AS436" s="16">
        <v>0.100771082675619</v>
      </c>
    </row>
    <row r="437" spans="2:45" x14ac:dyDescent="0.2">
      <c r="B437" s="29"/>
      <c r="C437" s="29"/>
      <c r="D437" s="29"/>
      <c r="E437" s="14" t="s">
        <v>276</v>
      </c>
      <c r="F437" s="15">
        <v>163012.35999999999</v>
      </c>
      <c r="G437" s="16">
        <v>-3.4285422139004602E-2</v>
      </c>
      <c r="H437" s="17">
        <v>36874.480000000003</v>
      </c>
      <c r="I437" s="16">
        <v>-3.7465880131423303E-2</v>
      </c>
      <c r="J437" s="17">
        <v>64732.37</v>
      </c>
      <c r="K437" s="16">
        <v>-3.1298841072981802E-2</v>
      </c>
      <c r="L437" s="18">
        <v>4.42073650936908</v>
      </c>
      <c r="M437" s="16">
        <v>3.30425480693916E-3</v>
      </c>
      <c r="N437" s="18">
        <v>2.5182510697507299</v>
      </c>
      <c r="O437" s="16">
        <v>-3.0830778290084999E-3</v>
      </c>
      <c r="P437" s="15">
        <v>496049.18</v>
      </c>
      <c r="Q437" s="16">
        <v>-8.9009453548175698E-3</v>
      </c>
      <c r="R437" s="17">
        <v>112972.46</v>
      </c>
      <c r="S437" s="16">
        <v>-1.4768556757627499E-2</v>
      </c>
      <c r="T437" s="17">
        <v>197630.52</v>
      </c>
      <c r="U437" s="16">
        <v>-1.0489197472450499E-2</v>
      </c>
      <c r="V437" s="18">
        <v>4.3908858849315999</v>
      </c>
      <c r="W437" s="16">
        <v>5.9555665250591904E-3</v>
      </c>
      <c r="X437" s="18">
        <v>2.5099826686687901</v>
      </c>
      <c r="Y437" s="16">
        <v>1.6050882047736199E-3</v>
      </c>
      <c r="Z437" s="15">
        <v>971499.42</v>
      </c>
      <c r="AA437" s="16">
        <v>-2.7971076964465599E-2</v>
      </c>
      <c r="AB437" s="17">
        <v>217100.55</v>
      </c>
      <c r="AC437" s="16">
        <v>-2.9418036773831199E-2</v>
      </c>
      <c r="AD437" s="17">
        <v>382870.81</v>
      </c>
      <c r="AE437" s="16">
        <v>-2.7000865803990099E-2</v>
      </c>
      <c r="AF437" s="18">
        <v>4.4748823529005302</v>
      </c>
      <c r="AG437" s="16">
        <v>1.49081671016832E-3</v>
      </c>
      <c r="AH437" s="18">
        <v>2.5374079052931702</v>
      </c>
      <c r="AI437" s="16">
        <v>-9.9713465960812593E-4</v>
      </c>
      <c r="AJ437" s="15">
        <v>2100965.7999999998</v>
      </c>
      <c r="AK437" s="16">
        <v>1.2455852941366599E-2</v>
      </c>
      <c r="AL437" s="17">
        <v>461328.74</v>
      </c>
      <c r="AM437" s="16">
        <v>-1.2596804338986899E-4</v>
      </c>
      <c r="AN437" s="17">
        <v>810301.15</v>
      </c>
      <c r="AO437" s="16">
        <v>-1.5014510129715899E-2</v>
      </c>
      <c r="AP437" s="18">
        <v>4.5541619626819703</v>
      </c>
      <c r="AQ437" s="16">
        <v>1.25834060918012E-2</v>
      </c>
      <c r="AR437" s="18">
        <v>2.5928209530493702</v>
      </c>
      <c r="AS437" s="16">
        <v>2.7889104310257599E-2</v>
      </c>
    </row>
    <row r="438" spans="2:45" x14ac:dyDescent="0.2">
      <c r="B438" s="29"/>
      <c r="C438" s="29"/>
      <c r="D438" s="29"/>
      <c r="E438" s="14" t="s">
        <v>277</v>
      </c>
      <c r="F438" s="15">
        <v>85849.75</v>
      </c>
      <c r="G438" s="16">
        <v>-4.5853512914190798E-2</v>
      </c>
      <c r="H438" s="17">
        <v>18486.330000000002</v>
      </c>
      <c r="I438" s="16">
        <v>-2.0021713293348901E-2</v>
      </c>
      <c r="J438" s="17">
        <v>28575.26</v>
      </c>
      <c r="K438" s="16">
        <v>-0.10513159691297499</v>
      </c>
      <c r="L438" s="18">
        <v>4.6439585358478404</v>
      </c>
      <c r="M438" s="16">
        <v>-2.6359563238542001E-2</v>
      </c>
      <c r="N438" s="18">
        <v>3.0043383682248201</v>
      </c>
      <c r="O438" s="16">
        <v>6.6242236058723897E-2</v>
      </c>
      <c r="P438" s="15">
        <v>257331.18</v>
      </c>
      <c r="Q438" s="16">
        <v>2.2449686511919E-2</v>
      </c>
      <c r="R438" s="17">
        <v>55043.39</v>
      </c>
      <c r="S438" s="16">
        <v>5.4456124568348897E-2</v>
      </c>
      <c r="T438" s="17">
        <v>85661</v>
      </c>
      <c r="U438" s="16">
        <v>-1.7334900195154102E-2</v>
      </c>
      <c r="V438" s="18">
        <v>4.6750605295204402</v>
      </c>
      <c r="W438" s="16">
        <v>-3.03535038686716E-2</v>
      </c>
      <c r="X438" s="18">
        <v>3.0040646268430198</v>
      </c>
      <c r="Y438" s="16">
        <v>4.0486414664542503E-2</v>
      </c>
      <c r="Z438" s="15">
        <v>514067.93</v>
      </c>
      <c r="AA438" s="16">
        <v>5.49193119018061E-2</v>
      </c>
      <c r="AB438" s="17">
        <v>107880.23</v>
      </c>
      <c r="AC438" s="16">
        <v>9.5344299140042693E-2</v>
      </c>
      <c r="AD438" s="17">
        <v>178143.17</v>
      </c>
      <c r="AE438" s="16">
        <v>5.5161816734317401E-2</v>
      </c>
      <c r="AF438" s="18">
        <v>4.7651727290533197</v>
      </c>
      <c r="AG438" s="16">
        <v>-3.6906192208216497E-2</v>
      </c>
      <c r="AH438" s="18">
        <v>2.8857010347351499</v>
      </c>
      <c r="AI438" s="16">
        <v>-2.2982714941473299E-4</v>
      </c>
      <c r="AJ438" s="15">
        <v>1040203.46</v>
      </c>
      <c r="AK438" s="16">
        <v>0.116193895776723</v>
      </c>
      <c r="AL438" s="17">
        <v>214934.11</v>
      </c>
      <c r="AM438" s="16">
        <v>0.15865727057954701</v>
      </c>
      <c r="AN438" s="17">
        <v>358453.6</v>
      </c>
      <c r="AO438" s="16">
        <v>0.13425480286979199</v>
      </c>
      <c r="AP438" s="18">
        <v>4.8396388083771296</v>
      </c>
      <c r="AQ438" s="16">
        <v>-3.6648779480392399E-2</v>
      </c>
      <c r="AR438" s="18">
        <v>2.9019194116058502</v>
      </c>
      <c r="AS438" s="16">
        <v>-1.5923147997586401E-2</v>
      </c>
    </row>
    <row r="439" spans="2:45" x14ac:dyDescent="0.2">
      <c r="B439" s="29"/>
      <c r="C439" s="29"/>
      <c r="D439" s="29"/>
      <c r="E439" s="14" t="s">
        <v>278</v>
      </c>
      <c r="F439" s="15">
        <v>322697.12</v>
      </c>
      <c r="G439" s="16">
        <v>0.176198258569539</v>
      </c>
      <c r="H439" s="17">
        <v>73890.09</v>
      </c>
      <c r="I439" s="16">
        <v>0.243949704694882</v>
      </c>
      <c r="J439" s="17">
        <v>127973.57</v>
      </c>
      <c r="K439" s="16">
        <v>0.24070895177997101</v>
      </c>
      <c r="L439" s="18">
        <v>4.3672584510318</v>
      </c>
      <c r="M439" s="16">
        <v>-5.4464779299063897E-2</v>
      </c>
      <c r="N439" s="18">
        <v>2.52159191933147</v>
      </c>
      <c r="O439" s="16">
        <v>-5.1995025197393602E-2</v>
      </c>
      <c r="P439" s="15">
        <v>937218.9</v>
      </c>
      <c r="Q439" s="16">
        <v>0.10254666556414201</v>
      </c>
      <c r="R439" s="17">
        <v>214894.96</v>
      </c>
      <c r="S439" s="16">
        <v>0.17547900935810501</v>
      </c>
      <c r="T439" s="17">
        <v>370582.2</v>
      </c>
      <c r="U439" s="16">
        <v>0.171092657281885</v>
      </c>
      <c r="V439" s="18">
        <v>4.3612884173737703</v>
      </c>
      <c r="W439" s="16">
        <v>-6.2044786179371002E-2</v>
      </c>
      <c r="X439" s="18">
        <v>2.5290445682496401</v>
      </c>
      <c r="Y439" s="16">
        <v>-5.8531655280666499E-2</v>
      </c>
      <c r="Z439" s="15">
        <v>1718777.7</v>
      </c>
      <c r="AA439" s="16">
        <v>8.1320203405839106E-2</v>
      </c>
      <c r="AB439" s="17">
        <v>386074.45</v>
      </c>
      <c r="AC439" s="16">
        <v>0.111779057804962</v>
      </c>
      <c r="AD439" s="17">
        <v>683297.84</v>
      </c>
      <c r="AE439" s="16">
        <v>0.101632363787919</v>
      </c>
      <c r="AF439" s="18">
        <v>4.4519332993934198</v>
      </c>
      <c r="AG439" s="16">
        <v>-2.7396499498074298E-2</v>
      </c>
      <c r="AH439" s="18">
        <v>2.51541509336543</v>
      </c>
      <c r="AI439" s="16">
        <v>-1.8438238608238702E-2</v>
      </c>
      <c r="AJ439" s="15">
        <v>3453043.49</v>
      </c>
      <c r="AK439" s="16">
        <v>0.11195952765610399</v>
      </c>
      <c r="AL439" s="17">
        <v>749080.67</v>
      </c>
      <c r="AM439" s="16">
        <v>0.107451629792918</v>
      </c>
      <c r="AN439" s="17">
        <v>1335915.1000000001</v>
      </c>
      <c r="AO439" s="16">
        <v>9.4472685391144104E-2</v>
      </c>
      <c r="AP439" s="18">
        <v>4.6097084443521998</v>
      </c>
      <c r="AQ439" s="16">
        <v>4.0705144512989304E-3</v>
      </c>
      <c r="AR439" s="18">
        <v>2.5847776479208902</v>
      </c>
      <c r="AS439" s="16">
        <v>1.5977413140018899E-2</v>
      </c>
    </row>
    <row r="440" spans="2:45" x14ac:dyDescent="0.2">
      <c r="B440" s="29"/>
      <c r="C440" s="29"/>
      <c r="D440" s="29"/>
      <c r="E440" s="14" t="s">
        <v>279</v>
      </c>
      <c r="F440" s="15">
        <v>189874.09</v>
      </c>
      <c r="G440" s="16">
        <v>0.32518772564940601</v>
      </c>
      <c r="H440" s="17">
        <v>47396.45</v>
      </c>
      <c r="I440" s="16">
        <v>0.38262003951555701</v>
      </c>
      <c r="J440" s="17">
        <v>76024.710000000006</v>
      </c>
      <c r="K440" s="16">
        <v>0.40545906230149698</v>
      </c>
      <c r="L440" s="18">
        <v>4.0060825230581596</v>
      </c>
      <c r="M440" s="16">
        <v>-4.1538754122407803E-2</v>
      </c>
      <c r="N440" s="18">
        <v>2.4975312631906101</v>
      </c>
      <c r="O440" s="16">
        <v>-5.7113962836202001E-2</v>
      </c>
      <c r="P440" s="15">
        <v>535577.72</v>
      </c>
      <c r="Q440" s="16">
        <v>0.28396165925241501</v>
      </c>
      <c r="R440" s="17">
        <v>129900.03</v>
      </c>
      <c r="S440" s="16">
        <v>0.27654297305512199</v>
      </c>
      <c r="T440" s="17">
        <v>203491.34</v>
      </c>
      <c r="U440" s="16">
        <v>0.292252025651564</v>
      </c>
      <c r="V440" s="18">
        <v>4.1229992017707797</v>
      </c>
      <c r="W440" s="16">
        <v>5.81154442418609E-3</v>
      </c>
      <c r="X440" s="18">
        <v>2.63194355101303</v>
      </c>
      <c r="Y440" s="16">
        <v>-6.4154408231390696E-3</v>
      </c>
      <c r="Z440" s="15">
        <v>1034352.33</v>
      </c>
      <c r="AA440" s="16">
        <v>0.42438018635508101</v>
      </c>
      <c r="AB440" s="17">
        <v>249220.88</v>
      </c>
      <c r="AC440" s="16">
        <v>0.30095357858847399</v>
      </c>
      <c r="AD440" s="17">
        <v>399359.7</v>
      </c>
      <c r="AE440" s="16">
        <v>0.30797139006945201</v>
      </c>
      <c r="AF440" s="18">
        <v>4.15034378339407</v>
      </c>
      <c r="AG440" s="16">
        <v>9.4873952305449996E-2</v>
      </c>
      <c r="AH440" s="18">
        <v>2.5900268104167701</v>
      </c>
      <c r="AI440" s="16">
        <v>8.8999497366260102E-2</v>
      </c>
      <c r="AJ440" s="15">
        <v>2022870.84</v>
      </c>
      <c r="AK440" s="16">
        <v>0.486951279668695</v>
      </c>
      <c r="AL440" s="17">
        <v>487663.5</v>
      </c>
      <c r="AM440" s="16">
        <v>0.29249484275306697</v>
      </c>
      <c r="AN440" s="17">
        <v>786522.19</v>
      </c>
      <c r="AO440" s="16">
        <v>0.28349139169557303</v>
      </c>
      <c r="AP440" s="18">
        <v>4.14808744144272</v>
      </c>
      <c r="AQ440" s="16">
        <v>0.15045045479750399</v>
      </c>
      <c r="AR440" s="18">
        <v>2.5719183332894899</v>
      </c>
      <c r="AS440" s="16">
        <v>0.15852064866936</v>
      </c>
    </row>
    <row r="441" spans="2:45" x14ac:dyDescent="0.2">
      <c r="B441" s="29"/>
      <c r="C441" s="29"/>
      <c r="D441" s="29"/>
      <c r="E441" s="14" t="s">
        <v>280</v>
      </c>
      <c r="F441" s="15">
        <v>72519.5</v>
      </c>
      <c r="G441" s="16">
        <v>0.13687152808532599</v>
      </c>
      <c r="H441" s="17">
        <v>14658.27</v>
      </c>
      <c r="I441" s="16">
        <v>0.17182351182434299</v>
      </c>
      <c r="J441" s="17">
        <v>24442.02</v>
      </c>
      <c r="K441" s="16">
        <v>0.156576324889699</v>
      </c>
      <c r="L441" s="18">
        <v>4.9473437179148698</v>
      </c>
      <c r="M441" s="16">
        <v>-2.9827003287041701E-2</v>
      </c>
      <c r="N441" s="18">
        <v>2.9670010907445499</v>
      </c>
      <c r="O441" s="16">
        <v>-1.7037178074912399E-2</v>
      </c>
      <c r="P441" s="15">
        <v>242867.98</v>
      </c>
      <c r="Q441" s="16">
        <v>6.4969139009994403E-2</v>
      </c>
      <c r="R441" s="17">
        <v>50058.2</v>
      </c>
      <c r="S441" s="16">
        <v>7.9961442738842703E-2</v>
      </c>
      <c r="T441" s="17">
        <v>84036.81</v>
      </c>
      <c r="U441" s="16">
        <v>7.5732028615250899E-2</v>
      </c>
      <c r="V441" s="18">
        <v>4.8517122069910599</v>
      </c>
      <c r="W441" s="16">
        <v>-1.3882258324729601E-2</v>
      </c>
      <c r="X441" s="18">
        <v>2.89001902856617</v>
      </c>
      <c r="Y441" s="16">
        <v>-1.0005177236482501E-2</v>
      </c>
      <c r="Z441" s="15">
        <v>470789.35</v>
      </c>
      <c r="AA441" s="16">
        <v>0.10731610516222299</v>
      </c>
      <c r="AB441" s="17">
        <v>94242.21</v>
      </c>
      <c r="AC441" s="16">
        <v>0.121244976288319</v>
      </c>
      <c r="AD441" s="17">
        <v>161149.63</v>
      </c>
      <c r="AE441" s="16">
        <v>0.11232430550493799</v>
      </c>
      <c r="AF441" s="18">
        <v>4.9955253596026701</v>
      </c>
      <c r="AG441" s="16">
        <v>-1.2422683196498901E-2</v>
      </c>
      <c r="AH441" s="18">
        <v>2.92144232661285</v>
      </c>
      <c r="AI441" s="16">
        <v>-4.5024641805710202E-3</v>
      </c>
      <c r="AJ441" s="15">
        <v>1019570.68</v>
      </c>
      <c r="AK441" s="16">
        <v>0.189481304271791</v>
      </c>
      <c r="AL441" s="17">
        <v>201576.25</v>
      </c>
      <c r="AM441" s="16">
        <v>0.24787214588353601</v>
      </c>
      <c r="AN441" s="17">
        <v>345416.87</v>
      </c>
      <c r="AO441" s="16">
        <v>0.173782200975408</v>
      </c>
      <c r="AP441" s="18">
        <v>5.0579901154029798</v>
      </c>
      <c r="AQ441" s="16">
        <v>-4.67923270860435E-2</v>
      </c>
      <c r="AR441" s="18">
        <v>2.9517107256515902</v>
      </c>
      <c r="AS441" s="16">
        <v>1.3374800949730601E-2</v>
      </c>
    </row>
    <row r="442" spans="2:45" x14ac:dyDescent="0.2">
      <c r="B442" s="29"/>
      <c r="C442" s="29"/>
      <c r="D442" s="29"/>
      <c r="E442" s="14" t="s">
        <v>281</v>
      </c>
      <c r="F442" s="15">
        <v>108902.63</v>
      </c>
      <c r="G442" s="16">
        <v>0.14530438121455899</v>
      </c>
      <c r="H442" s="17">
        <v>28573.65</v>
      </c>
      <c r="I442" s="16">
        <v>0.217493621438104</v>
      </c>
      <c r="J442" s="17">
        <v>49205.48</v>
      </c>
      <c r="K442" s="16">
        <v>0.233741066089313</v>
      </c>
      <c r="L442" s="18">
        <v>3.81129572175763</v>
      </c>
      <c r="M442" s="16">
        <v>-5.9293321092125997E-2</v>
      </c>
      <c r="N442" s="18">
        <v>2.2132215761333902</v>
      </c>
      <c r="O442" s="16">
        <v>-7.1681722612248797E-2</v>
      </c>
      <c r="P442" s="15">
        <v>316959.46999999997</v>
      </c>
      <c r="Q442" s="16">
        <v>0.118384215795446</v>
      </c>
      <c r="R442" s="17">
        <v>80217.850000000006</v>
      </c>
      <c r="S442" s="16">
        <v>0.11672015150604</v>
      </c>
      <c r="T442" s="17">
        <v>139242.04999999999</v>
      </c>
      <c r="U442" s="16">
        <v>0.144527420456145</v>
      </c>
      <c r="V442" s="18">
        <v>3.9512336718074601</v>
      </c>
      <c r="W442" s="16">
        <v>1.4901354535085899E-3</v>
      </c>
      <c r="X442" s="18">
        <v>2.2763200484336399</v>
      </c>
      <c r="Y442" s="16">
        <v>-2.28419207730996E-2</v>
      </c>
      <c r="Z442" s="15">
        <v>621110.85</v>
      </c>
      <c r="AA442" s="16">
        <v>0.19971502871500901</v>
      </c>
      <c r="AB442" s="17">
        <v>153595.4</v>
      </c>
      <c r="AC442" s="16">
        <v>0.14674026331617299</v>
      </c>
      <c r="AD442" s="17">
        <v>270177.76</v>
      </c>
      <c r="AE442" s="16">
        <v>0.17960847047810799</v>
      </c>
      <c r="AF442" s="18">
        <v>4.04381153341832</v>
      </c>
      <c r="AG442" s="16">
        <v>4.6195958311991102E-2</v>
      </c>
      <c r="AH442" s="18">
        <v>2.2988970298665601</v>
      </c>
      <c r="AI442" s="16">
        <v>1.7045111780819602E-2</v>
      </c>
      <c r="AJ442" s="15">
        <v>1299073.93</v>
      </c>
      <c r="AK442" s="16">
        <v>0.27924933903057603</v>
      </c>
      <c r="AL442" s="17">
        <v>316844.42</v>
      </c>
      <c r="AM442" s="16">
        <v>0.20523797240901701</v>
      </c>
      <c r="AN442" s="17">
        <v>555451.66</v>
      </c>
      <c r="AO442" s="16">
        <v>0.21743790197577501</v>
      </c>
      <c r="AP442" s="18">
        <v>4.1000372675018202</v>
      </c>
      <c r="AQ442" s="16">
        <v>6.1408093933205503E-2</v>
      </c>
      <c r="AR442" s="18">
        <v>2.3387704521398001</v>
      </c>
      <c r="AS442" s="16">
        <v>5.0771737067236103E-2</v>
      </c>
    </row>
    <row r="443" spans="2:45" x14ac:dyDescent="0.2">
      <c r="B443" s="29"/>
      <c r="C443" s="29"/>
      <c r="D443" s="29"/>
      <c r="E443" s="14" t="s">
        <v>282</v>
      </c>
      <c r="F443" s="15">
        <v>265383.52</v>
      </c>
      <c r="G443" s="16">
        <v>0.182468701509479</v>
      </c>
      <c r="H443" s="17">
        <v>54082.45</v>
      </c>
      <c r="I443" s="16">
        <v>0.14348404311551399</v>
      </c>
      <c r="J443" s="17">
        <v>85427.42</v>
      </c>
      <c r="K443" s="16">
        <v>0.13129256628418601</v>
      </c>
      <c r="L443" s="18">
        <v>4.9070173411152798</v>
      </c>
      <c r="M443" s="16">
        <v>3.4092874866664201E-2</v>
      </c>
      <c r="N443" s="18">
        <v>3.10653792424025</v>
      </c>
      <c r="O443" s="16">
        <v>4.5236870417513002E-2</v>
      </c>
      <c r="P443" s="15">
        <v>807125.07</v>
      </c>
      <c r="Q443" s="16">
        <v>0.235628733925423</v>
      </c>
      <c r="R443" s="17">
        <v>163748.04</v>
      </c>
      <c r="S443" s="16">
        <v>0.169135648918392</v>
      </c>
      <c r="T443" s="17">
        <v>254049.38</v>
      </c>
      <c r="U443" s="16">
        <v>0.13934923155068199</v>
      </c>
      <c r="V443" s="18">
        <v>4.9290670593675499</v>
      </c>
      <c r="W443" s="16">
        <v>5.6873712702667001E-2</v>
      </c>
      <c r="X443" s="18">
        <v>3.1770401092889902</v>
      </c>
      <c r="Y443" s="16">
        <v>8.4503942872460699E-2</v>
      </c>
      <c r="Z443" s="15">
        <v>1534472.38</v>
      </c>
      <c r="AA443" s="16">
        <v>0.26567178976718298</v>
      </c>
      <c r="AB443" s="17">
        <v>316759.03000000003</v>
      </c>
      <c r="AC443" s="16">
        <v>0.27719956324447398</v>
      </c>
      <c r="AD443" s="17">
        <v>490934.49</v>
      </c>
      <c r="AE443" s="16">
        <v>0.16326407592223199</v>
      </c>
      <c r="AF443" s="18">
        <v>4.8442893009238004</v>
      </c>
      <c r="AG443" s="16">
        <v>-9.0258200903290692E-3</v>
      </c>
      <c r="AH443" s="18">
        <v>3.1256153545048302</v>
      </c>
      <c r="AI443" s="16">
        <v>8.8034794475848097E-2</v>
      </c>
      <c r="AJ443" s="15">
        <v>3065612.79</v>
      </c>
      <c r="AK443" s="16">
        <v>0.33045147156406601</v>
      </c>
      <c r="AL443" s="17">
        <v>635539.05000000005</v>
      </c>
      <c r="AM443" s="16">
        <v>0.39306822035411298</v>
      </c>
      <c r="AN443" s="17">
        <v>990946.1</v>
      </c>
      <c r="AO443" s="16">
        <v>0.211840034969418</v>
      </c>
      <c r="AP443" s="18">
        <v>4.8236418989517604</v>
      </c>
      <c r="AQ443" s="16">
        <v>-4.4948802847666697E-2</v>
      </c>
      <c r="AR443" s="18">
        <v>3.0936221354521698</v>
      </c>
      <c r="AS443" s="16">
        <v>9.7877139863300294E-2</v>
      </c>
    </row>
    <row r="444" spans="2:45" x14ac:dyDescent="0.2">
      <c r="B444" s="29"/>
      <c r="C444" s="29"/>
      <c r="D444" s="29"/>
      <c r="E444" s="14" t="s">
        <v>283</v>
      </c>
      <c r="F444" s="15">
        <v>292456.55</v>
      </c>
      <c r="G444" s="16">
        <v>0.33375516661783899</v>
      </c>
      <c r="H444" s="17">
        <v>58045.48</v>
      </c>
      <c r="I444" s="16">
        <v>0.14826513399744701</v>
      </c>
      <c r="J444" s="17">
        <v>101996.21</v>
      </c>
      <c r="K444" s="16">
        <v>0.22116591436459401</v>
      </c>
      <c r="L444" s="18">
        <v>5.0384035070430997</v>
      </c>
      <c r="M444" s="16">
        <v>0.161539375470408</v>
      </c>
      <c r="N444" s="18">
        <v>2.8673276193301702</v>
      </c>
      <c r="O444" s="16">
        <v>9.2198161551068303E-2</v>
      </c>
      <c r="P444" s="15">
        <v>899709.21</v>
      </c>
      <c r="Q444" s="16">
        <v>0.36649899418228499</v>
      </c>
      <c r="R444" s="17">
        <v>179568.3</v>
      </c>
      <c r="S444" s="16">
        <v>0.140463180924634</v>
      </c>
      <c r="T444" s="17">
        <v>316224.06</v>
      </c>
      <c r="U444" s="16">
        <v>0.25715298220750998</v>
      </c>
      <c r="V444" s="18">
        <v>5.01040111200028</v>
      </c>
      <c r="W444" s="16">
        <v>0.19819650212152501</v>
      </c>
      <c r="X444" s="18">
        <v>2.8451636791963302</v>
      </c>
      <c r="Y444" s="16">
        <v>8.6979081720641102E-2</v>
      </c>
      <c r="Z444" s="15">
        <v>1700112.74</v>
      </c>
      <c r="AA444" s="16">
        <v>0.36498639821037998</v>
      </c>
      <c r="AB444" s="17">
        <v>357537.63</v>
      </c>
      <c r="AC444" s="16">
        <v>0.19769666471057901</v>
      </c>
      <c r="AD444" s="17">
        <v>600311.81999999995</v>
      </c>
      <c r="AE444" s="16">
        <v>0.267967927189532</v>
      </c>
      <c r="AF444" s="18">
        <v>4.7550596002999699</v>
      </c>
      <c r="AG444" s="16">
        <v>0.139676212207059</v>
      </c>
      <c r="AH444" s="18">
        <v>2.8320494172511901</v>
      </c>
      <c r="AI444" s="16">
        <v>7.6514925133706599E-2</v>
      </c>
      <c r="AJ444" s="15">
        <v>3270535.02</v>
      </c>
      <c r="AK444" s="16">
        <v>0.30867637383228602</v>
      </c>
      <c r="AL444" s="17">
        <v>717802.91</v>
      </c>
      <c r="AM444" s="16">
        <v>0.18915629371670301</v>
      </c>
      <c r="AN444" s="17">
        <v>1169635.49</v>
      </c>
      <c r="AO444" s="16">
        <v>0.23784769370709999</v>
      </c>
      <c r="AP444" s="18">
        <v>4.5563134036333199</v>
      </c>
      <c r="AQ444" s="16">
        <v>0.10050830218626999</v>
      </c>
      <c r="AR444" s="18">
        <v>2.7962002247383899</v>
      </c>
      <c r="AS444" s="16">
        <v>5.7219220494784E-2</v>
      </c>
    </row>
    <row r="445" spans="2:45" x14ac:dyDescent="0.2">
      <c r="B445" s="29"/>
      <c r="C445" s="29"/>
      <c r="D445" s="29"/>
      <c r="E445" s="14" t="s">
        <v>284</v>
      </c>
      <c r="F445" s="15">
        <v>241193.61</v>
      </c>
      <c r="G445" s="16">
        <v>0.300341364825287</v>
      </c>
      <c r="H445" s="17">
        <v>78215.789999999994</v>
      </c>
      <c r="I445" s="16">
        <v>0.54535918791370097</v>
      </c>
      <c r="J445" s="17">
        <v>128621.16</v>
      </c>
      <c r="K445" s="16">
        <v>0.58411777985592295</v>
      </c>
      <c r="L445" s="18">
        <v>3.0836946094899802</v>
      </c>
      <c r="M445" s="16">
        <v>-0.158550727238499</v>
      </c>
      <c r="N445" s="18">
        <v>1.8752249629843201</v>
      </c>
      <c r="O445" s="16">
        <v>-0.17913845715212301</v>
      </c>
      <c r="P445" s="15">
        <v>674294.61</v>
      </c>
      <c r="Q445" s="16">
        <v>0.223678160235358</v>
      </c>
      <c r="R445" s="17">
        <v>203335.44</v>
      </c>
      <c r="S445" s="16">
        <v>0.34986372603007099</v>
      </c>
      <c r="T445" s="17">
        <v>334627.02</v>
      </c>
      <c r="U445" s="16">
        <v>0.38243260896023301</v>
      </c>
      <c r="V445" s="18">
        <v>3.3161686423183299</v>
      </c>
      <c r="W445" s="16">
        <v>-9.3480225715690105E-2</v>
      </c>
      <c r="X445" s="18">
        <v>2.0150632486282798</v>
      </c>
      <c r="Y445" s="16">
        <v>-0.114837025469385</v>
      </c>
      <c r="Z445" s="15">
        <v>1254224.78</v>
      </c>
      <c r="AA445" s="16">
        <v>0.24396952015523099</v>
      </c>
      <c r="AB445" s="17">
        <v>372197.21</v>
      </c>
      <c r="AC445" s="16">
        <v>0.23462744621933199</v>
      </c>
      <c r="AD445" s="17">
        <v>619403.72</v>
      </c>
      <c r="AE445" s="16">
        <v>0.26371916109708998</v>
      </c>
      <c r="AF445" s="18">
        <v>3.3697855499776601</v>
      </c>
      <c r="AG445" s="16">
        <v>7.56671493453884E-3</v>
      </c>
      <c r="AH445" s="18">
        <v>2.02489061576834</v>
      </c>
      <c r="AI445" s="16">
        <v>-1.5628188247706801E-2</v>
      </c>
      <c r="AJ445" s="15">
        <v>2504596.1800000002</v>
      </c>
      <c r="AK445" s="16">
        <v>0.27893125139661501</v>
      </c>
      <c r="AL445" s="17">
        <v>719871.42</v>
      </c>
      <c r="AM445" s="16">
        <v>0.17287735230388501</v>
      </c>
      <c r="AN445" s="17">
        <v>1193410.23</v>
      </c>
      <c r="AO445" s="16">
        <v>0.19580692603149899</v>
      </c>
      <c r="AP445" s="18">
        <v>3.4792271375352</v>
      </c>
      <c r="AQ445" s="16">
        <v>9.0421985627404097E-2</v>
      </c>
      <c r="AR445" s="18">
        <v>2.0986883780944301</v>
      </c>
      <c r="AS445" s="16">
        <v>6.9513166009984306E-2</v>
      </c>
    </row>
    <row r="446" spans="2:45" x14ac:dyDescent="0.2">
      <c r="B446" s="29"/>
      <c r="C446" s="29"/>
      <c r="D446" s="29"/>
      <c r="E446" s="14" t="s">
        <v>285</v>
      </c>
      <c r="F446" s="15">
        <v>131556.32</v>
      </c>
      <c r="G446" s="16">
        <v>0.45244302871327002</v>
      </c>
      <c r="H446" s="17">
        <v>53902.21</v>
      </c>
      <c r="I446" s="16">
        <v>0.898122872182336</v>
      </c>
      <c r="J446" s="17">
        <v>86688.16</v>
      </c>
      <c r="K446" s="16">
        <v>0.89860419296220295</v>
      </c>
      <c r="L446" s="18">
        <v>2.4406479808527299</v>
      </c>
      <c r="M446" s="16">
        <v>-0.23480031245640701</v>
      </c>
      <c r="N446" s="18">
        <v>1.5175811783293101</v>
      </c>
      <c r="O446" s="16">
        <v>-0.23499430049863701</v>
      </c>
      <c r="P446" s="15">
        <v>366162.5</v>
      </c>
      <c r="Q446" s="16">
        <v>0.32072232947627499</v>
      </c>
      <c r="R446" s="17">
        <v>137016.32999999999</v>
      </c>
      <c r="S446" s="16">
        <v>0.58166258869529996</v>
      </c>
      <c r="T446" s="17">
        <v>221129.69</v>
      </c>
      <c r="U446" s="16">
        <v>0.583509947489811</v>
      </c>
      <c r="V446" s="18">
        <v>2.6724004357728699</v>
      </c>
      <c r="W446" s="16">
        <v>-0.16497846069323299</v>
      </c>
      <c r="X446" s="18">
        <v>1.6558721716654199</v>
      </c>
      <c r="Y446" s="16">
        <v>-0.165952615851961</v>
      </c>
      <c r="Z446" s="15">
        <v>670918.87</v>
      </c>
      <c r="AA446" s="16">
        <v>0.22826213375444199</v>
      </c>
      <c r="AB446" s="17">
        <v>256084.66</v>
      </c>
      <c r="AC446" s="16">
        <v>0.33652828481939101</v>
      </c>
      <c r="AD446" s="17">
        <v>415888.28</v>
      </c>
      <c r="AE446" s="16">
        <v>0.33482360205383099</v>
      </c>
      <c r="AF446" s="18">
        <v>2.6199104233732702</v>
      </c>
      <c r="AG446" s="16">
        <v>-8.10055068004637E-2</v>
      </c>
      <c r="AH446" s="18">
        <v>1.6132189875607901</v>
      </c>
      <c r="AI446" s="16">
        <v>-7.9831873017099902E-2</v>
      </c>
      <c r="AJ446" s="15">
        <v>1319014.45</v>
      </c>
      <c r="AK446" s="16">
        <v>0.17707824697649299</v>
      </c>
      <c r="AL446" s="17">
        <v>478628.7</v>
      </c>
      <c r="AM446" s="16">
        <v>0.165370839500002</v>
      </c>
      <c r="AN446" s="17">
        <v>774384.99</v>
      </c>
      <c r="AO446" s="16">
        <v>0.15604611071246</v>
      </c>
      <c r="AP446" s="18">
        <v>2.75581980353456</v>
      </c>
      <c r="AQ446" s="16">
        <v>1.00460789644556E-2</v>
      </c>
      <c r="AR446" s="18">
        <v>1.7033058065859501</v>
      </c>
      <c r="AS446" s="16">
        <v>1.8193163809937001E-2</v>
      </c>
    </row>
    <row r="447" spans="2:45" x14ac:dyDescent="0.2">
      <c r="B447" s="29"/>
      <c r="C447" s="29"/>
      <c r="D447" s="29"/>
      <c r="E447" s="14" t="s">
        <v>286</v>
      </c>
      <c r="F447" s="15">
        <v>195231.11</v>
      </c>
      <c r="G447" s="16">
        <v>1.4842460937650201E-2</v>
      </c>
      <c r="H447" s="17">
        <v>46342.87</v>
      </c>
      <c r="I447" s="16">
        <v>7.5800812406251698E-3</v>
      </c>
      <c r="J447" s="17">
        <v>69707.83</v>
      </c>
      <c r="K447" s="16">
        <v>-5.5138985371209301E-2</v>
      </c>
      <c r="L447" s="18">
        <v>4.2127539791989603</v>
      </c>
      <c r="M447" s="16">
        <v>7.20774440884426E-3</v>
      </c>
      <c r="N447" s="18">
        <v>2.8007056022257499</v>
      </c>
      <c r="O447" s="16">
        <v>7.4065333657938298E-2</v>
      </c>
      <c r="P447" s="15">
        <v>565010.78</v>
      </c>
      <c r="Q447" s="16">
        <v>-0.15740712544381799</v>
      </c>
      <c r="R447" s="17">
        <v>133197.34</v>
      </c>
      <c r="S447" s="16">
        <v>-0.20756896221230201</v>
      </c>
      <c r="T447" s="17">
        <v>200373.76000000001</v>
      </c>
      <c r="U447" s="16">
        <v>-0.27960555468090997</v>
      </c>
      <c r="V447" s="18">
        <v>4.2419073834357404</v>
      </c>
      <c r="W447" s="16">
        <v>6.3301201462938203E-2</v>
      </c>
      <c r="X447" s="18">
        <v>2.8197842871242198</v>
      </c>
      <c r="Y447" s="16">
        <v>0.16962711196775801</v>
      </c>
      <c r="Z447" s="15">
        <v>1090755.29</v>
      </c>
      <c r="AA447" s="16">
        <v>-0.184345904934161</v>
      </c>
      <c r="AB447" s="17">
        <v>254919.17</v>
      </c>
      <c r="AC447" s="16">
        <v>-0.21197248670817501</v>
      </c>
      <c r="AD447" s="17">
        <v>387197.21</v>
      </c>
      <c r="AE447" s="16">
        <v>-0.28254420625905802</v>
      </c>
      <c r="AF447" s="18">
        <v>4.2788280300771397</v>
      </c>
      <c r="AG447" s="16">
        <v>3.5057889868095701E-2</v>
      </c>
      <c r="AH447" s="18">
        <v>2.8170535887900598</v>
      </c>
      <c r="AI447" s="16">
        <v>0.13687017678521099</v>
      </c>
      <c r="AJ447" s="15">
        <v>2255253.37</v>
      </c>
      <c r="AK447" s="16">
        <v>-0.163760822833945</v>
      </c>
      <c r="AL447" s="17">
        <v>523033.99</v>
      </c>
      <c r="AM447" s="16">
        <v>-0.18699881073272101</v>
      </c>
      <c r="AN447" s="17">
        <v>796632.28</v>
      </c>
      <c r="AO447" s="16">
        <v>-0.267105718117502</v>
      </c>
      <c r="AP447" s="18">
        <v>4.3118677048120704</v>
      </c>
      <c r="AQ447" s="16">
        <v>2.85829691340551E-2</v>
      </c>
      <c r="AR447" s="18">
        <v>2.8309841649901499</v>
      </c>
      <c r="AS447" s="16">
        <v>0.14100928038093999</v>
      </c>
    </row>
    <row r="448" spans="2:45" x14ac:dyDescent="0.2">
      <c r="B448" s="29"/>
      <c r="C448" s="29"/>
      <c r="D448" s="29"/>
      <c r="E448" s="14" t="s">
        <v>287</v>
      </c>
      <c r="F448" s="15">
        <v>219931.87</v>
      </c>
      <c r="G448" s="16">
        <v>6.9803123946434301E-2</v>
      </c>
      <c r="H448" s="17">
        <v>52078.14</v>
      </c>
      <c r="I448" s="16">
        <v>3.3468673350320298E-2</v>
      </c>
      <c r="J448" s="17">
        <v>73965.31</v>
      </c>
      <c r="K448" s="16">
        <v>-9.0279020518786599E-2</v>
      </c>
      <c r="L448" s="18">
        <v>4.2231129990433596</v>
      </c>
      <c r="M448" s="16">
        <v>3.5157766783896899E-2</v>
      </c>
      <c r="N448" s="18">
        <v>2.9734462006581199</v>
      </c>
      <c r="O448" s="16">
        <v>0.175968399185991</v>
      </c>
      <c r="P448" s="15">
        <v>588536.22</v>
      </c>
      <c r="Q448" s="16">
        <v>-0.17630234015808</v>
      </c>
      <c r="R448" s="17">
        <v>143468.54</v>
      </c>
      <c r="S448" s="16">
        <v>-0.20201874015236501</v>
      </c>
      <c r="T448" s="17">
        <v>203571.37</v>
      </c>
      <c r="U448" s="16">
        <v>-0.322982746934869</v>
      </c>
      <c r="V448" s="18">
        <v>4.1021970391557598</v>
      </c>
      <c r="W448" s="16">
        <v>3.2226821967216698E-2</v>
      </c>
      <c r="X448" s="18">
        <v>2.8910559476020601</v>
      </c>
      <c r="Y448" s="16">
        <v>0.21665682242617501</v>
      </c>
      <c r="Z448" s="15">
        <v>1142330.1299999999</v>
      </c>
      <c r="AA448" s="16">
        <v>-0.22126560709272999</v>
      </c>
      <c r="AB448" s="17">
        <v>281016.89</v>
      </c>
      <c r="AC448" s="16">
        <v>-0.236176460683269</v>
      </c>
      <c r="AD448" s="17">
        <v>397739.34</v>
      </c>
      <c r="AE448" s="16">
        <v>-0.34910414036829601</v>
      </c>
      <c r="AF448" s="18">
        <v>4.0649874461282396</v>
      </c>
      <c r="AG448" s="16">
        <v>1.95213329035097E-2</v>
      </c>
      <c r="AH448" s="18">
        <v>2.8720571870009102</v>
      </c>
      <c r="AI448" s="16">
        <v>0.19640397366777099</v>
      </c>
      <c r="AJ448" s="15">
        <v>2418869.7200000002</v>
      </c>
      <c r="AK448" s="16">
        <v>-0.21456439820972401</v>
      </c>
      <c r="AL448" s="17">
        <v>595945.44999999995</v>
      </c>
      <c r="AM448" s="16">
        <v>-0.232648310114378</v>
      </c>
      <c r="AN448" s="17">
        <v>854032.36</v>
      </c>
      <c r="AO448" s="16">
        <v>-0.33239094583509199</v>
      </c>
      <c r="AP448" s="18">
        <v>4.0588777378869203</v>
      </c>
      <c r="AQ448" s="16">
        <v>2.35666541730685E-2</v>
      </c>
      <c r="AR448" s="18">
        <v>2.8322928185063199</v>
      </c>
      <c r="AS448" s="16">
        <v>0.17649033800590599</v>
      </c>
    </row>
    <row r="449" spans="2:45" x14ac:dyDescent="0.2">
      <c r="B449" s="29"/>
      <c r="C449" s="29"/>
      <c r="D449" s="29"/>
      <c r="E449" s="14" t="s">
        <v>288</v>
      </c>
      <c r="F449" s="15">
        <v>233732.85</v>
      </c>
      <c r="G449" s="16">
        <v>0.34629579635164198</v>
      </c>
      <c r="H449" s="17">
        <v>45323.37</v>
      </c>
      <c r="I449" s="16">
        <v>0.29114970155066</v>
      </c>
      <c r="J449" s="17">
        <v>75949.820000000007</v>
      </c>
      <c r="K449" s="16">
        <v>0.30616380072381799</v>
      </c>
      <c r="L449" s="18">
        <v>5.1570050947226598</v>
      </c>
      <c r="M449" s="16">
        <v>4.2710845020335099E-2</v>
      </c>
      <c r="N449" s="18">
        <v>3.0774641730553101</v>
      </c>
      <c r="O449" s="16">
        <v>3.07250863984939E-2</v>
      </c>
      <c r="P449" s="15">
        <v>679794.6</v>
      </c>
      <c r="Q449" s="16">
        <v>0.37437338952606702</v>
      </c>
      <c r="R449" s="17">
        <v>130883.55</v>
      </c>
      <c r="S449" s="16">
        <v>0.30102828944072402</v>
      </c>
      <c r="T449" s="17">
        <v>215341.64</v>
      </c>
      <c r="U449" s="16">
        <v>0.26815593075688099</v>
      </c>
      <c r="V449" s="18">
        <v>5.1938887660061202</v>
      </c>
      <c r="W449" s="16">
        <v>5.6374715815651101E-2</v>
      </c>
      <c r="X449" s="18">
        <v>3.1568190898889799</v>
      </c>
      <c r="Y449" s="16">
        <v>8.3757411997270506E-2</v>
      </c>
      <c r="Z449" s="15">
        <v>1313260.28</v>
      </c>
      <c r="AA449" s="16">
        <v>0.42784602276861899</v>
      </c>
      <c r="AB449" s="17">
        <v>256653.18</v>
      </c>
      <c r="AC449" s="16">
        <v>0.41568566905336202</v>
      </c>
      <c r="AD449" s="17">
        <v>421534.21</v>
      </c>
      <c r="AE449" s="16">
        <v>0.30721796169563698</v>
      </c>
      <c r="AF449" s="18">
        <v>5.1168673616278602</v>
      </c>
      <c r="AG449" s="16">
        <v>8.5897272121065096E-3</v>
      </c>
      <c r="AH449" s="18">
        <v>3.1154298959507898</v>
      </c>
      <c r="AI449" s="16">
        <v>9.2278460522766698E-2</v>
      </c>
      <c r="AJ449" s="15">
        <v>2588869.09</v>
      </c>
      <c r="AK449" s="16">
        <v>0.46232836126151799</v>
      </c>
      <c r="AL449" s="17">
        <v>506637.09</v>
      </c>
      <c r="AM449" s="16">
        <v>0.43640148740874801</v>
      </c>
      <c r="AN449" s="17">
        <v>834887.42</v>
      </c>
      <c r="AO449" s="16">
        <v>0.33774101792874001</v>
      </c>
      <c r="AP449" s="18">
        <v>5.1099083369517997</v>
      </c>
      <c r="AQ449" s="16">
        <v>1.8049879563645999E-2</v>
      </c>
      <c r="AR449" s="18">
        <v>3.1008601015931001</v>
      </c>
      <c r="AS449" s="16">
        <v>9.3132633045579893E-2</v>
      </c>
    </row>
    <row r="450" spans="2:45" x14ac:dyDescent="0.2">
      <c r="B450" s="29"/>
      <c r="C450" s="29"/>
      <c r="D450" s="29"/>
      <c r="E450" s="14" t="s">
        <v>289</v>
      </c>
      <c r="F450" s="15">
        <v>122477.25</v>
      </c>
      <c r="G450" s="16">
        <v>0.24175234575103399</v>
      </c>
      <c r="H450" s="17">
        <v>32220.31</v>
      </c>
      <c r="I450" s="16">
        <v>0.25743781752731298</v>
      </c>
      <c r="J450" s="17">
        <v>49152.63</v>
      </c>
      <c r="K450" s="16">
        <v>0.264396499699803</v>
      </c>
      <c r="L450" s="18">
        <v>3.8012436875995301</v>
      </c>
      <c r="M450" s="16">
        <v>-1.2474153041717E-2</v>
      </c>
      <c r="N450" s="18">
        <v>2.4917740922510099</v>
      </c>
      <c r="O450" s="16">
        <v>-1.7909060926809401E-2</v>
      </c>
      <c r="P450" s="15">
        <v>343647.08</v>
      </c>
      <c r="Q450" s="16">
        <v>0.228103565408105</v>
      </c>
      <c r="R450" s="17">
        <v>90286.23</v>
      </c>
      <c r="S450" s="16">
        <v>0.216227105713933</v>
      </c>
      <c r="T450" s="17">
        <v>136211.74</v>
      </c>
      <c r="U450" s="16">
        <v>0.23490692124710899</v>
      </c>
      <c r="V450" s="18">
        <v>3.8061959171404101</v>
      </c>
      <c r="W450" s="16">
        <v>9.7650016500820495E-3</v>
      </c>
      <c r="X450" s="18">
        <v>2.5228888493752399</v>
      </c>
      <c r="Y450" s="16">
        <v>-5.5092053675862502E-3</v>
      </c>
      <c r="Z450" s="15">
        <v>662787.9</v>
      </c>
      <c r="AA450" s="16">
        <v>0.29804649249507598</v>
      </c>
      <c r="AB450" s="17">
        <v>173496.1</v>
      </c>
      <c r="AC450" s="16">
        <v>0.23240130445684701</v>
      </c>
      <c r="AD450" s="17">
        <v>266901.44</v>
      </c>
      <c r="AE450" s="16">
        <v>0.25368942743434397</v>
      </c>
      <c r="AF450" s="18">
        <v>3.8201890417133302</v>
      </c>
      <c r="AG450" s="16">
        <v>5.3266081268196402E-2</v>
      </c>
      <c r="AH450" s="18">
        <v>2.4832683555397801</v>
      </c>
      <c r="AI450" s="16">
        <v>3.5381222885087799E-2</v>
      </c>
      <c r="AJ450" s="15">
        <v>1341414.97</v>
      </c>
      <c r="AK450" s="16">
        <v>0.37718396311299002</v>
      </c>
      <c r="AL450" s="17">
        <v>343160.3</v>
      </c>
      <c r="AM450" s="16">
        <v>0.25213785676921602</v>
      </c>
      <c r="AN450" s="17">
        <v>531539.01</v>
      </c>
      <c r="AO450" s="16">
        <v>0.24694274541252001</v>
      </c>
      <c r="AP450" s="18">
        <v>3.9090039552943598</v>
      </c>
      <c r="AQ450" s="16">
        <v>9.9866085565386703E-2</v>
      </c>
      <c r="AR450" s="18">
        <v>2.5236435045472998</v>
      </c>
      <c r="AS450" s="16">
        <v>0.10444843452486099</v>
      </c>
    </row>
    <row r="451" spans="2:45" x14ac:dyDescent="0.2">
      <c r="B451" s="29"/>
      <c r="C451" s="29"/>
      <c r="D451" s="29"/>
      <c r="E451" s="14" t="s">
        <v>290</v>
      </c>
      <c r="F451" s="15">
        <v>99475.45</v>
      </c>
      <c r="G451" s="16">
        <v>8.3370997480949297E-2</v>
      </c>
      <c r="H451" s="17">
        <v>22171.63</v>
      </c>
      <c r="I451" s="16">
        <v>0.11208456638411</v>
      </c>
      <c r="J451" s="17">
        <v>38834.25</v>
      </c>
      <c r="K451" s="16">
        <v>8.2914631718257706E-2</v>
      </c>
      <c r="L451" s="18">
        <v>4.4866096899506296</v>
      </c>
      <c r="M451" s="16">
        <v>-2.5819591217349201E-2</v>
      </c>
      <c r="N451" s="18">
        <v>2.5615391053000902</v>
      </c>
      <c r="O451" s="16">
        <v>4.2142358162376898E-4</v>
      </c>
      <c r="P451" s="15">
        <v>288899.09000000003</v>
      </c>
      <c r="Q451" s="16">
        <v>9.4790637020850596E-2</v>
      </c>
      <c r="R451" s="17">
        <v>64375.78</v>
      </c>
      <c r="S451" s="16">
        <v>0.11849957640871001</v>
      </c>
      <c r="T451" s="17">
        <v>113387.97</v>
      </c>
      <c r="U451" s="16">
        <v>8.2953590801826099E-2</v>
      </c>
      <c r="V451" s="18">
        <v>4.4876984791485297</v>
      </c>
      <c r="W451" s="16">
        <v>-2.1197092862551298E-2</v>
      </c>
      <c r="X451" s="18">
        <v>2.5478813140406298</v>
      </c>
      <c r="Y451" s="16">
        <v>1.09303356298585E-2</v>
      </c>
      <c r="Z451" s="15">
        <v>558703.56999999995</v>
      </c>
      <c r="AA451" s="16">
        <v>8.1002960017560702E-2</v>
      </c>
      <c r="AB451" s="17">
        <v>122506.42</v>
      </c>
      <c r="AC451" s="16">
        <v>0.11143719624765799</v>
      </c>
      <c r="AD451" s="17">
        <v>217058.22</v>
      </c>
      <c r="AE451" s="16">
        <v>4.9183451516074297E-2</v>
      </c>
      <c r="AF451" s="18">
        <v>4.5606064563800004</v>
      </c>
      <c r="AG451" s="16">
        <v>-2.73827764023436E-2</v>
      </c>
      <c r="AH451" s="18">
        <v>2.57398024364154</v>
      </c>
      <c r="AI451" s="16">
        <v>3.0327878747522199E-2</v>
      </c>
      <c r="AJ451" s="15">
        <v>1129399.67</v>
      </c>
      <c r="AK451" s="16">
        <v>0.12701444535770001</v>
      </c>
      <c r="AL451" s="17">
        <v>248622.97</v>
      </c>
      <c r="AM451" s="16">
        <v>0.214061567548544</v>
      </c>
      <c r="AN451" s="17">
        <v>435655.4</v>
      </c>
      <c r="AO451" s="16">
        <v>9.5514834542973895E-2</v>
      </c>
      <c r="AP451" s="18">
        <v>4.5426199759418804</v>
      </c>
      <c r="AQ451" s="16">
        <v>-7.1699100373147598E-2</v>
      </c>
      <c r="AR451" s="18">
        <v>2.5924151749295401</v>
      </c>
      <c r="AS451" s="16">
        <v>2.8753248994448598E-2</v>
      </c>
    </row>
    <row r="452" spans="2:45" x14ac:dyDescent="0.2">
      <c r="B452" s="29"/>
      <c r="C452" s="29"/>
      <c r="D452" s="29"/>
      <c r="E452" s="14" t="s">
        <v>291</v>
      </c>
      <c r="F452" s="15">
        <v>195808.02</v>
      </c>
      <c r="G452" s="16">
        <v>0.48513912938612003</v>
      </c>
      <c r="H452" s="17">
        <v>36197.29</v>
      </c>
      <c r="I452" s="16">
        <v>0.58768400091232897</v>
      </c>
      <c r="J452" s="17">
        <v>69498.23</v>
      </c>
      <c r="K452" s="16">
        <v>0.63741694314979203</v>
      </c>
      <c r="L452" s="18">
        <v>5.4094662887746603</v>
      </c>
      <c r="M452" s="16">
        <v>-6.4587708553643999E-2</v>
      </c>
      <c r="N452" s="18">
        <v>2.8174533365813801</v>
      </c>
      <c r="O452" s="16">
        <v>-9.2998801802273504E-2</v>
      </c>
      <c r="P452" s="15">
        <v>558056.46</v>
      </c>
      <c r="Q452" s="16">
        <v>0.23825443669605401</v>
      </c>
      <c r="R452" s="17">
        <v>99991.96</v>
      </c>
      <c r="S452" s="16">
        <v>0.22049338994762299</v>
      </c>
      <c r="T452" s="17">
        <v>191274.44</v>
      </c>
      <c r="U452" s="16">
        <v>0.23547207508436799</v>
      </c>
      <c r="V452" s="18">
        <v>5.5810133134704003</v>
      </c>
      <c r="W452" s="16">
        <v>1.4552349807640299E-2</v>
      </c>
      <c r="X452" s="18">
        <v>2.9175694358326201</v>
      </c>
      <c r="Y452" s="16">
        <v>2.25206353732907E-3</v>
      </c>
      <c r="Z452" s="15">
        <v>1055789.32</v>
      </c>
      <c r="AA452" s="16">
        <v>0.39532612298292003</v>
      </c>
      <c r="AB452" s="17">
        <v>189840.1</v>
      </c>
      <c r="AC452" s="16">
        <v>0.40804215342518801</v>
      </c>
      <c r="AD452" s="17">
        <v>369643.02</v>
      </c>
      <c r="AE452" s="16">
        <v>0.429969310689166</v>
      </c>
      <c r="AF452" s="18">
        <v>5.5614663076979003</v>
      </c>
      <c r="AG452" s="16">
        <v>-9.0310012461875897E-3</v>
      </c>
      <c r="AH452" s="18">
        <v>2.8562403802457799</v>
      </c>
      <c r="AI452" s="16">
        <v>-2.4226525315811799E-2</v>
      </c>
      <c r="AJ452" s="15">
        <v>1978376.08</v>
      </c>
      <c r="AK452" s="16">
        <v>0.62143776454203203</v>
      </c>
      <c r="AL452" s="17">
        <v>362045.64</v>
      </c>
      <c r="AM452" s="16">
        <v>0.61232483875889399</v>
      </c>
      <c r="AN452" s="17">
        <v>706411.9</v>
      </c>
      <c r="AO452" s="16">
        <v>0.67152126885067498</v>
      </c>
      <c r="AP452" s="18">
        <v>5.4644383509217196</v>
      </c>
      <c r="AQ452" s="16">
        <v>5.6520408072062798E-3</v>
      </c>
      <c r="AR452" s="18">
        <v>2.8005984610395198</v>
      </c>
      <c r="AS452" s="16">
        <v>-2.9962828018981799E-2</v>
      </c>
    </row>
    <row r="453" spans="2:45" x14ac:dyDescent="0.2">
      <c r="B453" s="29"/>
      <c r="C453" s="29"/>
      <c r="D453" s="29"/>
      <c r="E453" s="14" t="s">
        <v>292</v>
      </c>
      <c r="F453" s="15">
        <v>590785.91</v>
      </c>
      <c r="G453" s="16">
        <v>4.06232876226129E-2</v>
      </c>
      <c r="H453" s="17">
        <v>113467.08</v>
      </c>
      <c r="I453" s="16">
        <v>3.5791832890263102E-2</v>
      </c>
      <c r="J453" s="17">
        <v>229023.07</v>
      </c>
      <c r="K453" s="16">
        <v>3.9505112874117697E-2</v>
      </c>
      <c r="L453" s="18">
        <v>5.2066723669984301</v>
      </c>
      <c r="M453" s="16">
        <v>4.6645035990176796E-3</v>
      </c>
      <c r="N453" s="18">
        <v>2.5795912612646399</v>
      </c>
      <c r="O453" s="16">
        <v>1.07567989290932E-3</v>
      </c>
      <c r="P453" s="15">
        <v>1795473.79</v>
      </c>
      <c r="Q453" s="16">
        <v>3.4725932253409503E-2</v>
      </c>
      <c r="R453" s="17">
        <v>340061.14</v>
      </c>
      <c r="S453" s="16">
        <v>1.3883321400979001E-2</v>
      </c>
      <c r="T453" s="17">
        <v>683560.44</v>
      </c>
      <c r="U453" s="16">
        <v>2.0432415795159701E-2</v>
      </c>
      <c r="V453" s="18">
        <v>5.2798558223971099</v>
      </c>
      <c r="W453" s="16">
        <v>2.0557208519447999E-2</v>
      </c>
      <c r="X453" s="18">
        <v>2.6266496492980198</v>
      </c>
      <c r="Y453" s="16">
        <v>1.40073132105586E-2</v>
      </c>
      <c r="Z453" s="15">
        <v>3368519.32</v>
      </c>
      <c r="AA453" s="16">
        <v>6.3000146629118597E-2</v>
      </c>
      <c r="AB453" s="17">
        <v>647055.66</v>
      </c>
      <c r="AC453" s="16">
        <v>4.9247370037162397E-2</v>
      </c>
      <c r="AD453" s="17">
        <v>1318790.8999999999</v>
      </c>
      <c r="AE453" s="16">
        <v>5.6546438308350003E-2</v>
      </c>
      <c r="AF453" s="18">
        <v>5.2059189467564497</v>
      </c>
      <c r="AG453" s="16">
        <v>1.3107277639846799E-2</v>
      </c>
      <c r="AH453" s="18">
        <v>2.5542482284340902</v>
      </c>
      <c r="AI453" s="16">
        <v>6.1083054059617899E-3</v>
      </c>
      <c r="AJ453" s="15">
        <v>6744590.4299999997</v>
      </c>
      <c r="AK453" s="16">
        <v>0.109984787479405</v>
      </c>
      <c r="AL453" s="17">
        <v>1305001.67</v>
      </c>
      <c r="AM453" s="16">
        <v>0.106050803789398</v>
      </c>
      <c r="AN453" s="17">
        <v>2662376.34</v>
      </c>
      <c r="AO453" s="16">
        <v>0.111274089779481</v>
      </c>
      <c r="AP453" s="18">
        <v>5.1682619149445204</v>
      </c>
      <c r="AQ453" s="16">
        <v>3.55678389865031E-3</v>
      </c>
      <c r="AR453" s="18">
        <v>2.5332971633905101</v>
      </c>
      <c r="AS453" s="16">
        <v>-1.1602018907250599E-3</v>
      </c>
    </row>
    <row r="454" spans="2:45" x14ac:dyDescent="0.2">
      <c r="B454" s="29"/>
      <c r="C454" s="29"/>
      <c r="D454" s="29"/>
      <c r="E454" s="14" t="s">
        <v>293</v>
      </c>
      <c r="F454" s="15">
        <v>66867.64</v>
      </c>
      <c r="G454" s="16">
        <v>0.61234190377834696</v>
      </c>
      <c r="H454" s="17">
        <v>17025.5</v>
      </c>
      <c r="I454" s="16">
        <v>0.95811538797723705</v>
      </c>
      <c r="J454" s="17">
        <v>26124.28</v>
      </c>
      <c r="K454" s="16">
        <v>0.88864870961072195</v>
      </c>
      <c r="L454" s="18">
        <v>3.9274993392264501</v>
      </c>
      <c r="M454" s="16">
        <v>-0.176584835767048</v>
      </c>
      <c r="N454" s="18">
        <v>2.5595974319675001</v>
      </c>
      <c r="O454" s="16">
        <v>-0.146298676099128</v>
      </c>
      <c r="P454" s="15">
        <v>179325.09</v>
      </c>
      <c r="Q454" s="16">
        <v>0.55933993062995102</v>
      </c>
      <c r="R454" s="17">
        <v>43769.68</v>
      </c>
      <c r="S454" s="16">
        <v>0.74535147735891305</v>
      </c>
      <c r="T454" s="17">
        <v>67527.86</v>
      </c>
      <c r="U454" s="16">
        <v>0.70481589777950404</v>
      </c>
      <c r="V454" s="18">
        <v>4.0970162450353804</v>
      </c>
      <c r="W454" s="16">
        <v>-0.106575408530571</v>
      </c>
      <c r="X454" s="18">
        <v>2.6555719372715201</v>
      </c>
      <c r="Y454" s="16">
        <v>-8.5332361892584793E-2</v>
      </c>
      <c r="Z454" s="15">
        <v>333309.18</v>
      </c>
      <c r="AA454" s="16">
        <v>0.50751525180781498</v>
      </c>
      <c r="AB454" s="17">
        <v>80325.91</v>
      </c>
      <c r="AC454" s="16">
        <v>0.55930827092773805</v>
      </c>
      <c r="AD454" s="17">
        <v>128864.6</v>
      </c>
      <c r="AE454" s="16">
        <v>0.51074217044141401</v>
      </c>
      <c r="AF454" s="18">
        <v>4.1494603671467898</v>
      </c>
      <c r="AG454" s="16">
        <v>-3.3215381516002201E-2</v>
      </c>
      <c r="AH454" s="18">
        <v>2.5865069227700999</v>
      </c>
      <c r="AI454" s="16">
        <v>-2.1359823646519998E-3</v>
      </c>
      <c r="AJ454" s="15">
        <v>653716.06999999995</v>
      </c>
      <c r="AK454" s="16">
        <v>0.467207418549827</v>
      </c>
      <c r="AL454" s="17">
        <v>150912.31</v>
      </c>
      <c r="AM454" s="16">
        <v>0.37156288611821597</v>
      </c>
      <c r="AN454" s="17">
        <v>243544.49</v>
      </c>
      <c r="AO454" s="16">
        <v>0.30974479162325202</v>
      </c>
      <c r="AP454" s="18">
        <v>4.3317610736990204</v>
      </c>
      <c r="AQ454" s="16">
        <v>6.9733975306303805E-2</v>
      </c>
      <c r="AR454" s="18">
        <v>2.68417515830475</v>
      </c>
      <c r="AS454" s="16">
        <v>0.12022390005569</v>
      </c>
    </row>
    <row r="455" spans="2:45" x14ac:dyDescent="0.2">
      <c r="B455" s="29"/>
      <c r="C455" s="29"/>
      <c r="D455" s="29"/>
      <c r="E455" s="14" t="s">
        <v>294</v>
      </c>
      <c r="F455" s="15">
        <v>326641.34999999998</v>
      </c>
      <c r="G455" s="16">
        <v>9.0187984892428005E-2</v>
      </c>
      <c r="H455" s="17">
        <v>69118.19</v>
      </c>
      <c r="I455" s="16">
        <v>0.133248752811677</v>
      </c>
      <c r="J455" s="17">
        <v>126621.86</v>
      </c>
      <c r="K455" s="16">
        <v>8.3400413845691607E-2</v>
      </c>
      <c r="L455" s="18">
        <v>4.7258377281002302</v>
      </c>
      <c r="M455" s="16">
        <v>-3.7997630981204698E-2</v>
      </c>
      <c r="N455" s="18">
        <v>2.57966002078946</v>
      </c>
      <c r="O455" s="16">
        <v>6.2650622613691304E-3</v>
      </c>
      <c r="P455" s="15">
        <v>986024.41</v>
      </c>
      <c r="Q455" s="16">
        <v>0.101249917869005</v>
      </c>
      <c r="R455" s="17">
        <v>208780.76</v>
      </c>
      <c r="S455" s="16">
        <v>0.129075558285488</v>
      </c>
      <c r="T455" s="17">
        <v>383464.77</v>
      </c>
      <c r="U455" s="16">
        <v>9.1883318402438602E-2</v>
      </c>
      <c r="V455" s="18">
        <v>4.72277431119611</v>
      </c>
      <c r="W455" s="16">
        <v>-2.4644622064741498E-2</v>
      </c>
      <c r="X455" s="18">
        <v>2.5713559292552501</v>
      </c>
      <c r="Y455" s="16">
        <v>8.5783886507865004E-3</v>
      </c>
      <c r="Z455" s="15">
        <v>1869398.91</v>
      </c>
      <c r="AA455" s="16">
        <v>9.0882613247879093E-2</v>
      </c>
      <c r="AB455" s="17">
        <v>391766.41</v>
      </c>
      <c r="AC455" s="16">
        <v>0.109894060906055</v>
      </c>
      <c r="AD455" s="17">
        <v>724964.67</v>
      </c>
      <c r="AE455" s="16">
        <v>7.0526330058672398E-2</v>
      </c>
      <c r="AF455" s="18">
        <v>4.7717182032017504</v>
      </c>
      <c r="AG455" s="16">
        <v>-1.7129065131365799E-2</v>
      </c>
      <c r="AH455" s="18">
        <v>2.5786069133548302</v>
      </c>
      <c r="AI455" s="16">
        <v>1.9015210198604901E-2</v>
      </c>
      <c r="AJ455" s="15">
        <v>3661812.51</v>
      </c>
      <c r="AK455" s="16">
        <v>0.13474266353630299</v>
      </c>
      <c r="AL455" s="17">
        <v>757744.08</v>
      </c>
      <c r="AM455" s="16">
        <v>0.17060901975856699</v>
      </c>
      <c r="AN455" s="17">
        <v>1412381.76</v>
      </c>
      <c r="AO455" s="16">
        <v>0.11721174645145201</v>
      </c>
      <c r="AP455" s="18">
        <v>4.8325187971115504</v>
      </c>
      <c r="AQ455" s="16">
        <v>-3.0639056778891002E-2</v>
      </c>
      <c r="AR455" s="18">
        <v>2.59265066549712</v>
      </c>
      <c r="AS455" s="16">
        <v>1.5691669140190299E-2</v>
      </c>
    </row>
    <row r="456" spans="2:45" x14ac:dyDescent="0.2">
      <c r="B456" s="29"/>
      <c r="C456" s="29"/>
      <c r="D456" s="29"/>
      <c r="E456" s="14" t="s">
        <v>295</v>
      </c>
      <c r="F456" s="15">
        <v>237657.54</v>
      </c>
      <c r="G456" s="16">
        <v>0.18408673786705801</v>
      </c>
      <c r="H456" s="17">
        <v>54444.14</v>
      </c>
      <c r="I456" s="16">
        <v>7.2647634463809396E-2</v>
      </c>
      <c r="J456" s="17">
        <v>105594.31</v>
      </c>
      <c r="K456" s="16">
        <v>6.6571377115821298E-2</v>
      </c>
      <c r="L456" s="18">
        <v>4.3651628990741704</v>
      </c>
      <c r="M456" s="16">
        <v>0.10389162276850999</v>
      </c>
      <c r="N456" s="18">
        <v>2.2506661580534</v>
      </c>
      <c r="O456" s="16">
        <v>0.110180493563419</v>
      </c>
      <c r="P456" s="15">
        <v>729039.97</v>
      </c>
      <c r="Q456" s="16">
        <v>0.11445029229557201</v>
      </c>
      <c r="R456" s="17">
        <v>184278.73</v>
      </c>
      <c r="S456" s="16">
        <v>0.116168448593299</v>
      </c>
      <c r="T456" s="17">
        <v>358313.37</v>
      </c>
      <c r="U456" s="16">
        <v>0.114958374366088</v>
      </c>
      <c r="V456" s="18">
        <v>3.9561807811460401</v>
      </c>
      <c r="W456" s="16">
        <v>-1.5393342285318901E-3</v>
      </c>
      <c r="X456" s="18">
        <v>2.0346435021389202</v>
      </c>
      <c r="Y456" s="16">
        <v>-4.5569599923836397E-4</v>
      </c>
      <c r="Z456" s="15">
        <v>1467467.22</v>
      </c>
      <c r="AA456" s="16">
        <v>0.228470115702369</v>
      </c>
      <c r="AB456" s="17">
        <v>372465.4</v>
      </c>
      <c r="AC456" s="16">
        <v>0.25529717211389302</v>
      </c>
      <c r="AD456" s="17">
        <v>734437.93</v>
      </c>
      <c r="AE456" s="16">
        <v>0.25919952136430102</v>
      </c>
      <c r="AF456" s="18">
        <v>3.9398752743207801</v>
      </c>
      <c r="AG456" s="16">
        <v>-2.13710800975895E-2</v>
      </c>
      <c r="AH456" s="18">
        <v>1.9980820162705899</v>
      </c>
      <c r="AI456" s="16">
        <v>-2.4403921015342601E-2</v>
      </c>
      <c r="AJ456" s="15">
        <v>2760506.84</v>
      </c>
      <c r="AK456" s="16">
        <v>0.46291006988644101</v>
      </c>
      <c r="AL456" s="17">
        <v>686413.46</v>
      </c>
      <c r="AM456" s="16">
        <v>0.47939110025335602</v>
      </c>
      <c r="AN456" s="17">
        <v>1354685.91</v>
      </c>
      <c r="AO456" s="16">
        <v>0.48776506698757399</v>
      </c>
      <c r="AP456" s="18">
        <v>4.0216385616913701</v>
      </c>
      <c r="AQ456" s="16">
        <v>-1.11404147044637E-2</v>
      </c>
      <c r="AR456" s="18">
        <v>2.0377467718697999</v>
      </c>
      <c r="AS456" s="16">
        <v>-1.6706264754192499E-2</v>
      </c>
    </row>
    <row r="457" spans="2:45" x14ac:dyDescent="0.2">
      <c r="B457" s="29"/>
      <c r="C457" s="29"/>
      <c r="D457" s="29"/>
      <c r="E457" s="14" t="s">
        <v>296</v>
      </c>
      <c r="F457" s="15">
        <v>248692.35</v>
      </c>
      <c r="G457" s="16">
        <v>0.39322984870806299</v>
      </c>
      <c r="H457" s="17">
        <v>55828.94</v>
      </c>
      <c r="I457" s="16">
        <v>0.26491944510149901</v>
      </c>
      <c r="J457" s="17">
        <v>100030.05</v>
      </c>
      <c r="K457" s="16">
        <v>0.29092353317709302</v>
      </c>
      <c r="L457" s="18">
        <v>4.4545418558905103</v>
      </c>
      <c r="M457" s="16">
        <v>0.10143760861883799</v>
      </c>
      <c r="N457" s="18">
        <v>2.4861764039906</v>
      </c>
      <c r="O457" s="16">
        <v>7.9250484557504705E-2</v>
      </c>
      <c r="P457" s="15">
        <v>801241.59999999998</v>
      </c>
      <c r="Q457" s="16">
        <v>0.369884321737388</v>
      </c>
      <c r="R457" s="17">
        <v>190290.5</v>
      </c>
      <c r="S457" s="16">
        <v>0.309700152477907</v>
      </c>
      <c r="T457" s="17">
        <v>344815.23</v>
      </c>
      <c r="U457" s="16">
        <v>0.33996926911557801</v>
      </c>
      <c r="V457" s="18">
        <v>4.2106232313226402</v>
      </c>
      <c r="W457" s="16">
        <v>4.5952632093395299E-2</v>
      </c>
      <c r="X457" s="18">
        <v>2.3236839045653501</v>
      </c>
      <c r="Y457" s="16">
        <v>2.2325178130058899E-2</v>
      </c>
      <c r="Z457" s="15">
        <v>1586543.73</v>
      </c>
      <c r="AA457" s="16">
        <v>0.33334109588473498</v>
      </c>
      <c r="AB457" s="17">
        <v>384394.19</v>
      </c>
      <c r="AC457" s="16">
        <v>0.24283235557958199</v>
      </c>
      <c r="AD457" s="17">
        <v>718353.69</v>
      </c>
      <c r="AE457" s="16">
        <v>0.24760003435289499</v>
      </c>
      <c r="AF457" s="18">
        <v>4.12738738324843</v>
      </c>
      <c r="AG457" s="16">
        <v>7.28245767812708E-2</v>
      </c>
      <c r="AH457" s="18">
        <v>2.20858297533072</v>
      </c>
      <c r="AI457" s="16">
        <v>6.8724798950741003E-2</v>
      </c>
      <c r="AJ457" s="15">
        <v>2917496.78</v>
      </c>
      <c r="AK457" s="16">
        <v>0.42402851008284098</v>
      </c>
      <c r="AL457" s="17">
        <v>701051.24</v>
      </c>
      <c r="AM457" s="16">
        <v>0.36982576855286597</v>
      </c>
      <c r="AN457" s="17">
        <v>1306507.0900000001</v>
      </c>
      <c r="AO457" s="16">
        <v>0.38006980654135403</v>
      </c>
      <c r="AP457" s="18">
        <v>4.1616027667250099</v>
      </c>
      <c r="AQ457" s="16">
        <v>3.9569077158795797E-2</v>
      </c>
      <c r="AR457" s="18">
        <v>2.2330508592953802</v>
      </c>
      <c r="AS457" s="16">
        <v>3.18525217587751E-2</v>
      </c>
    </row>
    <row r="458" spans="2:45" x14ac:dyDescent="0.2">
      <c r="B458" s="29"/>
      <c r="C458" s="29"/>
      <c r="D458" s="29"/>
      <c r="E458" s="14" t="s">
        <v>297</v>
      </c>
      <c r="F458" s="15">
        <v>85460.67</v>
      </c>
      <c r="G458" s="16">
        <v>0.35170457214520301</v>
      </c>
      <c r="H458" s="17">
        <v>18178.89</v>
      </c>
      <c r="I458" s="16">
        <v>0.504615927058917</v>
      </c>
      <c r="J458" s="17">
        <v>29516.22</v>
      </c>
      <c r="K458" s="16">
        <v>0.40264417079664899</v>
      </c>
      <c r="L458" s="18">
        <v>4.7010939611824503</v>
      </c>
      <c r="M458" s="16">
        <v>-0.10162816447956299</v>
      </c>
      <c r="N458" s="18">
        <v>2.89537989620622</v>
      </c>
      <c r="O458" s="16">
        <v>-3.6316836238312902E-2</v>
      </c>
      <c r="P458" s="15">
        <v>231141.39</v>
      </c>
      <c r="Q458" s="16">
        <v>0.35556080375580901</v>
      </c>
      <c r="R458" s="17">
        <v>48713.57</v>
      </c>
      <c r="S458" s="16">
        <v>0.46267538582705098</v>
      </c>
      <c r="T458" s="17">
        <v>80337.03</v>
      </c>
      <c r="U458" s="16">
        <v>0.39673263055995001</v>
      </c>
      <c r="V458" s="18">
        <v>4.7449076304610802</v>
      </c>
      <c r="W458" s="16">
        <v>-7.3231957759838304E-2</v>
      </c>
      <c r="X458" s="18">
        <v>2.87714631720889</v>
      </c>
      <c r="Y458" s="16">
        <v>-2.9477242747336301E-2</v>
      </c>
      <c r="Z458" s="15">
        <v>450562.41</v>
      </c>
      <c r="AA458" s="16">
        <v>0.34991058567997502</v>
      </c>
      <c r="AB458" s="17">
        <v>92935.31</v>
      </c>
      <c r="AC458" s="16">
        <v>0.41750430084943202</v>
      </c>
      <c r="AD458" s="17">
        <v>159100.89000000001</v>
      </c>
      <c r="AE458" s="16">
        <v>0.34100381539158697</v>
      </c>
      <c r="AF458" s="18">
        <v>4.8481294138901596</v>
      </c>
      <c r="AG458" s="16">
        <v>-4.7685015931840102E-2</v>
      </c>
      <c r="AH458" s="18">
        <v>2.8319289100142702</v>
      </c>
      <c r="AI458" s="16">
        <v>6.6418679694714104E-3</v>
      </c>
      <c r="AJ458" s="15">
        <v>897836.26</v>
      </c>
      <c r="AK458" s="16">
        <v>0.34261221649416101</v>
      </c>
      <c r="AL458" s="17">
        <v>179187.83</v>
      </c>
      <c r="AM458" s="16">
        <v>0.33349082790697698</v>
      </c>
      <c r="AN458" s="17">
        <v>310662.19</v>
      </c>
      <c r="AO458" s="16">
        <v>0.260564507856622</v>
      </c>
      <c r="AP458" s="18">
        <v>5.0105872703520102</v>
      </c>
      <c r="AQ458" s="16">
        <v>6.84023346564835E-3</v>
      </c>
      <c r="AR458" s="18">
        <v>2.8900725254013002</v>
      </c>
      <c r="AS458" s="16">
        <v>6.5088068183870307E-2</v>
      </c>
    </row>
    <row r="459" spans="2:45" x14ac:dyDescent="0.2">
      <c r="B459" s="29"/>
      <c r="C459" s="29"/>
      <c r="D459" s="29"/>
      <c r="E459" s="14" t="s">
        <v>298</v>
      </c>
      <c r="F459" s="15">
        <v>142113.97</v>
      </c>
      <c r="G459" s="16">
        <v>0.15821976057932999</v>
      </c>
      <c r="H459" s="17">
        <v>35646.080000000002</v>
      </c>
      <c r="I459" s="16">
        <v>0.28955339645664802</v>
      </c>
      <c r="J459" s="17">
        <v>48242.81</v>
      </c>
      <c r="K459" s="16">
        <v>0.159928302140838</v>
      </c>
      <c r="L459" s="18">
        <v>3.9868050007181699</v>
      </c>
      <c r="M459" s="16">
        <v>-0.10184427898696399</v>
      </c>
      <c r="N459" s="18">
        <v>2.9458062248032402</v>
      </c>
      <c r="O459" s="16">
        <v>-1.47297169864215E-3</v>
      </c>
      <c r="P459" s="15">
        <v>391944.48</v>
      </c>
      <c r="Q459" s="16">
        <v>0.13372706618195701</v>
      </c>
      <c r="R459" s="17">
        <v>98336.67</v>
      </c>
      <c r="S459" s="16">
        <v>0.256865222905579</v>
      </c>
      <c r="T459" s="17">
        <v>131240.76999999999</v>
      </c>
      <c r="U459" s="16">
        <v>0.113328432929863</v>
      </c>
      <c r="V459" s="18">
        <v>3.9857408228283502</v>
      </c>
      <c r="W459" s="16">
        <v>-9.7972443249687E-2</v>
      </c>
      <c r="X459" s="18">
        <v>2.9864536759423199</v>
      </c>
      <c r="Y459" s="16">
        <v>1.8322206321823901E-2</v>
      </c>
      <c r="Z459" s="15">
        <v>743250.62</v>
      </c>
      <c r="AA459" s="16">
        <v>0.112117245324765</v>
      </c>
      <c r="AB459" s="17">
        <v>182628.75</v>
      </c>
      <c r="AC459" s="16">
        <v>0.276275536517398</v>
      </c>
      <c r="AD459" s="17">
        <v>250633.11</v>
      </c>
      <c r="AE459" s="16">
        <v>9.0958511140214096E-2</v>
      </c>
      <c r="AF459" s="18">
        <v>4.0697350225525799</v>
      </c>
      <c r="AG459" s="16">
        <v>-0.128622923887248</v>
      </c>
      <c r="AH459" s="18">
        <v>2.9654925480516101</v>
      </c>
      <c r="AI459" s="16">
        <v>1.93946277227686E-2</v>
      </c>
      <c r="AJ459" s="15">
        <v>1554040.07</v>
      </c>
      <c r="AK459" s="16">
        <v>0.16687355862637901</v>
      </c>
      <c r="AL459" s="17">
        <v>369904.48</v>
      </c>
      <c r="AM459" s="16">
        <v>0.375349177927426</v>
      </c>
      <c r="AN459" s="17">
        <v>528001.93999999994</v>
      </c>
      <c r="AO459" s="16">
        <v>0.140345941244021</v>
      </c>
      <c r="AP459" s="18">
        <v>4.2011928863364902</v>
      </c>
      <c r="AQ459" s="16">
        <v>-0.151580138808973</v>
      </c>
      <c r="AR459" s="18">
        <v>2.9432468941307302</v>
      </c>
      <c r="AS459" s="16">
        <v>2.3262780550101701E-2</v>
      </c>
    </row>
    <row r="460" spans="2:45" x14ac:dyDescent="0.2">
      <c r="B460" s="29"/>
      <c r="C460" s="29"/>
      <c r="D460" s="29"/>
      <c r="E460" s="14" t="s">
        <v>299</v>
      </c>
      <c r="F460" s="15">
        <v>868852.64</v>
      </c>
      <c r="G460" s="16">
        <v>6.4822563242743006E-2</v>
      </c>
      <c r="H460" s="17">
        <v>272828.81</v>
      </c>
      <c r="I460" s="16">
        <v>0.28368365696028902</v>
      </c>
      <c r="J460" s="17">
        <v>300014.64</v>
      </c>
      <c r="K460" s="16">
        <v>9.4513366438801497E-2</v>
      </c>
      <c r="L460" s="18">
        <v>3.1846073733928599</v>
      </c>
      <c r="M460" s="16">
        <v>-0.17049457047369501</v>
      </c>
      <c r="N460" s="18">
        <v>2.8960341402006202</v>
      </c>
      <c r="O460" s="16">
        <v>-2.7126944363103499E-2</v>
      </c>
      <c r="P460" s="15">
        <v>2609410.67</v>
      </c>
      <c r="Q460" s="16">
        <v>-6.4828102245730906E-2</v>
      </c>
      <c r="R460" s="17">
        <v>806284.26</v>
      </c>
      <c r="S460" s="16">
        <v>0.12223842429805699</v>
      </c>
      <c r="T460" s="17">
        <v>889457.76</v>
      </c>
      <c r="U460" s="16">
        <v>-0.103491830805</v>
      </c>
      <c r="V460" s="18">
        <v>3.2363408284815098</v>
      </c>
      <c r="W460" s="16">
        <v>-0.16669053785143301</v>
      </c>
      <c r="X460" s="18">
        <v>2.9337094883516399</v>
      </c>
      <c r="Y460" s="16">
        <v>4.3127023141335298E-2</v>
      </c>
      <c r="Z460" s="15">
        <v>5066305.84</v>
      </c>
      <c r="AA460" s="16">
        <v>-0.103631334904141</v>
      </c>
      <c r="AB460" s="17">
        <v>1585263.97</v>
      </c>
      <c r="AC460" s="16">
        <v>5.8983268385492699E-2</v>
      </c>
      <c r="AD460" s="17">
        <v>1693649.93</v>
      </c>
      <c r="AE460" s="16">
        <v>-0.169745393429936</v>
      </c>
      <c r="AF460" s="18">
        <v>3.1958752207053598</v>
      </c>
      <c r="AG460" s="16">
        <v>-0.15355729230505499</v>
      </c>
      <c r="AH460" s="18">
        <v>2.9913536146162198</v>
      </c>
      <c r="AI460" s="16">
        <v>7.9631064980083099E-2</v>
      </c>
      <c r="AJ460" s="15">
        <v>10456690.01</v>
      </c>
      <c r="AK460" s="16">
        <v>-5.23488412419831E-2</v>
      </c>
      <c r="AL460" s="17">
        <v>3308420.31</v>
      </c>
      <c r="AM460" s="16">
        <v>9.3754005079987393E-2</v>
      </c>
      <c r="AN460" s="17">
        <v>3504429.09</v>
      </c>
      <c r="AO460" s="16">
        <v>-0.12726930075710299</v>
      </c>
      <c r="AP460" s="18">
        <v>3.1606292520916099</v>
      </c>
      <c r="AQ460" s="16">
        <v>-0.13357925606981999</v>
      </c>
      <c r="AR460" s="18">
        <v>2.9838497916361</v>
      </c>
      <c r="AS460" s="16">
        <v>8.5846022811062406E-2</v>
      </c>
    </row>
    <row r="461" spans="2:45" x14ac:dyDescent="0.2">
      <c r="B461" s="29"/>
      <c r="C461" s="29"/>
      <c r="D461" s="29"/>
      <c r="E461" s="14" t="s">
        <v>300</v>
      </c>
      <c r="F461" s="15">
        <v>278533.75</v>
      </c>
      <c r="G461" s="16">
        <v>0.14277954642113699</v>
      </c>
      <c r="H461" s="17">
        <v>62375.75</v>
      </c>
      <c r="I461" s="16">
        <v>9.8090955518652795E-2</v>
      </c>
      <c r="J461" s="17">
        <v>96572.19</v>
      </c>
      <c r="K461" s="16">
        <v>0.13930746966221699</v>
      </c>
      <c r="L461" s="18">
        <v>4.4654172494919901</v>
      </c>
      <c r="M461" s="16">
        <v>4.06966205102538E-2</v>
      </c>
      <c r="N461" s="18">
        <v>2.8842024810662399</v>
      </c>
      <c r="O461" s="16">
        <v>3.0475326910210702E-3</v>
      </c>
      <c r="P461" s="15">
        <v>770615.42</v>
      </c>
      <c r="Q461" s="16">
        <v>6.5603980505728104E-2</v>
      </c>
      <c r="R461" s="17">
        <v>177050.86</v>
      </c>
      <c r="S461" s="16">
        <v>5.6539287018169897E-2</v>
      </c>
      <c r="T461" s="17">
        <v>272050.86</v>
      </c>
      <c r="U461" s="16">
        <v>8.4756171666936206E-2</v>
      </c>
      <c r="V461" s="18">
        <v>4.3525087649955498</v>
      </c>
      <c r="W461" s="16">
        <v>8.5796085379286294E-3</v>
      </c>
      <c r="X461" s="18">
        <v>2.8326152690713799</v>
      </c>
      <c r="Y461" s="16">
        <v>-1.7655756806414E-2</v>
      </c>
      <c r="Z461" s="15">
        <v>1501605.42</v>
      </c>
      <c r="AA461" s="16">
        <v>6.6076603631920097E-2</v>
      </c>
      <c r="AB461" s="17">
        <v>342752.16</v>
      </c>
      <c r="AC461" s="16">
        <v>7.4326231655936506E-2</v>
      </c>
      <c r="AD461" s="17">
        <v>531200.93000000005</v>
      </c>
      <c r="AE461" s="16">
        <v>9.6947138680762504E-2</v>
      </c>
      <c r="AF461" s="18">
        <v>4.3810239445318198</v>
      </c>
      <c r="AG461" s="16">
        <v>-7.6788854082997697E-3</v>
      </c>
      <c r="AH461" s="18">
        <v>2.82681248317845</v>
      </c>
      <c r="AI461" s="16">
        <v>-2.8142226694687002E-2</v>
      </c>
      <c r="AJ461" s="15">
        <v>3160367.24</v>
      </c>
      <c r="AK461" s="16">
        <v>0.101252429416824</v>
      </c>
      <c r="AL461" s="17">
        <v>718953.87</v>
      </c>
      <c r="AM461" s="16">
        <v>0.13967918144289199</v>
      </c>
      <c r="AN461" s="17">
        <v>1108403.42</v>
      </c>
      <c r="AO461" s="16">
        <v>0.12546533949083999</v>
      </c>
      <c r="AP461" s="18">
        <v>4.3957858381094699</v>
      </c>
      <c r="AQ461" s="16">
        <v>-3.3717165893490698E-2</v>
      </c>
      <c r="AR461" s="18">
        <v>2.8512788601825099</v>
      </c>
      <c r="AS461" s="16">
        <v>-2.1513687915942398E-2</v>
      </c>
    </row>
    <row r="462" spans="2:45" x14ac:dyDescent="0.2">
      <c r="B462" s="29"/>
      <c r="C462" s="29"/>
      <c r="D462" s="29"/>
      <c r="E462" s="14" t="s">
        <v>301</v>
      </c>
      <c r="F462" s="15">
        <v>53010.97</v>
      </c>
      <c r="G462" s="16">
        <v>0.48520148892857301</v>
      </c>
      <c r="H462" s="17">
        <v>10559.75</v>
      </c>
      <c r="I462" s="16">
        <v>0.35541279457822</v>
      </c>
      <c r="J462" s="17">
        <v>17499.54</v>
      </c>
      <c r="K462" s="16">
        <v>0.37503977898208202</v>
      </c>
      <c r="L462" s="18">
        <v>5.0200970666919202</v>
      </c>
      <c r="M462" s="16">
        <v>9.5755842699375496E-2</v>
      </c>
      <c r="N462" s="18">
        <v>3.0292779124479798</v>
      </c>
      <c r="O462" s="16">
        <v>8.01152894849642E-2</v>
      </c>
      <c r="P462" s="15">
        <v>146565.21</v>
      </c>
      <c r="Q462" s="16">
        <v>0.392434284967279</v>
      </c>
      <c r="R462" s="17">
        <v>29606.73</v>
      </c>
      <c r="S462" s="16">
        <v>0.29377368739132698</v>
      </c>
      <c r="T462" s="17">
        <v>48635.45</v>
      </c>
      <c r="U462" s="16">
        <v>0.324299354507042</v>
      </c>
      <c r="V462" s="18">
        <v>4.9504018174246198</v>
      </c>
      <c r="W462" s="16">
        <v>7.6258002877523795E-2</v>
      </c>
      <c r="X462" s="18">
        <v>3.01354690868492</v>
      </c>
      <c r="Y462" s="16">
        <v>5.1449795114942201E-2</v>
      </c>
      <c r="Z462" s="15">
        <v>279074.12</v>
      </c>
      <c r="AA462" s="16">
        <v>0.427503197346143</v>
      </c>
      <c r="AB462" s="17">
        <v>54372.03</v>
      </c>
      <c r="AC462" s="16">
        <v>0.33599006141098597</v>
      </c>
      <c r="AD462" s="17">
        <v>94452.47</v>
      </c>
      <c r="AE462" s="16">
        <v>0.41130237614072301</v>
      </c>
      <c r="AF462" s="18">
        <v>5.1326779596053296</v>
      </c>
      <c r="AG462" s="16">
        <v>6.8498365802591901E-2</v>
      </c>
      <c r="AH462" s="18">
        <v>2.9546513712134801</v>
      </c>
      <c r="AI462" s="16">
        <v>1.14793409827038E-2</v>
      </c>
      <c r="AJ462" s="15">
        <v>558070.43000000005</v>
      </c>
      <c r="AK462" s="16">
        <v>0.40743355457010699</v>
      </c>
      <c r="AL462" s="17">
        <v>108238.21</v>
      </c>
      <c r="AM462" s="16">
        <v>0.33068351964727</v>
      </c>
      <c r="AN462" s="17">
        <v>188788.47</v>
      </c>
      <c r="AO462" s="16">
        <v>0.40915647876865702</v>
      </c>
      <c r="AP462" s="18">
        <v>5.1559465922431604</v>
      </c>
      <c r="AQ462" s="16">
        <v>5.7677151471133697E-2</v>
      </c>
      <c r="AR462" s="18">
        <v>2.9560620412888601</v>
      </c>
      <c r="AS462" s="16">
        <v>-1.2226635043792501E-3</v>
      </c>
    </row>
    <row r="463" spans="2:45" x14ac:dyDescent="0.2">
      <c r="B463" s="29"/>
      <c r="C463" s="29"/>
      <c r="D463" s="29"/>
      <c r="E463" s="14" t="s">
        <v>302</v>
      </c>
      <c r="F463" s="15">
        <v>199001.59</v>
      </c>
      <c r="G463" s="16">
        <v>0.116913658830055</v>
      </c>
      <c r="H463" s="17">
        <v>42490.11</v>
      </c>
      <c r="I463" s="16">
        <v>0.138364665295131</v>
      </c>
      <c r="J463" s="17">
        <v>75084.06</v>
      </c>
      <c r="K463" s="16">
        <v>0.10203050028862901</v>
      </c>
      <c r="L463" s="18">
        <v>4.6834802263397304</v>
      </c>
      <c r="M463" s="16">
        <v>-1.8843703708525499E-2</v>
      </c>
      <c r="N463" s="18">
        <v>2.6503839829652298</v>
      </c>
      <c r="O463" s="16">
        <v>1.35052147263875E-2</v>
      </c>
      <c r="P463" s="15">
        <v>590608.25</v>
      </c>
      <c r="Q463" s="16">
        <v>0.11518737095323001</v>
      </c>
      <c r="R463" s="17">
        <v>127067.22</v>
      </c>
      <c r="S463" s="16">
        <v>0.119552437073248</v>
      </c>
      <c r="T463" s="17">
        <v>223602.53</v>
      </c>
      <c r="U463" s="16">
        <v>9.5550308144535398E-2</v>
      </c>
      <c r="V463" s="18">
        <v>4.6479985160610298</v>
      </c>
      <c r="W463" s="16">
        <v>-3.8989385181713802E-3</v>
      </c>
      <c r="X463" s="18">
        <v>2.6413308024734801</v>
      </c>
      <c r="Y463" s="16">
        <v>1.7924382534246899E-2</v>
      </c>
      <c r="Z463" s="15">
        <v>1131066.29</v>
      </c>
      <c r="AA463" s="16">
        <v>0.10754888493989601</v>
      </c>
      <c r="AB463" s="17">
        <v>241093.58</v>
      </c>
      <c r="AC463" s="16">
        <v>0.1241990975579</v>
      </c>
      <c r="AD463" s="17">
        <v>426484.76</v>
      </c>
      <c r="AE463" s="16">
        <v>8.0042628893892201E-2</v>
      </c>
      <c r="AF463" s="18">
        <v>4.6913994557631904</v>
      </c>
      <c r="AG463" s="16">
        <v>-1.48107329512835E-2</v>
      </c>
      <c r="AH463" s="18">
        <v>2.6520673095094902</v>
      </c>
      <c r="AI463" s="16">
        <v>2.5467750355533999E-2</v>
      </c>
      <c r="AJ463" s="15">
        <v>2236014</v>
      </c>
      <c r="AK463" s="16">
        <v>0.13886426840364999</v>
      </c>
      <c r="AL463" s="17">
        <v>474444.62</v>
      </c>
      <c r="AM463" s="16">
        <v>0.198763358422964</v>
      </c>
      <c r="AN463" s="17">
        <v>839805.43</v>
      </c>
      <c r="AO463" s="16">
        <v>0.112391683745725</v>
      </c>
      <c r="AP463" s="18">
        <v>4.71290832637116</v>
      </c>
      <c r="AQ463" s="16">
        <v>-4.9967401487908597E-2</v>
      </c>
      <c r="AR463" s="18">
        <v>2.66253815481998</v>
      </c>
      <c r="AS463" s="16">
        <v>2.3797898748024598E-2</v>
      </c>
    </row>
    <row r="464" spans="2:45" x14ac:dyDescent="0.2">
      <c r="B464" s="29"/>
      <c r="C464" s="29"/>
      <c r="D464" s="29"/>
      <c r="E464" s="14" t="s">
        <v>303</v>
      </c>
      <c r="F464" s="15">
        <v>108692.23</v>
      </c>
      <c r="G464" s="16">
        <v>0.22032547407757</v>
      </c>
      <c r="H464" s="17">
        <v>29587.73</v>
      </c>
      <c r="I464" s="16">
        <v>0.35282869881180601</v>
      </c>
      <c r="J464" s="17">
        <v>44906.99</v>
      </c>
      <c r="K464" s="16">
        <v>0.33818272082016398</v>
      </c>
      <c r="L464" s="18">
        <v>3.6735575862021199</v>
      </c>
      <c r="M464" s="16">
        <v>-9.7945308855891602E-2</v>
      </c>
      <c r="N464" s="18">
        <v>2.4203855569032799</v>
      </c>
      <c r="O464" s="16">
        <v>-8.8072611392231895E-2</v>
      </c>
      <c r="P464" s="15">
        <v>308208.75</v>
      </c>
      <c r="Q464" s="16">
        <v>0.168372168663874</v>
      </c>
      <c r="R464" s="17">
        <v>81156.52</v>
      </c>
      <c r="S464" s="16">
        <v>0.221693424595959</v>
      </c>
      <c r="T464" s="17">
        <v>121772.12</v>
      </c>
      <c r="U464" s="16">
        <v>0.205781670477103</v>
      </c>
      <c r="V464" s="18">
        <v>3.7977078120156</v>
      </c>
      <c r="W464" s="16">
        <v>-4.3645365407216703E-2</v>
      </c>
      <c r="X464" s="18">
        <v>2.5310288594794899</v>
      </c>
      <c r="Y464" s="16">
        <v>-3.1025104070810799E-2</v>
      </c>
      <c r="Z464" s="15">
        <v>580815.25</v>
      </c>
      <c r="AA464" s="16">
        <v>0.211156051670714</v>
      </c>
      <c r="AB464" s="17">
        <v>149546.04</v>
      </c>
      <c r="AC464" s="16">
        <v>0.19473382854384599</v>
      </c>
      <c r="AD464" s="17">
        <v>230304.1</v>
      </c>
      <c r="AE464" s="16">
        <v>0.183130736290299</v>
      </c>
      <c r="AF464" s="18">
        <v>3.8838557677622201</v>
      </c>
      <c r="AG464" s="16">
        <v>1.37455077729605E-2</v>
      </c>
      <c r="AH464" s="18">
        <v>2.52194924015682</v>
      </c>
      <c r="AI464" s="16">
        <v>2.36874206043266E-2</v>
      </c>
      <c r="AJ464" s="15">
        <v>1190680.8600000001</v>
      </c>
      <c r="AK464" s="16">
        <v>0.27780570350934702</v>
      </c>
      <c r="AL464" s="17">
        <v>298712.87</v>
      </c>
      <c r="AM464" s="16">
        <v>0.20667291669645901</v>
      </c>
      <c r="AN464" s="17">
        <v>465267.20000000001</v>
      </c>
      <c r="AO464" s="16">
        <v>0.181692777280722</v>
      </c>
      <c r="AP464" s="18">
        <v>3.98603803043371</v>
      </c>
      <c r="AQ464" s="16">
        <v>5.8949517991694803E-2</v>
      </c>
      <c r="AR464" s="18">
        <v>2.5591334613744499</v>
      </c>
      <c r="AS464" s="16">
        <v>8.1334952769871197E-2</v>
      </c>
    </row>
    <row r="465" spans="2:45" x14ac:dyDescent="0.2">
      <c r="B465" s="29"/>
      <c r="C465" s="29"/>
      <c r="D465" s="29"/>
      <c r="E465" s="14" t="s">
        <v>304</v>
      </c>
      <c r="F465" s="15">
        <v>297433.34999999998</v>
      </c>
      <c r="G465" s="16">
        <v>1.9571416671722699E-2</v>
      </c>
      <c r="H465" s="17">
        <v>86263.3</v>
      </c>
      <c r="I465" s="16">
        <v>0.14780230081249199</v>
      </c>
      <c r="J465" s="17">
        <v>105064.42</v>
      </c>
      <c r="K465" s="16">
        <v>-9.57894641581831E-3</v>
      </c>
      <c r="L465" s="18">
        <v>3.4479709215854202</v>
      </c>
      <c r="M465" s="16">
        <v>-0.111718615697145</v>
      </c>
      <c r="N465" s="18">
        <v>2.8309617090162398</v>
      </c>
      <c r="O465" s="16">
        <v>2.9432293449387401E-2</v>
      </c>
      <c r="P465" s="15">
        <v>887528.04</v>
      </c>
      <c r="Q465" s="16">
        <v>-7.0296275955001999E-2</v>
      </c>
      <c r="R465" s="17">
        <v>248911.32</v>
      </c>
      <c r="S465" s="16">
        <v>1.01653974225518E-2</v>
      </c>
      <c r="T465" s="17">
        <v>309995.02</v>
      </c>
      <c r="U465" s="16">
        <v>-0.14600097236238399</v>
      </c>
      <c r="V465" s="18">
        <v>3.5656395217380998</v>
      </c>
      <c r="W465" s="16">
        <v>-7.9651979351948399E-2</v>
      </c>
      <c r="X465" s="18">
        <v>2.8630396707663199</v>
      </c>
      <c r="Y465" s="16">
        <v>8.8647286422329205E-2</v>
      </c>
      <c r="Z465" s="15">
        <v>1697115.76</v>
      </c>
      <c r="AA465" s="16">
        <v>-0.11086512051820401</v>
      </c>
      <c r="AB465" s="17">
        <v>468722.25</v>
      </c>
      <c r="AC465" s="16">
        <v>-4.74286865945477E-2</v>
      </c>
      <c r="AD465" s="17">
        <v>585237.16</v>
      </c>
      <c r="AE465" s="16">
        <v>-0.19166511027421501</v>
      </c>
      <c r="AF465" s="18">
        <v>3.6207279684290601</v>
      </c>
      <c r="AG465" s="16">
        <v>-6.6594944683847301E-2</v>
      </c>
      <c r="AH465" s="18">
        <v>2.8998769661174602</v>
      </c>
      <c r="AI465" s="16">
        <v>9.9958557750020702E-2</v>
      </c>
      <c r="AJ465" s="15">
        <v>3421161.18</v>
      </c>
      <c r="AK465" s="16">
        <v>-7.4322868234209402E-2</v>
      </c>
      <c r="AL465" s="17">
        <v>942072.28</v>
      </c>
      <c r="AM465" s="16">
        <v>-1.7577086099205601E-2</v>
      </c>
      <c r="AN465" s="17">
        <v>1179951.75</v>
      </c>
      <c r="AO465" s="16">
        <v>-0.15443044039593701</v>
      </c>
      <c r="AP465" s="18">
        <v>3.6315272751683101</v>
      </c>
      <c r="AQ465" s="16">
        <v>-5.7761053139212502E-2</v>
      </c>
      <c r="AR465" s="18">
        <v>2.8994076918823199</v>
      </c>
      <c r="AS465" s="16">
        <v>9.4738003812764995E-2</v>
      </c>
    </row>
    <row r="466" spans="2:45" x14ac:dyDescent="0.2">
      <c r="B466" s="29"/>
      <c r="C466" s="29"/>
      <c r="D466" s="29"/>
      <c r="E466" s="14" t="s">
        <v>305</v>
      </c>
      <c r="F466" s="15">
        <v>223603.72</v>
      </c>
      <c r="G466" s="16">
        <v>0.21331740202462199</v>
      </c>
      <c r="H466" s="17">
        <v>56128.44</v>
      </c>
      <c r="I466" s="16">
        <v>0.123719038808124</v>
      </c>
      <c r="J466" s="17">
        <v>66487.09</v>
      </c>
      <c r="K466" s="16">
        <v>6.4578843687719004E-2</v>
      </c>
      <c r="L466" s="18">
        <v>3.9837864725974899</v>
      </c>
      <c r="M466" s="16">
        <v>7.9733776969312803E-2</v>
      </c>
      <c r="N466" s="18">
        <v>3.3631148543273599</v>
      </c>
      <c r="O466" s="16">
        <v>0.13971586906768699</v>
      </c>
      <c r="P466" s="15">
        <v>687140.71</v>
      </c>
      <c r="Q466" s="16">
        <v>0.170953415549354</v>
      </c>
      <c r="R466" s="17">
        <v>173142.54</v>
      </c>
      <c r="S466" s="16">
        <v>7.5926792564121298E-2</v>
      </c>
      <c r="T466" s="17">
        <v>203252.26</v>
      </c>
      <c r="U466" s="16">
        <v>2.2447619320699799E-2</v>
      </c>
      <c r="V466" s="18">
        <v>3.9686417329906298</v>
      </c>
      <c r="W466" s="16">
        <v>8.8320714422184102E-2</v>
      </c>
      <c r="X466" s="18">
        <v>3.3807285094886499</v>
      </c>
      <c r="Y466" s="16">
        <v>0.145245383159402</v>
      </c>
      <c r="Z466" s="15">
        <v>1243851.8</v>
      </c>
      <c r="AA466" s="16">
        <v>0.133629078688035</v>
      </c>
      <c r="AB466" s="17">
        <v>321558.05</v>
      </c>
      <c r="AC466" s="16">
        <v>7.4811778946951596E-2</v>
      </c>
      <c r="AD466" s="17">
        <v>380193.08</v>
      </c>
      <c r="AE466" s="16">
        <v>5.0785412328023102E-3</v>
      </c>
      <c r="AF466" s="18">
        <v>3.8682029574442298</v>
      </c>
      <c r="AG466" s="16">
        <v>5.4723348676648603E-2</v>
      </c>
      <c r="AH466" s="18">
        <v>3.27163187715042</v>
      </c>
      <c r="AI466" s="16">
        <v>0.12790098701894001</v>
      </c>
      <c r="AJ466" s="15">
        <v>2312532.89</v>
      </c>
      <c r="AK466" s="16">
        <v>0.15270254233366401</v>
      </c>
      <c r="AL466" s="17">
        <v>627052.59</v>
      </c>
      <c r="AM466" s="16">
        <v>0.15288089966736201</v>
      </c>
      <c r="AN466" s="17">
        <v>749889.29</v>
      </c>
      <c r="AO466" s="16">
        <v>4.1077211964570599E-2</v>
      </c>
      <c r="AP466" s="18">
        <v>3.6879408950372099</v>
      </c>
      <c r="AQ466" s="16">
        <v>-1.5470577554865201E-4</v>
      </c>
      <c r="AR466" s="18">
        <v>3.0838324014468901</v>
      </c>
      <c r="AS466" s="16">
        <v>0.10722099099494301</v>
      </c>
    </row>
    <row r="467" spans="2:45" x14ac:dyDescent="0.2">
      <c r="B467" s="29"/>
      <c r="C467" s="29"/>
      <c r="D467" s="29"/>
      <c r="E467" s="14" t="s">
        <v>306</v>
      </c>
      <c r="F467" s="15">
        <v>141588.26999999999</v>
      </c>
      <c r="G467" s="16">
        <v>0.14082159979805101</v>
      </c>
      <c r="H467" s="17">
        <v>29083.11</v>
      </c>
      <c r="I467" s="16">
        <v>0.20207298216550901</v>
      </c>
      <c r="J467" s="17">
        <v>46579.8</v>
      </c>
      <c r="K467" s="16">
        <v>0.13411103135886501</v>
      </c>
      <c r="L467" s="18">
        <v>4.8684019693904803</v>
      </c>
      <c r="M467" s="16">
        <v>-5.0954794988499003E-2</v>
      </c>
      <c r="N467" s="18">
        <v>3.03969252766221</v>
      </c>
      <c r="O467" s="16">
        <v>5.9170295091358202E-3</v>
      </c>
      <c r="P467" s="15">
        <v>468058.86</v>
      </c>
      <c r="Q467" s="16">
        <v>8.9326731788421598E-2</v>
      </c>
      <c r="R467" s="17">
        <v>98274.01</v>
      </c>
      <c r="S467" s="16">
        <v>0.12497315605569601</v>
      </c>
      <c r="T467" s="17">
        <v>158529.98000000001</v>
      </c>
      <c r="U467" s="16">
        <v>7.3699056603581795E-2</v>
      </c>
      <c r="V467" s="18">
        <v>4.7627939472501399</v>
      </c>
      <c r="W467" s="16">
        <v>-3.16864665395711E-2</v>
      </c>
      <c r="X467" s="18">
        <v>2.9524942853080498</v>
      </c>
      <c r="Y467" s="16">
        <v>1.45549864170269E-2</v>
      </c>
      <c r="Z467" s="15">
        <v>904811.23</v>
      </c>
      <c r="AA467" s="16">
        <v>0.108455377169986</v>
      </c>
      <c r="AB467" s="17">
        <v>184345.71</v>
      </c>
      <c r="AC467" s="16">
        <v>0.14124538863606401</v>
      </c>
      <c r="AD467" s="17">
        <v>302525.05</v>
      </c>
      <c r="AE467" s="16">
        <v>0.101605337576936</v>
      </c>
      <c r="AF467" s="18">
        <v>4.9082304654662199</v>
      </c>
      <c r="AG467" s="16">
        <v>-2.8731780029592001E-2</v>
      </c>
      <c r="AH467" s="18">
        <v>2.9908638309455702</v>
      </c>
      <c r="AI467" s="16">
        <v>6.2182338441798199E-3</v>
      </c>
      <c r="AJ467" s="15">
        <v>1950902.96</v>
      </c>
      <c r="AK467" s="16">
        <v>0.16268215855104601</v>
      </c>
      <c r="AL467" s="17">
        <v>391420.61</v>
      </c>
      <c r="AM467" s="16">
        <v>0.21190096534873301</v>
      </c>
      <c r="AN467" s="17">
        <v>652680.99</v>
      </c>
      <c r="AO467" s="16">
        <v>0.15090218317885001</v>
      </c>
      <c r="AP467" s="18">
        <v>4.9841600318388997</v>
      </c>
      <c r="AQ467" s="16">
        <v>-4.06128951168249E-2</v>
      </c>
      <c r="AR467" s="18">
        <v>2.9890604903323399</v>
      </c>
      <c r="AS467" s="16">
        <v>1.0235427080049301E-2</v>
      </c>
    </row>
    <row r="468" spans="2:45" x14ac:dyDescent="0.2">
      <c r="B468" s="29"/>
      <c r="C468" s="29"/>
      <c r="D468" s="29"/>
      <c r="E468" s="14" t="s">
        <v>307</v>
      </c>
      <c r="F468" s="15">
        <v>289780.44</v>
      </c>
      <c r="G468" s="16">
        <v>0.19265884979262901</v>
      </c>
      <c r="H468" s="17">
        <v>75290.539999999994</v>
      </c>
      <c r="I468" s="16">
        <v>0.16833564650442201</v>
      </c>
      <c r="J468" s="17">
        <v>159825.75</v>
      </c>
      <c r="K468" s="16">
        <v>0.15655937772947101</v>
      </c>
      <c r="L468" s="18">
        <v>3.848829348282</v>
      </c>
      <c r="M468" s="16">
        <v>2.0818677715586299E-2</v>
      </c>
      <c r="N468" s="18">
        <v>1.81310233175818</v>
      </c>
      <c r="O468" s="16">
        <v>3.1212813417351399E-2</v>
      </c>
      <c r="P468" s="15">
        <v>891153.1</v>
      </c>
      <c r="Q468" s="16">
        <v>0.18522507800127799</v>
      </c>
      <c r="R468" s="17">
        <v>229758.52</v>
      </c>
      <c r="S468" s="16">
        <v>0.13199726970905401</v>
      </c>
      <c r="T468" s="17">
        <v>485377.7</v>
      </c>
      <c r="U468" s="16">
        <v>0.116689703571981</v>
      </c>
      <c r="V468" s="18">
        <v>3.8786509418671402</v>
      </c>
      <c r="W468" s="16">
        <v>4.7021145471405901E-2</v>
      </c>
      <c r="X468" s="18">
        <v>1.8359992640782601</v>
      </c>
      <c r="Y468" s="16">
        <v>6.1373696032183803E-2</v>
      </c>
      <c r="Z468" s="15">
        <v>1686195.94</v>
      </c>
      <c r="AA468" s="16">
        <v>0.20557395478677801</v>
      </c>
      <c r="AB468" s="17">
        <v>437622.38</v>
      </c>
      <c r="AC468" s="16">
        <v>0.16080280793812701</v>
      </c>
      <c r="AD468" s="17">
        <v>928399.38</v>
      </c>
      <c r="AE468" s="16">
        <v>0.14517315790775301</v>
      </c>
      <c r="AF468" s="18">
        <v>3.85308434180171</v>
      </c>
      <c r="AG468" s="16">
        <v>3.8569123491504799E-2</v>
      </c>
      <c r="AH468" s="18">
        <v>1.8162398385057099</v>
      </c>
      <c r="AI468" s="16">
        <v>5.2743811241068403E-2</v>
      </c>
      <c r="AJ468" s="15">
        <v>3333598.6</v>
      </c>
      <c r="AK468" s="16">
        <v>0.16304369066378299</v>
      </c>
      <c r="AL468" s="17">
        <v>869313.46</v>
      </c>
      <c r="AM468" s="16">
        <v>0.265104503392321</v>
      </c>
      <c r="AN468" s="17">
        <v>1846677.99</v>
      </c>
      <c r="AO468" s="16">
        <v>0.30022114020860602</v>
      </c>
      <c r="AP468" s="18">
        <v>3.8347486302581801</v>
      </c>
      <c r="AQ468" s="16">
        <v>-8.0673819795017906E-2</v>
      </c>
      <c r="AR468" s="18">
        <v>1.805186728846</v>
      </c>
      <c r="AS468" s="16">
        <v>-0.10550316811709</v>
      </c>
    </row>
    <row r="469" spans="2:45" x14ac:dyDescent="0.2">
      <c r="B469" s="29"/>
      <c r="C469" s="29"/>
      <c r="D469" s="29"/>
      <c r="E469" s="14" t="s">
        <v>308</v>
      </c>
      <c r="F469" s="15">
        <v>127571.29</v>
      </c>
      <c r="G469" s="16">
        <v>2.2019216202425699E-2</v>
      </c>
      <c r="H469" s="17">
        <v>27306.76</v>
      </c>
      <c r="I469" s="16">
        <v>-1.2688690672037199E-2</v>
      </c>
      <c r="J469" s="17">
        <v>42133.96</v>
      </c>
      <c r="K469" s="16">
        <v>-3.74399084728625E-2</v>
      </c>
      <c r="L469" s="18">
        <v>4.6717842028860304</v>
      </c>
      <c r="M469" s="16">
        <v>3.51539646579027E-2</v>
      </c>
      <c r="N469" s="18">
        <v>3.0277545713718799</v>
      </c>
      <c r="O469" s="16">
        <v>6.1771857361085897E-2</v>
      </c>
      <c r="P469" s="15">
        <v>375714.05</v>
      </c>
      <c r="Q469" s="16">
        <v>4.71867211543874E-2</v>
      </c>
      <c r="R469" s="17">
        <v>79925.23</v>
      </c>
      <c r="S469" s="16">
        <v>1.8401250339572399E-2</v>
      </c>
      <c r="T469" s="17">
        <v>124516.92</v>
      </c>
      <c r="U469" s="16">
        <v>2.7043536851954399E-2</v>
      </c>
      <c r="V469" s="18">
        <v>4.7008191280775797</v>
      </c>
      <c r="W469" s="16">
        <v>2.8265352978717299E-2</v>
      </c>
      <c r="X469" s="18">
        <v>3.0173734621768702</v>
      </c>
      <c r="Y469" s="16">
        <v>1.9612785222498801E-2</v>
      </c>
      <c r="Z469" s="15">
        <v>722681.5</v>
      </c>
      <c r="AA469" s="16">
        <v>4.6106935768099197E-2</v>
      </c>
      <c r="AB469" s="17">
        <v>150410.53</v>
      </c>
      <c r="AC469" s="16">
        <v>2.0344336678118899E-2</v>
      </c>
      <c r="AD469" s="17">
        <v>238414.93</v>
      </c>
      <c r="AE469" s="16">
        <v>2.8844596584613798E-2</v>
      </c>
      <c r="AF469" s="18">
        <v>4.8047267701270604</v>
      </c>
      <c r="AG469" s="16">
        <v>2.5248926429928799E-2</v>
      </c>
      <c r="AH469" s="18">
        <v>3.03119229991175</v>
      </c>
      <c r="AI469" s="16">
        <v>1.6778373761003499E-2</v>
      </c>
      <c r="AJ469" s="15">
        <v>1475153.11</v>
      </c>
      <c r="AK469" s="16">
        <v>0.110856999348239</v>
      </c>
      <c r="AL469" s="17">
        <v>304215.06</v>
      </c>
      <c r="AM469" s="16">
        <v>0.10116641123669801</v>
      </c>
      <c r="AN469" s="17">
        <v>484708.43</v>
      </c>
      <c r="AO469" s="16">
        <v>7.88066936220463E-2</v>
      </c>
      <c r="AP469" s="18">
        <v>4.8490469538227297</v>
      </c>
      <c r="AQ469" s="16">
        <v>8.8002939543512203E-3</v>
      </c>
      <c r="AR469" s="18">
        <v>3.0433824103286198</v>
      </c>
      <c r="AS469" s="16">
        <v>2.9709034913924601E-2</v>
      </c>
    </row>
    <row r="470" spans="2:45" x14ac:dyDescent="0.2">
      <c r="B470" s="29"/>
      <c r="C470" s="29"/>
      <c r="D470" s="29"/>
      <c r="E470" s="14" t="s">
        <v>309</v>
      </c>
      <c r="F470" s="15">
        <v>152487.12</v>
      </c>
      <c r="G470" s="16">
        <v>5.3306508243354901E-2</v>
      </c>
      <c r="H470" s="17">
        <v>32315.39</v>
      </c>
      <c r="I470" s="16">
        <v>-9.0249247999597392E-3</v>
      </c>
      <c r="J470" s="17">
        <v>54953.68</v>
      </c>
      <c r="K470" s="16">
        <v>2.2284639720714298E-3</v>
      </c>
      <c r="L470" s="18">
        <v>4.7187151385144999</v>
      </c>
      <c r="M470" s="16">
        <v>6.2899092624234196E-2</v>
      </c>
      <c r="N470" s="18">
        <v>2.7748300022855599</v>
      </c>
      <c r="O470" s="16">
        <v>5.0964471782061503E-2</v>
      </c>
      <c r="P470" s="15">
        <v>440041.2</v>
      </c>
      <c r="Q470" s="16">
        <v>5.4848445774803398E-2</v>
      </c>
      <c r="R470" s="17">
        <v>94418.16</v>
      </c>
      <c r="S470" s="16">
        <v>7.2400751034593298E-4</v>
      </c>
      <c r="T470" s="17">
        <v>160976.6</v>
      </c>
      <c r="U470" s="16">
        <v>1.4561131592958999E-2</v>
      </c>
      <c r="V470" s="18">
        <v>4.6605568250853402</v>
      </c>
      <c r="W470" s="16">
        <v>5.4085280115454597E-2</v>
      </c>
      <c r="X470" s="18">
        <v>2.7335724571148901</v>
      </c>
      <c r="Y470" s="16">
        <v>3.9709104683114997E-2</v>
      </c>
      <c r="Z470" s="15">
        <v>849101.7</v>
      </c>
      <c r="AA470" s="16">
        <v>0.11859891254645</v>
      </c>
      <c r="AB470" s="17">
        <v>178013.99</v>
      </c>
      <c r="AC470" s="16">
        <v>5.8801259945853203E-2</v>
      </c>
      <c r="AD470" s="17">
        <v>308645.71999999997</v>
      </c>
      <c r="AE470" s="16">
        <v>8.1646501526819598E-2</v>
      </c>
      <c r="AF470" s="18">
        <v>4.7698593801532096</v>
      </c>
      <c r="AG470" s="16">
        <v>5.6476748623867701E-2</v>
      </c>
      <c r="AH470" s="18">
        <v>2.75105612998619</v>
      </c>
      <c r="AI470" s="16">
        <v>3.4163112410079501E-2</v>
      </c>
      <c r="AJ470" s="15">
        <v>1709437.09</v>
      </c>
      <c r="AK470" s="16">
        <v>0.20686089414859399</v>
      </c>
      <c r="AL470" s="17">
        <v>357320.21</v>
      </c>
      <c r="AM470" s="16">
        <v>0.18476277006205899</v>
      </c>
      <c r="AN470" s="17">
        <v>618994.6</v>
      </c>
      <c r="AO470" s="16">
        <v>0.17931367460619099</v>
      </c>
      <c r="AP470" s="18">
        <v>4.7840481510967399</v>
      </c>
      <c r="AQ470" s="16">
        <v>1.8651939987427198E-2</v>
      </c>
      <c r="AR470" s="18">
        <v>2.76163489956132</v>
      </c>
      <c r="AS470" s="16">
        <v>2.3358687459977299E-2</v>
      </c>
    </row>
    <row r="471" spans="2:45" x14ac:dyDescent="0.2">
      <c r="B471" s="29"/>
      <c r="C471" s="29"/>
      <c r="D471" s="29"/>
      <c r="E471" s="14" t="s">
        <v>310</v>
      </c>
      <c r="F471" s="15">
        <v>86568.48</v>
      </c>
      <c r="G471" s="16">
        <v>6.7824909658231E-2</v>
      </c>
      <c r="H471" s="17">
        <v>16625.36</v>
      </c>
      <c r="I471" s="16">
        <v>-1.39017564920928E-2</v>
      </c>
      <c r="J471" s="17">
        <v>26179.01</v>
      </c>
      <c r="K471" s="16">
        <v>-1.1989422074983699E-2</v>
      </c>
      <c r="L471" s="18">
        <v>5.2070138631584504</v>
      </c>
      <c r="M471" s="16">
        <v>8.2878827427572105E-2</v>
      </c>
      <c r="N471" s="18">
        <v>3.30678967615659</v>
      </c>
      <c r="O471" s="16">
        <v>8.0782871678193799E-2</v>
      </c>
      <c r="P471" s="15">
        <v>250043.87</v>
      </c>
      <c r="Q471" s="16">
        <v>4.2073938427569603E-2</v>
      </c>
      <c r="R471" s="17">
        <v>49360.74</v>
      </c>
      <c r="S471" s="16">
        <v>-2.317587359737E-2</v>
      </c>
      <c r="T471" s="17">
        <v>78065.33</v>
      </c>
      <c r="U471" s="16">
        <v>1.5805314044495401E-3</v>
      </c>
      <c r="V471" s="18">
        <v>5.0656426544658801</v>
      </c>
      <c r="W471" s="16">
        <v>6.6797911989783104E-2</v>
      </c>
      <c r="X471" s="18">
        <v>3.20300791657449</v>
      </c>
      <c r="Y471" s="16">
        <v>4.0429506917770197E-2</v>
      </c>
      <c r="Z471" s="15">
        <v>478625.24</v>
      </c>
      <c r="AA471" s="16">
        <v>4.1606798108510402E-2</v>
      </c>
      <c r="AB471" s="17">
        <v>92281.49</v>
      </c>
      <c r="AC471" s="16">
        <v>-3.0979997536536401E-2</v>
      </c>
      <c r="AD471" s="17">
        <v>149083.93</v>
      </c>
      <c r="AE471" s="16">
        <v>-7.0140604914178803E-3</v>
      </c>
      <c r="AF471" s="18">
        <v>5.1865790203430802</v>
      </c>
      <c r="AG471" s="16">
        <v>7.4907427566526102E-2</v>
      </c>
      <c r="AH471" s="18">
        <v>3.21044152780249</v>
      </c>
      <c r="AI471" s="16">
        <v>4.8964297142002101E-2</v>
      </c>
      <c r="AJ471" s="15">
        <v>1005995.19</v>
      </c>
      <c r="AK471" s="16">
        <v>0.118188076265593</v>
      </c>
      <c r="AL471" s="17">
        <v>193620.31</v>
      </c>
      <c r="AM471" s="16">
        <v>6.5899244661690295E-2</v>
      </c>
      <c r="AN471" s="17">
        <v>313229.03999999998</v>
      </c>
      <c r="AO471" s="16">
        <v>4.9852441032554297E-2</v>
      </c>
      <c r="AP471" s="18">
        <v>5.1957110801031101</v>
      </c>
      <c r="AQ471" s="16">
        <v>4.9056073419489997E-2</v>
      </c>
      <c r="AR471" s="18">
        <v>3.2116919618947199</v>
      </c>
      <c r="AS471" s="16">
        <v>6.5090704714492298E-2</v>
      </c>
    </row>
    <row r="472" spans="2:45" x14ac:dyDescent="0.2">
      <c r="B472" s="29"/>
      <c r="C472" s="29"/>
      <c r="D472" s="29"/>
      <c r="E472" s="14" t="s">
        <v>311</v>
      </c>
      <c r="F472" s="15">
        <v>133643.81</v>
      </c>
      <c r="G472" s="16">
        <v>-0.13143749820056599</v>
      </c>
      <c r="H472" s="17">
        <v>26457.9</v>
      </c>
      <c r="I472" s="16">
        <v>-0.12771773263778199</v>
      </c>
      <c r="J472" s="17">
        <v>51028.14</v>
      </c>
      <c r="K472" s="16">
        <v>-0.14585375807078799</v>
      </c>
      <c r="L472" s="18">
        <v>5.0511873580291704</v>
      </c>
      <c r="M472" s="16">
        <v>-4.2644058029891498E-3</v>
      </c>
      <c r="N472" s="18">
        <v>2.6190217789635302</v>
      </c>
      <c r="O472" s="16">
        <v>1.68779761152619E-2</v>
      </c>
      <c r="P472" s="15">
        <v>411755.68</v>
      </c>
      <c r="Q472" s="16">
        <v>-0.16762068722026599</v>
      </c>
      <c r="R472" s="17">
        <v>81576.92</v>
      </c>
      <c r="S472" s="16">
        <v>-0.188357272789411</v>
      </c>
      <c r="T472" s="17">
        <v>158171.81</v>
      </c>
      <c r="U472" s="16">
        <v>-0.19272954529099301</v>
      </c>
      <c r="V472" s="18">
        <v>5.0474531276738599</v>
      </c>
      <c r="W472" s="16">
        <v>2.5548908249830402E-2</v>
      </c>
      <c r="X472" s="18">
        <v>2.6032178553182099</v>
      </c>
      <c r="Y472" s="16">
        <v>3.1103402737287299E-2</v>
      </c>
      <c r="Z472" s="15">
        <v>822582.32</v>
      </c>
      <c r="AA472" s="16">
        <v>-0.144101835383314</v>
      </c>
      <c r="AB472" s="17">
        <v>160617.79999999999</v>
      </c>
      <c r="AC472" s="16">
        <v>-0.192621397484837</v>
      </c>
      <c r="AD472" s="17">
        <v>316466.37</v>
      </c>
      <c r="AE472" s="16">
        <v>-0.18593108036676101</v>
      </c>
      <c r="AF472" s="18">
        <v>5.12136463081925</v>
      </c>
      <c r="AG472" s="16">
        <v>6.0095179572971003E-2</v>
      </c>
      <c r="AH472" s="18">
        <v>2.5992724598193502</v>
      </c>
      <c r="AI472" s="16">
        <v>5.1382928367161899E-2</v>
      </c>
      <c r="AJ472" s="15">
        <v>1732147.7</v>
      </c>
      <c r="AK472" s="16">
        <v>-0.11452914046217599</v>
      </c>
      <c r="AL472" s="17">
        <v>333946.75</v>
      </c>
      <c r="AM472" s="16">
        <v>-0.190444504957997</v>
      </c>
      <c r="AN472" s="17">
        <v>662886.37</v>
      </c>
      <c r="AO472" s="16">
        <v>-0.176778437922292</v>
      </c>
      <c r="AP472" s="18">
        <v>5.1868979111190603</v>
      </c>
      <c r="AQ472" s="16">
        <v>9.3774132793554704E-2</v>
      </c>
      <c r="AR472" s="18">
        <v>2.6130386419017801</v>
      </c>
      <c r="AS472" s="16">
        <v>7.5616699473961796E-2</v>
      </c>
    </row>
    <row r="473" spans="2:45" x14ac:dyDescent="0.2">
      <c r="B473" s="29"/>
      <c r="C473" s="29"/>
      <c r="D473" s="29"/>
      <c r="E473" s="14" t="s">
        <v>312</v>
      </c>
      <c r="F473" s="15">
        <v>79236.7</v>
      </c>
      <c r="G473" s="16">
        <v>0.285360859326449</v>
      </c>
      <c r="H473" s="17">
        <v>16939.68</v>
      </c>
      <c r="I473" s="16">
        <v>0.28121643739468</v>
      </c>
      <c r="J473" s="17">
        <v>28863.56</v>
      </c>
      <c r="K473" s="16">
        <v>0.283688097818667</v>
      </c>
      <c r="L473" s="18">
        <v>4.6775795056341103</v>
      </c>
      <c r="M473" s="16">
        <v>3.23475551109597E-3</v>
      </c>
      <c r="N473" s="18">
        <v>2.7452157668700599</v>
      </c>
      <c r="O473" s="16">
        <v>1.3030902994464601E-3</v>
      </c>
      <c r="P473" s="15">
        <v>238184.37</v>
      </c>
      <c r="Q473" s="16">
        <v>0.24100354068726701</v>
      </c>
      <c r="R473" s="17">
        <v>51683.89</v>
      </c>
      <c r="S473" s="16">
        <v>0.250239240236869</v>
      </c>
      <c r="T473" s="17">
        <v>88150.26</v>
      </c>
      <c r="U473" s="16">
        <v>0.25129899073062001</v>
      </c>
      <c r="V473" s="18">
        <v>4.6084838041409002</v>
      </c>
      <c r="W473" s="16">
        <v>-7.3871457976734398E-3</v>
      </c>
      <c r="X473" s="18">
        <v>2.7020268573229398</v>
      </c>
      <c r="Y473" s="16">
        <v>-8.2278097557976007E-3</v>
      </c>
      <c r="Z473" s="15">
        <v>431920.86</v>
      </c>
      <c r="AA473" s="16">
        <v>0.22297095727243799</v>
      </c>
      <c r="AB473" s="17">
        <v>92036.7</v>
      </c>
      <c r="AC473" s="16">
        <v>0.21842492941248701</v>
      </c>
      <c r="AD473" s="17">
        <v>160003.44</v>
      </c>
      <c r="AE473" s="16">
        <v>0.20746241005070101</v>
      </c>
      <c r="AF473" s="18">
        <v>4.6929198895657898</v>
      </c>
      <c r="AG473" s="16">
        <v>3.7310693094097101E-3</v>
      </c>
      <c r="AH473" s="18">
        <v>2.69944733688226</v>
      </c>
      <c r="AI473" s="16">
        <v>1.28439172040858E-2</v>
      </c>
      <c r="AJ473" s="15">
        <v>868261.25</v>
      </c>
      <c r="AK473" s="16">
        <v>0.264035949197026</v>
      </c>
      <c r="AL473" s="17">
        <v>180606.72</v>
      </c>
      <c r="AM473" s="16">
        <v>0.237489097859477</v>
      </c>
      <c r="AN473" s="17">
        <v>313886.2</v>
      </c>
      <c r="AO473" s="16">
        <v>0.20955136734638</v>
      </c>
      <c r="AP473" s="18">
        <v>4.8074692348103101</v>
      </c>
      <c r="AQ473" s="16">
        <v>2.1452190070577599E-2</v>
      </c>
      <c r="AR473" s="18">
        <v>2.7661657314020198</v>
      </c>
      <c r="AS473" s="16">
        <v>4.5045281516384698E-2</v>
      </c>
    </row>
    <row r="474" spans="2:45" x14ac:dyDescent="0.2">
      <c r="B474" s="29"/>
      <c r="C474" s="29"/>
      <c r="D474" s="29"/>
      <c r="E474" s="14" t="s">
        <v>313</v>
      </c>
      <c r="F474" s="15">
        <v>155562.51999999999</v>
      </c>
      <c r="G474" s="16">
        <v>-5.2765019243842196E-3</v>
      </c>
      <c r="H474" s="17">
        <v>31156.33</v>
      </c>
      <c r="I474" s="16">
        <v>2.17377668770852E-3</v>
      </c>
      <c r="J474" s="17">
        <v>63406.31</v>
      </c>
      <c r="K474" s="16">
        <v>1.5185553916535E-3</v>
      </c>
      <c r="L474" s="18">
        <v>4.9929667582799402</v>
      </c>
      <c r="M474" s="16">
        <v>-7.4341184986068199E-3</v>
      </c>
      <c r="N474" s="18">
        <v>2.4534233264796499</v>
      </c>
      <c r="O474" s="16">
        <v>-6.7847542908283402E-3</v>
      </c>
      <c r="P474" s="15">
        <v>478620.62</v>
      </c>
      <c r="Q474" s="16">
        <v>2.8847444585189202E-4</v>
      </c>
      <c r="R474" s="17">
        <v>94682.26</v>
      </c>
      <c r="S474" s="16">
        <v>-4.1749400315799498E-3</v>
      </c>
      <c r="T474" s="17">
        <v>192231.12</v>
      </c>
      <c r="U474" s="16">
        <v>-2.8744416002321901E-3</v>
      </c>
      <c r="V474" s="18">
        <v>5.0550189655380002</v>
      </c>
      <c r="W474" s="16">
        <v>4.48212708924351E-3</v>
      </c>
      <c r="X474" s="18">
        <v>2.48981861001486</v>
      </c>
      <c r="Y474" s="16">
        <v>3.1720338722037202E-3</v>
      </c>
      <c r="Z474" s="15">
        <v>911357.04</v>
      </c>
      <c r="AA474" s="16">
        <v>1.82949432903988E-2</v>
      </c>
      <c r="AB474" s="17">
        <v>185216.11</v>
      </c>
      <c r="AC474" s="16">
        <v>2.3218521296093E-2</v>
      </c>
      <c r="AD474" s="17">
        <v>376401.39</v>
      </c>
      <c r="AE474" s="16">
        <v>2.2599418017021401E-2</v>
      </c>
      <c r="AF474" s="18">
        <v>4.9205063209674398</v>
      </c>
      <c r="AG474" s="16">
        <v>-4.8118538740459897E-3</v>
      </c>
      <c r="AH474" s="18">
        <v>2.4212371798095602</v>
      </c>
      <c r="AI474" s="16">
        <v>-4.2093459577451798E-3</v>
      </c>
      <c r="AJ474" s="15">
        <v>1853963.75</v>
      </c>
      <c r="AK474" s="16">
        <v>4.7548820331586597E-2</v>
      </c>
      <c r="AL474" s="17">
        <v>379794.81</v>
      </c>
      <c r="AM474" s="16">
        <v>6.4786648660181301E-2</v>
      </c>
      <c r="AN474" s="17">
        <v>774254.76</v>
      </c>
      <c r="AO474" s="16">
        <v>6.1572353598315303E-2</v>
      </c>
      <c r="AP474" s="18">
        <v>4.8814878486622799</v>
      </c>
      <c r="AQ474" s="16">
        <v>-1.6188997439332001E-2</v>
      </c>
      <c r="AR474" s="18">
        <v>2.3945138548454001</v>
      </c>
      <c r="AS474" s="16">
        <v>-1.3210153051927499E-2</v>
      </c>
    </row>
    <row r="475" spans="2:45" x14ac:dyDescent="0.2">
      <c r="B475" s="29"/>
      <c r="C475" s="29"/>
      <c r="D475" s="29"/>
      <c r="E475" s="14" t="s">
        <v>314</v>
      </c>
      <c r="F475" s="15">
        <v>302041.8</v>
      </c>
      <c r="G475" s="16">
        <v>-1.4807128377883699E-2</v>
      </c>
      <c r="H475" s="17">
        <v>50444.72</v>
      </c>
      <c r="I475" s="16">
        <v>2.7298242555737401E-2</v>
      </c>
      <c r="J475" s="17">
        <v>100948</v>
      </c>
      <c r="K475" s="16">
        <v>9.1069331668082194E-3</v>
      </c>
      <c r="L475" s="18">
        <v>5.9875800678445597</v>
      </c>
      <c r="M475" s="16">
        <v>-4.0986511209121002E-2</v>
      </c>
      <c r="N475" s="18">
        <v>2.99205333438998</v>
      </c>
      <c r="O475" s="16">
        <v>-2.3698243227448901E-2</v>
      </c>
      <c r="P475" s="15">
        <v>914704.31</v>
      </c>
      <c r="Q475" s="16">
        <v>-9.9591227959235001E-2</v>
      </c>
      <c r="R475" s="17">
        <v>149897.82</v>
      </c>
      <c r="S475" s="16">
        <v>-0.13862347270807401</v>
      </c>
      <c r="T475" s="17">
        <v>299805.86</v>
      </c>
      <c r="U475" s="16">
        <v>-0.13338544481374601</v>
      </c>
      <c r="V475" s="18">
        <v>6.10218554212463</v>
      </c>
      <c r="W475" s="16">
        <v>4.5313801238063299E-2</v>
      </c>
      <c r="X475" s="18">
        <v>3.0509887631949599</v>
      </c>
      <c r="Y475" s="16">
        <v>3.8995671896195801E-2</v>
      </c>
      <c r="Z475" s="15">
        <v>1791876.14</v>
      </c>
      <c r="AA475" s="16">
        <v>-0.16265699543413201</v>
      </c>
      <c r="AB475" s="17">
        <v>296141.53999999998</v>
      </c>
      <c r="AC475" s="16">
        <v>-0.25431222671550202</v>
      </c>
      <c r="AD475" s="17">
        <v>594424.81000000006</v>
      </c>
      <c r="AE475" s="16">
        <v>-0.22998437713355799</v>
      </c>
      <c r="AF475" s="18">
        <v>6.0507422903250898</v>
      </c>
      <c r="AG475" s="16">
        <v>0.122913683937259</v>
      </c>
      <c r="AH475" s="18">
        <v>3.0144706443191698</v>
      </c>
      <c r="AI475" s="16">
        <v>8.7436384016202601E-2</v>
      </c>
      <c r="AJ475" s="15">
        <v>3688784.39</v>
      </c>
      <c r="AK475" s="16">
        <v>-0.18414259366962099</v>
      </c>
      <c r="AL475" s="17">
        <v>595643.30000000005</v>
      </c>
      <c r="AM475" s="16">
        <v>-0.305864275821839</v>
      </c>
      <c r="AN475" s="17">
        <v>1207325.27</v>
      </c>
      <c r="AO475" s="16">
        <v>-0.27390592744560199</v>
      </c>
      <c r="AP475" s="18">
        <v>6.1929419671135397</v>
      </c>
      <c r="AQ475" s="16">
        <v>0.17535717859260799</v>
      </c>
      <c r="AR475" s="18">
        <v>3.0553360239034801</v>
      </c>
      <c r="AS475" s="16">
        <v>0.123624936725064</v>
      </c>
    </row>
    <row r="476" spans="2:45" x14ac:dyDescent="0.2">
      <c r="B476" s="29"/>
      <c r="C476" s="29"/>
      <c r="D476" s="29"/>
      <c r="E476" s="14" t="s">
        <v>315</v>
      </c>
      <c r="F476" s="15">
        <v>350811.64</v>
      </c>
      <c r="G476" s="16">
        <v>0.13705903798403099</v>
      </c>
      <c r="H476" s="17">
        <v>80659.399999999994</v>
      </c>
      <c r="I476" s="16">
        <v>7.7959388720579906E-2</v>
      </c>
      <c r="J476" s="17">
        <v>163031.76</v>
      </c>
      <c r="K476" s="16">
        <v>4.95696283077776E-2</v>
      </c>
      <c r="L476" s="18">
        <v>4.3492964242233398</v>
      </c>
      <c r="M476" s="16">
        <v>5.4825487751998199E-2</v>
      </c>
      <c r="N476" s="18">
        <v>2.1517993794583301</v>
      </c>
      <c r="O476" s="16">
        <v>8.3357413664220698E-2</v>
      </c>
      <c r="P476" s="15">
        <v>1090640.1000000001</v>
      </c>
      <c r="Q476" s="16">
        <v>0.15088170220562999</v>
      </c>
      <c r="R476" s="17">
        <v>252564.56</v>
      </c>
      <c r="S476" s="16">
        <v>8.5195457334211494E-2</v>
      </c>
      <c r="T476" s="17">
        <v>507723.68</v>
      </c>
      <c r="U476" s="16">
        <v>6.0788760049679397E-2</v>
      </c>
      <c r="V476" s="18">
        <v>4.3182626256035297</v>
      </c>
      <c r="W476" s="16">
        <v>6.0529413782082597E-2</v>
      </c>
      <c r="X476" s="18">
        <v>2.1480977605771701</v>
      </c>
      <c r="Y476" s="16">
        <v>8.4930144010699801E-2</v>
      </c>
      <c r="Z476" s="15">
        <v>2047528.86</v>
      </c>
      <c r="AA476" s="16">
        <v>0.18880451421409</v>
      </c>
      <c r="AB476" s="17">
        <v>477795.08</v>
      </c>
      <c r="AC476" s="16">
        <v>0.134823853597</v>
      </c>
      <c r="AD476" s="17">
        <v>973351.16</v>
      </c>
      <c r="AE476" s="16">
        <v>0.118159014003996</v>
      </c>
      <c r="AF476" s="18">
        <v>4.2853703307283997</v>
      </c>
      <c r="AG476" s="16">
        <v>4.7567435638570597E-2</v>
      </c>
      <c r="AH476" s="18">
        <v>2.10358701375565</v>
      </c>
      <c r="AI476" s="16">
        <v>6.3180191122478094E-2</v>
      </c>
      <c r="AJ476" s="15">
        <v>3983131.81</v>
      </c>
      <c r="AK476" s="16">
        <v>0.16614377403545699</v>
      </c>
      <c r="AL476" s="17">
        <v>935704.4</v>
      </c>
      <c r="AM476" s="16">
        <v>0.15473592219458701</v>
      </c>
      <c r="AN476" s="17">
        <v>1914156.31</v>
      </c>
      <c r="AO476" s="16">
        <v>0.13640280111695599</v>
      </c>
      <c r="AP476" s="18">
        <v>4.2568270599133697</v>
      </c>
      <c r="AQ476" s="16">
        <v>9.8791867660869906E-3</v>
      </c>
      <c r="AR476" s="18">
        <v>2.0808811637749698</v>
      </c>
      <c r="AS476" s="16">
        <v>2.6171154179899601E-2</v>
      </c>
    </row>
    <row r="477" spans="2:45" x14ac:dyDescent="0.2">
      <c r="B477" s="29"/>
      <c r="C477" s="29"/>
      <c r="D477" s="29"/>
      <c r="E477" s="14" t="s">
        <v>316</v>
      </c>
      <c r="F477" s="15">
        <v>208623.3</v>
      </c>
      <c r="G477" s="16">
        <v>9.7432148288081402E-2</v>
      </c>
      <c r="H477" s="17">
        <v>43471.97</v>
      </c>
      <c r="I477" s="16">
        <v>0.12532124692472699</v>
      </c>
      <c r="J477" s="17">
        <v>77804.5</v>
      </c>
      <c r="K477" s="16">
        <v>4.9212219351964098E-2</v>
      </c>
      <c r="L477" s="18">
        <v>4.7990302716900102</v>
      </c>
      <c r="M477" s="16">
        <v>-2.47832329771265E-2</v>
      </c>
      <c r="N477" s="18">
        <v>2.6813783264464099</v>
      </c>
      <c r="O477" s="16">
        <v>4.5958222794907702E-2</v>
      </c>
      <c r="P477" s="15">
        <v>595107.6</v>
      </c>
      <c r="Q477" s="16">
        <v>0.113688662663203</v>
      </c>
      <c r="R477" s="17">
        <v>123484.22</v>
      </c>
      <c r="S477" s="16">
        <v>0.13753202308517801</v>
      </c>
      <c r="T477" s="17">
        <v>222456.1</v>
      </c>
      <c r="U477" s="16">
        <v>8.2675759887838998E-2</v>
      </c>
      <c r="V477" s="18">
        <v>4.8193007981100804</v>
      </c>
      <c r="W477" s="16">
        <v>-2.0960605888973902E-2</v>
      </c>
      <c r="X477" s="18">
        <v>2.6751687186820199</v>
      </c>
      <c r="Y477" s="16">
        <v>2.8644681930051399E-2</v>
      </c>
      <c r="Z477" s="15">
        <v>1159894.3400000001</v>
      </c>
      <c r="AA477" s="16">
        <v>9.8424359907813203E-2</v>
      </c>
      <c r="AB477" s="17">
        <v>235612.81</v>
      </c>
      <c r="AC477" s="16">
        <v>0.11716985810106301</v>
      </c>
      <c r="AD477" s="17">
        <v>433506.7</v>
      </c>
      <c r="AE477" s="16">
        <v>7.2597629989277199E-2</v>
      </c>
      <c r="AF477" s="18">
        <v>4.9228831827946902</v>
      </c>
      <c r="AG477" s="16">
        <v>-1.6779452164161799E-2</v>
      </c>
      <c r="AH477" s="18">
        <v>2.6756087968190601</v>
      </c>
      <c r="AI477" s="16">
        <v>2.4078675168053801E-2</v>
      </c>
      <c r="AJ477" s="15">
        <v>2382304.88</v>
      </c>
      <c r="AK477" s="16">
        <v>0.155835342100337</v>
      </c>
      <c r="AL477" s="17">
        <v>479771.05</v>
      </c>
      <c r="AM477" s="16">
        <v>0.20376001749095099</v>
      </c>
      <c r="AN477" s="17">
        <v>889914.62</v>
      </c>
      <c r="AO477" s="16">
        <v>0.13798346479262499</v>
      </c>
      <c r="AP477" s="18">
        <v>4.9655036084399002</v>
      </c>
      <c r="AQ477" s="16">
        <v>-3.9812483131401399E-2</v>
      </c>
      <c r="AR477" s="18">
        <v>2.6770038680789399</v>
      </c>
      <c r="AS477" s="16">
        <v>1.5687290597816698E-2</v>
      </c>
    </row>
    <row r="478" spans="2:45" x14ac:dyDescent="0.2">
      <c r="B478" s="29"/>
      <c r="C478" s="29"/>
      <c r="D478" s="29"/>
      <c r="E478" s="14" t="s">
        <v>317</v>
      </c>
      <c r="F478" s="15">
        <v>140267.65</v>
      </c>
      <c r="G478" s="16">
        <v>0.24535027850163699</v>
      </c>
      <c r="H478" s="17">
        <v>30022.28</v>
      </c>
      <c r="I478" s="16">
        <v>0.30326755848196901</v>
      </c>
      <c r="J478" s="17">
        <v>44595.519999999997</v>
      </c>
      <c r="K478" s="16">
        <v>0.213070598280694</v>
      </c>
      <c r="L478" s="18">
        <v>4.6721185066557203</v>
      </c>
      <c r="M478" s="16">
        <v>-4.4440053466682901E-2</v>
      </c>
      <c r="N478" s="18">
        <v>3.1453305175048998</v>
      </c>
      <c r="O478" s="16">
        <v>2.6609894153476199E-2</v>
      </c>
      <c r="P478" s="15">
        <v>406062.75</v>
      </c>
      <c r="Q478" s="16">
        <v>0.142055774222002</v>
      </c>
      <c r="R478" s="17">
        <v>86396.95</v>
      </c>
      <c r="S478" s="16">
        <v>0.15438847452065099</v>
      </c>
      <c r="T478" s="17">
        <v>127798.8</v>
      </c>
      <c r="U478" s="16">
        <v>8.7089441251195707E-2</v>
      </c>
      <c r="V478" s="18">
        <v>4.6999662603830297</v>
      </c>
      <c r="W478" s="16">
        <v>-1.0683318978708899E-2</v>
      </c>
      <c r="X478" s="18">
        <v>3.17735964656945</v>
      </c>
      <c r="Y478" s="16">
        <v>5.0562843207769798E-2</v>
      </c>
      <c r="Z478" s="15">
        <v>749764.67</v>
      </c>
      <c r="AA478" s="16">
        <v>0.121295324326626</v>
      </c>
      <c r="AB478" s="17">
        <v>157429.12</v>
      </c>
      <c r="AC478" s="16">
        <v>0.158948849676287</v>
      </c>
      <c r="AD478" s="17">
        <v>242360.95</v>
      </c>
      <c r="AE478" s="16">
        <v>0.1018932157088</v>
      </c>
      <c r="AF478" s="18">
        <v>4.7625539036234201</v>
      </c>
      <c r="AG478" s="16">
        <v>-3.2489376351836699E-2</v>
      </c>
      <c r="AH478" s="18">
        <v>3.0935869412956198</v>
      </c>
      <c r="AI478" s="16">
        <v>1.7607975383844301E-2</v>
      </c>
      <c r="AJ478" s="15">
        <v>1478411.31</v>
      </c>
      <c r="AK478" s="16">
        <v>7.2477526076749899E-2</v>
      </c>
      <c r="AL478" s="17">
        <v>309035.2</v>
      </c>
      <c r="AM478" s="16">
        <v>9.6622673331101999E-2</v>
      </c>
      <c r="AN478" s="17">
        <v>486566.99</v>
      </c>
      <c r="AO478" s="16">
        <v>5.3693460210444299E-2</v>
      </c>
      <c r="AP478" s="18">
        <v>4.7839576527204697</v>
      </c>
      <c r="AQ478" s="16">
        <v>-2.2017734852233802E-2</v>
      </c>
      <c r="AR478" s="18">
        <v>3.0384537800231799</v>
      </c>
      <c r="AS478" s="16">
        <v>1.7826879045594698E-2</v>
      </c>
    </row>
    <row r="479" spans="2:45" x14ac:dyDescent="0.2">
      <c r="B479" s="135"/>
      <c r="C479" s="135"/>
      <c r="D479" s="135"/>
      <c r="E479" s="14" t="s">
        <v>318</v>
      </c>
      <c r="F479" s="15">
        <v>251614.94</v>
      </c>
      <c r="G479" s="16">
        <v>0.123816852133823</v>
      </c>
      <c r="H479" s="17">
        <v>53386.15</v>
      </c>
      <c r="I479" s="16">
        <v>0.118380726013204</v>
      </c>
      <c r="J479" s="17">
        <v>96302.81</v>
      </c>
      <c r="K479" s="16">
        <v>9.10025953322086E-2</v>
      </c>
      <c r="L479" s="18">
        <v>4.7131126706083899</v>
      </c>
      <c r="M479" s="16">
        <v>4.8607115575018496E-3</v>
      </c>
      <c r="N479" s="18">
        <v>2.61274764464298</v>
      </c>
      <c r="O479" s="16">
        <v>3.0077157416497999E-2</v>
      </c>
      <c r="P479" s="15">
        <v>758596.36</v>
      </c>
      <c r="Q479" s="16">
        <v>0.121298619618016</v>
      </c>
      <c r="R479" s="17">
        <v>162789.18</v>
      </c>
      <c r="S479" s="16">
        <v>0.110146843727308</v>
      </c>
      <c r="T479" s="17">
        <v>291613.02</v>
      </c>
      <c r="U479" s="16">
        <v>8.68880084594576E-2</v>
      </c>
      <c r="V479" s="18">
        <v>4.6599925130159203</v>
      </c>
      <c r="W479" s="16">
        <v>1.00453160351888E-2</v>
      </c>
      <c r="X479" s="18">
        <v>2.6013802813056799</v>
      </c>
      <c r="Y479" s="16">
        <v>3.1659757850610398E-2</v>
      </c>
      <c r="Z479" s="15">
        <v>1425273.89</v>
      </c>
      <c r="AA479" s="16">
        <v>0.100110652951831</v>
      </c>
      <c r="AB479" s="17">
        <v>299542.87</v>
      </c>
      <c r="AC479" s="16">
        <v>9.3014041815469004E-2</v>
      </c>
      <c r="AD479" s="17">
        <v>546007.99</v>
      </c>
      <c r="AE479" s="16">
        <v>5.7486814775276202E-2</v>
      </c>
      <c r="AF479" s="18">
        <v>4.7581632972936401</v>
      </c>
      <c r="AG479" s="16">
        <v>6.4926989634781097E-3</v>
      </c>
      <c r="AH479" s="18">
        <v>2.6103535407970901</v>
      </c>
      <c r="AI479" s="16">
        <v>4.03067325105258E-2</v>
      </c>
      <c r="AJ479" s="15">
        <v>2795593.73</v>
      </c>
      <c r="AK479" s="16">
        <v>0.12492731776631499</v>
      </c>
      <c r="AL479" s="17">
        <v>586304.44999999995</v>
      </c>
      <c r="AM479" s="16">
        <v>0.164732235196968</v>
      </c>
      <c r="AN479" s="17">
        <v>1069906.57</v>
      </c>
      <c r="AO479" s="16">
        <v>8.8640715920089902E-2</v>
      </c>
      <c r="AP479" s="18">
        <v>4.7681605179698003</v>
      </c>
      <c r="AQ479" s="16">
        <v>-3.4175165954706502E-2</v>
      </c>
      <c r="AR479" s="18">
        <v>2.6129325759725002</v>
      </c>
      <c r="AS479" s="16">
        <v>3.3332027100930799E-2</v>
      </c>
    </row>
    <row r="480" spans="2:45" x14ac:dyDescent="0.2">
      <c r="C480" s="29"/>
      <c r="D480" s="29"/>
      <c r="E480" s="14" t="s">
        <v>344</v>
      </c>
      <c r="F480" s="15">
        <v>91434.55</v>
      </c>
      <c r="G480" s="16">
        <v>0.28825110897078599</v>
      </c>
      <c r="H480" s="18">
        <v>27477.1</v>
      </c>
      <c r="I480" s="16">
        <v>0.43534293846963101</v>
      </c>
      <c r="J480" s="18">
        <v>43907.62</v>
      </c>
      <c r="K480" s="16">
        <v>0.44654129076298199</v>
      </c>
      <c r="L480" s="18">
        <v>3.3276637636431801</v>
      </c>
      <c r="M480" s="16">
        <v>-0.102478526599138</v>
      </c>
      <c r="N480" s="18">
        <v>2.0824301112198702</v>
      </c>
      <c r="O480" s="16">
        <v>-0.10942665985614999</v>
      </c>
      <c r="P480" s="18">
        <v>252158.83</v>
      </c>
      <c r="Q480" s="16">
        <v>0.227880864812738</v>
      </c>
      <c r="R480" s="18">
        <v>71932.37</v>
      </c>
      <c r="S480" s="16">
        <v>0.26760982094742097</v>
      </c>
      <c r="T480" s="18">
        <v>114619.28</v>
      </c>
      <c r="U480" s="16">
        <v>0.28802900881600801</v>
      </c>
      <c r="V480" s="18">
        <v>3.50549870663236</v>
      </c>
      <c r="W480" s="16">
        <v>-3.1341628534393602E-2</v>
      </c>
      <c r="X480" s="18">
        <v>2.1999687138149899</v>
      </c>
      <c r="Y480" s="16">
        <v>-4.6697817822100397E-2</v>
      </c>
      <c r="Z480" s="18">
        <v>483694.71</v>
      </c>
      <c r="AA480" s="16">
        <v>0.26438617039694301</v>
      </c>
      <c r="AB480" s="18">
        <v>137792.31</v>
      </c>
      <c r="AC480" s="16">
        <v>0.22550485524450201</v>
      </c>
      <c r="AD480" s="18">
        <v>221068.86</v>
      </c>
      <c r="AE480" s="16">
        <v>0.241648777890484</v>
      </c>
      <c r="AF480" s="18">
        <v>3.5103171577572101</v>
      </c>
      <c r="AG480" s="16">
        <v>3.1726773652548203E-2</v>
      </c>
      <c r="AH480" s="18">
        <v>2.1879821065707801</v>
      </c>
      <c r="AI480" s="16">
        <v>1.8312257790878299E-2</v>
      </c>
      <c r="AJ480" s="18">
        <v>998596.72</v>
      </c>
      <c r="AK480" s="16">
        <v>0.34206299843958099</v>
      </c>
      <c r="AL480" s="18">
        <v>278947.92</v>
      </c>
      <c r="AM480" s="16">
        <v>0.242251269114201</v>
      </c>
      <c r="AN480" s="18">
        <v>446712.33</v>
      </c>
      <c r="AO480" s="16">
        <v>0.228604675301701</v>
      </c>
      <c r="AP480" s="18">
        <v>3.5798679552799699</v>
      </c>
      <c r="AQ480" s="16">
        <v>8.0347456112121296E-2</v>
      </c>
      <c r="AR480" s="18">
        <v>2.2354357669061899</v>
      </c>
      <c r="AS480" s="16">
        <v>9.2347298865698105E-2</v>
      </c>
    </row>
    <row r="481" spans="2:45" x14ac:dyDescent="0.2">
      <c r="C481" s="29"/>
      <c r="D481" s="29"/>
      <c r="E481" s="14" t="s">
        <v>345</v>
      </c>
      <c r="F481" s="15">
        <v>209799.1</v>
      </c>
      <c r="G481" s="16">
        <v>0.18742543892763999</v>
      </c>
      <c r="H481" s="18">
        <v>109105.46</v>
      </c>
      <c r="I481" s="16">
        <v>0.13895577700925599</v>
      </c>
      <c r="J481" s="18">
        <v>76007.17</v>
      </c>
      <c r="K481" s="16">
        <v>0.203942571654357</v>
      </c>
      <c r="L481" s="18">
        <v>1.9229019335970901</v>
      </c>
      <c r="M481" s="16">
        <v>4.2556228166873399E-2</v>
      </c>
      <c r="N481" s="18">
        <v>2.7602540655046099</v>
      </c>
      <c r="O481" s="16">
        <v>-1.37192031543669E-2</v>
      </c>
      <c r="P481" s="18">
        <v>625092.24</v>
      </c>
      <c r="Q481" s="16">
        <v>0.16266935756075401</v>
      </c>
      <c r="R481" s="18">
        <v>325746.28000000003</v>
      </c>
      <c r="S481" s="16">
        <v>5.5465020517729099E-2</v>
      </c>
      <c r="T481" s="18">
        <v>223986.9</v>
      </c>
      <c r="U481" s="16">
        <v>0.159395391703161</v>
      </c>
      <c r="V481" s="18">
        <v>1.9189543469230099</v>
      </c>
      <c r="W481" s="16">
        <v>0.101570715238331</v>
      </c>
      <c r="X481" s="18">
        <v>2.7907535663916101</v>
      </c>
      <c r="Y481" s="16">
        <v>2.8238561935150001E-3</v>
      </c>
      <c r="Z481" s="18">
        <v>1169538.26</v>
      </c>
      <c r="AA481" s="16">
        <v>0.18133196958515599</v>
      </c>
      <c r="AB481" s="18">
        <v>625699.6</v>
      </c>
      <c r="AC481" s="16">
        <v>8.0689321673833303E-2</v>
      </c>
      <c r="AD481" s="18">
        <v>421009.38</v>
      </c>
      <c r="AE481" s="16">
        <v>0.118772842487335</v>
      </c>
      <c r="AF481" s="18">
        <v>1.8691689430519101</v>
      </c>
      <c r="AG481" s="16">
        <v>9.3128196876639896E-2</v>
      </c>
      <c r="AH481" s="18">
        <v>2.77793872431061</v>
      </c>
      <c r="AI481" s="16">
        <v>5.5917631106181503E-2</v>
      </c>
      <c r="AJ481" s="18">
        <v>2303795.83</v>
      </c>
      <c r="AK481" s="16">
        <v>0.27651310267881501</v>
      </c>
      <c r="AL481" s="18">
        <v>1276727.06</v>
      </c>
      <c r="AM481" s="16">
        <v>0.240473767572148</v>
      </c>
      <c r="AN481" s="18">
        <v>834082.9</v>
      </c>
      <c r="AO481" s="16">
        <v>0.146497903553783</v>
      </c>
      <c r="AP481" s="18">
        <v>1.8044544540318599</v>
      </c>
      <c r="AQ481" s="16">
        <v>2.9052879672904E-2</v>
      </c>
      <c r="AR481" s="18">
        <v>2.7620705687648099</v>
      </c>
      <c r="AS481" s="16">
        <v>0.11340203826106</v>
      </c>
    </row>
    <row r="482" spans="2:45" x14ac:dyDescent="0.2">
      <c r="B482" s="28" t="s">
        <v>19</v>
      </c>
      <c r="C482" s="28" t="s">
        <v>11</v>
      </c>
      <c r="D482" s="28" t="s">
        <v>24</v>
      </c>
      <c r="E482" s="14" t="s">
        <v>319</v>
      </c>
      <c r="F482" s="15">
        <v>1580059.9</v>
      </c>
      <c r="G482" s="16">
        <v>-1.3396857177444E-2</v>
      </c>
      <c r="H482" s="17">
        <v>297076.21000000002</v>
      </c>
      <c r="I482" s="16">
        <v>-6.5508022418636399E-3</v>
      </c>
      <c r="J482" s="17">
        <v>595328.46</v>
      </c>
      <c r="K482" s="16">
        <v>-1.2866609750720501E-2</v>
      </c>
      <c r="L482" s="18">
        <v>5.3187022279569298</v>
      </c>
      <c r="M482" s="16">
        <v>-6.89119780964102E-3</v>
      </c>
      <c r="N482" s="18">
        <v>2.6540977059957802</v>
      </c>
      <c r="O482" s="16">
        <v>-5.3715883989063505E-4</v>
      </c>
      <c r="P482" s="15">
        <v>4806564.09</v>
      </c>
      <c r="Q482" s="16">
        <v>-4.9065080912314603E-2</v>
      </c>
      <c r="R482" s="17">
        <v>892608.94</v>
      </c>
      <c r="S482" s="16">
        <v>-7.5358012643352998E-2</v>
      </c>
      <c r="T482" s="17">
        <v>1785765.71</v>
      </c>
      <c r="U482" s="16">
        <v>-7.0264280552541705E-2</v>
      </c>
      <c r="V482" s="18">
        <v>5.3848486998124798</v>
      </c>
      <c r="W482" s="16">
        <v>2.8435796871180599E-2</v>
      </c>
      <c r="X482" s="18">
        <v>2.6915983788265301</v>
      </c>
      <c r="Y482" s="16">
        <v>2.2801317833443999E-2</v>
      </c>
      <c r="Z482" s="15">
        <v>9259611.0399999991</v>
      </c>
      <c r="AA482" s="16">
        <v>-5.8564855083879402E-2</v>
      </c>
      <c r="AB482" s="17">
        <v>1738064.09</v>
      </c>
      <c r="AC482" s="16">
        <v>-0.102329751623388</v>
      </c>
      <c r="AD482" s="17">
        <v>3506476.09</v>
      </c>
      <c r="AE482" s="16">
        <v>-8.6391071560185898E-2</v>
      </c>
      <c r="AF482" s="18">
        <v>5.3275429216191901</v>
      </c>
      <c r="AG482" s="16">
        <v>4.8753867713288997E-2</v>
      </c>
      <c r="AH482" s="18">
        <v>2.6407170054309401</v>
      </c>
      <c r="AI482" s="16">
        <v>3.0457469941570899E-2</v>
      </c>
      <c r="AJ482" s="15">
        <v>18941018.149999999</v>
      </c>
      <c r="AK482" s="16">
        <v>-4.6087200908409801E-2</v>
      </c>
      <c r="AL482" s="17">
        <v>3546164.49</v>
      </c>
      <c r="AM482" s="16">
        <v>-0.101324844225588</v>
      </c>
      <c r="AN482" s="17">
        <v>7186759.96</v>
      </c>
      <c r="AO482" s="16">
        <v>-8.0787684722104902E-2</v>
      </c>
      <c r="AP482" s="18">
        <v>5.3412689127683404</v>
      </c>
      <c r="AQ482" s="16">
        <v>6.1465639683316198E-2</v>
      </c>
      <c r="AR482" s="18">
        <v>2.6355434514888101</v>
      </c>
      <c r="AS482" s="16">
        <v>3.77502381516771E-2</v>
      </c>
    </row>
    <row r="483" spans="2:45" x14ac:dyDescent="0.2">
      <c r="B483" s="29"/>
      <c r="C483" s="29"/>
      <c r="D483" s="29"/>
      <c r="E483" s="14" t="s">
        <v>320</v>
      </c>
      <c r="F483" s="15">
        <v>2390236.96</v>
      </c>
      <c r="G483" s="16">
        <v>0.25047129854644201</v>
      </c>
      <c r="H483" s="17">
        <v>664949.9</v>
      </c>
      <c r="I483" s="16">
        <v>0.38940246094461101</v>
      </c>
      <c r="J483" s="17">
        <v>1092161.55</v>
      </c>
      <c r="K483" s="16">
        <v>0.38007245976666598</v>
      </c>
      <c r="L483" s="18">
        <v>3.5946121053631299</v>
      </c>
      <c r="M483" s="16">
        <v>-9.9993462156180296E-2</v>
      </c>
      <c r="N483" s="18">
        <v>2.18853791364474</v>
      </c>
      <c r="O483" s="16">
        <v>-9.3908954057482202E-2</v>
      </c>
      <c r="P483" s="15">
        <v>6861978.0499999998</v>
      </c>
      <c r="Q483" s="16">
        <v>0.18158177532358299</v>
      </c>
      <c r="R483" s="17">
        <v>1847197.94</v>
      </c>
      <c r="S483" s="16">
        <v>0.26066080238528899</v>
      </c>
      <c r="T483" s="17">
        <v>3041870.28</v>
      </c>
      <c r="U483" s="16">
        <v>0.25916309124160702</v>
      </c>
      <c r="V483" s="18">
        <v>3.71480386666087</v>
      </c>
      <c r="W483" s="16">
        <v>-6.2728234995551593E-2</v>
      </c>
      <c r="X483" s="18">
        <v>2.2558417744230699</v>
      </c>
      <c r="Y483" s="16">
        <v>-6.1613397388835298E-2</v>
      </c>
      <c r="Z483" s="15">
        <v>13052640.630000001</v>
      </c>
      <c r="AA483" s="16">
        <v>0.21489766175361799</v>
      </c>
      <c r="AB483" s="17">
        <v>3479054.87</v>
      </c>
      <c r="AC483" s="16">
        <v>0.226360760458579</v>
      </c>
      <c r="AD483" s="17">
        <v>5830433.7800000003</v>
      </c>
      <c r="AE483" s="16">
        <v>0.228166574999524</v>
      </c>
      <c r="AF483" s="18">
        <v>3.7517777435916102</v>
      </c>
      <c r="AG483" s="16">
        <v>-9.3472484399084906E-3</v>
      </c>
      <c r="AH483" s="18">
        <v>2.2387083230023399</v>
      </c>
      <c r="AI483" s="16">
        <v>-1.0803838433651999E-2</v>
      </c>
      <c r="AJ483" s="15">
        <v>26274720.140000001</v>
      </c>
      <c r="AK483" s="16">
        <v>0.28299391147741099</v>
      </c>
      <c r="AL483" s="17">
        <v>6804113.7400000002</v>
      </c>
      <c r="AM483" s="16">
        <v>0.23384988896252901</v>
      </c>
      <c r="AN483" s="17">
        <v>11412299.380000001</v>
      </c>
      <c r="AO483" s="16">
        <v>0.22412702572356</v>
      </c>
      <c r="AP483" s="18">
        <v>3.86159331604589</v>
      </c>
      <c r="AQ483" s="16">
        <v>3.9829822861356397E-2</v>
      </c>
      <c r="AR483" s="18">
        <v>2.3023160596405599</v>
      </c>
      <c r="AS483" s="16">
        <v>4.8088870286199202E-2</v>
      </c>
    </row>
    <row r="484" spans="2:45" x14ac:dyDescent="0.2">
      <c r="B484" s="29"/>
      <c r="C484" s="29"/>
      <c r="D484" s="29"/>
      <c r="E484" s="14" t="s">
        <v>321</v>
      </c>
      <c r="F484" s="15">
        <v>1633638.83</v>
      </c>
      <c r="G484" s="16">
        <v>0.100453718220178</v>
      </c>
      <c r="H484" s="17">
        <v>356595.17</v>
      </c>
      <c r="I484" s="16">
        <v>9.9123648153610702E-2</v>
      </c>
      <c r="J484" s="17">
        <v>577532.18999999994</v>
      </c>
      <c r="K484" s="16">
        <v>3.9484494104615402E-2</v>
      </c>
      <c r="L484" s="18">
        <v>4.5812141258110701</v>
      </c>
      <c r="M484" s="16">
        <v>1.2101186875576599E-3</v>
      </c>
      <c r="N484" s="18">
        <v>2.82865415692241</v>
      </c>
      <c r="O484" s="16">
        <v>5.8653327164903797E-2</v>
      </c>
      <c r="P484" s="15">
        <v>4668353.46</v>
      </c>
      <c r="Q484" s="16">
        <v>6.9507525133998105E-2</v>
      </c>
      <c r="R484" s="17">
        <v>1014491.13</v>
      </c>
      <c r="S484" s="16">
        <v>4.5523436584063999E-2</v>
      </c>
      <c r="T484" s="17">
        <v>1653911.05</v>
      </c>
      <c r="U484" s="16">
        <v>2.3919944676904201E-4</v>
      </c>
      <c r="V484" s="18">
        <v>4.6016700609299601</v>
      </c>
      <c r="W484" s="16">
        <v>2.2939790453951701E-2</v>
      </c>
      <c r="X484" s="18">
        <v>2.8226145898233201</v>
      </c>
      <c r="Y484" s="16">
        <v>6.9251760704380896E-2</v>
      </c>
      <c r="Z484" s="15">
        <v>9001160.3200000003</v>
      </c>
      <c r="AA484" s="16">
        <v>7.9912181248349395E-2</v>
      </c>
      <c r="AB484" s="17">
        <v>1915595.53</v>
      </c>
      <c r="AC484" s="16">
        <v>5.0753878447426001E-2</v>
      </c>
      <c r="AD484" s="17">
        <v>3200549.7</v>
      </c>
      <c r="AE484" s="16">
        <v>1.6694286617853799E-2</v>
      </c>
      <c r="AF484" s="18">
        <v>4.6988835477184496</v>
      </c>
      <c r="AG484" s="16">
        <v>2.7749888341128199E-2</v>
      </c>
      <c r="AH484" s="18">
        <v>2.8123794859364302</v>
      </c>
      <c r="AI484" s="16">
        <v>6.21798464519722E-2</v>
      </c>
      <c r="AJ484" s="15">
        <v>18026507.559999999</v>
      </c>
      <c r="AK484" s="16">
        <v>0.105797941208449</v>
      </c>
      <c r="AL484" s="17">
        <v>3790970.93</v>
      </c>
      <c r="AM484" s="16">
        <v>8.2287327631752796E-2</v>
      </c>
      <c r="AN484" s="17">
        <v>6372058.8300000001</v>
      </c>
      <c r="AO484" s="16">
        <v>2.7818779479048799E-2</v>
      </c>
      <c r="AP484" s="18">
        <v>4.7551162730757204</v>
      </c>
      <c r="AQ484" s="16">
        <v>2.17230794230415E-2</v>
      </c>
      <c r="AR484" s="18">
        <v>2.8289926444386002</v>
      </c>
      <c r="AS484" s="16">
        <v>7.5868590150613702E-2</v>
      </c>
    </row>
    <row r="485" spans="2:45" x14ac:dyDescent="0.2">
      <c r="B485" s="29"/>
      <c r="C485" s="29"/>
      <c r="D485" s="29"/>
      <c r="E485" s="14" t="s">
        <v>322</v>
      </c>
      <c r="F485" s="15">
        <v>3149555.92</v>
      </c>
      <c r="G485" s="16">
        <v>6.12939747075711E-2</v>
      </c>
      <c r="H485" s="17">
        <v>818425.64</v>
      </c>
      <c r="I485" s="16">
        <v>0.118873234800018</v>
      </c>
      <c r="J485" s="17">
        <v>1100043.8600000001</v>
      </c>
      <c r="K485" s="16">
        <v>2.1755037476434001E-2</v>
      </c>
      <c r="L485" s="18">
        <v>3.8483104219462101</v>
      </c>
      <c r="M485" s="16">
        <v>-5.1461826328108001E-2</v>
      </c>
      <c r="N485" s="18">
        <v>2.86311849420259</v>
      </c>
      <c r="O485" s="16">
        <v>3.8697080788357797E-2</v>
      </c>
      <c r="P485" s="15">
        <v>9089266.1899999995</v>
      </c>
      <c r="Q485" s="16">
        <v>-6.0593505924989098E-2</v>
      </c>
      <c r="R485" s="17">
        <v>2371972.91</v>
      </c>
      <c r="S485" s="16">
        <v>-1.2522087316849799E-2</v>
      </c>
      <c r="T485" s="17">
        <v>3191172.43</v>
      </c>
      <c r="U485" s="16">
        <v>-0.124241747810345</v>
      </c>
      <c r="V485" s="18">
        <v>3.83194350647116</v>
      </c>
      <c r="W485" s="16">
        <v>-4.86810064212179E-2</v>
      </c>
      <c r="X485" s="18">
        <v>2.84825291938236</v>
      </c>
      <c r="Y485" s="16">
        <v>7.2677867123965595E-2</v>
      </c>
      <c r="Z485" s="15">
        <v>17590382.57</v>
      </c>
      <c r="AA485" s="16">
        <v>-8.4576922458294304E-2</v>
      </c>
      <c r="AB485" s="17">
        <v>4588876.68</v>
      </c>
      <c r="AC485" s="16">
        <v>-3.7413845070218998E-2</v>
      </c>
      <c r="AD485" s="17">
        <v>6133963.9699999997</v>
      </c>
      <c r="AE485" s="16">
        <v>-0.148497177255727</v>
      </c>
      <c r="AF485" s="18">
        <v>3.8332654801261699</v>
      </c>
      <c r="AG485" s="16">
        <v>-4.8996214153439403E-2</v>
      </c>
      <c r="AH485" s="18">
        <v>2.8677022975731599</v>
      </c>
      <c r="AI485" s="16">
        <v>7.5067578274640001E-2</v>
      </c>
      <c r="AJ485" s="15">
        <v>36497570.009999998</v>
      </c>
      <c r="AK485" s="16">
        <v>-5.0218468512267099E-2</v>
      </c>
      <c r="AL485" s="17">
        <v>9515865.0500000007</v>
      </c>
      <c r="AM485" s="16">
        <v>-5.9344590487131399E-3</v>
      </c>
      <c r="AN485" s="17">
        <v>12696715.689999999</v>
      </c>
      <c r="AO485" s="16">
        <v>-0.121557134117825</v>
      </c>
      <c r="AP485" s="18">
        <v>3.8354442626316998</v>
      </c>
      <c r="AQ485" s="16">
        <v>-4.4548380000352501E-2</v>
      </c>
      <c r="AR485" s="18">
        <v>2.87456779383866</v>
      </c>
      <c r="AS485" s="16">
        <v>8.12103648128739E-2</v>
      </c>
    </row>
    <row r="486" spans="2:45" x14ac:dyDescent="0.2">
      <c r="B486" s="29"/>
      <c r="C486" s="29"/>
      <c r="D486" s="29"/>
      <c r="E486" s="14" t="s">
        <v>323</v>
      </c>
      <c r="F486" s="15">
        <v>1314821.31</v>
      </c>
      <c r="G486" s="16">
        <v>0.39948244044153502</v>
      </c>
      <c r="H486" s="17">
        <v>274055.38</v>
      </c>
      <c r="I486" s="16">
        <v>0.35541631879319902</v>
      </c>
      <c r="J486" s="17">
        <v>481230.62</v>
      </c>
      <c r="K486" s="16">
        <v>0.35951276038507601</v>
      </c>
      <c r="L486" s="18">
        <v>4.7976482344553899</v>
      </c>
      <c r="M486" s="16">
        <v>3.2511134060691997E-2</v>
      </c>
      <c r="N486" s="18">
        <v>2.73220625487214</v>
      </c>
      <c r="O486" s="16">
        <v>2.9400003605068999E-2</v>
      </c>
      <c r="P486" s="15">
        <v>3975320.43</v>
      </c>
      <c r="Q486" s="16">
        <v>0.33511527468709501</v>
      </c>
      <c r="R486" s="17">
        <v>850638.73</v>
      </c>
      <c r="S486" s="16">
        <v>0.30374786535567699</v>
      </c>
      <c r="T486" s="17">
        <v>1503372.71</v>
      </c>
      <c r="U486" s="16">
        <v>0.31727697416494699</v>
      </c>
      <c r="V486" s="18">
        <v>4.6733358002638798</v>
      </c>
      <c r="W486" s="16">
        <v>2.4059413760084199E-2</v>
      </c>
      <c r="X486" s="18">
        <v>2.64426805379486</v>
      </c>
      <c r="Y486" s="16">
        <v>1.35417993876776E-2</v>
      </c>
      <c r="Z486" s="15">
        <v>7727949.9500000002</v>
      </c>
      <c r="AA486" s="16">
        <v>0.32878677202633799</v>
      </c>
      <c r="AB486" s="17">
        <v>1665556.44</v>
      </c>
      <c r="AC486" s="16">
        <v>0.27839940576820499</v>
      </c>
      <c r="AD486" s="17">
        <v>3033122.69</v>
      </c>
      <c r="AE486" s="16">
        <v>0.28635809065071699</v>
      </c>
      <c r="AF486" s="18">
        <v>4.6398607482794203</v>
      </c>
      <c r="AG486" s="16">
        <v>3.9414416207315901E-2</v>
      </c>
      <c r="AH486" s="18">
        <v>2.5478527378660001</v>
      </c>
      <c r="AI486" s="16">
        <v>3.2983569415075499E-2</v>
      </c>
      <c r="AJ486" s="15">
        <v>14667652.369999999</v>
      </c>
      <c r="AK486" s="16">
        <v>0.34498217438243201</v>
      </c>
      <c r="AL486" s="17">
        <v>3135569.57</v>
      </c>
      <c r="AM486" s="16">
        <v>0.317779289201294</v>
      </c>
      <c r="AN486" s="17">
        <v>5715198.1799999997</v>
      </c>
      <c r="AO486" s="16">
        <v>0.33829177556545698</v>
      </c>
      <c r="AP486" s="18">
        <v>4.67782711961961</v>
      </c>
      <c r="AQ486" s="16">
        <v>2.0642975196268499E-2</v>
      </c>
      <c r="AR486" s="18">
        <v>2.5664293534612002</v>
      </c>
      <c r="AS486" s="16">
        <v>4.9992079000478898E-3</v>
      </c>
    </row>
    <row r="487" spans="2:45" x14ac:dyDescent="0.2">
      <c r="B487" s="29"/>
      <c r="C487" s="29"/>
      <c r="D487" s="29"/>
      <c r="E487" s="14" t="s">
        <v>324</v>
      </c>
      <c r="F487" s="15">
        <v>1363425.04</v>
      </c>
      <c r="G487" s="16">
        <v>0.21651434016899401</v>
      </c>
      <c r="H487" s="17">
        <v>295810.28000000003</v>
      </c>
      <c r="I487" s="16">
        <v>0.18809085936429101</v>
      </c>
      <c r="J487" s="17">
        <v>441037.37</v>
      </c>
      <c r="K487" s="16">
        <v>0.17905644392114101</v>
      </c>
      <c r="L487" s="18">
        <v>4.6091198723722497</v>
      </c>
      <c r="M487" s="16">
        <v>2.39236591887525E-2</v>
      </c>
      <c r="N487" s="18">
        <v>3.0914047941107601</v>
      </c>
      <c r="O487" s="16">
        <v>3.1769383426022403E-2</v>
      </c>
      <c r="P487" s="15">
        <v>3995372.25</v>
      </c>
      <c r="Q487" s="16">
        <v>0.23833816517103501</v>
      </c>
      <c r="R487" s="17">
        <v>860818.96</v>
      </c>
      <c r="S487" s="16">
        <v>0.180641720600378</v>
      </c>
      <c r="T487" s="17">
        <v>1265341.93</v>
      </c>
      <c r="U487" s="16">
        <v>0.16060287124901301</v>
      </c>
      <c r="V487" s="18">
        <v>4.6413618143355002</v>
      </c>
      <c r="W487" s="16">
        <v>4.8868715685667002E-2</v>
      </c>
      <c r="X487" s="18">
        <v>3.1575435503034299</v>
      </c>
      <c r="Y487" s="16">
        <v>6.6978374642796504E-2</v>
      </c>
      <c r="Z487" s="15">
        <v>7648349.8700000001</v>
      </c>
      <c r="AA487" s="16">
        <v>0.26424969194910602</v>
      </c>
      <c r="AB487" s="17">
        <v>1658983.1</v>
      </c>
      <c r="AC487" s="16">
        <v>0.25940475203229302</v>
      </c>
      <c r="AD487" s="17">
        <v>2462864.59</v>
      </c>
      <c r="AE487" s="16">
        <v>0.18244737853470899</v>
      </c>
      <c r="AF487" s="18">
        <v>4.6102638839419203</v>
      </c>
      <c r="AG487" s="16">
        <v>3.84700780983645E-3</v>
      </c>
      <c r="AH487" s="18">
        <v>3.1054690952375901</v>
      </c>
      <c r="AI487" s="16">
        <v>6.9180510608233103E-2</v>
      </c>
      <c r="AJ487" s="15">
        <v>15406346.07</v>
      </c>
      <c r="AK487" s="16">
        <v>0.29707276566138002</v>
      </c>
      <c r="AL487" s="17">
        <v>3353989.74</v>
      </c>
      <c r="AM487" s="16">
        <v>0.33086550539579701</v>
      </c>
      <c r="AN487" s="17">
        <v>5007836.82</v>
      </c>
      <c r="AO487" s="16">
        <v>0.209128260667999</v>
      </c>
      <c r="AP487" s="18">
        <v>4.5934386400359104</v>
      </c>
      <c r="AQ487" s="16">
        <v>-2.5391551285543101E-2</v>
      </c>
      <c r="AR487" s="18">
        <v>3.0764473012521201</v>
      </c>
      <c r="AS487" s="16">
        <v>7.2733809848092301E-2</v>
      </c>
    </row>
    <row r="488" spans="2:45" x14ac:dyDescent="0.2">
      <c r="B488" s="29"/>
      <c r="C488" s="29"/>
      <c r="D488" s="29"/>
      <c r="E488" s="14" t="s">
        <v>325</v>
      </c>
      <c r="F488" s="15">
        <v>2109272.75</v>
      </c>
      <c r="G488" s="16">
        <v>0.15878629068831501</v>
      </c>
      <c r="H488" s="17">
        <v>448756.68</v>
      </c>
      <c r="I488" s="16">
        <v>0.19127886946703301</v>
      </c>
      <c r="J488" s="17">
        <v>794421.33</v>
      </c>
      <c r="K488" s="16">
        <v>0.123585245583342</v>
      </c>
      <c r="L488" s="18">
        <v>4.7002592808200596</v>
      </c>
      <c r="M488" s="16">
        <v>-2.7275375742419599E-2</v>
      </c>
      <c r="N488" s="18">
        <v>2.6551058869479198</v>
      </c>
      <c r="O488" s="16">
        <v>3.1329216223996703E-2</v>
      </c>
      <c r="P488" s="15">
        <v>6131813.6600000001</v>
      </c>
      <c r="Q488" s="16">
        <v>0.15028740040573499</v>
      </c>
      <c r="R488" s="17">
        <v>1307239.49</v>
      </c>
      <c r="S488" s="16">
        <v>0.17638328375655701</v>
      </c>
      <c r="T488" s="17">
        <v>2319350.66</v>
      </c>
      <c r="U488" s="16">
        <v>0.121834169493392</v>
      </c>
      <c r="V488" s="18">
        <v>4.6906582205529901</v>
      </c>
      <c r="W488" s="16">
        <v>-2.2183147033073902E-2</v>
      </c>
      <c r="X488" s="18">
        <v>2.6437630866908202</v>
      </c>
      <c r="Y488" s="16">
        <v>2.53631344864385E-2</v>
      </c>
      <c r="Z488" s="15">
        <v>11673326.810000001</v>
      </c>
      <c r="AA488" s="16">
        <v>0.13457592313383901</v>
      </c>
      <c r="AB488" s="17">
        <v>2454273.08</v>
      </c>
      <c r="AC488" s="16">
        <v>0.16095696050291</v>
      </c>
      <c r="AD488" s="17">
        <v>4412851.92</v>
      </c>
      <c r="AE488" s="16">
        <v>0.101350692347426</v>
      </c>
      <c r="AF488" s="18">
        <v>4.7563276088250097</v>
      </c>
      <c r="AG488" s="16">
        <v>-2.2723527457592801E-2</v>
      </c>
      <c r="AH488" s="18">
        <v>2.6453021813612101</v>
      </c>
      <c r="AI488" s="16">
        <v>3.01677122621101E-2</v>
      </c>
      <c r="AJ488" s="15">
        <v>23132990.920000002</v>
      </c>
      <c r="AK488" s="16">
        <v>0.16452323872074801</v>
      </c>
      <c r="AL488" s="17">
        <v>4815604.46</v>
      </c>
      <c r="AM488" s="16">
        <v>0.219746663999383</v>
      </c>
      <c r="AN488" s="17">
        <v>8735367.2200000007</v>
      </c>
      <c r="AO488" s="16">
        <v>0.134597666207982</v>
      </c>
      <c r="AP488" s="18">
        <v>4.8037564364246004</v>
      </c>
      <c r="AQ488" s="16">
        <v>-4.5274504049525502E-2</v>
      </c>
      <c r="AR488" s="18">
        <v>2.6481990209909001</v>
      </c>
      <c r="AS488" s="16">
        <v>2.6375492744297301E-2</v>
      </c>
    </row>
    <row r="489" spans="2:45" x14ac:dyDescent="0.2">
      <c r="B489" s="29"/>
      <c r="C489" s="29"/>
      <c r="D489" s="29"/>
      <c r="E489" s="14" t="s">
        <v>326</v>
      </c>
      <c r="F489" s="15">
        <v>2282140.38</v>
      </c>
      <c r="G489" s="16">
        <v>0.19433621779886001</v>
      </c>
      <c r="H489" s="17">
        <v>559348.52</v>
      </c>
      <c r="I489" s="16">
        <v>0.16730680019626101</v>
      </c>
      <c r="J489" s="17">
        <v>931657.12</v>
      </c>
      <c r="K489" s="16">
        <v>0.125402048968633</v>
      </c>
      <c r="L489" s="18">
        <v>4.0799971724248101</v>
      </c>
      <c r="M489" s="16">
        <v>2.3155367207707899E-2</v>
      </c>
      <c r="N489" s="18">
        <v>2.449549658355</v>
      </c>
      <c r="O489" s="16">
        <v>6.1252926359429298E-2</v>
      </c>
      <c r="P489" s="15">
        <v>6929870.0599999996</v>
      </c>
      <c r="Q489" s="16">
        <v>0.18500701153410201</v>
      </c>
      <c r="R489" s="17">
        <v>1697127.07</v>
      </c>
      <c r="S489" s="16">
        <v>0.131997493543662</v>
      </c>
      <c r="T489" s="17">
        <v>2830117.14</v>
      </c>
      <c r="U489" s="16">
        <v>0.111908371855959</v>
      </c>
      <c r="V489" s="18">
        <v>4.0832947529379799</v>
      </c>
      <c r="W489" s="16">
        <v>4.6828299791103402E-2</v>
      </c>
      <c r="X489" s="18">
        <v>2.4486159820225701</v>
      </c>
      <c r="Y489" s="16">
        <v>6.5741603830295106E-2</v>
      </c>
      <c r="Z489" s="15">
        <v>12995412.07</v>
      </c>
      <c r="AA489" s="16">
        <v>0.193703276271359</v>
      </c>
      <c r="AB489" s="17">
        <v>3203820.03</v>
      </c>
      <c r="AC489" s="16">
        <v>0.151254039048103</v>
      </c>
      <c r="AD489" s="17">
        <v>5388314.0199999996</v>
      </c>
      <c r="AE489" s="16">
        <v>0.132591207868859</v>
      </c>
      <c r="AF489" s="18">
        <v>4.0562241163090604</v>
      </c>
      <c r="AG489" s="16">
        <v>3.6872172243022E-2</v>
      </c>
      <c r="AH489" s="18">
        <v>2.4117770459858998</v>
      </c>
      <c r="AI489" s="16">
        <v>5.3957745723181898E-2</v>
      </c>
      <c r="AJ489" s="15">
        <v>25360930.890000001</v>
      </c>
      <c r="AK489" s="16">
        <v>0.18977917212880999</v>
      </c>
      <c r="AL489" s="17">
        <v>6292212.7699999996</v>
      </c>
      <c r="AM489" s="16">
        <v>0.198214352697383</v>
      </c>
      <c r="AN489" s="17">
        <v>10641196.98</v>
      </c>
      <c r="AO489" s="16">
        <v>0.17831197469163401</v>
      </c>
      <c r="AP489" s="18">
        <v>4.0305265916810402</v>
      </c>
      <c r="AQ489" s="16">
        <v>-7.0397926294100497E-3</v>
      </c>
      <c r="AR489" s="18">
        <v>2.38327802198057</v>
      </c>
      <c r="AS489" s="16">
        <v>9.7318856834816003E-3</v>
      </c>
    </row>
    <row r="490" spans="2:45" x14ac:dyDescent="0.2">
      <c r="B490" s="29"/>
      <c r="C490" s="29"/>
      <c r="D490" s="29"/>
      <c r="E490" s="14" t="s">
        <v>327</v>
      </c>
      <c r="F490" s="15">
        <v>15823151.029999999</v>
      </c>
      <c r="G490" s="16">
        <v>0.15023348528255101</v>
      </c>
      <c r="H490" s="17">
        <v>3715017.84</v>
      </c>
      <c r="I490" s="16">
        <v>0.182906864553882</v>
      </c>
      <c r="J490" s="17">
        <v>6013412.54</v>
      </c>
      <c r="K490" s="16">
        <v>0.136836402436737</v>
      </c>
      <c r="L490" s="18">
        <v>4.2592395814713004</v>
      </c>
      <c r="M490" s="16">
        <v>-2.7621261022653099E-2</v>
      </c>
      <c r="N490" s="18">
        <v>2.6313097471273799</v>
      </c>
      <c r="O490" s="16">
        <v>1.17845301374044E-2</v>
      </c>
      <c r="P490" s="15">
        <v>46458538.149999999</v>
      </c>
      <c r="Q490" s="16">
        <v>9.8698618551172401E-2</v>
      </c>
      <c r="R490" s="17">
        <v>10842094.970000001</v>
      </c>
      <c r="S490" s="16">
        <v>0.106898305517601</v>
      </c>
      <c r="T490" s="17">
        <v>17590902.109999999</v>
      </c>
      <c r="U490" s="16">
        <v>6.7526754210553805E-2</v>
      </c>
      <c r="V490" s="18">
        <v>4.2850148683027101</v>
      </c>
      <c r="W490" s="16">
        <v>-7.4078051484546296E-3</v>
      </c>
      <c r="X490" s="18">
        <v>2.6410548964165699</v>
      </c>
      <c r="Y490" s="16">
        <v>2.9200077860034999E-2</v>
      </c>
      <c r="Z490" s="15">
        <v>88948833.609999999</v>
      </c>
      <c r="AA490" s="16">
        <v>9.5820724789638406E-2</v>
      </c>
      <c r="AB490" s="17">
        <v>20704223.489999998</v>
      </c>
      <c r="AC490" s="16">
        <v>9.6597799256844599E-2</v>
      </c>
      <c r="AD490" s="17">
        <v>33968576.759999998</v>
      </c>
      <c r="AE490" s="16">
        <v>5.6826846986946497E-2</v>
      </c>
      <c r="AF490" s="18">
        <v>4.29616854034452</v>
      </c>
      <c r="AG490" s="16">
        <v>-7.0862304094808804E-4</v>
      </c>
      <c r="AH490" s="18">
        <v>2.6185622741410399</v>
      </c>
      <c r="AI490" s="16">
        <v>3.6897130228915699E-2</v>
      </c>
      <c r="AJ490" s="15">
        <v>178307736.88</v>
      </c>
      <c r="AK490" s="16">
        <v>0.121233608465825</v>
      </c>
      <c r="AL490" s="17">
        <v>41254490.18</v>
      </c>
      <c r="AM490" s="16">
        <v>0.126098224487417</v>
      </c>
      <c r="AN490" s="17">
        <v>67767433.230000004</v>
      </c>
      <c r="AO490" s="16">
        <v>7.6756606999429794E-2</v>
      </c>
      <c r="AP490" s="18">
        <v>4.3221413257566503</v>
      </c>
      <c r="AQ490" s="16">
        <v>-4.3198860595006798E-3</v>
      </c>
      <c r="AR490" s="18">
        <v>2.6311714695587001</v>
      </c>
      <c r="AS490" s="16">
        <v>4.13064579100548E-2</v>
      </c>
    </row>
    <row r="491" spans="2:45" x14ac:dyDescent="0.2">
      <c r="B491" s="28" t="s">
        <v>19</v>
      </c>
      <c r="C491" s="28" t="s">
        <v>20</v>
      </c>
      <c r="D491" s="28" t="s">
        <v>23</v>
      </c>
      <c r="E491" s="14" t="s">
        <v>271</v>
      </c>
      <c r="F491" s="15">
        <v>12266.96</v>
      </c>
      <c r="G491" s="16">
        <v>-2.19864415482116E-2</v>
      </c>
      <c r="H491" s="17">
        <v>882.46</v>
      </c>
      <c r="I491" s="16">
        <v>-1.6066988526765299E-2</v>
      </c>
      <c r="J491" s="17">
        <v>3074.44</v>
      </c>
      <c r="K491" s="16">
        <v>-3.1364308016093197E-2</v>
      </c>
      <c r="L491" s="18">
        <v>13.900868028012599</v>
      </c>
      <c r="M491" s="16">
        <v>-6.0161138537096403E-3</v>
      </c>
      <c r="N491" s="18">
        <v>3.9899819154057301</v>
      </c>
      <c r="O491" s="16">
        <v>9.6815206640531101E-3</v>
      </c>
      <c r="P491" s="15">
        <v>37888.120000000003</v>
      </c>
      <c r="Q491" s="16">
        <v>-1.1686563878682899E-3</v>
      </c>
      <c r="R491" s="17">
        <v>2711.43</v>
      </c>
      <c r="S491" s="16">
        <v>8.6077022940232902E-3</v>
      </c>
      <c r="T491" s="17">
        <v>9494.07</v>
      </c>
      <c r="U491" s="16">
        <v>-4.5337731498713797E-3</v>
      </c>
      <c r="V491" s="18">
        <v>13.9734826272484</v>
      </c>
      <c r="W491" s="16">
        <v>-9.6929248702502403E-3</v>
      </c>
      <c r="X491" s="18">
        <v>3.99071420370821</v>
      </c>
      <c r="Y491" s="16">
        <v>3.3804429233637401E-3</v>
      </c>
      <c r="Z491" s="15">
        <v>67127.149999999994</v>
      </c>
      <c r="AA491" s="16">
        <v>2.1322243206732001E-2</v>
      </c>
      <c r="AB491" s="17">
        <v>4790.6899999999996</v>
      </c>
      <c r="AC491" s="16">
        <v>2.6712101241949698E-2</v>
      </c>
      <c r="AD491" s="17">
        <v>16822.14</v>
      </c>
      <c r="AE491" s="16">
        <v>1.9337066791411499E-2</v>
      </c>
      <c r="AF491" s="18">
        <v>14.012000359029701</v>
      </c>
      <c r="AG491" s="16">
        <v>-5.2496294031189701E-3</v>
      </c>
      <c r="AH491" s="18">
        <v>3.9904049068667802</v>
      </c>
      <c r="AI491" s="16">
        <v>1.94751714618725E-3</v>
      </c>
      <c r="AJ491" s="15">
        <v>130139.8</v>
      </c>
      <c r="AK491" s="16">
        <v>3.9247837033167199E-2</v>
      </c>
      <c r="AL491" s="17">
        <v>9324.09</v>
      </c>
      <c r="AM491" s="16">
        <v>4.2938588690869799E-2</v>
      </c>
      <c r="AN491" s="17">
        <v>32681.9</v>
      </c>
      <c r="AO491" s="16">
        <v>3.7654377040342399E-2</v>
      </c>
      <c r="AP491" s="18">
        <v>13.957372783832</v>
      </c>
      <c r="AQ491" s="16">
        <v>-3.5388005561624802E-3</v>
      </c>
      <c r="AR491" s="18">
        <v>3.9820145095603401</v>
      </c>
      <c r="AS491" s="16">
        <v>1.5356365549864001E-3</v>
      </c>
    </row>
    <row r="492" spans="2:45" x14ac:dyDescent="0.2">
      <c r="B492" s="29"/>
      <c r="C492" s="29"/>
      <c r="D492" s="29"/>
      <c r="E492" s="14" t="s">
        <v>272</v>
      </c>
      <c r="F492" s="15">
        <v>19484.79</v>
      </c>
      <c r="G492" s="16">
        <v>2.35629857512953</v>
      </c>
      <c r="H492" s="17">
        <v>1485.86</v>
      </c>
      <c r="I492" s="16">
        <v>2.3106659833782701</v>
      </c>
      <c r="J492" s="17">
        <v>5126.41</v>
      </c>
      <c r="K492" s="16">
        <v>2.4307808651889902</v>
      </c>
      <c r="L492" s="18">
        <v>13.113476370586699</v>
      </c>
      <c r="M492" s="16">
        <v>1.3783508206618399E-2</v>
      </c>
      <c r="N492" s="18">
        <v>3.8008645426331502</v>
      </c>
      <c r="O492" s="16">
        <v>-2.17100109235209E-2</v>
      </c>
      <c r="P492" s="15">
        <v>55728.22</v>
      </c>
      <c r="Q492" s="16">
        <v>2.36975420507118</v>
      </c>
      <c r="R492" s="17">
        <v>4269.88</v>
      </c>
      <c r="S492" s="16">
        <v>2.22255094339623</v>
      </c>
      <c r="T492" s="17">
        <v>14728</v>
      </c>
      <c r="U492" s="16">
        <v>2.3184325318144099</v>
      </c>
      <c r="V492" s="18">
        <v>13.0514721725201</v>
      </c>
      <c r="W492" s="16">
        <v>4.5679110822625699E-2</v>
      </c>
      <c r="X492" s="18">
        <v>3.78382808256382</v>
      </c>
      <c r="Y492" s="16">
        <v>1.54656370936387E-2</v>
      </c>
      <c r="Z492" s="15">
        <v>102981.48</v>
      </c>
      <c r="AA492" s="16">
        <v>3.0462963836107302</v>
      </c>
      <c r="AB492" s="17">
        <v>7956.93</v>
      </c>
      <c r="AC492" s="16">
        <v>2.7678604406688199</v>
      </c>
      <c r="AD492" s="17">
        <v>27441</v>
      </c>
      <c r="AE492" s="16">
        <v>2.9275041220115399</v>
      </c>
      <c r="AF492" s="18">
        <v>12.9423634492197</v>
      </c>
      <c r="AG492" s="16">
        <v>7.38976263389656E-2</v>
      </c>
      <c r="AH492" s="18">
        <v>3.7528326227178299</v>
      </c>
      <c r="AI492" s="16">
        <v>3.0246247466278499E-2</v>
      </c>
      <c r="AJ492" s="15">
        <v>148933.23000000001</v>
      </c>
      <c r="AK492" s="16">
        <v>3.59659964556365</v>
      </c>
      <c r="AL492" s="17">
        <v>11489.12</v>
      </c>
      <c r="AM492" s="16">
        <v>3.2802293395126401</v>
      </c>
      <c r="AN492" s="17">
        <v>39389.160000000003</v>
      </c>
      <c r="AO492" s="16">
        <v>3.4665596211677898</v>
      </c>
      <c r="AP492" s="18">
        <v>12.962979758240801</v>
      </c>
      <c r="AQ492" s="16">
        <v>7.3914335180702603E-2</v>
      </c>
      <c r="AR492" s="18">
        <v>3.7810714927660301</v>
      </c>
      <c r="AS492" s="16">
        <v>2.9114136029792102E-2</v>
      </c>
    </row>
    <row r="493" spans="2:45" x14ac:dyDescent="0.2">
      <c r="B493" s="29"/>
      <c r="C493" s="29"/>
      <c r="D493" s="29"/>
      <c r="E493" s="14" t="s">
        <v>273</v>
      </c>
      <c r="F493" s="15">
        <v>13253.52</v>
      </c>
      <c r="G493" s="16">
        <v>-0.56891607772932096</v>
      </c>
      <c r="H493" s="17">
        <v>940.49</v>
      </c>
      <c r="I493" s="16">
        <v>-0.60818793847589503</v>
      </c>
      <c r="J493" s="17">
        <v>3529.92</v>
      </c>
      <c r="K493" s="16">
        <v>-0.56691871014917705</v>
      </c>
      <c r="L493" s="18">
        <v>14.092143457134</v>
      </c>
      <c r="M493" s="16">
        <v>0.10023137264792401</v>
      </c>
      <c r="N493" s="18">
        <v>3.75462333423987</v>
      </c>
      <c r="O493" s="16">
        <v>-4.6119923140344301E-3</v>
      </c>
      <c r="P493" s="15">
        <v>40114.639999999999</v>
      </c>
      <c r="Q493" s="16">
        <v>-0.57144818269002595</v>
      </c>
      <c r="R493" s="17">
        <v>2863.11</v>
      </c>
      <c r="S493" s="16">
        <v>-0.60979974214791299</v>
      </c>
      <c r="T493" s="17">
        <v>10782.05</v>
      </c>
      <c r="U493" s="16">
        <v>-0.56782772511373403</v>
      </c>
      <c r="V493" s="18">
        <v>14.0108623140571</v>
      </c>
      <c r="W493" s="16">
        <v>9.8286863440323696E-2</v>
      </c>
      <c r="X493" s="18">
        <v>3.7205021308563802</v>
      </c>
      <c r="Y493" s="16">
        <v>-8.3773480777885097E-3</v>
      </c>
      <c r="Z493" s="15">
        <v>69119.5</v>
      </c>
      <c r="AA493" s="16">
        <v>-0.57879469450541898</v>
      </c>
      <c r="AB493" s="17">
        <v>4974.05</v>
      </c>
      <c r="AC493" s="16">
        <v>-0.612083319360467</v>
      </c>
      <c r="AD493" s="17">
        <v>18618.97</v>
      </c>
      <c r="AE493" s="16">
        <v>-0.57456308616488105</v>
      </c>
      <c r="AF493" s="18">
        <v>13.8960203455936</v>
      </c>
      <c r="AG493" s="16">
        <v>8.5813852604035595E-2</v>
      </c>
      <c r="AH493" s="18">
        <v>3.71231598740424</v>
      </c>
      <c r="AI493" s="16">
        <v>-9.9465001811710908E-3</v>
      </c>
      <c r="AJ493" s="15">
        <v>229709.57</v>
      </c>
      <c r="AK493" s="16">
        <v>-0.25330739835895699</v>
      </c>
      <c r="AL493" s="17">
        <v>17534.36</v>
      </c>
      <c r="AM493" s="16">
        <v>-0.26885452613705901</v>
      </c>
      <c r="AN493" s="17">
        <v>61242.51</v>
      </c>
      <c r="AO493" s="16">
        <v>-0.25222126603372602</v>
      </c>
      <c r="AP493" s="18">
        <v>13.1005391699497</v>
      </c>
      <c r="AQ493" s="16">
        <v>2.1264068962856899E-2</v>
      </c>
      <c r="AR493" s="18">
        <v>3.7508189981109501</v>
      </c>
      <c r="AS493" s="16">
        <v>-1.45247822102355E-3</v>
      </c>
    </row>
    <row r="494" spans="2:45" x14ac:dyDescent="0.2">
      <c r="B494" s="29"/>
      <c r="C494" s="29"/>
      <c r="D494" s="29"/>
      <c r="E494" s="14" t="s">
        <v>274</v>
      </c>
      <c r="F494" s="15">
        <v>3117.26</v>
      </c>
      <c r="G494" s="16">
        <v>1.73343154276495</v>
      </c>
      <c r="H494" s="17">
        <v>240.34</v>
      </c>
      <c r="I494" s="16">
        <v>1.6793756967669999</v>
      </c>
      <c r="J494" s="17">
        <v>805.66</v>
      </c>
      <c r="K494" s="16">
        <v>1.8068842978085899</v>
      </c>
      <c r="L494" s="18">
        <v>12.970208870766401</v>
      </c>
      <c r="M494" s="16">
        <v>2.0174791487125299E-2</v>
      </c>
      <c r="N494" s="18">
        <v>3.8692004071196302</v>
      </c>
      <c r="O494" s="16">
        <v>-2.61687861879423E-2</v>
      </c>
      <c r="P494" s="15">
        <v>8219.9699999999993</v>
      </c>
      <c r="Q494" s="16">
        <v>1.2470722346148799</v>
      </c>
      <c r="R494" s="17">
        <v>634.29999999999995</v>
      </c>
      <c r="S494" s="16">
        <v>1.22741159532254</v>
      </c>
      <c r="T494" s="17">
        <v>2143.5700000000002</v>
      </c>
      <c r="U494" s="16">
        <v>1.27804287065475</v>
      </c>
      <c r="V494" s="18">
        <v>12.9591202900836</v>
      </c>
      <c r="W494" s="16">
        <v>8.8266754710378294E-3</v>
      </c>
      <c r="X494" s="18">
        <v>3.8347103197003101</v>
      </c>
      <c r="Y494" s="16">
        <v>-1.3595282353474E-2</v>
      </c>
      <c r="Z494" s="15">
        <v>15326.56</v>
      </c>
      <c r="AA494" s="16">
        <v>0.51270792065038295</v>
      </c>
      <c r="AB494" s="17">
        <v>1189.67</v>
      </c>
      <c r="AC494" s="16">
        <v>0.62529885104580796</v>
      </c>
      <c r="AD494" s="17">
        <v>4059.87</v>
      </c>
      <c r="AE494" s="16">
        <v>0.70975729933923803</v>
      </c>
      <c r="AF494" s="18">
        <v>12.8830347911606</v>
      </c>
      <c r="AG494" s="16">
        <v>-6.9273986333638002E-2</v>
      </c>
      <c r="AH494" s="18">
        <v>3.7751356570530601</v>
      </c>
      <c r="AI494" s="16">
        <v>-0.115249912233161</v>
      </c>
      <c r="AJ494" s="15">
        <v>22974.47</v>
      </c>
      <c r="AK494" s="16">
        <v>-0.118361076978927</v>
      </c>
      <c r="AL494" s="17">
        <v>1777.33</v>
      </c>
      <c r="AM494" s="16">
        <v>-1.5000000000000399E-3</v>
      </c>
      <c r="AN494" s="17">
        <v>6056.87</v>
      </c>
      <c r="AO494" s="16">
        <v>5.7377535700569103E-2</v>
      </c>
      <c r="AP494" s="18">
        <v>12.9263952107937</v>
      </c>
      <c r="AQ494" s="16">
        <v>-0.117036631926817</v>
      </c>
      <c r="AR494" s="18">
        <v>3.7931258224132298</v>
      </c>
      <c r="AS494" s="16">
        <v>-0.16620233241768301</v>
      </c>
    </row>
    <row r="495" spans="2:45" x14ac:dyDescent="0.2">
      <c r="B495" s="29"/>
      <c r="C495" s="29"/>
      <c r="D495" s="29"/>
      <c r="E495" s="14" t="s">
        <v>275</v>
      </c>
      <c r="F495" s="15">
        <v>30665.200000000001</v>
      </c>
      <c r="G495" s="136">
        <v>0.45720137426997798</v>
      </c>
      <c r="H495" s="17">
        <v>2047.14</v>
      </c>
      <c r="I495" s="136">
        <v>0.394861102593978</v>
      </c>
      <c r="J495" s="17">
        <v>6731.26</v>
      </c>
      <c r="K495" s="136">
        <v>0.18986137969801201</v>
      </c>
      <c r="L495" s="137">
        <v>14.979532420840799</v>
      </c>
      <c r="M495" s="136">
        <v>4.4692816768686298E-2</v>
      </c>
      <c r="N495" s="137">
        <v>4.5556404001628197</v>
      </c>
      <c r="O495" s="136">
        <v>0.224681630258323</v>
      </c>
      <c r="P495" s="15">
        <v>95491.02</v>
      </c>
      <c r="Q495" s="136">
        <v>0.32881123943269602</v>
      </c>
      <c r="R495" s="17">
        <v>6372.97</v>
      </c>
      <c r="S495" s="136">
        <v>0.286665495680474</v>
      </c>
      <c r="T495" s="17">
        <v>20923.8</v>
      </c>
      <c r="U495" s="136">
        <v>7.4115388939339402E-2</v>
      </c>
      <c r="V495" s="137">
        <v>14.983754827027299</v>
      </c>
      <c r="W495" s="136">
        <v>3.2755789203729402E-2</v>
      </c>
      <c r="X495" s="137">
        <v>4.5637513262409302</v>
      </c>
      <c r="Y495" s="136">
        <v>0.237121498412626</v>
      </c>
      <c r="Z495" s="15">
        <v>147314.6</v>
      </c>
      <c r="AA495" s="136">
        <v>0.13725693638677799</v>
      </c>
      <c r="AB495" s="17">
        <v>9917.2000000000007</v>
      </c>
      <c r="AC495" s="136">
        <v>0.11161551455316</v>
      </c>
      <c r="AD495" s="17">
        <v>32693.39</v>
      </c>
      <c r="AE495" s="136">
        <v>-7.1071172039442299E-2</v>
      </c>
      <c r="AF495" s="137">
        <v>14.8544548864599</v>
      </c>
      <c r="AG495" s="136">
        <v>2.3066808170561399E-2</v>
      </c>
      <c r="AH495" s="137">
        <v>4.5059444737911898</v>
      </c>
      <c r="AI495" s="136">
        <v>0.22426702902912399</v>
      </c>
      <c r="AJ495" s="15">
        <v>207872.94</v>
      </c>
      <c r="AK495" s="136">
        <v>-0.169911620617719</v>
      </c>
      <c r="AL495" s="17">
        <v>14541.07</v>
      </c>
      <c r="AM495" s="136">
        <v>-0.15643988133015099</v>
      </c>
      <c r="AN495" s="17">
        <v>48108.95</v>
      </c>
      <c r="AO495" s="136">
        <v>-0.29536176515217599</v>
      </c>
      <c r="AP495" s="137">
        <v>14.295573847041499</v>
      </c>
      <c r="AQ495" s="136">
        <v>-1.5970099806057899E-2</v>
      </c>
      <c r="AR495" s="137">
        <v>4.3208787554082999</v>
      </c>
      <c r="AS495" s="136">
        <v>0.17803482458136899</v>
      </c>
    </row>
    <row r="496" spans="2:45" x14ac:dyDescent="0.2">
      <c r="B496" s="29"/>
      <c r="C496" s="29"/>
      <c r="D496" s="29"/>
      <c r="E496" s="14" t="s">
        <v>276</v>
      </c>
      <c r="F496" s="15">
        <v>2668.08</v>
      </c>
      <c r="G496" s="16">
        <v>-0.89903488111600205</v>
      </c>
      <c r="H496" s="17">
        <v>166.38</v>
      </c>
      <c r="I496" s="16">
        <v>-0.92213590415574698</v>
      </c>
      <c r="J496" s="17">
        <v>539.23</v>
      </c>
      <c r="K496" s="16">
        <v>-0.92113949430881703</v>
      </c>
      <c r="L496" s="18">
        <v>16.036062026685901</v>
      </c>
      <c r="M496" s="16">
        <v>0.29668389248303301</v>
      </c>
      <c r="N496" s="18">
        <v>4.9479442909333704</v>
      </c>
      <c r="O496" s="16">
        <v>0.28030017052359002</v>
      </c>
      <c r="P496" s="15">
        <v>7913.87</v>
      </c>
      <c r="Q496" s="16">
        <v>-0.88525163494456904</v>
      </c>
      <c r="R496" s="17">
        <v>493.83</v>
      </c>
      <c r="S496" s="16">
        <v>-0.91122428617911899</v>
      </c>
      <c r="T496" s="17">
        <v>1597.47</v>
      </c>
      <c r="U496" s="16">
        <v>-0.91025741857849596</v>
      </c>
      <c r="V496" s="18">
        <v>16.025494603405999</v>
      </c>
      <c r="W496" s="16">
        <v>0.29256482563411901</v>
      </c>
      <c r="X496" s="18">
        <v>4.9540022660832399</v>
      </c>
      <c r="Y496" s="16">
        <v>0.27863900545137799</v>
      </c>
      <c r="Z496" s="15">
        <v>13058.89</v>
      </c>
      <c r="AA496" s="16">
        <v>-0.88798964202100705</v>
      </c>
      <c r="AB496" s="17">
        <v>814.81</v>
      </c>
      <c r="AC496" s="16">
        <v>-0.91331476524632904</v>
      </c>
      <c r="AD496" s="17">
        <v>2636.58</v>
      </c>
      <c r="AE496" s="16">
        <v>-0.91234441730836902</v>
      </c>
      <c r="AF496" s="18">
        <v>16.026914249947801</v>
      </c>
      <c r="AG496" s="16">
        <v>0.29215036790621601</v>
      </c>
      <c r="AH496" s="18">
        <v>4.9529655842037803</v>
      </c>
      <c r="AI496" s="16">
        <v>0.27784625393502999</v>
      </c>
      <c r="AJ496" s="15">
        <v>122019.12</v>
      </c>
      <c r="AK496" s="16">
        <v>-0.44846296249756101</v>
      </c>
      <c r="AL496" s="17">
        <v>9558.07</v>
      </c>
      <c r="AM496" s="16">
        <v>-0.46083373290085999</v>
      </c>
      <c r="AN496" s="17">
        <v>30640.68</v>
      </c>
      <c r="AO496" s="16">
        <v>-0.45986492339471602</v>
      </c>
      <c r="AP496" s="18">
        <v>12.7660835294155</v>
      </c>
      <c r="AQ496" s="16">
        <v>2.29442588644444E-2</v>
      </c>
      <c r="AR496" s="18">
        <v>3.9822588793721301</v>
      </c>
      <c r="AS496" s="16">
        <v>2.11094620420046E-2</v>
      </c>
    </row>
    <row r="497" spans="2:45" x14ac:dyDescent="0.2">
      <c r="B497" s="29"/>
      <c r="C497" s="29"/>
      <c r="D497" s="29"/>
      <c r="E497" s="14" t="s">
        <v>277</v>
      </c>
      <c r="F497" s="15">
        <v>9788.32</v>
      </c>
      <c r="G497" s="16">
        <v>0.114661279541031</v>
      </c>
      <c r="H497" s="17">
        <v>685.84</v>
      </c>
      <c r="I497" s="16">
        <v>4.3324814409151598E-2</v>
      </c>
      <c r="J497" s="17">
        <v>2588.5500000000002</v>
      </c>
      <c r="K497" s="16">
        <v>3.9444729994538998E-2</v>
      </c>
      <c r="L497" s="18">
        <v>14.2720167969206</v>
      </c>
      <c r="M497" s="16">
        <v>6.8374167034720199E-2</v>
      </c>
      <c r="N497" s="18">
        <v>3.7813911263062301</v>
      </c>
      <c r="O497" s="16">
        <v>7.2362240507859901E-2</v>
      </c>
      <c r="P497" s="15">
        <v>28316.31</v>
      </c>
      <c r="Q497" s="16">
        <v>0.557907576312758</v>
      </c>
      <c r="R497" s="17">
        <v>1991.29</v>
      </c>
      <c r="S497" s="16">
        <v>0.38968253414380499</v>
      </c>
      <c r="T497" s="17">
        <v>7546.68</v>
      </c>
      <c r="U497" s="16">
        <v>0.42090458240918199</v>
      </c>
      <c r="V497" s="18">
        <v>14.220083463483499</v>
      </c>
      <c r="W497" s="16">
        <v>0.121052857782801</v>
      </c>
      <c r="X497" s="18">
        <v>3.7521545898328799</v>
      </c>
      <c r="Y497" s="16">
        <v>9.6419559483215497E-2</v>
      </c>
      <c r="Z497" s="15">
        <v>38052.69</v>
      </c>
      <c r="AA497" s="16">
        <v>0.63279615777231102</v>
      </c>
      <c r="AB497" s="17">
        <v>2800.37</v>
      </c>
      <c r="AC497" s="16">
        <v>0.43896510970659303</v>
      </c>
      <c r="AD497" s="17">
        <v>10329.469999999999</v>
      </c>
      <c r="AE497" s="16">
        <v>0.485540761705885</v>
      </c>
      <c r="AF497" s="18">
        <v>13.588450811856999</v>
      </c>
      <c r="AG497" s="16">
        <v>0.134701701075463</v>
      </c>
      <c r="AH497" s="18">
        <v>3.6838956887429899</v>
      </c>
      <c r="AI497" s="16">
        <v>9.9125786287633799E-2</v>
      </c>
      <c r="AJ497" s="15">
        <v>79366.649999999994</v>
      </c>
      <c r="AK497" s="16">
        <v>1.3543222042393199</v>
      </c>
      <c r="AL497" s="17">
        <v>5988.07</v>
      </c>
      <c r="AM497" s="16">
        <v>1.01209325143479</v>
      </c>
      <c r="AN497" s="17">
        <v>21728.560000000001</v>
      </c>
      <c r="AO497" s="16">
        <v>1.1200622108260101</v>
      </c>
      <c r="AP497" s="18">
        <v>13.2541286257509</v>
      </c>
      <c r="AQ497" s="16">
        <v>0.17008602984006499</v>
      </c>
      <c r="AR497" s="18">
        <v>3.6526419606269398</v>
      </c>
      <c r="AS497" s="16">
        <v>0.11049675439573101</v>
      </c>
    </row>
    <row r="498" spans="2:45" x14ac:dyDescent="0.2">
      <c r="B498" s="29"/>
      <c r="C498" s="29"/>
      <c r="D498" s="29"/>
      <c r="E498" s="14" t="s">
        <v>278</v>
      </c>
      <c r="F498" s="15">
        <v>78130.490000000005</v>
      </c>
      <c r="G498" s="16">
        <v>0.30446787043825202</v>
      </c>
      <c r="H498" s="17">
        <v>6105.67</v>
      </c>
      <c r="I498" s="16">
        <v>0.30292651489931999</v>
      </c>
      <c r="J498" s="17">
        <v>19590.259999999998</v>
      </c>
      <c r="K498" s="16">
        <v>0.30412374565464301</v>
      </c>
      <c r="L498" s="18">
        <v>12.796382706566201</v>
      </c>
      <c r="M498" s="16">
        <v>1.18299498959193E-3</v>
      </c>
      <c r="N498" s="18">
        <v>3.9882313966226102</v>
      </c>
      <c r="O498" s="16">
        <v>2.6387433305782003E-4</v>
      </c>
      <c r="P498" s="15">
        <v>214940.51</v>
      </c>
      <c r="Q498" s="16">
        <v>0.109838998340409</v>
      </c>
      <c r="R498" s="17">
        <v>16811.95</v>
      </c>
      <c r="S498" s="16">
        <v>0.108868933175476</v>
      </c>
      <c r="T498" s="17">
        <v>53909.42</v>
      </c>
      <c r="U498" s="16">
        <v>0.108973960739719</v>
      </c>
      <c r="V498" s="18">
        <v>12.784983895383901</v>
      </c>
      <c r="W498" s="16">
        <v>8.7482400842013E-4</v>
      </c>
      <c r="X498" s="18">
        <v>3.98706775179551</v>
      </c>
      <c r="Y498" s="16">
        <v>7.8003418593630301E-4</v>
      </c>
      <c r="Z498" s="15">
        <v>370353.24</v>
      </c>
      <c r="AA498" s="16">
        <v>7.3895265463804302E-2</v>
      </c>
      <c r="AB498" s="17">
        <v>28982.76</v>
      </c>
      <c r="AC498" s="16">
        <v>6.9823514386242694E-2</v>
      </c>
      <c r="AD498" s="17">
        <v>92905.279999999999</v>
      </c>
      <c r="AE498" s="16">
        <v>6.9080664743965098E-2</v>
      </c>
      <c r="AF498" s="18">
        <v>12.7783979165545</v>
      </c>
      <c r="AG498" s="16">
        <v>3.8060026002490598E-3</v>
      </c>
      <c r="AH498" s="18">
        <v>3.98635298230628</v>
      </c>
      <c r="AI498" s="16">
        <v>4.5034962081109799E-3</v>
      </c>
      <c r="AJ498" s="15">
        <v>720683.74</v>
      </c>
      <c r="AK498" s="16">
        <v>0.121532987018169</v>
      </c>
      <c r="AL498" s="17">
        <v>56787.93</v>
      </c>
      <c r="AM498" s="16">
        <v>0.12794151413047</v>
      </c>
      <c r="AN498" s="17">
        <v>182020.81</v>
      </c>
      <c r="AO498" s="16">
        <v>0.125675668321344</v>
      </c>
      <c r="AP498" s="18">
        <v>12.690790807131</v>
      </c>
      <c r="AQ498" s="16">
        <v>-5.6816129489138199E-3</v>
      </c>
      <c r="AR498" s="18">
        <v>3.9593480547636299</v>
      </c>
      <c r="AS498" s="16">
        <v>-3.68017309048971E-3</v>
      </c>
    </row>
    <row r="499" spans="2:45" x14ac:dyDescent="0.2">
      <c r="B499" s="29"/>
      <c r="C499" s="29"/>
      <c r="D499" s="29"/>
      <c r="E499" s="14" t="s">
        <v>279</v>
      </c>
      <c r="F499" s="15">
        <v>41069.040000000001</v>
      </c>
      <c r="G499" s="16">
        <v>9.3201390131091397E-2</v>
      </c>
      <c r="H499" s="17">
        <v>2933.06</v>
      </c>
      <c r="I499" s="16">
        <v>0.13599956621428999</v>
      </c>
      <c r="J499" s="17">
        <v>10624.85</v>
      </c>
      <c r="K499" s="16">
        <v>0.14286006247364599</v>
      </c>
      <c r="L499" s="18">
        <v>14.0021138333345</v>
      </c>
      <c r="M499" s="16">
        <v>-3.76744651635946E-2</v>
      </c>
      <c r="N499" s="18">
        <v>3.8653759817785698</v>
      </c>
      <c r="O499" s="16">
        <v>-4.3451227296430299E-2</v>
      </c>
      <c r="P499" s="15">
        <v>125723.92</v>
      </c>
      <c r="Q499" s="16">
        <v>0.154180570198099</v>
      </c>
      <c r="R499" s="17">
        <v>8675.2900000000009</v>
      </c>
      <c r="S499" s="16">
        <v>0.13889155095434</v>
      </c>
      <c r="T499" s="17">
        <v>31225.51</v>
      </c>
      <c r="U499" s="16">
        <v>0.14405391126316899</v>
      </c>
      <c r="V499" s="18">
        <v>14.4921864283499</v>
      </c>
      <c r="W499" s="16">
        <v>1.34244733231606E-2</v>
      </c>
      <c r="X499" s="18">
        <v>4.0263207870744102</v>
      </c>
      <c r="Y499" s="16">
        <v>8.8515574617888896E-3</v>
      </c>
      <c r="Z499" s="15">
        <v>222509.5</v>
      </c>
      <c r="AA499" s="16">
        <v>0.46707864432160601</v>
      </c>
      <c r="AB499" s="17">
        <v>15469.09</v>
      </c>
      <c r="AC499" s="16">
        <v>0.34981213209565598</v>
      </c>
      <c r="AD499" s="17">
        <v>55718.92</v>
      </c>
      <c r="AE499" s="16">
        <v>0.39674525976029801</v>
      </c>
      <c r="AF499" s="18">
        <v>14.384136364841099</v>
      </c>
      <c r="AG499" s="16">
        <v>8.6876172941109497E-2</v>
      </c>
      <c r="AH499" s="18">
        <v>3.9934280851100499</v>
      </c>
      <c r="AI499" s="16">
        <v>5.0355198322548297E-2</v>
      </c>
      <c r="AJ499" s="15">
        <v>395694.98</v>
      </c>
      <c r="AK499" s="16">
        <v>1.0174916758930099</v>
      </c>
      <c r="AL499" s="17">
        <v>28331.13</v>
      </c>
      <c r="AM499" s="16">
        <v>0.88848013075520205</v>
      </c>
      <c r="AN499" s="17">
        <v>101893.11</v>
      </c>
      <c r="AO499" s="16">
        <v>0.98826493128899595</v>
      </c>
      <c r="AP499" s="18">
        <v>13.966791299888101</v>
      </c>
      <c r="AQ499" s="16">
        <v>6.8315013240949699E-2</v>
      </c>
      <c r="AR499" s="18">
        <v>3.88343215748346</v>
      </c>
      <c r="AS499" s="16">
        <v>1.4699622844059399E-2</v>
      </c>
    </row>
    <row r="500" spans="2:45" x14ac:dyDescent="0.2">
      <c r="B500" s="29"/>
      <c r="C500" s="29"/>
      <c r="D500" s="29"/>
      <c r="E500" s="14" t="s">
        <v>280</v>
      </c>
      <c r="F500" s="15">
        <v>9477.14</v>
      </c>
      <c r="G500" s="16"/>
      <c r="H500" s="17">
        <v>659.97</v>
      </c>
      <c r="I500" s="16"/>
      <c r="J500" s="17">
        <v>2639.87</v>
      </c>
      <c r="K500" s="16"/>
      <c r="L500" s="18">
        <v>14.3599557555646</v>
      </c>
      <c r="M500" s="16"/>
      <c r="N500" s="18">
        <v>3.5900025380037701</v>
      </c>
      <c r="O500" s="16"/>
      <c r="P500" s="15">
        <v>31629.1</v>
      </c>
      <c r="Q500" s="16"/>
      <c r="R500" s="17">
        <v>2202.58</v>
      </c>
      <c r="S500" s="16"/>
      <c r="T500" s="17">
        <v>8810.32</v>
      </c>
      <c r="U500" s="16"/>
      <c r="V500" s="18">
        <v>14.360023245466699</v>
      </c>
      <c r="W500" s="16"/>
      <c r="X500" s="18">
        <v>3.59000581136667</v>
      </c>
      <c r="Y500" s="16"/>
      <c r="Z500" s="15">
        <v>52240.79</v>
      </c>
      <c r="AA500" s="16"/>
      <c r="AB500" s="17">
        <v>3637.94</v>
      </c>
      <c r="AC500" s="16"/>
      <c r="AD500" s="17">
        <v>14551.73</v>
      </c>
      <c r="AE500" s="16"/>
      <c r="AF500" s="18">
        <v>14.359992193384199</v>
      </c>
      <c r="AG500" s="16"/>
      <c r="AH500" s="18">
        <v>3.5900054495238698</v>
      </c>
      <c r="AI500" s="16"/>
      <c r="AJ500" s="15">
        <v>52240.79</v>
      </c>
      <c r="AK500" s="16">
        <v>2.94780795685891</v>
      </c>
      <c r="AL500" s="17">
        <v>3637.94</v>
      </c>
      <c r="AM500" s="16">
        <v>2.94780306236503</v>
      </c>
      <c r="AN500" s="17">
        <v>14551.73</v>
      </c>
      <c r="AO500" s="16">
        <v>2.9478056337034699</v>
      </c>
      <c r="AP500" s="18">
        <v>14.359992193384199</v>
      </c>
      <c r="AQ500" s="16">
        <v>1.23980193570582E-6</v>
      </c>
      <c r="AR500" s="18">
        <v>3.5900054495238698</v>
      </c>
      <c r="AS500" s="16">
        <v>5.8846753272887696E-7</v>
      </c>
    </row>
    <row r="501" spans="2:45" x14ac:dyDescent="0.2">
      <c r="B501" s="29"/>
      <c r="C501" s="29"/>
      <c r="D501" s="29"/>
      <c r="E501" s="14" t="s">
        <v>281</v>
      </c>
      <c r="F501" s="15">
        <v>9315.36</v>
      </c>
      <c r="G501" s="16">
        <v>9.2554496599900199E-2</v>
      </c>
      <c r="H501" s="17">
        <v>670.44</v>
      </c>
      <c r="I501" s="16">
        <v>9.6242519376042404E-2</v>
      </c>
      <c r="J501" s="17">
        <v>2681.72</v>
      </c>
      <c r="K501" s="16">
        <v>9.6203763126591596E-2</v>
      </c>
      <c r="L501" s="18">
        <v>13.894397708967199</v>
      </c>
      <c r="M501" s="16">
        <v>-3.3642398565613802E-3</v>
      </c>
      <c r="N501" s="18">
        <v>3.47365123875722</v>
      </c>
      <c r="O501" s="16">
        <v>-3.3290038307139001E-3</v>
      </c>
      <c r="P501" s="15">
        <v>28462.99</v>
      </c>
      <c r="Q501" s="16">
        <v>-2.1922980574187002E-2</v>
      </c>
      <c r="R501" s="17">
        <v>2032.83</v>
      </c>
      <c r="S501" s="16">
        <v>-8.3228855676519206E-2</v>
      </c>
      <c r="T501" s="17">
        <v>8131.21</v>
      </c>
      <c r="U501" s="16">
        <v>-8.32443585074778E-2</v>
      </c>
      <c r="V501" s="18">
        <v>14.0016577874195</v>
      </c>
      <c r="W501" s="16">
        <v>6.68715147525418E-2</v>
      </c>
      <c r="X501" s="18">
        <v>3.5004618008881798</v>
      </c>
      <c r="Y501" s="16">
        <v>6.6889556123654298E-2</v>
      </c>
      <c r="Z501" s="15">
        <v>50137.89</v>
      </c>
      <c r="AA501" s="16">
        <v>0.22662404861687099</v>
      </c>
      <c r="AB501" s="17">
        <v>3607.62</v>
      </c>
      <c r="AC501" s="16">
        <v>0.13210424740715199</v>
      </c>
      <c r="AD501" s="17">
        <v>14430.24</v>
      </c>
      <c r="AE501" s="16">
        <v>0.134074805253595</v>
      </c>
      <c r="AF501" s="18">
        <v>13.897774710196799</v>
      </c>
      <c r="AG501" s="16">
        <v>8.3490368865055203E-2</v>
      </c>
      <c r="AH501" s="18">
        <v>3.47450146359312</v>
      </c>
      <c r="AI501" s="16">
        <v>8.1607706065369004E-2</v>
      </c>
      <c r="AJ501" s="15">
        <v>87463.1</v>
      </c>
      <c r="AK501" s="16">
        <v>0.48677815577707401</v>
      </c>
      <c r="AL501" s="17">
        <v>6305.89</v>
      </c>
      <c r="AM501" s="16">
        <v>0.39596389822966799</v>
      </c>
      <c r="AN501" s="17">
        <v>25223.3</v>
      </c>
      <c r="AO501" s="16">
        <v>0.40419019667224798</v>
      </c>
      <c r="AP501" s="18">
        <v>13.8700643366757</v>
      </c>
      <c r="AQ501" s="16">
        <v>6.5054875461016903E-2</v>
      </c>
      <c r="AR501" s="18">
        <v>3.4675518270805199</v>
      </c>
      <c r="AS501" s="16">
        <v>5.8815365112609999E-2</v>
      </c>
    </row>
    <row r="502" spans="2:45" x14ac:dyDescent="0.2">
      <c r="B502" s="29"/>
      <c r="C502" s="29"/>
      <c r="D502" s="29"/>
      <c r="E502" s="14" t="s">
        <v>282</v>
      </c>
      <c r="F502" s="15">
        <v>17529.46</v>
      </c>
      <c r="G502" s="16">
        <v>-8.1287829911946705E-2</v>
      </c>
      <c r="H502" s="17">
        <v>1299.22</v>
      </c>
      <c r="I502" s="16">
        <v>-0.356053509384959</v>
      </c>
      <c r="J502" s="17">
        <v>4373.05</v>
      </c>
      <c r="K502" s="16">
        <v>-0.25413521267051697</v>
      </c>
      <c r="L502" s="18">
        <v>13.4922953772263</v>
      </c>
      <c r="M502" s="16">
        <v>0.42669023510102599</v>
      </c>
      <c r="N502" s="18">
        <v>4.0085203690787896</v>
      </c>
      <c r="O502" s="16">
        <v>0.231740907594576</v>
      </c>
      <c r="P502" s="15">
        <v>57364.71</v>
      </c>
      <c r="Q502" s="16">
        <v>4.2093600515626897E-2</v>
      </c>
      <c r="R502" s="17">
        <v>4270.63</v>
      </c>
      <c r="S502" s="16">
        <v>-0.28930030537272899</v>
      </c>
      <c r="T502" s="17">
        <v>14441.37</v>
      </c>
      <c r="U502" s="16">
        <v>-0.158047578625299</v>
      </c>
      <c r="V502" s="18">
        <v>13.4323764877781</v>
      </c>
      <c r="W502" s="16">
        <v>0.46629245572162098</v>
      </c>
      <c r="X502" s="18">
        <v>3.97224847781062</v>
      </c>
      <c r="Y502" s="16">
        <v>0.237710794648164</v>
      </c>
      <c r="Z502" s="15">
        <v>104009.64</v>
      </c>
      <c r="AA502" s="16">
        <v>0.16910017416854001</v>
      </c>
      <c r="AB502" s="17">
        <v>7781.55</v>
      </c>
      <c r="AC502" s="16">
        <v>-0.105691290501644</v>
      </c>
      <c r="AD502" s="17">
        <v>26343.52</v>
      </c>
      <c r="AE502" s="16">
        <v>2.2377529017826001E-2</v>
      </c>
      <c r="AF502" s="18">
        <v>13.366185400080999</v>
      </c>
      <c r="AG502" s="16">
        <v>0.30726689984303401</v>
      </c>
      <c r="AH502" s="18">
        <v>3.9482058585944499</v>
      </c>
      <c r="AI502" s="16">
        <v>0.14351121869009301</v>
      </c>
      <c r="AJ502" s="15">
        <v>198640.82</v>
      </c>
      <c r="AK502" s="16">
        <v>0.289811801495511</v>
      </c>
      <c r="AL502" s="17">
        <v>16059.67</v>
      </c>
      <c r="AM502" s="16">
        <v>0.22427016828343299</v>
      </c>
      <c r="AN502" s="17">
        <v>51763.56</v>
      </c>
      <c r="AO502" s="16">
        <v>0.300208430980409</v>
      </c>
      <c r="AP502" s="18">
        <v>12.3689228981666</v>
      </c>
      <c r="AQ502" s="16">
        <v>5.3535269346613797E-2</v>
      </c>
      <c r="AR502" s="18">
        <v>3.8374644247806802</v>
      </c>
      <c r="AS502" s="16">
        <v>-7.9961252651307504E-3</v>
      </c>
    </row>
    <row r="503" spans="2:45" x14ac:dyDescent="0.2">
      <c r="B503" s="29"/>
      <c r="C503" s="29"/>
      <c r="D503" s="29"/>
      <c r="E503" s="14" t="s">
        <v>283</v>
      </c>
      <c r="F503" s="15">
        <v>33368.269999999997</v>
      </c>
      <c r="G503" s="16">
        <v>0.56980908212451298</v>
      </c>
      <c r="H503" s="17">
        <v>2270.56</v>
      </c>
      <c r="I503" s="16">
        <v>0.450253252684223</v>
      </c>
      <c r="J503" s="17">
        <v>7686.2</v>
      </c>
      <c r="K503" s="16">
        <v>0.50390445387539795</v>
      </c>
      <c r="L503" s="18">
        <v>14.6960529560989</v>
      </c>
      <c r="M503" s="16">
        <v>8.2437897807854293E-2</v>
      </c>
      <c r="N503" s="18">
        <v>4.3413221097551498</v>
      </c>
      <c r="O503" s="16">
        <v>4.3822350601653001E-2</v>
      </c>
      <c r="P503" s="15">
        <v>111709.45</v>
      </c>
      <c r="Q503" s="16">
        <v>1.0307685399663999</v>
      </c>
      <c r="R503" s="17">
        <v>7702.69</v>
      </c>
      <c r="S503" s="16">
        <v>0.80938342713785105</v>
      </c>
      <c r="T503" s="17">
        <v>26210.17</v>
      </c>
      <c r="U503" s="16">
        <v>0.93171672563978003</v>
      </c>
      <c r="V503" s="18">
        <v>14.5026542675351</v>
      </c>
      <c r="W503" s="16">
        <v>0.122353896641323</v>
      </c>
      <c r="X503" s="18">
        <v>4.2620650686355699</v>
      </c>
      <c r="Y503" s="16">
        <v>5.1276573325631999E-2</v>
      </c>
      <c r="Z503" s="15">
        <v>194184.48</v>
      </c>
      <c r="AA503" s="16">
        <v>1.2766834676355701</v>
      </c>
      <c r="AB503" s="17">
        <v>13401.6</v>
      </c>
      <c r="AC503" s="16">
        <v>1.1224070924277101</v>
      </c>
      <c r="AD503" s="17">
        <v>45616.87</v>
      </c>
      <c r="AE503" s="16">
        <v>1.25351400885758</v>
      </c>
      <c r="AF503" s="18">
        <v>14.489648997134699</v>
      </c>
      <c r="AG503" s="16">
        <v>7.2689342095716702E-2</v>
      </c>
      <c r="AH503" s="18">
        <v>4.2568567286620098</v>
      </c>
      <c r="AI503" s="16">
        <v>1.0281479807499201E-2</v>
      </c>
      <c r="AJ503" s="15">
        <v>314450.43</v>
      </c>
      <c r="AK503" s="16">
        <v>1.24625067023114</v>
      </c>
      <c r="AL503" s="17">
        <v>21878.13</v>
      </c>
      <c r="AM503" s="16">
        <v>1.2255833754650201</v>
      </c>
      <c r="AN503" s="17">
        <v>73481.69</v>
      </c>
      <c r="AO503" s="16">
        <v>1.33303054586833</v>
      </c>
      <c r="AP503" s="18">
        <v>14.3728202547475</v>
      </c>
      <c r="AQ503" s="16">
        <v>9.2862370351781305E-3</v>
      </c>
      <c r="AR503" s="18">
        <v>4.2793031842354203</v>
      </c>
      <c r="AS503" s="16">
        <v>-3.7196202077541603E-2</v>
      </c>
    </row>
    <row r="504" spans="2:45" x14ac:dyDescent="0.2">
      <c r="B504" s="29"/>
      <c r="C504" s="29"/>
      <c r="D504" s="29"/>
      <c r="E504" s="14" t="s">
        <v>284</v>
      </c>
      <c r="F504" s="15">
        <v>12023.89</v>
      </c>
      <c r="G504" s="16">
        <v>-0.14369333343778501</v>
      </c>
      <c r="H504" s="17">
        <v>861.85</v>
      </c>
      <c r="I504" s="16">
        <v>-0.15335573106998299</v>
      </c>
      <c r="J504" s="17">
        <v>3460</v>
      </c>
      <c r="K504" s="16">
        <v>-0.152984261664215</v>
      </c>
      <c r="L504" s="18">
        <v>13.951256019028801</v>
      </c>
      <c r="M504" s="16">
        <v>1.14125825766343E-2</v>
      </c>
      <c r="N504" s="18">
        <v>3.47511271676301</v>
      </c>
      <c r="O504" s="16">
        <v>1.09690148670488E-2</v>
      </c>
      <c r="P504" s="15">
        <v>36830.080000000002</v>
      </c>
      <c r="Q504" s="16">
        <v>-0.22003549328465399</v>
      </c>
      <c r="R504" s="17">
        <v>2593.06</v>
      </c>
      <c r="S504" s="16">
        <v>-0.28508331771011403</v>
      </c>
      <c r="T504" s="17">
        <v>10410.540000000001</v>
      </c>
      <c r="U504" s="16">
        <v>-0.28423283158892798</v>
      </c>
      <c r="V504" s="18">
        <v>14.2033273429847</v>
      </c>
      <c r="W504" s="16">
        <v>9.0986580725898505E-2</v>
      </c>
      <c r="X504" s="18">
        <v>3.5377684538938401</v>
      </c>
      <c r="Y504" s="16">
        <v>8.9690252832894293E-2</v>
      </c>
      <c r="Z504" s="15">
        <v>65599.990000000005</v>
      </c>
      <c r="AA504" s="16">
        <v>9.9970019105275004E-2</v>
      </c>
      <c r="AB504" s="17">
        <v>4820.91</v>
      </c>
      <c r="AC504" s="16">
        <v>3.4894254630385001E-2</v>
      </c>
      <c r="AD504" s="17">
        <v>19293.09</v>
      </c>
      <c r="AE504" s="16">
        <v>3.39254363870602E-2</v>
      </c>
      <c r="AF504" s="18">
        <v>13.6073874019635</v>
      </c>
      <c r="AG504" s="16">
        <v>6.2881559332003498E-2</v>
      </c>
      <c r="AH504" s="18">
        <v>3.4001805827889702</v>
      </c>
      <c r="AI504" s="16">
        <v>6.3877510305772503E-2</v>
      </c>
      <c r="AJ504" s="15">
        <v>132349.32999999999</v>
      </c>
      <c r="AK504" s="16">
        <v>1.0897867569850701</v>
      </c>
      <c r="AL504" s="17">
        <v>9683.7199999999993</v>
      </c>
      <c r="AM504" s="16">
        <v>0.938220924344351</v>
      </c>
      <c r="AN504" s="17">
        <v>38534.85</v>
      </c>
      <c r="AO504" s="16">
        <v>0.938826234506563</v>
      </c>
      <c r="AP504" s="18">
        <v>13.6671991755235</v>
      </c>
      <c r="AQ504" s="16">
        <v>7.8198429671783004E-2</v>
      </c>
      <c r="AR504" s="18">
        <v>3.4345360109095999</v>
      </c>
      <c r="AS504" s="16">
        <v>7.7861811332941705E-2</v>
      </c>
    </row>
    <row r="505" spans="2:45" x14ac:dyDescent="0.2">
      <c r="B505" s="29"/>
      <c r="C505" s="29"/>
      <c r="D505" s="29"/>
      <c r="E505" s="14" t="s">
        <v>285</v>
      </c>
      <c r="F505" s="15">
        <v>4317.09</v>
      </c>
      <c r="G505" s="16">
        <v>0.17003821448898301</v>
      </c>
      <c r="H505" s="17">
        <v>253.05</v>
      </c>
      <c r="I505" s="16">
        <v>0.170011096726466</v>
      </c>
      <c r="J505" s="17">
        <v>1148.19</v>
      </c>
      <c r="K505" s="16">
        <v>0.19345785649692801</v>
      </c>
      <c r="L505" s="18">
        <v>17.0602252519265</v>
      </c>
      <c r="M505" s="16">
        <v>2.3177354978182501E-5</v>
      </c>
      <c r="N505" s="18">
        <v>3.7599090742821302</v>
      </c>
      <c r="O505" s="16">
        <v>-1.96233506532753E-2</v>
      </c>
      <c r="P505" s="15">
        <v>13508.26</v>
      </c>
      <c r="Q505" s="16">
        <v>0.16410476051771899</v>
      </c>
      <c r="R505" s="17">
        <v>792.1</v>
      </c>
      <c r="S505" s="16">
        <v>0.17112188775208501</v>
      </c>
      <c r="T505" s="17">
        <v>3593.71</v>
      </c>
      <c r="U505" s="16">
        <v>0.1895723615612</v>
      </c>
      <c r="V505" s="18">
        <v>17.053730589572002</v>
      </c>
      <c r="W505" s="16">
        <v>-5.9917992377678799E-3</v>
      </c>
      <c r="X505" s="18">
        <v>3.7588620116815199</v>
      </c>
      <c r="Y505" s="16">
        <v>-2.1409038967631602E-2</v>
      </c>
      <c r="Z505" s="15">
        <v>23559.61</v>
      </c>
      <c r="AA505" s="16">
        <v>0.24020140446185101</v>
      </c>
      <c r="AB505" s="17">
        <v>1386.95</v>
      </c>
      <c r="AC505" s="16">
        <v>0.281732573076177</v>
      </c>
      <c r="AD505" s="17">
        <v>6244.14</v>
      </c>
      <c r="AE505" s="16">
        <v>0.28066534036138402</v>
      </c>
      <c r="AF505" s="18">
        <v>16.986632539024502</v>
      </c>
      <c r="AG505" s="16">
        <v>-3.24023665206934E-2</v>
      </c>
      <c r="AH505" s="18">
        <v>3.7730752353406598</v>
      </c>
      <c r="AI505" s="16">
        <v>-3.1596026396806101E-2</v>
      </c>
      <c r="AJ505" s="15">
        <v>49350.5</v>
      </c>
      <c r="AK505" s="16">
        <v>0.465069504746213</v>
      </c>
      <c r="AL505" s="17">
        <v>2946.72</v>
      </c>
      <c r="AM505" s="16">
        <v>0.560853651430963</v>
      </c>
      <c r="AN505" s="17">
        <v>13046.97</v>
      </c>
      <c r="AO505" s="16">
        <v>0.52427133423993</v>
      </c>
      <c r="AP505" s="18">
        <v>16.747604115762599</v>
      </c>
      <c r="AQ505" s="16">
        <v>-6.1366513508128301E-2</v>
      </c>
      <c r="AR505" s="18">
        <v>3.7825257511897399</v>
      </c>
      <c r="AS505" s="16">
        <v>-3.8839429807448402E-2</v>
      </c>
    </row>
    <row r="506" spans="2:45" x14ac:dyDescent="0.2">
      <c r="B506" s="29"/>
      <c r="C506" s="29"/>
      <c r="D506" s="29"/>
      <c r="E506" s="14" t="s">
        <v>286</v>
      </c>
      <c r="F506" s="15">
        <v>689.22</v>
      </c>
      <c r="G506" s="16">
        <v>-0.942162499192296</v>
      </c>
      <c r="H506" s="17">
        <v>43.33</v>
      </c>
      <c r="I506" s="16">
        <v>-0.95316283292978199</v>
      </c>
      <c r="J506" s="17">
        <v>182.07</v>
      </c>
      <c r="K506" s="16">
        <v>-0.94289057084335803</v>
      </c>
      <c r="L506" s="18">
        <v>15.9063004846527</v>
      </c>
      <c r="M506" s="16">
        <v>0.234863345193247</v>
      </c>
      <c r="N506" s="18">
        <v>3.7854671280276802</v>
      </c>
      <c r="O506" s="16">
        <v>1.2748711759400099E-2</v>
      </c>
      <c r="P506" s="15">
        <v>2490.04</v>
      </c>
      <c r="Q506" s="16">
        <v>-0.93671115792320403</v>
      </c>
      <c r="R506" s="17">
        <v>150.6</v>
      </c>
      <c r="S506" s="16">
        <v>-0.94959333266392199</v>
      </c>
      <c r="T506" s="17">
        <v>646.84</v>
      </c>
      <c r="U506" s="16">
        <v>-0.939082986293578</v>
      </c>
      <c r="V506" s="18">
        <v>16.534130146082301</v>
      </c>
      <c r="W506" s="16">
        <v>0.25556489689803702</v>
      </c>
      <c r="X506" s="18">
        <v>3.84954548265413</v>
      </c>
      <c r="Y506" s="16">
        <v>3.8935401229690102E-2</v>
      </c>
      <c r="Z506" s="15">
        <v>5567.09</v>
      </c>
      <c r="AA506" s="16">
        <v>-0.90789971736738095</v>
      </c>
      <c r="AB506" s="17">
        <v>360.43</v>
      </c>
      <c r="AC506" s="16">
        <v>-0.92292822700495003</v>
      </c>
      <c r="AD506" s="17">
        <v>1452.67</v>
      </c>
      <c r="AE506" s="16">
        <v>-0.91041362170296003</v>
      </c>
      <c r="AF506" s="18">
        <v>15.445689870432499</v>
      </c>
      <c r="AG506" s="16">
        <v>0.19499369293781199</v>
      </c>
      <c r="AH506" s="18">
        <v>3.83231566701315</v>
      </c>
      <c r="AI506" s="16">
        <v>2.80612341224858E-2</v>
      </c>
      <c r="AJ506" s="15">
        <v>56544.09</v>
      </c>
      <c r="AK506" s="16">
        <v>-0.50657437290435803</v>
      </c>
      <c r="AL506" s="17">
        <v>4513.72</v>
      </c>
      <c r="AM506" s="16">
        <v>-0.496875620027242</v>
      </c>
      <c r="AN506" s="17">
        <v>14922.39</v>
      </c>
      <c r="AO506" s="16">
        <v>-0.51366902395122405</v>
      </c>
      <c r="AP506" s="18">
        <v>12.52715941618</v>
      </c>
      <c r="AQ506" s="16">
        <v>-1.9277048108146001E-2</v>
      </c>
      <c r="AR506" s="18">
        <v>3.7892113796784601</v>
      </c>
      <c r="AS506" s="16">
        <v>1.4588112615211601E-2</v>
      </c>
    </row>
    <row r="507" spans="2:45" x14ac:dyDescent="0.2">
      <c r="B507" s="29"/>
      <c r="C507" s="29"/>
      <c r="D507" s="29"/>
      <c r="E507" s="14" t="s">
        <v>287</v>
      </c>
      <c r="F507" s="15">
        <v>5881.1</v>
      </c>
      <c r="G507" s="16">
        <v>-0.58040366464541804</v>
      </c>
      <c r="H507" s="17">
        <v>359.06</v>
      </c>
      <c r="I507" s="16">
        <v>-0.58732056041467895</v>
      </c>
      <c r="J507" s="17">
        <v>1641.47</v>
      </c>
      <c r="K507" s="16">
        <v>-0.58731112507856698</v>
      </c>
      <c r="L507" s="18">
        <v>16.3791566869047</v>
      </c>
      <c r="M507" s="16">
        <v>1.6760941073806601E-2</v>
      </c>
      <c r="N507" s="18">
        <v>3.5828251506271802</v>
      </c>
      <c r="O507" s="16">
        <v>1.6737694793599101E-2</v>
      </c>
      <c r="P507" s="15">
        <v>18734.349999999999</v>
      </c>
      <c r="Q507" s="16">
        <v>-0.68770462016496303</v>
      </c>
      <c r="R507" s="17">
        <v>1146.3800000000001</v>
      </c>
      <c r="S507" s="16">
        <v>-0.69303067872358104</v>
      </c>
      <c r="T507" s="17">
        <v>5240.59</v>
      </c>
      <c r="U507" s="16">
        <v>-0.69303010777881902</v>
      </c>
      <c r="V507" s="18">
        <v>16.3421814756015</v>
      </c>
      <c r="W507" s="16">
        <v>1.7350458790055701E-2</v>
      </c>
      <c r="X507" s="18">
        <v>3.5748551212745099</v>
      </c>
      <c r="Y507" s="16">
        <v>1.73485665819594E-2</v>
      </c>
      <c r="Z507" s="15">
        <v>31851.759999999998</v>
      </c>
      <c r="AA507" s="16">
        <v>-0.70019945752748203</v>
      </c>
      <c r="AB507" s="17">
        <v>1950.49</v>
      </c>
      <c r="AC507" s="16">
        <v>-0.70520596392325197</v>
      </c>
      <c r="AD507" s="17">
        <v>8916.5499999999993</v>
      </c>
      <c r="AE507" s="16">
        <v>-0.70520439521201606</v>
      </c>
      <c r="AF507" s="18">
        <v>16.330132428261599</v>
      </c>
      <c r="AG507" s="16">
        <v>1.6983065405254599E-2</v>
      </c>
      <c r="AH507" s="18">
        <v>3.5722067391536001</v>
      </c>
      <c r="AI507" s="16">
        <v>1.69776536801962E-2</v>
      </c>
      <c r="AJ507" s="15">
        <v>60284.12</v>
      </c>
      <c r="AK507" s="16">
        <v>-0.70311944587397202</v>
      </c>
      <c r="AL507" s="17">
        <v>3690.01</v>
      </c>
      <c r="AM507" s="16">
        <v>-0.70851827364293496</v>
      </c>
      <c r="AN507" s="17">
        <v>16868.7</v>
      </c>
      <c r="AO507" s="16">
        <v>-0.70851626628771402</v>
      </c>
      <c r="AP507" s="18">
        <v>16.337115617572898</v>
      </c>
      <c r="AQ507" s="16">
        <v>1.8522011092898701E-2</v>
      </c>
      <c r="AR507" s="18">
        <v>3.5737264875183001</v>
      </c>
      <c r="AS507" s="16">
        <v>1.85149968576604E-2</v>
      </c>
    </row>
    <row r="508" spans="2:45" x14ac:dyDescent="0.2">
      <c r="B508" s="29"/>
      <c r="C508" s="29"/>
      <c r="D508" s="29"/>
      <c r="E508" s="14" t="s">
        <v>288</v>
      </c>
      <c r="F508" s="15">
        <v>22604.59</v>
      </c>
      <c r="G508" s="16">
        <v>1.4593717528933599E-2</v>
      </c>
      <c r="H508" s="17">
        <v>1732.23</v>
      </c>
      <c r="I508" s="16">
        <v>-0.25087573626715798</v>
      </c>
      <c r="J508" s="17">
        <v>5823.42</v>
      </c>
      <c r="K508" s="16">
        <v>-0.18105955347550001</v>
      </c>
      <c r="L508" s="18">
        <v>13.0494160706142</v>
      </c>
      <c r="M508" s="16">
        <v>0.354373054843095</v>
      </c>
      <c r="N508" s="18">
        <v>3.88166919095652</v>
      </c>
      <c r="O508" s="16">
        <v>0.238910255116554</v>
      </c>
      <c r="P508" s="15">
        <v>74831.039999999994</v>
      </c>
      <c r="Q508" s="16">
        <v>0.30463080838564499</v>
      </c>
      <c r="R508" s="17">
        <v>5831.24</v>
      </c>
      <c r="S508" s="16">
        <v>-7.8654774413221606E-2</v>
      </c>
      <c r="T508" s="17">
        <v>19452.919999999998</v>
      </c>
      <c r="U508" s="16">
        <v>2.6990214173188299E-2</v>
      </c>
      <c r="V508" s="18">
        <v>12.8327834217079</v>
      </c>
      <c r="W508" s="16">
        <v>0.41600647852140699</v>
      </c>
      <c r="X508" s="18">
        <v>3.8467767306913299</v>
      </c>
      <c r="Y508" s="16">
        <v>0.27034395302002001</v>
      </c>
      <c r="Z508" s="15">
        <v>143684.03</v>
      </c>
      <c r="AA508" s="16">
        <v>0.464418373246821</v>
      </c>
      <c r="AB508" s="17">
        <v>11350.79</v>
      </c>
      <c r="AC508" s="16">
        <v>0.131707642931706</v>
      </c>
      <c r="AD508" s="17">
        <v>37615.54</v>
      </c>
      <c r="AE508" s="16">
        <v>0.24601225490033701</v>
      </c>
      <c r="AF508" s="18">
        <v>12.6585048265363</v>
      </c>
      <c r="AG508" s="16">
        <v>0.29399000032660599</v>
      </c>
      <c r="AH508" s="18">
        <v>3.8198050592919799</v>
      </c>
      <c r="AI508" s="16">
        <v>0.17528408527888301</v>
      </c>
      <c r="AJ508" s="15">
        <v>261984.4</v>
      </c>
      <c r="AK508" s="16">
        <v>0.36329663089048803</v>
      </c>
      <c r="AL508" s="17">
        <v>21437.02</v>
      </c>
      <c r="AM508" s="16">
        <v>0.31724279471259997</v>
      </c>
      <c r="AN508" s="17">
        <v>69069.600000000006</v>
      </c>
      <c r="AO508" s="16">
        <v>0.391228822512457</v>
      </c>
      <c r="AP508" s="18">
        <v>12.2211202863085</v>
      </c>
      <c r="AQ508" s="16">
        <v>3.4962298797722099E-2</v>
      </c>
      <c r="AR508" s="18">
        <v>3.79304932995124</v>
      </c>
      <c r="AS508" s="16">
        <v>-2.0077352603668198E-2</v>
      </c>
    </row>
    <row r="509" spans="2:45" x14ac:dyDescent="0.2">
      <c r="B509" s="29"/>
      <c r="C509" s="29"/>
      <c r="D509" s="29"/>
      <c r="E509" s="14" t="s">
        <v>289</v>
      </c>
      <c r="F509" s="15">
        <v>22564.1</v>
      </c>
      <c r="G509" s="16">
        <v>5.8814530902756797E-2</v>
      </c>
      <c r="H509" s="17">
        <v>1605.17</v>
      </c>
      <c r="I509" s="16">
        <v>5.3351007631884703E-2</v>
      </c>
      <c r="J509" s="17">
        <v>5500.38</v>
      </c>
      <c r="K509" s="16">
        <v>6.0111901535899702E-2</v>
      </c>
      <c r="L509" s="18">
        <v>14.057140365195</v>
      </c>
      <c r="M509" s="16">
        <v>5.1868021497934302E-3</v>
      </c>
      <c r="N509" s="18">
        <v>4.10228020609485</v>
      </c>
      <c r="O509" s="16">
        <v>-1.2238053655121699E-3</v>
      </c>
      <c r="P509" s="15">
        <v>68159.72</v>
      </c>
      <c r="Q509" s="16">
        <v>9.8990137425927494E-2</v>
      </c>
      <c r="R509" s="17">
        <v>4860.5</v>
      </c>
      <c r="S509" s="16">
        <v>7.8113008335662301E-2</v>
      </c>
      <c r="T509" s="17">
        <v>16681.14</v>
      </c>
      <c r="U509" s="16">
        <v>3.7668912929478798E-2</v>
      </c>
      <c r="V509" s="18">
        <v>14.023191029729499</v>
      </c>
      <c r="W509" s="16">
        <v>1.93645090346273E-2</v>
      </c>
      <c r="X509" s="18">
        <v>4.0860348873038701</v>
      </c>
      <c r="Y509" s="16">
        <v>5.9095173549461699E-2</v>
      </c>
      <c r="Z509" s="15">
        <v>121074.75</v>
      </c>
      <c r="AA509" s="16">
        <v>0.235681829361963</v>
      </c>
      <c r="AB509" s="17">
        <v>8663.7800000000007</v>
      </c>
      <c r="AC509" s="16">
        <v>0.20654032765699101</v>
      </c>
      <c r="AD509" s="17">
        <v>29790.91</v>
      </c>
      <c r="AE509" s="16">
        <v>0.13764252079217801</v>
      </c>
      <c r="AF509" s="18">
        <v>13.9748181509687</v>
      </c>
      <c r="AG509" s="16">
        <v>2.4152944611112299E-2</v>
      </c>
      <c r="AH509" s="18">
        <v>4.0641507761931397</v>
      </c>
      <c r="AI509" s="16">
        <v>8.6177605687168701E-2</v>
      </c>
      <c r="AJ509" s="15">
        <v>224295.4</v>
      </c>
      <c r="AK509" s="16">
        <v>0.46795419077447498</v>
      </c>
      <c r="AL509" s="17">
        <v>16030.81</v>
      </c>
      <c r="AM509" s="16">
        <v>0.49042706992009</v>
      </c>
      <c r="AN509" s="17">
        <v>54793.55</v>
      </c>
      <c r="AO509" s="16">
        <v>0.35721260117130399</v>
      </c>
      <c r="AP509" s="18">
        <v>13.9915200791476</v>
      </c>
      <c r="AQ509" s="16">
        <v>-1.50781474646863E-2</v>
      </c>
      <c r="AR509" s="18">
        <v>4.0934635554732299</v>
      </c>
      <c r="AS509" s="16">
        <v>8.1594872835397195E-2</v>
      </c>
    </row>
    <row r="510" spans="2:45" x14ac:dyDescent="0.2">
      <c r="B510" s="29"/>
      <c r="C510" s="29"/>
      <c r="D510" s="29"/>
      <c r="E510" s="14" t="s">
        <v>290</v>
      </c>
      <c r="F510" s="15">
        <v>319.44</v>
      </c>
      <c r="G510" s="16">
        <v>2.3714908345083899E-2</v>
      </c>
      <c r="H510" s="17">
        <v>21.43</v>
      </c>
      <c r="I510" s="16">
        <v>1.6603415559772398E-2</v>
      </c>
      <c r="J510" s="17">
        <v>80.06</v>
      </c>
      <c r="K510" s="16">
        <v>2.36542641605932E-2</v>
      </c>
      <c r="L510" s="18">
        <v>14.906206252916499</v>
      </c>
      <c r="M510" s="16">
        <v>6.9953461462607504E-3</v>
      </c>
      <c r="N510" s="18">
        <v>3.9900074943792201</v>
      </c>
      <c r="O510" s="16">
        <v>5.9242838733676702E-5</v>
      </c>
      <c r="P510" s="15">
        <v>1016.7</v>
      </c>
      <c r="Q510" s="16">
        <v>0.55356569839402203</v>
      </c>
      <c r="R510" s="17">
        <v>68.16</v>
      </c>
      <c r="S510" s="16">
        <v>0.51097317667922904</v>
      </c>
      <c r="T510" s="17">
        <v>256.95999999999998</v>
      </c>
      <c r="U510" s="16">
        <v>0.56663821485184696</v>
      </c>
      <c r="V510" s="18">
        <v>14.9163732394366</v>
      </c>
      <c r="W510" s="16">
        <v>2.8188800683015599E-2</v>
      </c>
      <c r="X510" s="18">
        <v>3.95664694894147</v>
      </c>
      <c r="Y510" s="16">
        <v>-8.3443109799675296E-3</v>
      </c>
      <c r="Z510" s="15">
        <v>1391.65</v>
      </c>
      <c r="AA510" s="16">
        <v>-0.53258299410207799</v>
      </c>
      <c r="AB510" s="17">
        <v>96.01</v>
      </c>
      <c r="AC510" s="16">
        <v>-0.51712518231655202</v>
      </c>
      <c r="AD510" s="17">
        <v>351.28</v>
      </c>
      <c r="AE510" s="16">
        <v>-0.46452035792137297</v>
      </c>
      <c r="AF510" s="18">
        <v>14.4948442870534</v>
      </c>
      <c r="AG510" s="16">
        <v>-3.2012047883722902E-2</v>
      </c>
      <c r="AH510" s="18">
        <v>3.96165452061034</v>
      </c>
      <c r="AI510" s="16">
        <v>-0.12710592678462901</v>
      </c>
      <c r="AJ510" s="15">
        <v>2996.13</v>
      </c>
      <c r="AK510" s="16">
        <v>-0.69428274354026898</v>
      </c>
      <c r="AL510" s="17">
        <v>205.42</v>
      </c>
      <c r="AM510" s="16">
        <v>-0.67925677258177897</v>
      </c>
      <c r="AN510" s="17">
        <v>753.42</v>
      </c>
      <c r="AO510" s="16">
        <v>-0.63588826599652004</v>
      </c>
      <c r="AP510" s="18">
        <v>14.585386038360401</v>
      </c>
      <c r="AQ510" s="16">
        <v>-4.6847352255695397E-2</v>
      </c>
      <c r="AR510" s="18">
        <v>3.9767062196384502</v>
      </c>
      <c r="AS510" s="16">
        <v>-0.16037515984912001</v>
      </c>
    </row>
    <row r="511" spans="2:45" x14ac:dyDescent="0.2">
      <c r="B511" s="29"/>
      <c r="C511" s="29"/>
      <c r="D511" s="29"/>
      <c r="E511" s="14" t="s">
        <v>291</v>
      </c>
      <c r="F511" s="15">
        <v>13045.59</v>
      </c>
      <c r="G511" s="16">
        <v>0.16443133334523499</v>
      </c>
      <c r="H511" s="17">
        <v>811.17</v>
      </c>
      <c r="I511" s="16">
        <v>8.1430228372595295E-2</v>
      </c>
      <c r="J511" s="17">
        <v>2542.37</v>
      </c>
      <c r="K511" s="16">
        <v>9.1150605796591497E-2</v>
      </c>
      <c r="L511" s="18">
        <v>16.0824364806391</v>
      </c>
      <c r="M511" s="16">
        <v>7.6751234425492601E-2</v>
      </c>
      <c r="N511" s="18">
        <v>5.1312712154407096</v>
      </c>
      <c r="O511" s="16">
        <v>6.7159131983567696E-2</v>
      </c>
      <c r="P511" s="15">
        <v>43761.78</v>
      </c>
      <c r="Q511" s="16">
        <v>0.151580938426609</v>
      </c>
      <c r="R511" s="17">
        <v>2646.26</v>
      </c>
      <c r="S511" s="16">
        <v>9.9598183306531501E-2</v>
      </c>
      <c r="T511" s="17">
        <v>8281.7099999999991</v>
      </c>
      <c r="U511" s="16">
        <v>0.107140517655112</v>
      </c>
      <c r="V511" s="18">
        <v>16.5372185650692</v>
      </c>
      <c r="W511" s="16">
        <v>4.72743188459653E-2</v>
      </c>
      <c r="X511" s="18">
        <v>5.2841478390332401</v>
      </c>
      <c r="Y511" s="16">
        <v>4.0139819709263898E-2</v>
      </c>
      <c r="Z511" s="15">
        <v>73396.899999999994</v>
      </c>
      <c r="AA511" s="16">
        <v>0.12877081508999599</v>
      </c>
      <c r="AB511" s="17">
        <v>4441.68</v>
      </c>
      <c r="AC511" s="16">
        <v>0.15875454913061099</v>
      </c>
      <c r="AD511" s="17">
        <v>13867.67</v>
      </c>
      <c r="AE511" s="16">
        <v>0.133398117605521</v>
      </c>
      <c r="AF511" s="18">
        <v>16.524580789250901</v>
      </c>
      <c r="AG511" s="16">
        <v>-2.5875828546356401E-2</v>
      </c>
      <c r="AH511" s="18">
        <v>5.2926627183946504</v>
      </c>
      <c r="AI511" s="16">
        <v>-4.0826806076760501E-3</v>
      </c>
      <c r="AJ511" s="15">
        <v>136505.60000000001</v>
      </c>
      <c r="AK511" s="16">
        <v>-5.7504699337345901E-2</v>
      </c>
      <c r="AL511" s="17">
        <v>8357.77</v>
      </c>
      <c r="AM511" s="16">
        <v>4.1439414046485899E-2</v>
      </c>
      <c r="AN511" s="17">
        <v>26016.23</v>
      </c>
      <c r="AO511" s="16">
        <v>-3.27086298462669E-2</v>
      </c>
      <c r="AP511" s="18">
        <v>16.3327777624893</v>
      </c>
      <c r="AQ511" s="16">
        <v>-9.5007075831120294E-2</v>
      </c>
      <c r="AR511" s="18">
        <v>5.2469400831711601</v>
      </c>
      <c r="AS511" s="16">
        <v>-2.5634540177008201E-2</v>
      </c>
    </row>
    <row r="512" spans="2:45" x14ac:dyDescent="0.2">
      <c r="B512" s="29"/>
      <c r="C512" s="29"/>
      <c r="D512" s="29"/>
      <c r="E512" s="14" t="s">
        <v>292</v>
      </c>
      <c r="F512" s="15">
        <v>44370.37</v>
      </c>
      <c r="G512" s="16">
        <v>6.4635070999073702E-2</v>
      </c>
      <c r="H512" s="17">
        <v>3190.89</v>
      </c>
      <c r="I512" s="16">
        <v>4.3814913557631001E-2</v>
      </c>
      <c r="J512" s="17">
        <v>11106.06</v>
      </c>
      <c r="K512" s="16">
        <v>4.8229034824687503E-2</v>
      </c>
      <c r="L512" s="18">
        <v>13.905327353810399</v>
      </c>
      <c r="M512" s="16">
        <v>1.9946215723706699E-2</v>
      </c>
      <c r="N512" s="18">
        <v>3.9951494949604101</v>
      </c>
      <c r="O512" s="16">
        <v>1.5651194184990402E-2</v>
      </c>
      <c r="P512" s="15">
        <v>147735.14000000001</v>
      </c>
      <c r="Q512" s="16">
        <v>-5.07615136219303E-2</v>
      </c>
      <c r="R512" s="17">
        <v>10686.21</v>
      </c>
      <c r="S512" s="16">
        <v>-9.54644604762305E-2</v>
      </c>
      <c r="T512" s="17">
        <v>37047.160000000003</v>
      </c>
      <c r="U512" s="16">
        <v>-9.3645909607673897E-2</v>
      </c>
      <c r="V512" s="18">
        <v>13.824839676555101</v>
      </c>
      <c r="W512" s="16">
        <v>4.9420884974664403E-2</v>
      </c>
      <c r="X512" s="18">
        <v>3.9877588457522801</v>
      </c>
      <c r="Y512" s="16">
        <v>4.7315278256404698E-2</v>
      </c>
      <c r="Z512" s="15">
        <v>268803.14</v>
      </c>
      <c r="AA512" s="16">
        <v>0.174521295312321</v>
      </c>
      <c r="AB512" s="17">
        <v>19755.400000000001</v>
      </c>
      <c r="AC512" s="16">
        <v>9.2888980107112398E-2</v>
      </c>
      <c r="AD512" s="17">
        <v>68038.28</v>
      </c>
      <c r="AE512" s="16">
        <v>0.104450835111906</v>
      </c>
      <c r="AF512" s="18">
        <v>13.606565293539999</v>
      </c>
      <c r="AG512" s="16">
        <v>7.4694060138851395E-2</v>
      </c>
      <c r="AH512" s="18">
        <v>3.9507633055979698</v>
      </c>
      <c r="AI512" s="16">
        <v>6.3443711546757903E-2</v>
      </c>
      <c r="AJ512" s="15">
        <v>473807.6</v>
      </c>
      <c r="AK512" s="16">
        <v>0.31163092349793098</v>
      </c>
      <c r="AL512" s="17">
        <v>34980.639999999999</v>
      </c>
      <c r="AM512" s="16">
        <v>0.22878738327523801</v>
      </c>
      <c r="AN512" s="17">
        <v>120453.47</v>
      </c>
      <c r="AO512" s="16">
        <v>0.26985757025736601</v>
      </c>
      <c r="AP512" s="18">
        <v>13.544852238266699</v>
      </c>
      <c r="AQ512" s="16">
        <v>6.7418937849019797E-2</v>
      </c>
      <c r="AR512" s="18">
        <v>3.9335321763665299</v>
      </c>
      <c r="AS512" s="16">
        <v>3.2896093403686898E-2</v>
      </c>
    </row>
    <row r="513" spans="2:45" x14ac:dyDescent="0.2">
      <c r="B513" s="29"/>
      <c r="C513" s="29"/>
      <c r="D513" s="29"/>
      <c r="E513" s="14" t="s">
        <v>293</v>
      </c>
      <c r="F513" s="15">
        <v>9907.8700000000008</v>
      </c>
      <c r="G513" s="16">
        <v>0.50198893352535401</v>
      </c>
      <c r="H513" s="17">
        <v>602.02</v>
      </c>
      <c r="I513" s="16">
        <v>0.24399718973426501</v>
      </c>
      <c r="J513" s="17">
        <v>2142.77</v>
      </c>
      <c r="K513" s="16">
        <v>0.289939439180322</v>
      </c>
      <c r="L513" s="18">
        <v>16.4577090462111</v>
      </c>
      <c r="M513" s="16">
        <v>0.207389330072522</v>
      </c>
      <c r="N513" s="18">
        <v>4.6238607036686199</v>
      </c>
      <c r="O513" s="16">
        <v>0.164387170361871</v>
      </c>
      <c r="P513" s="15">
        <v>30663.91</v>
      </c>
      <c r="Q513" s="16">
        <v>0.65756240742942995</v>
      </c>
      <c r="R513" s="17">
        <v>1953.06</v>
      </c>
      <c r="S513" s="16">
        <v>0.38429479682749002</v>
      </c>
      <c r="T513" s="17">
        <v>6954.32</v>
      </c>
      <c r="U513" s="16">
        <v>0.44668882851472602</v>
      </c>
      <c r="V513" s="18">
        <v>15.7004444307907</v>
      </c>
      <c r="W513" s="16">
        <v>0.197405647430166</v>
      </c>
      <c r="X513" s="18">
        <v>4.4093326162730504</v>
      </c>
      <c r="Y513" s="16">
        <v>0.14576291373674399</v>
      </c>
      <c r="Z513" s="15">
        <v>53227.45</v>
      </c>
      <c r="AA513" s="16">
        <v>0.67787827596761596</v>
      </c>
      <c r="AB513" s="17">
        <v>3474.42</v>
      </c>
      <c r="AC513" s="16">
        <v>0.34103997159222499</v>
      </c>
      <c r="AD513" s="17">
        <v>12346.58</v>
      </c>
      <c r="AE513" s="16">
        <v>0.42996886784585903</v>
      </c>
      <c r="AF513" s="18">
        <v>15.319808773838499</v>
      </c>
      <c r="AG513" s="16">
        <v>0.25117693097205801</v>
      </c>
      <c r="AH513" s="18">
        <v>4.3111088252779304</v>
      </c>
      <c r="AI513" s="16">
        <v>0.17336699679008699</v>
      </c>
      <c r="AJ513" s="15">
        <v>97301.64</v>
      </c>
      <c r="AK513" s="16">
        <v>0.833908721135037</v>
      </c>
      <c r="AL513" s="17">
        <v>6480.38</v>
      </c>
      <c r="AM513" s="16">
        <v>0.64236963821833604</v>
      </c>
      <c r="AN513" s="17">
        <v>22841.21</v>
      </c>
      <c r="AO513" s="16">
        <v>0.76109919459423603</v>
      </c>
      <c r="AP513" s="18">
        <v>15.014804687379399</v>
      </c>
      <c r="AQ513" s="16">
        <v>0.11662361411191501</v>
      </c>
      <c r="AR513" s="18">
        <v>4.2599161778207</v>
      </c>
      <c r="AS513" s="16">
        <v>4.13432285724121E-2</v>
      </c>
    </row>
    <row r="514" spans="2:45" x14ac:dyDescent="0.2">
      <c r="B514" s="29"/>
      <c r="C514" s="29"/>
      <c r="D514" s="29"/>
      <c r="E514" s="14" t="s">
        <v>294</v>
      </c>
      <c r="F514" s="15">
        <v>327.44</v>
      </c>
      <c r="G514" s="16">
        <v>0.24397842109262199</v>
      </c>
      <c r="H514" s="17">
        <v>25.01</v>
      </c>
      <c r="I514" s="16">
        <v>0.270187912646013</v>
      </c>
      <c r="J514" s="17">
        <v>80</v>
      </c>
      <c r="K514" s="16">
        <v>0.26984126984126999</v>
      </c>
      <c r="L514" s="18">
        <v>13.092363054778099</v>
      </c>
      <c r="M514" s="16">
        <v>-2.06343418107265E-2</v>
      </c>
      <c r="N514" s="18">
        <v>4.093</v>
      </c>
      <c r="O514" s="16">
        <v>-2.03669933895602E-2</v>
      </c>
      <c r="P514" s="15">
        <v>1010.33</v>
      </c>
      <c r="Q514" s="16">
        <v>0.21235720456945401</v>
      </c>
      <c r="R514" s="17">
        <v>76.28</v>
      </c>
      <c r="S514" s="16">
        <v>0.17897990726429699</v>
      </c>
      <c r="T514" s="17">
        <v>244</v>
      </c>
      <c r="U514" s="16">
        <v>0.17874396135265699</v>
      </c>
      <c r="V514" s="18">
        <v>13.2450183534347</v>
      </c>
      <c r="W514" s="16">
        <v>2.83103190304623E-2</v>
      </c>
      <c r="X514" s="18">
        <v>4.14069672131148</v>
      </c>
      <c r="Y514" s="16">
        <v>2.85161530568727E-2</v>
      </c>
      <c r="Z514" s="15">
        <v>1860.24</v>
      </c>
      <c r="AA514" s="16">
        <v>-0.582799190824561</v>
      </c>
      <c r="AB514" s="17">
        <v>141.28</v>
      </c>
      <c r="AC514" s="16">
        <v>-0.54456658392701696</v>
      </c>
      <c r="AD514" s="17">
        <v>452</v>
      </c>
      <c r="AE514" s="16">
        <v>-0.54463485155297697</v>
      </c>
      <c r="AF514" s="18">
        <v>13.167044167610401</v>
      </c>
      <c r="AG514" s="16">
        <v>-8.3947741971170206E-2</v>
      </c>
      <c r="AH514" s="18">
        <v>4.1155752212389398</v>
      </c>
      <c r="AI514" s="16">
        <v>-8.3810408859219102E-2</v>
      </c>
      <c r="AJ514" s="15">
        <v>3920.45</v>
      </c>
      <c r="AK514" s="16">
        <v>-0.75705301957109905</v>
      </c>
      <c r="AL514" s="17">
        <v>301.16000000000003</v>
      </c>
      <c r="AM514" s="16">
        <v>-0.72490774233622002</v>
      </c>
      <c r="AN514" s="17">
        <v>963.51</v>
      </c>
      <c r="AO514" s="16">
        <v>-0.72498330222123297</v>
      </c>
      <c r="AP514" s="18">
        <v>13.0178310532607</v>
      </c>
      <c r="AQ514" s="16">
        <v>-0.116852715186799</v>
      </c>
      <c r="AR514" s="18">
        <v>4.0689250760241196</v>
      </c>
      <c r="AS514" s="16">
        <v>-0.11661007352966</v>
      </c>
    </row>
    <row r="515" spans="2:45" x14ac:dyDescent="0.2">
      <c r="B515" s="29"/>
      <c r="C515" s="29"/>
      <c r="D515" s="29"/>
      <c r="E515" s="14" t="s">
        <v>295</v>
      </c>
      <c r="F515" s="15">
        <v>11838.43</v>
      </c>
      <c r="G515" s="16">
        <v>-0.173638504059411</v>
      </c>
      <c r="H515" s="17">
        <v>919.8</v>
      </c>
      <c r="I515" s="16">
        <v>-0.174400861682075</v>
      </c>
      <c r="J515" s="17">
        <v>3025.65</v>
      </c>
      <c r="K515" s="16">
        <v>-0.17185117872949601</v>
      </c>
      <c r="L515" s="18">
        <v>12.8706566644923</v>
      </c>
      <c r="M515" s="16">
        <v>9.2339924702142598E-4</v>
      </c>
      <c r="N515" s="18">
        <v>3.9126898352420101</v>
      </c>
      <c r="O515" s="16">
        <v>-2.15821756187863E-3</v>
      </c>
      <c r="P515" s="15">
        <v>34969.910000000003</v>
      </c>
      <c r="Q515" s="16">
        <v>-0.178487788754533</v>
      </c>
      <c r="R515" s="17">
        <v>2717.37</v>
      </c>
      <c r="S515" s="16">
        <v>-0.17955042949230801</v>
      </c>
      <c r="T515" s="17">
        <v>8946.0300000000007</v>
      </c>
      <c r="U515" s="16">
        <v>-0.174435644770428</v>
      </c>
      <c r="V515" s="18">
        <v>12.869027773177701</v>
      </c>
      <c r="W515" s="16">
        <v>1.29519324035707E-3</v>
      </c>
      <c r="X515" s="18">
        <v>3.9089864442663398</v>
      </c>
      <c r="Y515" s="16">
        <v>-4.9083320499927899E-3</v>
      </c>
      <c r="Z515" s="15">
        <v>63898.18</v>
      </c>
      <c r="AA515" s="16">
        <v>-7.5002631033807304E-2</v>
      </c>
      <c r="AB515" s="17">
        <v>4962.88</v>
      </c>
      <c r="AC515" s="16">
        <v>-7.9026041386374896E-2</v>
      </c>
      <c r="AD515" s="17">
        <v>16360.14</v>
      </c>
      <c r="AE515" s="16">
        <v>-6.6817252325093904E-2</v>
      </c>
      <c r="AF515" s="18">
        <v>12.8752216454962</v>
      </c>
      <c r="AG515" s="16">
        <v>4.3686472510299302E-3</v>
      </c>
      <c r="AH515" s="18">
        <v>3.9057233006563501</v>
      </c>
      <c r="AI515" s="16">
        <v>-8.7714638200373594E-3</v>
      </c>
      <c r="AJ515" s="15">
        <v>135419.87</v>
      </c>
      <c r="AK515" s="16">
        <v>9.77665754643504E-2</v>
      </c>
      <c r="AL515" s="17">
        <v>10528.58</v>
      </c>
      <c r="AM515" s="16">
        <v>9.1485678149718905E-2</v>
      </c>
      <c r="AN515" s="17">
        <v>34567.89</v>
      </c>
      <c r="AO515" s="16">
        <v>0.109045351077431</v>
      </c>
      <c r="AP515" s="18">
        <v>12.862121007771201</v>
      </c>
      <c r="AQ515" s="16">
        <v>5.7544477590204604E-3</v>
      </c>
      <c r="AR515" s="18">
        <v>3.9175046553318702</v>
      </c>
      <c r="AS515" s="16">
        <v>-1.0169805591920201E-2</v>
      </c>
    </row>
    <row r="516" spans="2:45" x14ac:dyDescent="0.2">
      <c r="B516" s="29"/>
      <c r="C516" s="29"/>
      <c r="D516" s="29"/>
      <c r="E516" s="14" t="s">
        <v>296</v>
      </c>
      <c r="F516" s="15">
        <v>27227.73</v>
      </c>
      <c r="G516" s="16">
        <v>1.09491615405034</v>
      </c>
      <c r="H516" s="17">
        <v>1955</v>
      </c>
      <c r="I516" s="16">
        <v>0.89958898918546004</v>
      </c>
      <c r="J516" s="17">
        <v>6295.37</v>
      </c>
      <c r="K516" s="16">
        <v>0.88032628239974697</v>
      </c>
      <c r="L516" s="18">
        <v>13.9272276214834</v>
      </c>
      <c r="M516" s="16">
        <v>0.102826014457284</v>
      </c>
      <c r="N516" s="18">
        <v>4.3250404662474198</v>
      </c>
      <c r="O516" s="16">
        <v>0.11412374206498201</v>
      </c>
      <c r="P516" s="15">
        <v>81185.210000000006</v>
      </c>
      <c r="Q516" s="16">
        <v>1.06812213925583</v>
      </c>
      <c r="R516" s="17">
        <v>5836.99</v>
      </c>
      <c r="S516" s="16">
        <v>0.88164354769557096</v>
      </c>
      <c r="T516" s="17">
        <v>18796.82</v>
      </c>
      <c r="U516" s="16">
        <v>0.85830958150313197</v>
      </c>
      <c r="V516" s="18">
        <v>13.9087457747915</v>
      </c>
      <c r="W516" s="16">
        <v>9.9104100661698794E-2</v>
      </c>
      <c r="X516" s="18">
        <v>4.3190928039955701</v>
      </c>
      <c r="Y516" s="16">
        <v>0.112905061589892</v>
      </c>
      <c r="Z516" s="15">
        <v>137642.85</v>
      </c>
      <c r="AA516" s="16">
        <v>1.07628781785522</v>
      </c>
      <c r="AB516" s="17">
        <v>9926.31</v>
      </c>
      <c r="AC516" s="16">
        <v>0.89130931830393401</v>
      </c>
      <c r="AD516" s="17">
        <v>31983.96</v>
      </c>
      <c r="AE516" s="16">
        <v>0.87711743795216501</v>
      </c>
      <c r="AF516" s="18">
        <v>13.866466995288301</v>
      </c>
      <c r="AG516" s="16">
        <v>9.7804466863819203E-2</v>
      </c>
      <c r="AH516" s="18">
        <v>4.3034961899652204</v>
      </c>
      <c r="AI516" s="16">
        <v>0.10610437891426901</v>
      </c>
      <c r="AJ516" s="15">
        <v>236094.58</v>
      </c>
      <c r="AK516" s="16">
        <v>1.04612403990943</v>
      </c>
      <c r="AL516" s="17">
        <v>17319.830000000002</v>
      </c>
      <c r="AM516" s="16">
        <v>0.89418385793919097</v>
      </c>
      <c r="AN516" s="17">
        <v>55931.98</v>
      </c>
      <c r="AO516" s="16">
        <v>0.886843971320177</v>
      </c>
      <c r="AP516" s="18">
        <v>13.631460585929499</v>
      </c>
      <c r="AQ516" s="16">
        <v>8.0214062290420801E-2</v>
      </c>
      <c r="AR516" s="18">
        <v>4.22110177397618</v>
      </c>
      <c r="AS516" s="16">
        <v>8.4416131386748097E-2</v>
      </c>
    </row>
    <row r="517" spans="2:45" x14ac:dyDescent="0.2">
      <c r="B517" s="29"/>
      <c r="C517" s="29"/>
      <c r="D517" s="29"/>
      <c r="E517" s="14" t="s">
        <v>297</v>
      </c>
      <c r="F517" s="15">
        <v>9629.5499999999993</v>
      </c>
      <c r="G517" s="16">
        <v>0.60846361996392095</v>
      </c>
      <c r="H517" s="17">
        <v>586.17999999999995</v>
      </c>
      <c r="I517" s="16">
        <v>0.35771529161069199</v>
      </c>
      <c r="J517" s="17">
        <v>2098.75</v>
      </c>
      <c r="K517" s="16">
        <v>0.39252894536044802</v>
      </c>
      <c r="L517" s="18">
        <v>16.4276331502269</v>
      </c>
      <c r="M517" s="16">
        <v>0.18468402757382199</v>
      </c>
      <c r="N517" s="18">
        <v>4.5882310899344798</v>
      </c>
      <c r="O517" s="16">
        <v>0.155066560966586</v>
      </c>
      <c r="P517" s="15">
        <v>29352.09</v>
      </c>
      <c r="Q517" s="16">
        <v>0.88886479265151996</v>
      </c>
      <c r="R517" s="17">
        <v>1868.7</v>
      </c>
      <c r="S517" s="16">
        <v>0.59278231889740296</v>
      </c>
      <c r="T517" s="17">
        <v>6670.42</v>
      </c>
      <c r="U517" s="16">
        <v>0.644755237858057</v>
      </c>
      <c r="V517" s="18">
        <v>15.7072242735592</v>
      </c>
      <c r="W517" s="16">
        <v>0.18589010578613099</v>
      </c>
      <c r="X517" s="18">
        <v>4.4003361107696399</v>
      </c>
      <c r="Y517" s="16">
        <v>0.14841694932758701</v>
      </c>
      <c r="Z517" s="15">
        <v>49343.86</v>
      </c>
      <c r="AA517" s="16">
        <v>0.822285315649119</v>
      </c>
      <c r="AB517" s="17">
        <v>3217.5</v>
      </c>
      <c r="AC517" s="16">
        <v>0.44520354125399197</v>
      </c>
      <c r="AD517" s="17">
        <v>11442.47</v>
      </c>
      <c r="AE517" s="16">
        <v>0.53507781057150505</v>
      </c>
      <c r="AF517" s="18">
        <v>15.336087024087</v>
      </c>
      <c r="AG517" s="16">
        <v>0.26091949239754603</v>
      </c>
      <c r="AH517" s="18">
        <v>4.3123434013809998</v>
      </c>
      <c r="AI517" s="16">
        <v>0.18709638241118701</v>
      </c>
      <c r="AJ517" s="15">
        <v>94337.66</v>
      </c>
      <c r="AK517" s="16">
        <v>0.96905004024191899</v>
      </c>
      <c r="AL517" s="17">
        <v>6295.83</v>
      </c>
      <c r="AM517" s="16">
        <v>0.76570414121527297</v>
      </c>
      <c r="AN517" s="17">
        <v>22187.69</v>
      </c>
      <c r="AO517" s="16">
        <v>0.88996273344832699</v>
      </c>
      <c r="AP517" s="18">
        <v>14.9841498261548</v>
      </c>
      <c r="AQ517" s="16">
        <v>0.11516419669644699</v>
      </c>
      <c r="AR517" s="18">
        <v>4.2518017873875102</v>
      </c>
      <c r="AS517" s="16">
        <v>4.1845960977914598E-2</v>
      </c>
    </row>
    <row r="518" spans="2:45" x14ac:dyDescent="0.2">
      <c r="B518" s="29"/>
      <c r="C518" s="29"/>
      <c r="D518" s="29"/>
      <c r="E518" s="14" t="s">
        <v>298</v>
      </c>
      <c r="F518" s="15">
        <v>279.79000000000002</v>
      </c>
      <c r="G518" s="16">
        <v>-0.40869032271699401</v>
      </c>
      <c r="H518" s="17">
        <v>22.2</v>
      </c>
      <c r="I518" s="16">
        <v>-0.40815782458011202</v>
      </c>
      <c r="J518" s="17">
        <v>71</v>
      </c>
      <c r="K518" s="16">
        <v>-0.40833333333333299</v>
      </c>
      <c r="L518" s="18">
        <v>12.603153153153199</v>
      </c>
      <c r="M518" s="16">
        <v>-8.99729960109969E-4</v>
      </c>
      <c r="N518" s="18">
        <v>3.9407042253521101</v>
      </c>
      <c r="O518" s="16">
        <v>-6.0336233858113999E-4</v>
      </c>
      <c r="P518" s="15">
        <v>868.51</v>
      </c>
      <c r="Q518" s="16">
        <v>-0.36236491248678498</v>
      </c>
      <c r="R518" s="17">
        <v>69.09</v>
      </c>
      <c r="S518" s="16">
        <v>-0.36104688800517898</v>
      </c>
      <c r="T518" s="17">
        <v>221</v>
      </c>
      <c r="U518" s="16">
        <v>-0.36127167630057799</v>
      </c>
      <c r="V518" s="18">
        <v>12.5707048776958</v>
      </c>
      <c r="W518" s="16">
        <v>-2.0627874829361099E-3</v>
      </c>
      <c r="X518" s="18">
        <v>3.92990950226244</v>
      </c>
      <c r="Y518" s="16">
        <v>-1.71158244537363E-3</v>
      </c>
      <c r="Z518" s="15">
        <v>1765.27</v>
      </c>
      <c r="AA518" s="16">
        <v>-0.81927660271504299</v>
      </c>
      <c r="AB518" s="17">
        <v>140.68</v>
      </c>
      <c r="AC518" s="16">
        <v>-0.793524525200341</v>
      </c>
      <c r="AD518" s="17">
        <v>450</v>
      </c>
      <c r="AE518" s="16">
        <v>-0.79222937876584298</v>
      </c>
      <c r="AF518" s="18">
        <v>12.548123400625499</v>
      </c>
      <c r="AG518" s="16">
        <v>-0.124722209936506</v>
      </c>
      <c r="AH518" s="18">
        <v>3.9228222222222202</v>
      </c>
      <c r="AI518" s="16">
        <v>-0.13017828886750399</v>
      </c>
      <c r="AJ518" s="15">
        <v>4301.5200000000004</v>
      </c>
      <c r="AK518" s="16">
        <v>-0.88409308617059001</v>
      </c>
      <c r="AL518" s="17">
        <v>341.96</v>
      </c>
      <c r="AM518" s="16">
        <v>-0.86387105249539198</v>
      </c>
      <c r="AN518" s="17">
        <v>1094</v>
      </c>
      <c r="AO518" s="16">
        <v>-0.86223692478564196</v>
      </c>
      <c r="AP518" s="18">
        <v>12.5790150894842</v>
      </c>
      <c r="AQ518" s="16">
        <v>-0.148550576830935</v>
      </c>
      <c r="AR518" s="18">
        <v>3.9319195612431499</v>
      </c>
      <c r="AS518" s="16">
        <v>-0.158650359328429</v>
      </c>
    </row>
    <row r="519" spans="2:45" x14ac:dyDescent="0.2">
      <c r="B519" s="29"/>
      <c r="C519" s="29"/>
      <c r="D519" s="29"/>
      <c r="E519" s="14" t="s">
        <v>299</v>
      </c>
      <c r="F519" s="15">
        <v>21922.7</v>
      </c>
      <c r="G519" s="16">
        <v>-0.29578813028756401</v>
      </c>
      <c r="H519" s="17">
        <v>1412.25</v>
      </c>
      <c r="I519" s="16">
        <v>-0.35605732446320998</v>
      </c>
      <c r="J519" s="17">
        <v>4538.34</v>
      </c>
      <c r="K519" s="16">
        <v>-0.36186852495528599</v>
      </c>
      <c r="L519" s="18">
        <v>15.523243051867601</v>
      </c>
      <c r="M519" s="16">
        <v>9.3594036340899495E-2</v>
      </c>
      <c r="N519" s="18">
        <v>4.8305547843484602</v>
      </c>
      <c r="O519" s="16">
        <v>0.103552946770244</v>
      </c>
      <c r="P519" s="15">
        <v>69867.429999999993</v>
      </c>
      <c r="Q519" s="16">
        <v>-0.65470593276268796</v>
      </c>
      <c r="R519" s="17">
        <v>4492.8599999999997</v>
      </c>
      <c r="S519" s="16">
        <v>-0.66546240299745496</v>
      </c>
      <c r="T519" s="17">
        <v>14441.45</v>
      </c>
      <c r="U519" s="16">
        <v>-0.72281993569070102</v>
      </c>
      <c r="V519" s="18">
        <v>15.5507694430719</v>
      </c>
      <c r="W519" s="16">
        <v>3.2153247739998198E-2</v>
      </c>
      <c r="X519" s="18">
        <v>4.8379788733125801</v>
      </c>
      <c r="Y519" s="16">
        <v>0.245739184373685</v>
      </c>
      <c r="Z519" s="15">
        <v>120103.97</v>
      </c>
      <c r="AA519" s="16">
        <v>-0.664193542713994</v>
      </c>
      <c r="AB519" s="17">
        <v>7728.94</v>
      </c>
      <c r="AC519" s="16">
        <v>-0.67413614207757699</v>
      </c>
      <c r="AD519" s="17">
        <v>24835.24</v>
      </c>
      <c r="AE519" s="16">
        <v>-0.73109048980145996</v>
      </c>
      <c r="AF519" s="18">
        <v>15.5395138272519</v>
      </c>
      <c r="AG519" s="16">
        <v>3.0511513080868E-2</v>
      </c>
      <c r="AH519" s="18">
        <v>4.8360301732538096</v>
      </c>
      <c r="AI519" s="16">
        <v>0.24877122061646401</v>
      </c>
      <c r="AJ519" s="15">
        <v>279567.69</v>
      </c>
      <c r="AK519" s="16">
        <v>-0.571988390542716</v>
      </c>
      <c r="AL519" s="17">
        <v>18950.78</v>
      </c>
      <c r="AM519" s="16">
        <v>-0.56352137839572702</v>
      </c>
      <c r="AN519" s="17">
        <v>60898.58</v>
      </c>
      <c r="AO519" s="16">
        <v>-0.637050855605511</v>
      </c>
      <c r="AP519" s="18">
        <v>14.7523051821614</v>
      </c>
      <c r="AQ519" s="16">
        <v>-1.9398457857726401E-2</v>
      </c>
      <c r="AR519" s="18">
        <v>4.5907095042281796</v>
      </c>
      <c r="AS519" s="16">
        <v>0.17926055500513399</v>
      </c>
    </row>
    <row r="520" spans="2:45" x14ac:dyDescent="0.2">
      <c r="B520" s="29"/>
      <c r="C520" s="29"/>
      <c r="D520" s="29"/>
      <c r="E520" s="14" t="s">
        <v>300</v>
      </c>
      <c r="F520" s="15">
        <v>67683.8</v>
      </c>
      <c r="G520" s="16">
        <v>0.30479045967955398</v>
      </c>
      <c r="H520" s="17">
        <v>5017.7700000000004</v>
      </c>
      <c r="I520" s="16">
        <v>0.25336773716538102</v>
      </c>
      <c r="J520" s="17">
        <v>16232.27</v>
      </c>
      <c r="K520" s="16">
        <v>0.247499010517336</v>
      </c>
      <c r="L520" s="18">
        <v>13.488820731121599</v>
      </c>
      <c r="M520" s="16">
        <v>4.1027641760167703E-2</v>
      </c>
      <c r="N520" s="18">
        <v>4.1697063934988803</v>
      </c>
      <c r="O520" s="16">
        <v>4.5925045774953502E-2</v>
      </c>
      <c r="P520" s="15">
        <v>200195.97</v>
      </c>
      <c r="Q520" s="16">
        <v>0.298196566350107</v>
      </c>
      <c r="R520" s="17">
        <v>14886.44</v>
      </c>
      <c r="S520" s="16">
        <v>0.248342971381036</v>
      </c>
      <c r="T520" s="17">
        <v>48142.42</v>
      </c>
      <c r="U520" s="16">
        <v>0.243864508779604</v>
      </c>
      <c r="V520" s="18">
        <v>13.448209914526201</v>
      </c>
      <c r="W520" s="16">
        <v>3.99358158070275E-2</v>
      </c>
      <c r="X520" s="18">
        <v>4.1584110229606202</v>
      </c>
      <c r="Y520" s="16">
        <v>4.3680044881905702E-2</v>
      </c>
      <c r="Z520" s="15">
        <v>340740.12</v>
      </c>
      <c r="AA520" s="16">
        <v>0.26570887769989199</v>
      </c>
      <c r="AB520" s="17">
        <v>25532.43</v>
      </c>
      <c r="AC520" s="16">
        <v>0.22529217293739301</v>
      </c>
      <c r="AD520" s="17">
        <v>82596.55</v>
      </c>
      <c r="AE520" s="16">
        <v>0.22266540348903499</v>
      </c>
      <c r="AF520" s="18">
        <v>13.345385456848399</v>
      </c>
      <c r="AG520" s="16">
        <v>3.2985361087884801E-2</v>
      </c>
      <c r="AH520" s="18">
        <v>4.1253553568520704</v>
      </c>
      <c r="AI520" s="16">
        <v>3.5204622694015003E-2</v>
      </c>
      <c r="AJ520" s="15">
        <v>621091.04</v>
      </c>
      <c r="AK520" s="16">
        <v>0.18375916178197799</v>
      </c>
      <c r="AL520" s="17">
        <v>47379.65</v>
      </c>
      <c r="AM520" s="16">
        <v>0.16269136819208299</v>
      </c>
      <c r="AN520" s="17">
        <v>153245.09</v>
      </c>
      <c r="AO520" s="16">
        <v>0.15999250314267699</v>
      </c>
      <c r="AP520" s="18">
        <v>13.108814438266201</v>
      </c>
      <c r="AQ520" s="16">
        <v>1.8119850345715099E-2</v>
      </c>
      <c r="AR520" s="18">
        <v>4.0529261981574702</v>
      </c>
      <c r="AS520" s="16">
        <v>2.0488631241073599E-2</v>
      </c>
    </row>
    <row r="521" spans="2:45" x14ac:dyDescent="0.2">
      <c r="B521" s="29"/>
      <c r="C521" s="29"/>
      <c r="D521" s="29"/>
      <c r="E521" s="14" t="s">
        <v>301</v>
      </c>
      <c r="F521" s="15">
        <v>13223</v>
      </c>
      <c r="G521" s="16">
        <v>2.28051464112316</v>
      </c>
      <c r="H521" s="17">
        <v>832.14</v>
      </c>
      <c r="I521" s="16">
        <v>1.6024706802189199</v>
      </c>
      <c r="J521" s="17">
        <v>2958.77</v>
      </c>
      <c r="K521" s="16">
        <v>1.7009384185638901</v>
      </c>
      <c r="L521" s="18">
        <v>15.890354988343301</v>
      </c>
      <c r="M521" s="16">
        <v>0.26053855901546602</v>
      </c>
      <c r="N521" s="18">
        <v>4.4690868164811697</v>
      </c>
      <c r="O521" s="16">
        <v>0.21458327912097799</v>
      </c>
      <c r="P521" s="15">
        <v>36940.910000000003</v>
      </c>
      <c r="Q521" s="16">
        <v>4.2803354517048504</v>
      </c>
      <c r="R521" s="17">
        <v>2360.6</v>
      </c>
      <c r="S521" s="16">
        <v>3.1731044601976399</v>
      </c>
      <c r="T521" s="17">
        <v>8434.7199999999993</v>
      </c>
      <c r="U521" s="16">
        <v>3.3994074815881201</v>
      </c>
      <c r="V521" s="18">
        <v>15.6489494196391</v>
      </c>
      <c r="W521" s="16">
        <v>0.265325491386038</v>
      </c>
      <c r="X521" s="18">
        <v>4.3796249312365996</v>
      </c>
      <c r="Y521" s="16">
        <v>0.20023786698629001</v>
      </c>
      <c r="Z521" s="15">
        <v>59373.14</v>
      </c>
      <c r="AA521" s="16">
        <v>4.6985832518310398</v>
      </c>
      <c r="AB521" s="17">
        <v>3815.77</v>
      </c>
      <c r="AC521" s="16">
        <v>3.5915599730458201</v>
      </c>
      <c r="AD521" s="17">
        <v>13463.17</v>
      </c>
      <c r="AE521" s="16">
        <v>3.8572990251610899</v>
      </c>
      <c r="AF521" s="18">
        <v>15.559936788642901</v>
      </c>
      <c r="AG521" s="16">
        <v>0.24109960128667901</v>
      </c>
      <c r="AH521" s="18">
        <v>4.4100416172417001</v>
      </c>
      <c r="AI521" s="16">
        <v>0.17320000731106899</v>
      </c>
      <c r="AJ521" s="15">
        <v>114909.58</v>
      </c>
      <c r="AK521" s="16">
        <v>8.2069746032076694</v>
      </c>
      <c r="AL521" s="17">
        <v>7479.99</v>
      </c>
      <c r="AM521" s="16">
        <v>6.6416100526127604</v>
      </c>
      <c r="AN521" s="17">
        <v>26172.17</v>
      </c>
      <c r="AO521" s="16">
        <v>7.0664028428861601</v>
      </c>
      <c r="AP521" s="18">
        <v>15.3622638532939</v>
      </c>
      <c r="AQ521" s="16">
        <v>0.20484747845248799</v>
      </c>
      <c r="AR521" s="18">
        <v>4.3905255085841199</v>
      </c>
      <c r="AS521" s="16">
        <v>0.141397817904345</v>
      </c>
    </row>
    <row r="522" spans="2:45" x14ac:dyDescent="0.2">
      <c r="B522" s="29"/>
      <c r="C522" s="29"/>
      <c r="D522" s="29"/>
      <c r="E522" s="14" t="s">
        <v>302</v>
      </c>
      <c r="F522" s="15">
        <v>180.18</v>
      </c>
      <c r="G522" s="16">
        <v>-0.564782608695652</v>
      </c>
      <c r="H522" s="17">
        <v>15</v>
      </c>
      <c r="I522" s="16">
        <v>-0.54044117647058798</v>
      </c>
      <c r="J522" s="17">
        <v>48</v>
      </c>
      <c r="K522" s="16">
        <v>-0.54062589721504495</v>
      </c>
      <c r="L522" s="18">
        <v>12.012</v>
      </c>
      <c r="M522" s="16">
        <v>-5.2966956521739099E-2</v>
      </c>
      <c r="N522" s="18">
        <v>3.7537500000000001</v>
      </c>
      <c r="O522" s="16">
        <v>-5.2586141304347897E-2</v>
      </c>
      <c r="P522" s="15">
        <v>504.82</v>
      </c>
      <c r="Q522" s="16">
        <v>-0.60698492775286494</v>
      </c>
      <c r="R522" s="17">
        <v>40.96</v>
      </c>
      <c r="S522" s="16">
        <v>-0.59815559697831899</v>
      </c>
      <c r="T522" s="17">
        <v>131</v>
      </c>
      <c r="U522" s="16">
        <v>-0.59839357429718898</v>
      </c>
      <c r="V522" s="18">
        <v>12.32470703125</v>
      </c>
      <c r="W522" s="16">
        <v>-2.1972013814685699E-2</v>
      </c>
      <c r="X522" s="18">
        <v>3.8535877862595398</v>
      </c>
      <c r="Y522" s="16">
        <v>-2.1392470104633798E-2</v>
      </c>
      <c r="Z522" s="15">
        <v>786.36</v>
      </c>
      <c r="AA522" s="16">
        <v>-0.77605194583279902</v>
      </c>
      <c r="AB522" s="17">
        <v>63.78</v>
      </c>
      <c r="AC522" s="16">
        <v>-0.757361333028989</v>
      </c>
      <c r="AD522" s="17">
        <v>204</v>
      </c>
      <c r="AE522" s="16">
        <v>-0.75748065194907099</v>
      </c>
      <c r="AF522" s="18">
        <v>12.3292568203199</v>
      </c>
      <c r="AG522" s="16">
        <v>-7.7030644114293306E-2</v>
      </c>
      <c r="AH522" s="18">
        <v>3.8547058823529401</v>
      </c>
      <c r="AI522" s="16">
        <v>-7.6576545471450097E-2</v>
      </c>
      <c r="AJ522" s="15">
        <v>2377.69</v>
      </c>
      <c r="AK522" s="16">
        <v>-0.82341451531807697</v>
      </c>
      <c r="AL522" s="17">
        <v>192.27</v>
      </c>
      <c r="AM522" s="16">
        <v>-0.79724984446014502</v>
      </c>
      <c r="AN522" s="17">
        <v>615.04999999999995</v>
      </c>
      <c r="AO522" s="16">
        <v>-0.79950973521137803</v>
      </c>
      <c r="AP522" s="18">
        <v>12.3664118167161</v>
      </c>
      <c r="AQ522" s="16">
        <v>-0.129048832481853</v>
      </c>
      <c r="AR522" s="18">
        <v>3.8658483050158501</v>
      </c>
      <c r="AS522" s="16">
        <v>-0.119231625195879</v>
      </c>
    </row>
    <row r="523" spans="2:45" x14ac:dyDescent="0.2">
      <c r="B523" s="29"/>
      <c r="C523" s="29"/>
      <c r="D523" s="29"/>
      <c r="E523" s="14" t="s">
        <v>303</v>
      </c>
      <c r="F523" s="15">
        <v>11795.97</v>
      </c>
      <c r="G523" s="136">
        <v>-6.9520269729891199E-3</v>
      </c>
      <c r="H523" s="17">
        <v>794.68</v>
      </c>
      <c r="I523" s="136">
        <v>-2.9682902111136798E-2</v>
      </c>
      <c r="J523" s="17">
        <v>2736.67</v>
      </c>
      <c r="K523" s="136">
        <v>-1.04821272318361E-2</v>
      </c>
      <c r="L523" s="137">
        <v>14.8436729249509</v>
      </c>
      <c r="M523" s="136">
        <v>2.3426233741117901E-2</v>
      </c>
      <c r="N523" s="137">
        <v>4.3103370154238503</v>
      </c>
      <c r="O523" s="136">
        <v>3.5674951974051E-3</v>
      </c>
      <c r="P523" s="15">
        <v>35589.39</v>
      </c>
      <c r="Q523" s="136">
        <v>1.8868135190287402E-2</v>
      </c>
      <c r="R523" s="17">
        <v>2397</v>
      </c>
      <c r="S523" s="136">
        <v>-8.5034182390057098E-2</v>
      </c>
      <c r="T523" s="17">
        <v>8257.2999999999993</v>
      </c>
      <c r="U523" s="136">
        <v>-6.8986317741835501E-2</v>
      </c>
      <c r="V523" s="137">
        <v>14.8474718397998</v>
      </c>
      <c r="W523" s="136">
        <v>0.113558687746124</v>
      </c>
      <c r="X523" s="137">
        <v>4.3100517118186303</v>
      </c>
      <c r="Y523" s="136">
        <v>9.4364298405403502E-2</v>
      </c>
      <c r="Z523" s="15">
        <v>63580.52</v>
      </c>
      <c r="AA523" s="136">
        <v>0.19607761987391401</v>
      </c>
      <c r="AB523" s="17">
        <v>4292.3500000000004</v>
      </c>
      <c r="AC523" s="136">
        <v>2.81397983649791E-2</v>
      </c>
      <c r="AD523" s="17">
        <v>14742.03</v>
      </c>
      <c r="AE523" s="136">
        <v>5.47070013886733E-2</v>
      </c>
      <c r="AF523" s="137">
        <v>14.8125199482801</v>
      </c>
      <c r="AG523" s="136">
        <v>0.163341426697033</v>
      </c>
      <c r="AH523" s="137">
        <v>4.3128741428419302</v>
      </c>
      <c r="AI523" s="136">
        <v>0.134037811732649</v>
      </c>
      <c r="AJ523" s="15">
        <v>126110.78</v>
      </c>
      <c r="AK523" s="136">
        <v>0.53048251831082205</v>
      </c>
      <c r="AL523" s="17">
        <v>8543.48</v>
      </c>
      <c r="AM523" s="136">
        <v>0.33942255835245999</v>
      </c>
      <c r="AN523" s="17">
        <v>29127.49</v>
      </c>
      <c r="AO523" s="136">
        <v>0.385111878940396</v>
      </c>
      <c r="AP523" s="137">
        <v>14.761055214034601</v>
      </c>
      <c r="AQ523" s="136">
        <v>0.142643528561571</v>
      </c>
      <c r="AR523" s="137">
        <v>4.3296137085619097</v>
      </c>
      <c r="AS523" s="136">
        <v>0.10495227250641601</v>
      </c>
    </row>
    <row r="524" spans="2:45" x14ac:dyDescent="0.2">
      <c r="B524" s="29"/>
      <c r="C524" s="29"/>
      <c r="D524" s="29"/>
      <c r="E524" s="14" t="s">
        <v>304</v>
      </c>
      <c r="F524" s="15">
        <v>9501.84</v>
      </c>
      <c r="G524" s="136">
        <v>-0.63829535345214505</v>
      </c>
      <c r="H524" s="17">
        <v>747.13</v>
      </c>
      <c r="I524" s="136">
        <v>-0.64535361158974502</v>
      </c>
      <c r="J524" s="17">
        <v>2390.85</v>
      </c>
      <c r="K524" s="136">
        <v>-0.65338094388942303</v>
      </c>
      <c r="L524" s="137">
        <v>12.7177867305556</v>
      </c>
      <c r="M524" s="136">
        <v>1.9902241692745501E-2</v>
      </c>
      <c r="N524" s="137">
        <v>3.9742518351213998</v>
      </c>
      <c r="O524" s="136">
        <v>4.3522103506235102E-2</v>
      </c>
      <c r="P524" s="15">
        <v>30900.17</v>
      </c>
      <c r="Q524" s="136">
        <v>-0.66078376741794398</v>
      </c>
      <c r="R524" s="17">
        <v>2430.64</v>
      </c>
      <c r="S524" s="136">
        <v>-0.66161402414576598</v>
      </c>
      <c r="T524" s="17">
        <v>7778.09</v>
      </c>
      <c r="U524" s="136">
        <v>-0.67679459408023201</v>
      </c>
      <c r="V524" s="137">
        <v>12.712771122009</v>
      </c>
      <c r="W524" s="136">
        <v>2.4535790105529799E-3</v>
      </c>
      <c r="X524" s="137">
        <v>3.9727195236876902</v>
      </c>
      <c r="Y524" s="136">
        <v>4.9537620253363897E-2</v>
      </c>
      <c r="Z524" s="15">
        <v>53696.49</v>
      </c>
      <c r="AA524" s="136">
        <v>-0.63989563936081295</v>
      </c>
      <c r="AB524" s="17">
        <v>4236.08</v>
      </c>
      <c r="AC524" s="136">
        <v>-0.64355812476071494</v>
      </c>
      <c r="AD524" s="17">
        <v>13555.42</v>
      </c>
      <c r="AE524" s="136">
        <v>-0.65459806066196402</v>
      </c>
      <c r="AF524" s="137">
        <v>12.675985817076199</v>
      </c>
      <c r="AG524" s="136">
        <v>1.02751266176105E-2</v>
      </c>
      <c r="AH524" s="137">
        <v>3.9612560879707202</v>
      </c>
      <c r="AI524" s="136">
        <v>4.2566122614506603E-2</v>
      </c>
      <c r="AJ524" s="15">
        <v>185821.58</v>
      </c>
      <c r="AK524" s="136">
        <v>-0.33025980631041901</v>
      </c>
      <c r="AL524" s="17">
        <v>15013.94</v>
      </c>
      <c r="AM524" s="136">
        <v>-0.325251054439883</v>
      </c>
      <c r="AN524" s="17">
        <v>48044.97</v>
      </c>
      <c r="AO524" s="136">
        <v>-0.340486339637187</v>
      </c>
      <c r="AP524" s="137">
        <v>12.376603343293</v>
      </c>
      <c r="AQ524" s="136">
        <v>-7.4231340463641899E-3</v>
      </c>
      <c r="AR524" s="137">
        <v>3.8676594032632301</v>
      </c>
      <c r="AS524" s="136">
        <v>1.55061736267032E-2</v>
      </c>
    </row>
    <row r="525" spans="2:45" x14ac:dyDescent="0.2">
      <c r="B525" s="29"/>
      <c r="C525" s="29"/>
      <c r="D525" s="29"/>
      <c r="E525" s="14" t="s">
        <v>305</v>
      </c>
      <c r="F525" s="15">
        <v>14146.57</v>
      </c>
      <c r="G525" s="16"/>
      <c r="H525" s="17">
        <v>896.12</v>
      </c>
      <c r="I525" s="16"/>
      <c r="J525" s="17">
        <v>3243.38</v>
      </c>
      <c r="K525" s="16"/>
      <c r="L525" s="18">
        <v>15.786468330134401</v>
      </c>
      <c r="M525" s="16"/>
      <c r="N525" s="18">
        <v>4.3616751660305004</v>
      </c>
      <c r="O525" s="16"/>
      <c r="P525" s="15">
        <v>49814.68</v>
      </c>
      <c r="Q525" s="16">
        <v>12483.882205513801</v>
      </c>
      <c r="R525" s="17">
        <v>3154.32</v>
      </c>
      <c r="S525" s="16">
        <v>10174.225806451601</v>
      </c>
      <c r="T525" s="17">
        <v>11363.98</v>
      </c>
      <c r="U525" s="16">
        <v>11362.98</v>
      </c>
      <c r="V525" s="18">
        <v>15.792525805878901</v>
      </c>
      <c r="W525" s="16">
        <v>0.226988220506884</v>
      </c>
      <c r="X525" s="18">
        <v>4.3835592811673401</v>
      </c>
      <c r="Y525" s="16">
        <v>9.8636411320134607E-2</v>
      </c>
      <c r="Z525" s="15">
        <v>88583.85</v>
      </c>
      <c r="AA525" s="16">
        <v>22200.466165413502</v>
      </c>
      <c r="AB525" s="17">
        <v>5637.01</v>
      </c>
      <c r="AC525" s="16">
        <v>18182.903225806502</v>
      </c>
      <c r="AD525" s="17">
        <v>20253.810000000001</v>
      </c>
      <c r="AE525" s="16">
        <v>20252.810000000001</v>
      </c>
      <c r="AF525" s="18">
        <v>15.714687396332501</v>
      </c>
      <c r="AG525" s="16">
        <v>0.22094062477770901</v>
      </c>
      <c r="AH525" s="18">
        <v>4.3736882097738601</v>
      </c>
      <c r="AI525" s="16">
        <v>9.6162458589940894E-2</v>
      </c>
      <c r="AJ525" s="15">
        <v>88622.45</v>
      </c>
      <c r="AK525" s="16">
        <v>7402.7134502924</v>
      </c>
      <c r="AL525" s="17">
        <v>5640.14</v>
      </c>
      <c r="AM525" s="16">
        <v>5999.1489361702097</v>
      </c>
      <c r="AN525" s="17">
        <v>20263.810000000001</v>
      </c>
      <c r="AO525" s="16">
        <v>6753.6033333333298</v>
      </c>
      <c r="AP525" s="18">
        <v>15.712810320311201</v>
      </c>
      <c r="AQ525" s="16">
        <v>0.23392161245551599</v>
      </c>
      <c r="AR525" s="18">
        <v>4.3734347094648003</v>
      </c>
      <c r="AS525" s="16">
        <v>9.6098924677895894E-2</v>
      </c>
    </row>
    <row r="526" spans="2:45" x14ac:dyDescent="0.2">
      <c r="B526" s="29"/>
      <c r="C526" s="29"/>
      <c r="D526" s="29"/>
      <c r="E526" s="14" t="s">
        <v>306</v>
      </c>
      <c r="F526" s="15">
        <v>16611.95</v>
      </c>
      <c r="G526" s="16">
        <v>-0.13890197749381999</v>
      </c>
      <c r="H526" s="17">
        <v>1156.82</v>
      </c>
      <c r="I526" s="16">
        <v>-0.13887358751805101</v>
      </c>
      <c r="J526" s="17">
        <v>4627.28</v>
      </c>
      <c r="K526" s="16">
        <v>-0.13891044428936999</v>
      </c>
      <c r="L526" s="18">
        <v>14.3600127936931</v>
      </c>
      <c r="M526" s="16">
        <v>-3.2968418291158303E-5</v>
      </c>
      <c r="N526" s="18">
        <v>3.5900031984232599</v>
      </c>
      <c r="O526" s="16">
        <v>9.8326538671359305E-6</v>
      </c>
      <c r="P526" s="15">
        <v>56634.239999999998</v>
      </c>
      <c r="Q526" s="16">
        <v>-0.12619470004168901</v>
      </c>
      <c r="R526" s="17">
        <v>3943.89</v>
      </c>
      <c r="S526" s="16">
        <v>-0.126313667458264</v>
      </c>
      <c r="T526" s="17">
        <v>15775.54</v>
      </c>
      <c r="U526" s="16">
        <v>-0.12625573937557799</v>
      </c>
      <c r="V526" s="18">
        <v>14.3599948274419</v>
      </c>
      <c r="W526" s="16">
        <v>1.36167194270688E-4</v>
      </c>
      <c r="X526" s="18">
        <v>3.5900032582085899</v>
      </c>
      <c r="Y526" s="16">
        <v>6.9859496239173502E-5</v>
      </c>
      <c r="Z526" s="15">
        <v>98628.71</v>
      </c>
      <c r="AA526" s="16">
        <v>-0.144388108478745</v>
      </c>
      <c r="AB526" s="17">
        <v>6868.32</v>
      </c>
      <c r="AC526" s="16">
        <v>-0.14473779241058601</v>
      </c>
      <c r="AD526" s="17">
        <v>27473.16</v>
      </c>
      <c r="AE526" s="16">
        <v>-0.14453726719968901</v>
      </c>
      <c r="AF526" s="18">
        <v>14.359946828336501</v>
      </c>
      <c r="AG526" s="16">
        <v>4.0886166691152302E-4</v>
      </c>
      <c r="AH526" s="18">
        <v>3.5900023877850198</v>
      </c>
      <c r="AI526" s="16">
        <v>1.74360279209208E-4</v>
      </c>
      <c r="AJ526" s="15">
        <v>194383.05</v>
      </c>
      <c r="AK526" s="16">
        <v>-8.4837801603782903E-2</v>
      </c>
      <c r="AL526" s="17">
        <v>13536.42</v>
      </c>
      <c r="AM526" s="16">
        <v>-8.5409161299738107E-2</v>
      </c>
      <c r="AN526" s="17">
        <v>54145.69</v>
      </c>
      <c r="AO526" s="16">
        <v>-8.5071315201039305E-2</v>
      </c>
      <c r="AP526" s="18">
        <v>14.360004343836801</v>
      </c>
      <c r="AQ526" s="16">
        <v>6.24716181027171E-4</v>
      </c>
      <c r="AR526" s="18">
        <v>3.59000042293302</v>
      </c>
      <c r="AS526" s="16">
        <v>2.5522600956344601E-4</v>
      </c>
    </row>
    <row r="527" spans="2:45" x14ac:dyDescent="0.2">
      <c r="B527" s="29"/>
      <c r="C527" s="29"/>
      <c r="D527" s="29"/>
      <c r="E527" s="14" t="s">
        <v>307</v>
      </c>
      <c r="F527" s="15">
        <v>24804.99</v>
      </c>
      <c r="G527" s="16">
        <v>0.82932646392268805</v>
      </c>
      <c r="H527" s="17">
        <v>1655.84</v>
      </c>
      <c r="I527" s="16">
        <v>0.87382167551235201</v>
      </c>
      <c r="J527" s="17">
        <v>5879.33</v>
      </c>
      <c r="K527" s="16">
        <v>0.88388136603372203</v>
      </c>
      <c r="L527" s="18">
        <v>14.9803060682192</v>
      </c>
      <c r="M527" s="16">
        <v>-2.3745702257124999E-2</v>
      </c>
      <c r="N527" s="18">
        <v>4.2190164525549703</v>
      </c>
      <c r="O527" s="16">
        <v>-2.8958777922354999E-2</v>
      </c>
      <c r="P527" s="15">
        <v>80299.23</v>
      </c>
      <c r="Q527" s="16">
        <v>4.9219337105805998</v>
      </c>
      <c r="R527" s="17">
        <v>5273.93</v>
      </c>
      <c r="S527" s="16">
        <v>4.9682121153824399</v>
      </c>
      <c r="T527" s="17">
        <v>18816.46</v>
      </c>
      <c r="U527" s="16">
        <v>5.0292547567016799</v>
      </c>
      <c r="V527" s="18">
        <v>15.225691277661999</v>
      </c>
      <c r="W527" s="16">
        <v>-7.7541487981906904E-3</v>
      </c>
      <c r="X527" s="18">
        <v>4.26749930645828</v>
      </c>
      <c r="Y527" s="16">
        <v>-1.7800051656764099E-2</v>
      </c>
      <c r="Z527" s="15">
        <v>138915.24</v>
      </c>
      <c r="AA527" s="16">
        <v>9.2447662657461898</v>
      </c>
      <c r="AB527" s="17">
        <v>9058.27</v>
      </c>
      <c r="AC527" s="16">
        <v>9.2507383978181892</v>
      </c>
      <c r="AD527" s="17">
        <v>32277.040000000001</v>
      </c>
      <c r="AE527" s="16">
        <v>9.3423543510442606</v>
      </c>
      <c r="AF527" s="18">
        <v>15.335736294016399</v>
      </c>
      <c r="AG527" s="16">
        <v>-5.8260506123846301E-4</v>
      </c>
      <c r="AH527" s="18">
        <v>4.3038407487179704</v>
      </c>
      <c r="AI527" s="16">
        <v>-9.43577081056232E-3</v>
      </c>
      <c r="AJ527" s="15">
        <v>249942.84</v>
      </c>
      <c r="AK527" s="16">
        <v>17.432865793535701</v>
      </c>
      <c r="AL527" s="17">
        <v>16267.5</v>
      </c>
      <c r="AM527" s="16">
        <v>17.409021467289801</v>
      </c>
      <c r="AN527" s="17">
        <v>57821.279999999999</v>
      </c>
      <c r="AO527" s="16">
        <v>17.527354639426299</v>
      </c>
      <c r="AP527" s="18">
        <v>15.364551406178</v>
      </c>
      <c r="AQ527" s="16">
        <v>1.29525223750819E-3</v>
      </c>
      <c r="AR527" s="18">
        <v>4.3226791243638996</v>
      </c>
      <c r="AS527" s="16">
        <v>-5.0999642274658901E-3</v>
      </c>
    </row>
    <row r="528" spans="2:45" x14ac:dyDescent="0.2">
      <c r="B528" s="29"/>
      <c r="C528" s="29"/>
      <c r="D528" s="29"/>
      <c r="E528" s="14" t="s">
        <v>308</v>
      </c>
      <c r="F528" s="15">
        <v>14914.73</v>
      </c>
      <c r="G528" s="16">
        <v>3.7349428595473702E-2</v>
      </c>
      <c r="H528" s="17">
        <v>1103.6199999999999</v>
      </c>
      <c r="I528" s="16">
        <v>8.0169519726732599E-2</v>
      </c>
      <c r="J528" s="17">
        <v>4085.64</v>
      </c>
      <c r="K528" s="16">
        <v>7.1764159629807603E-2</v>
      </c>
      <c r="L528" s="18">
        <v>13.5143708885305</v>
      </c>
      <c r="M528" s="16">
        <v>-3.96420102115932E-2</v>
      </c>
      <c r="N528" s="18">
        <v>3.65052476478593</v>
      </c>
      <c r="O528" s="16">
        <v>-3.2110358165196397E-2</v>
      </c>
      <c r="P528" s="15">
        <v>44999.32</v>
      </c>
      <c r="Q528" s="16">
        <v>2.4049366297297901E-2</v>
      </c>
      <c r="R528" s="17">
        <v>3247.94</v>
      </c>
      <c r="S528" s="16">
        <v>1.5387224594891199E-3</v>
      </c>
      <c r="T528" s="17">
        <v>12101.23</v>
      </c>
      <c r="U528" s="16">
        <v>-4.2787250720886501E-4</v>
      </c>
      <c r="V528" s="18">
        <v>13.8547263804134</v>
      </c>
      <c r="W528" s="16">
        <v>2.2476059420377899E-2</v>
      </c>
      <c r="X528" s="18">
        <v>3.7185740623060601</v>
      </c>
      <c r="Y528" s="16">
        <v>2.44877164251294E-2</v>
      </c>
      <c r="Z528" s="15">
        <v>77272.36</v>
      </c>
      <c r="AA528" s="16">
        <v>-2.3452721554269099E-2</v>
      </c>
      <c r="AB528" s="17">
        <v>5586.73</v>
      </c>
      <c r="AC528" s="16">
        <v>-9.51418413870736E-2</v>
      </c>
      <c r="AD528" s="17">
        <v>20718.919999999998</v>
      </c>
      <c r="AE528" s="16">
        <v>-8.5148743934710003E-2</v>
      </c>
      <c r="AF528" s="18">
        <v>13.831411219085201</v>
      </c>
      <c r="AG528" s="16">
        <v>7.9226914351634897E-2</v>
      </c>
      <c r="AH528" s="18">
        <v>3.7295554015363699</v>
      </c>
      <c r="AI528" s="16">
        <v>6.7438309748615297E-2</v>
      </c>
      <c r="AJ528" s="15">
        <v>144176.60999999999</v>
      </c>
      <c r="AK528" s="16">
        <v>5.6165162974336102E-2</v>
      </c>
      <c r="AL528" s="17">
        <v>10433.58</v>
      </c>
      <c r="AM528" s="16">
        <v>1.22515110649734E-2</v>
      </c>
      <c r="AN528" s="17">
        <v>38536.78</v>
      </c>
      <c r="AO528" s="16">
        <v>2.0657730353809099E-2</v>
      </c>
      <c r="AP528" s="18">
        <v>13.818517709166001</v>
      </c>
      <c r="AQ528" s="16">
        <v>4.33821549578738E-2</v>
      </c>
      <c r="AR528" s="18">
        <v>3.7412728826850601</v>
      </c>
      <c r="AS528" s="16">
        <v>3.4788775477376098E-2</v>
      </c>
    </row>
    <row r="529" spans="2:45" x14ac:dyDescent="0.2">
      <c r="B529" s="29"/>
      <c r="C529" s="29"/>
      <c r="D529" s="29"/>
      <c r="E529" s="14" t="s">
        <v>309</v>
      </c>
      <c r="F529" s="15">
        <v>16545.259999999998</v>
      </c>
      <c r="G529" s="16">
        <v>0.194536336581767</v>
      </c>
      <c r="H529" s="17">
        <v>1426.2</v>
      </c>
      <c r="I529" s="16">
        <v>0.30648663008528598</v>
      </c>
      <c r="J529" s="17">
        <v>4956.7</v>
      </c>
      <c r="K529" s="16">
        <v>0.29180642319710898</v>
      </c>
      <c r="L529" s="18">
        <v>11.600939559669101</v>
      </c>
      <c r="M529" s="16">
        <v>-8.5688051393385506E-2</v>
      </c>
      <c r="N529" s="18">
        <v>3.3379587225371701</v>
      </c>
      <c r="O529" s="16">
        <v>-7.5297726399754905E-2</v>
      </c>
      <c r="P529" s="15">
        <v>45033.9</v>
      </c>
      <c r="Q529" s="16">
        <v>6.9836530820243797E-3</v>
      </c>
      <c r="R529" s="17">
        <v>3696.32</v>
      </c>
      <c r="S529" s="16">
        <v>3.2534882746483702E-2</v>
      </c>
      <c r="T529" s="17">
        <v>12925.98</v>
      </c>
      <c r="U529" s="16">
        <v>7.61677139629889E-3</v>
      </c>
      <c r="V529" s="18">
        <v>12.1834419097914</v>
      </c>
      <c r="W529" s="16">
        <v>-2.47461176289701E-2</v>
      </c>
      <c r="X529" s="18">
        <v>3.48398341943899</v>
      </c>
      <c r="Y529" s="16">
        <v>-6.2833244964473301E-4</v>
      </c>
      <c r="Z529" s="15">
        <v>78460.240000000005</v>
      </c>
      <c r="AA529" s="16">
        <v>-4.7068316952415902E-2</v>
      </c>
      <c r="AB529" s="17">
        <v>6440.41</v>
      </c>
      <c r="AC529" s="16">
        <v>-6.9220174669081105E-2</v>
      </c>
      <c r="AD529" s="17">
        <v>22462.62</v>
      </c>
      <c r="AE529" s="16">
        <v>-8.1226317546121501E-2</v>
      </c>
      <c r="AF529" s="18">
        <v>12.182491487343199</v>
      </c>
      <c r="AG529" s="16">
        <v>2.37992456581121E-2</v>
      </c>
      <c r="AH529" s="18">
        <v>3.49292468999609</v>
      </c>
      <c r="AI529" s="16">
        <v>3.7177817830475697E-2</v>
      </c>
      <c r="AJ529" s="15">
        <v>146539.89000000001</v>
      </c>
      <c r="AK529" s="16">
        <v>1.18817126376692E-2</v>
      </c>
      <c r="AL529" s="17">
        <v>11883.84</v>
      </c>
      <c r="AM529" s="16">
        <v>1.0606235840777301E-2</v>
      </c>
      <c r="AN529" s="17">
        <v>41461.24</v>
      </c>
      <c r="AO529" s="16">
        <v>4.8517912171405003E-3</v>
      </c>
      <c r="AP529" s="18">
        <v>12.331021790936299</v>
      </c>
      <c r="AQ529" s="16">
        <v>1.2620907645900701E-3</v>
      </c>
      <c r="AR529" s="18">
        <v>3.5343827150369802</v>
      </c>
      <c r="AS529" s="16">
        <v>6.9959783940013696E-3</v>
      </c>
    </row>
    <row r="530" spans="2:45" x14ac:dyDescent="0.2">
      <c r="B530" s="29"/>
      <c r="C530" s="29"/>
      <c r="D530" s="29"/>
      <c r="E530" s="14" t="s">
        <v>310</v>
      </c>
      <c r="F530" s="15">
        <v>22195</v>
      </c>
      <c r="G530" s="16">
        <v>0.167557524367733</v>
      </c>
      <c r="H530" s="17">
        <v>2028.45</v>
      </c>
      <c r="I530" s="16">
        <v>0.32521265336521499</v>
      </c>
      <c r="J530" s="17">
        <v>6949.47</v>
      </c>
      <c r="K530" s="16">
        <v>0.312689480871994</v>
      </c>
      <c r="L530" s="18">
        <v>10.9418521531218</v>
      </c>
      <c r="M530" s="16">
        <v>-0.118965909808615</v>
      </c>
      <c r="N530" s="18">
        <v>3.1937687334429801</v>
      </c>
      <c r="O530" s="16">
        <v>-0.110560767507524</v>
      </c>
      <c r="P530" s="15">
        <v>60192.84</v>
      </c>
      <c r="Q530" s="16">
        <v>5.8218244270393897E-2</v>
      </c>
      <c r="R530" s="17">
        <v>5150.16</v>
      </c>
      <c r="S530" s="16">
        <v>6.5064087981900706E-2</v>
      </c>
      <c r="T530" s="17">
        <v>17681.689999999999</v>
      </c>
      <c r="U530" s="16">
        <v>4.4805337924995199E-2</v>
      </c>
      <c r="V530" s="18">
        <v>11.687566988210101</v>
      </c>
      <c r="W530" s="16">
        <v>-6.4276354716629796E-3</v>
      </c>
      <c r="X530" s="18">
        <v>3.40424699222755</v>
      </c>
      <c r="Y530" s="16">
        <v>1.28377084788224E-2</v>
      </c>
      <c r="Z530" s="15">
        <v>104923.91</v>
      </c>
      <c r="AA530" s="16">
        <v>8.5731176273249707E-2</v>
      </c>
      <c r="AB530" s="17">
        <v>8981.98</v>
      </c>
      <c r="AC530" s="16">
        <v>-1.9204289216355499E-2</v>
      </c>
      <c r="AD530" s="17">
        <v>30717.72</v>
      </c>
      <c r="AE530" s="16">
        <v>-1.6566576533255099E-2</v>
      </c>
      <c r="AF530" s="18">
        <v>11.681601384104599</v>
      </c>
      <c r="AG530" s="16">
        <v>0.106990134985157</v>
      </c>
      <c r="AH530" s="18">
        <v>3.4157453743311699</v>
      </c>
      <c r="AI530" s="16">
        <v>0.10402102507955301</v>
      </c>
      <c r="AJ530" s="15">
        <v>203532.64</v>
      </c>
      <c r="AK530" s="16">
        <v>0.43633403023764</v>
      </c>
      <c r="AL530" s="17">
        <v>17189.89</v>
      </c>
      <c r="AM530" s="16">
        <v>0.33580317331049703</v>
      </c>
      <c r="AN530" s="17">
        <v>58623.78</v>
      </c>
      <c r="AO530" s="16">
        <v>0.35932013333555901</v>
      </c>
      <c r="AP530" s="18">
        <v>11.8402526136002</v>
      </c>
      <c r="AQ530" s="16">
        <v>7.5258734921252401E-2</v>
      </c>
      <c r="AR530" s="18">
        <v>3.4718443607696399</v>
      </c>
      <c r="AS530" s="16">
        <v>5.6656187908510097E-2</v>
      </c>
    </row>
    <row r="531" spans="2:45" x14ac:dyDescent="0.2">
      <c r="B531" s="29"/>
      <c r="C531" s="29"/>
      <c r="D531" s="29"/>
      <c r="E531" s="14" t="s">
        <v>311</v>
      </c>
      <c r="F531" s="15">
        <v>5967.37</v>
      </c>
      <c r="G531" s="16">
        <v>1.3240951702166599</v>
      </c>
      <c r="H531" s="17">
        <v>432.06</v>
      </c>
      <c r="I531" s="16">
        <v>1.2674363684072401</v>
      </c>
      <c r="J531" s="17">
        <v>1382.6</v>
      </c>
      <c r="K531" s="16">
        <v>1.2674123029994899</v>
      </c>
      <c r="L531" s="18">
        <v>13.811438226172299</v>
      </c>
      <c r="M531" s="16">
        <v>2.4988044912245301E-2</v>
      </c>
      <c r="N531" s="18">
        <v>4.3160494720092597</v>
      </c>
      <c r="O531" s="16">
        <v>2.4998923725599E-2</v>
      </c>
      <c r="P531" s="15">
        <v>17174.7</v>
      </c>
      <c r="Q531" s="16">
        <v>0.48038743299352099</v>
      </c>
      <c r="R531" s="17">
        <v>1249.02</v>
      </c>
      <c r="S531" s="16">
        <v>0.39592739952612999</v>
      </c>
      <c r="T531" s="17">
        <v>3996.85</v>
      </c>
      <c r="U531" s="16">
        <v>0.40116458429739299</v>
      </c>
      <c r="V531" s="18">
        <v>13.7505404236922</v>
      </c>
      <c r="W531" s="16">
        <v>6.0504603245170298E-2</v>
      </c>
      <c r="X531" s="18">
        <v>4.2970589339104501</v>
      </c>
      <c r="Y531" s="16">
        <v>5.6540715904444198E-2</v>
      </c>
      <c r="Z531" s="15">
        <v>28482.62</v>
      </c>
      <c r="AA531" s="16">
        <v>0.400610547082838</v>
      </c>
      <c r="AB531" s="17">
        <v>2103.31</v>
      </c>
      <c r="AC531" s="16">
        <v>0.34212423826691801</v>
      </c>
      <c r="AD531" s="17">
        <v>6730.61</v>
      </c>
      <c r="AE531" s="16">
        <v>0.34500833310019302</v>
      </c>
      <c r="AF531" s="18">
        <v>13.541807912290601</v>
      </c>
      <c r="AG531" s="16">
        <v>4.35774179083777E-2</v>
      </c>
      <c r="AH531" s="18">
        <v>4.2318036552407596</v>
      </c>
      <c r="AI531" s="16">
        <v>4.1339679921896397E-2</v>
      </c>
      <c r="AJ531" s="15">
        <v>49408.19</v>
      </c>
      <c r="AK531" s="16">
        <v>0.151451882300108</v>
      </c>
      <c r="AL531" s="17">
        <v>3733.57</v>
      </c>
      <c r="AM531" s="16">
        <v>0.124118952347403</v>
      </c>
      <c r="AN531" s="17">
        <v>11947.46</v>
      </c>
      <c r="AO531" s="16">
        <v>0.125262185318752</v>
      </c>
      <c r="AP531" s="18">
        <v>13.233497697913799</v>
      </c>
      <c r="AQ531" s="16">
        <v>2.43149800967482E-2</v>
      </c>
      <c r="AR531" s="18">
        <v>4.1354555696357203</v>
      </c>
      <c r="AS531" s="16">
        <v>2.3274306488790801E-2</v>
      </c>
    </row>
    <row r="532" spans="2:45" x14ac:dyDescent="0.2">
      <c r="B532" s="29"/>
      <c r="C532" s="29"/>
      <c r="D532" s="29"/>
      <c r="E532" s="14" t="s">
        <v>312</v>
      </c>
      <c r="F532" s="15">
        <v>5700.05</v>
      </c>
      <c r="G532" s="136">
        <v>1.20297747185431</v>
      </c>
      <c r="H532" s="17">
        <v>347.97</v>
      </c>
      <c r="I532" s="136">
        <v>1.21665180277742</v>
      </c>
      <c r="J532" s="17">
        <v>1200.52</v>
      </c>
      <c r="K532" s="136">
        <v>1.16809940041898</v>
      </c>
      <c r="L532" s="137">
        <v>16.380866166623601</v>
      </c>
      <c r="M532" s="136">
        <v>-6.1689124588623504E-3</v>
      </c>
      <c r="N532" s="137">
        <v>4.7479842068437002</v>
      </c>
      <c r="O532" s="136">
        <v>1.6086933758012199E-2</v>
      </c>
      <c r="P532" s="15">
        <v>18007.669999999998</v>
      </c>
      <c r="Q532" s="136">
        <v>1.11864662025669</v>
      </c>
      <c r="R532" s="17">
        <v>1104.6400000000001</v>
      </c>
      <c r="S532" s="136">
        <v>1.2006534385209999</v>
      </c>
      <c r="T532" s="17">
        <v>3785.77</v>
      </c>
      <c r="U532" s="136">
        <v>1.2031297283456299</v>
      </c>
      <c r="V532" s="137">
        <v>16.301844944959399</v>
      </c>
      <c r="W532" s="136">
        <v>-3.7264758198100503E-2</v>
      </c>
      <c r="X532" s="137">
        <v>4.75667301500091</v>
      </c>
      <c r="Y532" s="136">
        <v>-3.8346860378656498E-2</v>
      </c>
      <c r="Z532" s="15">
        <v>30527.54</v>
      </c>
      <c r="AA532" s="136">
        <v>1.2550186148209399</v>
      </c>
      <c r="AB532" s="17">
        <v>1887.12</v>
      </c>
      <c r="AC532" s="136">
        <v>1.3487124597060201</v>
      </c>
      <c r="AD532" s="17">
        <v>6472.05</v>
      </c>
      <c r="AE532" s="136">
        <v>1.4120999120440101</v>
      </c>
      <c r="AF532" s="137">
        <v>16.176787909618898</v>
      </c>
      <c r="AG532" s="136">
        <v>-3.9891577403565401E-2</v>
      </c>
      <c r="AH532" s="137">
        <v>4.7168269713614697</v>
      </c>
      <c r="AI532" s="136">
        <v>-6.5122218378572003E-2</v>
      </c>
      <c r="AJ532" s="15">
        <v>52505.27</v>
      </c>
      <c r="AK532" s="136">
        <v>1.5887236654620001</v>
      </c>
      <c r="AL532" s="17">
        <v>3223.04</v>
      </c>
      <c r="AM532" s="136">
        <v>1.58893271107612</v>
      </c>
      <c r="AN532" s="17">
        <v>11099.41</v>
      </c>
      <c r="AO532" s="136">
        <v>1.7099293671856499</v>
      </c>
      <c r="AP532" s="137">
        <v>16.2906045224384</v>
      </c>
      <c r="AQ532" s="136">
        <v>-8.0745866134633294E-5</v>
      </c>
      <c r="AR532" s="137">
        <v>4.7304559431537401</v>
      </c>
      <c r="AS532" s="136">
        <v>-4.4726516931148499E-2</v>
      </c>
    </row>
    <row r="533" spans="2:45" x14ac:dyDescent="0.2">
      <c r="B533" s="29"/>
      <c r="C533" s="29"/>
      <c r="D533" s="29"/>
      <c r="E533" s="14" t="s">
        <v>313</v>
      </c>
      <c r="F533" s="15">
        <v>7067.86</v>
      </c>
      <c r="G533" s="16">
        <v>3.8459617108182298E-2</v>
      </c>
      <c r="H533" s="17">
        <v>503.6</v>
      </c>
      <c r="I533" s="16">
        <v>1.49542504736186E-2</v>
      </c>
      <c r="J533" s="17">
        <v>1768.5</v>
      </c>
      <c r="K533" s="16">
        <v>8.8017021567877093E-3</v>
      </c>
      <c r="L533" s="18">
        <v>14.034670373312199</v>
      </c>
      <c r="M533" s="16">
        <v>2.31590405415763E-2</v>
      </c>
      <c r="N533" s="18">
        <v>3.9965281311846201</v>
      </c>
      <c r="O533" s="16">
        <v>2.93991523685843E-2</v>
      </c>
      <c r="P533" s="15">
        <v>21911.88</v>
      </c>
      <c r="Q533" s="16">
        <v>-0.25396130941538497</v>
      </c>
      <c r="R533" s="17">
        <v>1554.5</v>
      </c>
      <c r="S533" s="16">
        <v>-0.29595963713275097</v>
      </c>
      <c r="T533" s="17">
        <v>5489</v>
      </c>
      <c r="U533" s="16">
        <v>-0.28277804927127898</v>
      </c>
      <c r="V533" s="18">
        <v>14.0957735606304</v>
      </c>
      <c r="W533" s="16">
        <v>5.9653295368357499E-2</v>
      </c>
      <c r="X533" s="18">
        <v>3.9919621060302402</v>
      </c>
      <c r="Y533" s="16">
        <v>4.0178273722123597E-2</v>
      </c>
      <c r="Z533" s="15">
        <v>40621.370000000003</v>
      </c>
      <c r="AA533" s="16">
        <v>-0.143150072350963</v>
      </c>
      <c r="AB533" s="17">
        <v>2920.68</v>
      </c>
      <c r="AC533" s="16">
        <v>-0.20539552295654601</v>
      </c>
      <c r="AD533" s="17">
        <v>10295.66</v>
      </c>
      <c r="AE533" s="16">
        <v>-0.17413520372967001</v>
      </c>
      <c r="AF533" s="18">
        <v>13.908189188819</v>
      </c>
      <c r="AG533" s="16">
        <v>7.8335137044765302E-2</v>
      </c>
      <c r="AH533" s="18">
        <v>3.9454847965064901</v>
      </c>
      <c r="AI533" s="16">
        <v>3.7518406788420403E-2</v>
      </c>
      <c r="AJ533" s="15">
        <v>73660.37</v>
      </c>
      <c r="AK533" s="16">
        <v>-5.0363608610474703E-2</v>
      </c>
      <c r="AL533" s="17">
        <v>5346.92</v>
      </c>
      <c r="AM533" s="16">
        <v>-0.114686782855761</v>
      </c>
      <c r="AN533" s="17">
        <v>18881.86</v>
      </c>
      <c r="AO533" s="16">
        <v>-5.7372785318829098E-2</v>
      </c>
      <c r="AP533" s="18">
        <v>13.7762244432309</v>
      </c>
      <c r="AQ533" s="16">
        <v>7.2655838633895603E-2</v>
      </c>
      <c r="AR533" s="18">
        <v>3.9011183220297099</v>
      </c>
      <c r="AS533" s="16">
        <v>7.4357886120709499E-3</v>
      </c>
    </row>
    <row r="534" spans="2:45" x14ac:dyDescent="0.2">
      <c r="B534" s="29"/>
      <c r="C534" s="29"/>
      <c r="D534" s="29"/>
      <c r="E534" s="14" t="s">
        <v>314</v>
      </c>
      <c r="F534" s="15">
        <v>9893.94</v>
      </c>
      <c r="G534" s="136">
        <v>0.26098654251299103</v>
      </c>
      <c r="H534" s="17">
        <v>657.52</v>
      </c>
      <c r="I534" s="136">
        <v>0.218125903145726</v>
      </c>
      <c r="J534" s="17">
        <v>2104.04</v>
      </c>
      <c r="K534" s="136">
        <v>0.21812329211245399</v>
      </c>
      <c r="L534" s="137">
        <v>15.0473597761285</v>
      </c>
      <c r="M534" s="136">
        <v>3.5185721982087199E-2</v>
      </c>
      <c r="N534" s="137">
        <v>4.7023535674226702</v>
      </c>
      <c r="O534" s="136">
        <v>3.5187940890780603E-2</v>
      </c>
      <c r="P534" s="15">
        <v>30029.71</v>
      </c>
      <c r="Q534" s="136">
        <v>0.228244162409558</v>
      </c>
      <c r="R534" s="17">
        <v>2001.93</v>
      </c>
      <c r="S534" s="136">
        <v>0.16425123582436801</v>
      </c>
      <c r="T534" s="17">
        <v>6406.11</v>
      </c>
      <c r="U534" s="136">
        <v>0.165041710541391</v>
      </c>
      <c r="V534" s="137">
        <v>15.0003796336535</v>
      </c>
      <c r="W534" s="136">
        <v>5.4964877524805798E-2</v>
      </c>
      <c r="X534" s="137">
        <v>4.6876669304773104</v>
      </c>
      <c r="Y534" s="136">
        <v>5.4249089364188E-2</v>
      </c>
      <c r="Z534" s="15">
        <v>53762.02</v>
      </c>
      <c r="AA534" s="136">
        <v>0.210708785258373</v>
      </c>
      <c r="AB534" s="17">
        <v>3682.83</v>
      </c>
      <c r="AC534" s="136">
        <v>0.173208329749515</v>
      </c>
      <c r="AD534" s="17">
        <v>11784.95</v>
      </c>
      <c r="AE534" s="136">
        <v>0.17363848395340101</v>
      </c>
      <c r="AF534" s="137">
        <v>14.598018371741301</v>
      </c>
      <c r="AG534" s="136">
        <v>3.1964020846037097E-2</v>
      </c>
      <c r="AH534" s="137">
        <v>4.5619217731089199</v>
      </c>
      <c r="AI534" s="136">
        <v>3.1585792228029499E-2</v>
      </c>
      <c r="AJ534" s="15">
        <v>101793.42</v>
      </c>
      <c r="AK534" s="136">
        <v>9.5782890063373302E-2</v>
      </c>
      <c r="AL534" s="17">
        <v>7220.17</v>
      </c>
      <c r="AM534" s="136">
        <v>7.0657267248742495E-2</v>
      </c>
      <c r="AN534" s="17">
        <v>23104.44</v>
      </c>
      <c r="AO534" s="136">
        <v>7.0838829404125406E-2</v>
      </c>
      <c r="AP534" s="137">
        <v>14.098479675686299</v>
      </c>
      <c r="AQ534" s="136">
        <v>2.3467475151217901E-2</v>
      </c>
      <c r="AR534" s="137">
        <v>4.4057947303635103</v>
      </c>
      <c r="AS534" s="136">
        <v>2.3293944872290501E-2</v>
      </c>
    </row>
    <row r="535" spans="2:45" x14ac:dyDescent="0.2">
      <c r="B535" s="29"/>
      <c r="C535" s="29"/>
      <c r="D535" s="29"/>
      <c r="E535" s="14" t="s">
        <v>315</v>
      </c>
      <c r="F535" s="15">
        <v>23884.98</v>
      </c>
      <c r="G535" s="16">
        <v>3.0829304815759402</v>
      </c>
      <c r="H535" s="17">
        <v>1396.05</v>
      </c>
      <c r="I535" s="16">
        <v>2.7514107593916299</v>
      </c>
      <c r="J535" s="17">
        <v>4931.84</v>
      </c>
      <c r="K535" s="16">
        <v>2.9084821251674202</v>
      </c>
      <c r="L535" s="18">
        <v>17.108971741699801</v>
      </c>
      <c r="M535" s="16">
        <v>8.8372013476358896E-2</v>
      </c>
      <c r="N535" s="18">
        <v>4.8430159940306297</v>
      </c>
      <c r="O535" s="16">
        <v>4.4633274714299599E-2</v>
      </c>
      <c r="P535" s="15">
        <v>79219.429999999993</v>
      </c>
      <c r="Q535" s="16">
        <v>12.5418755000034</v>
      </c>
      <c r="R535" s="17">
        <v>4584.8</v>
      </c>
      <c r="S535" s="16">
        <v>11.3200945880583</v>
      </c>
      <c r="T535" s="17">
        <v>16184.65</v>
      </c>
      <c r="U535" s="16">
        <v>11.8263315977588</v>
      </c>
      <c r="V535" s="18">
        <v>17.278710085499899</v>
      </c>
      <c r="W535" s="16">
        <v>9.9169767180961196E-2</v>
      </c>
      <c r="X535" s="18">
        <v>4.8947261757282403</v>
      </c>
      <c r="Y535" s="16">
        <v>5.5787104581768103E-2</v>
      </c>
      <c r="Z535" s="15">
        <v>145017.73000000001</v>
      </c>
      <c r="AA535" s="16">
        <v>23.789525056581599</v>
      </c>
      <c r="AB535" s="17">
        <v>8362.99</v>
      </c>
      <c r="AC535" s="16">
        <v>21.472698446821099</v>
      </c>
      <c r="AD535" s="17">
        <v>29426.5</v>
      </c>
      <c r="AE535" s="16">
        <v>22.320494836863901</v>
      </c>
      <c r="AF535" s="18">
        <v>17.340416525668498</v>
      </c>
      <c r="AG535" s="16">
        <v>0.10309516746477899</v>
      </c>
      <c r="AH535" s="18">
        <v>4.9281338249536999</v>
      </c>
      <c r="AI535" s="16">
        <v>6.2993098130811997E-2</v>
      </c>
      <c r="AJ535" s="15">
        <v>247601.19</v>
      </c>
      <c r="AK535" s="16">
        <v>41.325279147207802</v>
      </c>
      <c r="AL535" s="17">
        <v>14379.08</v>
      </c>
      <c r="AM535" s="16">
        <v>37.638899338958502</v>
      </c>
      <c r="AN535" s="17">
        <v>50245.23</v>
      </c>
      <c r="AO535" s="16">
        <v>38.819333824683198</v>
      </c>
      <c r="AP535" s="18">
        <v>17.2195432531149</v>
      </c>
      <c r="AQ535" s="16">
        <v>9.5405921786506698E-2</v>
      </c>
      <c r="AR535" s="18">
        <v>4.9278546441124904</v>
      </c>
      <c r="AS535" s="16">
        <v>6.2932879127457E-2</v>
      </c>
    </row>
    <row r="536" spans="2:45" x14ac:dyDescent="0.2">
      <c r="B536" s="29"/>
      <c r="C536" s="29"/>
      <c r="D536" s="29"/>
      <c r="E536" s="14" t="s">
        <v>316</v>
      </c>
      <c r="F536" s="15">
        <v>11606.57</v>
      </c>
      <c r="G536" s="16">
        <v>0.74636780557678795</v>
      </c>
      <c r="H536" s="17">
        <v>911.94</v>
      </c>
      <c r="I536" s="16">
        <v>0.64363859200115403</v>
      </c>
      <c r="J536" s="17">
        <v>3203.73</v>
      </c>
      <c r="K536" s="16">
        <v>0.58787581407797296</v>
      </c>
      <c r="L536" s="18">
        <v>12.7273395179507</v>
      </c>
      <c r="M536" s="16">
        <v>6.2501096089840294E-2</v>
      </c>
      <c r="N536" s="18">
        <v>3.6228302634741398</v>
      </c>
      <c r="O536" s="16">
        <v>9.9813845701054199E-2</v>
      </c>
      <c r="P536" s="15">
        <v>32862.5</v>
      </c>
      <c r="Q536" s="16">
        <v>0.97137701546867306</v>
      </c>
      <c r="R536" s="17">
        <v>2589.9699999999998</v>
      </c>
      <c r="S536" s="16">
        <v>0.77658042034791197</v>
      </c>
      <c r="T536" s="17">
        <v>9110.48</v>
      </c>
      <c r="U536" s="16">
        <v>0.74840761275291601</v>
      </c>
      <c r="V536" s="18">
        <v>12.6883709077711</v>
      </c>
      <c r="W536" s="16">
        <v>0.109646933451295</v>
      </c>
      <c r="X536" s="18">
        <v>3.60710961442207</v>
      </c>
      <c r="Y536" s="16">
        <v>0.127527128736694</v>
      </c>
      <c r="Z536" s="15">
        <v>53468.29</v>
      </c>
      <c r="AA536" s="16">
        <v>1.2334616420875</v>
      </c>
      <c r="AB536" s="17">
        <v>4349.92</v>
      </c>
      <c r="AC536" s="16">
        <v>1.01595180164523</v>
      </c>
      <c r="AD536" s="17">
        <v>15038.47</v>
      </c>
      <c r="AE536" s="16">
        <v>1.01723814148395</v>
      </c>
      <c r="AF536" s="18">
        <v>12.2917869753927</v>
      </c>
      <c r="AG536" s="16">
        <v>0.107894365462882</v>
      </c>
      <c r="AH536" s="18">
        <v>3.5554341631828201</v>
      </c>
      <c r="AI536" s="16">
        <v>0.10718789029266</v>
      </c>
      <c r="AJ536" s="15">
        <v>99383.53</v>
      </c>
      <c r="AK536" s="16">
        <v>1.6984395872929701</v>
      </c>
      <c r="AL536" s="17">
        <v>8192.09</v>
      </c>
      <c r="AM536" s="16">
        <v>1.3755723552764001</v>
      </c>
      <c r="AN536" s="17">
        <v>28155.59</v>
      </c>
      <c r="AO536" s="16">
        <v>1.4302815977461101</v>
      </c>
      <c r="AP536" s="18">
        <v>12.1316452822174</v>
      </c>
      <c r="AQ536" s="16">
        <v>0.135911344185938</v>
      </c>
      <c r="AR536" s="18">
        <v>3.5297974576274198</v>
      </c>
      <c r="AS536" s="16">
        <v>0.110340295460225</v>
      </c>
    </row>
    <row r="537" spans="2:45" x14ac:dyDescent="0.2">
      <c r="B537" s="29"/>
      <c r="C537" s="29"/>
      <c r="D537" s="29"/>
      <c r="E537" s="14" t="s">
        <v>317</v>
      </c>
      <c r="F537" s="15">
        <v>9948.44</v>
      </c>
      <c r="G537" s="16">
        <v>-0.21485056934232799</v>
      </c>
      <c r="H537" s="17">
        <v>623.02</v>
      </c>
      <c r="I537" s="16">
        <v>-0.29352398879653502</v>
      </c>
      <c r="J537" s="17">
        <v>1993.68</v>
      </c>
      <c r="K537" s="16">
        <v>-0.29351982111913899</v>
      </c>
      <c r="L537" s="18">
        <v>15.968090912009201</v>
      </c>
      <c r="M537" s="16">
        <v>0.111360355067383</v>
      </c>
      <c r="N537" s="18">
        <v>4.9899883632278001</v>
      </c>
      <c r="O537" s="16">
        <v>0.111353798915394</v>
      </c>
      <c r="P537" s="15">
        <v>31975.49</v>
      </c>
      <c r="Q537" s="16">
        <v>-0.16471818454442799</v>
      </c>
      <c r="R537" s="17">
        <v>2002.46</v>
      </c>
      <c r="S537" s="16">
        <v>-0.24841892708485799</v>
      </c>
      <c r="T537" s="17">
        <v>6407.92</v>
      </c>
      <c r="U537" s="16">
        <v>-0.24841364976670999</v>
      </c>
      <c r="V537" s="18">
        <v>15.9681042317949</v>
      </c>
      <c r="W537" s="16">
        <v>0.111366219236711</v>
      </c>
      <c r="X537" s="18">
        <v>4.9899951934481104</v>
      </c>
      <c r="Y537" s="16">
        <v>0.111358415698081</v>
      </c>
      <c r="Z537" s="15">
        <v>59420.15</v>
      </c>
      <c r="AA537" s="16">
        <v>-9.4479723376597505E-2</v>
      </c>
      <c r="AB537" s="17">
        <v>3721.2</v>
      </c>
      <c r="AC537" s="16">
        <v>-0.18521421736817101</v>
      </c>
      <c r="AD537" s="17">
        <v>11907.85</v>
      </c>
      <c r="AE537" s="16">
        <v>-0.18521364462742601</v>
      </c>
      <c r="AF537" s="18">
        <v>15.968007631946699</v>
      </c>
      <c r="AG537" s="16">
        <v>0.111359937698585</v>
      </c>
      <c r="AH537" s="18">
        <v>4.9899981944683596</v>
      </c>
      <c r="AI537" s="16">
        <v>0.11135915648629099</v>
      </c>
      <c r="AJ537" s="15">
        <v>123868.99</v>
      </c>
      <c r="AK537" s="16">
        <v>8.0961509445422103E-2</v>
      </c>
      <c r="AL537" s="17">
        <v>8062.41</v>
      </c>
      <c r="AM537" s="16">
        <v>1.09021924754183E-2</v>
      </c>
      <c r="AN537" s="17">
        <v>25799.68</v>
      </c>
      <c r="AO537" s="16">
        <v>1.0899433458286799E-2</v>
      </c>
      <c r="AP537" s="18">
        <v>15.3637671614319</v>
      </c>
      <c r="AQ537" s="16">
        <v>6.9303754103498399E-2</v>
      </c>
      <c r="AR537" s="18">
        <v>4.8011831929698401</v>
      </c>
      <c r="AS537" s="16">
        <v>6.9306672521769003E-2</v>
      </c>
    </row>
    <row r="538" spans="2:45" x14ac:dyDescent="0.2">
      <c r="B538" s="135"/>
      <c r="C538" s="135"/>
      <c r="D538" s="135"/>
      <c r="E538" s="14" t="s">
        <v>318</v>
      </c>
      <c r="F538" s="15">
        <v>5615.91</v>
      </c>
      <c r="G538" s="16">
        <v>-4.4719934816740199E-2</v>
      </c>
      <c r="H538" s="17">
        <v>439.38</v>
      </c>
      <c r="I538" s="16">
        <v>-4.5966778851373402E-2</v>
      </c>
      <c r="J538" s="17">
        <v>1405.99</v>
      </c>
      <c r="K538" s="16">
        <v>-4.5965000373202697E-2</v>
      </c>
      <c r="L538" s="18">
        <v>12.7814420319541</v>
      </c>
      <c r="M538" s="16">
        <v>1.3069188860448E-3</v>
      </c>
      <c r="N538" s="18">
        <v>3.9942744969736599</v>
      </c>
      <c r="O538" s="16">
        <v>1.3050522852405999E-3</v>
      </c>
      <c r="P538" s="15">
        <v>16353.95</v>
      </c>
      <c r="Q538" s="16">
        <v>-0.13067918753285701</v>
      </c>
      <c r="R538" s="17">
        <v>1281.48</v>
      </c>
      <c r="S538" s="16">
        <v>-0.13022113022112999</v>
      </c>
      <c r="T538" s="17">
        <v>4100.71</v>
      </c>
      <c r="U538" s="16">
        <v>-0.13021041021507701</v>
      </c>
      <c r="V538" s="18">
        <v>12.761767643661999</v>
      </c>
      <c r="W538" s="16">
        <v>-5.2663651376546998E-4</v>
      </c>
      <c r="X538" s="18">
        <v>3.9880776743539501</v>
      </c>
      <c r="Y538" s="16">
        <v>-5.3895484986975597E-4</v>
      </c>
      <c r="Z538" s="15">
        <v>30314.400000000001</v>
      </c>
      <c r="AA538" s="16">
        <v>-0.18464855007658801</v>
      </c>
      <c r="AB538" s="17">
        <v>2373.52</v>
      </c>
      <c r="AC538" s="16">
        <v>-0.180680304044958</v>
      </c>
      <c r="AD538" s="17">
        <v>7595.2</v>
      </c>
      <c r="AE538" s="16">
        <v>-0.180673243402139</v>
      </c>
      <c r="AF538" s="18">
        <v>12.7719168155314</v>
      </c>
      <c r="AG538" s="16">
        <v>-4.8433426551577497E-3</v>
      </c>
      <c r="AH538" s="18">
        <v>3.9912576364019401</v>
      </c>
      <c r="AI538" s="16">
        <v>-4.8519185324249498E-3</v>
      </c>
      <c r="AJ538" s="15">
        <v>58835.82</v>
      </c>
      <c r="AK538" s="16">
        <v>-0.27332494378181199</v>
      </c>
      <c r="AL538" s="17">
        <v>4605.2</v>
      </c>
      <c r="AM538" s="16">
        <v>-0.26181682952476198</v>
      </c>
      <c r="AN538" s="17">
        <v>14736.49</v>
      </c>
      <c r="AO538" s="16">
        <v>-0.26304505897543901</v>
      </c>
      <c r="AP538" s="18">
        <v>12.7759532702163</v>
      </c>
      <c r="AQ538" s="16">
        <v>-1.55897813948281E-2</v>
      </c>
      <c r="AR538" s="18">
        <v>3.9925260357113501</v>
      </c>
      <c r="AS538" s="16">
        <v>-1.39491361467525E-2</v>
      </c>
    </row>
    <row r="539" spans="2:45" x14ac:dyDescent="0.2">
      <c r="C539" s="29"/>
      <c r="D539" s="29"/>
      <c r="E539" s="14" t="s">
        <v>344</v>
      </c>
      <c r="F539" s="18">
        <v>3790.85</v>
      </c>
      <c r="G539" s="16">
        <v>-0.17511853652274001</v>
      </c>
      <c r="H539" s="18">
        <v>272.39</v>
      </c>
      <c r="I539" s="16">
        <v>-0.19119306372112399</v>
      </c>
      <c r="J539" s="18">
        <v>1063.0899999999999</v>
      </c>
      <c r="K539" s="16">
        <v>-0.203475042332879</v>
      </c>
      <c r="L539" s="18">
        <v>13.916994015933</v>
      </c>
      <c r="M539" s="16">
        <v>1.9874368625395999E-2</v>
      </c>
      <c r="N539" s="18">
        <v>3.5658787120563602</v>
      </c>
      <c r="O539" s="16">
        <v>3.56002728316131E-2</v>
      </c>
      <c r="P539" s="18">
        <v>12150.18</v>
      </c>
      <c r="Q539" s="16">
        <v>-0.232522134933875</v>
      </c>
      <c r="R539" s="18">
        <v>858.64</v>
      </c>
      <c r="S539" s="16">
        <v>-0.32491017304955599</v>
      </c>
      <c r="T539" s="18">
        <v>3363.86</v>
      </c>
      <c r="U539" s="16">
        <v>-0.32905029938686498</v>
      </c>
      <c r="V539" s="18">
        <v>14.150493804155399</v>
      </c>
      <c r="W539" s="16">
        <v>0.13685295560299299</v>
      </c>
      <c r="X539" s="18">
        <v>3.6119755281135402</v>
      </c>
      <c r="Y539" s="16">
        <v>0.14386795964702001</v>
      </c>
      <c r="Z539" s="18">
        <v>21574.94</v>
      </c>
      <c r="AA539" s="16">
        <v>3.59553119086456E-2</v>
      </c>
      <c r="AB539" s="18">
        <v>1545.44</v>
      </c>
      <c r="AC539" s="16">
        <v>-0.116851056048277</v>
      </c>
      <c r="AD539" s="18">
        <v>6038.87</v>
      </c>
      <c r="AE539" s="16">
        <v>-0.111177997833459</v>
      </c>
      <c r="AF539" s="18">
        <v>13.960386685992299</v>
      </c>
      <c r="AG539" s="16">
        <v>0.17302445867531399</v>
      </c>
      <c r="AH539" s="18">
        <v>3.5726783322045299</v>
      </c>
      <c r="AI539" s="16">
        <v>0.165537429747982</v>
      </c>
      <c r="AJ539" s="18">
        <v>44072.87</v>
      </c>
      <c r="AK539" s="16">
        <v>0.89682046108629498</v>
      </c>
      <c r="AL539" s="18">
        <v>3201.57</v>
      </c>
      <c r="AM539" s="16">
        <v>0.61976868903549598</v>
      </c>
      <c r="AN539" s="18">
        <v>12433.31</v>
      </c>
      <c r="AO539" s="16">
        <v>0.64595887654491002</v>
      </c>
      <c r="AP539" s="18">
        <v>13.7660179224568</v>
      </c>
      <c r="AQ539" s="16">
        <v>0.17104403482189301</v>
      </c>
      <c r="AR539" s="18">
        <v>3.54474150487682</v>
      </c>
      <c r="AS539" s="16">
        <v>0.152410602789772</v>
      </c>
    </row>
    <row r="540" spans="2:45" x14ac:dyDescent="0.2">
      <c r="C540" s="29"/>
      <c r="D540" s="29"/>
      <c r="E540" s="14" t="s">
        <v>345</v>
      </c>
      <c r="F540" s="18">
        <v>4297.3599999999997</v>
      </c>
      <c r="G540" s="16">
        <v>7.0101399839698804</v>
      </c>
      <c r="H540" s="18">
        <v>280.17</v>
      </c>
      <c r="I540" s="16">
        <v>5.6627824019024997</v>
      </c>
      <c r="J540" s="18">
        <v>959.03</v>
      </c>
      <c r="K540" s="16">
        <v>6.0970916894842002</v>
      </c>
      <c r="L540" s="18">
        <v>15.3384016846914</v>
      </c>
      <c r="M540" s="16">
        <v>0.20222145956359899</v>
      </c>
      <c r="N540" s="18">
        <v>4.4809442874571204</v>
      </c>
      <c r="O540" s="16">
        <v>0.12865104953322601</v>
      </c>
      <c r="P540" s="18">
        <v>15994.38</v>
      </c>
      <c r="Q540" s="16">
        <v>10.8445303474629</v>
      </c>
      <c r="R540" s="18">
        <v>1035.55</v>
      </c>
      <c r="S540" s="16">
        <v>8.6410948701238208</v>
      </c>
      <c r="T540" s="18">
        <v>3621.48</v>
      </c>
      <c r="U540" s="16">
        <v>9.5196072735722996</v>
      </c>
      <c r="V540" s="18">
        <v>15.4452995992468</v>
      </c>
      <c r="W540" s="16">
        <v>0.22854618765003101</v>
      </c>
      <c r="X540" s="18">
        <v>4.4165313628682199</v>
      </c>
      <c r="Y540" s="16">
        <v>0.125947959789251</v>
      </c>
      <c r="Z540" s="18">
        <v>25402.5</v>
      </c>
      <c r="AA540" s="16">
        <v>12.387845664925701</v>
      </c>
      <c r="AB540" s="18">
        <v>1656.83</v>
      </c>
      <c r="AC540" s="16">
        <v>9.9716575061254193</v>
      </c>
      <c r="AD540" s="18">
        <v>5743.22</v>
      </c>
      <c r="AE540" s="16">
        <v>10.871798581970801</v>
      </c>
      <c r="AF540" s="18">
        <v>15.3319894014473</v>
      </c>
      <c r="AG540" s="16">
        <v>0.22022088799721901</v>
      </c>
      <c r="AH540" s="18">
        <v>4.4230414297206098</v>
      </c>
      <c r="AI540" s="16">
        <v>0.12770155023159699</v>
      </c>
      <c r="AJ540" s="18">
        <v>28244.31</v>
      </c>
      <c r="AK540" s="16">
        <v>8.3315635582720695</v>
      </c>
      <c r="AL540" s="18">
        <v>1890.11</v>
      </c>
      <c r="AM540" s="16">
        <v>6.6584683954619104</v>
      </c>
      <c r="AN540" s="18">
        <v>6478.71</v>
      </c>
      <c r="AO540" s="16">
        <v>7.1985118256710097</v>
      </c>
      <c r="AP540" s="18">
        <v>14.943209654464599</v>
      </c>
      <c r="AQ540" s="16">
        <v>0.21846341545282999</v>
      </c>
      <c r="AR540" s="18">
        <v>4.3595576897252704</v>
      </c>
      <c r="AS540" s="16">
        <v>0.138202122128223</v>
      </c>
    </row>
    <row r="541" spans="2:45" x14ac:dyDescent="0.2">
      <c r="B541" s="28" t="s">
        <v>19</v>
      </c>
      <c r="C541" s="28" t="s">
        <v>20</v>
      </c>
      <c r="D541" s="28" t="s">
        <v>23</v>
      </c>
      <c r="E541" s="14" t="s">
        <v>319</v>
      </c>
      <c r="F541" s="15">
        <v>82047.62</v>
      </c>
      <c r="G541" s="16">
        <v>0.15333827668973199</v>
      </c>
      <c r="H541" s="17">
        <v>5805.63</v>
      </c>
      <c r="I541" s="16">
        <v>0.11931510361940099</v>
      </c>
      <c r="J541" s="17">
        <v>19658.560000000001</v>
      </c>
      <c r="K541" s="16">
        <v>0.115350180931448</v>
      </c>
      <c r="L541" s="18">
        <v>14.1324231823247</v>
      </c>
      <c r="M541" s="16">
        <v>3.0396420954487399E-2</v>
      </c>
      <c r="N541" s="18">
        <v>4.1736332671365597</v>
      </c>
      <c r="O541" s="16">
        <v>3.4059344238021302E-2</v>
      </c>
      <c r="P541" s="15">
        <v>263282.03999999998</v>
      </c>
      <c r="Q541" s="16">
        <v>-8.4604467926668696E-3</v>
      </c>
      <c r="R541" s="17">
        <v>18707.03</v>
      </c>
      <c r="S541" s="16">
        <v>-6.4864516296735494E-2</v>
      </c>
      <c r="T541" s="17">
        <v>63337.599999999999</v>
      </c>
      <c r="U541" s="16">
        <v>-6.6172321767280703E-2</v>
      </c>
      <c r="V541" s="18">
        <v>14.073962569151799</v>
      </c>
      <c r="W541" s="16">
        <v>6.0316468027392899E-2</v>
      </c>
      <c r="X541" s="18">
        <v>4.1568048047289397</v>
      </c>
      <c r="Y541" s="16">
        <v>6.1801418312888601E-2</v>
      </c>
      <c r="Z541" s="15">
        <v>473217.95</v>
      </c>
      <c r="AA541" s="16">
        <v>0.13138590759768101</v>
      </c>
      <c r="AB541" s="17">
        <v>34255.99</v>
      </c>
      <c r="AC541" s="16">
        <v>6.0075501312561702E-2</v>
      </c>
      <c r="AD541" s="17">
        <v>115620.87</v>
      </c>
      <c r="AE541" s="16">
        <v>7.0152395144458299E-2</v>
      </c>
      <c r="AF541" s="18">
        <v>13.814166515111699</v>
      </c>
      <c r="AG541" s="16">
        <v>6.7269176767903699E-2</v>
      </c>
      <c r="AH541" s="18">
        <v>4.0928419756744603</v>
      </c>
      <c r="AI541" s="16">
        <v>5.7219432233253598E-2</v>
      </c>
      <c r="AJ541" s="15">
        <v>849699.11</v>
      </c>
      <c r="AK541" s="16">
        <v>0.16094289702980399</v>
      </c>
      <c r="AL541" s="17">
        <v>62390.67</v>
      </c>
      <c r="AM541" s="16">
        <v>0.10244149560070701</v>
      </c>
      <c r="AN541" s="17">
        <v>210416.59</v>
      </c>
      <c r="AO541" s="16">
        <v>0.13290013728870301</v>
      </c>
      <c r="AP541" s="18">
        <v>13.619009220449099</v>
      </c>
      <c r="AQ541" s="16">
        <v>5.3065311549454201E-2</v>
      </c>
      <c r="AR541" s="18">
        <v>4.0381754594540302</v>
      </c>
      <c r="AS541" s="16">
        <v>2.4753072947995999E-2</v>
      </c>
    </row>
    <row r="542" spans="2:45" x14ac:dyDescent="0.2">
      <c r="B542" s="29"/>
      <c r="C542" s="29"/>
      <c r="D542" s="29"/>
      <c r="E542" s="14" t="s">
        <v>320</v>
      </c>
      <c r="F542" s="15">
        <v>259884.08</v>
      </c>
      <c r="G542" s="16">
        <v>0.121940275188789</v>
      </c>
      <c r="H542" s="17">
        <v>18955.77</v>
      </c>
      <c r="I542" s="16">
        <v>0.119672174722013</v>
      </c>
      <c r="J542" s="17">
        <v>66658.84</v>
      </c>
      <c r="K542" s="16">
        <v>0.128311913766085</v>
      </c>
      <c r="L542" s="18">
        <v>13.7100249686507</v>
      </c>
      <c r="M542" s="16">
        <v>2.0256826220935802E-3</v>
      </c>
      <c r="N542" s="18">
        <v>3.8987189095999901</v>
      </c>
      <c r="O542" s="16">
        <v>-5.6470542405499197E-3</v>
      </c>
      <c r="P542" s="15">
        <v>777441.29</v>
      </c>
      <c r="Q542" s="16">
        <v>8.1566617932440605E-2</v>
      </c>
      <c r="R542" s="17">
        <v>56292.67</v>
      </c>
      <c r="S542" s="16">
        <v>4.2492566874976302E-2</v>
      </c>
      <c r="T542" s="17">
        <v>197932.98</v>
      </c>
      <c r="U542" s="16">
        <v>4.1668315656165897E-2</v>
      </c>
      <c r="V542" s="18">
        <v>13.810701997258301</v>
      </c>
      <c r="W542" s="16">
        <v>3.7481371377634201E-2</v>
      </c>
      <c r="X542" s="18">
        <v>3.9278006626283299</v>
      </c>
      <c r="Y542" s="16">
        <v>3.8302309551521703E-2</v>
      </c>
      <c r="Z542" s="15">
        <v>1370611.12</v>
      </c>
      <c r="AA542" s="16">
        <v>0.21320490507881701</v>
      </c>
      <c r="AB542" s="17">
        <v>99827.12</v>
      </c>
      <c r="AC542" s="16">
        <v>0.14646656345145601</v>
      </c>
      <c r="AD542" s="17">
        <v>350761.11</v>
      </c>
      <c r="AE542" s="16">
        <v>0.15786801772407899</v>
      </c>
      <c r="AF542" s="18">
        <v>13.729847360116199</v>
      </c>
      <c r="AG542" s="16">
        <v>5.8212200647564799E-2</v>
      </c>
      <c r="AH542" s="18">
        <v>3.9075344470200801</v>
      </c>
      <c r="AI542" s="16">
        <v>4.7792051000345302E-2</v>
      </c>
      <c r="AJ542" s="15">
        <v>2579787.1</v>
      </c>
      <c r="AK542" s="16">
        <v>0.40315663413902902</v>
      </c>
      <c r="AL542" s="17">
        <v>189824.93</v>
      </c>
      <c r="AM542" s="16">
        <v>0.35231923992827202</v>
      </c>
      <c r="AN542" s="17">
        <v>662371.92000000004</v>
      </c>
      <c r="AO542" s="16">
        <v>0.36949547355735102</v>
      </c>
      <c r="AP542" s="18">
        <v>13.590349276040801</v>
      </c>
      <c r="AQ542" s="16">
        <v>3.7592746379511197E-2</v>
      </c>
      <c r="AR542" s="18">
        <v>3.89477123365978</v>
      </c>
      <c r="AS542" s="16">
        <v>2.45792419410053E-2</v>
      </c>
    </row>
    <row r="543" spans="2:45" x14ac:dyDescent="0.2">
      <c r="B543" s="29"/>
      <c r="C543" s="29"/>
      <c r="D543" s="29"/>
      <c r="E543" s="14" t="s">
        <v>321</v>
      </c>
      <c r="F543" s="15">
        <v>170059.79</v>
      </c>
      <c r="G543" s="16">
        <v>5.9677435435368097E-2</v>
      </c>
      <c r="H543" s="17">
        <v>12983.35</v>
      </c>
      <c r="I543" s="16">
        <v>3.6160491610302901E-2</v>
      </c>
      <c r="J543" s="17">
        <v>45799.519999999997</v>
      </c>
      <c r="K543" s="16">
        <v>4.9033676395372601E-2</v>
      </c>
      <c r="L543" s="18">
        <v>13.0982982050087</v>
      </c>
      <c r="M543" s="16">
        <v>2.2696236746603999E-2</v>
      </c>
      <c r="N543" s="18">
        <v>3.7131347664779</v>
      </c>
      <c r="O543" s="16">
        <v>1.01462510494124E-2</v>
      </c>
      <c r="P543" s="15">
        <v>492692.35</v>
      </c>
      <c r="Q543" s="16">
        <v>7.3117414197735903E-2</v>
      </c>
      <c r="R543" s="17">
        <v>37018.14</v>
      </c>
      <c r="S543" s="16">
        <v>7.0020353235544603E-3</v>
      </c>
      <c r="T543" s="17">
        <v>130897.31</v>
      </c>
      <c r="U543" s="16">
        <v>2.04843244851339E-2</v>
      </c>
      <c r="V543" s="18">
        <v>13.3094842150362</v>
      </c>
      <c r="W543" s="16">
        <v>6.5655655654100198E-2</v>
      </c>
      <c r="X543" s="18">
        <v>3.7639608483932898</v>
      </c>
      <c r="Y543" s="16">
        <v>5.15765783459309E-2</v>
      </c>
      <c r="Z543" s="15">
        <v>848684.09</v>
      </c>
      <c r="AA543" s="16">
        <v>9.5889975284099205E-2</v>
      </c>
      <c r="AB543" s="17">
        <v>64686.28</v>
      </c>
      <c r="AC543" s="16">
        <v>-4.71713354359235E-3</v>
      </c>
      <c r="AD543" s="17">
        <v>227334.74</v>
      </c>
      <c r="AE543" s="16">
        <v>1.7173511247512901E-2</v>
      </c>
      <c r="AF543" s="18">
        <v>13.120001490269701</v>
      </c>
      <c r="AG543" s="16">
        <v>0.10108393524937501</v>
      </c>
      <c r="AH543" s="18">
        <v>3.7331913723349102</v>
      </c>
      <c r="AI543" s="16">
        <v>7.7387449797079802E-2</v>
      </c>
      <c r="AJ543" s="15">
        <v>1740225.47</v>
      </c>
      <c r="AK543" s="16">
        <v>0.28928545381605902</v>
      </c>
      <c r="AL543" s="17">
        <v>134680.31</v>
      </c>
      <c r="AM543" s="16">
        <v>0.22333029378661701</v>
      </c>
      <c r="AN543" s="17">
        <v>468399.7</v>
      </c>
      <c r="AO543" s="16">
        <v>0.24950995916628699</v>
      </c>
      <c r="AP543" s="18">
        <v>12.921157294633501</v>
      </c>
      <c r="AQ543" s="16">
        <v>5.3914433709712203E-2</v>
      </c>
      <c r="AR543" s="18">
        <v>3.71525743931945</v>
      </c>
      <c r="AS543" s="16">
        <v>3.18328752467976E-2</v>
      </c>
    </row>
    <row r="544" spans="2:45" x14ac:dyDescent="0.2">
      <c r="B544" s="29"/>
      <c r="C544" s="29"/>
      <c r="D544" s="29"/>
      <c r="E544" s="14" t="s">
        <v>322</v>
      </c>
      <c r="F544" s="15">
        <v>191340.43</v>
      </c>
      <c r="G544" s="16">
        <v>-0.25897674422207301</v>
      </c>
      <c r="H544" s="17">
        <v>13454.98</v>
      </c>
      <c r="I544" s="16">
        <v>-0.30074613175095399</v>
      </c>
      <c r="J544" s="17">
        <v>45429.06</v>
      </c>
      <c r="K544" s="16">
        <v>-0.31823514845913198</v>
      </c>
      <c r="L544" s="18">
        <v>14.2207888826293</v>
      </c>
      <c r="M544" s="16">
        <v>5.9734224471969598E-2</v>
      </c>
      <c r="N544" s="18">
        <v>4.2118509605965899</v>
      </c>
      <c r="O544" s="16">
        <v>8.6919124831865702E-2</v>
      </c>
      <c r="P544" s="15">
        <v>592659.51</v>
      </c>
      <c r="Q544" s="16">
        <v>-0.35383630058339899</v>
      </c>
      <c r="R544" s="17">
        <v>41694.65</v>
      </c>
      <c r="S544" s="16">
        <v>-0.37321203455022001</v>
      </c>
      <c r="T544" s="17">
        <v>140948.95000000001</v>
      </c>
      <c r="U544" s="16">
        <v>-0.41392537000212798</v>
      </c>
      <c r="V544" s="18">
        <v>14.214281928257</v>
      </c>
      <c r="W544" s="16">
        <v>3.09127408866515E-2</v>
      </c>
      <c r="X544" s="18">
        <v>4.2047813055719798</v>
      </c>
      <c r="Y544" s="16">
        <v>0.102528016643455</v>
      </c>
      <c r="Z544" s="15">
        <v>1003754.12</v>
      </c>
      <c r="AA544" s="16">
        <v>-0.37033539158635798</v>
      </c>
      <c r="AB544" s="17">
        <v>71036.7</v>
      </c>
      <c r="AC544" s="16">
        <v>-0.38588926872042001</v>
      </c>
      <c r="AD544" s="17">
        <v>240623.29</v>
      </c>
      <c r="AE544" s="16">
        <v>-0.42443315082900801</v>
      </c>
      <c r="AF544" s="18">
        <v>14.1300781145521</v>
      </c>
      <c r="AG544" s="16">
        <v>2.53274797879742E-2</v>
      </c>
      <c r="AH544" s="18">
        <v>4.1714753380689</v>
      </c>
      <c r="AI544" s="16">
        <v>9.3990401498224393E-2</v>
      </c>
      <c r="AJ544" s="15">
        <v>2157793.29</v>
      </c>
      <c r="AK544" s="16">
        <v>-0.28759079642759799</v>
      </c>
      <c r="AL544" s="17">
        <v>158922.57</v>
      </c>
      <c r="AM544" s="16">
        <v>-0.27877909422617803</v>
      </c>
      <c r="AN544" s="17">
        <v>533736.29</v>
      </c>
      <c r="AO544" s="16">
        <v>-0.327679502815448</v>
      </c>
      <c r="AP544" s="18">
        <v>13.577639035160299</v>
      </c>
      <c r="AQ544" s="16">
        <v>-1.22177575980911E-2</v>
      </c>
      <c r="AR544" s="18">
        <v>4.0428079005083202</v>
      </c>
      <c r="AS544" s="16">
        <v>5.9627374973286601E-2</v>
      </c>
    </row>
    <row r="545" spans="2:45" x14ac:dyDescent="0.2">
      <c r="B545" s="29"/>
      <c r="C545" s="29"/>
      <c r="D545" s="29"/>
      <c r="E545" s="14" t="s">
        <v>323</v>
      </c>
      <c r="F545" s="15">
        <v>135479.14000000001</v>
      </c>
      <c r="G545" s="136">
        <v>0.38064438021279901</v>
      </c>
      <c r="H545" s="17">
        <v>9153.34</v>
      </c>
      <c r="I545" s="136">
        <v>0.18556598213881001</v>
      </c>
      <c r="J545" s="17">
        <v>30028.27</v>
      </c>
      <c r="K545" s="136">
        <v>0.20043646754717101</v>
      </c>
      <c r="L545" s="137">
        <v>14.8010605964599</v>
      </c>
      <c r="M545" s="136">
        <v>0.16454453064017499</v>
      </c>
      <c r="N545" s="137">
        <v>4.5117197893851397</v>
      </c>
      <c r="O545" s="136">
        <v>0.150118658952309</v>
      </c>
      <c r="P545" s="15">
        <v>412504.12</v>
      </c>
      <c r="Q545" s="136">
        <v>0.51479408407026905</v>
      </c>
      <c r="R545" s="17">
        <v>27886.9</v>
      </c>
      <c r="S545" s="136">
        <v>0.30503737716824603</v>
      </c>
      <c r="T545" s="17">
        <v>91760.34</v>
      </c>
      <c r="U545" s="136">
        <v>0.32905351491783202</v>
      </c>
      <c r="V545" s="137">
        <v>14.792039272920301</v>
      </c>
      <c r="W545" s="136">
        <v>0.16072850523037699</v>
      </c>
      <c r="X545" s="137">
        <v>4.4954510848586704</v>
      </c>
      <c r="Y545" s="136">
        <v>0.13975401822997399</v>
      </c>
      <c r="Z545" s="15">
        <v>718393.38</v>
      </c>
      <c r="AA545" s="136">
        <v>0.70956490149053097</v>
      </c>
      <c r="AB545" s="17">
        <v>48685.54</v>
      </c>
      <c r="AC545" s="136">
        <v>0.51398331635945205</v>
      </c>
      <c r="AD545" s="17">
        <v>160240.43</v>
      </c>
      <c r="AE545" s="136">
        <v>0.54104719761742304</v>
      </c>
      <c r="AF545" s="137">
        <v>14.755785393363199</v>
      </c>
      <c r="AG545" s="136">
        <v>0.12918344807218701</v>
      </c>
      <c r="AH545" s="137">
        <v>4.4832217437259798</v>
      </c>
      <c r="AI545" s="136">
        <v>0.109352720756152</v>
      </c>
      <c r="AJ545" s="15">
        <v>1317611.97</v>
      </c>
      <c r="AK545" s="136">
        <v>0.94928154848241197</v>
      </c>
      <c r="AL545" s="17">
        <v>91030.67</v>
      </c>
      <c r="AM545" s="136">
        <v>0.83625795048655605</v>
      </c>
      <c r="AN545" s="17">
        <v>298754.90999999997</v>
      </c>
      <c r="AO545" s="136">
        <v>0.85630647001180704</v>
      </c>
      <c r="AP545" s="137">
        <v>14.474374076341499</v>
      </c>
      <c r="AQ545" s="136">
        <v>6.15510462274153E-2</v>
      </c>
      <c r="AR545" s="137">
        <v>4.4103441513312696</v>
      </c>
      <c r="AS545" s="136">
        <v>5.0086060665410298E-2</v>
      </c>
    </row>
    <row r="546" spans="2:45" x14ac:dyDescent="0.2">
      <c r="B546" s="29"/>
      <c r="C546" s="29"/>
      <c r="D546" s="29"/>
      <c r="E546" s="14" t="s">
        <v>324</v>
      </c>
      <c r="F546" s="15">
        <v>99999.71</v>
      </c>
      <c r="G546" s="16">
        <v>2.63805191591414E-2</v>
      </c>
      <c r="H546" s="17">
        <v>7721.71</v>
      </c>
      <c r="I546" s="16">
        <v>-0.22435254812067701</v>
      </c>
      <c r="J546" s="17">
        <v>25368.89</v>
      </c>
      <c r="K546" s="16">
        <v>-0.16501500043610701</v>
      </c>
      <c r="L546" s="18">
        <v>12.950461750052799</v>
      </c>
      <c r="M546" s="16">
        <v>0.32325648291928899</v>
      </c>
      <c r="N546" s="18">
        <v>3.9418244156524</v>
      </c>
      <c r="O546" s="16">
        <v>0.229220308981854</v>
      </c>
      <c r="P546" s="15">
        <v>315958.17</v>
      </c>
      <c r="Q546" s="16">
        <v>0.195686082221946</v>
      </c>
      <c r="R546" s="17">
        <v>24525.34</v>
      </c>
      <c r="S546" s="16">
        <v>-0.130141448921302</v>
      </c>
      <c r="T546" s="17">
        <v>80771.929999999993</v>
      </c>
      <c r="U546" s="16">
        <v>-4.32372514735773E-2</v>
      </c>
      <c r="V546" s="18">
        <v>12.8829272091641</v>
      </c>
      <c r="W546" s="16">
        <v>0.37457530392636101</v>
      </c>
      <c r="X546" s="18">
        <v>3.9117323307738201</v>
      </c>
      <c r="Y546" s="16">
        <v>0.24972056454278299</v>
      </c>
      <c r="Z546" s="15">
        <v>587418.53</v>
      </c>
      <c r="AA546" s="16">
        <v>0.37338692038686999</v>
      </c>
      <c r="AB546" s="17">
        <v>45970.239999999998</v>
      </c>
      <c r="AC546" s="16">
        <v>9.4930216129092998E-2</v>
      </c>
      <c r="AD546" s="17">
        <v>151435.82999999999</v>
      </c>
      <c r="AE546" s="16">
        <v>0.18922594760806599</v>
      </c>
      <c r="AF546" s="18">
        <v>12.7782350059517</v>
      </c>
      <c r="AG546" s="16">
        <v>0.25431456740887498</v>
      </c>
      <c r="AH546" s="18">
        <v>3.87899303619229</v>
      </c>
      <c r="AI546" s="16">
        <v>0.15485784946856701</v>
      </c>
      <c r="AJ546" s="15">
        <v>1092152.6200000001</v>
      </c>
      <c r="AK546" s="16">
        <v>0.32348891320305101</v>
      </c>
      <c r="AL546" s="17">
        <v>89499.29</v>
      </c>
      <c r="AM546" s="16">
        <v>0.30843127640457202</v>
      </c>
      <c r="AN546" s="17">
        <v>287765.24</v>
      </c>
      <c r="AO546" s="16">
        <v>0.36600806649721601</v>
      </c>
      <c r="AP546" s="18">
        <v>12.2029193751146</v>
      </c>
      <c r="AQ546" s="16">
        <v>1.1508160245034701E-2</v>
      </c>
      <c r="AR546" s="18">
        <v>3.7952902859289099</v>
      </c>
      <c r="AS546" s="16">
        <v>-3.1126575557635601E-2</v>
      </c>
    </row>
    <row r="547" spans="2:45" x14ac:dyDescent="0.2">
      <c r="B547" s="29"/>
      <c r="C547" s="29"/>
      <c r="D547" s="29"/>
      <c r="E547" s="14" t="s">
        <v>325</v>
      </c>
      <c r="F547" s="15">
        <v>61374</v>
      </c>
      <c r="G547" s="16">
        <v>0.82647939801829295</v>
      </c>
      <c r="H547" s="17">
        <v>4575.74</v>
      </c>
      <c r="I547" s="16">
        <v>0.73360258236595599</v>
      </c>
      <c r="J547" s="17">
        <v>15681.7</v>
      </c>
      <c r="K547" s="16">
        <v>0.74798913867363404</v>
      </c>
      <c r="L547" s="18">
        <v>13.4129124469485</v>
      </c>
      <c r="M547" s="16">
        <v>5.3574456220284498E-2</v>
      </c>
      <c r="N547" s="18">
        <v>3.91373384263186</v>
      </c>
      <c r="O547" s="16">
        <v>4.4903173371098302E-2</v>
      </c>
      <c r="P547" s="15">
        <v>173399.51</v>
      </c>
      <c r="Q547" s="16">
        <v>0.84634697515016499</v>
      </c>
      <c r="R547" s="17">
        <v>12991.43</v>
      </c>
      <c r="S547" s="16">
        <v>0.71802043412599603</v>
      </c>
      <c r="T547" s="17">
        <v>44563.17</v>
      </c>
      <c r="U547" s="16">
        <v>0.74562430225042597</v>
      </c>
      <c r="V547" s="18">
        <v>13.3472227460718</v>
      </c>
      <c r="W547" s="16">
        <v>7.46944206687815E-2</v>
      </c>
      <c r="X547" s="18">
        <v>3.8910945967264001</v>
      </c>
      <c r="Y547" s="16">
        <v>5.7700086307167803E-2</v>
      </c>
      <c r="Z547" s="15">
        <v>310249.59999999998</v>
      </c>
      <c r="AA547" s="16">
        <v>0.89535512464060696</v>
      </c>
      <c r="AB547" s="17">
        <v>23543.65</v>
      </c>
      <c r="AC547" s="16">
        <v>0.80712298274902605</v>
      </c>
      <c r="AD547" s="17">
        <v>80521.81</v>
      </c>
      <c r="AE547" s="16">
        <v>0.86886164004008704</v>
      </c>
      <c r="AF547" s="18">
        <v>13.177633884295799</v>
      </c>
      <c r="AG547" s="16">
        <v>4.8824647095883203E-2</v>
      </c>
      <c r="AH547" s="18">
        <v>3.8529884015274898</v>
      </c>
      <c r="AI547" s="16">
        <v>1.41762686080664E-2</v>
      </c>
      <c r="AJ547" s="15">
        <v>517499.17</v>
      </c>
      <c r="AK547" s="16">
        <v>0.52033143219622302</v>
      </c>
      <c r="AL547" s="17">
        <v>39630.239999999998</v>
      </c>
      <c r="AM547" s="16">
        <v>0.52574873076415196</v>
      </c>
      <c r="AN547" s="17">
        <v>134731.91</v>
      </c>
      <c r="AO547" s="16">
        <v>0.59228949499741201</v>
      </c>
      <c r="AP547" s="18">
        <v>13.0581891505073</v>
      </c>
      <c r="AQ547" s="16">
        <v>-3.5505836961865398E-3</v>
      </c>
      <c r="AR547" s="18">
        <v>3.8409547522929</v>
      </c>
      <c r="AS547" s="16">
        <v>-4.5191570394242903E-2</v>
      </c>
    </row>
    <row r="548" spans="2:45" x14ac:dyDescent="0.2">
      <c r="B548" s="29"/>
      <c r="C548" s="29"/>
      <c r="D548" s="29"/>
      <c r="E548" s="14" t="s">
        <v>326</v>
      </c>
      <c r="F548" s="15">
        <v>151326.57999999999</v>
      </c>
      <c r="G548" s="16">
        <v>1.11565911128286</v>
      </c>
      <c r="H548" s="17">
        <v>9827.5</v>
      </c>
      <c r="I548" s="16">
        <v>0.98319405737994403</v>
      </c>
      <c r="J548" s="17">
        <v>34291.910000000003</v>
      </c>
      <c r="K548" s="16">
        <v>1.04692381617511</v>
      </c>
      <c r="L548" s="18">
        <v>15.398278300686799</v>
      </c>
      <c r="M548" s="16">
        <v>6.6793793280076799E-2</v>
      </c>
      <c r="N548" s="18">
        <v>4.4128944698618398</v>
      </c>
      <c r="O548" s="16">
        <v>3.3579801341207603E-2</v>
      </c>
      <c r="P548" s="15">
        <v>502709.96</v>
      </c>
      <c r="Q548" s="16">
        <v>2.3824963755119599</v>
      </c>
      <c r="R548" s="17">
        <v>32598.21</v>
      </c>
      <c r="S548" s="16">
        <v>2.00528812246761</v>
      </c>
      <c r="T548" s="17">
        <v>113917.15</v>
      </c>
      <c r="U548" s="16">
        <v>2.1834740809486699</v>
      </c>
      <c r="V548" s="18">
        <v>15.421397677970701</v>
      </c>
      <c r="W548" s="16">
        <v>0.125514838402462</v>
      </c>
      <c r="X548" s="18">
        <v>4.4129436173569996</v>
      </c>
      <c r="Y548" s="16">
        <v>6.2517328397404398E-2</v>
      </c>
      <c r="Z548" s="15">
        <v>885004.93</v>
      </c>
      <c r="AA548" s="16">
        <v>3.2102607240570999</v>
      </c>
      <c r="AB548" s="17">
        <v>57249.94</v>
      </c>
      <c r="AC548" s="16">
        <v>2.8007072974320502</v>
      </c>
      <c r="AD548" s="17">
        <v>199854.37</v>
      </c>
      <c r="AE548" s="16">
        <v>3.040434800716</v>
      </c>
      <c r="AF548" s="18">
        <v>15.4586175985512</v>
      </c>
      <c r="AG548" s="16">
        <v>0.10775716059528399</v>
      </c>
      <c r="AH548" s="18">
        <v>4.4282490795672897</v>
      </c>
      <c r="AI548" s="16">
        <v>4.2031596032933098E-2</v>
      </c>
      <c r="AJ548" s="15">
        <v>1424390.06</v>
      </c>
      <c r="AK548" s="16">
        <v>3.3254622065264701</v>
      </c>
      <c r="AL548" s="17">
        <v>92520.4</v>
      </c>
      <c r="AM548" s="16">
        <v>3.03245827216971</v>
      </c>
      <c r="AN548" s="17">
        <v>320651.44</v>
      </c>
      <c r="AO548" s="16">
        <v>3.2933479581884799</v>
      </c>
      <c r="AP548" s="18">
        <v>15.3954161460608</v>
      </c>
      <c r="AQ548" s="16">
        <v>7.2661367974704197E-2</v>
      </c>
      <c r="AR548" s="18">
        <v>4.4421757781596103</v>
      </c>
      <c r="AS548" s="16">
        <v>7.4800013068446599E-3</v>
      </c>
    </row>
    <row r="549" spans="2:45" x14ac:dyDescent="0.2">
      <c r="B549" s="29"/>
      <c r="C549" s="29"/>
      <c r="D549" s="29"/>
      <c r="E549" s="14" t="s">
        <v>327</v>
      </c>
      <c r="F549" s="15">
        <v>1151511.25</v>
      </c>
      <c r="G549" s="16">
        <v>0.12655007716132299</v>
      </c>
      <c r="H549" s="17">
        <v>82478</v>
      </c>
      <c r="I549" s="16">
        <v>4.1925770084307298E-2</v>
      </c>
      <c r="J549" s="17">
        <v>282916.78000000003</v>
      </c>
      <c r="K549" s="16">
        <v>5.5194435736633303E-2</v>
      </c>
      <c r="L549" s="18">
        <v>13.961435170590899</v>
      </c>
      <c r="M549" s="16">
        <v>8.1219132405342107E-2</v>
      </c>
      <c r="N549" s="18">
        <v>4.0701412266886399</v>
      </c>
      <c r="O549" s="16">
        <v>6.7623216165725697E-2</v>
      </c>
      <c r="P549" s="15">
        <v>3530646.88</v>
      </c>
      <c r="Q549" s="16">
        <v>0.124495815350416</v>
      </c>
      <c r="R549" s="17">
        <v>251714.25</v>
      </c>
      <c r="S549" s="16">
        <v>2.6330680437067398E-2</v>
      </c>
      <c r="T549" s="17">
        <v>864129.44</v>
      </c>
      <c r="U549" s="16">
        <v>2.7033547173504799E-2</v>
      </c>
      <c r="V549" s="18">
        <v>14.026408437345101</v>
      </c>
      <c r="W549" s="16">
        <v>9.5646692420365706E-2</v>
      </c>
      <c r="X549" s="18">
        <v>4.0857847407675401</v>
      </c>
      <c r="Y549" s="16">
        <v>9.4896869187123506E-2</v>
      </c>
      <c r="Z549" s="15">
        <v>6197333.6500000004</v>
      </c>
      <c r="AA549" s="16">
        <v>0.206089775442242</v>
      </c>
      <c r="AB549" s="17">
        <v>445255.28</v>
      </c>
      <c r="AC549" s="16">
        <v>0.106806822253978</v>
      </c>
      <c r="AD549" s="17">
        <v>1526392.45</v>
      </c>
      <c r="AE549" s="16">
        <v>0.108967138541638</v>
      </c>
      <c r="AF549" s="18">
        <v>13.918607882650999</v>
      </c>
      <c r="AG549" s="16">
        <v>8.9702151443263003E-2</v>
      </c>
      <c r="AH549" s="18">
        <v>4.0601181236188602</v>
      </c>
      <c r="AI549" s="16">
        <v>8.7579364189570102E-2</v>
      </c>
      <c r="AJ549" s="15">
        <v>11679158.59</v>
      </c>
      <c r="AK549" s="16">
        <v>0.28061853467338399</v>
      </c>
      <c r="AL549" s="17">
        <v>858498.7</v>
      </c>
      <c r="AM549" s="16">
        <v>0.23649116948808099</v>
      </c>
      <c r="AN549" s="17">
        <v>2916827.95</v>
      </c>
      <c r="AO549" s="16">
        <v>0.23123032305497501</v>
      </c>
      <c r="AP549" s="18">
        <v>13.6041657255858</v>
      </c>
      <c r="AQ549" s="16">
        <v>3.5687570016025003E-2</v>
      </c>
      <c r="AR549" s="18">
        <v>4.0040615319803097</v>
      </c>
      <c r="AS549" s="16">
        <v>4.01128941462921E-2</v>
      </c>
    </row>
    <row r="550" spans="2:45" x14ac:dyDescent="0.2">
      <c r="B550" s="28" t="s">
        <v>19</v>
      </c>
      <c r="C550" s="28" t="s">
        <v>20</v>
      </c>
      <c r="D550" s="28" t="s">
        <v>24</v>
      </c>
      <c r="E550" s="14" t="s">
        <v>271</v>
      </c>
      <c r="F550" s="15">
        <v>15278.44</v>
      </c>
      <c r="G550" s="16">
        <v>6.8443298190453902E-2</v>
      </c>
      <c r="H550" s="17">
        <v>1857.5</v>
      </c>
      <c r="I550" s="16">
        <v>-2.8505322604025101E-3</v>
      </c>
      <c r="J550" s="17">
        <v>4689.67</v>
      </c>
      <c r="K550" s="16">
        <v>1.9251959861685101E-2</v>
      </c>
      <c r="L550" s="18">
        <v>8.2252705248990594</v>
      </c>
      <c r="M550" s="16">
        <v>7.1497636771014797E-2</v>
      </c>
      <c r="N550" s="18">
        <v>3.2578923463697902</v>
      </c>
      <c r="O550" s="16">
        <v>4.8262196459690002E-2</v>
      </c>
      <c r="P550" s="15">
        <v>52177.36</v>
      </c>
      <c r="Q550" s="16">
        <v>0.13506153636981599</v>
      </c>
      <c r="R550" s="17">
        <v>6065.78</v>
      </c>
      <c r="S550" s="16">
        <v>8.2394065366732192E-3</v>
      </c>
      <c r="T550" s="17">
        <v>15957.75</v>
      </c>
      <c r="U550" s="16">
        <v>6.7633693810865606E-2</v>
      </c>
      <c r="V550" s="18">
        <v>8.6019209400934393</v>
      </c>
      <c r="W550" s="16">
        <v>0.12578573006661201</v>
      </c>
      <c r="X550" s="18">
        <v>3.2697191020037302</v>
      </c>
      <c r="Y550" s="16">
        <v>6.3156345617259899E-2</v>
      </c>
      <c r="Z550" s="15">
        <v>85199.8</v>
      </c>
      <c r="AA550" s="16">
        <v>9.2411008041292E-2</v>
      </c>
      <c r="AB550" s="17">
        <v>10347.6</v>
      </c>
      <c r="AC550" s="16">
        <v>3.2625715656949702E-3</v>
      </c>
      <c r="AD550" s="17">
        <v>27173.65</v>
      </c>
      <c r="AE550" s="16">
        <v>6.3634534631390904E-2</v>
      </c>
      <c r="AF550" s="18">
        <v>8.2337740152305798</v>
      </c>
      <c r="AG550" s="16">
        <v>8.8858529164973901E-2</v>
      </c>
      <c r="AH550" s="18">
        <v>3.1353829905073498</v>
      </c>
      <c r="AI550" s="16">
        <v>2.7054850583498501E-2</v>
      </c>
      <c r="AJ550" s="15">
        <v>157991.39000000001</v>
      </c>
      <c r="AK550" s="16">
        <v>9.6342153447136106E-2</v>
      </c>
      <c r="AL550" s="17">
        <v>19753.53</v>
      </c>
      <c r="AM550" s="16">
        <v>3.1234827895476901E-2</v>
      </c>
      <c r="AN550" s="17">
        <v>51383.67</v>
      </c>
      <c r="AO550" s="16">
        <v>8.9753611963443905E-2</v>
      </c>
      <c r="AP550" s="18">
        <v>7.9981345106418997</v>
      </c>
      <c r="AQ550" s="16">
        <v>6.31353051608321E-2</v>
      </c>
      <c r="AR550" s="18">
        <v>3.0747393092007602</v>
      </c>
      <c r="AS550" s="16">
        <v>6.0459001111465701E-3</v>
      </c>
    </row>
    <row r="551" spans="2:45" x14ac:dyDescent="0.2">
      <c r="B551" s="29"/>
      <c r="C551" s="29"/>
      <c r="D551" s="29"/>
      <c r="E551" s="14" t="s">
        <v>272</v>
      </c>
      <c r="F551" s="15">
        <v>46825.9</v>
      </c>
      <c r="G551" s="16">
        <v>4.8811757754562202E-2</v>
      </c>
      <c r="H551" s="17">
        <v>2924.13</v>
      </c>
      <c r="I551" s="16">
        <v>-1.92946211170958E-2</v>
      </c>
      <c r="J551" s="17">
        <v>12797.62</v>
      </c>
      <c r="K551" s="16">
        <v>1.58155380418258E-2</v>
      </c>
      <c r="L551" s="18">
        <v>16.0136177256141</v>
      </c>
      <c r="M551" s="16">
        <v>6.9446319290342007E-2</v>
      </c>
      <c r="N551" s="18">
        <v>3.6589537742173901</v>
      </c>
      <c r="O551" s="16">
        <v>3.2482491630658403E-2</v>
      </c>
      <c r="P551" s="15">
        <v>145560.4</v>
      </c>
      <c r="Q551" s="16">
        <v>9.6144075658445606E-3</v>
      </c>
      <c r="R551" s="17">
        <v>9173.01</v>
      </c>
      <c r="S551" s="16">
        <v>-4.0523281902592301E-2</v>
      </c>
      <c r="T551" s="17">
        <v>39978.58</v>
      </c>
      <c r="U551" s="16">
        <v>-1.5609956924634801E-2</v>
      </c>
      <c r="V551" s="18">
        <v>15.868335475487299</v>
      </c>
      <c r="W551" s="16">
        <v>5.2255243428790302E-2</v>
      </c>
      <c r="X551" s="18">
        <v>3.6409597339375201</v>
      </c>
      <c r="Y551" s="16">
        <v>2.5624359640691801E-2</v>
      </c>
      <c r="Z551" s="15">
        <v>258191.72</v>
      </c>
      <c r="AA551" s="16">
        <v>-3.3603745815111698E-2</v>
      </c>
      <c r="AB551" s="17">
        <v>16339.28</v>
      </c>
      <c r="AC551" s="16">
        <v>-0.10651675464273599</v>
      </c>
      <c r="AD551" s="17">
        <v>71445.48</v>
      </c>
      <c r="AE551" s="16">
        <v>-7.3471906785765706E-2</v>
      </c>
      <c r="AF551" s="18">
        <v>15.801903143835</v>
      </c>
      <c r="AG551" s="16">
        <v>8.1605345378882102E-2</v>
      </c>
      <c r="AH551" s="18">
        <v>3.6138286144903802</v>
      </c>
      <c r="AI551" s="16">
        <v>4.3029629929888798E-2</v>
      </c>
      <c r="AJ551" s="15">
        <v>482839.96</v>
      </c>
      <c r="AK551" s="16">
        <v>2.0809384106687701E-2</v>
      </c>
      <c r="AL551" s="17">
        <v>30523.34</v>
      </c>
      <c r="AM551" s="16">
        <v>-4.37523163442501E-2</v>
      </c>
      <c r="AN551" s="17">
        <v>133585.01999999999</v>
      </c>
      <c r="AO551" s="16">
        <v>-1.17691810960724E-2</v>
      </c>
      <c r="AP551" s="18">
        <v>15.818713155244501</v>
      </c>
      <c r="AQ551" s="16">
        <v>6.7515667284146902E-2</v>
      </c>
      <c r="AR551" s="18">
        <v>3.6144768328065502</v>
      </c>
      <c r="AS551" s="16">
        <v>3.29665545534127E-2</v>
      </c>
    </row>
    <row r="552" spans="2:45" x14ac:dyDescent="0.2">
      <c r="B552" s="29"/>
      <c r="C552" s="29"/>
      <c r="D552" s="29"/>
      <c r="E552" s="14" t="s">
        <v>273</v>
      </c>
      <c r="F552" s="15">
        <v>157409.21</v>
      </c>
      <c r="G552" s="16">
        <v>0.33752203617063198</v>
      </c>
      <c r="H552" s="17">
        <v>19401.099999999999</v>
      </c>
      <c r="I552" s="16">
        <v>0.33290142447480497</v>
      </c>
      <c r="J552" s="17">
        <v>43898.25</v>
      </c>
      <c r="K552" s="16">
        <v>0.29242122246135099</v>
      </c>
      <c r="L552" s="18">
        <v>8.1134167650287896</v>
      </c>
      <c r="M552" s="16">
        <v>3.46658170738134E-3</v>
      </c>
      <c r="N552" s="18">
        <v>3.5857741481721899</v>
      </c>
      <c r="O552" s="16">
        <v>3.4896373508467103E-2</v>
      </c>
      <c r="P552" s="15">
        <v>497764.06</v>
      </c>
      <c r="Q552" s="16">
        <v>0.45203606023496801</v>
      </c>
      <c r="R552" s="17">
        <v>61781.2</v>
      </c>
      <c r="S552" s="16">
        <v>0.677319620376024</v>
      </c>
      <c r="T552" s="17">
        <v>137168.29</v>
      </c>
      <c r="U552" s="16">
        <v>0.35674607543174902</v>
      </c>
      <c r="V552" s="18">
        <v>8.0568855897910705</v>
      </c>
      <c r="W552" s="16">
        <v>-0.13431164663211401</v>
      </c>
      <c r="X552" s="18">
        <v>3.6288566402628502</v>
      </c>
      <c r="Y552" s="16">
        <v>7.0234207069952301E-2</v>
      </c>
      <c r="Z552" s="15">
        <v>859661.02</v>
      </c>
      <c r="AA552" s="16">
        <v>0.484558142428062</v>
      </c>
      <c r="AB552" s="17">
        <v>105890.89</v>
      </c>
      <c r="AC552" s="16">
        <v>0.81502389729954705</v>
      </c>
      <c r="AD552" s="17">
        <v>238273.58</v>
      </c>
      <c r="AE552" s="16">
        <v>0.38607344909658198</v>
      </c>
      <c r="AF552" s="18">
        <v>8.1183661786202794</v>
      </c>
      <c r="AG552" s="16">
        <v>-0.18207239880596801</v>
      </c>
      <c r="AH552" s="18">
        <v>3.60787385659795</v>
      </c>
      <c r="AI552" s="16">
        <v>7.1053011942239397E-2</v>
      </c>
      <c r="AJ552" s="15">
        <v>1525234.87</v>
      </c>
      <c r="AK552" s="16">
        <v>0.45897220417307799</v>
      </c>
      <c r="AL552" s="17">
        <v>188106.6</v>
      </c>
      <c r="AM552" s="16">
        <v>0.90007568722801001</v>
      </c>
      <c r="AN552" s="17">
        <v>422883.53</v>
      </c>
      <c r="AO552" s="16">
        <v>0.35995526669539502</v>
      </c>
      <c r="AP552" s="18">
        <v>8.1083538270321203</v>
      </c>
      <c r="AQ552" s="16">
        <v>-0.232150480120321</v>
      </c>
      <c r="AR552" s="18">
        <v>3.6067492862632902</v>
      </c>
      <c r="AS552" s="16">
        <v>7.2808966517176305E-2</v>
      </c>
    </row>
    <row r="553" spans="2:45" x14ac:dyDescent="0.2">
      <c r="B553" s="29"/>
      <c r="C553" s="29"/>
      <c r="D553" s="29"/>
      <c r="E553" s="14" t="s">
        <v>274</v>
      </c>
      <c r="F553" s="15">
        <v>24797.55</v>
      </c>
      <c r="G553" s="16">
        <v>2.37153889119847E-2</v>
      </c>
      <c r="H553" s="17">
        <v>1498.78</v>
      </c>
      <c r="I553" s="16">
        <v>7.4341946065119404E-3</v>
      </c>
      <c r="J553" s="17">
        <v>6749.53</v>
      </c>
      <c r="K553" s="16">
        <v>-6.4796755746258598E-3</v>
      </c>
      <c r="L553" s="18">
        <v>16.545156727471699</v>
      </c>
      <c r="M553" s="16">
        <v>1.6161049915356301E-2</v>
      </c>
      <c r="N553" s="18">
        <v>3.6739669280675802</v>
      </c>
      <c r="O553" s="16">
        <v>3.0391994752673599E-2</v>
      </c>
      <c r="P553" s="15">
        <v>74683.759999999995</v>
      </c>
      <c r="Q553" s="16">
        <v>2.1102031915351802E-2</v>
      </c>
      <c r="R553" s="17">
        <v>4574.9799999999996</v>
      </c>
      <c r="S553" s="16">
        <v>1.71730691413912E-2</v>
      </c>
      <c r="T553" s="17">
        <v>20560.52</v>
      </c>
      <c r="U553" s="16">
        <v>9.8348352773145395E-3</v>
      </c>
      <c r="V553" s="18">
        <v>16.3243904891388</v>
      </c>
      <c r="W553" s="16">
        <v>3.8626295692994399E-3</v>
      </c>
      <c r="X553" s="18">
        <v>3.6323867295185099</v>
      </c>
      <c r="Y553" s="16">
        <v>1.11574648095231E-2</v>
      </c>
      <c r="Z553" s="15">
        <v>130474.32</v>
      </c>
      <c r="AA553" s="16">
        <v>-1.22707685962621E-2</v>
      </c>
      <c r="AB553" s="17">
        <v>8015.68</v>
      </c>
      <c r="AC553" s="16">
        <v>-2.6399758047765998E-2</v>
      </c>
      <c r="AD553" s="17">
        <v>36030.199999999997</v>
      </c>
      <c r="AE553" s="16">
        <v>-2.8798406839291399E-2</v>
      </c>
      <c r="AF553" s="18">
        <v>16.277386322807299</v>
      </c>
      <c r="AG553" s="16">
        <v>1.4512105526158E-2</v>
      </c>
      <c r="AH553" s="18">
        <v>3.62124884124984</v>
      </c>
      <c r="AI553" s="16">
        <v>1.70177215105684E-2</v>
      </c>
      <c r="AJ553" s="15">
        <v>250031.42</v>
      </c>
      <c r="AK553" s="16">
        <v>3.9082201769559101E-2</v>
      </c>
      <c r="AL553" s="17">
        <v>15288.72</v>
      </c>
      <c r="AM553" s="16">
        <v>3.12844647495805E-2</v>
      </c>
      <c r="AN553" s="17">
        <v>69125.279999999999</v>
      </c>
      <c r="AO553" s="16">
        <v>2.95752388195284E-2</v>
      </c>
      <c r="AP553" s="18">
        <v>16.353979927685199</v>
      </c>
      <c r="AQ553" s="16">
        <v>7.5611892610755096E-3</v>
      </c>
      <c r="AR553" s="18">
        <v>3.617076415459</v>
      </c>
      <c r="AS553" s="16">
        <v>9.2338690671417804E-3</v>
      </c>
    </row>
    <row r="554" spans="2:45" x14ac:dyDescent="0.2">
      <c r="B554" s="29"/>
      <c r="C554" s="29"/>
      <c r="D554" s="29"/>
      <c r="E554" s="14" t="s">
        <v>275</v>
      </c>
      <c r="F554" s="15">
        <v>83161.070000000007</v>
      </c>
      <c r="G554" s="16">
        <v>0.42905943631926002</v>
      </c>
      <c r="H554" s="17">
        <v>8643.4699999999993</v>
      </c>
      <c r="I554" s="16">
        <v>0.316259789939833</v>
      </c>
      <c r="J554" s="17">
        <v>26115.919999999998</v>
      </c>
      <c r="K554" s="16">
        <v>0.32396074137161901</v>
      </c>
      <c r="L554" s="18">
        <v>9.6212597486888907</v>
      </c>
      <c r="M554" s="16">
        <v>8.56970996467072E-2</v>
      </c>
      <c r="N554" s="18">
        <v>3.1843055883154801</v>
      </c>
      <c r="O554" s="16">
        <v>7.9382032762361193E-2</v>
      </c>
      <c r="P554" s="15">
        <v>345517.92</v>
      </c>
      <c r="Q554" s="16">
        <v>0.39621443868665501</v>
      </c>
      <c r="R554" s="17">
        <v>29488.44</v>
      </c>
      <c r="S554" s="16">
        <v>0.32774650722059401</v>
      </c>
      <c r="T554" s="17">
        <v>93464.83</v>
      </c>
      <c r="U554" s="16">
        <v>0.30521412099991602</v>
      </c>
      <c r="V554" s="18">
        <v>11.717063364491301</v>
      </c>
      <c r="W554" s="16">
        <v>5.1567020582404803E-2</v>
      </c>
      <c r="X554" s="18">
        <v>3.6967693623366098</v>
      </c>
      <c r="Y554" s="16">
        <v>6.9720604629241803E-2</v>
      </c>
      <c r="Z554" s="15">
        <v>526698.92000000004</v>
      </c>
      <c r="AA554" s="16">
        <v>0.35365960066214502</v>
      </c>
      <c r="AB554" s="17">
        <v>49679.1</v>
      </c>
      <c r="AC554" s="16">
        <v>0.32435891523229599</v>
      </c>
      <c r="AD554" s="17">
        <v>153970.57</v>
      </c>
      <c r="AE554" s="16">
        <v>0.27489655424815002</v>
      </c>
      <c r="AF554" s="18">
        <v>10.602022178340601</v>
      </c>
      <c r="AG554" s="16">
        <v>2.2124429482705502E-2</v>
      </c>
      <c r="AH554" s="18">
        <v>3.42077658087516</v>
      </c>
      <c r="AI554" s="16">
        <v>6.1779950813691198E-2</v>
      </c>
      <c r="AJ554" s="15">
        <v>971540.96</v>
      </c>
      <c r="AK554" s="16">
        <v>0.36682240469481697</v>
      </c>
      <c r="AL554" s="17">
        <v>92712.97</v>
      </c>
      <c r="AM554" s="16">
        <v>0.302935706377646</v>
      </c>
      <c r="AN554" s="17">
        <v>289993.53999999998</v>
      </c>
      <c r="AO554" s="16">
        <v>0.26520329412177401</v>
      </c>
      <c r="AP554" s="18">
        <v>10.4790188470933</v>
      </c>
      <c r="AQ554" s="16">
        <v>4.90328862770869E-2</v>
      </c>
      <c r="AR554" s="18">
        <v>3.3502158703259401</v>
      </c>
      <c r="AS554" s="16">
        <v>8.0318404990860306E-2</v>
      </c>
    </row>
    <row r="555" spans="2:45" x14ac:dyDescent="0.2">
      <c r="B555" s="29"/>
      <c r="C555" s="29"/>
      <c r="D555" s="29"/>
      <c r="E555" s="14" t="s">
        <v>276</v>
      </c>
      <c r="F555" s="15">
        <v>109380.08</v>
      </c>
      <c r="G555" s="16">
        <v>0.36935878551059698</v>
      </c>
      <c r="H555" s="17">
        <v>20895.400000000001</v>
      </c>
      <c r="I555" s="16">
        <v>0.28182179000118401</v>
      </c>
      <c r="J555" s="17">
        <v>30526.67</v>
      </c>
      <c r="K555" s="16">
        <v>0.31390637320560999</v>
      </c>
      <c r="L555" s="18">
        <v>5.2346487743713901</v>
      </c>
      <c r="M555" s="16">
        <v>6.8291080860259507E-2</v>
      </c>
      <c r="N555" s="18">
        <v>3.5830989754205098</v>
      </c>
      <c r="O555" s="16">
        <v>4.2204234210157003E-2</v>
      </c>
      <c r="P555" s="15">
        <v>341552.13</v>
      </c>
      <c r="Q555" s="16">
        <v>0.85321102958347705</v>
      </c>
      <c r="R555" s="17">
        <v>64480.95</v>
      </c>
      <c r="S555" s="16">
        <v>1.1610092381113599</v>
      </c>
      <c r="T555" s="17">
        <v>92952.19</v>
      </c>
      <c r="U555" s="16">
        <v>0.69250472051114398</v>
      </c>
      <c r="V555" s="18">
        <v>5.2969463073977696</v>
      </c>
      <c r="W555" s="16">
        <v>-0.14243262041622901</v>
      </c>
      <c r="X555" s="18">
        <v>3.6744925536450501</v>
      </c>
      <c r="Y555" s="16">
        <v>9.4951764166305005E-2</v>
      </c>
      <c r="Z555" s="15">
        <v>570661.64</v>
      </c>
      <c r="AA555" s="16">
        <v>1.0308609115879499</v>
      </c>
      <c r="AB555" s="17">
        <v>113680.85</v>
      </c>
      <c r="AC555" s="16">
        <v>1.8620491544707001</v>
      </c>
      <c r="AD555" s="17">
        <v>156583.56</v>
      </c>
      <c r="AE555" s="16">
        <v>0.83711050136207998</v>
      </c>
      <c r="AF555" s="18">
        <v>5.0198572582805303</v>
      </c>
      <c r="AG555" s="16">
        <v>-0.29041717944794398</v>
      </c>
      <c r="AH555" s="18">
        <v>3.6444543731155399</v>
      </c>
      <c r="AI555" s="16">
        <v>0.10546475570316199</v>
      </c>
      <c r="AJ555" s="15">
        <v>1011076.76</v>
      </c>
      <c r="AK555" s="16">
        <v>0.99927655807108495</v>
      </c>
      <c r="AL555" s="17">
        <v>204842.48</v>
      </c>
      <c r="AM555" s="16">
        <v>2.3423937802596901</v>
      </c>
      <c r="AN555" s="17">
        <v>278321.46000000002</v>
      </c>
      <c r="AO555" s="16">
        <v>0.85075057011090705</v>
      </c>
      <c r="AP555" s="18">
        <v>4.9358744338576601</v>
      </c>
      <c r="AQ555" s="16">
        <v>-0.40184290376588999</v>
      </c>
      <c r="AR555" s="18">
        <v>3.6327660827878701</v>
      </c>
      <c r="AS555" s="16">
        <v>8.0251758588558597E-2</v>
      </c>
    </row>
    <row r="556" spans="2:45" x14ac:dyDescent="0.2">
      <c r="B556" s="29"/>
      <c r="C556" s="29"/>
      <c r="D556" s="29"/>
      <c r="E556" s="14" t="s">
        <v>277</v>
      </c>
      <c r="F556" s="15">
        <v>17469.91</v>
      </c>
      <c r="G556" s="16">
        <v>-9.6782202913270696E-3</v>
      </c>
      <c r="H556" s="17">
        <v>1352.04</v>
      </c>
      <c r="I556" s="16">
        <v>-0.120246740064028</v>
      </c>
      <c r="J556" s="17">
        <v>4986.16</v>
      </c>
      <c r="K556" s="16">
        <v>-0.10678790745000299</v>
      </c>
      <c r="L556" s="18">
        <v>12.921148782580399</v>
      </c>
      <c r="M556" s="16">
        <v>0.12568128452374</v>
      </c>
      <c r="N556" s="18">
        <v>3.5036801867569398</v>
      </c>
      <c r="O556" s="16">
        <v>0.10871962881899699</v>
      </c>
      <c r="P556" s="15">
        <v>54006.57</v>
      </c>
      <c r="Q556" s="16">
        <v>1.55115562438466E-2</v>
      </c>
      <c r="R556" s="17">
        <v>4073.52</v>
      </c>
      <c r="S556" s="16">
        <v>-9.6906640535800906E-2</v>
      </c>
      <c r="T556" s="17">
        <v>14837.33</v>
      </c>
      <c r="U556" s="16">
        <v>-8.3719508429568296E-2</v>
      </c>
      <c r="V556" s="18">
        <v>13.257961173628701</v>
      </c>
      <c r="W556" s="16">
        <v>0.124481257227209</v>
      </c>
      <c r="X556" s="18">
        <v>3.6399116283050899</v>
      </c>
      <c r="Y556" s="16">
        <v>0.108297694413793</v>
      </c>
      <c r="Z556" s="15">
        <v>104559.96</v>
      </c>
      <c r="AA556" s="16">
        <v>0.15876621494789001</v>
      </c>
      <c r="AB556" s="17">
        <v>7515.43</v>
      </c>
      <c r="AC556" s="16">
        <v>-3.01044046098056E-2</v>
      </c>
      <c r="AD556" s="17">
        <v>28265.66</v>
      </c>
      <c r="AE556" s="16">
        <v>4.4795605196613998E-2</v>
      </c>
      <c r="AF556" s="18">
        <v>13.912704928394</v>
      </c>
      <c r="AG556" s="16">
        <v>0.19473293873626901</v>
      </c>
      <c r="AH556" s="18">
        <v>3.6991869285910899</v>
      </c>
      <c r="AI556" s="16">
        <v>0.109084120553732</v>
      </c>
      <c r="AJ556" s="15">
        <v>191799.91</v>
      </c>
      <c r="AK556" s="16">
        <v>0.17145783782007601</v>
      </c>
      <c r="AL556" s="17">
        <v>13692.1</v>
      </c>
      <c r="AM556" s="16">
        <v>-1.4376096419401E-2</v>
      </c>
      <c r="AN556" s="17">
        <v>52392.42</v>
      </c>
      <c r="AO556" s="16">
        <v>7.9455727258716996E-2</v>
      </c>
      <c r="AP556" s="18">
        <v>14.008071077482599</v>
      </c>
      <c r="AQ556" s="16">
        <v>0.18854446768628</v>
      </c>
      <c r="AR556" s="18">
        <v>3.6608331892285202</v>
      </c>
      <c r="AS556" s="16">
        <v>8.5230091645350406E-2</v>
      </c>
    </row>
    <row r="557" spans="2:45" x14ac:dyDescent="0.2">
      <c r="B557" s="29"/>
      <c r="C557" s="29"/>
      <c r="D557" s="29"/>
      <c r="E557" s="14" t="s">
        <v>278</v>
      </c>
      <c r="F557" s="15">
        <v>28392.07</v>
      </c>
      <c r="G557" s="16">
        <v>7.7859006869055803E-3</v>
      </c>
      <c r="H557" s="17">
        <v>3080.7</v>
      </c>
      <c r="I557" s="16">
        <v>0.57602328710358996</v>
      </c>
      <c r="J557" s="17">
        <v>10495.05</v>
      </c>
      <c r="K557" s="16">
        <v>0.25487989917963899</v>
      </c>
      <c r="L557" s="18">
        <v>9.2161099750056792</v>
      </c>
      <c r="M557" s="16">
        <v>-0.36055138973294498</v>
      </c>
      <c r="N557" s="18">
        <v>2.7052820139017899</v>
      </c>
      <c r="O557" s="16">
        <v>-0.196906491732211</v>
      </c>
      <c r="P557" s="15">
        <v>98814.16</v>
      </c>
      <c r="Q557" s="16">
        <v>0.17361558148119499</v>
      </c>
      <c r="R557" s="17">
        <v>9571.42</v>
      </c>
      <c r="S557" s="16">
        <v>0.70928897341798203</v>
      </c>
      <c r="T557" s="17">
        <v>34135.89</v>
      </c>
      <c r="U557" s="16">
        <v>0.36529633977334303</v>
      </c>
      <c r="V557" s="18">
        <v>10.323876707949299</v>
      </c>
      <c r="W557" s="16">
        <v>-0.31338960249982001</v>
      </c>
      <c r="X557" s="18">
        <v>2.89472927174302</v>
      </c>
      <c r="Y557" s="16">
        <v>-0.140394984376776</v>
      </c>
      <c r="Z557" s="15">
        <v>168504.86</v>
      </c>
      <c r="AA557" s="16">
        <v>0.23442940421268901</v>
      </c>
      <c r="AB557" s="17">
        <v>15535.8</v>
      </c>
      <c r="AC557" s="16">
        <v>0.69578885323203898</v>
      </c>
      <c r="AD557" s="17">
        <v>56663.92</v>
      </c>
      <c r="AE557" s="16">
        <v>0.38021451034638598</v>
      </c>
      <c r="AF557" s="18">
        <v>10.8462299978115</v>
      </c>
      <c r="AG557" s="16">
        <v>-0.27206184787689502</v>
      </c>
      <c r="AH557" s="18">
        <v>2.9737593163339202</v>
      </c>
      <c r="AI557" s="16">
        <v>-0.10562496267128101</v>
      </c>
      <c r="AJ557" s="15">
        <v>309278.93</v>
      </c>
      <c r="AK557" s="16">
        <v>0.263271555431766</v>
      </c>
      <c r="AL557" s="17">
        <v>26751.67</v>
      </c>
      <c r="AM557" s="16">
        <v>0.53327720265163103</v>
      </c>
      <c r="AN557" s="17">
        <v>98614.27</v>
      </c>
      <c r="AO557" s="16">
        <v>0.30829227159242201</v>
      </c>
      <c r="AP557" s="18">
        <v>11.561107400024</v>
      </c>
      <c r="AQ557" s="16">
        <v>-0.17609708587130901</v>
      </c>
      <c r="AR557" s="18">
        <v>3.1362492466860998</v>
      </c>
      <c r="AS557" s="16">
        <v>-3.4411818473756101E-2</v>
      </c>
    </row>
    <row r="558" spans="2:45" x14ac:dyDescent="0.2">
      <c r="B558" s="29"/>
      <c r="C558" s="29"/>
      <c r="D558" s="29"/>
      <c r="E558" s="14" t="s">
        <v>279</v>
      </c>
      <c r="F558" s="15">
        <v>15915.67</v>
      </c>
      <c r="G558" s="16">
        <v>4.86392641715176E-2</v>
      </c>
      <c r="H558" s="17">
        <v>1069.81</v>
      </c>
      <c r="I558" s="16">
        <v>-5.4161104087280199E-2</v>
      </c>
      <c r="J558" s="17">
        <v>4551.2</v>
      </c>
      <c r="K558" s="16">
        <v>-2.96486761927909E-2</v>
      </c>
      <c r="L558" s="18">
        <v>14.8770996719044</v>
      </c>
      <c r="M558" s="16">
        <v>0.10868697481466701</v>
      </c>
      <c r="N558" s="18">
        <v>3.4970271576726999</v>
      </c>
      <c r="O558" s="16">
        <v>8.0679995423866599E-2</v>
      </c>
      <c r="P558" s="15">
        <v>50228.88</v>
      </c>
      <c r="Q558" s="16">
        <v>5.5082984810741501E-3</v>
      </c>
      <c r="R558" s="17">
        <v>3421.53</v>
      </c>
      <c r="S558" s="16">
        <v>-5.7590714533605702E-2</v>
      </c>
      <c r="T558" s="17">
        <v>14180.93</v>
      </c>
      <c r="U558" s="16">
        <v>-4.16509824460626E-2</v>
      </c>
      <c r="V558" s="18">
        <v>14.680239541959301</v>
      </c>
      <c r="W558" s="16">
        <v>6.6954999263883999E-2</v>
      </c>
      <c r="X558" s="18">
        <v>3.54200182921713</v>
      </c>
      <c r="Y558" s="16">
        <v>4.92088790861442E-2</v>
      </c>
      <c r="Z558" s="15">
        <v>91388.34</v>
      </c>
      <c r="AA558" s="16">
        <v>-0.10114765828434</v>
      </c>
      <c r="AB558" s="17">
        <v>6348.89</v>
      </c>
      <c r="AC558" s="16">
        <v>-0.214389213843521</v>
      </c>
      <c r="AD558" s="17">
        <v>25995.39</v>
      </c>
      <c r="AE558" s="16">
        <v>-0.21950578749018201</v>
      </c>
      <c r="AF558" s="18">
        <v>14.3943807500209</v>
      </c>
      <c r="AG558" s="16">
        <v>0.144144603860652</v>
      </c>
      <c r="AH558" s="18">
        <v>3.51555948958642</v>
      </c>
      <c r="AI558" s="16">
        <v>0.15164510807228099</v>
      </c>
      <c r="AJ558" s="15">
        <v>172700.94</v>
      </c>
      <c r="AK558" s="16">
        <v>-0.20669676578416801</v>
      </c>
      <c r="AL558" s="17">
        <v>12607.12</v>
      </c>
      <c r="AM558" s="16">
        <v>-0.30686122236914098</v>
      </c>
      <c r="AN558" s="17">
        <v>51411.85</v>
      </c>
      <c r="AO558" s="16">
        <v>-0.32096233120920997</v>
      </c>
      <c r="AP558" s="18">
        <v>13.698682966450701</v>
      </c>
      <c r="AQ558" s="16">
        <v>0.14450851664559</v>
      </c>
      <c r="AR558" s="18">
        <v>3.3591660288435499</v>
      </c>
      <c r="AS558" s="16">
        <v>0.16827573885337299</v>
      </c>
    </row>
    <row r="559" spans="2:45" x14ac:dyDescent="0.2">
      <c r="B559" s="29"/>
      <c r="C559" s="29"/>
      <c r="D559" s="29"/>
      <c r="E559" s="14" t="s">
        <v>280</v>
      </c>
      <c r="F559" s="15">
        <v>10120.39</v>
      </c>
      <c r="G559" s="16">
        <v>-0.40918219255014499</v>
      </c>
      <c r="H559" s="17">
        <v>1016.95</v>
      </c>
      <c r="I559" s="16">
        <v>-0.32671490899942401</v>
      </c>
      <c r="J559" s="17">
        <v>3066.27</v>
      </c>
      <c r="K559" s="16">
        <v>-0.415127521873564</v>
      </c>
      <c r="L559" s="18">
        <v>9.9517085402428798</v>
      </c>
      <c r="M559" s="16">
        <v>-0.122484939371174</v>
      </c>
      <c r="N559" s="18">
        <v>3.30055409340991</v>
      </c>
      <c r="O559" s="16">
        <v>1.0165171974691099E-2</v>
      </c>
      <c r="P559" s="15">
        <v>37112.68</v>
      </c>
      <c r="Q559" s="16">
        <v>-0.42099157276725802</v>
      </c>
      <c r="R559" s="17">
        <v>3744.7</v>
      </c>
      <c r="S559" s="16">
        <v>-0.34236360634893898</v>
      </c>
      <c r="T559" s="17">
        <v>11245.52</v>
      </c>
      <c r="U559" s="16">
        <v>-0.42630488559533197</v>
      </c>
      <c r="V559" s="18">
        <v>9.91072182017251</v>
      </c>
      <c r="W559" s="16">
        <v>-0.11956145854670901</v>
      </c>
      <c r="X559" s="18">
        <v>3.3002191094764801</v>
      </c>
      <c r="Y559" s="16">
        <v>9.2615619249055495E-3</v>
      </c>
      <c r="Z559" s="15">
        <v>67530.960000000006</v>
      </c>
      <c r="AA559" s="16">
        <v>-0.40579226835246901</v>
      </c>
      <c r="AB559" s="17">
        <v>6766.73</v>
      </c>
      <c r="AC559" s="16">
        <v>-0.32430945405380601</v>
      </c>
      <c r="AD559" s="17">
        <v>20387.3</v>
      </c>
      <c r="AE559" s="16">
        <v>-0.40569691192567697</v>
      </c>
      <c r="AF559" s="18">
        <v>9.9798514201098598</v>
      </c>
      <c r="AG559" s="16">
        <v>-0.12059191117519601</v>
      </c>
      <c r="AH559" s="18">
        <v>3.31240330990371</v>
      </c>
      <c r="AI559" s="16">
        <v>-1.6045083511302501E-4</v>
      </c>
      <c r="AJ559" s="15">
        <v>162891.51</v>
      </c>
      <c r="AK559" s="16">
        <v>-0.175600522055784</v>
      </c>
      <c r="AL559" s="17">
        <v>15034.73</v>
      </c>
      <c r="AM559" s="16">
        <v>-0.147096815184729</v>
      </c>
      <c r="AN559" s="17">
        <v>48534.21</v>
      </c>
      <c r="AO559" s="16">
        <v>-0.19101519702730099</v>
      </c>
      <c r="AP559" s="18">
        <v>10.8343488709142</v>
      </c>
      <c r="AQ559" s="16">
        <v>-3.3419627665276598E-2</v>
      </c>
      <c r="AR559" s="18">
        <v>3.35622048859969</v>
      </c>
      <c r="AS559" s="16">
        <v>1.90543443027292E-2</v>
      </c>
    </row>
    <row r="560" spans="2:45" x14ac:dyDescent="0.2">
      <c r="B560" s="29"/>
      <c r="C560" s="29"/>
      <c r="D560" s="29"/>
      <c r="E560" s="14" t="s">
        <v>281</v>
      </c>
      <c r="F560" s="15">
        <v>13964.43</v>
      </c>
      <c r="G560" s="16">
        <v>-8.5648715010640003E-2</v>
      </c>
      <c r="H560" s="17">
        <v>1452.62</v>
      </c>
      <c r="I560" s="16">
        <v>-7.6816503441394499E-2</v>
      </c>
      <c r="J560" s="17">
        <v>5026.72</v>
      </c>
      <c r="K560" s="16">
        <v>-7.4916264860686796E-2</v>
      </c>
      <c r="L560" s="18">
        <v>9.6132711927413901</v>
      </c>
      <c r="M560" s="16">
        <v>-9.5671246314190193E-3</v>
      </c>
      <c r="N560" s="18">
        <v>2.77804015342012</v>
      </c>
      <c r="O560" s="16">
        <v>-1.1601598582140301E-2</v>
      </c>
      <c r="P560" s="15">
        <v>45512.26</v>
      </c>
      <c r="Q560" s="16">
        <v>-0.11726831092413</v>
      </c>
      <c r="R560" s="17">
        <v>4754.1499999999996</v>
      </c>
      <c r="S560" s="16">
        <v>-9.8293183926075098E-2</v>
      </c>
      <c r="T560" s="17">
        <v>16146.7</v>
      </c>
      <c r="U560" s="16">
        <v>-0.11446616350021301</v>
      </c>
      <c r="V560" s="18">
        <v>9.5731644983856192</v>
      </c>
      <c r="W560" s="16">
        <v>-2.10435661124019E-2</v>
      </c>
      <c r="X560" s="18">
        <v>2.8186725460930102</v>
      </c>
      <c r="Y560" s="16">
        <v>-3.1643595178618002E-3</v>
      </c>
      <c r="Z560" s="15">
        <v>86553.22</v>
      </c>
      <c r="AA560" s="16">
        <v>-0.103777929921044</v>
      </c>
      <c r="AB560" s="17">
        <v>8865.02</v>
      </c>
      <c r="AC560" s="16">
        <v>-9.0777437382757703E-2</v>
      </c>
      <c r="AD560" s="17">
        <v>29789.19</v>
      </c>
      <c r="AE560" s="16">
        <v>-0.12741570940483399</v>
      </c>
      <c r="AF560" s="18">
        <v>9.7634545663743602</v>
      </c>
      <c r="AG560" s="16">
        <v>-1.4298471103559101E-2</v>
      </c>
      <c r="AH560" s="18">
        <v>2.9055244536692699</v>
      </c>
      <c r="AI560" s="16">
        <v>2.70893938139397E-2</v>
      </c>
      <c r="AJ560" s="15">
        <v>171781.36</v>
      </c>
      <c r="AK560" s="16">
        <v>-0.155001869232434</v>
      </c>
      <c r="AL560" s="17">
        <v>17552.32</v>
      </c>
      <c r="AM560" s="16">
        <v>-0.116023345986043</v>
      </c>
      <c r="AN560" s="17">
        <v>59957.17</v>
      </c>
      <c r="AO560" s="16">
        <v>-0.157309351215634</v>
      </c>
      <c r="AP560" s="18">
        <v>9.7868179249238896</v>
      </c>
      <c r="AQ560" s="16">
        <v>-4.4094516602217901E-2</v>
      </c>
      <c r="AR560" s="18">
        <v>2.8650678475985401</v>
      </c>
      <c r="AS560" s="16">
        <v>2.738231386012E-3</v>
      </c>
    </row>
    <row r="561" spans="2:45" x14ac:dyDescent="0.2">
      <c r="B561" s="29"/>
      <c r="C561" s="29"/>
      <c r="D561" s="29"/>
      <c r="E561" s="14" t="s">
        <v>282</v>
      </c>
      <c r="F561" s="15">
        <v>20580.099999999999</v>
      </c>
      <c r="G561" s="16">
        <v>-1.79005602902572E-2</v>
      </c>
      <c r="H561" s="17">
        <v>1713.73</v>
      </c>
      <c r="I561" s="16">
        <v>9.9359408793836101E-3</v>
      </c>
      <c r="J561" s="17">
        <v>5659.94</v>
      </c>
      <c r="K561" s="16">
        <v>1.8823228695838599E-2</v>
      </c>
      <c r="L561" s="18">
        <v>12.0089512350254</v>
      </c>
      <c r="M561" s="16">
        <v>-2.7562640404105901E-2</v>
      </c>
      <c r="N561" s="18">
        <v>3.6360986158863899</v>
      </c>
      <c r="O561" s="16">
        <v>-3.6045300059662597E-2</v>
      </c>
      <c r="P561" s="15">
        <v>70064.789999999994</v>
      </c>
      <c r="Q561" s="16">
        <v>0.17854392660760399</v>
      </c>
      <c r="R561" s="17">
        <v>5955.48</v>
      </c>
      <c r="S561" s="16">
        <v>0.17670489908420001</v>
      </c>
      <c r="T561" s="17">
        <v>19264.919999999998</v>
      </c>
      <c r="U561" s="16">
        <v>0.18046010255002501</v>
      </c>
      <c r="V561" s="18">
        <v>11.7647595156058</v>
      </c>
      <c r="W561" s="16">
        <v>1.56286212867357E-3</v>
      </c>
      <c r="X561" s="18">
        <v>3.63691050884198</v>
      </c>
      <c r="Y561" s="16">
        <v>-1.6232449858172E-3</v>
      </c>
      <c r="Z561" s="15">
        <v>126895.61</v>
      </c>
      <c r="AA561" s="16">
        <v>0.23481831292098601</v>
      </c>
      <c r="AB561" s="17">
        <v>11364.87</v>
      </c>
      <c r="AC561" s="16">
        <v>0.26722254867963202</v>
      </c>
      <c r="AD561" s="17">
        <v>35746.550000000003</v>
      </c>
      <c r="AE561" s="16">
        <v>0.24466873469910799</v>
      </c>
      <c r="AF561" s="18">
        <v>11.165601542296599</v>
      </c>
      <c r="AG561" s="16">
        <v>-2.5571069416661499E-2</v>
      </c>
      <c r="AH561" s="18">
        <v>3.5498701273269702</v>
      </c>
      <c r="AI561" s="16">
        <v>-7.9140911179894202E-3</v>
      </c>
      <c r="AJ561" s="15">
        <v>235225.98</v>
      </c>
      <c r="AK561" s="16">
        <v>0.23049482242264199</v>
      </c>
      <c r="AL561" s="17">
        <v>20934.73</v>
      </c>
      <c r="AM561" s="16">
        <v>0.29484098021994298</v>
      </c>
      <c r="AN561" s="17">
        <v>65796.649999999994</v>
      </c>
      <c r="AO561" s="16">
        <v>0.267126822743042</v>
      </c>
      <c r="AP561" s="18">
        <v>11.236160198865701</v>
      </c>
      <c r="AQ561" s="16">
        <v>-4.9694254955053398E-2</v>
      </c>
      <c r="AR561" s="18">
        <v>3.5750449300990299</v>
      </c>
      <c r="AS561" s="16">
        <v>-2.8909497978347E-2</v>
      </c>
    </row>
    <row r="562" spans="2:45" x14ac:dyDescent="0.2">
      <c r="B562" s="29"/>
      <c r="C562" s="29"/>
      <c r="D562" s="29"/>
      <c r="E562" s="14" t="s">
        <v>283</v>
      </c>
      <c r="F562" s="15">
        <v>29024.48</v>
      </c>
      <c r="G562" s="16">
        <v>9.0338358433791496E-2</v>
      </c>
      <c r="H562" s="17">
        <v>2492.7600000000002</v>
      </c>
      <c r="I562" s="16">
        <v>1.6382747963369301E-2</v>
      </c>
      <c r="J562" s="17">
        <v>7989.11</v>
      </c>
      <c r="K562" s="16">
        <v>-4.4790927710194298E-4</v>
      </c>
      <c r="L562" s="18">
        <v>11.6435116096215</v>
      </c>
      <c r="M562" s="16">
        <v>7.2763543673497702E-2</v>
      </c>
      <c r="N562" s="18">
        <v>3.63300542863974</v>
      </c>
      <c r="O562" s="16">
        <v>9.0826949944384394E-2</v>
      </c>
      <c r="P562" s="15">
        <v>101799.82</v>
      </c>
      <c r="Q562" s="16">
        <v>0.238494722579733</v>
      </c>
      <c r="R562" s="17">
        <v>8634.4500000000007</v>
      </c>
      <c r="S562" s="16">
        <v>0.104930980603931</v>
      </c>
      <c r="T562" s="17">
        <v>27514.87</v>
      </c>
      <c r="U562" s="16">
        <v>9.6962974982428105E-2</v>
      </c>
      <c r="V562" s="18">
        <v>11.789959985870601</v>
      </c>
      <c r="W562" s="16">
        <v>0.120879714950882</v>
      </c>
      <c r="X562" s="18">
        <v>3.69981104762625</v>
      </c>
      <c r="Y562" s="16">
        <v>0.129021444501873</v>
      </c>
      <c r="Z562" s="15">
        <v>175512.1</v>
      </c>
      <c r="AA562" s="16">
        <v>0.24227884908782299</v>
      </c>
      <c r="AB562" s="17">
        <v>15173.05</v>
      </c>
      <c r="AC562" s="16">
        <v>0.13453204165744501</v>
      </c>
      <c r="AD562" s="17">
        <v>48292.25</v>
      </c>
      <c r="AE562" s="16">
        <v>0.11060094993467499</v>
      </c>
      <c r="AF562" s="18">
        <v>11.567357914196601</v>
      </c>
      <c r="AG562" s="16">
        <v>9.4970263927469406E-2</v>
      </c>
      <c r="AH562" s="18">
        <v>3.6343740455249001</v>
      </c>
      <c r="AI562" s="16">
        <v>0.118564547563995</v>
      </c>
      <c r="AJ562" s="15">
        <v>313232.24</v>
      </c>
      <c r="AK562" s="16">
        <v>0.19296314073798501</v>
      </c>
      <c r="AL562" s="17">
        <v>28460.57</v>
      </c>
      <c r="AM562" s="16">
        <v>0.175785500698599</v>
      </c>
      <c r="AN562" s="17">
        <v>90150.23</v>
      </c>
      <c r="AO562" s="16">
        <v>0.126063871578832</v>
      </c>
      <c r="AP562" s="18">
        <v>11.0058315768096</v>
      </c>
      <c r="AQ562" s="16">
        <v>1.46095015027655E-2</v>
      </c>
      <c r="AR562" s="18">
        <v>3.4745584121083199</v>
      </c>
      <c r="AS562" s="16">
        <v>5.9409835310100703E-2</v>
      </c>
    </row>
    <row r="563" spans="2:45" x14ac:dyDescent="0.2">
      <c r="B563" s="29"/>
      <c r="C563" s="29"/>
      <c r="D563" s="29"/>
      <c r="E563" s="14" t="s">
        <v>284</v>
      </c>
      <c r="F563" s="15">
        <v>28769.72</v>
      </c>
      <c r="G563" s="16">
        <v>6.7929985854015104E-4</v>
      </c>
      <c r="H563" s="17">
        <v>2417.4899999999998</v>
      </c>
      <c r="I563" s="16">
        <v>-6.1449585949055703E-2</v>
      </c>
      <c r="J563" s="17">
        <v>10202.530000000001</v>
      </c>
      <c r="K563" s="16">
        <v>-5.5502325017334403E-2</v>
      </c>
      <c r="L563" s="18">
        <v>11.900657293308299</v>
      </c>
      <c r="M563" s="16">
        <v>6.6196642052968699E-2</v>
      </c>
      <c r="N563" s="18">
        <v>2.8198613481165902</v>
      </c>
      <c r="O563" s="16">
        <v>5.94830737692452E-2</v>
      </c>
      <c r="P563" s="15">
        <v>93271.11</v>
      </c>
      <c r="Q563" s="16">
        <v>6.72558874303881E-2</v>
      </c>
      <c r="R563" s="17">
        <v>7913.84</v>
      </c>
      <c r="S563" s="16">
        <v>1.67992404045181E-2</v>
      </c>
      <c r="T563" s="17">
        <v>33214.53</v>
      </c>
      <c r="U563" s="16">
        <v>1.63552431392372E-2</v>
      </c>
      <c r="V563" s="18">
        <v>11.7858220535164</v>
      </c>
      <c r="W563" s="16">
        <v>4.9623018016611099E-2</v>
      </c>
      <c r="X563" s="18">
        <v>2.8081417981829002</v>
      </c>
      <c r="Y563" s="16">
        <v>5.0081548390435798E-2</v>
      </c>
      <c r="Z563" s="15">
        <v>170188.73</v>
      </c>
      <c r="AA563" s="16">
        <v>3.34131518729123E-2</v>
      </c>
      <c r="AB563" s="17">
        <v>14627.46</v>
      </c>
      <c r="AC563" s="16">
        <v>1.06625567688757E-3</v>
      </c>
      <c r="AD563" s="17">
        <v>61197.27</v>
      </c>
      <c r="AE563" s="16">
        <v>-5.84959195827259E-5</v>
      </c>
      <c r="AF563" s="18">
        <v>11.634879192969899</v>
      </c>
      <c r="AG563" s="16">
        <v>3.2312442870380098E-2</v>
      </c>
      <c r="AH563" s="18">
        <v>2.7809856550790601</v>
      </c>
      <c r="AI563" s="16">
        <v>3.3473605861851698E-2</v>
      </c>
      <c r="AJ563" s="15">
        <v>321308.12</v>
      </c>
      <c r="AK563" s="16">
        <v>-0.12855810794757699</v>
      </c>
      <c r="AL563" s="17">
        <v>28316.799999999999</v>
      </c>
      <c r="AM563" s="16">
        <v>-0.122840113659561</v>
      </c>
      <c r="AN563" s="17">
        <v>118190.85</v>
      </c>
      <c r="AO563" s="16">
        <v>-0.12669838725944901</v>
      </c>
      <c r="AP563" s="18">
        <v>11.346907842694099</v>
      </c>
      <c r="AQ563" s="16">
        <v>-6.5187594383408799E-3</v>
      </c>
      <c r="AR563" s="18">
        <v>2.7185532551800802</v>
      </c>
      <c r="AS563" s="16">
        <v>-2.1295285168335398E-3</v>
      </c>
    </row>
    <row r="564" spans="2:45" x14ac:dyDescent="0.2">
      <c r="B564" s="29"/>
      <c r="C564" s="29"/>
      <c r="D564" s="29"/>
      <c r="E564" s="14" t="s">
        <v>285</v>
      </c>
      <c r="F564" s="15">
        <v>13206.57</v>
      </c>
      <c r="G564" s="16">
        <v>-7.6134145744286494E-2</v>
      </c>
      <c r="H564" s="17">
        <v>1211.71</v>
      </c>
      <c r="I564" s="16">
        <v>-0.13249139085175099</v>
      </c>
      <c r="J564" s="17">
        <v>5096.53</v>
      </c>
      <c r="K564" s="16">
        <v>-0.13793179273272199</v>
      </c>
      <c r="L564" s="18">
        <v>10.899117775705401</v>
      </c>
      <c r="M564" s="16">
        <v>6.4964479329833694E-2</v>
      </c>
      <c r="N564" s="18">
        <v>2.59128662050454</v>
      </c>
      <c r="O564" s="16">
        <v>7.1685333558851594E-2</v>
      </c>
      <c r="P564" s="15">
        <v>41020.9</v>
      </c>
      <c r="Q564" s="16">
        <v>-3.2428045196082403E-2</v>
      </c>
      <c r="R564" s="17">
        <v>3912.37</v>
      </c>
      <c r="S564" s="16">
        <v>-3.8734453393349397E-2</v>
      </c>
      <c r="T564" s="17">
        <v>16561.66</v>
      </c>
      <c r="U564" s="16">
        <v>-3.7227539740902899E-2</v>
      </c>
      <c r="V564" s="18">
        <v>10.484923460715599</v>
      </c>
      <c r="W564" s="16">
        <v>6.5605266094568102E-3</v>
      </c>
      <c r="X564" s="18">
        <v>2.4768592037271602</v>
      </c>
      <c r="Y564" s="16">
        <v>4.9850766852313801E-3</v>
      </c>
      <c r="Z564" s="15">
        <v>71140.600000000006</v>
      </c>
      <c r="AA564" s="16">
        <v>1.30428523195625E-2</v>
      </c>
      <c r="AB564" s="17">
        <v>6883.29</v>
      </c>
      <c r="AC564" s="16">
        <v>1.2379543235006601E-2</v>
      </c>
      <c r="AD564" s="17">
        <v>29086.37</v>
      </c>
      <c r="AE564" s="16">
        <v>1.3874631252498999E-2</v>
      </c>
      <c r="AF564" s="18">
        <v>10.3352611905063</v>
      </c>
      <c r="AG564" s="16">
        <v>6.55198032188808E-4</v>
      </c>
      <c r="AH564" s="18">
        <v>2.4458397524338702</v>
      </c>
      <c r="AI564" s="16">
        <v>-8.2039623765810699E-4</v>
      </c>
      <c r="AJ564" s="15">
        <v>153264.01</v>
      </c>
      <c r="AK564" s="16">
        <v>0.139156271933257</v>
      </c>
      <c r="AL564" s="17">
        <v>14248.03</v>
      </c>
      <c r="AM564" s="16">
        <v>5.0993122972870397E-2</v>
      </c>
      <c r="AN564" s="17">
        <v>58678.62</v>
      </c>
      <c r="AO564" s="16">
        <v>5.7523951642553001E-2</v>
      </c>
      <c r="AP564" s="18">
        <v>10.756856210999</v>
      </c>
      <c r="AQ564" s="16">
        <v>8.38855621728581E-2</v>
      </c>
      <c r="AR564" s="18">
        <v>2.6119225366922398</v>
      </c>
      <c r="AS564" s="16">
        <v>7.7191935146161503E-2</v>
      </c>
    </row>
    <row r="565" spans="2:45" x14ac:dyDescent="0.2">
      <c r="B565" s="29"/>
      <c r="C565" s="29"/>
      <c r="D565" s="29"/>
      <c r="E565" s="14" t="s">
        <v>286</v>
      </c>
      <c r="F565" s="15">
        <v>52958.45</v>
      </c>
      <c r="G565" s="16">
        <v>0.33471336720788503</v>
      </c>
      <c r="H565" s="17">
        <v>8257.15</v>
      </c>
      <c r="I565" s="16">
        <v>0.33985263024666101</v>
      </c>
      <c r="J565" s="17">
        <v>16014.56</v>
      </c>
      <c r="K565" s="16">
        <v>0.25954496262552501</v>
      </c>
      <c r="L565" s="18">
        <v>6.4136475660488204</v>
      </c>
      <c r="M565" s="16">
        <v>-3.8356927640835598E-3</v>
      </c>
      <c r="N565" s="18">
        <v>3.3068938515950501</v>
      </c>
      <c r="O565" s="16">
        <v>5.9679016480420698E-2</v>
      </c>
      <c r="P565" s="15">
        <v>168226.11</v>
      </c>
      <c r="Q565" s="16">
        <v>0.47600219207581801</v>
      </c>
      <c r="R565" s="17">
        <v>26580.44</v>
      </c>
      <c r="S565" s="16">
        <v>0.6211944797351</v>
      </c>
      <c r="T565" s="17">
        <v>50312.04</v>
      </c>
      <c r="U565" s="16">
        <v>0.29277841273495703</v>
      </c>
      <c r="V565" s="18">
        <v>6.3289437646630402</v>
      </c>
      <c r="W565" s="16">
        <v>-8.9558834226357395E-2</v>
      </c>
      <c r="X565" s="18">
        <v>3.34365511714492</v>
      </c>
      <c r="Y565" s="16">
        <v>0.14172868106084699</v>
      </c>
      <c r="Z565" s="15">
        <v>293404.08</v>
      </c>
      <c r="AA565" s="16">
        <v>0.46463904337937001</v>
      </c>
      <c r="AB565" s="17">
        <v>46775.91</v>
      </c>
      <c r="AC565" s="16">
        <v>0.69950594479428996</v>
      </c>
      <c r="AD565" s="17">
        <v>88153.19</v>
      </c>
      <c r="AE565" s="16">
        <v>0.26168848027786801</v>
      </c>
      <c r="AF565" s="18">
        <v>6.2725467019241297</v>
      </c>
      <c r="AG565" s="16">
        <v>-0.138197163790062</v>
      </c>
      <c r="AH565" s="18">
        <v>3.3283433078258402</v>
      </c>
      <c r="AI565" s="16">
        <v>0.16085631776300699</v>
      </c>
      <c r="AJ565" s="15">
        <v>540087.19999999995</v>
      </c>
      <c r="AK565" s="16">
        <v>0.52911943028546504</v>
      </c>
      <c r="AL565" s="17">
        <v>84954.63</v>
      </c>
      <c r="AM565" s="16">
        <v>0.77622480699896901</v>
      </c>
      <c r="AN565" s="17">
        <v>163117.06</v>
      </c>
      <c r="AO565" s="16">
        <v>0.271117038387304</v>
      </c>
      <c r="AP565" s="18">
        <v>6.3573603934241101</v>
      </c>
      <c r="AQ565" s="16">
        <v>-0.139118300645177</v>
      </c>
      <c r="AR565" s="18">
        <v>3.31104054965189</v>
      </c>
      <c r="AS565" s="16">
        <v>0.202972963233578</v>
      </c>
    </row>
    <row r="566" spans="2:45" x14ac:dyDescent="0.2">
      <c r="B566" s="29"/>
      <c r="C566" s="29"/>
      <c r="D566" s="29"/>
      <c r="E566" s="14" t="s">
        <v>287</v>
      </c>
      <c r="F566" s="15">
        <v>34998.870000000003</v>
      </c>
      <c r="G566" s="16">
        <v>0.35560850776382102</v>
      </c>
      <c r="H566" s="17">
        <v>3118.35</v>
      </c>
      <c r="I566" s="16">
        <v>0.15797662768805701</v>
      </c>
      <c r="J566" s="17">
        <v>10386.93</v>
      </c>
      <c r="K566" s="16">
        <v>0.16981656945347001</v>
      </c>
      <c r="L566" s="18">
        <v>11.2235220549329</v>
      </c>
      <c r="M566" s="16">
        <v>0.17067000779656699</v>
      </c>
      <c r="N566" s="18">
        <v>3.3695105290976302</v>
      </c>
      <c r="O566" s="16">
        <v>0.15882142821515299</v>
      </c>
      <c r="P566" s="15">
        <v>125714.68</v>
      </c>
      <c r="Q566" s="16">
        <v>0.45358332355333603</v>
      </c>
      <c r="R566" s="17">
        <v>10643.96</v>
      </c>
      <c r="S566" s="16">
        <v>0.13576521455202001</v>
      </c>
      <c r="T566" s="17">
        <v>36327.86</v>
      </c>
      <c r="U566" s="16">
        <v>0.205512699943388</v>
      </c>
      <c r="V566" s="18">
        <v>11.8108936899425</v>
      </c>
      <c r="W566" s="16">
        <v>0.27982729610773799</v>
      </c>
      <c r="X566" s="18">
        <v>3.4605583703526701</v>
      </c>
      <c r="Y566" s="16">
        <v>0.20578018267381001</v>
      </c>
      <c r="Z566" s="15">
        <v>194235.59</v>
      </c>
      <c r="AA566" s="16">
        <v>0.33436905457558702</v>
      </c>
      <c r="AB566" s="17">
        <v>17749.68</v>
      </c>
      <c r="AC566" s="16">
        <v>0.105098299487661</v>
      </c>
      <c r="AD566" s="17">
        <v>59576.46</v>
      </c>
      <c r="AE566" s="16">
        <v>0.15999948597170099</v>
      </c>
      <c r="AF566" s="18">
        <v>10.943047423953599</v>
      </c>
      <c r="AG566" s="16">
        <v>0.20746639026973401</v>
      </c>
      <c r="AH566" s="18">
        <v>3.26027410826357</v>
      </c>
      <c r="AI566" s="16">
        <v>0.150318660234424</v>
      </c>
      <c r="AJ566" s="15">
        <v>332657.64</v>
      </c>
      <c r="AK566" s="16">
        <v>0.23386682459601499</v>
      </c>
      <c r="AL566" s="17">
        <v>32183.599999999999</v>
      </c>
      <c r="AM566" s="16">
        <v>6.8013004540704594E-2</v>
      </c>
      <c r="AN566" s="17">
        <v>107315.85</v>
      </c>
      <c r="AO566" s="16">
        <v>0.121274988697483</v>
      </c>
      <c r="AP566" s="18">
        <v>10.336247032650199</v>
      </c>
      <c r="AQ566" s="16">
        <v>0.155291948085066</v>
      </c>
      <c r="AR566" s="18">
        <v>3.0997997033988902</v>
      </c>
      <c r="AS566" s="16">
        <v>0.100414115211223</v>
      </c>
    </row>
    <row r="567" spans="2:45" x14ac:dyDescent="0.2">
      <c r="B567" s="29"/>
      <c r="C567" s="29"/>
      <c r="D567" s="29"/>
      <c r="E567" s="14" t="s">
        <v>288</v>
      </c>
      <c r="F567" s="15">
        <v>26559.29</v>
      </c>
      <c r="G567" s="16">
        <v>0.21098183797851799</v>
      </c>
      <c r="H567" s="17">
        <v>2166.61</v>
      </c>
      <c r="I567" s="16">
        <v>0.23179828301779501</v>
      </c>
      <c r="J567" s="17">
        <v>7092.65</v>
      </c>
      <c r="K567" s="16">
        <v>0.210847806008956</v>
      </c>
      <c r="L567" s="18">
        <v>12.258454451885701</v>
      </c>
      <c r="M567" s="16">
        <v>-1.6899232062800501E-2</v>
      </c>
      <c r="N567" s="18">
        <v>3.7446215448386702</v>
      </c>
      <c r="O567" s="16">
        <v>1.1069266417901301E-4</v>
      </c>
      <c r="P567" s="15">
        <v>85119.37</v>
      </c>
      <c r="Q567" s="16">
        <v>0.17970528770220201</v>
      </c>
      <c r="R567" s="17">
        <v>7024.45</v>
      </c>
      <c r="S567" s="16">
        <v>0.209525088633706</v>
      </c>
      <c r="T567" s="17">
        <v>22788.17</v>
      </c>
      <c r="U567" s="16">
        <v>0.21615454034579101</v>
      </c>
      <c r="V567" s="18">
        <v>12.1175850066553</v>
      </c>
      <c r="W567" s="16">
        <v>-2.4654140051934802E-2</v>
      </c>
      <c r="X567" s="18">
        <v>3.7352437690257698</v>
      </c>
      <c r="Y567" s="16">
        <v>-2.9970905369662799E-2</v>
      </c>
      <c r="Z567" s="15">
        <v>156236.84</v>
      </c>
      <c r="AA567" s="16">
        <v>0.18592263747728</v>
      </c>
      <c r="AB567" s="17">
        <v>13108.29</v>
      </c>
      <c r="AC567" s="16">
        <v>0.20794361088636501</v>
      </c>
      <c r="AD567" s="17">
        <v>41973.7</v>
      </c>
      <c r="AE567" s="16">
        <v>0.21187667260762</v>
      </c>
      <c r="AF567" s="18">
        <v>11.918933743455501</v>
      </c>
      <c r="AG567" s="16">
        <v>-1.8230133601126301E-2</v>
      </c>
      <c r="AH567" s="18">
        <v>3.7222556029132501</v>
      </c>
      <c r="AI567" s="16">
        <v>-2.1416399636189801E-2</v>
      </c>
      <c r="AJ567" s="15">
        <v>294640.77</v>
      </c>
      <c r="AK567" s="16">
        <v>0.21137341980504001</v>
      </c>
      <c r="AL567" s="17">
        <v>24689.34</v>
      </c>
      <c r="AM567" s="16">
        <v>0.241377749933882</v>
      </c>
      <c r="AN567" s="17">
        <v>79097.570000000007</v>
      </c>
      <c r="AO567" s="16">
        <v>0.245058884751857</v>
      </c>
      <c r="AP567" s="18">
        <v>11.933926544816501</v>
      </c>
      <c r="AQ567" s="16">
        <v>-2.4170185207878898E-2</v>
      </c>
      <c r="AR567" s="18">
        <v>3.7250293529877099</v>
      </c>
      <c r="AS567" s="16">
        <v>-2.7055318715733401E-2</v>
      </c>
    </row>
    <row r="568" spans="2:45" x14ac:dyDescent="0.2">
      <c r="B568" s="29"/>
      <c r="C568" s="29"/>
      <c r="D568" s="29"/>
      <c r="E568" s="14" t="s">
        <v>289</v>
      </c>
      <c r="F568" s="15">
        <v>10581.63</v>
      </c>
      <c r="G568" s="16">
        <v>2.7107381221389702E-2</v>
      </c>
      <c r="H568" s="17">
        <v>859.7</v>
      </c>
      <c r="I568" s="16">
        <v>-7.3319536066916602E-2</v>
      </c>
      <c r="J568" s="17">
        <v>3170.65</v>
      </c>
      <c r="K568" s="16">
        <v>-6.2256924419206501E-2</v>
      </c>
      <c r="L568" s="18">
        <v>12.3085145981156</v>
      </c>
      <c r="M568" s="16">
        <v>0.10837275759765901</v>
      </c>
      <c r="N568" s="18">
        <v>3.3373693091322001</v>
      </c>
      <c r="O568" s="16">
        <v>9.5297217295097797E-2</v>
      </c>
      <c r="P568" s="15">
        <v>32378.06</v>
      </c>
      <c r="Q568" s="16">
        <v>-1.28772662805741E-2</v>
      </c>
      <c r="R568" s="17">
        <v>2715.6</v>
      </c>
      <c r="S568" s="16">
        <v>-0.11500733257291799</v>
      </c>
      <c r="T568" s="17">
        <v>9904.07</v>
      </c>
      <c r="U568" s="16">
        <v>-7.35183788931318E-2</v>
      </c>
      <c r="V568" s="18">
        <v>11.9229857121815</v>
      </c>
      <c r="W568" s="16">
        <v>0.115402161002378</v>
      </c>
      <c r="X568" s="18">
        <v>3.2691671201839201</v>
      </c>
      <c r="Y568" s="16">
        <v>6.5453119879604005E-2</v>
      </c>
      <c r="Z568" s="15">
        <v>58479.08</v>
      </c>
      <c r="AA568" s="16">
        <v>-6.9968626851007104E-2</v>
      </c>
      <c r="AB568" s="17">
        <v>4948.24</v>
      </c>
      <c r="AC568" s="16">
        <v>-0.16093838758086301</v>
      </c>
      <c r="AD568" s="17">
        <v>17992.39</v>
      </c>
      <c r="AE568" s="16">
        <v>-0.13353992699394199</v>
      </c>
      <c r="AF568" s="18">
        <v>11.818157567135</v>
      </c>
      <c r="AG568" s="16">
        <v>0.108418451497949</v>
      </c>
      <c r="AH568" s="18">
        <v>3.2502118951401102</v>
      </c>
      <c r="AI568" s="16">
        <v>7.3368989666636797E-2</v>
      </c>
      <c r="AJ568" s="15">
        <v>150734.79</v>
      </c>
      <c r="AK568" s="16">
        <v>0.12557519335898101</v>
      </c>
      <c r="AL568" s="17">
        <v>11299.69</v>
      </c>
      <c r="AM568" s="16">
        <v>-8.1101147516587493E-2</v>
      </c>
      <c r="AN568" s="17">
        <v>36690.25</v>
      </c>
      <c r="AO568" s="16">
        <v>-0.11811823240274499</v>
      </c>
      <c r="AP568" s="18">
        <v>13.339727904039799</v>
      </c>
      <c r="AQ568" s="16">
        <v>0.22491740012190301</v>
      </c>
      <c r="AR568" s="18">
        <v>4.1083064301824104</v>
      </c>
      <c r="AS568" s="16">
        <v>0.27633344368336898</v>
      </c>
    </row>
    <row r="569" spans="2:45" x14ac:dyDescent="0.2">
      <c r="B569" s="29"/>
      <c r="C569" s="29"/>
      <c r="D569" s="29"/>
      <c r="E569" s="14" t="s">
        <v>290</v>
      </c>
      <c r="F569" s="15">
        <v>19317.169999999998</v>
      </c>
      <c r="G569" s="16">
        <v>0.10105168120226</v>
      </c>
      <c r="H569" s="17">
        <v>1148.73</v>
      </c>
      <c r="I569" s="16">
        <v>0.105206950297293</v>
      </c>
      <c r="J569" s="17">
        <v>5241.93</v>
      </c>
      <c r="K569" s="16">
        <v>9.1718490317689805E-2</v>
      </c>
      <c r="L569" s="18">
        <v>16.8161099649178</v>
      </c>
      <c r="M569" s="16">
        <v>-3.7597203798933601E-3</v>
      </c>
      <c r="N569" s="18">
        <v>3.6851255167466901</v>
      </c>
      <c r="O569" s="16">
        <v>8.5490819907742092E-3</v>
      </c>
      <c r="P569" s="15">
        <v>59351.43</v>
      </c>
      <c r="Q569" s="16">
        <v>6.2276352365132299E-2</v>
      </c>
      <c r="R569" s="17">
        <v>3593.6</v>
      </c>
      <c r="S569" s="16">
        <v>6.5600749621186297E-2</v>
      </c>
      <c r="T569" s="17">
        <v>16338.02</v>
      </c>
      <c r="U569" s="16">
        <v>6.2277554618996797E-2</v>
      </c>
      <c r="V569" s="18">
        <v>16.515869879786301</v>
      </c>
      <c r="W569" s="16">
        <v>-3.1197399750663001E-3</v>
      </c>
      <c r="X569" s="18">
        <v>3.6327186525662198</v>
      </c>
      <c r="Y569" s="16">
        <v>-1.13176999660772E-6</v>
      </c>
      <c r="Z569" s="15">
        <v>104666.43</v>
      </c>
      <c r="AA569" s="16">
        <v>6.5925550002293703E-3</v>
      </c>
      <c r="AB569" s="17">
        <v>6365.9</v>
      </c>
      <c r="AC569" s="16">
        <v>-3.4861313960023702E-3</v>
      </c>
      <c r="AD569" s="17">
        <v>28929.51</v>
      </c>
      <c r="AE569" s="16">
        <v>-2.2225326318075001E-3</v>
      </c>
      <c r="AF569" s="18">
        <v>16.441733297727001</v>
      </c>
      <c r="AG569" s="16">
        <v>1.0113944937214899E-2</v>
      </c>
      <c r="AH569" s="18">
        <v>3.61798143141726</v>
      </c>
      <c r="AI569" s="16">
        <v>8.8347230924027808E-3</v>
      </c>
      <c r="AJ569" s="15">
        <v>194339.91</v>
      </c>
      <c r="AK569" s="16">
        <v>2.0545940342618699E-2</v>
      </c>
      <c r="AL569" s="17">
        <v>11712.48</v>
      </c>
      <c r="AM569" s="16">
        <v>9.6156084038089406E-3</v>
      </c>
      <c r="AN569" s="17">
        <v>53535.86</v>
      </c>
      <c r="AO569" s="16">
        <v>1.2230520524116601E-2</v>
      </c>
      <c r="AP569" s="18">
        <v>16.592549997950901</v>
      </c>
      <c r="AQ569" s="16">
        <v>1.0826231139681499E-2</v>
      </c>
      <c r="AR569" s="18">
        <v>3.6300885051627101</v>
      </c>
      <c r="AS569" s="16">
        <v>8.2149467437481905E-3</v>
      </c>
    </row>
    <row r="570" spans="2:45" x14ac:dyDescent="0.2">
      <c r="B570" s="29"/>
      <c r="C570" s="29"/>
      <c r="D570" s="29"/>
      <c r="E570" s="14" t="s">
        <v>291</v>
      </c>
      <c r="F570" s="15">
        <v>13158.31</v>
      </c>
      <c r="G570" s="16">
        <v>1.9147879845930998E-2</v>
      </c>
      <c r="H570" s="17">
        <v>1037.74</v>
      </c>
      <c r="I570" s="16">
        <v>0.25116346362518399</v>
      </c>
      <c r="J570" s="17">
        <v>3258.05</v>
      </c>
      <c r="K570" s="16">
        <v>0.185996141385461</v>
      </c>
      <c r="L570" s="18">
        <v>12.6797752808989</v>
      </c>
      <c r="M570" s="16">
        <v>-0.185439864993339</v>
      </c>
      <c r="N570" s="18">
        <v>4.0387072021607997</v>
      </c>
      <c r="O570" s="16">
        <v>-0.14068195984568799</v>
      </c>
      <c r="P570" s="15">
        <v>44910.879999999997</v>
      </c>
      <c r="Q570" s="16">
        <v>1.2856782015660401E-2</v>
      </c>
      <c r="R570" s="17">
        <v>3491.96</v>
      </c>
      <c r="S570" s="16">
        <v>0.19897680646878099</v>
      </c>
      <c r="T570" s="17">
        <v>10981.09</v>
      </c>
      <c r="U570" s="16">
        <v>0.14502526521700099</v>
      </c>
      <c r="V570" s="18">
        <v>12.8612240690042</v>
      </c>
      <c r="W570" s="16">
        <v>-0.155232381017678</v>
      </c>
      <c r="X570" s="18">
        <v>4.0898380761836899</v>
      </c>
      <c r="Y570" s="16">
        <v>-0.115428442687064</v>
      </c>
      <c r="Z570" s="15">
        <v>76773.98</v>
      </c>
      <c r="AA570" s="16">
        <v>-7.4297344000528696E-3</v>
      </c>
      <c r="AB570" s="17">
        <v>6065.68</v>
      </c>
      <c r="AC570" s="16">
        <v>0.181520864702296</v>
      </c>
      <c r="AD570" s="17">
        <v>18870.84</v>
      </c>
      <c r="AE570" s="16">
        <v>0.119693263983082</v>
      </c>
      <c r="AF570" s="18">
        <v>12.6571101673679</v>
      </c>
      <c r="AG570" s="16">
        <v>-0.15992150858034801</v>
      </c>
      <c r="AH570" s="18">
        <v>4.0683922920230398</v>
      </c>
      <c r="AI570" s="16">
        <v>-0.11353377078551</v>
      </c>
      <c r="AJ570" s="15">
        <v>136728.97</v>
      </c>
      <c r="AK570" s="16">
        <v>6.6746386528357696E-2</v>
      </c>
      <c r="AL570" s="17">
        <v>10555.51</v>
      </c>
      <c r="AM570" s="16">
        <v>0.194641969915264</v>
      </c>
      <c r="AN570" s="17">
        <v>33274.07</v>
      </c>
      <c r="AO570" s="16">
        <v>0.16153725854883899</v>
      </c>
      <c r="AP570" s="18">
        <v>12.953326745936501</v>
      </c>
      <c r="AQ570" s="16">
        <v>-0.107057667994017</v>
      </c>
      <c r="AR570" s="18">
        <v>4.1091748018802603</v>
      </c>
      <c r="AS570" s="16">
        <v>-8.1608120034744006E-2</v>
      </c>
    </row>
    <row r="571" spans="2:45" x14ac:dyDescent="0.2">
      <c r="B571" s="29"/>
      <c r="C571" s="29"/>
      <c r="D571" s="29"/>
      <c r="E571" s="14" t="s">
        <v>292</v>
      </c>
      <c r="F571" s="15">
        <v>56834.879999999997</v>
      </c>
      <c r="G571" s="16">
        <v>0.121280663643303</v>
      </c>
      <c r="H571" s="17">
        <v>3491.66</v>
      </c>
      <c r="I571" s="16">
        <v>4.1919562661510298E-2</v>
      </c>
      <c r="J571" s="17">
        <v>13849.34</v>
      </c>
      <c r="K571" s="16">
        <v>0.120653618993597</v>
      </c>
      <c r="L571" s="18">
        <v>16.277323679854302</v>
      </c>
      <c r="M571" s="16">
        <v>7.6168164823655099E-2</v>
      </c>
      <c r="N571" s="18">
        <v>4.1037970040449601</v>
      </c>
      <c r="O571" s="16">
        <v>5.5953475639423402E-4</v>
      </c>
      <c r="P571" s="15">
        <v>192475.73</v>
      </c>
      <c r="Q571" s="16">
        <v>0.14721377564428101</v>
      </c>
      <c r="R571" s="17">
        <v>12369.76</v>
      </c>
      <c r="S571" s="16">
        <v>0.18583678849610499</v>
      </c>
      <c r="T571" s="17">
        <v>46839.69</v>
      </c>
      <c r="U571" s="16">
        <v>0.148782268021212</v>
      </c>
      <c r="V571" s="18">
        <v>15.5601830593318</v>
      </c>
      <c r="W571" s="16">
        <v>-3.2570260280765199E-2</v>
      </c>
      <c r="X571" s="18">
        <v>4.1092443182267004</v>
      </c>
      <c r="Y571" s="16">
        <v>-1.3653521825621601E-3</v>
      </c>
      <c r="Z571" s="15">
        <v>333639.8</v>
      </c>
      <c r="AA571" s="16">
        <v>0.122970794697531</v>
      </c>
      <c r="AB571" s="17">
        <v>22015.86</v>
      </c>
      <c r="AC571" s="16">
        <v>0.15716425676847701</v>
      </c>
      <c r="AD571" s="17">
        <v>81054.02</v>
      </c>
      <c r="AE571" s="16">
        <v>7.3295778892702404E-2</v>
      </c>
      <c r="AF571" s="18">
        <v>15.154520423004101</v>
      </c>
      <c r="AG571" s="16">
        <v>-2.9549359022231499E-2</v>
      </c>
      <c r="AH571" s="18">
        <v>4.1162646837257402</v>
      </c>
      <c r="AI571" s="16">
        <v>4.6282689992573497E-2</v>
      </c>
      <c r="AJ571" s="15">
        <v>636664.54</v>
      </c>
      <c r="AK571" s="16">
        <v>3.68490319749675E-2</v>
      </c>
      <c r="AL571" s="17">
        <v>42188.04</v>
      </c>
      <c r="AM571" s="16">
        <v>4.9378029943113501E-2</v>
      </c>
      <c r="AN571" s="17">
        <v>153615.39000000001</v>
      </c>
      <c r="AO571" s="16">
        <v>-2.42812131085356E-2</v>
      </c>
      <c r="AP571" s="18">
        <v>15.0911144485499</v>
      </c>
      <c r="AQ571" s="16">
        <v>-1.1939451380381201E-2</v>
      </c>
      <c r="AR571" s="18">
        <v>4.14453616919503</v>
      </c>
      <c r="AS571" s="16">
        <v>6.26514994942933E-2</v>
      </c>
    </row>
    <row r="572" spans="2:45" x14ac:dyDescent="0.2">
      <c r="B572" s="29"/>
      <c r="C572" s="29"/>
      <c r="D572" s="29"/>
      <c r="E572" s="14" t="s">
        <v>293</v>
      </c>
      <c r="F572" s="15">
        <v>4013.77</v>
      </c>
      <c r="G572" s="16">
        <v>-0.122356696950813</v>
      </c>
      <c r="H572" s="17">
        <v>293.81</v>
      </c>
      <c r="I572" s="16">
        <v>-0.221489136195019</v>
      </c>
      <c r="J572" s="17">
        <v>1218.43</v>
      </c>
      <c r="K572" s="16">
        <v>-0.21478746165545301</v>
      </c>
      <c r="L572" s="18">
        <v>13.6611075184643</v>
      </c>
      <c r="M572" s="16">
        <v>0.12733597416957601</v>
      </c>
      <c r="N572" s="18">
        <v>3.2942146861124599</v>
      </c>
      <c r="O572" s="16">
        <v>0.117714325983015</v>
      </c>
      <c r="P572" s="15">
        <v>12574.69</v>
      </c>
      <c r="Q572" s="16">
        <v>-6.2849157847667397E-2</v>
      </c>
      <c r="R572" s="17">
        <v>942.21</v>
      </c>
      <c r="S572" s="16">
        <v>-0.13558715596330301</v>
      </c>
      <c r="T572" s="17">
        <v>3830.1</v>
      </c>
      <c r="U572" s="16">
        <v>-0.124370443358763</v>
      </c>
      <c r="V572" s="18">
        <v>13.345952600800199</v>
      </c>
      <c r="W572" s="16">
        <v>8.4147289825031196E-2</v>
      </c>
      <c r="X572" s="18">
        <v>3.28312315605337</v>
      </c>
      <c r="Y572" s="16">
        <v>7.0259489351959206E-2</v>
      </c>
      <c r="Z572" s="15">
        <v>21020.94</v>
      </c>
      <c r="AA572" s="16">
        <v>-8.5584108145071697E-2</v>
      </c>
      <c r="AB572" s="17">
        <v>1638.77</v>
      </c>
      <c r="AC572" s="16">
        <v>-0.15450614990919601</v>
      </c>
      <c r="AD572" s="17">
        <v>6684.37</v>
      </c>
      <c r="AE572" s="16">
        <v>-0.14253259581193201</v>
      </c>
      <c r="AF572" s="18">
        <v>12.827266791557101</v>
      </c>
      <c r="AG572" s="16">
        <v>8.1516904891410003E-2</v>
      </c>
      <c r="AH572" s="18">
        <v>3.1447900101281001</v>
      </c>
      <c r="AI572" s="16">
        <v>6.6414755113384905E-2</v>
      </c>
      <c r="AJ572" s="15">
        <v>41197.42</v>
      </c>
      <c r="AK572" s="16">
        <v>1.6346690659213799E-2</v>
      </c>
      <c r="AL572" s="17">
        <v>3289.03</v>
      </c>
      <c r="AM572" s="16">
        <v>-2.6790390493465301E-2</v>
      </c>
      <c r="AN572" s="17">
        <v>13325.97</v>
      </c>
      <c r="AO572" s="16">
        <v>-1.9010306819461701E-2</v>
      </c>
      <c r="AP572" s="18">
        <v>12.5257051471102</v>
      </c>
      <c r="AQ572" s="16">
        <v>4.4324553242493903E-2</v>
      </c>
      <c r="AR572" s="18">
        <v>3.0915137884896899</v>
      </c>
      <c r="AS572" s="16">
        <v>3.6042170192473702E-2</v>
      </c>
    </row>
    <row r="573" spans="2:45" x14ac:dyDescent="0.2">
      <c r="B573" s="29"/>
      <c r="C573" s="29"/>
      <c r="D573" s="29"/>
      <c r="E573" s="14" t="s">
        <v>294</v>
      </c>
      <c r="F573" s="15">
        <v>72543.48</v>
      </c>
      <c r="G573" s="16">
        <v>3.2313975742212599E-2</v>
      </c>
      <c r="H573" s="17">
        <v>4367.99</v>
      </c>
      <c r="I573" s="16">
        <v>5.2299501312968302E-2</v>
      </c>
      <c r="J573" s="17">
        <v>19695.21</v>
      </c>
      <c r="K573" s="16">
        <v>2.7853247397124602E-2</v>
      </c>
      <c r="L573" s="18">
        <v>16.607977582366299</v>
      </c>
      <c r="M573" s="16">
        <v>-1.8992240845709399E-2</v>
      </c>
      <c r="N573" s="18">
        <v>3.6833057377910698</v>
      </c>
      <c r="O573" s="16">
        <v>4.3398494448346602E-3</v>
      </c>
      <c r="P573" s="15">
        <v>230955.68</v>
      </c>
      <c r="Q573" s="16">
        <v>2.2347402411715501E-2</v>
      </c>
      <c r="R573" s="17">
        <v>14124.64</v>
      </c>
      <c r="S573" s="16">
        <v>4.5945773827066903E-2</v>
      </c>
      <c r="T573" s="17">
        <v>63669.99</v>
      </c>
      <c r="U573" s="16">
        <v>2.6507169751455398E-2</v>
      </c>
      <c r="V573" s="18">
        <v>16.351261341882001</v>
      </c>
      <c r="W573" s="16">
        <v>-2.2561754161505E-2</v>
      </c>
      <c r="X573" s="18">
        <v>3.6273867798628499</v>
      </c>
      <c r="Y573" s="16">
        <v>-4.0523509843063098E-3</v>
      </c>
      <c r="Z573" s="15">
        <v>413922.19</v>
      </c>
      <c r="AA573" s="16">
        <v>-1.04319836483071E-2</v>
      </c>
      <c r="AB573" s="17">
        <v>25298.47</v>
      </c>
      <c r="AC573" s="16">
        <v>-2.65632730620095E-3</v>
      </c>
      <c r="AD573" s="17">
        <v>114450.79</v>
      </c>
      <c r="AE573" s="16">
        <v>-1.51347233907287E-2</v>
      </c>
      <c r="AF573" s="18">
        <v>16.361550323003701</v>
      </c>
      <c r="AG573" s="16">
        <v>-7.79636604211303E-3</v>
      </c>
      <c r="AH573" s="18">
        <v>3.6165953070310799</v>
      </c>
      <c r="AI573" s="16">
        <v>4.7750081702670304E-3</v>
      </c>
      <c r="AJ573" s="15">
        <v>781498.49</v>
      </c>
      <c r="AK573" s="16">
        <v>2.09951232135768E-2</v>
      </c>
      <c r="AL573" s="17">
        <v>47174.06</v>
      </c>
      <c r="AM573" s="16">
        <v>2.2213516109690901E-2</v>
      </c>
      <c r="AN573" s="17">
        <v>214918.39</v>
      </c>
      <c r="AO573" s="16">
        <v>1.37898050624022E-2</v>
      </c>
      <c r="AP573" s="18">
        <v>16.566275830403399</v>
      </c>
      <c r="AQ573" s="16">
        <v>-1.1919162453954499E-3</v>
      </c>
      <c r="AR573" s="18">
        <v>3.6362569531625502</v>
      </c>
      <c r="AS573" s="16">
        <v>7.1073097354052896E-3</v>
      </c>
    </row>
    <row r="574" spans="2:45" x14ac:dyDescent="0.2">
      <c r="B574" s="29"/>
      <c r="C574" s="29"/>
      <c r="D574" s="29"/>
      <c r="E574" s="14" t="s">
        <v>295</v>
      </c>
      <c r="F574" s="15">
        <v>11990.76</v>
      </c>
      <c r="G574" s="16">
        <v>-0.120083715168825</v>
      </c>
      <c r="H574" s="17">
        <v>933.23</v>
      </c>
      <c r="I574" s="16">
        <v>-9.0436833589988497E-2</v>
      </c>
      <c r="J574" s="17">
        <v>3190.61</v>
      </c>
      <c r="K574" s="16">
        <v>-8.8292947765458804E-2</v>
      </c>
      <c r="L574" s="18">
        <v>12.8486653879537</v>
      </c>
      <c r="M574" s="16">
        <v>-3.2594637375049598E-2</v>
      </c>
      <c r="N574" s="18">
        <v>3.75814029292204</v>
      </c>
      <c r="O574" s="16">
        <v>-3.4869498185243097E-2</v>
      </c>
      <c r="P574" s="15">
        <v>39814.85</v>
      </c>
      <c r="Q574" s="16">
        <v>-0.104292348920333</v>
      </c>
      <c r="R574" s="17">
        <v>3103.35</v>
      </c>
      <c r="S574" s="16">
        <v>-6.2808599565733494E-2</v>
      </c>
      <c r="T574" s="17">
        <v>10297.75</v>
      </c>
      <c r="U574" s="16">
        <v>-6.9795066307390602E-2</v>
      </c>
      <c r="V574" s="18">
        <v>12.8296357162421</v>
      </c>
      <c r="W574" s="16">
        <v>-4.42639031209386E-2</v>
      </c>
      <c r="X574" s="18">
        <v>3.8663640115559201</v>
      </c>
      <c r="Y574" s="16">
        <v>-3.7085680115669997E-2</v>
      </c>
      <c r="Z574" s="15">
        <v>72527.37</v>
      </c>
      <c r="AA574" s="16">
        <v>-6.5840717812743699E-2</v>
      </c>
      <c r="AB574" s="17">
        <v>5493.39</v>
      </c>
      <c r="AC574" s="16">
        <v>-1.4997229708285801E-2</v>
      </c>
      <c r="AD574" s="17">
        <v>17884.27</v>
      </c>
      <c r="AE574" s="16">
        <v>-3.0489464240216601E-2</v>
      </c>
      <c r="AF574" s="18">
        <v>13.202661744387299</v>
      </c>
      <c r="AG574" s="16">
        <v>-5.1617609247332601E-2</v>
      </c>
      <c r="AH574" s="18">
        <v>4.0553721231003603</v>
      </c>
      <c r="AI574" s="16">
        <v>-3.64629906211624E-2</v>
      </c>
      <c r="AJ574" s="15">
        <v>146297.43</v>
      </c>
      <c r="AK574" s="16">
        <v>3.7455275354189403E-2</v>
      </c>
      <c r="AL574" s="17">
        <v>10793.4</v>
      </c>
      <c r="AM574" s="16">
        <v>7.2374924863015194E-2</v>
      </c>
      <c r="AN574" s="17">
        <v>35619.15</v>
      </c>
      <c r="AO574" s="16">
        <v>6.9691685996855005E-2</v>
      </c>
      <c r="AP574" s="18">
        <v>13.5543415420535</v>
      </c>
      <c r="AQ574" s="16">
        <v>-3.2562911253530398E-2</v>
      </c>
      <c r="AR574" s="18">
        <v>4.1072689831172298</v>
      </c>
      <c r="AS574" s="16">
        <v>-3.0136170136373701E-2</v>
      </c>
    </row>
    <row r="575" spans="2:45" x14ac:dyDescent="0.2">
      <c r="B575" s="29"/>
      <c r="C575" s="29"/>
      <c r="D575" s="29"/>
      <c r="E575" s="14" t="s">
        <v>296</v>
      </c>
      <c r="F575" s="15">
        <v>22854.34</v>
      </c>
      <c r="G575" s="16">
        <v>7.0841577872414796E-2</v>
      </c>
      <c r="H575" s="17">
        <v>1486.17</v>
      </c>
      <c r="I575" s="16">
        <v>8.2181007929746502E-2</v>
      </c>
      <c r="J575" s="17">
        <v>5873.71</v>
      </c>
      <c r="K575" s="16">
        <v>6.3087994150374804E-2</v>
      </c>
      <c r="L575" s="18">
        <v>15.378011936723301</v>
      </c>
      <c r="M575" s="16">
        <v>-1.04783118297599E-2</v>
      </c>
      <c r="N575" s="18">
        <v>3.8909547798580499</v>
      </c>
      <c r="O575" s="16">
        <v>7.2934543186491197E-3</v>
      </c>
      <c r="P575" s="15">
        <v>72099.48</v>
      </c>
      <c r="Q575" s="16">
        <v>5.7974329923970502E-2</v>
      </c>
      <c r="R575" s="17">
        <v>4724.7299999999996</v>
      </c>
      <c r="S575" s="16">
        <v>8.5513482962782494E-2</v>
      </c>
      <c r="T575" s="17">
        <v>18511.060000000001</v>
      </c>
      <c r="U575" s="16">
        <v>5.7854649607856197E-2</v>
      </c>
      <c r="V575" s="18">
        <v>15.260021207561101</v>
      </c>
      <c r="W575" s="16">
        <v>-2.53697015016775E-2</v>
      </c>
      <c r="X575" s="18">
        <v>3.8949406462947</v>
      </c>
      <c r="Y575" s="16">
        <v>1.13134934141059E-4</v>
      </c>
      <c r="Z575" s="15">
        <v>122474.86</v>
      </c>
      <c r="AA575" s="16">
        <v>0.104888126284414</v>
      </c>
      <c r="AB575" s="17">
        <v>8035.63</v>
      </c>
      <c r="AC575" s="16">
        <v>0.13242483388411699</v>
      </c>
      <c r="AD575" s="17">
        <v>31017.08</v>
      </c>
      <c r="AE575" s="16">
        <v>0.106070839416345</v>
      </c>
      <c r="AF575" s="18">
        <v>15.241475777257</v>
      </c>
      <c r="AG575" s="16">
        <v>-2.4316587534780599E-2</v>
      </c>
      <c r="AH575" s="18">
        <v>3.9486263697291899</v>
      </c>
      <c r="AI575" s="16">
        <v>-1.06929239048967E-3</v>
      </c>
      <c r="AJ575" s="15">
        <v>235480.53</v>
      </c>
      <c r="AK575" s="16">
        <v>0.14827543783022701</v>
      </c>
      <c r="AL575" s="17">
        <v>15376.98</v>
      </c>
      <c r="AM575" s="16">
        <v>0.16891030538268001</v>
      </c>
      <c r="AN575" s="17">
        <v>59866.99</v>
      </c>
      <c r="AO575" s="16">
        <v>0.15379711229783699</v>
      </c>
      <c r="AP575" s="18">
        <v>15.3138347061647</v>
      </c>
      <c r="AQ575" s="16">
        <v>-1.7653080358204301E-2</v>
      </c>
      <c r="AR575" s="18">
        <v>3.9333951815516399</v>
      </c>
      <c r="AS575" s="16">
        <v>-4.7856546083856304E-3</v>
      </c>
    </row>
    <row r="576" spans="2:45" x14ac:dyDescent="0.2">
      <c r="B576" s="29"/>
      <c r="C576" s="29"/>
      <c r="D576" s="29"/>
      <c r="E576" s="14" t="s">
        <v>297</v>
      </c>
      <c r="F576" s="15">
        <v>11464.4</v>
      </c>
      <c r="G576" s="16">
        <v>4.9524782531478198E-2</v>
      </c>
      <c r="H576" s="17">
        <v>712.49</v>
      </c>
      <c r="I576" s="16">
        <v>3.7979662597243599E-2</v>
      </c>
      <c r="J576" s="17">
        <v>3078.72</v>
      </c>
      <c r="K576" s="16">
        <v>2.2742221602120902E-2</v>
      </c>
      <c r="L576" s="18">
        <v>16.090611798060301</v>
      </c>
      <c r="M576" s="16">
        <v>1.11226841432965E-2</v>
      </c>
      <c r="N576" s="18">
        <v>3.7237553268890999</v>
      </c>
      <c r="O576" s="16">
        <v>2.6187010141619602E-2</v>
      </c>
      <c r="P576" s="15">
        <v>35032.949999999997</v>
      </c>
      <c r="Q576" s="16">
        <v>5.4167235883081803E-2</v>
      </c>
      <c r="R576" s="17">
        <v>2193.44</v>
      </c>
      <c r="S576" s="16">
        <v>5.4229288525961102E-2</v>
      </c>
      <c r="T576" s="17">
        <v>9514.7800000000007</v>
      </c>
      <c r="U576" s="16">
        <v>5.3875727290750998E-2</v>
      </c>
      <c r="V576" s="18">
        <v>15.971692866000399</v>
      </c>
      <c r="W576" s="16">
        <v>-5.8860670590944802E-5</v>
      </c>
      <c r="X576" s="18">
        <v>3.6819506073708501</v>
      </c>
      <c r="Y576" s="16">
        <v>2.7660623048986199E-4</v>
      </c>
      <c r="Z576" s="15">
        <v>61518.87</v>
      </c>
      <c r="AA576" s="16">
        <v>4.6734704537879E-2</v>
      </c>
      <c r="AB576" s="17">
        <v>3868.83</v>
      </c>
      <c r="AC576" s="16">
        <v>2.5070147130127899E-2</v>
      </c>
      <c r="AD576" s="17">
        <v>16729.759999999998</v>
      </c>
      <c r="AE576" s="16">
        <v>2.3225659662801702E-2</v>
      </c>
      <c r="AF576" s="18">
        <v>15.901156163491301</v>
      </c>
      <c r="AG576" s="16">
        <v>2.1134707188971501E-2</v>
      </c>
      <c r="AH576" s="18">
        <v>3.6772117472097601</v>
      </c>
      <c r="AI576" s="16">
        <v>2.2975425462673098E-2</v>
      </c>
      <c r="AJ576" s="15">
        <v>113211.17</v>
      </c>
      <c r="AK576" s="16">
        <v>0.103961455653846</v>
      </c>
      <c r="AL576" s="17">
        <v>7106.17</v>
      </c>
      <c r="AM576" s="16">
        <v>0.10007740297537</v>
      </c>
      <c r="AN576" s="17">
        <v>30822.240000000002</v>
      </c>
      <c r="AO576" s="16">
        <v>8.8387446246677798E-2</v>
      </c>
      <c r="AP576" s="18">
        <v>15.931390608443101</v>
      </c>
      <c r="AQ576" s="16">
        <v>3.5307085373905501E-3</v>
      </c>
      <c r="AR576" s="18">
        <v>3.6730351200951001</v>
      </c>
      <c r="AS576" s="16">
        <v>1.43092512329826E-2</v>
      </c>
    </row>
    <row r="577" spans="2:45" x14ac:dyDescent="0.2">
      <c r="B577" s="29"/>
      <c r="C577" s="29"/>
      <c r="D577" s="29"/>
      <c r="E577" s="14" t="s">
        <v>298</v>
      </c>
      <c r="F577" s="15">
        <v>5486.27</v>
      </c>
      <c r="G577" s="16">
        <v>0.11803149734669099</v>
      </c>
      <c r="H577" s="17">
        <v>325.08</v>
      </c>
      <c r="I577" s="16">
        <v>2.7044104637937601E-2</v>
      </c>
      <c r="J577" s="17">
        <v>1462.32</v>
      </c>
      <c r="K577" s="16">
        <v>-6.2115178122409704E-3</v>
      </c>
      <c r="L577" s="18">
        <v>16.876676510397399</v>
      </c>
      <c r="M577" s="16">
        <v>8.8591514520039993E-2</v>
      </c>
      <c r="N577" s="18">
        <v>3.7517574812626502</v>
      </c>
      <c r="O577" s="16">
        <v>0.125019576485148</v>
      </c>
      <c r="P577" s="15">
        <v>16700.37</v>
      </c>
      <c r="Q577" s="16">
        <v>0.20490508155655901</v>
      </c>
      <c r="R577" s="17">
        <v>1004.73</v>
      </c>
      <c r="S577" s="16">
        <v>0.14937939712863901</v>
      </c>
      <c r="T577" s="17">
        <v>4512.5200000000004</v>
      </c>
      <c r="U577" s="16">
        <v>0.121752835132273</v>
      </c>
      <c r="V577" s="18">
        <v>16.621749126630998</v>
      </c>
      <c r="W577" s="16">
        <v>4.8309274175814002E-2</v>
      </c>
      <c r="X577" s="18">
        <v>3.7008966165246902</v>
      </c>
      <c r="Y577" s="16">
        <v>7.4127065981054799E-2</v>
      </c>
      <c r="Z577" s="15">
        <v>29676.42</v>
      </c>
      <c r="AA577" s="16">
        <v>0.22947669678308899</v>
      </c>
      <c r="AB577" s="17">
        <v>1791.18</v>
      </c>
      <c r="AC577" s="16">
        <v>0.17705273533760499</v>
      </c>
      <c r="AD577" s="17">
        <v>8016.27</v>
      </c>
      <c r="AE577" s="16">
        <v>0.16258870313943499</v>
      </c>
      <c r="AF577" s="18">
        <v>16.568083609687498</v>
      </c>
      <c r="AG577" s="16">
        <v>4.4538328548591098E-2</v>
      </c>
      <c r="AH577" s="18">
        <v>3.7020235096871699</v>
      </c>
      <c r="AI577" s="16">
        <v>5.7533669012119801E-2</v>
      </c>
      <c r="AJ577" s="15">
        <v>55637.03</v>
      </c>
      <c r="AK577" s="16">
        <v>0.32784038525655701</v>
      </c>
      <c r="AL577" s="17">
        <v>3406.05</v>
      </c>
      <c r="AM577" s="16">
        <v>0.28811629938620598</v>
      </c>
      <c r="AN577" s="17">
        <v>15528.04</v>
      </c>
      <c r="AO577" s="16">
        <v>0.31214482904895902</v>
      </c>
      <c r="AP577" s="18">
        <v>16.334766078008201</v>
      </c>
      <c r="AQ577" s="16">
        <v>3.0838896991894099E-2</v>
      </c>
      <c r="AR577" s="18">
        <v>3.5830040365686799</v>
      </c>
      <c r="AS577" s="16">
        <v>1.1961755943491199E-2</v>
      </c>
    </row>
    <row r="578" spans="2:45" x14ac:dyDescent="0.2">
      <c r="B578" s="29"/>
      <c r="C578" s="29"/>
      <c r="D578" s="29"/>
      <c r="E578" s="14" t="s">
        <v>299</v>
      </c>
      <c r="F578" s="15">
        <v>194452.02</v>
      </c>
      <c r="G578" s="16">
        <v>0.12335746422985699</v>
      </c>
      <c r="H578" s="17">
        <v>18486.54</v>
      </c>
      <c r="I578" s="16">
        <v>4.3376227565187997E-2</v>
      </c>
      <c r="J578" s="17">
        <v>50857.35</v>
      </c>
      <c r="K578" s="16">
        <v>-4.2944857623558998E-4</v>
      </c>
      <c r="L578" s="18">
        <v>10.518572972551899</v>
      </c>
      <c r="M578" s="16">
        <v>7.6656180725252196E-2</v>
      </c>
      <c r="N578" s="18">
        <v>3.8234792021212298</v>
      </c>
      <c r="O578" s="16">
        <v>0.123840095758897</v>
      </c>
      <c r="P578" s="15">
        <v>665544.31999999995</v>
      </c>
      <c r="Q578" s="16">
        <v>0.210746228080813</v>
      </c>
      <c r="R578" s="17">
        <v>62282.63</v>
      </c>
      <c r="S578" s="16">
        <v>0.22430753275100601</v>
      </c>
      <c r="T578" s="17">
        <v>172465.93</v>
      </c>
      <c r="U578" s="16">
        <v>8.9174054146496401E-2</v>
      </c>
      <c r="V578" s="18">
        <v>10.6858737339769</v>
      </c>
      <c r="W578" s="16">
        <v>-1.10767142302233E-2</v>
      </c>
      <c r="X578" s="18">
        <v>3.85899012054149</v>
      </c>
      <c r="Y578" s="16">
        <v>0.111618683415649</v>
      </c>
      <c r="Z578" s="15">
        <v>1107410.4099999999</v>
      </c>
      <c r="AA578" s="16">
        <v>0.18363274895266701</v>
      </c>
      <c r="AB578" s="17">
        <v>109578.61</v>
      </c>
      <c r="AC578" s="16">
        <v>0.26861086043309002</v>
      </c>
      <c r="AD578" s="17">
        <v>298087.2</v>
      </c>
      <c r="AE578" s="16">
        <v>9.8031415140002298E-2</v>
      </c>
      <c r="AF578" s="18">
        <v>10.106081926025499</v>
      </c>
      <c r="AG578" s="16">
        <v>-6.6985167895702996E-2</v>
      </c>
      <c r="AH578" s="18">
        <v>3.71505522545081</v>
      </c>
      <c r="AI578" s="16">
        <v>7.7958911404871503E-2</v>
      </c>
      <c r="AJ578" s="15">
        <v>2026289.82</v>
      </c>
      <c r="AK578" s="16">
        <v>0.160559715739507</v>
      </c>
      <c r="AL578" s="17">
        <v>203052.07</v>
      </c>
      <c r="AM578" s="16">
        <v>0.26288650432474298</v>
      </c>
      <c r="AN578" s="17">
        <v>564228.53</v>
      </c>
      <c r="AO578" s="16">
        <v>0.110258895268368</v>
      </c>
      <c r="AP578" s="18">
        <v>9.9791635711962901</v>
      </c>
      <c r="AQ578" s="16">
        <v>-8.1026116151229094E-2</v>
      </c>
      <c r="AR578" s="18">
        <v>3.5912572871846802</v>
      </c>
      <c r="AS578" s="16">
        <v>4.5305487472793803E-2</v>
      </c>
    </row>
    <row r="579" spans="2:45" x14ac:dyDescent="0.2">
      <c r="B579" s="29"/>
      <c r="C579" s="29"/>
      <c r="D579" s="29"/>
      <c r="E579" s="14" t="s">
        <v>300</v>
      </c>
      <c r="F579" s="15">
        <v>91433.44</v>
      </c>
      <c r="G579" s="16">
        <v>0.12764878965152601</v>
      </c>
      <c r="H579" s="17">
        <v>11477.98</v>
      </c>
      <c r="I579" s="16">
        <v>0.101114066905411</v>
      </c>
      <c r="J579" s="17">
        <v>27541.74</v>
      </c>
      <c r="K579" s="16">
        <v>9.2232709390862894E-2</v>
      </c>
      <c r="L579" s="18">
        <v>7.9659870465012101</v>
      </c>
      <c r="M579" s="16">
        <v>2.4098068986338698E-2</v>
      </c>
      <c r="N579" s="18">
        <v>3.3198134903604499</v>
      </c>
      <c r="O579" s="16">
        <v>3.2425397954264398E-2</v>
      </c>
      <c r="P579" s="15">
        <v>298239.09999999998</v>
      </c>
      <c r="Q579" s="16">
        <v>0.139690633284554</v>
      </c>
      <c r="R579" s="17">
        <v>35311.47</v>
      </c>
      <c r="S579" s="16">
        <v>0.10308356970598199</v>
      </c>
      <c r="T579" s="17">
        <v>86041.54</v>
      </c>
      <c r="U579" s="16">
        <v>9.9912982639863895E-2</v>
      </c>
      <c r="V579" s="18">
        <v>8.4459553793710604</v>
      </c>
      <c r="W579" s="16">
        <v>3.3186119876964702E-2</v>
      </c>
      <c r="X579" s="18">
        <v>3.4662222456734302</v>
      </c>
      <c r="Y579" s="16">
        <v>3.6164361429048199E-2</v>
      </c>
      <c r="Z579" s="15">
        <v>518484.13</v>
      </c>
      <c r="AA579" s="16">
        <v>0.176033971342407</v>
      </c>
      <c r="AB579" s="17">
        <v>62599.66</v>
      </c>
      <c r="AC579" s="16">
        <v>0.14084167965611299</v>
      </c>
      <c r="AD579" s="17">
        <v>152972.29</v>
      </c>
      <c r="AE579" s="16">
        <v>0.13280971258892099</v>
      </c>
      <c r="AF579" s="18">
        <v>8.2825390744933696</v>
      </c>
      <c r="AG579" s="16">
        <v>3.0847656001577999E-2</v>
      </c>
      <c r="AH579" s="18">
        <v>3.3893990212214198</v>
      </c>
      <c r="AI579" s="16">
        <v>3.81566809263146E-2</v>
      </c>
      <c r="AJ579" s="15">
        <v>1028806.55</v>
      </c>
      <c r="AK579" s="16">
        <v>0.21103874326996699</v>
      </c>
      <c r="AL579" s="17">
        <v>122564.09</v>
      </c>
      <c r="AM579" s="16">
        <v>0.139633235565189</v>
      </c>
      <c r="AN579" s="17">
        <v>305244.71000000002</v>
      </c>
      <c r="AO579" s="16">
        <v>0.15685133151063699</v>
      </c>
      <c r="AP579" s="18">
        <v>8.3940291972958807</v>
      </c>
      <c r="AQ579" s="16">
        <v>6.26565683382906E-2</v>
      </c>
      <c r="AR579" s="18">
        <v>3.3704320379540702</v>
      </c>
      <c r="AS579" s="16">
        <v>4.6840428223885198E-2</v>
      </c>
    </row>
    <row r="580" spans="2:45" x14ac:dyDescent="0.2">
      <c r="B580" s="29"/>
      <c r="C580" s="29"/>
      <c r="D580" s="29"/>
      <c r="E580" s="14" t="s">
        <v>301</v>
      </c>
      <c r="F580" s="15">
        <v>1058.7</v>
      </c>
      <c r="G580" s="16">
        <v>-0.49962662230246402</v>
      </c>
      <c r="H580" s="17">
        <v>141.38999999999999</v>
      </c>
      <c r="I580" s="16">
        <v>-0.48014559894109898</v>
      </c>
      <c r="J580" s="17">
        <v>401.78</v>
      </c>
      <c r="K580" s="16">
        <v>-0.49549210176046599</v>
      </c>
      <c r="L580" s="18">
        <v>7.4877997029492898</v>
      </c>
      <c r="M580" s="16">
        <v>-3.74739991076046E-2</v>
      </c>
      <c r="N580" s="18">
        <v>2.6350241425655798</v>
      </c>
      <c r="O580" s="16">
        <v>-8.1951552323075907E-3</v>
      </c>
      <c r="P580" s="15">
        <v>3798.31</v>
      </c>
      <c r="Q580" s="16">
        <v>-0.403862180669321</v>
      </c>
      <c r="R580" s="17">
        <v>507.24</v>
      </c>
      <c r="S580" s="16">
        <v>-0.37127841542923701</v>
      </c>
      <c r="T580" s="17">
        <v>1441.46</v>
      </c>
      <c r="U580" s="16">
        <v>-0.39044389094922599</v>
      </c>
      <c r="V580" s="18">
        <v>7.4881909944010703</v>
      </c>
      <c r="W580" s="16">
        <v>-5.18254280427312E-2</v>
      </c>
      <c r="X580" s="18">
        <v>2.6350436363131799</v>
      </c>
      <c r="Y580" s="16">
        <v>-2.2013215060695899E-2</v>
      </c>
      <c r="Z580" s="15">
        <v>6873.87</v>
      </c>
      <c r="AA580" s="16">
        <v>-0.56004331805552598</v>
      </c>
      <c r="AB580" s="17">
        <v>863</v>
      </c>
      <c r="AC580" s="16">
        <v>-0.47563494956859897</v>
      </c>
      <c r="AD580" s="17">
        <v>2419.15</v>
      </c>
      <c r="AE580" s="16">
        <v>-0.53120700413535404</v>
      </c>
      <c r="AF580" s="18">
        <v>7.9650869061413703</v>
      </c>
      <c r="AG580" s="16">
        <v>-0.160972529380979</v>
      </c>
      <c r="AH580" s="18">
        <v>2.8414401752681702</v>
      </c>
      <c r="AI580" s="16">
        <v>-6.1511827554048298E-2</v>
      </c>
      <c r="AJ580" s="15">
        <v>17013.63</v>
      </c>
      <c r="AK580" s="16">
        <v>-0.51095067174602204</v>
      </c>
      <c r="AL580" s="17">
        <v>2129.44</v>
      </c>
      <c r="AM580" s="16">
        <v>-0.32862088317453497</v>
      </c>
      <c r="AN580" s="17">
        <v>6074.11</v>
      </c>
      <c r="AO580" s="16">
        <v>-0.41387020075112801</v>
      </c>
      <c r="AP580" s="18">
        <v>7.9897203020512499</v>
      </c>
      <c r="AQ580" s="16">
        <v>-0.27157500732762102</v>
      </c>
      <c r="AR580" s="18">
        <v>2.8010078842826398</v>
      </c>
      <c r="AS580" s="16">
        <v>-0.165629645718923</v>
      </c>
    </row>
    <row r="581" spans="2:45" x14ac:dyDescent="0.2">
      <c r="B581" s="29"/>
      <c r="C581" s="29"/>
      <c r="D581" s="29"/>
      <c r="E581" s="14" t="s">
        <v>302</v>
      </c>
      <c r="F581" s="15">
        <v>33441.49</v>
      </c>
      <c r="G581" s="16">
        <v>2.2881362671755001E-2</v>
      </c>
      <c r="H581" s="17">
        <v>1997.33</v>
      </c>
      <c r="I581" s="16">
        <v>2.84753582591411E-2</v>
      </c>
      <c r="J581" s="17">
        <v>9065.68</v>
      </c>
      <c r="K581" s="16">
        <v>8.7874205354352298E-3</v>
      </c>
      <c r="L581" s="18">
        <v>16.743097034541101</v>
      </c>
      <c r="M581" s="16">
        <v>-5.4391148436019002E-3</v>
      </c>
      <c r="N581" s="18">
        <v>3.6888010607036699</v>
      </c>
      <c r="O581" s="16">
        <v>1.3971171576306E-2</v>
      </c>
      <c r="P581" s="15">
        <v>102614.32</v>
      </c>
      <c r="Q581" s="16">
        <v>-2.3647181250780799E-2</v>
      </c>
      <c r="R581" s="17">
        <v>6257.28</v>
      </c>
      <c r="S581" s="16">
        <v>-1.28651501933322E-2</v>
      </c>
      <c r="T581" s="17">
        <v>28220.85</v>
      </c>
      <c r="U581" s="16">
        <v>-2.5848749451150201E-2</v>
      </c>
      <c r="V581" s="18">
        <v>16.399189424158699</v>
      </c>
      <c r="W581" s="16">
        <v>-1.09225513206835E-2</v>
      </c>
      <c r="X581" s="18">
        <v>3.6361172679065299</v>
      </c>
      <c r="Y581" s="16">
        <v>2.2599860125715201E-3</v>
      </c>
      <c r="Z581" s="15">
        <v>185048.14</v>
      </c>
      <c r="AA581" s="16">
        <v>-4.61576700467198E-2</v>
      </c>
      <c r="AB581" s="17">
        <v>11308.92</v>
      </c>
      <c r="AC581" s="16">
        <v>-5.0577725316231399E-2</v>
      </c>
      <c r="AD581" s="17">
        <v>51162.21</v>
      </c>
      <c r="AE581" s="16">
        <v>-5.4589376711934999E-2</v>
      </c>
      <c r="AF581" s="18">
        <v>16.3630249396052</v>
      </c>
      <c r="AG581" s="16">
        <v>4.6555209282230902E-3</v>
      </c>
      <c r="AH581" s="18">
        <v>3.6168910608044502</v>
      </c>
      <c r="AI581" s="16">
        <v>8.9185656026270401E-3</v>
      </c>
      <c r="AJ581" s="15">
        <v>354864.08</v>
      </c>
      <c r="AK581" s="16">
        <v>1.80646299220114E-2</v>
      </c>
      <c r="AL581" s="17">
        <v>21501.77</v>
      </c>
      <c r="AM581" s="16">
        <v>1.46364597293268E-2</v>
      </c>
      <c r="AN581" s="17">
        <v>97844.81</v>
      </c>
      <c r="AO581" s="16">
        <v>1.12504348555846E-2</v>
      </c>
      <c r="AP581" s="18">
        <v>16.503947349450801</v>
      </c>
      <c r="AQ581" s="16">
        <v>3.37871772674054E-3</v>
      </c>
      <c r="AR581" s="18">
        <v>3.6268053461394598</v>
      </c>
      <c r="AS581" s="16">
        <v>6.73838530155984E-3</v>
      </c>
    </row>
    <row r="582" spans="2:45" x14ac:dyDescent="0.2">
      <c r="B582" s="29"/>
      <c r="C582" s="29"/>
      <c r="D582" s="29"/>
      <c r="E582" s="14" t="s">
        <v>303</v>
      </c>
      <c r="F582" s="15">
        <v>11877.03</v>
      </c>
      <c r="G582" s="16">
        <v>-6.6071518437905E-2</v>
      </c>
      <c r="H582" s="17">
        <v>1049.01</v>
      </c>
      <c r="I582" s="16">
        <v>-0.110812551918219</v>
      </c>
      <c r="J582" s="17">
        <v>3923.37</v>
      </c>
      <c r="K582" s="16">
        <v>-8.9677878915141299E-2</v>
      </c>
      <c r="L582" s="18">
        <v>11.322132296165</v>
      </c>
      <c r="M582" s="16">
        <v>5.0316762316914003E-2</v>
      </c>
      <c r="N582" s="18">
        <v>3.02725208175625</v>
      </c>
      <c r="O582" s="16">
        <v>2.5931876124359099E-2</v>
      </c>
      <c r="P582" s="15">
        <v>37126.15</v>
      </c>
      <c r="Q582" s="16">
        <v>-5.9272724416368099E-2</v>
      </c>
      <c r="R582" s="17">
        <v>3295.81</v>
      </c>
      <c r="S582" s="16">
        <v>-0.108751558287385</v>
      </c>
      <c r="T582" s="17">
        <v>12158.35</v>
      </c>
      <c r="U582" s="16">
        <v>-8.5610779825655903E-2</v>
      </c>
      <c r="V582" s="18">
        <v>11.264651178314301</v>
      </c>
      <c r="W582" s="16">
        <v>5.5516320203532199E-2</v>
      </c>
      <c r="X582" s="18">
        <v>3.0535516743637099</v>
      </c>
      <c r="Y582" s="16">
        <v>2.8803987217025501E-2</v>
      </c>
      <c r="Z582" s="15">
        <v>66511.34</v>
      </c>
      <c r="AA582" s="16">
        <v>-7.2942911382877701E-2</v>
      </c>
      <c r="AB582" s="17">
        <v>5861.1</v>
      </c>
      <c r="AC582" s="16">
        <v>-0.13066113716660599</v>
      </c>
      <c r="AD582" s="17">
        <v>21352.71</v>
      </c>
      <c r="AE582" s="16">
        <v>-0.12950150615855599</v>
      </c>
      <c r="AF582" s="18">
        <v>11.347927863370399</v>
      </c>
      <c r="AG582" s="16">
        <v>6.6393242326254404E-2</v>
      </c>
      <c r="AH582" s="18">
        <v>3.1148898664384999</v>
      </c>
      <c r="AI582" s="16">
        <v>6.4972650930260903E-2</v>
      </c>
      <c r="AJ582" s="15">
        <v>131227.4</v>
      </c>
      <c r="AK582" s="16">
        <v>-9.5278321174152598E-3</v>
      </c>
      <c r="AL582" s="17">
        <v>11756.86</v>
      </c>
      <c r="AM582" s="16">
        <v>-7.1807301206341406E-2</v>
      </c>
      <c r="AN582" s="17">
        <v>43038.28</v>
      </c>
      <c r="AO582" s="16">
        <v>-7.0387683699728407E-2</v>
      </c>
      <c r="AP582" s="18">
        <v>11.1617727862712</v>
      </c>
      <c r="AQ582" s="16">
        <v>6.7097564083265004E-2</v>
      </c>
      <c r="AR582" s="18">
        <v>3.0490856047221202</v>
      </c>
      <c r="AS582" s="16">
        <v>6.5467991887765503E-2</v>
      </c>
    </row>
    <row r="583" spans="2:45" x14ac:dyDescent="0.2">
      <c r="B583" s="29"/>
      <c r="C583" s="29"/>
      <c r="D583" s="29"/>
      <c r="E583" s="14" t="s">
        <v>304</v>
      </c>
      <c r="F583" s="15">
        <v>124124.1</v>
      </c>
      <c r="G583" s="16">
        <v>0.32327279798347203</v>
      </c>
      <c r="H583" s="17">
        <v>18644.099999999999</v>
      </c>
      <c r="I583" s="16">
        <v>0.45571735311341</v>
      </c>
      <c r="J583" s="17">
        <v>35903.300000000003</v>
      </c>
      <c r="K583" s="16">
        <v>0.322059424607193</v>
      </c>
      <c r="L583" s="18">
        <v>6.6575538642251404</v>
      </c>
      <c r="M583" s="16">
        <v>-9.0982328984862901E-2</v>
      </c>
      <c r="N583" s="18">
        <v>3.4571780309887901</v>
      </c>
      <c r="O583" s="16">
        <v>9.1779034564932799E-4</v>
      </c>
      <c r="P583" s="15">
        <v>387071.41</v>
      </c>
      <c r="Q583" s="16">
        <v>0.41258127367165298</v>
      </c>
      <c r="R583" s="17">
        <v>56520.49</v>
      </c>
      <c r="S583" s="16">
        <v>0.57860649245169005</v>
      </c>
      <c r="T583" s="17">
        <v>111259.51</v>
      </c>
      <c r="U583" s="16">
        <v>0.34891683053342398</v>
      </c>
      <c r="V583" s="18">
        <v>6.8483378328814899</v>
      </c>
      <c r="W583" s="16">
        <v>-0.105172010614367</v>
      </c>
      <c r="X583" s="18">
        <v>3.4789961774953002</v>
      </c>
      <c r="Y583" s="16">
        <v>4.71967149472469E-2</v>
      </c>
      <c r="Z583" s="15">
        <v>695923.54</v>
      </c>
      <c r="AA583" s="16">
        <v>0.51837437023631305</v>
      </c>
      <c r="AB583" s="17">
        <v>122859.55</v>
      </c>
      <c r="AC583" s="16">
        <v>1.07334654816743</v>
      </c>
      <c r="AD583" s="17">
        <v>228399.99</v>
      </c>
      <c r="AE583" s="16">
        <v>0.626323123218405</v>
      </c>
      <c r="AF583" s="18">
        <v>5.6643829478457297</v>
      </c>
      <c r="AG583" s="16">
        <v>-0.26766976240495799</v>
      </c>
      <c r="AH583" s="18">
        <v>3.0469508339295501</v>
      </c>
      <c r="AI583" s="16">
        <v>-6.6375956561735797E-2</v>
      </c>
      <c r="AJ583" s="15">
        <v>1198735.99</v>
      </c>
      <c r="AK583" s="16">
        <v>0.43026006792857202</v>
      </c>
      <c r="AL583" s="17">
        <v>191770.36</v>
      </c>
      <c r="AM583" s="16">
        <v>0.79552024298510704</v>
      </c>
      <c r="AN583" s="17">
        <v>376429.62</v>
      </c>
      <c r="AO583" s="16">
        <v>0.45755254830144199</v>
      </c>
      <c r="AP583" s="18">
        <v>6.2508929429970301</v>
      </c>
      <c r="AQ583" s="16">
        <v>-0.20342860320487299</v>
      </c>
      <c r="AR583" s="18">
        <v>3.1844890155030798</v>
      </c>
      <c r="AS583" s="16">
        <v>-1.8724868893869501E-2</v>
      </c>
    </row>
    <row r="584" spans="2:45" x14ac:dyDescent="0.2">
      <c r="B584" s="29"/>
      <c r="C584" s="29"/>
      <c r="D584" s="29"/>
      <c r="E584" s="14" t="s">
        <v>305</v>
      </c>
      <c r="F584" s="15">
        <v>22971.16</v>
      </c>
      <c r="G584" s="16">
        <v>0.157120693129156</v>
      </c>
      <c r="H584" s="17">
        <v>1428.38</v>
      </c>
      <c r="I584" s="16">
        <v>-3.58425358425358E-2</v>
      </c>
      <c r="J584" s="17">
        <v>5295.51</v>
      </c>
      <c r="K584" s="16">
        <v>-3.4868949830776597E-2</v>
      </c>
      <c r="L584" s="18">
        <v>16.0819669835758</v>
      </c>
      <c r="M584" s="16">
        <v>0.200136633428766</v>
      </c>
      <c r="N584" s="18">
        <v>4.3378560327522804</v>
      </c>
      <c r="O584" s="16">
        <v>0.19892598308413101</v>
      </c>
      <c r="P584" s="15">
        <v>85749.23</v>
      </c>
      <c r="Q584" s="16">
        <v>0.19449640763297699</v>
      </c>
      <c r="R584" s="17">
        <v>5405.26</v>
      </c>
      <c r="S584" s="16">
        <v>4.8778973429623597E-2</v>
      </c>
      <c r="T584" s="17">
        <v>18766.07</v>
      </c>
      <c r="U584" s="16">
        <v>2.85894849233767E-2</v>
      </c>
      <c r="V584" s="18">
        <v>15.864034292522501</v>
      </c>
      <c r="W584" s="16">
        <v>0.13894007974515499</v>
      </c>
      <c r="X584" s="18">
        <v>4.5693760068037701</v>
      </c>
      <c r="Y584" s="16">
        <v>0.161295565569542</v>
      </c>
      <c r="Z584" s="15">
        <v>149441.85999999999</v>
      </c>
      <c r="AA584" s="16">
        <v>0.24924491591484299</v>
      </c>
      <c r="AB584" s="17">
        <v>9637.4599999999991</v>
      </c>
      <c r="AC584" s="16">
        <v>0.126292539267016</v>
      </c>
      <c r="AD584" s="17">
        <v>34023.43</v>
      </c>
      <c r="AE584" s="16">
        <v>0.140836904935148</v>
      </c>
      <c r="AF584" s="18">
        <v>15.506353333762201</v>
      </c>
      <c r="AG584" s="16">
        <v>0.109165578534191</v>
      </c>
      <c r="AH584" s="18">
        <v>4.39232199692976</v>
      </c>
      <c r="AI584" s="16">
        <v>9.5024986052548596E-2</v>
      </c>
      <c r="AJ584" s="15">
        <v>259623.67</v>
      </c>
      <c r="AK584" s="16">
        <v>0.21255529502316201</v>
      </c>
      <c r="AL584" s="17">
        <v>17362.599999999999</v>
      </c>
      <c r="AM584" s="16">
        <v>0.142700317749481</v>
      </c>
      <c r="AN584" s="17">
        <v>62046.21</v>
      </c>
      <c r="AO584" s="16">
        <v>0.18183369698447399</v>
      </c>
      <c r="AP584" s="18">
        <v>14.9530410192022</v>
      </c>
      <c r="AQ584" s="16">
        <v>6.1131493698417E-2</v>
      </c>
      <c r="AR584" s="18">
        <v>4.1843598505049702</v>
      </c>
      <c r="AS584" s="16">
        <v>2.5994857074287801E-2</v>
      </c>
    </row>
    <row r="585" spans="2:45" x14ac:dyDescent="0.2">
      <c r="B585" s="29"/>
      <c r="C585" s="29"/>
      <c r="D585" s="29"/>
      <c r="E585" s="14" t="s">
        <v>306</v>
      </c>
      <c r="F585" s="15">
        <v>24617.77</v>
      </c>
      <c r="G585" s="16">
        <v>0.11108368003307401</v>
      </c>
      <c r="H585" s="17">
        <v>2231.14</v>
      </c>
      <c r="I585" s="16">
        <v>4.28324374853939E-2</v>
      </c>
      <c r="J585" s="17">
        <v>6989.38</v>
      </c>
      <c r="K585" s="16">
        <v>1.09727027621242E-2</v>
      </c>
      <c r="L585" s="18">
        <v>11.033718188907899</v>
      </c>
      <c r="M585" s="16">
        <v>6.5447947430802705E-2</v>
      </c>
      <c r="N585" s="18">
        <v>3.5221679176121499</v>
      </c>
      <c r="O585" s="16">
        <v>9.9024411833704098E-2</v>
      </c>
      <c r="P585" s="15">
        <v>90223.95</v>
      </c>
      <c r="Q585" s="16">
        <v>0.114597386925883</v>
      </c>
      <c r="R585" s="17">
        <v>8246.98</v>
      </c>
      <c r="S585" s="16">
        <v>3.9437464709203798E-2</v>
      </c>
      <c r="T585" s="17">
        <v>25416.04</v>
      </c>
      <c r="U585" s="16">
        <v>1.38967786408635E-2</v>
      </c>
      <c r="V585" s="18">
        <v>10.940241154943999</v>
      </c>
      <c r="W585" s="16">
        <v>7.2308267470141796E-2</v>
      </c>
      <c r="X585" s="18">
        <v>3.54988227906472</v>
      </c>
      <c r="Y585" s="16">
        <v>9.9320375018854906E-2</v>
      </c>
      <c r="Z585" s="15">
        <v>154742.19</v>
      </c>
      <c r="AA585" s="16">
        <v>5.23906148814932E-2</v>
      </c>
      <c r="AB585" s="17">
        <v>14231.58</v>
      </c>
      <c r="AC585" s="16">
        <v>2.34323662464057E-3</v>
      </c>
      <c r="AD585" s="17">
        <v>43512.25</v>
      </c>
      <c r="AE585" s="16">
        <v>-5.9863892740718398E-3</v>
      </c>
      <c r="AF585" s="18">
        <v>10.873156037488499</v>
      </c>
      <c r="AG585" s="16">
        <v>4.99303795627788E-2</v>
      </c>
      <c r="AH585" s="18">
        <v>3.5562902401048002</v>
      </c>
      <c r="AI585" s="16">
        <v>5.8728576274657197E-2</v>
      </c>
      <c r="AJ585" s="15">
        <v>286455.74</v>
      </c>
      <c r="AK585" s="16">
        <v>8.2770300279507505E-2</v>
      </c>
      <c r="AL585" s="17">
        <v>25800.83</v>
      </c>
      <c r="AM585" s="16">
        <v>-1.06742965108188E-3</v>
      </c>
      <c r="AN585" s="17">
        <v>79581.81</v>
      </c>
      <c r="AO585" s="16">
        <v>4.6232066974703197E-3</v>
      </c>
      <c r="AP585" s="18">
        <v>11.1025784829403</v>
      </c>
      <c r="AQ585" s="16">
        <v>8.3927316436689603E-2</v>
      </c>
      <c r="AR585" s="18">
        <v>3.5995127529770898</v>
      </c>
      <c r="AS585" s="16">
        <v>7.7787466048024695E-2</v>
      </c>
    </row>
    <row r="586" spans="2:45" x14ac:dyDescent="0.2">
      <c r="B586" s="29"/>
      <c r="C586" s="29"/>
      <c r="D586" s="29"/>
      <c r="E586" s="14" t="s">
        <v>307</v>
      </c>
      <c r="F586" s="15">
        <v>31237.83</v>
      </c>
      <c r="G586" s="16">
        <v>0.63586961360107497</v>
      </c>
      <c r="H586" s="17">
        <v>2063.09</v>
      </c>
      <c r="I586" s="16">
        <v>0.75271859176946299</v>
      </c>
      <c r="J586" s="17">
        <v>8064.63</v>
      </c>
      <c r="K586" s="16">
        <v>0.79175775834488704</v>
      </c>
      <c r="L586" s="18">
        <v>15.141283220799901</v>
      </c>
      <c r="M586" s="16">
        <v>-6.6667278316722298E-2</v>
      </c>
      <c r="N586" s="18">
        <v>3.8734362270804699</v>
      </c>
      <c r="O586" s="16">
        <v>-8.7002913210662697E-2</v>
      </c>
      <c r="P586" s="15">
        <v>114165.42</v>
      </c>
      <c r="Q586" s="16">
        <v>0.53699497551977804</v>
      </c>
      <c r="R586" s="17">
        <v>7611.99</v>
      </c>
      <c r="S586" s="16">
        <v>0.66328488270461206</v>
      </c>
      <c r="T586" s="17">
        <v>29151.62</v>
      </c>
      <c r="U586" s="16">
        <v>0.80977609688686203</v>
      </c>
      <c r="V586" s="18">
        <v>14.998104306495399</v>
      </c>
      <c r="W586" s="16">
        <v>-7.5928007581887003E-2</v>
      </c>
      <c r="X586" s="18">
        <v>3.9162633157265399</v>
      </c>
      <c r="Y586" s="16">
        <v>-0.15072644723085701</v>
      </c>
      <c r="Z586" s="15">
        <v>192500.68</v>
      </c>
      <c r="AA586" s="16">
        <v>0.36161627879012498</v>
      </c>
      <c r="AB586" s="17">
        <v>12992.46</v>
      </c>
      <c r="AC586" s="16">
        <v>0.468242138368334</v>
      </c>
      <c r="AD586" s="17">
        <v>49163.07</v>
      </c>
      <c r="AE586" s="16">
        <v>0.66330890515028595</v>
      </c>
      <c r="AF586" s="18">
        <v>14.8163380914777</v>
      </c>
      <c r="AG586" s="16">
        <v>-7.26214408317572E-2</v>
      </c>
      <c r="AH586" s="18">
        <v>3.9155545005631298</v>
      </c>
      <c r="AI586" s="16">
        <v>-0.181380996293591</v>
      </c>
      <c r="AJ586" s="15">
        <v>325184.01</v>
      </c>
      <c r="AK586" s="16">
        <v>1.2623729039456201E-2</v>
      </c>
      <c r="AL586" s="17">
        <v>21669.21</v>
      </c>
      <c r="AM586" s="16">
        <v>-9.3459524797884705E-3</v>
      </c>
      <c r="AN586" s="17">
        <v>83424.05</v>
      </c>
      <c r="AO586" s="16">
        <v>0.26330211322526198</v>
      </c>
      <c r="AP586" s="18">
        <v>15.006731209859501</v>
      </c>
      <c r="AQ586" s="16">
        <v>2.21769462046198E-2</v>
      </c>
      <c r="AR586" s="18">
        <v>3.8979647955235901</v>
      </c>
      <c r="AS586" s="16">
        <v>-0.19843106534969199</v>
      </c>
    </row>
    <row r="587" spans="2:45" x14ac:dyDescent="0.2">
      <c r="B587" s="29"/>
      <c r="C587" s="29"/>
      <c r="D587" s="29"/>
      <c r="E587" s="14" t="s">
        <v>308</v>
      </c>
      <c r="F587" s="15">
        <v>26934.45</v>
      </c>
      <c r="G587" s="16">
        <v>0.124123553863875</v>
      </c>
      <c r="H587" s="17">
        <v>2216.96</v>
      </c>
      <c r="I587" s="16">
        <v>0.18104330037504299</v>
      </c>
      <c r="J587" s="17">
        <v>8148.65</v>
      </c>
      <c r="K587" s="16">
        <v>0.10806889386884801</v>
      </c>
      <c r="L587" s="18">
        <v>12.1492719760393</v>
      </c>
      <c r="M587" s="16">
        <v>-4.8194462043087E-2</v>
      </c>
      <c r="N587" s="18">
        <v>3.3053880090567098</v>
      </c>
      <c r="O587" s="16">
        <v>1.44888644414265E-2</v>
      </c>
      <c r="P587" s="15">
        <v>81781.13</v>
      </c>
      <c r="Q587" s="16">
        <v>0.105279155490815</v>
      </c>
      <c r="R587" s="17">
        <v>6619.75</v>
      </c>
      <c r="S587" s="16">
        <v>0.12713239538300999</v>
      </c>
      <c r="T587" s="17">
        <v>24064.720000000001</v>
      </c>
      <c r="U587" s="16">
        <v>8.2977324490603299E-2</v>
      </c>
      <c r="V587" s="18">
        <v>12.354111560104201</v>
      </c>
      <c r="W587" s="16">
        <v>-1.938835223059E-2</v>
      </c>
      <c r="X587" s="18">
        <v>3.3983827777759301</v>
      </c>
      <c r="Y587" s="16">
        <v>2.05930729073222E-2</v>
      </c>
      <c r="Z587" s="15">
        <v>139907.32999999999</v>
      </c>
      <c r="AA587" s="16">
        <v>9.9354605005455093E-2</v>
      </c>
      <c r="AB587" s="17">
        <v>11157.44</v>
      </c>
      <c r="AC587" s="16">
        <v>8.1737420705287805E-2</v>
      </c>
      <c r="AD587" s="17">
        <v>41226.79</v>
      </c>
      <c r="AE587" s="16">
        <v>6.7168790169168394E-2</v>
      </c>
      <c r="AF587" s="18">
        <v>12.5393755198325</v>
      </c>
      <c r="AG587" s="16">
        <v>1.6286008011704801E-2</v>
      </c>
      <c r="AH587" s="18">
        <v>3.39360231538764</v>
      </c>
      <c r="AI587" s="16">
        <v>3.0160003865165999E-2</v>
      </c>
      <c r="AJ587" s="15">
        <v>256889.13</v>
      </c>
      <c r="AK587" s="16">
        <v>0.106168985248748</v>
      </c>
      <c r="AL587" s="17">
        <v>20316.63</v>
      </c>
      <c r="AM587" s="16">
        <v>9.2015409001269102E-2</v>
      </c>
      <c r="AN587" s="17">
        <v>76154.97</v>
      </c>
      <c r="AO587" s="16">
        <v>9.3270801080480206E-2</v>
      </c>
      <c r="AP587" s="18">
        <v>12.644278603291999</v>
      </c>
      <c r="AQ587" s="16">
        <v>1.2960967520067901E-2</v>
      </c>
      <c r="AR587" s="18">
        <v>3.3732418251888201</v>
      </c>
      <c r="AS587" s="16">
        <v>1.1797794430731E-2</v>
      </c>
    </row>
    <row r="588" spans="2:45" x14ac:dyDescent="0.2">
      <c r="B588" s="29"/>
      <c r="C588" s="29"/>
      <c r="D588" s="29"/>
      <c r="E588" s="14" t="s">
        <v>309</v>
      </c>
      <c r="F588" s="15">
        <v>23726.26</v>
      </c>
      <c r="G588" s="16">
        <v>0.25447688316192801</v>
      </c>
      <c r="H588" s="17">
        <v>2360.31</v>
      </c>
      <c r="I588" s="16">
        <v>0.39698031463440703</v>
      </c>
      <c r="J588" s="17">
        <v>7696.32</v>
      </c>
      <c r="K588" s="16">
        <v>0.23741215398195101</v>
      </c>
      <c r="L588" s="18">
        <v>10.052179586579699</v>
      </c>
      <c r="M588" s="16">
        <v>-0.102008188647792</v>
      </c>
      <c r="N588" s="18">
        <v>3.0828058084902898</v>
      </c>
      <c r="O588" s="16">
        <v>1.3790659098558301E-2</v>
      </c>
      <c r="P588" s="15">
        <v>68978.39</v>
      </c>
      <c r="Q588" s="16">
        <v>0.22666586285989501</v>
      </c>
      <c r="R588" s="17">
        <v>6760.4</v>
      </c>
      <c r="S588" s="16">
        <v>0.30922640142844399</v>
      </c>
      <c r="T588" s="17">
        <v>22047.09</v>
      </c>
      <c r="U588" s="16">
        <v>0.17900264067277799</v>
      </c>
      <c r="V588" s="18">
        <v>10.2033001005858</v>
      </c>
      <c r="W588" s="16">
        <v>-6.30605512373347E-2</v>
      </c>
      <c r="X588" s="18">
        <v>3.12868455655599</v>
      </c>
      <c r="Y588" s="16">
        <v>4.0426730647455299E-2</v>
      </c>
      <c r="Z588" s="15">
        <v>117837.43</v>
      </c>
      <c r="AA588" s="16">
        <v>0.233329746858363</v>
      </c>
      <c r="AB588" s="17">
        <v>11071.78</v>
      </c>
      <c r="AC588" s="16">
        <v>0.19327004737824599</v>
      </c>
      <c r="AD588" s="17">
        <v>37854.129999999997</v>
      </c>
      <c r="AE588" s="16">
        <v>0.12994468501862799</v>
      </c>
      <c r="AF588" s="18">
        <v>10.6430429434111</v>
      </c>
      <c r="AG588" s="16">
        <v>3.3571360957340098E-2</v>
      </c>
      <c r="AH588" s="18">
        <v>3.1129345727929798</v>
      </c>
      <c r="AI588" s="16">
        <v>9.1495684001585406E-2</v>
      </c>
      <c r="AJ588" s="15">
        <v>219512.59</v>
      </c>
      <c r="AK588" s="16">
        <v>0.164185996658686</v>
      </c>
      <c r="AL588" s="17">
        <v>20221.349999999999</v>
      </c>
      <c r="AM588" s="16">
        <v>0.100191242039516</v>
      </c>
      <c r="AN588" s="17">
        <v>71392.850000000006</v>
      </c>
      <c r="AO588" s="16">
        <v>8.3561918485217004E-2</v>
      </c>
      <c r="AP588" s="18">
        <v>10.855486404221301</v>
      </c>
      <c r="AQ588" s="16">
        <v>5.81669369595577E-2</v>
      </c>
      <c r="AR588" s="18">
        <v>3.0747139244336101</v>
      </c>
      <c r="AS588" s="16">
        <v>7.4406526104367807E-2</v>
      </c>
    </row>
    <row r="589" spans="2:45" x14ac:dyDescent="0.2">
      <c r="B589" s="29"/>
      <c r="C589" s="29"/>
      <c r="D589" s="29"/>
      <c r="E589" s="14" t="s">
        <v>310</v>
      </c>
      <c r="F589" s="15">
        <v>9358.4599999999991</v>
      </c>
      <c r="G589" s="16">
        <v>-6.2880454537716804E-2</v>
      </c>
      <c r="H589" s="17">
        <v>1105.06</v>
      </c>
      <c r="I589" s="16">
        <v>-0.10448946515397101</v>
      </c>
      <c r="J589" s="17">
        <v>3418.23</v>
      </c>
      <c r="K589" s="16">
        <v>-0.119031050906167</v>
      </c>
      <c r="L589" s="18">
        <v>8.4687347293359601</v>
      </c>
      <c r="M589" s="16">
        <v>4.6464010189905897E-2</v>
      </c>
      <c r="N589" s="18">
        <v>2.7378087489724199</v>
      </c>
      <c r="O589" s="16">
        <v>6.3737316083849305E-2</v>
      </c>
      <c r="P589" s="15">
        <v>27301.15</v>
      </c>
      <c r="Q589" s="16">
        <v>-9.4467595909421401E-2</v>
      </c>
      <c r="R589" s="17">
        <v>3248.84</v>
      </c>
      <c r="S589" s="16">
        <v>-0.14329035949823701</v>
      </c>
      <c r="T589" s="17">
        <v>9850.9</v>
      </c>
      <c r="U589" s="16">
        <v>-0.16345027824413699</v>
      </c>
      <c r="V589" s="18">
        <v>8.4033531968333293</v>
      </c>
      <c r="W589" s="16">
        <v>5.69886940460025E-2</v>
      </c>
      <c r="X589" s="18">
        <v>2.7714371275721001</v>
      </c>
      <c r="Y589" s="16">
        <v>8.2460947079062902E-2</v>
      </c>
      <c r="Z589" s="15">
        <v>48573.11</v>
      </c>
      <c r="AA589" s="16">
        <v>-0.18469332449763301</v>
      </c>
      <c r="AB589" s="17">
        <v>5545.44</v>
      </c>
      <c r="AC589" s="16">
        <v>-0.27580357224477797</v>
      </c>
      <c r="AD589" s="17">
        <v>17511.41</v>
      </c>
      <c r="AE589" s="16">
        <v>-0.28719380498769498</v>
      </c>
      <c r="AF589" s="18">
        <v>8.7591083845465807</v>
      </c>
      <c r="AG589" s="16">
        <v>0.12580875057552801</v>
      </c>
      <c r="AH589" s="18">
        <v>2.7737977695685299</v>
      </c>
      <c r="AI589" s="16">
        <v>0.143798526454013</v>
      </c>
      <c r="AJ589" s="15">
        <v>97767.87</v>
      </c>
      <c r="AK589" s="16">
        <v>-0.32702666648678103</v>
      </c>
      <c r="AL589" s="17">
        <v>11123.07</v>
      </c>
      <c r="AM589" s="16">
        <v>-0.35038207082151701</v>
      </c>
      <c r="AN589" s="17">
        <v>35939.47</v>
      </c>
      <c r="AO589" s="16">
        <v>-0.35922039114163501</v>
      </c>
      <c r="AP589" s="18">
        <v>8.7896480018555998</v>
      </c>
      <c r="AQ589" s="16">
        <v>3.5952524223386198E-2</v>
      </c>
      <c r="AR589" s="18">
        <v>2.7203481297860002</v>
      </c>
      <c r="AS589" s="16">
        <v>5.0241493658344502E-2</v>
      </c>
    </row>
    <row r="590" spans="2:45" x14ac:dyDescent="0.2">
      <c r="B590" s="29"/>
      <c r="C590" s="29"/>
      <c r="D590" s="29"/>
      <c r="E590" s="14" t="s">
        <v>311</v>
      </c>
      <c r="F590" s="15">
        <v>18729.25</v>
      </c>
      <c r="G590" s="16">
        <v>0.469716968102804</v>
      </c>
      <c r="H590" s="17">
        <v>1182.6500000000001</v>
      </c>
      <c r="I590" s="16">
        <v>0.17234508668801199</v>
      </c>
      <c r="J590" s="17">
        <v>4770.08</v>
      </c>
      <c r="K590" s="16">
        <v>0.44977980128927902</v>
      </c>
      <c r="L590" s="18">
        <v>15.8366803365324</v>
      </c>
      <c r="M590" s="16">
        <v>0.25365558724257198</v>
      </c>
      <c r="N590" s="18">
        <v>3.92640165364103</v>
      </c>
      <c r="O590" s="16">
        <v>1.37518585896942E-2</v>
      </c>
      <c r="P590" s="15">
        <v>63479.040000000001</v>
      </c>
      <c r="Q590" s="16">
        <v>0.45075052564219797</v>
      </c>
      <c r="R590" s="17">
        <v>3986.43</v>
      </c>
      <c r="S590" s="16">
        <v>0.35657917572713499</v>
      </c>
      <c r="T590" s="17">
        <v>16165.68</v>
      </c>
      <c r="U590" s="16">
        <v>0.38502505192018999</v>
      </c>
      <c r="V590" s="18">
        <v>15.9237814284962</v>
      </c>
      <c r="W590" s="16">
        <v>6.9418248193723706E-2</v>
      </c>
      <c r="X590" s="18">
        <v>3.9267782116186898</v>
      </c>
      <c r="Y590" s="16">
        <v>4.74543573279676E-2</v>
      </c>
      <c r="Z590" s="15">
        <v>112081.19</v>
      </c>
      <c r="AA590" s="16">
        <v>0.50226872605399298</v>
      </c>
      <c r="AB590" s="17">
        <v>7142.55</v>
      </c>
      <c r="AC590" s="16">
        <v>0.50433764324542896</v>
      </c>
      <c r="AD590" s="17">
        <v>28053.14</v>
      </c>
      <c r="AE590" s="16">
        <v>0.41906565618243802</v>
      </c>
      <c r="AF590" s="18">
        <v>15.6920413577784</v>
      </c>
      <c r="AG590" s="16">
        <v>-1.3753010839859599E-3</v>
      </c>
      <c r="AH590" s="18">
        <v>3.9953171017575899</v>
      </c>
      <c r="AI590" s="16">
        <v>5.86322905561589E-2</v>
      </c>
      <c r="AJ590" s="15">
        <v>201653.74</v>
      </c>
      <c r="AK590" s="16">
        <v>0.38161896429898401</v>
      </c>
      <c r="AL590" s="17">
        <v>14196.83</v>
      </c>
      <c r="AM590" s="16">
        <v>0.51568658851664395</v>
      </c>
      <c r="AN590" s="17">
        <v>51210.01</v>
      </c>
      <c r="AO590" s="16">
        <v>0.26964207306899102</v>
      </c>
      <c r="AP590" s="18">
        <v>14.204138529516801</v>
      </c>
      <c r="AQ590" s="16">
        <v>-8.8453394806948499E-2</v>
      </c>
      <c r="AR590" s="18">
        <v>3.9377797426713999</v>
      </c>
      <c r="AS590" s="16">
        <v>8.8195636868997201E-2</v>
      </c>
    </row>
    <row r="591" spans="2:45" x14ac:dyDescent="0.2">
      <c r="B591" s="29"/>
      <c r="C591" s="29"/>
      <c r="D591" s="29"/>
      <c r="E591" s="14" t="s">
        <v>312</v>
      </c>
      <c r="F591" s="15">
        <v>6664.59</v>
      </c>
      <c r="G591" s="16">
        <v>0.84078253952470905</v>
      </c>
      <c r="H591" s="17">
        <v>336.67</v>
      </c>
      <c r="I591" s="16">
        <v>0.86541445035460995</v>
      </c>
      <c r="J591" s="17">
        <v>1467.15</v>
      </c>
      <c r="K591" s="16">
        <v>0.86917138052285603</v>
      </c>
      <c r="L591" s="18">
        <v>19.7956158849912</v>
      </c>
      <c r="M591" s="16">
        <v>-1.3204524509402399E-2</v>
      </c>
      <c r="N591" s="18">
        <v>4.5425416624067099</v>
      </c>
      <c r="O591" s="16">
        <v>-1.5187928348338899E-2</v>
      </c>
      <c r="P591" s="15">
        <v>20108.599999999999</v>
      </c>
      <c r="Q591" s="16">
        <v>0.59958062773791099</v>
      </c>
      <c r="R591" s="17">
        <v>972.46</v>
      </c>
      <c r="S591" s="16">
        <v>0.492808129806733</v>
      </c>
      <c r="T591" s="17">
        <v>4290.22</v>
      </c>
      <c r="U591" s="16">
        <v>0.57098549567726498</v>
      </c>
      <c r="V591" s="18">
        <v>20.678074162433401</v>
      </c>
      <c r="W591" s="16">
        <v>7.1524595692684004E-2</v>
      </c>
      <c r="X591" s="18">
        <v>4.6870789842945104</v>
      </c>
      <c r="Y591" s="16">
        <v>1.82020344168221E-2</v>
      </c>
      <c r="Z591" s="15">
        <v>34210.050000000003</v>
      </c>
      <c r="AA591" s="16">
        <v>0.45876054572318598</v>
      </c>
      <c r="AB591" s="17">
        <v>1591.71</v>
      </c>
      <c r="AC591" s="16">
        <v>0.30680120195070698</v>
      </c>
      <c r="AD591" s="17">
        <v>6984.59</v>
      </c>
      <c r="AE591" s="16">
        <v>0.38127915738014201</v>
      </c>
      <c r="AF591" s="18">
        <v>21.492639990953101</v>
      </c>
      <c r="AG591" s="16">
        <v>0.116283443530388</v>
      </c>
      <c r="AH591" s="18">
        <v>4.8979324484329103</v>
      </c>
      <c r="AI591" s="16">
        <v>5.6093938672036298E-2</v>
      </c>
      <c r="AJ591" s="15">
        <v>60784.22</v>
      </c>
      <c r="AK591" s="16">
        <v>0.26820773043923302</v>
      </c>
      <c r="AL591" s="17">
        <v>2912.53</v>
      </c>
      <c r="AM591" s="16">
        <v>0.17803637010791301</v>
      </c>
      <c r="AN591" s="17">
        <v>12446.82</v>
      </c>
      <c r="AO591" s="16">
        <v>0.18726129474114001</v>
      </c>
      <c r="AP591" s="18">
        <v>20.869903485972699</v>
      </c>
      <c r="AQ591" s="16">
        <v>7.6543783043862904E-2</v>
      </c>
      <c r="AR591" s="18">
        <v>4.8835140220554303</v>
      </c>
      <c r="AS591" s="16">
        <v>6.8179124558880005E-2</v>
      </c>
    </row>
    <row r="592" spans="2:45" x14ac:dyDescent="0.2">
      <c r="B592" s="29"/>
      <c r="C592" s="29"/>
      <c r="D592" s="29"/>
      <c r="E592" s="14" t="s">
        <v>313</v>
      </c>
      <c r="F592" s="15">
        <v>15184.41</v>
      </c>
      <c r="G592" s="16">
        <v>0.15631011180510199</v>
      </c>
      <c r="H592" s="17">
        <v>1032.32</v>
      </c>
      <c r="I592" s="16">
        <v>2.9334928706750401E-2</v>
      </c>
      <c r="J592" s="17">
        <v>3868.61</v>
      </c>
      <c r="K592" s="16">
        <v>7.2956766771319903E-2</v>
      </c>
      <c r="L592" s="18">
        <v>14.709014646621201</v>
      </c>
      <c r="M592" s="16">
        <v>0.12335652813985699</v>
      </c>
      <c r="N592" s="18">
        <v>3.9250299203072898</v>
      </c>
      <c r="O592" s="16">
        <v>7.7685651104661094E-2</v>
      </c>
      <c r="P592" s="15">
        <v>54363.5</v>
      </c>
      <c r="Q592" s="16">
        <v>0.21100895768157099</v>
      </c>
      <c r="R592" s="17">
        <v>3775.33</v>
      </c>
      <c r="S592" s="16">
        <v>0.13946427224024699</v>
      </c>
      <c r="T592" s="17">
        <v>13944.81</v>
      </c>
      <c r="U592" s="16">
        <v>0.18748158505617701</v>
      </c>
      <c r="V592" s="18">
        <v>14.399668373360701</v>
      </c>
      <c r="W592" s="16">
        <v>6.2788002383490804E-2</v>
      </c>
      <c r="X592" s="18">
        <v>3.8984754901644401</v>
      </c>
      <c r="Y592" s="16">
        <v>1.98128315600621E-2</v>
      </c>
      <c r="Z592" s="15">
        <v>96443.5</v>
      </c>
      <c r="AA592" s="16">
        <v>0.24633521090976701</v>
      </c>
      <c r="AB592" s="17">
        <v>6734.86</v>
      </c>
      <c r="AC592" s="16">
        <v>0.14635329521721599</v>
      </c>
      <c r="AD592" s="17">
        <v>24465.49</v>
      </c>
      <c r="AE592" s="16">
        <v>0.17392729233922799</v>
      </c>
      <c r="AF592" s="18">
        <v>14.3200452570655</v>
      </c>
      <c r="AG592" s="16">
        <v>8.7217366678923103E-2</v>
      </c>
      <c r="AH592" s="18">
        <v>3.94202200732542</v>
      </c>
      <c r="AI592" s="16">
        <v>6.1680070855372297E-2</v>
      </c>
      <c r="AJ592" s="15">
        <v>179287.55</v>
      </c>
      <c r="AK592" s="16">
        <v>0.11829424395876501</v>
      </c>
      <c r="AL592" s="17">
        <v>12681.01</v>
      </c>
      <c r="AM592" s="16">
        <v>4.7132917486222101E-2</v>
      </c>
      <c r="AN592" s="17">
        <v>46230.35</v>
      </c>
      <c r="AO592" s="16">
        <v>7.5668757026811695E-2</v>
      </c>
      <c r="AP592" s="18">
        <v>14.138270532079099</v>
      </c>
      <c r="AQ592" s="16">
        <v>6.7958255617992194E-2</v>
      </c>
      <c r="AR592" s="18">
        <v>3.8781352509769</v>
      </c>
      <c r="AS592" s="16">
        <v>3.96269638338956E-2</v>
      </c>
    </row>
    <row r="593" spans="2:45" x14ac:dyDescent="0.2">
      <c r="B593" s="29"/>
      <c r="C593" s="29"/>
      <c r="D593" s="29"/>
      <c r="E593" s="14" t="s">
        <v>314</v>
      </c>
      <c r="F593" s="15">
        <v>60959.839999999997</v>
      </c>
      <c r="G593" s="16">
        <v>0.36210291724510402</v>
      </c>
      <c r="H593" s="17">
        <v>3256.46</v>
      </c>
      <c r="I593" s="16">
        <v>0.24070271155831699</v>
      </c>
      <c r="J593" s="17">
        <v>13472.76</v>
      </c>
      <c r="K593" s="16">
        <v>0.21920575108321499</v>
      </c>
      <c r="L593" s="18">
        <v>18.7196649122053</v>
      </c>
      <c r="M593" s="16">
        <v>9.7847940973957395E-2</v>
      </c>
      <c r="N593" s="18">
        <v>4.5246734893221596</v>
      </c>
      <c r="O593" s="16">
        <v>0.117205128039243</v>
      </c>
      <c r="P593" s="15">
        <v>206763.6</v>
      </c>
      <c r="Q593" s="16">
        <v>0.46599356168051997</v>
      </c>
      <c r="R593" s="17">
        <v>11007.98</v>
      </c>
      <c r="S593" s="16">
        <v>0.38487628810209501</v>
      </c>
      <c r="T593" s="17">
        <v>45547</v>
      </c>
      <c r="U593" s="16">
        <v>0.33206756644910601</v>
      </c>
      <c r="V593" s="18">
        <v>18.783064649463402</v>
      </c>
      <c r="W593" s="16">
        <v>5.8573660532228698E-2</v>
      </c>
      <c r="X593" s="18">
        <v>4.5395657233187698</v>
      </c>
      <c r="Y593" s="16">
        <v>0.10053994151994899</v>
      </c>
      <c r="Z593" s="15">
        <v>364731.85</v>
      </c>
      <c r="AA593" s="16">
        <v>0.48789650692641601</v>
      </c>
      <c r="AB593" s="17">
        <v>19779.52</v>
      </c>
      <c r="AC593" s="16">
        <v>0.44791938890169902</v>
      </c>
      <c r="AD593" s="17">
        <v>80768.960000000006</v>
      </c>
      <c r="AE593" s="16">
        <v>0.37662717057630701</v>
      </c>
      <c r="AF593" s="18">
        <v>18.439873667308401</v>
      </c>
      <c r="AG593" s="16">
        <v>2.76100439921875E-2</v>
      </c>
      <c r="AH593" s="18">
        <v>4.5157428051568296</v>
      </c>
      <c r="AI593" s="16">
        <v>8.0827502702512599E-2</v>
      </c>
      <c r="AJ593" s="15">
        <v>627700.15</v>
      </c>
      <c r="AK593" s="16">
        <v>0.394199743975502</v>
      </c>
      <c r="AL593" s="17">
        <v>34944.639999999999</v>
      </c>
      <c r="AM593" s="16">
        <v>0.35803061186817098</v>
      </c>
      <c r="AN593" s="17">
        <v>144411.41</v>
      </c>
      <c r="AO593" s="16">
        <v>0.28940370683205002</v>
      </c>
      <c r="AP593" s="18">
        <v>17.962701862145401</v>
      </c>
      <c r="AQ593" s="16">
        <v>2.66335175298992E-2</v>
      </c>
      <c r="AR593" s="18">
        <v>4.3466104928966498</v>
      </c>
      <c r="AS593" s="16">
        <v>8.1274806787183004E-2</v>
      </c>
    </row>
    <row r="594" spans="2:45" x14ac:dyDescent="0.2">
      <c r="B594" s="29"/>
      <c r="C594" s="29"/>
      <c r="D594" s="29"/>
      <c r="E594" s="14" t="s">
        <v>315</v>
      </c>
      <c r="F594" s="15">
        <v>48918.85</v>
      </c>
      <c r="G594" s="16">
        <v>0.41573447003778802</v>
      </c>
      <c r="H594" s="17">
        <v>3305.63</v>
      </c>
      <c r="I594" s="16">
        <v>0.36114256537798001</v>
      </c>
      <c r="J594" s="17">
        <v>11620.71</v>
      </c>
      <c r="K594" s="16">
        <v>0.53839667027633797</v>
      </c>
      <c r="L594" s="18">
        <v>14.7986465514894</v>
      </c>
      <c r="M594" s="16">
        <v>4.0107411264923801E-2</v>
      </c>
      <c r="N594" s="18">
        <v>4.2096266062916996</v>
      </c>
      <c r="O594" s="16">
        <v>-7.9733792076212201E-2</v>
      </c>
      <c r="P594" s="15">
        <v>181141.92</v>
      </c>
      <c r="Q594" s="16">
        <v>0.230710779917492</v>
      </c>
      <c r="R594" s="17">
        <v>12240.36</v>
      </c>
      <c r="S594" s="16">
        <v>0.15067473243369001</v>
      </c>
      <c r="T594" s="17">
        <v>42131.62</v>
      </c>
      <c r="U594" s="16">
        <v>0.281424020073756</v>
      </c>
      <c r="V594" s="18">
        <v>14.798741213493701</v>
      </c>
      <c r="W594" s="16">
        <v>6.9555753009822599E-2</v>
      </c>
      <c r="X594" s="18">
        <v>4.2994292647659904</v>
      </c>
      <c r="Y594" s="16">
        <v>-3.9575690295976698E-2</v>
      </c>
      <c r="Z594" s="15">
        <v>310470.46999999997</v>
      </c>
      <c r="AA594" s="16">
        <v>0.26457127302629602</v>
      </c>
      <c r="AB594" s="17">
        <v>21160.01</v>
      </c>
      <c r="AC594" s="16">
        <v>0.17255632118940201</v>
      </c>
      <c r="AD594" s="17">
        <v>72739.28</v>
      </c>
      <c r="AE594" s="16">
        <v>0.321877193231137</v>
      </c>
      <c r="AF594" s="18">
        <v>14.672510551743599</v>
      </c>
      <c r="AG594" s="16">
        <v>7.8473801363807896E-2</v>
      </c>
      <c r="AH594" s="18">
        <v>4.2682642720686799</v>
      </c>
      <c r="AI594" s="16">
        <v>-4.3351924443726E-2</v>
      </c>
      <c r="AJ594" s="15">
        <v>515027.61</v>
      </c>
      <c r="AK594" s="16">
        <v>0.112991495277506</v>
      </c>
      <c r="AL594" s="17">
        <v>35531.5</v>
      </c>
      <c r="AM594" s="16">
        <v>1.9871001667373999E-2</v>
      </c>
      <c r="AN594" s="17">
        <v>121515.24</v>
      </c>
      <c r="AO594" s="16">
        <v>0.15887190196810899</v>
      </c>
      <c r="AP594" s="18">
        <v>14.494958276458901</v>
      </c>
      <c r="AQ594" s="16">
        <v>9.1306148971673995E-2</v>
      </c>
      <c r="AR594" s="18">
        <v>4.2383787416294396</v>
      </c>
      <c r="AS594" s="16">
        <v>-3.9590576501755501E-2</v>
      </c>
    </row>
    <row r="595" spans="2:45" x14ac:dyDescent="0.2">
      <c r="B595" s="29"/>
      <c r="C595" s="29"/>
      <c r="D595" s="29"/>
      <c r="E595" s="14" t="s">
        <v>316</v>
      </c>
      <c r="F595" s="15">
        <v>36324.07</v>
      </c>
      <c r="G595" s="16">
        <v>-6.59323365404028E-2</v>
      </c>
      <c r="H595" s="17">
        <v>2692.12</v>
      </c>
      <c r="I595" s="16">
        <v>-0.17148203316386201</v>
      </c>
      <c r="J595" s="17">
        <v>9939.4500000000007</v>
      </c>
      <c r="K595" s="16">
        <v>-0.173725167778819</v>
      </c>
      <c r="L595" s="18">
        <v>13.492738065168</v>
      </c>
      <c r="M595" s="16">
        <v>0.12739578482108499</v>
      </c>
      <c r="N595" s="18">
        <v>3.6545352107007898</v>
      </c>
      <c r="O595" s="16">
        <v>0.13045638936944101</v>
      </c>
      <c r="P595" s="15">
        <v>110441.76</v>
      </c>
      <c r="Q595" s="16">
        <v>-6.9739375348873797E-2</v>
      </c>
      <c r="R595" s="17">
        <v>7813.35</v>
      </c>
      <c r="S595" s="16">
        <v>-0.18633228605080099</v>
      </c>
      <c r="T595" s="17">
        <v>30373.07</v>
      </c>
      <c r="U595" s="16">
        <v>-0.155157676370477</v>
      </c>
      <c r="V595" s="18">
        <v>14.135007391195799</v>
      </c>
      <c r="W595" s="16">
        <v>0.14329302822651599</v>
      </c>
      <c r="X595" s="18">
        <v>3.6361737552377802</v>
      </c>
      <c r="Y595" s="16">
        <v>0.101105613003191</v>
      </c>
      <c r="Z595" s="15">
        <v>198916.48000000001</v>
      </c>
      <c r="AA595" s="16">
        <v>-4.0612814826797398E-2</v>
      </c>
      <c r="AB595" s="17">
        <v>13473.45</v>
      </c>
      <c r="AC595" s="16">
        <v>-0.213106051049157</v>
      </c>
      <c r="AD595" s="17">
        <v>54751.91</v>
      </c>
      <c r="AE595" s="16">
        <v>-0.13353274309058</v>
      </c>
      <c r="AF595" s="18">
        <v>14.7635891327017</v>
      </c>
      <c r="AG595" s="16">
        <v>0.219207729901015</v>
      </c>
      <c r="AH595" s="18">
        <v>3.6330509748426998</v>
      </c>
      <c r="AI595" s="16">
        <v>0.107239976493995</v>
      </c>
      <c r="AJ595" s="15">
        <v>388102.94</v>
      </c>
      <c r="AK595" s="16">
        <v>2.4053572293188601E-2</v>
      </c>
      <c r="AL595" s="17">
        <v>25975.74</v>
      </c>
      <c r="AM595" s="16">
        <v>-0.166172644051409</v>
      </c>
      <c r="AN595" s="17">
        <v>107921.59</v>
      </c>
      <c r="AO595" s="16">
        <v>-5.8720349517313503E-2</v>
      </c>
      <c r="AP595" s="18">
        <v>14.9409772349123</v>
      </c>
      <c r="AQ595" s="16">
        <v>0.22813621427446501</v>
      </c>
      <c r="AR595" s="18">
        <v>3.5961566170402102</v>
      </c>
      <c r="AS595" s="16">
        <v>8.7937651438715195E-2</v>
      </c>
    </row>
    <row r="596" spans="2:45" x14ac:dyDescent="0.2">
      <c r="B596" s="29"/>
      <c r="C596" s="29"/>
      <c r="D596" s="29"/>
      <c r="E596" s="14" t="s">
        <v>317</v>
      </c>
      <c r="F596" s="15">
        <v>22062.959999999999</v>
      </c>
      <c r="G596" s="16">
        <v>-2.9944147931697002E-2</v>
      </c>
      <c r="H596" s="17">
        <v>1962.33</v>
      </c>
      <c r="I596" s="16">
        <v>-5.69982796236315E-2</v>
      </c>
      <c r="J596" s="17">
        <v>6099.76</v>
      </c>
      <c r="K596" s="16">
        <v>-6.2593552234035205E-2</v>
      </c>
      <c r="L596" s="18">
        <v>11.243246548745599</v>
      </c>
      <c r="M596" s="16">
        <v>2.8689376813794999E-2</v>
      </c>
      <c r="N596" s="18">
        <v>3.6170209975474399</v>
      </c>
      <c r="O596" s="16">
        <v>3.4829506859216201E-2</v>
      </c>
      <c r="P596" s="15">
        <v>76163.08</v>
      </c>
      <c r="Q596" s="16">
        <v>-4.4596808811431701E-2</v>
      </c>
      <c r="R596" s="17">
        <v>6893.7</v>
      </c>
      <c r="S596" s="16">
        <v>-6.6668291335640506E-2</v>
      </c>
      <c r="T596" s="17">
        <v>21143.74</v>
      </c>
      <c r="U596" s="16">
        <v>-7.0886632186281995E-2</v>
      </c>
      <c r="V596" s="18">
        <v>11.048215036917799</v>
      </c>
      <c r="W596" s="16">
        <v>2.3648058154794802E-2</v>
      </c>
      <c r="X596" s="18">
        <v>3.6021574234265099</v>
      </c>
      <c r="Y596" s="16">
        <v>2.8295603405978701E-2</v>
      </c>
      <c r="Z596" s="15">
        <v>129106.83</v>
      </c>
      <c r="AA596" s="16">
        <v>-6.2077521330614199E-2</v>
      </c>
      <c r="AB596" s="17">
        <v>11649.32</v>
      </c>
      <c r="AC596" s="16">
        <v>-8.5030380335408995E-2</v>
      </c>
      <c r="AD596" s="17">
        <v>35489.230000000003</v>
      </c>
      <c r="AE596" s="16">
        <v>-9.5066026679939797E-2</v>
      </c>
      <c r="AF596" s="18">
        <v>11.0827782222482</v>
      </c>
      <c r="AG596" s="16">
        <v>2.50859247252481E-2</v>
      </c>
      <c r="AH596" s="18">
        <v>3.63791578459155</v>
      </c>
      <c r="AI596" s="16">
        <v>3.6454046728178501E-2</v>
      </c>
      <c r="AJ596" s="15">
        <v>249438.31</v>
      </c>
      <c r="AK596" s="16">
        <v>7.9822749254099504E-2</v>
      </c>
      <c r="AL596" s="17">
        <v>22183.37</v>
      </c>
      <c r="AM596" s="16">
        <v>-2.4257032705295899E-2</v>
      </c>
      <c r="AN596" s="17">
        <v>67794.95</v>
      </c>
      <c r="AO596" s="16">
        <v>-2.3249685774171101E-2</v>
      </c>
      <c r="AP596" s="18">
        <v>11.2443830671354</v>
      </c>
      <c r="AQ596" s="16">
        <v>0.106667212009697</v>
      </c>
      <c r="AR596" s="18">
        <v>3.6793051694853398</v>
      </c>
      <c r="AS596" s="16">
        <v>0.105525878545497</v>
      </c>
    </row>
    <row r="597" spans="2:45" x14ac:dyDescent="0.2">
      <c r="B597" s="135"/>
      <c r="C597" s="135"/>
      <c r="D597" s="135"/>
      <c r="E597" s="14" t="s">
        <v>318</v>
      </c>
      <c r="F597" s="15">
        <v>44543.94</v>
      </c>
      <c r="G597" s="16">
        <v>8.5984890688247398E-2</v>
      </c>
      <c r="H597" s="17">
        <v>2664.61</v>
      </c>
      <c r="I597" s="16">
        <v>9.2613018964633406E-2</v>
      </c>
      <c r="J597" s="17">
        <v>12074.46</v>
      </c>
      <c r="K597" s="16">
        <v>7.3177538611677098E-2</v>
      </c>
      <c r="L597" s="18">
        <v>16.7168703862854</v>
      </c>
      <c r="M597" s="16">
        <v>-6.0663090786405296E-3</v>
      </c>
      <c r="N597" s="18">
        <v>3.6891041090036301</v>
      </c>
      <c r="O597" s="16">
        <v>1.19340478306494E-2</v>
      </c>
      <c r="P597" s="15">
        <v>138707.72</v>
      </c>
      <c r="Q597" s="16">
        <v>3.4917300384554303E-2</v>
      </c>
      <c r="R597" s="17">
        <v>8483.34</v>
      </c>
      <c r="S597" s="16">
        <v>4.6251257967125203E-2</v>
      </c>
      <c r="T597" s="17">
        <v>38188.89</v>
      </c>
      <c r="U597" s="16">
        <v>3.5023233816620397E-2</v>
      </c>
      <c r="V597" s="18">
        <v>16.3506024749686</v>
      </c>
      <c r="W597" s="16">
        <v>-1.08329213429983E-2</v>
      </c>
      <c r="X597" s="18">
        <v>3.63214851230292</v>
      </c>
      <c r="Y597" s="16">
        <v>-1.02348844552327E-4</v>
      </c>
      <c r="Z597" s="15">
        <v>247049.28</v>
      </c>
      <c r="AA597" s="16">
        <v>3.81878890951938E-3</v>
      </c>
      <c r="AB597" s="17">
        <v>15181.79</v>
      </c>
      <c r="AC597" s="16">
        <v>9.1113049406094104E-4</v>
      </c>
      <c r="AD597" s="17">
        <v>68313.759999999995</v>
      </c>
      <c r="AE597" s="16">
        <v>-4.5862863699066203E-3</v>
      </c>
      <c r="AF597" s="18">
        <v>16.2727372727458</v>
      </c>
      <c r="AG597" s="16">
        <v>2.9050115708307098E-3</v>
      </c>
      <c r="AH597" s="18">
        <v>3.6163911926382002</v>
      </c>
      <c r="AI597" s="16">
        <v>8.4438009687190403E-3</v>
      </c>
      <c r="AJ597" s="15">
        <v>462848.91</v>
      </c>
      <c r="AK597" s="16">
        <v>6.9603196731075997E-2</v>
      </c>
      <c r="AL597" s="17">
        <v>28203.7</v>
      </c>
      <c r="AM597" s="16">
        <v>6.6434703433922798E-2</v>
      </c>
      <c r="AN597" s="17">
        <v>127494.83</v>
      </c>
      <c r="AO597" s="16">
        <v>6.1101624616625203E-2</v>
      </c>
      <c r="AP597" s="18">
        <v>16.410928707935501</v>
      </c>
      <c r="AQ597" s="16">
        <v>2.9711085797850399E-3</v>
      </c>
      <c r="AR597" s="18">
        <v>3.6303347359261502</v>
      </c>
      <c r="AS597" s="16">
        <v>8.0120244067314605E-3</v>
      </c>
    </row>
    <row r="598" spans="2:45" x14ac:dyDescent="0.2">
      <c r="C598" s="29"/>
      <c r="D598" s="29"/>
      <c r="E598" s="14" t="s">
        <v>344</v>
      </c>
      <c r="F598" s="18">
        <v>7623.65</v>
      </c>
      <c r="G598" s="16">
        <v>-6.4307280671608805E-2</v>
      </c>
      <c r="H598" s="18">
        <v>754.88</v>
      </c>
      <c r="I598" s="16">
        <v>-8.82431094040632E-2</v>
      </c>
      <c r="J598" s="18">
        <v>2876.3</v>
      </c>
      <c r="K598" s="16">
        <v>-0.123170159190816</v>
      </c>
      <c r="L598" s="18">
        <v>10.0991548325562</v>
      </c>
      <c r="M598" s="16">
        <v>2.6252424280346898E-2</v>
      </c>
      <c r="N598" s="18">
        <v>2.65050585822063</v>
      </c>
      <c r="O598" s="16">
        <v>6.71314726981522E-2</v>
      </c>
      <c r="P598" s="18">
        <v>24868.04</v>
      </c>
      <c r="Q598" s="16">
        <v>-6.1521775392044703E-2</v>
      </c>
      <c r="R598" s="18">
        <v>2455.0500000000002</v>
      </c>
      <c r="S598" s="16">
        <v>-6.05376446953029E-2</v>
      </c>
      <c r="T598" s="18">
        <v>9312.06</v>
      </c>
      <c r="U598" s="16">
        <v>-9.0763872547631602E-2</v>
      </c>
      <c r="V598" s="18">
        <v>10.129341561271699</v>
      </c>
      <c r="W598" s="16">
        <v>-1.0475467070978301E-3</v>
      </c>
      <c r="X598" s="18">
        <v>2.6705197346237002</v>
      </c>
      <c r="Y598" s="16">
        <v>3.2161169439584199E-2</v>
      </c>
      <c r="Z598" s="18">
        <v>44984.04</v>
      </c>
      <c r="AA598" s="16">
        <v>-8.0828348974331096E-2</v>
      </c>
      <c r="AB598" s="18">
        <v>4520.75</v>
      </c>
      <c r="AC598" s="16">
        <v>-5.5118027948817601E-2</v>
      </c>
      <c r="AD598" s="18">
        <v>17143.919999999998</v>
      </c>
      <c r="AE598" s="16">
        <v>-9.0729631352365697E-2</v>
      </c>
      <c r="AF598" s="18">
        <v>9.9505701487584997</v>
      </c>
      <c r="AG598" s="16">
        <v>-2.7210087382343099E-2</v>
      </c>
      <c r="AH598" s="18">
        <v>2.6239063178083</v>
      </c>
      <c r="AI598" s="16">
        <v>1.08892610156877E-2</v>
      </c>
      <c r="AJ598" s="18">
        <v>86176.51</v>
      </c>
      <c r="AK598" s="16">
        <v>-0.17282329396293999</v>
      </c>
      <c r="AL598" s="18">
        <v>8755.68</v>
      </c>
      <c r="AM598" s="16">
        <v>-0.13826457700983799</v>
      </c>
      <c r="AN598" s="18">
        <v>33735.800000000003</v>
      </c>
      <c r="AO598" s="16">
        <v>-0.16384070446392199</v>
      </c>
      <c r="AP598" s="18">
        <v>9.8423549056155508</v>
      </c>
      <c r="AQ598" s="16">
        <v>-4.0103628133546197E-2</v>
      </c>
      <c r="AR598" s="18">
        <v>2.5544528364526702</v>
      </c>
      <c r="AS598" s="16">
        <v>-1.0742677318751E-2</v>
      </c>
    </row>
    <row r="599" spans="2:45" x14ac:dyDescent="0.2">
      <c r="C599" s="29"/>
      <c r="D599" s="29"/>
      <c r="E599" s="14" t="s">
        <v>345</v>
      </c>
      <c r="F599" s="18">
        <v>11296.9</v>
      </c>
      <c r="G599" s="16">
        <v>-0.20653628283154599</v>
      </c>
      <c r="H599" s="18">
        <v>909.52</v>
      </c>
      <c r="I599" s="16">
        <v>-0.16339821185474099</v>
      </c>
      <c r="J599" s="18">
        <v>3373.48</v>
      </c>
      <c r="K599" s="16">
        <v>-0.24567774249809901</v>
      </c>
      <c r="L599" s="18">
        <v>12.4207274166593</v>
      </c>
      <c r="M599" s="16">
        <v>-5.1563445821030798E-2</v>
      </c>
      <c r="N599" s="18">
        <v>3.3487378019137499</v>
      </c>
      <c r="O599" s="16">
        <v>5.1889572761883197E-2</v>
      </c>
      <c r="P599" s="18">
        <v>40485.43</v>
      </c>
      <c r="Q599" s="16">
        <v>7.7826329171145599E-3</v>
      </c>
      <c r="R599" s="18">
        <v>3405.95</v>
      </c>
      <c r="S599" s="16">
        <v>7.4713568536872305E-2</v>
      </c>
      <c r="T599" s="18">
        <v>11993.08</v>
      </c>
      <c r="U599" s="16">
        <v>-6.5392477211641598E-2</v>
      </c>
      <c r="V599" s="18">
        <v>11.8866777257447</v>
      </c>
      <c r="W599" s="16">
        <v>-6.2277929282011597E-2</v>
      </c>
      <c r="X599" s="18">
        <v>3.3757325057449798</v>
      </c>
      <c r="Y599" s="16">
        <v>7.8295015120830203E-2</v>
      </c>
      <c r="Z599" s="18">
        <v>72898.539999999994</v>
      </c>
      <c r="AA599" s="16">
        <v>2.4161996731607301E-2</v>
      </c>
      <c r="AB599" s="18">
        <v>6158.77</v>
      </c>
      <c r="AC599" s="16">
        <v>0.109466395009287</v>
      </c>
      <c r="AD599" s="18">
        <v>21719.759999999998</v>
      </c>
      <c r="AE599" s="16">
        <v>-2.1291206934309501E-2</v>
      </c>
      <c r="AF599" s="18">
        <v>11.8365420368028</v>
      </c>
      <c r="AG599" s="16">
        <v>-7.6887771149630302E-2</v>
      </c>
      <c r="AH599" s="18">
        <v>3.3563234584544199</v>
      </c>
      <c r="AI599" s="16">
        <v>4.6442010113692797E-2</v>
      </c>
      <c r="AJ599" s="18">
        <v>144443.22</v>
      </c>
      <c r="AK599" s="16">
        <v>9.0617710469651294E-2</v>
      </c>
      <c r="AL599" s="18">
        <v>11948.37</v>
      </c>
      <c r="AM599" s="16">
        <v>0.13050557997171</v>
      </c>
      <c r="AN599" s="18">
        <v>44454.93</v>
      </c>
      <c r="AO599" s="16">
        <v>6.9601307920788502E-2</v>
      </c>
      <c r="AP599" s="18">
        <v>12.0889476974684</v>
      </c>
      <c r="AQ599" s="16">
        <v>-3.5283213288568399E-2</v>
      </c>
      <c r="AR599" s="18">
        <v>3.2492058811025002</v>
      </c>
      <c r="AS599" s="16">
        <v>1.9648819044281899E-2</v>
      </c>
    </row>
    <row r="600" spans="2:45" x14ac:dyDescent="0.2">
      <c r="B600" s="28" t="s">
        <v>19</v>
      </c>
      <c r="C600" s="28" t="s">
        <v>20</v>
      </c>
      <c r="D600" s="28" t="s">
        <v>24</v>
      </c>
      <c r="E600" s="14" t="s">
        <v>319</v>
      </c>
      <c r="F600" s="15">
        <v>205373.81</v>
      </c>
      <c r="G600" s="16">
        <v>0.25147777301660001</v>
      </c>
      <c r="H600" s="17">
        <v>12391.95</v>
      </c>
      <c r="I600" s="16">
        <v>0.11642508290787</v>
      </c>
      <c r="J600" s="17">
        <v>48685.49</v>
      </c>
      <c r="K600" s="16">
        <v>0.17703336904973699</v>
      </c>
      <c r="L600" s="18">
        <v>16.5731632228987</v>
      </c>
      <c r="M600" s="16">
        <v>0.120968878410514</v>
      </c>
      <c r="N600" s="18">
        <v>4.2183782067305904</v>
      </c>
      <c r="O600" s="16">
        <v>6.3247488069912802E-2</v>
      </c>
      <c r="P600" s="15">
        <v>701908.4</v>
      </c>
      <c r="Q600" s="16">
        <v>0.318170491396773</v>
      </c>
      <c r="R600" s="17">
        <v>42805.51</v>
      </c>
      <c r="S600" s="16">
        <v>0.26964048587751299</v>
      </c>
      <c r="T600" s="17">
        <v>165950.20000000001</v>
      </c>
      <c r="U600" s="16">
        <v>0.249849747078014</v>
      </c>
      <c r="V600" s="18">
        <v>16.3976179702099</v>
      </c>
      <c r="W600" s="16">
        <v>3.8223423133611302E-2</v>
      </c>
      <c r="X600" s="18">
        <v>4.2296327452452598</v>
      </c>
      <c r="Y600" s="16">
        <v>5.4663166095351698E-2</v>
      </c>
      <c r="Z600" s="15">
        <v>1227861.53</v>
      </c>
      <c r="AA600" s="16">
        <v>0.330710768013453</v>
      </c>
      <c r="AB600" s="17">
        <v>76446.73</v>
      </c>
      <c r="AC600" s="16">
        <v>0.29940839968758498</v>
      </c>
      <c r="AD600" s="17">
        <v>289833.69</v>
      </c>
      <c r="AE600" s="16">
        <v>0.243578178057378</v>
      </c>
      <c r="AF600" s="18">
        <v>16.0616618918821</v>
      </c>
      <c r="AG600" s="16">
        <v>2.40897075418278E-2</v>
      </c>
      <c r="AH600" s="18">
        <v>4.2364347981768402</v>
      </c>
      <c r="AI600" s="16">
        <v>7.0066033236596797E-2</v>
      </c>
      <c r="AJ600" s="15">
        <v>2221295.02</v>
      </c>
      <c r="AK600" s="16">
        <v>0.23017862152773999</v>
      </c>
      <c r="AL600" s="17">
        <v>142624.63</v>
      </c>
      <c r="AM600" s="16">
        <v>0.219164295220342</v>
      </c>
      <c r="AN600" s="17">
        <v>535445.41</v>
      </c>
      <c r="AO600" s="16">
        <v>0.14736592567627901</v>
      </c>
      <c r="AP600" s="18">
        <v>15.57441390032</v>
      </c>
      <c r="AQ600" s="16">
        <v>9.0343248654662402E-3</v>
      </c>
      <c r="AR600" s="18">
        <v>4.1484995081011196</v>
      </c>
      <c r="AS600" s="16">
        <v>7.2176359780468199E-2</v>
      </c>
    </row>
    <row r="601" spans="2:45" x14ac:dyDescent="0.2">
      <c r="B601" s="29"/>
      <c r="C601" s="29"/>
      <c r="D601" s="29"/>
      <c r="E601" s="14" t="s">
        <v>320</v>
      </c>
      <c r="F601" s="15">
        <v>217331.01</v>
      </c>
      <c r="G601" s="16">
        <v>-6.9069153580772993E-2</v>
      </c>
      <c r="H601" s="17">
        <v>19641.13</v>
      </c>
      <c r="I601" s="16">
        <v>-4.3228576786962798E-2</v>
      </c>
      <c r="J601" s="17">
        <v>73726.98</v>
      </c>
      <c r="K601" s="16">
        <v>-8.0671310757296999E-2</v>
      </c>
      <c r="L601" s="18">
        <v>11.065097069262301</v>
      </c>
      <c r="M601" s="16">
        <v>-2.7008098451594902E-2</v>
      </c>
      <c r="N601" s="18">
        <v>2.9477812599946498</v>
      </c>
      <c r="O601" s="16">
        <v>1.26202492234647E-2</v>
      </c>
      <c r="P601" s="15">
        <v>707471.34</v>
      </c>
      <c r="Q601" s="16">
        <v>-4.8755865464401298E-2</v>
      </c>
      <c r="R601" s="17">
        <v>63892</v>
      </c>
      <c r="S601" s="16">
        <v>-1.9077116947710401E-2</v>
      </c>
      <c r="T601" s="17">
        <v>239153.7</v>
      </c>
      <c r="U601" s="16">
        <v>-5.0888721906800501E-2</v>
      </c>
      <c r="V601" s="18">
        <v>11.0729252488574</v>
      </c>
      <c r="W601" s="16">
        <v>-3.0255944712331399E-2</v>
      </c>
      <c r="X601" s="18">
        <v>2.9582287039673698</v>
      </c>
      <c r="Y601" s="16">
        <v>2.2472143062972801E-3</v>
      </c>
      <c r="Z601" s="15">
        <v>1271608.78</v>
      </c>
      <c r="AA601" s="16">
        <v>-5.0975319125257497E-2</v>
      </c>
      <c r="AB601" s="17">
        <v>114144.49</v>
      </c>
      <c r="AC601" s="16">
        <v>-3.2116624426247999E-2</v>
      </c>
      <c r="AD601" s="17">
        <v>427310.46</v>
      </c>
      <c r="AE601" s="16">
        <v>-6.2480307467338299E-2</v>
      </c>
      <c r="AF601" s="18">
        <v>11.140343086205901</v>
      </c>
      <c r="AG601" s="16">
        <v>-1.94844701075997E-2</v>
      </c>
      <c r="AH601" s="18">
        <v>2.9758428567370001</v>
      </c>
      <c r="AI601" s="16">
        <v>1.22717297926837E-2</v>
      </c>
      <c r="AJ601" s="15">
        <v>2591685.56</v>
      </c>
      <c r="AK601" s="16">
        <v>-2.1048340949099902E-2</v>
      </c>
      <c r="AL601" s="17">
        <v>227217.03</v>
      </c>
      <c r="AM601" s="16">
        <v>-3.5094081043134599E-2</v>
      </c>
      <c r="AN601" s="17">
        <v>848980.27</v>
      </c>
      <c r="AO601" s="16">
        <v>-6.5676726869555294E-2</v>
      </c>
      <c r="AP601" s="18">
        <v>11.406211761504</v>
      </c>
      <c r="AQ601" s="16">
        <v>1.45565902520519E-2</v>
      </c>
      <c r="AR601" s="18">
        <v>3.05270411054429</v>
      </c>
      <c r="AS601" s="16">
        <v>4.7765465341485402E-2</v>
      </c>
    </row>
    <row r="602" spans="2:45" x14ac:dyDescent="0.2">
      <c r="B602" s="29"/>
      <c r="C602" s="29"/>
      <c r="D602" s="29"/>
      <c r="E602" s="14" t="s">
        <v>321</v>
      </c>
      <c r="F602" s="15">
        <v>357412.01</v>
      </c>
      <c r="G602" s="16">
        <v>0.11824464017761201</v>
      </c>
      <c r="H602" s="17">
        <v>39809.279999999999</v>
      </c>
      <c r="I602" s="16">
        <v>7.9015386750394295E-2</v>
      </c>
      <c r="J602" s="17">
        <v>103789.12</v>
      </c>
      <c r="K602" s="16">
        <v>1.5220017229248499E-2</v>
      </c>
      <c r="L602" s="18">
        <v>8.9781078683161297</v>
      </c>
      <c r="M602" s="16">
        <v>3.6356528283958599E-2</v>
      </c>
      <c r="N602" s="18">
        <v>3.4436365777067999</v>
      </c>
      <c r="O602" s="16">
        <v>0.10148009416672001</v>
      </c>
      <c r="P602" s="15">
        <v>1088275.8999999999</v>
      </c>
      <c r="Q602" s="16">
        <v>0.148432493700102</v>
      </c>
      <c r="R602" s="17">
        <v>120857.47</v>
      </c>
      <c r="S602" s="16">
        <v>0.188466558903292</v>
      </c>
      <c r="T602" s="17">
        <v>311703.56</v>
      </c>
      <c r="U602" s="16">
        <v>2.9474914010762202E-2</v>
      </c>
      <c r="V602" s="18">
        <v>9.0046225524992405</v>
      </c>
      <c r="W602" s="16">
        <v>-3.3685478908327599E-2</v>
      </c>
      <c r="X602" s="18">
        <v>3.4913810416538098</v>
      </c>
      <c r="Y602" s="16">
        <v>0.115551703174475</v>
      </c>
      <c r="Z602" s="15">
        <v>1908288.45</v>
      </c>
      <c r="AA602" s="16">
        <v>0.16226406316966299</v>
      </c>
      <c r="AB602" s="17">
        <v>210966.28</v>
      </c>
      <c r="AC602" s="16">
        <v>0.20888741889131801</v>
      </c>
      <c r="AD602" s="17">
        <v>553383.06999999995</v>
      </c>
      <c r="AE602" s="16">
        <v>3.49859132686322E-2</v>
      </c>
      <c r="AF602" s="18">
        <v>9.0454666499309795</v>
      </c>
      <c r="AG602" s="16">
        <v>-3.8567161005293601E-2</v>
      </c>
      <c r="AH602" s="18">
        <v>3.4484041045925</v>
      </c>
      <c r="AI602" s="16">
        <v>0.122975731620412</v>
      </c>
      <c r="AJ602" s="15">
        <v>3503370.97</v>
      </c>
      <c r="AK602" s="16">
        <v>0.14523716778808299</v>
      </c>
      <c r="AL602" s="17">
        <v>379329.24</v>
      </c>
      <c r="AM602" s="16">
        <v>0.19929785306189601</v>
      </c>
      <c r="AN602" s="17">
        <v>1021408.6</v>
      </c>
      <c r="AO602" s="16">
        <v>2.7400595478946198E-2</v>
      </c>
      <c r="AP602" s="18">
        <v>9.2356997578146096</v>
      </c>
      <c r="AQ602" s="16">
        <v>-4.5076946594869799E-2</v>
      </c>
      <c r="AR602" s="18">
        <v>3.4299407406595201</v>
      </c>
      <c r="AS602" s="16">
        <v>0.114693891387326</v>
      </c>
    </row>
    <row r="603" spans="2:45" x14ac:dyDescent="0.2">
      <c r="B603" s="29"/>
      <c r="C603" s="29"/>
      <c r="D603" s="29"/>
      <c r="E603" s="14" t="s">
        <v>322</v>
      </c>
      <c r="F603" s="15">
        <v>890125.78</v>
      </c>
      <c r="G603" s="16">
        <v>0.25251580092766002</v>
      </c>
      <c r="H603" s="17">
        <v>120100.48</v>
      </c>
      <c r="I603" s="16">
        <v>0.226223684155446</v>
      </c>
      <c r="J603" s="17">
        <v>255452.35</v>
      </c>
      <c r="K603" s="16">
        <v>0.17810267398945301</v>
      </c>
      <c r="L603" s="18">
        <v>7.4115089298560699</v>
      </c>
      <c r="M603" s="16">
        <v>2.14415339647611E-2</v>
      </c>
      <c r="N603" s="18">
        <v>3.4845080892777101</v>
      </c>
      <c r="O603" s="16">
        <v>6.3163532840664102E-2</v>
      </c>
      <c r="P603" s="15">
        <v>2975614.31</v>
      </c>
      <c r="Q603" s="16">
        <v>0.36711525375813098</v>
      </c>
      <c r="R603" s="17">
        <v>380266.44</v>
      </c>
      <c r="S603" s="16">
        <v>0.471786178859051</v>
      </c>
      <c r="T603" s="17">
        <v>826093.06</v>
      </c>
      <c r="U603" s="16">
        <v>0.25682258735922198</v>
      </c>
      <c r="V603" s="18">
        <v>7.8250773589170803</v>
      </c>
      <c r="W603" s="16">
        <v>-7.1118295989205493E-2</v>
      </c>
      <c r="X603" s="18">
        <v>3.6020328145596601</v>
      </c>
      <c r="Y603" s="16">
        <v>8.7755159326545304E-2</v>
      </c>
      <c r="Z603" s="15">
        <v>4991119.05</v>
      </c>
      <c r="AA603" s="16">
        <v>0.37959716016187101</v>
      </c>
      <c r="AB603" s="17">
        <v>690369.05</v>
      </c>
      <c r="AC603" s="16">
        <v>0.64344744743601001</v>
      </c>
      <c r="AD603" s="17">
        <v>1453416.93</v>
      </c>
      <c r="AE603" s="16">
        <v>0.30279599495739401</v>
      </c>
      <c r="AF603" s="18">
        <v>7.2296390604416603</v>
      </c>
      <c r="AG603" s="16">
        <v>-0.160546835668995</v>
      </c>
      <c r="AH603" s="18">
        <v>3.43405869780256</v>
      </c>
      <c r="AI603" s="16">
        <v>5.8951029556234297E-2</v>
      </c>
      <c r="AJ603" s="15">
        <v>9100234.5600000005</v>
      </c>
      <c r="AK603" s="16">
        <v>0.364668329765588</v>
      </c>
      <c r="AL603" s="17">
        <v>1238979.76</v>
      </c>
      <c r="AM603" s="16">
        <v>0.630624464749305</v>
      </c>
      <c r="AN603" s="17">
        <v>2669387.33</v>
      </c>
      <c r="AO603" s="16">
        <v>0.284927732893342</v>
      </c>
      <c r="AP603" s="18">
        <v>7.3449420674959196</v>
      </c>
      <c r="AQ603" s="16">
        <v>-0.16310078790863999</v>
      </c>
      <c r="AR603" s="18">
        <v>3.4091098199675698</v>
      </c>
      <c r="AS603" s="16">
        <v>6.2058429303793697E-2</v>
      </c>
    </row>
    <row r="604" spans="2:45" x14ac:dyDescent="0.2">
      <c r="B604" s="29"/>
      <c r="C604" s="29"/>
      <c r="D604" s="29"/>
      <c r="E604" s="14" t="s">
        <v>323</v>
      </c>
      <c r="F604" s="15">
        <v>127434.14</v>
      </c>
      <c r="G604" s="16">
        <v>2.4551535084986299E-2</v>
      </c>
      <c r="H604" s="17">
        <v>9928.83</v>
      </c>
      <c r="I604" s="16">
        <v>1.2972265978893199E-2</v>
      </c>
      <c r="J604" s="17">
        <v>33827.949999999997</v>
      </c>
      <c r="K604" s="16">
        <v>4.9021282461153603E-3</v>
      </c>
      <c r="L604" s="18">
        <v>12.834758979658201</v>
      </c>
      <c r="M604" s="16">
        <v>1.14309833496807E-2</v>
      </c>
      <c r="N604" s="18">
        <v>3.7671257052230498</v>
      </c>
      <c r="O604" s="16">
        <v>1.9553552815303001E-2</v>
      </c>
      <c r="P604" s="15">
        <v>419606.37</v>
      </c>
      <c r="Q604" s="16">
        <v>2.55389289009736E-2</v>
      </c>
      <c r="R604" s="17">
        <v>33150.239999999998</v>
      </c>
      <c r="S604" s="16">
        <v>1.41012588836463E-2</v>
      </c>
      <c r="T604" s="17">
        <v>111432.85</v>
      </c>
      <c r="U604" s="16">
        <v>5.7645632437156097E-3</v>
      </c>
      <c r="V604" s="18">
        <v>12.657717410190701</v>
      </c>
      <c r="W604" s="16">
        <v>1.1278627175671E-2</v>
      </c>
      <c r="X604" s="18">
        <v>3.7655536047045399</v>
      </c>
      <c r="Y604" s="16">
        <v>1.96610284155204E-2</v>
      </c>
      <c r="Z604" s="15">
        <v>718144.19</v>
      </c>
      <c r="AA604" s="16">
        <v>1.42503360406685E-2</v>
      </c>
      <c r="AB604" s="17">
        <v>56692.32</v>
      </c>
      <c r="AC604" s="16">
        <v>3.3898641063249899E-3</v>
      </c>
      <c r="AD604" s="17">
        <v>188900.32</v>
      </c>
      <c r="AE604" s="16">
        <v>-1.0171064577294799E-2</v>
      </c>
      <c r="AF604" s="18">
        <v>12.667398159045201</v>
      </c>
      <c r="AG604" s="16">
        <v>1.0823780788354401E-2</v>
      </c>
      <c r="AH604" s="18">
        <v>3.8017097588823598</v>
      </c>
      <c r="AI604" s="16">
        <v>2.4672344628452601E-2</v>
      </c>
      <c r="AJ604" s="15">
        <v>1356673.3</v>
      </c>
      <c r="AK604" s="16">
        <v>7.4902165497878703E-2</v>
      </c>
      <c r="AL604" s="17">
        <v>106713.09</v>
      </c>
      <c r="AM604" s="16">
        <v>3.8404882687291801E-2</v>
      </c>
      <c r="AN604" s="17">
        <v>357784.03</v>
      </c>
      <c r="AO604" s="16">
        <v>2.8449806879664901E-2</v>
      </c>
      <c r="AP604" s="18">
        <v>12.713279130048599</v>
      </c>
      <c r="AQ604" s="16">
        <v>3.5147449149252302E-2</v>
      </c>
      <c r="AR604" s="18">
        <v>3.7918777425588299</v>
      </c>
      <c r="AS604" s="16">
        <v>4.5167356061012798E-2</v>
      </c>
    </row>
    <row r="605" spans="2:45" x14ac:dyDescent="0.2">
      <c r="B605" s="29"/>
      <c r="C605" s="29"/>
      <c r="D605" s="29"/>
      <c r="E605" s="14" t="s">
        <v>324</v>
      </c>
      <c r="F605" s="15">
        <v>121085.03</v>
      </c>
      <c r="G605" s="16">
        <v>1.1439956516905299E-2</v>
      </c>
      <c r="H605" s="17">
        <v>12088.66</v>
      </c>
      <c r="I605" s="16">
        <v>-1.97220697266513E-2</v>
      </c>
      <c r="J605" s="17">
        <v>36672.050000000003</v>
      </c>
      <c r="K605" s="16">
        <v>-1.51265103615414E-2</v>
      </c>
      <c r="L605" s="18">
        <v>10.016414557113899</v>
      </c>
      <c r="M605" s="16">
        <v>3.1788970537026097E-2</v>
      </c>
      <c r="N605" s="18">
        <v>3.30183423070158</v>
      </c>
      <c r="O605" s="16">
        <v>2.69744968850761E-2</v>
      </c>
      <c r="P605" s="15">
        <v>398451.72</v>
      </c>
      <c r="Q605" s="16">
        <v>9.0391848933997002E-2</v>
      </c>
      <c r="R605" s="17">
        <v>42443.95</v>
      </c>
      <c r="S605" s="16">
        <v>8.3456967991471995E-2</v>
      </c>
      <c r="T605" s="17">
        <v>124526.22</v>
      </c>
      <c r="U605" s="16">
        <v>8.56268510617373E-2</v>
      </c>
      <c r="V605" s="18">
        <v>9.3877153280974106</v>
      </c>
      <c r="W605" s="16">
        <v>6.40069808714321E-3</v>
      </c>
      <c r="X605" s="18">
        <v>3.19974154840643</v>
      </c>
      <c r="Y605" s="16">
        <v>4.3891672977686104E-3</v>
      </c>
      <c r="Z605" s="15">
        <v>731704.76</v>
      </c>
      <c r="AA605" s="16">
        <v>0.10739466947230999</v>
      </c>
      <c r="AB605" s="17">
        <v>81741.490000000005</v>
      </c>
      <c r="AC605" s="16">
        <v>0.106338524755464</v>
      </c>
      <c r="AD605" s="17">
        <v>234216.85</v>
      </c>
      <c r="AE605" s="16">
        <v>9.0716394043663995E-2</v>
      </c>
      <c r="AF605" s="18">
        <v>8.9514487685507103</v>
      </c>
      <c r="AG605" s="16">
        <v>9.5463069685656403E-4</v>
      </c>
      <c r="AH605" s="18">
        <v>3.1240483338410501</v>
      </c>
      <c r="AI605" s="16">
        <v>1.5291120147937E-2</v>
      </c>
      <c r="AJ605" s="15">
        <v>1406161.66</v>
      </c>
      <c r="AK605" s="16">
        <v>0.19872410744577601</v>
      </c>
      <c r="AL605" s="17">
        <v>155819.04999999999</v>
      </c>
      <c r="AM605" s="16">
        <v>0.28509571019372798</v>
      </c>
      <c r="AN605" s="17">
        <v>449201.89</v>
      </c>
      <c r="AO605" s="16">
        <v>0.24475640258489301</v>
      </c>
      <c r="AP605" s="18">
        <v>9.0243244327314294</v>
      </c>
      <c r="AQ605" s="16">
        <v>-6.7210249059917307E-2</v>
      </c>
      <c r="AR605" s="18">
        <v>3.1303556180496002</v>
      </c>
      <c r="AS605" s="16">
        <v>-3.6980966752630802E-2</v>
      </c>
    </row>
    <row r="606" spans="2:45" x14ac:dyDescent="0.2">
      <c r="B606" s="29"/>
      <c r="C606" s="29"/>
      <c r="D606" s="29"/>
      <c r="E606" s="14" t="s">
        <v>325</v>
      </c>
      <c r="F606" s="15">
        <v>377681.99</v>
      </c>
      <c r="G606" s="16">
        <v>1.95718263618509E-2</v>
      </c>
      <c r="H606" s="17">
        <v>23436.33</v>
      </c>
      <c r="I606" s="16">
        <v>-4.8956386766898903E-2</v>
      </c>
      <c r="J606" s="17">
        <v>102559.96</v>
      </c>
      <c r="K606" s="16">
        <v>-2.4536400186000101E-2</v>
      </c>
      <c r="L606" s="18">
        <v>16.115236045916699</v>
      </c>
      <c r="M606" s="16">
        <v>7.2055804986467603E-2</v>
      </c>
      <c r="N606" s="18">
        <v>3.6825481406193998</v>
      </c>
      <c r="O606" s="16">
        <v>4.5217706284746598E-2</v>
      </c>
      <c r="P606" s="15">
        <v>1168357.47</v>
      </c>
      <c r="Q606" s="16">
        <v>-7.7965799318576096E-4</v>
      </c>
      <c r="R606" s="17">
        <v>73070.37</v>
      </c>
      <c r="S606" s="16">
        <v>-5.7960470896192502E-2</v>
      </c>
      <c r="T606" s="17">
        <v>321152.98</v>
      </c>
      <c r="U606" s="16">
        <v>-2.8676946878240898E-2</v>
      </c>
      <c r="V606" s="18">
        <v>15.989483425361099</v>
      </c>
      <c r="W606" s="16">
        <v>6.0698952789597499E-2</v>
      </c>
      <c r="X606" s="18">
        <v>3.6380091195168101</v>
      </c>
      <c r="Y606" s="16">
        <v>2.87209170989975E-2</v>
      </c>
      <c r="Z606" s="15">
        <v>2077025.95</v>
      </c>
      <c r="AA606" s="16">
        <v>-2.5823227481711501E-2</v>
      </c>
      <c r="AB606" s="17">
        <v>129952.22</v>
      </c>
      <c r="AC606" s="16">
        <v>-0.100447401230362</v>
      </c>
      <c r="AD606" s="17">
        <v>573610.98</v>
      </c>
      <c r="AE606" s="16">
        <v>-6.2366244470931503E-2</v>
      </c>
      <c r="AF606" s="18">
        <v>15.9829970584573</v>
      </c>
      <c r="AG606" s="16">
        <v>8.2956987563281598E-2</v>
      </c>
      <c r="AH606" s="18">
        <v>3.6209661642111501</v>
      </c>
      <c r="AI606" s="16">
        <v>3.8973657650156E-2</v>
      </c>
      <c r="AJ606" s="15">
        <v>3944713.91</v>
      </c>
      <c r="AK606" s="16">
        <v>3.00698678779656E-2</v>
      </c>
      <c r="AL606" s="17">
        <v>245240.42</v>
      </c>
      <c r="AM606" s="16">
        <v>-4.5467380974279499E-2</v>
      </c>
      <c r="AN606" s="17">
        <v>1089044.5900000001</v>
      </c>
      <c r="AO606" s="16">
        <v>-2.4467084241806998E-3</v>
      </c>
      <c r="AP606" s="18">
        <v>16.085088706013501</v>
      </c>
      <c r="AQ606" s="16">
        <v>7.9135324814090802E-2</v>
      </c>
      <c r="AR606" s="18">
        <v>3.6221785096971999</v>
      </c>
      <c r="AS606" s="16">
        <v>3.2596330017397299E-2</v>
      </c>
    </row>
    <row r="607" spans="2:45" x14ac:dyDescent="0.2">
      <c r="B607" s="29"/>
      <c r="C607" s="29"/>
      <c r="D607" s="29"/>
      <c r="E607" s="14" t="s">
        <v>326</v>
      </c>
      <c r="F607" s="15">
        <v>235520.21</v>
      </c>
      <c r="G607" s="16">
        <v>0.293238065466495</v>
      </c>
      <c r="H607" s="17">
        <v>17247.93</v>
      </c>
      <c r="I607" s="16">
        <v>0.170182611102668</v>
      </c>
      <c r="J607" s="17">
        <v>60242.13</v>
      </c>
      <c r="K607" s="16">
        <v>0.22513076547628699</v>
      </c>
      <c r="L607" s="18">
        <v>13.654984105339</v>
      </c>
      <c r="M607" s="16">
        <v>0.105159188998605</v>
      </c>
      <c r="N607" s="18">
        <v>3.9095598047413</v>
      </c>
      <c r="O607" s="16">
        <v>5.5591861627709398E-2</v>
      </c>
      <c r="P607" s="15">
        <v>825862.53</v>
      </c>
      <c r="Q607" s="16">
        <v>0.28172529262305901</v>
      </c>
      <c r="R607" s="17">
        <v>60191.11</v>
      </c>
      <c r="S607" s="16">
        <v>0.185125657625304</v>
      </c>
      <c r="T607" s="17">
        <v>207368.78</v>
      </c>
      <c r="U607" s="16">
        <v>0.24502660369189799</v>
      </c>
      <c r="V607" s="18">
        <v>13.7206728701298</v>
      </c>
      <c r="W607" s="16">
        <v>8.1510035983287404E-2</v>
      </c>
      <c r="X607" s="18">
        <v>3.98257891086595</v>
      </c>
      <c r="Y607" s="16">
        <v>2.9476228718598198E-2</v>
      </c>
      <c r="Z607" s="15">
        <v>1443163.03</v>
      </c>
      <c r="AA607" s="16">
        <v>0.28591048933774099</v>
      </c>
      <c r="AB607" s="17">
        <v>106314.73</v>
      </c>
      <c r="AC607" s="16">
        <v>0.212525189486411</v>
      </c>
      <c r="AD607" s="17">
        <v>365676.75</v>
      </c>
      <c r="AE607" s="16">
        <v>0.27930881865059098</v>
      </c>
      <c r="AF607" s="18">
        <v>13.574441001731399</v>
      </c>
      <c r="AG607" s="16">
        <v>6.0522701291190202E-2</v>
      </c>
      <c r="AH607" s="18">
        <v>3.9465539715062499</v>
      </c>
      <c r="AI607" s="16">
        <v>5.1603417336820801E-3</v>
      </c>
      <c r="AJ607" s="15">
        <v>2536689.11</v>
      </c>
      <c r="AK607" s="16">
        <v>0.15499485559067</v>
      </c>
      <c r="AL607" s="17">
        <v>193126.03</v>
      </c>
      <c r="AM607" s="16">
        <v>0.119822353199103</v>
      </c>
      <c r="AN607" s="17">
        <v>662261.75</v>
      </c>
      <c r="AO607" s="16">
        <v>0.194694754637142</v>
      </c>
      <c r="AP607" s="18">
        <v>13.134889740135</v>
      </c>
      <c r="AQ607" s="16">
        <v>3.1409001875240303E-2</v>
      </c>
      <c r="AR607" s="18">
        <v>3.8303421721094399</v>
      </c>
      <c r="AS607" s="16">
        <v>-3.3230161003368501E-2</v>
      </c>
    </row>
    <row r="608" spans="2:45" x14ac:dyDescent="0.2">
      <c r="B608" s="29"/>
      <c r="C608" s="29"/>
      <c r="D608" s="29"/>
      <c r="E608" s="14" t="s">
        <v>327</v>
      </c>
      <c r="F608" s="15">
        <v>2531963.8199999998</v>
      </c>
      <c r="G608" s="16">
        <v>0.138220065407232</v>
      </c>
      <c r="H608" s="17">
        <v>254644.35</v>
      </c>
      <c r="I608" s="16">
        <v>0.116951079176767</v>
      </c>
      <c r="J608" s="17">
        <v>714956.01</v>
      </c>
      <c r="K608" s="16">
        <v>7.3771709057426804E-2</v>
      </c>
      <c r="L608" s="18">
        <v>9.9431376349013796</v>
      </c>
      <c r="M608" s="16">
        <v>1.90420033849114E-2</v>
      </c>
      <c r="N608" s="18">
        <v>3.54142602423889</v>
      </c>
      <c r="O608" s="16">
        <v>6.0020538636074199E-2</v>
      </c>
      <c r="P608" s="15">
        <v>8285547.6600000001</v>
      </c>
      <c r="Q608" s="16">
        <v>0.18558289920770199</v>
      </c>
      <c r="R608" s="17">
        <v>816676.97</v>
      </c>
      <c r="S608" s="16">
        <v>0.23902106413412699</v>
      </c>
      <c r="T608" s="17">
        <v>2307381.5299999998</v>
      </c>
      <c r="U608" s="16">
        <v>0.116019887562007</v>
      </c>
      <c r="V608" s="18">
        <v>10.145440565074299</v>
      </c>
      <c r="W608" s="16">
        <v>-4.3129343377039102E-2</v>
      </c>
      <c r="X608" s="18">
        <v>3.5908875720262898</v>
      </c>
      <c r="Y608" s="16">
        <v>6.2331336942084599E-2</v>
      </c>
      <c r="Z608" s="15">
        <v>14368915.35</v>
      </c>
      <c r="AA608" s="16">
        <v>0.18306753616097199</v>
      </c>
      <c r="AB608" s="17">
        <v>1466627.2</v>
      </c>
      <c r="AC608" s="16">
        <v>0.29345930766585898</v>
      </c>
      <c r="AD608" s="17">
        <v>4086349.07</v>
      </c>
      <c r="AE608" s="16">
        <v>0.12190688846922999</v>
      </c>
      <c r="AF608" s="18">
        <v>9.7972513737642402</v>
      </c>
      <c r="AG608" s="16">
        <v>-8.5346149546905503E-2</v>
      </c>
      <c r="AH608" s="18">
        <v>3.51632107386264</v>
      </c>
      <c r="AI608" s="16">
        <v>5.4514905221049501E-2</v>
      </c>
      <c r="AJ608" s="15">
        <v>26660823.719999999</v>
      </c>
      <c r="AK608" s="16">
        <v>0.17751305139146201</v>
      </c>
      <c r="AL608" s="17">
        <v>2689049.21</v>
      </c>
      <c r="AM608" s="16">
        <v>0.29158302370690597</v>
      </c>
      <c r="AN608" s="17">
        <v>7633514.3799999999</v>
      </c>
      <c r="AO608" s="16">
        <v>0.12228289827404799</v>
      </c>
      <c r="AP608" s="18">
        <v>9.9145912320436906</v>
      </c>
      <c r="AQ608" s="16">
        <v>-8.8317955734706299E-2</v>
      </c>
      <c r="AR608" s="18">
        <v>3.4926014929443299</v>
      </c>
      <c r="AS608" s="16">
        <v>4.9212327125675297E-2</v>
      </c>
    </row>
    <row r="609" spans="2:45" x14ac:dyDescent="0.2">
      <c r="B609" s="28" t="s">
        <v>19</v>
      </c>
      <c r="C609" s="28" t="s">
        <v>12</v>
      </c>
      <c r="D609" s="28" t="s">
        <v>23</v>
      </c>
      <c r="E609" s="14" t="s">
        <v>271</v>
      </c>
      <c r="F609" s="15">
        <v>76655.149999999994</v>
      </c>
      <c r="G609" s="16">
        <v>-9.1018885733987198E-2</v>
      </c>
      <c r="H609" s="17">
        <v>15264.05</v>
      </c>
      <c r="I609" s="16">
        <v>-0.21483364908261199</v>
      </c>
      <c r="J609" s="17">
        <v>29592.46</v>
      </c>
      <c r="K609" s="16">
        <v>-0.201587195807481</v>
      </c>
      <c r="L609" s="18">
        <v>5.0219404417569402</v>
      </c>
      <c r="M609" s="16">
        <v>0.157692396272408</v>
      </c>
      <c r="N609" s="18">
        <v>2.59036085543412</v>
      </c>
      <c r="O609" s="16">
        <v>0.13848514138662599</v>
      </c>
      <c r="P609" s="15">
        <v>235344.7</v>
      </c>
      <c r="Q609" s="16">
        <v>1.94729126206485E-2</v>
      </c>
      <c r="R609" s="17">
        <v>52886.83</v>
      </c>
      <c r="S609" s="16">
        <v>7.1954793996612407E-2</v>
      </c>
      <c r="T609" s="17">
        <v>102227.13</v>
      </c>
      <c r="U609" s="16">
        <v>0.101529901293771</v>
      </c>
      <c r="V609" s="18">
        <v>4.4499679787954802</v>
      </c>
      <c r="W609" s="16">
        <v>-4.8959043487546199E-2</v>
      </c>
      <c r="X609" s="18">
        <v>2.3021745792922101</v>
      </c>
      <c r="Y609" s="16">
        <v>-7.4493655212395898E-2</v>
      </c>
      <c r="Z609" s="15">
        <v>470794.03</v>
      </c>
      <c r="AA609" s="16">
        <v>5.2900088824475597E-2</v>
      </c>
      <c r="AB609" s="17">
        <v>106237.12</v>
      </c>
      <c r="AC609" s="16">
        <v>8.6074226966428705E-2</v>
      </c>
      <c r="AD609" s="17">
        <v>204251.46</v>
      </c>
      <c r="AE609" s="16">
        <v>0.121491376849926</v>
      </c>
      <c r="AF609" s="18">
        <v>4.4315398421945202</v>
      </c>
      <c r="AG609" s="16">
        <v>-3.0545000809579701E-2</v>
      </c>
      <c r="AH609" s="18">
        <v>2.3049726547854301</v>
      </c>
      <c r="AI609" s="16">
        <v>-6.1160780583183201E-2</v>
      </c>
      <c r="AJ609" s="15">
        <v>951273.32</v>
      </c>
      <c r="AK609" s="16">
        <v>3.9724934819178603E-2</v>
      </c>
      <c r="AL609" s="17">
        <v>215499.47</v>
      </c>
      <c r="AM609" s="16">
        <v>7.7670046624971595E-2</v>
      </c>
      <c r="AN609" s="17">
        <v>411148.52</v>
      </c>
      <c r="AO609" s="16">
        <v>0.122400424993134</v>
      </c>
      <c r="AP609" s="18">
        <v>4.4142722021543701</v>
      </c>
      <c r="AQ609" s="16">
        <v>-3.5210324277480602E-2</v>
      </c>
      <c r="AR609" s="18">
        <v>2.3136975417058498</v>
      </c>
      <c r="AS609" s="16">
        <v>-7.3659532135745096E-2</v>
      </c>
    </row>
    <row r="610" spans="2:45" x14ac:dyDescent="0.2">
      <c r="B610" s="29"/>
      <c r="C610" s="29"/>
      <c r="D610" s="29"/>
      <c r="E610" s="14" t="s">
        <v>272</v>
      </c>
      <c r="F610" s="15">
        <v>484496.44</v>
      </c>
      <c r="G610" s="16">
        <v>-6.8038964528859894E-2</v>
      </c>
      <c r="H610" s="17">
        <v>121882.17</v>
      </c>
      <c r="I610" s="16">
        <v>-7.3084270106404794E-2</v>
      </c>
      <c r="J610" s="17">
        <v>212663.88</v>
      </c>
      <c r="K610" s="16">
        <v>-0.106169123619985</v>
      </c>
      <c r="L610" s="18">
        <v>3.9751215456698898</v>
      </c>
      <c r="M610" s="16">
        <v>5.4431114014258904E-3</v>
      </c>
      <c r="N610" s="18">
        <v>2.2782262789524999</v>
      </c>
      <c r="O610" s="16">
        <v>4.26592547860409E-2</v>
      </c>
      <c r="P610" s="15">
        <v>1469103.63</v>
      </c>
      <c r="Q610" s="16">
        <v>0.173932177636411</v>
      </c>
      <c r="R610" s="17">
        <v>370720.5</v>
      </c>
      <c r="S610" s="16">
        <v>0.184644860585683</v>
      </c>
      <c r="T610" s="17">
        <v>643096.34</v>
      </c>
      <c r="U610" s="16">
        <v>0.16495947173325101</v>
      </c>
      <c r="V610" s="18">
        <v>3.96283353631644</v>
      </c>
      <c r="W610" s="16">
        <v>-9.0429489087348897E-3</v>
      </c>
      <c r="X610" s="18">
        <v>2.2844223153252599</v>
      </c>
      <c r="Y610" s="16">
        <v>7.70216142353106E-3</v>
      </c>
      <c r="Z610" s="15">
        <v>2855534.7</v>
      </c>
      <c r="AA610" s="16">
        <v>0.11278447840432899</v>
      </c>
      <c r="AB610" s="17">
        <v>727551.06</v>
      </c>
      <c r="AC610" s="16">
        <v>0.118433176939437</v>
      </c>
      <c r="AD610" s="17">
        <v>1268553.3600000001</v>
      </c>
      <c r="AE610" s="16">
        <v>9.01761633387657E-2</v>
      </c>
      <c r="AF610" s="18">
        <v>3.9248581398534399</v>
      </c>
      <c r="AG610" s="16">
        <v>-5.0505462924178802E-3</v>
      </c>
      <c r="AH610" s="18">
        <v>2.2510166225881099</v>
      </c>
      <c r="AI610" s="16">
        <v>2.0738221790066399E-2</v>
      </c>
      <c r="AJ610" s="15">
        <v>5843765.3499999996</v>
      </c>
      <c r="AK610" s="16">
        <v>8.0184779421181906E-2</v>
      </c>
      <c r="AL610" s="17">
        <v>1485228.54</v>
      </c>
      <c r="AM610" s="16">
        <v>7.6569966127839797E-2</v>
      </c>
      <c r="AN610" s="17">
        <v>2621562.7799999998</v>
      </c>
      <c r="AO610" s="16">
        <v>4.7799617740357903E-2</v>
      </c>
      <c r="AP610" s="18">
        <v>3.9345899924600198</v>
      </c>
      <c r="AQ610" s="16">
        <v>3.3577132997158901E-3</v>
      </c>
      <c r="AR610" s="18">
        <v>2.2291151654205299</v>
      </c>
      <c r="AS610" s="16">
        <v>3.0907781538100101E-2</v>
      </c>
    </row>
    <row r="611" spans="2:45" x14ac:dyDescent="0.2">
      <c r="B611" s="29"/>
      <c r="C611" s="29"/>
      <c r="D611" s="29"/>
      <c r="E611" s="14" t="s">
        <v>273</v>
      </c>
      <c r="F611" s="15">
        <v>675959.94</v>
      </c>
      <c r="G611" s="16">
        <v>1.37882472782071E-2</v>
      </c>
      <c r="H611" s="17">
        <v>167952.11</v>
      </c>
      <c r="I611" s="16">
        <v>-2.0715099310602701E-2</v>
      </c>
      <c r="J611" s="17">
        <v>326742</v>
      </c>
      <c r="K611" s="16">
        <v>-1.85083370558836E-2</v>
      </c>
      <c r="L611" s="18">
        <v>4.0247183557265203</v>
      </c>
      <c r="M611" s="16">
        <v>3.5233205949075697E-2</v>
      </c>
      <c r="N611" s="18">
        <v>2.0687880345960998</v>
      </c>
      <c r="O611" s="16">
        <v>3.2905612501295103E-2</v>
      </c>
      <c r="P611" s="15">
        <v>1993581.55</v>
      </c>
      <c r="Q611" s="16">
        <v>-5.4186106375803997E-2</v>
      </c>
      <c r="R611" s="17">
        <v>496443.83</v>
      </c>
      <c r="S611" s="16">
        <v>-8.8456963846609796E-2</v>
      </c>
      <c r="T611" s="17">
        <v>964716.16</v>
      </c>
      <c r="U611" s="16">
        <v>-6.3182026315472303E-2</v>
      </c>
      <c r="V611" s="18">
        <v>4.0157242965432802</v>
      </c>
      <c r="W611" s="16">
        <v>3.7596532595350597E-2</v>
      </c>
      <c r="X611" s="18">
        <v>2.06649544462902</v>
      </c>
      <c r="Y611" s="16">
        <v>9.6026338011930105E-3</v>
      </c>
      <c r="Z611" s="15">
        <v>3772916.25</v>
      </c>
      <c r="AA611" s="16">
        <v>-0.101250002953816</v>
      </c>
      <c r="AB611" s="17">
        <v>939614.44</v>
      </c>
      <c r="AC611" s="16">
        <v>-0.14187327390954901</v>
      </c>
      <c r="AD611" s="17">
        <v>1824019.44</v>
      </c>
      <c r="AE611" s="16">
        <v>-0.118160986495442</v>
      </c>
      <c r="AF611" s="18">
        <v>4.01538768391001</v>
      </c>
      <c r="AG611" s="16">
        <v>4.7339477632644698E-2</v>
      </c>
      <c r="AH611" s="18">
        <v>2.0684627407260501</v>
      </c>
      <c r="AI611" s="16">
        <v>1.9176950988388699E-2</v>
      </c>
      <c r="AJ611" s="15">
        <v>7425529.8200000003</v>
      </c>
      <c r="AK611" s="16">
        <v>-0.116058789921805</v>
      </c>
      <c r="AL611" s="17">
        <v>1869147.61</v>
      </c>
      <c r="AM611" s="16">
        <v>-0.132014049655612</v>
      </c>
      <c r="AN611" s="17">
        <v>3631524.58</v>
      </c>
      <c r="AO611" s="16">
        <v>-0.111174158890758</v>
      </c>
      <c r="AP611" s="18">
        <v>3.9726824036117701</v>
      </c>
      <c r="AQ611" s="16">
        <v>1.8381933172392801E-2</v>
      </c>
      <c r="AR611" s="18">
        <v>2.0447417211203298</v>
      </c>
      <c r="AS611" s="16">
        <v>-5.4955997059576199E-3</v>
      </c>
    </row>
    <row r="612" spans="2:45" x14ac:dyDescent="0.2">
      <c r="B612" s="29"/>
      <c r="C612" s="29"/>
      <c r="D612" s="29"/>
      <c r="E612" s="14" t="s">
        <v>274</v>
      </c>
      <c r="F612" s="15">
        <v>284184.67</v>
      </c>
      <c r="G612" s="16">
        <v>-6.9715826064400604E-2</v>
      </c>
      <c r="H612" s="17">
        <v>73255.06</v>
      </c>
      <c r="I612" s="16">
        <v>-7.9521233318652698E-2</v>
      </c>
      <c r="J612" s="17">
        <v>126152.7</v>
      </c>
      <c r="K612" s="16">
        <v>-9.9435665567761303E-2</v>
      </c>
      <c r="L612" s="18">
        <v>3.8793862157781298</v>
      </c>
      <c r="M612" s="16">
        <v>1.06525078135198E-2</v>
      </c>
      <c r="N612" s="18">
        <v>2.2527038263945198</v>
      </c>
      <c r="O612" s="16">
        <v>3.3001350783114898E-2</v>
      </c>
      <c r="P612" s="15">
        <v>821917.78</v>
      </c>
      <c r="Q612" s="16">
        <v>1.9325568073513901E-2</v>
      </c>
      <c r="R612" s="17">
        <v>211584.11</v>
      </c>
      <c r="S612" s="16">
        <v>1.7602869894079099E-2</v>
      </c>
      <c r="T612" s="17">
        <v>359411.63</v>
      </c>
      <c r="U612" s="16">
        <v>-8.2745141971643701E-3</v>
      </c>
      <c r="V612" s="18">
        <v>3.8845912389167601</v>
      </c>
      <c r="W612" s="16">
        <v>1.69289831072714E-3</v>
      </c>
      <c r="X612" s="18">
        <v>2.2868424708460302</v>
      </c>
      <c r="Y612" s="16">
        <v>2.7830365021158002E-2</v>
      </c>
      <c r="Z612" s="15">
        <v>1615039.04</v>
      </c>
      <c r="AA612" s="16">
        <v>3.4870674396473901E-3</v>
      </c>
      <c r="AB612" s="17">
        <v>416071.21</v>
      </c>
      <c r="AC612" s="16">
        <v>-1.1930582334936501E-2</v>
      </c>
      <c r="AD612" s="17">
        <v>712460.61</v>
      </c>
      <c r="AE612" s="16">
        <v>-3.148418647732E-2</v>
      </c>
      <c r="AF612" s="18">
        <v>3.8816409335315498</v>
      </c>
      <c r="AG612" s="16">
        <v>1.56038123424748E-2</v>
      </c>
      <c r="AH612" s="18">
        <v>2.2668467804837702</v>
      </c>
      <c r="AI612" s="16">
        <v>3.6108087682915797E-2</v>
      </c>
      <c r="AJ612" s="15">
        <v>3380001.4</v>
      </c>
      <c r="AK612" s="16">
        <v>3.06794918840031E-2</v>
      </c>
      <c r="AL612" s="17">
        <v>875782.89</v>
      </c>
      <c r="AM612" s="16">
        <v>1.7570135863952799E-2</v>
      </c>
      <c r="AN612" s="17">
        <v>1513789.83</v>
      </c>
      <c r="AO612" s="16">
        <v>1.67450425877309E-3</v>
      </c>
      <c r="AP612" s="18">
        <v>3.85940561136105</v>
      </c>
      <c r="AQ612" s="16">
        <v>1.2882999960410599E-2</v>
      </c>
      <c r="AR612" s="18">
        <v>2.2328075754082701</v>
      </c>
      <c r="AS612" s="16">
        <v>2.89564998429238E-2</v>
      </c>
    </row>
    <row r="613" spans="2:45" x14ac:dyDescent="0.2">
      <c r="B613" s="29"/>
      <c r="C613" s="29"/>
      <c r="D613" s="29"/>
      <c r="E613" s="14" t="s">
        <v>275</v>
      </c>
      <c r="F613" s="15">
        <v>564919.18999999994</v>
      </c>
      <c r="G613" s="16">
        <v>-4.2273337669997697E-2</v>
      </c>
      <c r="H613" s="17">
        <v>162025.57999999999</v>
      </c>
      <c r="I613" s="16">
        <v>-3.5437147368781501E-2</v>
      </c>
      <c r="J613" s="17">
        <v>281399.90999999997</v>
      </c>
      <c r="K613" s="16">
        <v>-1.1108828843582099E-2</v>
      </c>
      <c r="L613" s="18">
        <v>3.4866049546003799</v>
      </c>
      <c r="M613" s="16">
        <v>-7.08734561212657E-3</v>
      </c>
      <c r="N613" s="18">
        <v>2.0075315233754001</v>
      </c>
      <c r="O613" s="16">
        <v>-3.1514599114047699E-2</v>
      </c>
      <c r="P613" s="15">
        <v>1707247.68</v>
      </c>
      <c r="Q613" s="16">
        <v>-7.6960776675588705E-2</v>
      </c>
      <c r="R613" s="17">
        <v>498881.26</v>
      </c>
      <c r="S613" s="16">
        <v>-6.3554191051806902E-2</v>
      </c>
      <c r="T613" s="17">
        <v>874469.69</v>
      </c>
      <c r="U613" s="16">
        <v>-1.0060230951387399E-2</v>
      </c>
      <c r="V613" s="18">
        <v>3.4221523574567598</v>
      </c>
      <c r="W613" s="16">
        <v>-1.4316456430981299E-2</v>
      </c>
      <c r="X613" s="18">
        <v>1.95232344759714</v>
      </c>
      <c r="Y613" s="16">
        <v>-6.7580420360823096E-2</v>
      </c>
      <c r="Z613" s="15">
        <v>3351649.85</v>
      </c>
      <c r="AA613" s="16">
        <v>-6.0388735810759098E-2</v>
      </c>
      <c r="AB613" s="17">
        <v>984799.35</v>
      </c>
      <c r="AC613" s="16">
        <v>-4.62414931498294E-2</v>
      </c>
      <c r="AD613" s="17">
        <v>1720725.72</v>
      </c>
      <c r="AE613" s="16">
        <v>-2.5454288102260602E-4</v>
      </c>
      <c r="AF613" s="18">
        <v>3.4033834912665202</v>
      </c>
      <c r="AG613" s="16">
        <v>-1.48331496488053E-2</v>
      </c>
      <c r="AH613" s="18">
        <v>1.94781179303811</v>
      </c>
      <c r="AI613" s="16">
        <v>-6.0149503557664102E-2</v>
      </c>
      <c r="AJ613" s="15">
        <v>6621270.1399999997</v>
      </c>
      <c r="AK613" s="16">
        <v>-6.3167920685250803E-2</v>
      </c>
      <c r="AL613" s="17">
        <v>1917915.13</v>
      </c>
      <c r="AM613" s="16">
        <v>-5.4527869455577999E-2</v>
      </c>
      <c r="AN613" s="17">
        <v>3338070</v>
      </c>
      <c r="AO613" s="16">
        <v>-2.2493361688982201E-2</v>
      </c>
      <c r="AP613" s="18">
        <v>3.4523269754903101</v>
      </c>
      <c r="AQ613" s="16">
        <v>-9.1383457539861695E-3</v>
      </c>
      <c r="AR613" s="18">
        <v>1.98356239982984</v>
      </c>
      <c r="AS613" s="16">
        <v>-4.16105194605614E-2</v>
      </c>
    </row>
    <row r="614" spans="2:45" x14ac:dyDescent="0.2">
      <c r="B614" s="29"/>
      <c r="C614" s="29"/>
      <c r="D614" s="29"/>
      <c r="E614" s="14" t="s">
        <v>276</v>
      </c>
      <c r="F614" s="15">
        <v>254395.93</v>
      </c>
      <c r="G614" s="16">
        <v>0.40145742886511898</v>
      </c>
      <c r="H614" s="17">
        <v>62835.28</v>
      </c>
      <c r="I614" s="16">
        <v>0.368711654570825</v>
      </c>
      <c r="J614" s="17">
        <v>127752.45</v>
      </c>
      <c r="K614" s="16">
        <v>0.48113733862289199</v>
      </c>
      <c r="L614" s="18">
        <v>4.0486161595842303</v>
      </c>
      <c r="M614" s="16">
        <v>2.3924523609438898E-2</v>
      </c>
      <c r="N614" s="18">
        <v>1.99131938369871</v>
      </c>
      <c r="O614" s="16">
        <v>-5.3796435806456898E-2</v>
      </c>
      <c r="P614" s="15">
        <v>746754.97</v>
      </c>
      <c r="Q614" s="16">
        <v>0.33827501647227698</v>
      </c>
      <c r="R614" s="17">
        <v>184360.63</v>
      </c>
      <c r="S614" s="16">
        <v>0.30572002713134699</v>
      </c>
      <c r="T614" s="17">
        <v>361601.1</v>
      </c>
      <c r="U614" s="16">
        <v>0.365692157381795</v>
      </c>
      <c r="V614" s="18">
        <v>4.0505121402546704</v>
      </c>
      <c r="W614" s="16">
        <v>2.4932595552242899E-2</v>
      </c>
      <c r="X614" s="18">
        <v>2.0651346746456198</v>
      </c>
      <c r="Y614" s="16">
        <v>-2.0075637662062801E-2</v>
      </c>
      <c r="Z614" s="15">
        <v>1432864.67</v>
      </c>
      <c r="AA614" s="16">
        <v>0.26924755433067599</v>
      </c>
      <c r="AB614" s="17">
        <v>353391.38</v>
      </c>
      <c r="AC614" s="16">
        <v>0.23441794883286199</v>
      </c>
      <c r="AD614" s="17">
        <v>699434.8</v>
      </c>
      <c r="AE614" s="16">
        <v>0.32323076541212797</v>
      </c>
      <c r="AF614" s="18">
        <v>4.0546112641457199</v>
      </c>
      <c r="AG614" s="16">
        <v>2.8215407537410701E-2</v>
      </c>
      <c r="AH614" s="18">
        <v>2.0486036296735599</v>
      </c>
      <c r="AI614" s="16">
        <v>-4.07965205257598E-2</v>
      </c>
      <c r="AJ614" s="15">
        <v>2723924.6</v>
      </c>
      <c r="AK614" s="16">
        <v>0.15945755396566599</v>
      </c>
      <c r="AL614" s="17">
        <v>682416.76</v>
      </c>
      <c r="AM614" s="16">
        <v>0.13920522221284801</v>
      </c>
      <c r="AN614" s="17">
        <v>1336697.53</v>
      </c>
      <c r="AO614" s="16">
        <v>0.238333447451927</v>
      </c>
      <c r="AP614" s="18">
        <v>3.9915851421937498</v>
      </c>
      <c r="AQ614" s="16">
        <v>1.7777597361675699E-2</v>
      </c>
      <c r="AR614" s="18">
        <v>2.0378017755445401</v>
      </c>
      <c r="AS614" s="16">
        <v>-6.3695197483812305E-2</v>
      </c>
    </row>
    <row r="615" spans="2:45" x14ac:dyDescent="0.2">
      <c r="B615" s="29"/>
      <c r="C615" s="29"/>
      <c r="D615" s="29"/>
      <c r="E615" s="14" t="s">
        <v>277</v>
      </c>
      <c r="F615" s="15">
        <v>221472.32</v>
      </c>
      <c r="G615" s="16">
        <v>0.118082332444646</v>
      </c>
      <c r="H615" s="17">
        <v>74432.17</v>
      </c>
      <c r="I615" s="16">
        <v>0.44857861272913702</v>
      </c>
      <c r="J615" s="17">
        <v>115128.48</v>
      </c>
      <c r="K615" s="16">
        <v>0.18742552063102999</v>
      </c>
      <c r="L615" s="18">
        <v>2.9754919143160801</v>
      </c>
      <c r="M615" s="16">
        <v>-0.22815211917414199</v>
      </c>
      <c r="N615" s="18">
        <v>1.92369707304396</v>
      </c>
      <c r="O615" s="16">
        <v>-5.8397926422815702E-2</v>
      </c>
      <c r="P615" s="15">
        <v>629703.53</v>
      </c>
      <c r="Q615" s="16">
        <v>7.1751989299764493E-2</v>
      </c>
      <c r="R615" s="17">
        <v>199653.99</v>
      </c>
      <c r="S615" s="16">
        <v>0.30530768753003301</v>
      </c>
      <c r="T615" s="17">
        <v>323571.37</v>
      </c>
      <c r="U615" s="16">
        <v>9.8495935697673703E-2</v>
      </c>
      <c r="V615" s="18">
        <v>3.15397418303536</v>
      </c>
      <c r="W615" s="16">
        <v>-0.178927696865261</v>
      </c>
      <c r="X615" s="18">
        <v>1.9461039769989501</v>
      </c>
      <c r="Y615" s="16">
        <v>-2.4345967544179999E-2</v>
      </c>
      <c r="Z615" s="15">
        <v>1197636.76</v>
      </c>
      <c r="AA615" s="16">
        <v>2.7786191265036501E-2</v>
      </c>
      <c r="AB615" s="17">
        <v>357469.97</v>
      </c>
      <c r="AC615" s="16">
        <v>0.154652779177474</v>
      </c>
      <c r="AD615" s="17">
        <v>613058.68000000005</v>
      </c>
      <c r="AE615" s="16">
        <v>1.6504884037428301E-2</v>
      </c>
      <c r="AF615" s="18">
        <v>3.3503143215078999</v>
      </c>
      <c r="AG615" s="16">
        <v>-0.10987423249681399</v>
      </c>
      <c r="AH615" s="18">
        <v>1.9535434356789501</v>
      </c>
      <c r="AI615" s="16">
        <v>1.1098133815943999E-2</v>
      </c>
      <c r="AJ615" s="15">
        <v>2431236.39</v>
      </c>
      <c r="AK615" s="16">
        <v>2.5971394309956299E-2</v>
      </c>
      <c r="AL615" s="17">
        <v>700003.57</v>
      </c>
      <c r="AM615" s="16">
        <v>0.136161750303435</v>
      </c>
      <c r="AN615" s="17">
        <v>1241009.1399999999</v>
      </c>
      <c r="AO615" s="16">
        <v>4.1313196861839097E-2</v>
      </c>
      <c r="AP615" s="18">
        <v>3.4731771296537799</v>
      </c>
      <c r="AQ615" s="16">
        <v>-9.6984743557904304E-2</v>
      </c>
      <c r="AR615" s="18">
        <v>1.95908016438944</v>
      </c>
      <c r="AS615" s="16">
        <v>-1.47331298576813E-2</v>
      </c>
    </row>
    <row r="616" spans="2:45" x14ac:dyDescent="0.2">
      <c r="B616" s="29"/>
      <c r="C616" s="29"/>
      <c r="D616" s="29"/>
      <c r="E616" s="14" t="s">
        <v>278</v>
      </c>
      <c r="F616" s="15">
        <v>778980.29</v>
      </c>
      <c r="G616" s="16">
        <v>0.16425179191702499</v>
      </c>
      <c r="H616" s="17">
        <v>211060.09</v>
      </c>
      <c r="I616" s="16">
        <v>0.102829766128709</v>
      </c>
      <c r="J616" s="17">
        <v>352365.51</v>
      </c>
      <c r="K616" s="16">
        <v>4.3707114108169402E-2</v>
      </c>
      <c r="L616" s="18">
        <v>3.6907986251687901</v>
      </c>
      <c r="M616" s="16">
        <v>5.56949292400108E-2</v>
      </c>
      <c r="N616" s="18">
        <v>2.2107166220666699</v>
      </c>
      <c r="O616" s="16">
        <v>0.11549665244148399</v>
      </c>
      <c r="P616" s="15">
        <v>2350677.64</v>
      </c>
      <c r="Q616" s="16">
        <v>0.10774323135680899</v>
      </c>
      <c r="R616" s="17">
        <v>640865.18999999994</v>
      </c>
      <c r="S616" s="16">
        <v>0.1071829636387</v>
      </c>
      <c r="T616" s="17">
        <v>1080504.07</v>
      </c>
      <c r="U616" s="16">
        <v>8.3567879851638202E-2</v>
      </c>
      <c r="V616" s="18">
        <v>3.6679752258037301</v>
      </c>
      <c r="W616" s="16">
        <v>5.0602993047116904E-4</v>
      </c>
      <c r="X616" s="18">
        <v>2.1755379783067399</v>
      </c>
      <c r="Y616" s="16">
        <v>2.23108786765444E-2</v>
      </c>
      <c r="Z616" s="15">
        <v>4385521.92</v>
      </c>
      <c r="AA616" s="16">
        <v>7.68630453406529E-2</v>
      </c>
      <c r="AB616" s="17">
        <v>1187447.06</v>
      </c>
      <c r="AC616" s="16">
        <v>7.5399527150878207E-2</v>
      </c>
      <c r="AD616" s="17">
        <v>2014629.9</v>
      </c>
      <c r="AE616" s="16">
        <v>5.8310748781669697E-2</v>
      </c>
      <c r="AF616" s="18">
        <v>3.6932357388631698</v>
      </c>
      <c r="AG616" s="16">
        <v>1.36090648435764E-3</v>
      </c>
      <c r="AH616" s="18">
        <v>2.17683750251101</v>
      </c>
      <c r="AI616" s="16">
        <v>1.7530103119845201E-2</v>
      </c>
      <c r="AJ616" s="15">
        <v>8342808.2300000004</v>
      </c>
      <c r="AK616" s="16">
        <v>3.37947810017123E-2</v>
      </c>
      <c r="AL616" s="17">
        <v>2233162.38</v>
      </c>
      <c r="AM616" s="16">
        <v>2.1474460924375799E-2</v>
      </c>
      <c r="AN616" s="17">
        <v>3867553.4</v>
      </c>
      <c r="AO616" s="16">
        <v>2.2280025834423799E-2</v>
      </c>
      <c r="AP616" s="18">
        <v>3.7358717416688698</v>
      </c>
      <c r="AQ616" s="16">
        <v>1.2061309948157999E-2</v>
      </c>
      <c r="AR616" s="18">
        <v>2.1571281291164599</v>
      </c>
      <c r="AS616" s="16">
        <v>1.1263797468692299E-2</v>
      </c>
    </row>
    <row r="617" spans="2:45" x14ac:dyDescent="0.2">
      <c r="B617" s="29"/>
      <c r="C617" s="29"/>
      <c r="D617" s="29"/>
      <c r="E617" s="14" t="s">
        <v>279</v>
      </c>
      <c r="F617" s="15">
        <v>265162.81</v>
      </c>
      <c r="G617" s="16">
        <v>-7.1109629691387996E-2</v>
      </c>
      <c r="H617" s="17">
        <v>71036.95</v>
      </c>
      <c r="I617" s="16">
        <v>-6.2393996740940101E-2</v>
      </c>
      <c r="J617" s="17">
        <v>119362.65</v>
      </c>
      <c r="K617" s="16">
        <v>-9.2634171386470801E-2</v>
      </c>
      <c r="L617" s="18">
        <v>3.73274486024527</v>
      </c>
      <c r="M617" s="16">
        <v>-9.2956240895993806E-3</v>
      </c>
      <c r="N617" s="18">
        <v>2.2214889666072302</v>
      </c>
      <c r="O617" s="16">
        <v>2.3722010479469698E-2</v>
      </c>
      <c r="P617" s="15">
        <v>786649.23</v>
      </c>
      <c r="Q617" s="16">
        <v>0.26643477839212998</v>
      </c>
      <c r="R617" s="17">
        <v>207092.66</v>
      </c>
      <c r="S617" s="16">
        <v>0.23038106864195301</v>
      </c>
      <c r="T617" s="17">
        <v>345776.3</v>
      </c>
      <c r="U617" s="16">
        <v>0.27374975820855901</v>
      </c>
      <c r="V617" s="18">
        <v>3.79853747592986</v>
      </c>
      <c r="W617" s="16">
        <v>2.9302880765202401E-2</v>
      </c>
      <c r="X617" s="18">
        <v>2.2750235629220401</v>
      </c>
      <c r="Y617" s="16">
        <v>-5.7428704259122297E-3</v>
      </c>
      <c r="Z617" s="15">
        <v>1557479.7</v>
      </c>
      <c r="AA617" s="16">
        <v>0.20992146043020499</v>
      </c>
      <c r="AB617" s="17">
        <v>410627.94</v>
      </c>
      <c r="AC617" s="16">
        <v>0.17719167151993501</v>
      </c>
      <c r="AD617" s="17">
        <v>689200.17</v>
      </c>
      <c r="AE617" s="16">
        <v>0.127556037778877</v>
      </c>
      <c r="AF617" s="18">
        <v>3.7929218844679702</v>
      </c>
      <c r="AG617" s="16">
        <v>2.7803279365722199E-2</v>
      </c>
      <c r="AH617" s="18">
        <v>2.25983650004033</v>
      </c>
      <c r="AI617" s="16">
        <v>7.3047742100318197E-2</v>
      </c>
      <c r="AJ617" s="15">
        <v>3158163.16</v>
      </c>
      <c r="AK617" s="16">
        <v>8.6122599745345293E-2</v>
      </c>
      <c r="AL617" s="17">
        <v>854089.96</v>
      </c>
      <c r="AM617" s="16">
        <v>8.83651657020081E-2</v>
      </c>
      <c r="AN617" s="17">
        <v>1444267.79</v>
      </c>
      <c r="AO617" s="16">
        <v>8.3735289517948997E-4</v>
      </c>
      <c r="AP617" s="18">
        <v>3.6976938120195202</v>
      </c>
      <c r="AQ617" s="16">
        <v>-2.0604903825789298E-3</v>
      </c>
      <c r="AR617" s="18">
        <v>2.1866880795008199</v>
      </c>
      <c r="AS617" s="16">
        <v>8.5213892750361703E-2</v>
      </c>
    </row>
    <row r="618" spans="2:45" x14ac:dyDescent="0.2">
      <c r="B618" s="29"/>
      <c r="C618" s="29"/>
      <c r="D618" s="29"/>
      <c r="E618" s="14" t="s">
        <v>280</v>
      </c>
      <c r="F618" s="15">
        <v>190401.96</v>
      </c>
      <c r="G618" s="16">
        <v>-5.9245062804380501E-2</v>
      </c>
      <c r="H618" s="17">
        <v>42468.04</v>
      </c>
      <c r="I618" s="16">
        <v>-7.7157897596088501E-2</v>
      </c>
      <c r="J618" s="17">
        <v>80027.41</v>
      </c>
      <c r="K618" s="16">
        <v>-8.5270143796575201E-2</v>
      </c>
      <c r="L618" s="18">
        <v>4.4834176477181398</v>
      </c>
      <c r="M618" s="16">
        <v>1.9410508845496801E-2</v>
      </c>
      <c r="N618" s="18">
        <v>2.3792093234055698</v>
      </c>
      <c r="O618" s="16">
        <v>2.8451111348012099E-2</v>
      </c>
      <c r="P618" s="15">
        <v>588520.25</v>
      </c>
      <c r="Q618" s="16">
        <v>6.4700943574799705E-2</v>
      </c>
      <c r="R618" s="17">
        <v>125218.53</v>
      </c>
      <c r="S618" s="16">
        <v>7.8496650006416605E-2</v>
      </c>
      <c r="T618" s="17">
        <v>235125.71</v>
      </c>
      <c r="U618" s="16">
        <v>8.0852387153835303E-2</v>
      </c>
      <c r="V618" s="18">
        <v>4.6999453675106997</v>
      </c>
      <c r="W618" s="16">
        <v>-1.27916080513878E-2</v>
      </c>
      <c r="X618" s="18">
        <v>2.5030025427674398</v>
      </c>
      <c r="Y618" s="16">
        <v>-1.49432464330922E-2</v>
      </c>
      <c r="Z618" s="15">
        <v>1100458.29</v>
      </c>
      <c r="AA618" s="16">
        <v>7.4202272818985698E-2</v>
      </c>
      <c r="AB618" s="17">
        <v>229633.33</v>
      </c>
      <c r="AC618" s="16">
        <v>6.8402994481308294E-2</v>
      </c>
      <c r="AD618" s="17">
        <v>428933.65</v>
      </c>
      <c r="AE618" s="16">
        <v>6.6314990143637301E-2</v>
      </c>
      <c r="AF618" s="18">
        <v>4.79224113503036</v>
      </c>
      <c r="AG618" s="16">
        <v>5.4279877233897097E-3</v>
      </c>
      <c r="AH618" s="18">
        <v>2.5655676349943599</v>
      </c>
      <c r="AI618" s="16">
        <v>7.3967661978436303E-3</v>
      </c>
      <c r="AJ618" s="15">
        <v>2193957.4300000002</v>
      </c>
      <c r="AK618" s="16">
        <v>2.67197102636226E-2</v>
      </c>
      <c r="AL618" s="17">
        <v>453030.71</v>
      </c>
      <c r="AM618" s="16">
        <v>-1.33055977019986E-2</v>
      </c>
      <c r="AN618" s="17">
        <v>846766.06</v>
      </c>
      <c r="AO618" s="16">
        <v>-2.0859194648690699E-2</v>
      </c>
      <c r="AP618" s="18">
        <v>4.8428448261266901</v>
      </c>
      <c r="AQ618" s="16">
        <v>4.0565050204402299E-2</v>
      </c>
      <c r="AR618" s="18">
        <v>2.5909841379329701</v>
      </c>
      <c r="AS618" s="16">
        <v>4.8592505441791098E-2</v>
      </c>
    </row>
    <row r="619" spans="2:45" x14ac:dyDescent="0.2">
      <c r="B619" s="29"/>
      <c r="C619" s="29"/>
      <c r="D619" s="29"/>
      <c r="E619" s="14" t="s">
        <v>281</v>
      </c>
      <c r="F619" s="15">
        <v>194844.13</v>
      </c>
      <c r="G619" s="16">
        <v>-6.7843489781192002E-3</v>
      </c>
      <c r="H619" s="17">
        <v>49242.91</v>
      </c>
      <c r="I619" s="16">
        <v>2.07076960958386E-3</v>
      </c>
      <c r="J619" s="17">
        <v>89120.57</v>
      </c>
      <c r="K619" s="16">
        <v>-3.3329211558757503E-2</v>
      </c>
      <c r="L619" s="18">
        <v>3.9567956077331701</v>
      </c>
      <c r="M619" s="16">
        <v>-8.8368195702915407E-3</v>
      </c>
      <c r="N619" s="18">
        <v>2.18629806788713</v>
      </c>
      <c r="O619" s="16">
        <v>2.7460085582436899E-2</v>
      </c>
      <c r="P619" s="15">
        <v>559737.51</v>
      </c>
      <c r="Q619" s="16">
        <v>-1.34199211874574E-2</v>
      </c>
      <c r="R619" s="17">
        <v>140417.79999999999</v>
      </c>
      <c r="S619" s="16">
        <v>-1.7709007159112299E-2</v>
      </c>
      <c r="T619" s="17">
        <v>252914.49</v>
      </c>
      <c r="U619" s="16">
        <v>-4.98346510220831E-2</v>
      </c>
      <c r="V619" s="18">
        <v>3.9862290250951098</v>
      </c>
      <c r="W619" s="16">
        <v>4.3664107712627197E-3</v>
      </c>
      <c r="X619" s="18">
        <v>2.2131492347472901</v>
      </c>
      <c r="Y619" s="16">
        <v>3.8324624102317198E-2</v>
      </c>
      <c r="Z619" s="15">
        <v>1073528.1000000001</v>
      </c>
      <c r="AA619" s="16">
        <v>-4.1837680627054799E-2</v>
      </c>
      <c r="AB619" s="17">
        <v>268424.48</v>
      </c>
      <c r="AC619" s="16">
        <v>-4.8621532601110497E-2</v>
      </c>
      <c r="AD619" s="17">
        <v>486056.91</v>
      </c>
      <c r="AE619" s="16">
        <v>-7.6360814912388802E-2</v>
      </c>
      <c r="AF619" s="18">
        <v>3.9993673453330301</v>
      </c>
      <c r="AG619" s="16">
        <v>7.1305502557810103E-3</v>
      </c>
      <c r="AH619" s="18">
        <v>2.2086469257272801</v>
      </c>
      <c r="AI619" s="16">
        <v>3.7377294989990401E-2</v>
      </c>
      <c r="AJ619" s="15">
        <v>2190305.21</v>
      </c>
      <c r="AK619" s="16">
        <v>-5.8214518890420598E-2</v>
      </c>
      <c r="AL619" s="17">
        <v>548758.18000000005</v>
      </c>
      <c r="AM619" s="16">
        <v>-7.3564140364243205E-2</v>
      </c>
      <c r="AN619" s="17">
        <v>1001187.43</v>
      </c>
      <c r="AO619" s="16">
        <v>-9.6284242790420499E-2</v>
      </c>
      <c r="AP619" s="18">
        <v>3.99138507602748</v>
      </c>
      <c r="AQ619" s="16">
        <v>1.6568466466591301E-2</v>
      </c>
      <c r="AR619" s="18">
        <v>2.1877074605301399</v>
      </c>
      <c r="AS619" s="16">
        <v>4.21257719546115E-2</v>
      </c>
    </row>
    <row r="620" spans="2:45" x14ac:dyDescent="0.2">
      <c r="B620" s="29"/>
      <c r="C620" s="29"/>
      <c r="D620" s="29"/>
      <c r="E620" s="14" t="s">
        <v>282</v>
      </c>
      <c r="F620" s="15">
        <v>449712.97</v>
      </c>
      <c r="G620" s="16">
        <v>-5.85822926173859E-2</v>
      </c>
      <c r="H620" s="17">
        <v>108019.9</v>
      </c>
      <c r="I620" s="16">
        <v>-0.1161935709691</v>
      </c>
      <c r="J620" s="17">
        <v>181366.65</v>
      </c>
      <c r="K620" s="16">
        <v>-0.134360830099198</v>
      </c>
      <c r="L620" s="18">
        <v>4.1632418656191996</v>
      </c>
      <c r="M620" s="16">
        <v>6.5185403114667695E-2</v>
      </c>
      <c r="N620" s="18">
        <v>2.47957918393486</v>
      </c>
      <c r="O620" s="16">
        <v>8.7540559758283301E-2</v>
      </c>
      <c r="P620" s="15">
        <v>1381268.84</v>
      </c>
      <c r="Q620" s="16">
        <v>6.0583284363527799E-2</v>
      </c>
      <c r="R620" s="17">
        <v>332444.53999999998</v>
      </c>
      <c r="S620" s="16">
        <v>-8.7441266118571705E-3</v>
      </c>
      <c r="T620" s="17">
        <v>550886.07999999996</v>
      </c>
      <c r="U620" s="16">
        <v>-1.7979241849053099E-2</v>
      </c>
      <c r="V620" s="18">
        <v>4.1548850223258302</v>
      </c>
      <c r="W620" s="16">
        <v>6.9938966150507403E-2</v>
      </c>
      <c r="X620" s="18">
        <v>2.5073583997620701</v>
      </c>
      <c r="Y620" s="16">
        <v>8.0000881407544702E-2</v>
      </c>
      <c r="Z620" s="15">
        <v>2664023.33</v>
      </c>
      <c r="AA620" s="16">
        <v>2.8000084183269301E-3</v>
      </c>
      <c r="AB620" s="17">
        <v>656545.27</v>
      </c>
      <c r="AC620" s="16">
        <v>-4.8211262872489898E-2</v>
      </c>
      <c r="AD620" s="17">
        <v>1093929.8500000001</v>
      </c>
      <c r="AE620" s="16">
        <v>-5.3587102454597899E-2</v>
      </c>
      <c r="AF620" s="18">
        <v>4.0576384473838303</v>
      </c>
      <c r="AG620" s="16">
        <v>5.3595161721253802E-2</v>
      </c>
      <c r="AH620" s="18">
        <v>2.4352780299394898</v>
      </c>
      <c r="AI620" s="16">
        <v>5.9579820836306398E-2</v>
      </c>
      <c r="AJ620" s="15">
        <v>5319951.8499999996</v>
      </c>
      <c r="AK620" s="16">
        <v>-3.7776817113431699E-2</v>
      </c>
      <c r="AL620" s="17">
        <v>1350000.49</v>
      </c>
      <c r="AM620" s="16">
        <v>-6.1476349584527197E-2</v>
      </c>
      <c r="AN620" s="17">
        <v>2276245.58</v>
      </c>
      <c r="AO620" s="16">
        <v>-4.7451547024967698E-2</v>
      </c>
      <c r="AP620" s="18">
        <v>3.9407036437445999</v>
      </c>
      <c r="AQ620" s="16">
        <v>2.5251928878514601E-2</v>
      </c>
      <c r="AR620" s="18">
        <v>2.3371607601320399</v>
      </c>
      <c r="AS620" s="16">
        <v>1.01566800946654E-2</v>
      </c>
    </row>
    <row r="621" spans="2:45" x14ac:dyDescent="0.2">
      <c r="B621" s="29"/>
      <c r="C621" s="29"/>
      <c r="D621" s="29"/>
      <c r="E621" s="14" t="s">
        <v>283</v>
      </c>
      <c r="F621" s="15">
        <v>447573.39</v>
      </c>
      <c r="G621" s="16">
        <v>0.10030887673614999</v>
      </c>
      <c r="H621" s="17">
        <v>119483.21</v>
      </c>
      <c r="I621" s="16">
        <v>8.7938943753301399E-2</v>
      </c>
      <c r="J621" s="17">
        <v>195384</v>
      </c>
      <c r="K621" s="16">
        <v>5.22523787886678E-2</v>
      </c>
      <c r="L621" s="18">
        <v>3.74591032497369</v>
      </c>
      <c r="M621" s="16">
        <v>1.1370061761162399E-2</v>
      </c>
      <c r="N621" s="18">
        <v>2.2907371637391001</v>
      </c>
      <c r="O621" s="16">
        <v>4.5670125262918401E-2</v>
      </c>
      <c r="P621" s="15">
        <v>1437886.26</v>
      </c>
      <c r="Q621" s="16">
        <v>0.41579392838272999</v>
      </c>
      <c r="R621" s="17">
        <v>377608.9</v>
      </c>
      <c r="S621" s="16">
        <v>0.34547584788813401</v>
      </c>
      <c r="T621" s="17">
        <v>614055.57999999996</v>
      </c>
      <c r="U621" s="16">
        <v>0.36302546507091699</v>
      </c>
      <c r="V621" s="18">
        <v>3.8078717424297999</v>
      </c>
      <c r="W621" s="16">
        <v>5.2262610737285303E-2</v>
      </c>
      <c r="X621" s="18">
        <v>2.3416223332747799</v>
      </c>
      <c r="Y621" s="16">
        <v>3.8714216765618502E-2</v>
      </c>
      <c r="Z621" s="15">
        <v>2711265.49</v>
      </c>
      <c r="AA621" s="16">
        <v>0.17594770618511199</v>
      </c>
      <c r="AB621" s="17">
        <v>717455.01</v>
      </c>
      <c r="AC621" s="16">
        <v>0.174928589339607</v>
      </c>
      <c r="AD621" s="17">
        <v>1175175.8500000001</v>
      </c>
      <c r="AE621" s="16">
        <v>0.16143125189315899</v>
      </c>
      <c r="AF621" s="18">
        <v>3.77900419149627</v>
      </c>
      <c r="AG621" s="16">
        <v>8.6738620095924604E-4</v>
      </c>
      <c r="AH621" s="18">
        <v>2.3071147096836602</v>
      </c>
      <c r="AI621" s="16">
        <v>1.24987632873589E-2</v>
      </c>
      <c r="AJ621" s="15">
        <v>5352950.47</v>
      </c>
      <c r="AK621" s="16">
        <v>0.13561621912910701</v>
      </c>
      <c r="AL621" s="17">
        <v>1439532.84</v>
      </c>
      <c r="AM621" s="16">
        <v>0.16593803074230201</v>
      </c>
      <c r="AN621" s="17">
        <v>2390800.83</v>
      </c>
      <c r="AO621" s="16">
        <v>0.12005423238120801</v>
      </c>
      <c r="AP621" s="18">
        <v>3.7185330693810399</v>
      </c>
      <c r="AQ621" s="16">
        <v>-2.6006366388006401E-2</v>
      </c>
      <c r="AR621" s="18">
        <v>2.2389780038682701</v>
      </c>
      <c r="AS621" s="16">
        <v>1.3893958254873899E-2</v>
      </c>
    </row>
    <row r="622" spans="2:45" x14ac:dyDescent="0.2">
      <c r="B622" s="29"/>
      <c r="C622" s="29"/>
      <c r="D622" s="29"/>
      <c r="E622" s="14" t="s">
        <v>284</v>
      </c>
      <c r="F622" s="15">
        <v>431141.8</v>
      </c>
      <c r="G622" s="16">
        <v>4.7173265768910101E-2</v>
      </c>
      <c r="H622" s="17">
        <v>114491.38</v>
      </c>
      <c r="I622" s="16">
        <v>6.3266619551277103E-2</v>
      </c>
      <c r="J622" s="17">
        <v>212583.18</v>
      </c>
      <c r="K622" s="16">
        <v>1.7791941600356902E-2</v>
      </c>
      <c r="L622" s="18">
        <v>3.7657140651112799</v>
      </c>
      <c r="M622" s="16">
        <v>-1.51357650907528E-2</v>
      </c>
      <c r="N622" s="18">
        <v>2.0281087149039698</v>
      </c>
      <c r="O622" s="16">
        <v>2.8867711530859999E-2</v>
      </c>
      <c r="P622" s="15">
        <v>1295942.52</v>
      </c>
      <c r="Q622" s="16">
        <v>6.91825979052101E-2</v>
      </c>
      <c r="R622" s="17">
        <v>336572.39</v>
      </c>
      <c r="S622" s="16">
        <v>-1.43699841160268E-3</v>
      </c>
      <c r="T622" s="17">
        <v>621343.47</v>
      </c>
      <c r="U622" s="16">
        <v>-5.1519771025139598E-2</v>
      </c>
      <c r="V622" s="18">
        <v>3.8504124476758199</v>
      </c>
      <c r="W622" s="16">
        <v>7.0721222601357506E-2</v>
      </c>
      <c r="X622" s="18">
        <v>2.08571037207488</v>
      </c>
      <c r="Y622" s="16">
        <v>0.12725870845068399</v>
      </c>
      <c r="Z622" s="15">
        <v>2472367.81</v>
      </c>
      <c r="AA622" s="16">
        <v>6.3202144145933198E-2</v>
      </c>
      <c r="AB622" s="17">
        <v>643958.25</v>
      </c>
      <c r="AC622" s="16">
        <v>1.38906194898597E-2</v>
      </c>
      <c r="AD622" s="17">
        <v>1188625</v>
      </c>
      <c r="AE622" s="16">
        <v>-3.9078076328127202E-2</v>
      </c>
      <c r="AF622" s="18">
        <v>3.8393293509322999</v>
      </c>
      <c r="AG622" s="16">
        <v>4.8635941301917403E-2</v>
      </c>
      <c r="AH622" s="18">
        <v>2.0800233967819999</v>
      </c>
      <c r="AI622" s="16">
        <v>0.106439678348921</v>
      </c>
      <c r="AJ622" s="15">
        <v>4896266.8099999996</v>
      </c>
      <c r="AK622" s="16">
        <v>3.0019567685510399E-2</v>
      </c>
      <c r="AL622" s="17">
        <v>1277616.55</v>
      </c>
      <c r="AM622" s="16">
        <v>1.16104648645599E-4</v>
      </c>
      <c r="AN622" s="17">
        <v>2384700.29</v>
      </c>
      <c r="AO622" s="16">
        <v>-3.9663367962216103E-2</v>
      </c>
      <c r="AP622" s="18">
        <v>3.8323445403082799</v>
      </c>
      <c r="AQ622" s="16">
        <v>2.98999915088561E-2</v>
      </c>
      <c r="AR622" s="18">
        <v>2.05320007320501</v>
      </c>
      <c r="AS622" s="16">
        <v>7.2560947196050496E-2</v>
      </c>
    </row>
    <row r="623" spans="2:45" x14ac:dyDescent="0.2">
      <c r="B623" s="29"/>
      <c r="C623" s="29"/>
      <c r="D623" s="29"/>
      <c r="E623" s="14" t="s">
        <v>285</v>
      </c>
      <c r="F623" s="15">
        <v>226013.97</v>
      </c>
      <c r="G623" s="16">
        <v>-7.5358682403743701E-2</v>
      </c>
      <c r="H623" s="17">
        <v>62731.75</v>
      </c>
      <c r="I623" s="16">
        <v>-0.141338125535793</v>
      </c>
      <c r="J623" s="17">
        <v>121563.44</v>
      </c>
      <c r="K623" s="16">
        <v>-0.19583151387313499</v>
      </c>
      <c r="L623" s="18">
        <v>3.6028640999175101</v>
      </c>
      <c r="M623" s="16">
        <v>7.68398424271719E-2</v>
      </c>
      <c r="N623" s="18">
        <v>1.8592265075749701</v>
      </c>
      <c r="O623" s="16">
        <v>0.14981043593193599</v>
      </c>
      <c r="P623" s="15">
        <v>658629.43999999994</v>
      </c>
      <c r="Q623" s="16">
        <v>-4.4284686826773098E-2</v>
      </c>
      <c r="R623" s="17">
        <v>183528.53</v>
      </c>
      <c r="S623" s="16">
        <v>-0.14242006202680099</v>
      </c>
      <c r="T623" s="17">
        <v>354640.75</v>
      </c>
      <c r="U623" s="16">
        <v>-0.206171813074988</v>
      </c>
      <c r="V623" s="18">
        <v>3.5887032931610099</v>
      </c>
      <c r="W623" s="16">
        <v>0.114432918559127</v>
      </c>
      <c r="X623" s="18">
        <v>1.85717360455616</v>
      </c>
      <c r="Y623" s="16">
        <v>0.20393219706055499</v>
      </c>
      <c r="Z623" s="15">
        <v>1256117.95</v>
      </c>
      <c r="AA623" s="16">
        <v>-2.1027065490950601E-2</v>
      </c>
      <c r="AB623" s="17">
        <v>363565.93</v>
      </c>
      <c r="AC623" s="16">
        <v>-4.7156842433694099E-2</v>
      </c>
      <c r="AD623" s="17">
        <v>702104.56</v>
      </c>
      <c r="AE623" s="16">
        <v>-0.121033072502645</v>
      </c>
      <c r="AF623" s="18">
        <v>3.4549935688418301</v>
      </c>
      <c r="AG623" s="16">
        <v>2.7422957005308699E-2</v>
      </c>
      <c r="AH623" s="18">
        <v>1.7890753337366201</v>
      </c>
      <c r="AI623" s="16">
        <v>0.11377675755837301</v>
      </c>
      <c r="AJ623" s="15">
        <v>2585496.59</v>
      </c>
      <c r="AK623" s="16">
        <v>-2.1116125758279401E-3</v>
      </c>
      <c r="AL623" s="17">
        <v>740951.78</v>
      </c>
      <c r="AM623" s="16">
        <v>7.4719216093555301E-4</v>
      </c>
      <c r="AN623" s="17">
        <v>1448962.45</v>
      </c>
      <c r="AO623" s="16">
        <v>-6.0356280887939998E-2</v>
      </c>
      <c r="AP623" s="18">
        <v>3.4894262484935301</v>
      </c>
      <c r="AQ623" s="16">
        <v>-2.8566702551423798E-3</v>
      </c>
      <c r="AR623" s="18">
        <v>1.7843779112426299</v>
      </c>
      <c r="AS623" s="16">
        <v>6.19859071341975E-2</v>
      </c>
    </row>
    <row r="624" spans="2:45" x14ac:dyDescent="0.2">
      <c r="B624" s="29"/>
      <c r="C624" s="29"/>
      <c r="D624" s="29"/>
      <c r="E624" s="14" t="s">
        <v>286</v>
      </c>
      <c r="F624" s="15">
        <v>310584.34000000003</v>
      </c>
      <c r="G624" s="16">
        <v>-2.1436473878251601E-2</v>
      </c>
      <c r="H624" s="17">
        <v>81957.679999999993</v>
      </c>
      <c r="I624" s="16">
        <v>-1.49084058841298E-2</v>
      </c>
      <c r="J624" s="17">
        <v>158323.29</v>
      </c>
      <c r="K624" s="16">
        <v>-3.0521762127851998E-3</v>
      </c>
      <c r="L624" s="18">
        <v>3.7895696901132401</v>
      </c>
      <c r="M624" s="16">
        <v>-6.6268639719545596E-3</v>
      </c>
      <c r="N624" s="18">
        <v>1.9617097396093801</v>
      </c>
      <c r="O624" s="16">
        <v>-1.8440581569883902E-2</v>
      </c>
      <c r="P624" s="15">
        <v>891005.96</v>
      </c>
      <c r="Q624" s="16">
        <v>-6.1797994518704699E-2</v>
      </c>
      <c r="R624" s="17">
        <v>229386.35</v>
      </c>
      <c r="S624" s="16">
        <v>-6.4471687674823003E-2</v>
      </c>
      <c r="T624" s="17">
        <v>439654.17</v>
      </c>
      <c r="U624" s="16">
        <v>-2.5311099389879198E-2</v>
      </c>
      <c r="V624" s="18">
        <v>3.88430244432592</v>
      </c>
      <c r="W624" s="16">
        <v>2.8579500170049701E-3</v>
      </c>
      <c r="X624" s="18">
        <v>2.0266064120351701</v>
      </c>
      <c r="Y624" s="16">
        <v>-3.7434400972439601E-2</v>
      </c>
      <c r="Z624" s="15">
        <v>1701302.39</v>
      </c>
      <c r="AA624" s="16">
        <v>-7.7287235659814796E-2</v>
      </c>
      <c r="AB624" s="17">
        <v>435178.48</v>
      </c>
      <c r="AC624" s="16">
        <v>-7.7539168262929198E-2</v>
      </c>
      <c r="AD624" s="17">
        <v>830542.47</v>
      </c>
      <c r="AE624" s="16">
        <v>-4.0623314606903799E-2</v>
      </c>
      <c r="AF624" s="18">
        <v>3.9094359399389398</v>
      </c>
      <c r="AG624" s="16">
        <v>2.7310926865046998E-4</v>
      </c>
      <c r="AH624" s="18">
        <v>2.0484231107411</v>
      </c>
      <c r="AI624" s="16">
        <v>-3.82163978040473E-2</v>
      </c>
      <c r="AJ624" s="15">
        <v>3433358.7</v>
      </c>
      <c r="AK624" s="16">
        <v>-0.113109087068216</v>
      </c>
      <c r="AL624" s="17">
        <v>876059.56</v>
      </c>
      <c r="AM624" s="16">
        <v>-0.13027723139483</v>
      </c>
      <c r="AN624" s="17">
        <v>1664152.63</v>
      </c>
      <c r="AO624" s="16">
        <v>-0.10234611449877</v>
      </c>
      <c r="AP624" s="18">
        <v>3.9190927840568301</v>
      </c>
      <c r="AQ624" s="16">
        <v>1.9739789443648698E-2</v>
      </c>
      <c r="AR624" s="18">
        <v>2.06312728658789</v>
      </c>
      <c r="AS624" s="16">
        <v>-1.19901141668172E-2</v>
      </c>
    </row>
    <row r="625" spans="2:45" x14ac:dyDescent="0.2">
      <c r="B625" s="29"/>
      <c r="C625" s="29"/>
      <c r="D625" s="29"/>
      <c r="E625" s="14" t="s">
        <v>287</v>
      </c>
      <c r="F625" s="15">
        <v>350002.4</v>
      </c>
      <c r="G625" s="16">
        <v>-0.112009965108066</v>
      </c>
      <c r="H625" s="17">
        <v>89771.64</v>
      </c>
      <c r="I625" s="16">
        <v>-8.2693323423018994E-2</v>
      </c>
      <c r="J625" s="17">
        <v>176698.49</v>
      </c>
      <c r="K625" s="16">
        <v>-6.1273691951806201E-2</v>
      </c>
      <c r="L625" s="18">
        <v>3.8988081313876002</v>
      </c>
      <c r="M625" s="16">
        <v>-3.1959477057820103E-2</v>
      </c>
      <c r="N625" s="18">
        <v>1.98078885676952</v>
      </c>
      <c r="O625" s="16">
        <v>-5.4047993244965398E-2</v>
      </c>
      <c r="P625" s="15">
        <v>963624.46</v>
      </c>
      <c r="Q625" s="16">
        <v>-0.16147209669954901</v>
      </c>
      <c r="R625" s="17">
        <v>246446.39</v>
      </c>
      <c r="S625" s="16">
        <v>-0.15109529772586699</v>
      </c>
      <c r="T625" s="17">
        <v>483522.24</v>
      </c>
      <c r="U625" s="16">
        <v>-8.7518793700602698E-2</v>
      </c>
      <c r="V625" s="18">
        <v>3.9100774006062702</v>
      </c>
      <c r="W625" s="16">
        <v>-1.22237501404855E-2</v>
      </c>
      <c r="X625" s="18">
        <v>1.99292686102712</v>
      </c>
      <c r="Y625" s="16">
        <v>-8.10463848333563E-2</v>
      </c>
      <c r="Z625" s="15">
        <v>1815063.49</v>
      </c>
      <c r="AA625" s="16">
        <v>-0.124308186053676</v>
      </c>
      <c r="AB625" s="17">
        <v>455198.19</v>
      </c>
      <c r="AC625" s="16">
        <v>-0.154455920777852</v>
      </c>
      <c r="AD625" s="17">
        <v>892160.08</v>
      </c>
      <c r="AE625" s="16">
        <v>-8.0684327907307701E-2</v>
      </c>
      <c r="AF625" s="18">
        <v>3.9874136801818101</v>
      </c>
      <c r="AG625" s="16">
        <v>3.5654835111505898E-2</v>
      </c>
      <c r="AH625" s="18">
        <v>2.0344594324372798</v>
      </c>
      <c r="AI625" s="16">
        <v>-4.7452533956115997E-2</v>
      </c>
      <c r="AJ625" s="15">
        <v>3590767.25</v>
      </c>
      <c r="AK625" s="16">
        <v>-0.142439319595101</v>
      </c>
      <c r="AL625" s="17">
        <v>898299.85</v>
      </c>
      <c r="AM625" s="16">
        <v>-0.17229638211176601</v>
      </c>
      <c r="AN625" s="17">
        <v>1760748.55</v>
      </c>
      <c r="AO625" s="16">
        <v>-0.107978651311346</v>
      </c>
      <c r="AP625" s="18">
        <v>3.9972924964865602</v>
      </c>
      <c r="AQ625" s="16">
        <v>3.6072166257821399E-2</v>
      </c>
      <c r="AR625" s="18">
        <v>2.0393413074229101</v>
      </c>
      <c r="AS625" s="16">
        <v>-3.8632111590618801E-2</v>
      </c>
    </row>
    <row r="626" spans="2:45" x14ac:dyDescent="0.2">
      <c r="B626" s="29"/>
      <c r="C626" s="29"/>
      <c r="D626" s="29"/>
      <c r="E626" s="14" t="s">
        <v>288</v>
      </c>
      <c r="F626" s="15">
        <v>378886.73</v>
      </c>
      <c r="G626" s="16">
        <v>4.4003549130188301E-2</v>
      </c>
      <c r="H626" s="17">
        <v>91805.38</v>
      </c>
      <c r="I626" s="16">
        <v>-8.3633921317058102E-3</v>
      </c>
      <c r="J626" s="17">
        <v>139478.28</v>
      </c>
      <c r="K626" s="16">
        <v>-8.8459412710449201E-2</v>
      </c>
      <c r="L626" s="18">
        <v>4.1270645576544602</v>
      </c>
      <c r="M626" s="16">
        <v>5.2808600294080001E-2</v>
      </c>
      <c r="N626" s="18">
        <v>2.71645685622163</v>
      </c>
      <c r="O626" s="16">
        <v>0.145317678321394</v>
      </c>
      <c r="P626" s="15">
        <v>1137076.8700000001</v>
      </c>
      <c r="Q626" s="16">
        <v>0.26305265564916402</v>
      </c>
      <c r="R626" s="17">
        <v>274878.93</v>
      </c>
      <c r="S626" s="16">
        <v>0.18777813542045699</v>
      </c>
      <c r="T626" s="17">
        <v>418635.11</v>
      </c>
      <c r="U626" s="16">
        <v>0.16595400711133301</v>
      </c>
      <c r="V626" s="18">
        <v>4.1366461590926598</v>
      </c>
      <c r="W626" s="16">
        <v>6.3374226199289896E-2</v>
      </c>
      <c r="X626" s="18">
        <v>2.71615266574273</v>
      </c>
      <c r="Y626" s="16">
        <v>8.3278283659227903E-2</v>
      </c>
      <c r="Z626" s="15">
        <v>2172542.52</v>
      </c>
      <c r="AA626" s="16">
        <v>0.156551518658439</v>
      </c>
      <c r="AB626" s="17">
        <v>538691.64</v>
      </c>
      <c r="AC626" s="16">
        <v>0.114716264715926</v>
      </c>
      <c r="AD626" s="17">
        <v>826856.09</v>
      </c>
      <c r="AE626" s="16">
        <v>7.9495071319129695E-2</v>
      </c>
      <c r="AF626" s="18">
        <v>4.0329983958911999</v>
      </c>
      <c r="AG626" s="16">
        <v>3.7529957413130102E-2</v>
      </c>
      <c r="AH626" s="18">
        <v>2.6274735667726699</v>
      </c>
      <c r="AI626" s="16">
        <v>7.1381935301610105E-2</v>
      </c>
      <c r="AJ626" s="15">
        <v>4212383.2300000004</v>
      </c>
      <c r="AK626" s="16">
        <v>0.12085253110923699</v>
      </c>
      <c r="AL626" s="17">
        <v>1090703.21</v>
      </c>
      <c r="AM626" s="16">
        <v>0.119782758882807</v>
      </c>
      <c r="AN626" s="17">
        <v>1685283.8400000001</v>
      </c>
      <c r="AO626" s="16">
        <v>0.102016891380962</v>
      </c>
      <c r="AP626" s="18">
        <v>3.8620801620268499</v>
      </c>
      <c r="AQ626" s="16">
        <v>9.5533907621231005E-4</v>
      </c>
      <c r="AR626" s="18">
        <v>2.4995096552993701</v>
      </c>
      <c r="AS626" s="16">
        <v>1.7091970073772101E-2</v>
      </c>
    </row>
    <row r="627" spans="2:45" x14ac:dyDescent="0.2">
      <c r="B627" s="29"/>
      <c r="C627" s="29"/>
      <c r="D627" s="29"/>
      <c r="E627" s="14" t="s">
        <v>289</v>
      </c>
      <c r="F627" s="15">
        <v>187551.04</v>
      </c>
      <c r="G627" s="16">
        <v>-1.84864731910395E-2</v>
      </c>
      <c r="H627" s="17">
        <v>48276.77</v>
      </c>
      <c r="I627" s="16">
        <v>-3.4527355721878102E-2</v>
      </c>
      <c r="J627" s="17">
        <v>81829.88</v>
      </c>
      <c r="K627" s="16">
        <v>-7.1210654794611E-2</v>
      </c>
      <c r="L627" s="18">
        <v>3.8849127644620798</v>
      </c>
      <c r="M627" s="16">
        <v>1.6614538615780602E-2</v>
      </c>
      <c r="N627" s="18">
        <v>2.2919627891425498</v>
      </c>
      <c r="O627" s="16">
        <v>5.6766565934186497E-2</v>
      </c>
      <c r="P627" s="15">
        <v>541388.75</v>
      </c>
      <c r="Q627" s="16">
        <v>0.117843074696429</v>
      </c>
      <c r="R627" s="17">
        <v>138183.20000000001</v>
      </c>
      <c r="S627" s="16">
        <v>6.8132324446530904E-2</v>
      </c>
      <c r="T627" s="17">
        <v>233661.87</v>
      </c>
      <c r="U627" s="16">
        <v>4.4964087976274103E-2</v>
      </c>
      <c r="V627" s="18">
        <v>3.91790572225857</v>
      </c>
      <c r="W627" s="16">
        <v>4.6539880043099301E-2</v>
      </c>
      <c r="X627" s="18">
        <v>2.3169751658668098</v>
      </c>
      <c r="Y627" s="16">
        <v>6.9743053908480304E-2</v>
      </c>
      <c r="Z627" s="15">
        <v>1054588.8700000001</v>
      </c>
      <c r="AA627" s="16">
        <v>7.7123400985724497E-2</v>
      </c>
      <c r="AB627" s="17">
        <v>271372.14</v>
      </c>
      <c r="AC627" s="16">
        <v>5.5208630797399703E-2</v>
      </c>
      <c r="AD627" s="17">
        <v>458923.41</v>
      </c>
      <c r="AE627" s="16">
        <v>-5.4700043578086799E-3</v>
      </c>
      <c r="AF627" s="18">
        <v>3.8861353637849501</v>
      </c>
      <c r="AG627" s="16">
        <v>2.0768187018868799E-2</v>
      </c>
      <c r="AH627" s="18">
        <v>2.2979626818339902</v>
      </c>
      <c r="AI627" s="16">
        <v>8.3047676495871497E-2</v>
      </c>
      <c r="AJ627" s="15">
        <v>2200744.7799999998</v>
      </c>
      <c r="AK627" s="16">
        <v>1.9482211133958E-2</v>
      </c>
      <c r="AL627" s="17">
        <v>569343.93999999994</v>
      </c>
      <c r="AM627" s="16">
        <v>7.0584876645296904E-3</v>
      </c>
      <c r="AN627" s="17">
        <v>974810.78</v>
      </c>
      <c r="AO627" s="16">
        <v>-6.2692595166850995E-2</v>
      </c>
      <c r="AP627" s="18">
        <v>3.8654047674591898</v>
      </c>
      <c r="AQ627" s="16">
        <v>1.23366454099803E-2</v>
      </c>
      <c r="AR627" s="18">
        <v>2.2576122721991201</v>
      </c>
      <c r="AS627" s="16">
        <v>8.7671137427359699E-2</v>
      </c>
    </row>
    <row r="628" spans="2:45" x14ac:dyDescent="0.2">
      <c r="B628" s="29"/>
      <c r="C628" s="29"/>
      <c r="D628" s="29"/>
      <c r="E628" s="14" t="s">
        <v>290</v>
      </c>
      <c r="F628" s="15">
        <v>191496.76</v>
      </c>
      <c r="G628" s="16">
        <v>-5.1377942672932199E-2</v>
      </c>
      <c r="H628" s="17">
        <v>51852.800000000003</v>
      </c>
      <c r="I628" s="16">
        <v>-6.7110447438965104E-2</v>
      </c>
      <c r="J628" s="17">
        <v>87757.32</v>
      </c>
      <c r="K628" s="16">
        <v>-8.7428401601166897E-2</v>
      </c>
      <c r="L628" s="18">
        <v>3.6930842693162198</v>
      </c>
      <c r="M628" s="16">
        <v>1.6864273721195502E-2</v>
      </c>
      <c r="N628" s="18">
        <v>2.1821172296510398</v>
      </c>
      <c r="O628" s="16">
        <v>3.9504252588495499E-2</v>
      </c>
      <c r="P628" s="15">
        <v>576291.81000000006</v>
      </c>
      <c r="Q628" s="16">
        <v>5.8900724524026303E-2</v>
      </c>
      <c r="R628" s="17">
        <v>155924.75</v>
      </c>
      <c r="S628" s="16">
        <v>5.99553298724953E-2</v>
      </c>
      <c r="T628" s="17">
        <v>260551.46</v>
      </c>
      <c r="U628" s="16">
        <v>3.3691775668202202E-2</v>
      </c>
      <c r="V628" s="18">
        <v>3.6959610966187202</v>
      </c>
      <c r="W628" s="16">
        <v>-9.9495263502835901E-4</v>
      </c>
      <c r="X628" s="18">
        <v>2.21181570043783</v>
      </c>
      <c r="Y628" s="16">
        <v>2.4387297499323099E-2</v>
      </c>
      <c r="Z628" s="15">
        <v>1121347.73</v>
      </c>
      <c r="AA628" s="16">
        <v>3.5599434074955902E-2</v>
      </c>
      <c r="AB628" s="17">
        <v>302042.99</v>
      </c>
      <c r="AC628" s="16">
        <v>1.8886454216798399E-2</v>
      </c>
      <c r="AD628" s="17">
        <v>507974.88</v>
      </c>
      <c r="AE628" s="16">
        <v>3.3474352756558698E-3</v>
      </c>
      <c r="AF628" s="18">
        <v>3.71254346939156</v>
      </c>
      <c r="AG628" s="16">
        <v>1.6403181913930202E-2</v>
      </c>
      <c r="AH628" s="18">
        <v>2.2074865788639002</v>
      </c>
      <c r="AI628" s="16">
        <v>3.2144397509163203E-2</v>
      </c>
      <c r="AJ628" s="15">
        <v>2244520.9700000002</v>
      </c>
      <c r="AK628" s="16">
        <v>4.9769075177052001E-2</v>
      </c>
      <c r="AL628" s="17">
        <v>609067.51</v>
      </c>
      <c r="AM628" s="16">
        <v>3.8611570831946398E-2</v>
      </c>
      <c r="AN628" s="17">
        <v>1030663.54</v>
      </c>
      <c r="AO628" s="16">
        <v>2.6984409432584198E-2</v>
      </c>
      <c r="AP628" s="18">
        <v>3.6851759996194802</v>
      </c>
      <c r="AQ628" s="16">
        <v>1.0742711383590901E-2</v>
      </c>
      <c r="AR628" s="18">
        <v>2.1777436407617601</v>
      </c>
      <c r="AS628" s="16">
        <v>2.2185989909093699E-2</v>
      </c>
    </row>
    <row r="629" spans="2:45" x14ac:dyDescent="0.2">
      <c r="B629" s="29"/>
      <c r="C629" s="29"/>
      <c r="D629" s="29"/>
      <c r="E629" s="14" t="s">
        <v>291</v>
      </c>
      <c r="F629" s="15">
        <v>141104.64000000001</v>
      </c>
      <c r="G629" s="16">
        <v>0.23327930156908899</v>
      </c>
      <c r="H629" s="17">
        <v>31775.01</v>
      </c>
      <c r="I629" s="16">
        <v>0.214193158869148</v>
      </c>
      <c r="J629" s="17">
        <v>56208.14</v>
      </c>
      <c r="K629" s="16">
        <v>0.21400053952565401</v>
      </c>
      <c r="L629" s="18">
        <v>4.4407425835585901</v>
      </c>
      <c r="M629" s="16">
        <v>1.5719198020944999E-2</v>
      </c>
      <c r="N629" s="18">
        <v>2.51039511359031</v>
      </c>
      <c r="O629" s="16">
        <v>1.5880357063900501E-2</v>
      </c>
      <c r="P629" s="15">
        <v>424850.9</v>
      </c>
      <c r="Q629" s="16">
        <v>0.14500787192928799</v>
      </c>
      <c r="R629" s="17">
        <v>96928.62</v>
      </c>
      <c r="S629" s="16">
        <v>0.109855630837044</v>
      </c>
      <c r="T629" s="17">
        <v>172219.87</v>
      </c>
      <c r="U629" s="16">
        <v>9.8249113339496097E-2</v>
      </c>
      <c r="V629" s="18">
        <v>4.3831316282022801</v>
      </c>
      <c r="W629" s="16">
        <v>3.1672805106851699E-2</v>
      </c>
      <c r="X629" s="18">
        <v>2.4669098867627799</v>
      </c>
      <c r="Y629" s="16">
        <v>4.2575730789902899E-2</v>
      </c>
      <c r="Z629" s="15">
        <v>804353.67</v>
      </c>
      <c r="AA629" s="16">
        <v>0.12672778438365401</v>
      </c>
      <c r="AB629" s="17">
        <v>186554.01</v>
      </c>
      <c r="AC629" s="16">
        <v>0.10551736419036301</v>
      </c>
      <c r="AD629" s="17">
        <v>332475.59000000003</v>
      </c>
      <c r="AE629" s="16">
        <v>9.9106448456585894E-2</v>
      </c>
      <c r="AF629" s="18">
        <v>4.31163966939119</v>
      </c>
      <c r="AG629" s="16">
        <v>1.9185967475801698E-2</v>
      </c>
      <c r="AH629" s="18">
        <v>2.4192863903181601</v>
      </c>
      <c r="AI629" s="16">
        <v>2.5130719563928299E-2</v>
      </c>
      <c r="AJ629" s="15">
        <v>1482993.39</v>
      </c>
      <c r="AK629" s="16">
        <v>5.71004438152279E-2</v>
      </c>
      <c r="AL629" s="17">
        <v>346572.36</v>
      </c>
      <c r="AM629" s="16">
        <v>4.8526062004720101E-2</v>
      </c>
      <c r="AN629" s="17">
        <v>611939.01</v>
      </c>
      <c r="AO629" s="16">
        <v>2.78796642798558E-2</v>
      </c>
      <c r="AP629" s="18">
        <v>4.2790296087085498</v>
      </c>
      <c r="AQ629" s="16">
        <v>8.1775571644962502E-3</v>
      </c>
      <c r="AR629" s="18">
        <v>2.42343332548778</v>
      </c>
      <c r="AS629" s="16">
        <v>2.84282105686414E-2</v>
      </c>
    </row>
    <row r="630" spans="2:45" x14ac:dyDescent="0.2">
      <c r="B630" s="29"/>
      <c r="C630" s="29"/>
      <c r="D630" s="29"/>
      <c r="E630" s="14" t="s">
        <v>292</v>
      </c>
      <c r="F630" s="15">
        <v>1131424.68</v>
      </c>
      <c r="G630" s="16">
        <v>-5.6056994292398001E-2</v>
      </c>
      <c r="H630" s="17">
        <v>271176.27</v>
      </c>
      <c r="I630" s="16">
        <v>-2.9447292014042999E-2</v>
      </c>
      <c r="J630" s="17">
        <v>492227.77</v>
      </c>
      <c r="K630" s="16">
        <v>-9.5979336891788003E-2</v>
      </c>
      <c r="L630" s="18">
        <v>4.1722849864407401</v>
      </c>
      <c r="M630" s="16">
        <v>-2.7417060464005199E-2</v>
      </c>
      <c r="N630" s="18">
        <v>2.2985795376802902</v>
      </c>
      <c r="O630" s="16">
        <v>4.4160874002734003E-2</v>
      </c>
      <c r="P630" s="15">
        <v>3711133.06</v>
      </c>
      <c r="Q630" s="16">
        <v>-2.5165061862459401E-2</v>
      </c>
      <c r="R630" s="17">
        <v>871469.72</v>
      </c>
      <c r="S630" s="16">
        <v>-1.02644312122543E-2</v>
      </c>
      <c r="T630" s="17">
        <v>1640010.89</v>
      </c>
      <c r="U630" s="16">
        <v>-3.93943067539545E-2</v>
      </c>
      <c r="V630" s="18">
        <v>4.2584761981173598</v>
      </c>
      <c r="W630" s="16">
        <v>-1.50551633386844E-2</v>
      </c>
      <c r="X630" s="18">
        <v>2.2628709861798502</v>
      </c>
      <c r="Y630" s="16">
        <v>1.48127842584529E-2</v>
      </c>
      <c r="Z630" s="15">
        <v>7065852.0300000003</v>
      </c>
      <c r="AA630" s="16">
        <v>2.1814483424803899E-3</v>
      </c>
      <c r="AB630" s="17">
        <v>1663358.72</v>
      </c>
      <c r="AC630" s="16">
        <v>8.4362019562862801E-3</v>
      </c>
      <c r="AD630" s="17">
        <v>3168803.24</v>
      </c>
      <c r="AE630" s="16">
        <v>-7.5761001819458504E-3</v>
      </c>
      <c r="AF630" s="18">
        <v>4.2479423981376696</v>
      </c>
      <c r="AG630" s="16">
        <v>-6.2024286729018101E-3</v>
      </c>
      <c r="AH630" s="18">
        <v>2.22981721957593</v>
      </c>
      <c r="AI630" s="16">
        <v>9.8320370218968004E-3</v>
      </c>
      <c r="AJ630" s="15">
        <v>13821530.810000001</v>
      </c>
      <c r="AK630" s="16">
        <v>-1.9548919507366699E-2</v>
      </c>
      <c r="AL630" s="17">
        <v>3269546.85</v>
      </c>
      <c r="AM630" s="16">
        <v>1.64098929899704E-2</v>
      </c>
      <c r="AN630" s="17">
        <v>6270068.6399999997</v>
      </c>
      <c r="AO630" s="16">
        <v>9.7089717576509006E-3</v>
      </c>
      <c r="AP630" s="18">
        <v>4.2273536499408202</v>
      </c>
      <c r="AQ630" s="16">
        <v>-3.53782590521204E-2</v>
      </c>
      <c r="AR630" s="18">
        <v>2.20436674677297</v>
      </c>
      <c r="AS630" s="16">
        <v>-2.8976558675206099E-2</v>
      </c>
    </row>
    <row r="631" spans="2:45" x14ac:dyDescent="0.2">
      <c r="B631" s="29"/>
      <c r="C631" s="29"/>
      <c r="D631" s="29"/>
      <c r="E631" s="14" t="s">
        <v>293</v>
      </c>
      <c r="F631" s="15">
        <v>97371.89</v>
      </c>
      <c r="G631" s="16">
        <v>4.9590433767677203E-2</v>
      </c>
      <c r="H631" s="17">
        <v>23635.9</v>
      </c>
      <c r="I631" s="16">
        <v>-2.2976033545347899E-2</v>
      </c>
      <c r="J631" s="17">
        <v>38529.24</v>
      </c>
      <c r="K631" s="16">
        <v>-0.103481622057812</v>
      </c>
      <c r="L631" s="18">
        <v>4.1196607702689496</v>
      </c>
      <c r="M631" s="16">
        <v>7.42729654589218E-2</v>
      </c>
      <c r="N631" s="18">
        <v>2.5272206251667599</v>
      </c>
      <c r="O631" s="16">
        <v>0.17074056660928799</v>
      </c>
      <c r="P631" s="15">
        <v>287639.95</v>
      </c>
      <c r="Q631" s="16">
        <v>0.45628226120920901</v>
      </c>
      <c r="R631" s="17">
        <v>72641.97</v>
      </c>
      <c r="S631" s="16">
        <v>0.36576607641126102</v>
      </c>
      <c r="T631" s="17">
        <v>119874.36</v>
      </c>
      <c r="U631" s="16">
        <v>0.32707507770142202</v>
      </c>
      <c r="V631" s="18">
        <v>3.9596936867213302</v>
      </c>
      <c r="W631" s="16">
        <v>6.62750278845637E-2</v>
      </c>
      <c r="X631" s="18">
        <v>2.3995118722635902</v>
      </c>
      <c r="Y631" s="16">
        <v>9.7362376612167303E-2</v>
      </c>
      <c r="Z631" s="15">
        <v>557257.96</v>
      </c>
      <c r="AA631" s="16">
        <v>0.36927948817665901</v>
      </c>
      <c r="AB631" s="17">
        <v>145250.95000000001</v>
      </c>
      <c r="AC631" s="16">
        <v>0.34689763978712401</v>
      </c>
      <c r="AD631" s="17">
        <v>242041.33</v>
      </c>
      <c r="AE631" s="16">
        <v>0.27987809392066498</v>
      </c>
      <c r="AF631" s="18">
        <v>3.8365185219098401</v>
      </c>
      <c r="AG631" s="16">
        <v>1.6617334330670998E-2</v>
      </c>
      <c r="AH631" s="18">
        <v>2.3023256400053702</v>
      </c>
      <c r="AI631" s="16">
        <v>6.9851491857422995E-2</v>
      </c>
      <c r="AJ631" s="15">
        <v>1147076.46</v>
      </c>
      <c r="AK631" s="16">
        <v>0.227195750843531</v>
      </c>
      <c r="AL631" s="17">
        <v>302105.23</v>
      </c>
      <c r="AM631" s="16">
        <v>0.221361291740442</v>
      </c>
      <c r="AN631" s="17">
        <v>507986.88</v>
      </c>
      <c r="AO631" s="16">
        <v>0.125354878085252</v>
      </c>
      <c r="AP631" s="18">
        <v>3.7969434028004101</v>
      </c>
      <c r="AQ631" s="16">
        <v>4.7770132740782298E-3</v>
      </c>
      <c r="AR631" s="18">
        <v>2.2580828465491098</v>
      </c>
      <c r="AS631" s="16">
        <v>9.0496673308562994E-2</v>
      </c>
    </row>
    <row r="632" spans="2:45" x14ac:dyDescent="0.2">
      <c r="B632" s="29"/>
      <c r="C632" s="29"/>
      <c r="D632" s="29"/>
      <c r="E632" s="14" t="s">
        <v>294</v>
      </c>
      <c r="F632" s="15">
        <v>522227.59</v>
      </c>
      <c r="G632" s="16">
        <v>8.2636373967351906E-3</v>
      </c>
      <c r="H632" s="17">
        <v>138974.12</v>
      </c>
      <c r="I632" s="16">
        <v>-1.7985170510580999E-2</v>
      </c>
      <c r="J632" s="17">
        <v>232427.14</v>
      </c>
      <c r="K632" s="16">
        <v>-4.4294530972610699E-2</v>
      </c>
      <c r="L632" s="18">
        <v>3.7577326627432499</v>
      </c>
      <c r="M632" s="16">
        <v>2.67295433012593E-2</v>
      </c>
      <c r="N632" s="18">
        <v>2.2468442798891699</v>
      </c>
      <c r="O632" s="16">
        <v>5.4994106524088197E-2</v>
      </c>
      <c r="P632" s="15">
        <v>1608879.22</v>
      </c>
      <c r="Q632" s="16">
        <v>0.101122386649299</v>
      </c>
      <c r="R632" s="17">
        <v>429680.53</v>
      </c>
      <c r="S632" s="16">
        <v>0.111836489855177</v>
      </c>
      <c r="T632" s="17">
        <v>711282.72</v>
      </c>
      <c r="U632" s="16">
        <v>7.7477514324868504E-2</v>
      </c>
      <c r="V632" s="18">
        <v>3.74436146780958</v>
      </c>
      <c r="W632" s="16">
        <v>-9.6364018483272897E-3</v>
      </c>
      <c r="X632" s="18">
        <v>2.26194054032411</v>
      </c>
      <c r="Y632" s="16">
        <v>2.1944655002147598E-2</v>
      </c>
      <c r="Z632" s="15">
        <v>3073477.08</v>
      </c>
      <c r="AA632" s="16">
        <v>6.8893861849221805E-2</v>
      </c>
      <c r="AB632" s="17">
        <v>816539.32</v>
      </c>
      <c r="AC632" s="16">
        <v>6.0304501932212803E-2</v>
      </c>
      <c r="AD632" s="17">
        <v>1363300.15</v>
      </c>
      <c r="AE632" s="16">
        <v>3.6820666929706099E-2</v>
      </c>
      <c r="AF632" s="18">
        <v>3.76402826504424</v>
      </c>
      <c r="AG632" s="16">
        <v>8.1008426365788803E-3</v>
      </c>
      <c r="AH632" s="18">
        <v>2.2544390389746498</v>
      </c>
      <c r="AI632" s="16">
        <v>3.0934177859795998E-2</v>
      </c>
      <c r="AJ632" s="15">
        <v>6079796.2400000002</v>
      </c>
      <c r="AK632" s="16">
        <v>8.75613406718493E-2</v>
      </c>
      <c r="AL632" s="17">
        <v>1626940.51</v>
      </c>
      <c r="AM632" s="16">
        <v>8.1752307602668994E-2</v>
      </c>
      <c r="AN632" s="17">
        <v>2730020.15</v>
      </c>
      <c r="AO632" s="16">
        <v>5.8360883627120899E-2</v>
      </c>
      <c r="AP632" s="18">
        <v>3.7369505538957899</v>
      </c>
      <c r="AQ632" s="16">
        <v>5.3700214257495901E-3</v>
      </c>
      <c r="AR632" s="18">
        <v>2.2270151522508002</v>
      </c>
      <c r="AS632" s="16">
        <v>2.7590264810860299E-2</v>
      </c>
    </row>
    <row r="633" spans="2:45" x14ac:dyDescent="0.2">
      <c r="B633" s="29"/>
      <c r="C633" s="29"/>
      <c r="D633" s="29"/>
      <c r="E633" s="14" t="s">
        <v>295</v>
      </c>
      <c r="F633" s="15">
        <v>359627.33</v>
      </c>
      <c r="G633" s="16">
        <v>0.19256145585433901</v>
      </c>
      <c r="H633" s="17">
        <v>101182.28</v>
      </c>
      <c r="I633" s="16">
        <v>0.212196739003079</v>
      </c>
      <c r="J633" s="17">
        <v>155765.03</v>
      </c>
      <c r="K633" s="16">
        <v>0.19980415231598</v>
      </c>
      <c r="L633" s="18">
        <v>3.55425208840916</v>
      </c>
      <c r="M633" s="16">
        <v>-1.61980992993664E-2</v>
      </c>
      <c r="N633" s="18">
        <v>2.3087809247043398</v>
      </c>
      <c r="O633" s="16">
        <v>-6.0365655908597203E-3</v>
      </c>
      <c r="P633" s="15">
        <v>1068046.8</v>
      </c>
      <c r="Q633" s="16">
        <v>0.12540070886600899</v>
      </c>
      <c r="R633" s="17">
        <v>300071.74</v>
      </c>
      <c r="S633" s="16">
        <v>0.124430200070747</v>
      </c>
      <c r="T633" s="17">
        <v>478474.64</v>
      </c>
      <c r="U633" s="16">
        <v>0.13680194225956499</v>
      </c>
      <c r="V633" s="18">
        <v>3.5593048515665</v>
      </c>
      <c r="W633" s="16">
        <v>8.6311164107914101E-4</v>
      </c>
      <c r="X633" s="18">
        <v>2.23219103106489</v>
      </c>
      <c r="Y633" s="16">
        <v>-1.00292170251697E-2</v>
      </c>
      <c r="Z633" s="15">
        <v>2070745.47</v>
      </c>
      <c r="AA633" s="16">
        <v>0.16092574571498899</v>
      </c>
      <c r="AB633" s="17">
        <v>603645.66</v>
      </c>
      <c r="AC633" s="16">
        <v>0.20239339455514799</v>
      </c>
      <c r="AD633" s="17">
        <v>981269.98</v>
      </c>
      <c r="AE633" s="16">
        <v>0.21349515165227101</v>
      </c>
      <c r="AF633" s="18">
        <v>3.43039900262018</v>
      </c>
      <c r="AG633" s="16">
        <v>-3.4487588694298001E-2</v>
      </c>
      <c r="AH633" s="18">
        <v>2.1102708858982901</v>
      </c>
      <c r="AI633" s="16">
        <v>-4.3320655929860299E-2</v>
      </c>
      <c r="AJ633" s="15">
        <v>4094725.38</v>
      </c>
      <c r="AK633" s="16">
        <v>0.27953921574491097</v>
      </c>
      <c r="AL633" s="17">
        <v>1223339.92</v>
      </c>
      <c r="AM633" s="16">
        <v>0.33200418178828101</v>
      </c>
      <c r="AN633" s="17">
        <v>1982475.3</v>
      </c>
      <c r="AO633" s="16">
        <v>0.31688786816832298</v>
      </c>
      <c r="AP633" s="18">
        <v>3.3471689373138398</v>
      </c>
      <c r="AQ633" s="16">
        <v>-3.9387988987341298E-2</v>
      </c>
      <c r="AR633" s="18">
        <v>2.06546098203594</v>
      </c>
      <c r="AS633" s="16">
        <v>-2.8361300400891999E-2</v>
      </c>
    </row>
    <row r="634" spans="2:45" x14ac:dyDescent="0.2">
      <c r="B634" s="29"/>
      <c r="C634" s="29"/>
      <c r="D634" s="29"/>
      <c r="E634" s="14" t="s">
        <v>296</v>
      </c>
      <c r="F634" s="15">
        <v>265971.86</v>
      </c>
      <c r="G634" s="16">
        <v>-0.11850384598354501</v>
      </c>
      <c r="H634" s="17">
        <v>75667.25</v>
      </c>
      <c r="I634" s="16">
        <v>-0.152376004300669</v>
      </c>
      <c r="J634" s="17">
        <v>132523.62</v>
      </c>
      <c r="K634" s="16">
        <v>-0.16397865894913599</v>
      </c>
      <c r="L634" s="18">
        <v>3.51501950976149</v>
      </c>
      <c r="M634" s="16">
        <v>3.9961301814229501E-2</v>
      </c>
      <c r="N634" s="18">
        <v>2.0069770203983301</v>
      </c>
      <c r="O634" s="16">
        <v>5.4394320734002299E-2</v>
      </c>
      <c r="P634" s="15">
        <v>862513.97</v>
      </c>
      <c r="Q634" s="16">
        <v>-5.6744902896057901E-2</v>
      </c>
      <c r="R634" s="17">
        <v>248517.49</v>
      </c>
      <c r="S634" s="16">
        <v>-7.9037959235418995E-2</v>
      </c>
      <c r="T634" s="17">
        <v>443468.41</v>
      </c>
      <c r="U634" s="16">
        <v>-8.5007232568486593E-2</v>
      </c>
      <c r="V634" s="18">
        <v>3.4706368956164799</v>
      </c>
      <c r="W634" s="16">
        <v>2.4206270565563699E-2</v>
      </c>
      <c r="X634" s="18">
        <v>1.9449276443388599</v>
      </c>
      <c r="Y634" s="16">
        <v>3.0888036144552499E-2</v>
      </c>
      <c r="Z634" s="15">
        <v>1690963.25</v>
      </c>
      <c r="AA634" s="16">
        <v>-1.1772719570225299E-3</v>
      </c>
      <c r="AB634" s="17">
        <v>492853.82</v>
      </c>
      <c r="AC634" s="16">
        <v>2.3673869175240502E-3</v>
      </c>
      <c r="AD634" s="17">
        <v>882455.04000000004</v>
      </c>
      <c r="AE634" s="16">
        <v>-3.3971039220665501E-3</v>
      </c>
      <c r="AF634" s="18">
        <v>3.43096305918862</v>
      </c>
      <c r="AG634" s="16">
        <v>-3.5362871146947701E-3</v>
      </c>
      <c r="AH634" s="18">
        <v>1.9162032889517</v>
      </c>
      <c r="AI634" s="16">
        <v>2.2273986698012199E-3</v>
      </c>
      <c r="AJ634" s="15">
        <v>3453133.29</v>
      </c>
      <c r="AK634" s="16">
        <v>6.5351053636411402E-2</v>
      </c>
      <c r="AL634" s="17">
        <v>1023994.09</v>
      </c>
      <c r="AM634" s="16">
        <v>8.6074556966790103E-2</v>
      </c>
      <c r="AN634" s="17">
        <v>1825232.4</v>
      </c>
      <c r="AO634" s="16">
        <v>7.0190077323554395E-2</v>
      </c>
      <c r="AP634" s="18">
        <v>3.37221994123033</v>
      </c>
      <c r="AQ634" s="16">
        <v>-1.9081105617882899E-2</v>
      </c>
      <c r="AR634" s="18">
        <v>1.8918869125926101</v>
      </c>
      <c r="AS634" s="16">
        <v>-4.5216488077005198E-3</v>
      </c>
    </row>
    <row r="635" spans="2:45" x14ac:dyDescent="0.2">
      <c r="B635" s="29"/>
      <c r="C635" s="29"/>
      <c r="D635" s="29"/>
      <c r="E635" s="14" t="s">
        <v>297</v>
      </c>
      <c r="F635" s="15">
        <v>138585.79999999999</v>
      </c>
      <c r="G635" s="16">
        <v>-2.66303575231343E-2</v>
      </c>
      <c r="H635" s="17">
        <v>35751.89</v>
      </c>
      <c r="I635" s="16">
        <v>-4.61131231353498E-2</v>
      </c>
      <c r="J635" s="17">
        <v>56511.18</v>
      </c>
      <c r="K635" s="16">
        <v>-0.12492363952933599</v>
      </c>
      <c r="L635" s="18">
        <v>3.8763209441514799</v>
      </c>
      <c r="M635" s="16">
        <v>2.0424608079580499E-2</v>
      </c>
      <c r="N635" s="18">
        <v>2.4523607541021102</v>
      </c>
      <c r="O635" s="16">
        <v>0.112325376900062</v>
      </c>
      <c r="P635" s="15">
        <v>408413.11</v>
      </c>
      <c r="Q635" s="16">
        <v>0.265042213388549</v>
      </c>
      <c r="R635" s="17">
        <v>107482.95</v>
      </c>
      <c r="S635" s="16">
        <v>0.26081984354908</v>
      </c>
      <c r="T635" s="17">
        <v>172395.29</v>
      </c>
      <c r="U635" s="16">
        <v>0.216231904793249</v>
      </c>
      <c r="V635" s="18">
        <v>3.7997943859933101</v>
      </c>
      <c r="W635" s="16">
        <v>3.3489081418512602E-3</v>
      </c>
      <c r="X635" s="18">
        <v>2.36905027973792</v>
      </c>
      <c r="Y635" s="16">
        <v>4.0132402712785002E-2</v>
      </c>
      <c r="Z635" s="15">
        <v>801076.18</v>
      </c>
      <c r="AA635" s="16">
        <v>0.22344966556113599</v>
      </c>
      <c r="AB635" s="17">
        <v>213994.23999999999</v>
      </c>
      <c r="AC635" s="16">
        <v>0.237790244319185</v>
      </c>
      <c r="AD635" s="17">
        <v>349539.52</v>
      </c>
      <c r="AE635" s="16">
        <v>0.19392983840526501</v>
      </c>
      <c r="AF635" s="18">
        <v>3.7434473937242401</v>
      </c>
      <c r="AG635" s="16">
        <v>-1.1585629167676101E-2</v>
      </c>
      <c r="AH635" s="18">
        <v>2.2918043144306002</v>
      </c>
      <c r="AI635" s="16">
        <v>2.4724926211158599E-2</v>
      </c>
      <c r="AJ635" s="15">
        <v>1663514.74</v>
      </c>
      <c r="AK635" s="16">
        <v>0.16910322087789101</v>
      </c>
      <c r="AL635" s="17">
        <v>445745.72</v>
      </c>
      <c r="AM635" s="16">
        <v>0.191510461909805</v>
      </c>
      <c r="AN635" s="17">
        <v>734794.68</v>
      </c>
      <c r="AO635" s="16">
        <v>0.12726479000368501</v>
      </c>
      <c r="AP635" s="18">
        <v>3.7319814085932199</v>
      </c>
      <c r="AQ635" s="16">
        <v>-1.8805744261781599E-2</v>
      </c>
      <c r="AR635" s="18">
        <v>2.2639177790454301</v>
      </c>
      <c r="AS635" s="16">
        <v>3.7114998397199797E-2</v>
      </c>
    </row>
    <row r="636" spans="2:45" x14ac:dyDescent="0.2">
      <c r="B636" s="29"/>
      <c r="C636" s="29"/>
      <c r="D636" s="29"/>
      <c r="E636" s="14" t="s">
        <v>298</v>
      </c>
      <c r="F636" s="15">
        <v>258811.5</v>
      </c>
      <c r="G636" s="16">
        <v>3.79851819858598E-3</v>
      </c>
      <c r="H636" s="17">
        <v>68595.41</v>
      </c>
      <c r="I636" s="16">
        <v>2.4708321386180702E-3</v>
      </c>
      <c r="J636" s="17">
        <v>114196.28</v>
      </c>
      <c r="K636" s="16">
        <v>-3.1162214774239499E-2</v>
      </c>
      <c r="L636" s="18">
        <v>3.7730148416636</v>
      </c>
      <c r="M636" s="16">
        <v>1.3244136561415001E-3</v>
      </c>
      <c r="N636" s="18">
        <v>2.2663741761115199</v>
      </c>
      <c r="O636" s="16">
        <v>3.6085228617171297E-2</v>
      </c>
      <c r="P636" s="15">
        <v>743013.77</v>
      </c>
      <c r="Q636" s="16">
        <v>2.2659428170551901E-2</v>
      </c>
      <c r="R636" s="17">
        <v>194596.28</v>
      </c>
      <c r="S636" s="16">
        <v>8.7694115361260094E-3</v>
      </c>
      <c r="T636" s="17">
        <v>322194.53000000003</v>
      </c>
      <c r="U636" s="16">
        <v>-2.5074115444743202E-2</v>
      </c>
      <c r="V636" s="18">
        <v>3.8182321368116598</v>
      </c>
      <c r="W636" s="16">
        <v>1.37692682545503E-2</v>
      </c>
      <c r="X636" s="18">
        <v>2.3061029931203398</v>
      </c>
      <c r="Y636" s="16">
        <v>4.89612024580416E-2</v>
      </c>
      <c r="Z636" s="15">
        <v>1488111.11</v>
      </c>
      <c r="AA636" s="16">
        <v>1.7881355797720301E-2</v>
      </c>
      <c r="AB636" s="17">
        <v>391636.12</v>
      </c>
      <c r="AC636" s="16">
        <v>5.9393927471031996E-4</v>
      </c>
      <c r="AD636" s="17">
        <v>649904.34</v>
      </c>
      <c r="AE636" s="16">
        <v>-3.6652453815397799E-2</v>
      </c>
      <c r="AF636" s="18">
        <v>3.7997289677979702</v>
      </c>
      <c r="AG636" s="16">
        <v>1.7277154942134498E-2</v>
      </c>
      <c r="AH636" s="18">
        <v>2.2897386867735001</v>
      </c>
      <c r="AI636" s="16">
        <v>5.6608655753681403E-2</v>
      </c>
      <c r="AJ636" s="15">
        <v>3042182.7</v>
      </c>
      <c r="AK636" s="16">
        <v>3.9911000723238298E-2</v>
      </c>
      <c r="AL636" s="17">
        <v>804204.92</v>
      </c>
      <c r="AM636" s="16">
        <v>3.00684253540737E-2</v>
      </c>
      <c r="AN636" s="17">
        <v>1359630.78</v>
      </c>
      <c r="AO636" s="16">
        <v>6.0397943957527303E-3</v>
      </c>
      <c r="AP636" s="18">
        <v>3.7828451733421402</v>
      </c>
      <c r="AQ636" s="16">
        <v>9.5552636377348298E-3</v>
      </c>
      <c r="AR636" s="18">
        <v>2.2375064942263201</v>
      </c>
      <c r="AS636" s="16">
        <v>3.3667859379090802E-2</v>
      </c>
    </row>
    <row r="637" spans="2:45" x14ac:dyDescent="0.2">
      <c r="B637" s="29"/>
      <c r="C637" s="29"/>
      <c r="D637" s="29"/>
      <c r="E637" s="14" t="s">
        <v>299</v>
      </c>
      <c r="F637" s="15">
        <v>1227162.8500000001</v>
      </c>
      <c r="G637" s="16">
        <v>4.36157150799307E-2</v>
      </c>
      <c r="H637" s="17">
        <v>349971.17</v>
      </c>
      <c r="I637" s="16">
        <v>0.22239950803797401</v>
      </c>
      <c r="J637" s="17">
        <v>583080.18999999994</v>
      </c>
      <c r="K637" s="16">
        <v>6.8848618085397301E-2</v>
      </c>
      <c r="L637" s="18">
        <v>3.5064684042402701</v>
      </c>
      <c r="M637" s="16">
        <v>-0.14625643399104599</v>
      </c>
      <c r="N637" s="18">
        <v>2.1046210642141698</v>
      </c>
      <c r="O637" s="16">
        <v>-2.36075554372383E-2</v>
      </c>
      <c r="P637" s="15">
        <v>3818015.27</v>
      </c>
      <c r="Q637" s="16">
        <v>2.0125675230880601E-3</v>
      </c>
      <c r="R637" s="17">
        <v>1029269.37</v>
      </c>
      <c r="S637" s="16">
        <v>0.13349159885713599</v>
      </c>
      <c r="T637" s="17">
        <v>1744624.9</v>
      </c>
      <c r="U637" s="16">
        <v>3.4989213538607102E-2</v>
      </c>
      <c r="V637" s="18">
        <v>3.7094422327947099</v>
      </c>
      <c r="W637" s="16">
        <v>-0.115994711797259</v>
      </c>
      <c r="X637" s="18">
        <v>2.1884447883324398</v>
      </c>
      <c r="Y637" s="16">
        <v>-3.1861825789249003E-2</v>
      </c>
      <c r="Z637" s="15">
        <v>7112756.4100000001</v>
      </c>
      <c r="AA637" s="16">
        <v>-7.7364655778123603E-4</v>
      </c>
      <c r="AB637" s="17">
        <v>1928620.59</v>
      </c>
      <c r="AC637" s="16">
        <v>0.13775282918163401</v>
      </c>
      <c r="AD637" s="17">
        <v>3257646.1</v>
      </c>
      <c r="AE637" s="16">
        <v>3.9718225283809798E-2</v>
      </c>
      <c r="AF637" s="18">
        <v>3.6880019050299602</v>
      </c>
      <c r="AG637" s="16">
        <v>-0.121754455085868</v>
      </c>
      <c r="AH637" s="18">
        <v>2.1834036576287401</v>
      </c>
      <c r="AI637" s="16">
        <v>-3.8945043817557298E-2</v>
      </c>
      <c r="AJ637" s="15">
        <v>13813219.529999999</v>
      </c>
      <c r="AK637" s="16">
        <v>-5.9870268787074202E-2</v>
      </c>
      <c r="AL637" s="17">
        <v>3774744.02</v>
      </c>
      <c r="AM637" s="16">
        <v>7.3322057806250507E-2</v>
      </c>
      <c r="AN637" s="17">
        <v>6368087.2800000003</v>
      </c>
      <c r="AO637" s="16">
        <v>-1.70388591273406E-2</v>
      </c>
      <c r="AP637" s="18">
        <v>3.6593791411582899</v>
      </c>
      <c r="AQ637" s="16">
        <v>-0.124093533366448</v>
      </c>
      <c r="AR637" s="18">
        <v>2.1691316281707702</v>
      </c>
      <c r="AS637" s="16">
        <v>-4.3573858496286401E-2</v>
      </c>
    </row>
    <row r="638" spans="2:45" x14ac:dyDescent="0.2">
      <c r="B638" s="29"/>
      <c r="C638" s="29"/>
      <c r="D638" s="29"/>
      <c r="E638" s="14" t="s">
        <v>300</v>
      </c>
      <c r="F638" s="15">
        <v>300815.83</v>
      </c>
      <c r="G638" s="16">
        <v>1.3333766762245699E-2</v>
      </c>
      <c r="H638" s="17">
        <v>83860</v>
      </c>
      <c r="I638" s="16">
        <v>-1.2171516991686501E-2</v>
      </c>
      <c r="J638" s="17">
        <v>138527.06</v>
      </c>
      <c r="K638" s="16">
        <v>-1.2187087592905E-2</v>
      </c>
      <c r="L638" s="18">
        <v>3.5871193656093499</v>
      </c>
      <c r="M638" s="16">
        <v>2.5819546806606399E-2</v>
      </c>
      <c r="N638" s="18">
        <v>2.1715311795399401</v>
      </c>
      <c r="O638" s="16">
        <v>2.5835716495101999E-2</v>
      </c>
      <c r="P638" s="15">
        <v>902075.6</v>
      </c>
      <c r="Q638" s="16">
        <v>4.0936605649892002E-2</v>
      </c>
      <c r="R638" s="17">
        <v>265928.57</v>
      </c>
      <c r="S638" s="16">
        <v>5.9422854654195202E-2</v>
      </c>
      <c r="T638" s="17">
        <v>447295.87</v>
      </c>
      <c r="U638" s="16">
        <v>8.7115794407176303E-2</v>
      </c>
      <c r="V638" s="18">
        <v>3.3921725672424001</v>
      </c>
      <c r="W638" s="16">
        <v>-1.7449358320986302E-2</v>
      </c>
      <c r="X638" s="18">
        <v>2.0167313416061701</v>
      </c>
      <c r="Y638" s="16">
        <v>-4.2478629226858702E-2</v>
      </c>
      <c r="Z638" s="15">
        <v>1793598.57</v>
      </c>
      <c r="AA638" s="16">
        <v>8.5253035000327798E-2</v>
      </c>
      <c r="AB638" s="17">
        <v>533228.06000000006</v>
      </c>
      <c r="AC638" s="16">
        <v>0.118431464377211</v>
      </c>
      <c r="AD638" s="17">
        <v>896900.65</v>
      </c>
      <c r="AE638" s="16">
        <v>0.137839061110033</v>
      </c>
      <c r="AF638" s="18">
        <v>3.3636612634376402</v>
      </c>
      <c r="AG638" s="16">
        <v>-2.9665143045093101E-2</v>
      </c>
      <c r="AH638" s="18">
        <v>1.9997739660463001</v>
      </c>
      <c r="AI638" s="16">
        <v>-4.6215697726534298E-2</v>
      </c>
      <c r="AJ638" s="15">
        <v>3585146.32</v>
      </c>
      <c r="AK638" s="16">
        <v>7.9638150537461302E-2</v>
      </c>
      <c r="AL638" s="17">
        <v>1051552.51</v>
      </c>
      <c r="AM638" s="16">
        <v>0.107920666136935</v>
      </c>
      <c r="AN638" s="17">
        <v>1761231.92</v>
      </c>
      <c r="AO638" s="16">
        <v>0.11924392439564201</v>
      </c>
      <c r="AP638" s="18">
        <v>3.4093840164006601</v>
      </c>
      <c r="AQ638" s="16">
        <v>-2.55275638986758E-2</v>
      </c>
      <c r="AR638" s="18">
        <v>2.0355901339784901</v>
      </c>
      <c r="AS638" s="16">
        <v>-3.5386186152019598E-2</v>
      </c>
    </row>
    <row r="639" spans="2:45" x14ac:dyDescent="0.2">
      <c r="B639" s="29"/>
      <c r="C639" s="29"/>
      <c r="D639" s="29"/>
      <c r="E639" s="14" t="s">
        <v>301</v>
      </c>
      <c r="F639" s="15">
        <v>106661.35</v>
      </c>
      <c r="G639" s="16">
        <v>0.230007300841609</v>
      </c>
      <c r="H639" s="17">
        <v>27055.1</v>
      </c>
      <c r="I639" s="16">
        <v>0.22054220655891801</v>
      </c>
      <c r="J639" s="17">
        <v>43328.18</v>
      </c>
      <c r="K639" s="16">
        <v>0.23406879289729801</v>
      </c>
      <c r="L639" s="18">
        <v>3.9423750050822202</v>
      </c>
      <c r="M639" s="16">
        <v>7.7548275117629503E-3</v>
      </c>
      <c r="N639" s="18">
        <v>2.4617085231828302</v>
      </c>
      <c r="O639" s="16">
        <v>-3.2911390994286699E-3</v>
      </c>
      <c r="P639" s="15">
        <v>330915.75</v>
      </c>
      <c r="Q639" s="16">
        <v>0.58723498838073596</v>
      </c>
      <c r="R639" s="17">
        <v>84369.94</v>
      </c>
      <c r="S639" s="16">
        <v>0.54492376728747505</v>
      </c>
      <c r="T639" s="17">
        <v>135693.99</v>
      </c>
      <c r="U639" s="16">
        <v>0.72352024724275299</v>
      </c>
      <c r="V639" s="18">
        <v>3.9221996602107301</v>
      </c>
      <c r="W639" s="16">
        <v>2.7387254950158299E-2</v>
      </c>
      <c r="X639" s="18">
        <v>2.4386912788105102</v>
      </c>
      <c r="Y639" s="16">
        <v>-7.9073778843064504E-2</v>
      </c>
      <c r="Z639" s="15">
        <v>639085.94999999995</v>
      </c>
      <c r="AA639" s="16">
        <v>0.28623217683470897</v>
      </c>
      <c r="AB639" s="17">
        <v>164025.69</v>
      </c>
      <c r="AC639" s="16">
        <v>0.253782083386076</v>
      </c>
      <c r="AD639" s="17">
        <v>265089.56</v>
      </c>
      <c r="AE639" s="16">
        <v>0.288162390464832</v>
      </c>
      <c r="AF639" s="18">
        <v>3.8962552146556999</v>
      </c>
      <c r="AG639" s="16">
        <v>2.5881765163684099E-2</v>
      </c>
      <c r="AH639" s="18">
        <v>2.4108303246646199</v>
      </c>
      <c r="AI639" s="16">
        <v>-1.49842414621891E-3</v>
      </c>
      <c r="AJ639" s="15">
        <v>1226546.01</v>
      </c>
      <c r="AK639" s="16">
        <v>8.1569827060341604E-2</v>
      </c>
      <c r="AL639" s="17">
        <v>314353.05</v>
      </c>
      <c r="AM639" s="16">
        <v>5.2717335629921501E-2</v>
      </c>
      <c r="AN639" s="17">
        <v>505659.39</v>
      </c>
      <c r="AO639" s="16">
        <v>3.0569383239778099E-2</v>
      </c>
      <c r="AP639" s="18">
        <v>3.9018104325693699</v>
      </c>
      <c r="AQ639" s="16">
        <v>2.7407633990519799E-2</v>
      </c>
      <c r="AR639" s="18">
        <v>2.42563677102881</v>
      </c>
      <c r="AS639" s="16">
        <v>4.9487637271189398E-2</v>
      </c>
    </row>
    <row r="640" spans="2:45" x14ac:dyDescent="0.2">
      <c r="B640" s="29"/>
      <c r="C640" s="29"/>
      <c r="D640" s="29"/>
      <c r="E640" s="14" t="s">
        <v>302</v>
      </c>
      <c r="F640" s="15">
        <v>361422.39</v>
      </c>
      <c r="G640" s="16">
        <v>-3.03310245873929E-2</v>
      </c>
      <c r="H640" s="17">
        <v>97468.12</v>
      </c>
      <c r="I640" s="16">
        <v>-5.4153222758248E-2</v>
      </c>
      <c r="J640" s="17">
        <v>161056.31</v>
      </c>
      <c r="K640" s="16">
        <v>-7.85870123331774E-2</v>
      </c>
      <c r="L640" s="18">
        <v>3.7081087641784798</v>
      </c>
      <c r="M640" s="16">
        <v>2.5186107035565099E-2</v>
      </c>
      <c r="N640" s="18">
        <v>2.2440746966076599</v>
      </c>
      <c r="O640" s="16">
        <v>5.2371725156573901E-2</v>
      </c>
      <c r="P640" s="15">
        <v>1105746.94</v>
      </c>
      <c r="Q640" s="16">
        <v>5.1890693970764602E-2</v>
      </c>
      <c r="R640" s="17">
        <v>299533.93</v>
      </c>
      <c r="S640" s="16">
        <v>4.9023345567634199E-2</v>
      </c>
      <c r="T640" s="17">
        <v>489163.35</v>
      </c>
      <c r="U640" s="16">
        <v>2.1705089965972601E-2</v>
      </c>
      <c r="V640" s="18">
        <v>3.69155821512441</v>
      </c>
      <c r="W640" s="16">
        <v>2.73335042088974E-3</v>
      </c>
      <c r="X640" s="18">
        <v>2.2604860728016498</v>
      </c>
      <c r="Y640" s="16">
        <v>2.9544341416364299E-2</v>
      </c>
      <c r="Z640" s="15">
        <v>2096925.29</v>
      </c>
      <c r="AA640" s="16">
        <v>2.54850375937773E-2</v>
      </c>
      <c r="AB640" s="17">
        <v>565390.24</v>
      </c>
      <c r="AC640" s="16">
        <v>8.2444937023754793E-3</v>
      </c>
      <c r="AD640" s="17">
        <v>930933.35</v>
      </c>
      <c r="AE640" s="16">
        <v>-1.06249483689388E-2</v>
      </c>
      <c r="AF640" s="18">
        <v>3.7088105553431601</v>
      </c>
      <c r="AG640" s="16">
        <v>1.70995666220728E-2</v>
      </c>
      <c r="AH640" s="18">
        <v>2.25249776474331</v>
      </c>
      <c r="AI640" s="16">
        <v>3.64977729155248E-2</v>
      </c>
      <c r="AJ640" s="15">
        <v>4230039.66</v>
      </c>
      <c r="AK640" s="16">
        <v>4.9765743248185397E-2</v>
      </c>
      <c r="AL640" s="17">
        <v>1149502.3899999999</v>
      </c>
      <c r="AM640" s="16">
        <v>3.7202242142358899E-2</v>
      </c>
      <c r="AN640" s="17">
        <v>1903157.27</v>
      </c>
      <c r="AO640" s="16">
        <v>2.33841318845684E-2</v>
      </c>
      <c r="AP640" s="18">
        <v>3.6798876599116999</v>
      </c>
      <c r="AQ640" s="16">
        <v>1.2112874997142699E-2</v>
      </c>
      <c r="AR640" s="18">
        <v>2.2226432500767501</v>
      </c>
      <c r="AS640" s="16">
        <v>2.57787965844604E-2</v>
      </c>
    </row>
    <row r="641" spans="2:45" x14ac:dyDescent="0.2">
      <c r="B641" s="29"/>
      <c r="C641" s="29"/>
      <c r="D641" s="29"/>
      <c r="E641" s="14" t="s">
        <v>303</v>
      </c>
      <c r="F641" s="15">
        <v>159001.45000000001</v>
      </c>
      <c r="G641" s="16">
        <v>-7.4255932713575501E-2</v>
      </c>
      <c r="H641" s="17">
        <v>44627.85</v>
      </c>
      <c r="I641" s="16">
        <v>-4.9266474707096997E-2</v>
      </c>
      <c r="J641" s="17">
        <v>65137.97</v>
      </c>
      <c r="K641" s="16">
        <v>-0.12024803997877399</v>
      </c>
      <c r="L641" s="18">
        <v>3.5628301609869202</v>
      </c>
      <c r="M641" s="16">
        <v>-2.62843976168609E-2</v>
      </c>
      <c r="N641" s="18">
        <v>2.4409948606012701</v>
      </c>
      <c r="O641" s="16">
        <v>5.2278493660973098E-2</v>
      </c>
      <c r="P641" s="15">
        <v>458398.51</v>
      </c>
      <c r="Q641" s="16">
        <v>-9.4293944639672097E-4</v>
      </c>
      <c r="R641" s="17">
        <v>126697.17</v>
      </c>
      <c r="S641" s="16">
        <v>-2.1597010205503999E-2</v>
      </c>
      <c r="T641" s="17">
        <v>181929.98</v>
      </c>
      <c r="U641" s="16">
        <v>-6.5816718796526494E-2</v>
      </c>
      <c r="V641" s="18">
        <v>3.6180643182479901</v>
      </c>
      <c r="W641" s="16">
        <v>2.1109983283519498E-2</v>
      </c>
      <c r="X641" s="18">
        <v>2.51964250202193</v>
      </c>
      <c r="Y641" s="16">
        <v>6.9444380621493704E-2</v>
      </c>
      <c r="Z641" s="15">
        <v>908541.96</v>
      </c>
      <c r="AA641" s="16">
        <v>8.8573809266536199E-3</v>
      </c>
      <c r="AB641" s="17">
        <v>252852.23</v>
      </c>
      <c r="AC641" s="16">
        <v>-2.8819749584997E-3</v>
      </c>
      <c r="AD641" s="17">
        <v>366025.28</v>
      </c>
      <c r="AE641" s="16">
        <v>-6.5076787143210801E-2</v>
      </c>
      <c r="AF641" s="18">
        <v>3.5931736097403602</v>
      </c>
      <c r="AG641" s="16">
        <v>1.17732862011643E-2</v>
      </c>
      <c r="AH641" s="18">
        <v>2.4821836349664199</v>
      </c>
      <c r="AI641" s="16">
        <v>7.9080471051679493E-2</v>
      </c>
      <c r="AJ641" s="15">
        <v>1934963.05</v>
      </c>
      <c r="AK641" s="16">
        <v>2.9661901105274599E-2</v>
      </c>
      <c r="AL641" s="17">
        <v>538822.75</v>
      </c>
      <c r="AM641" s="16">
        <v>2.0439672375427001E-2</v>
      </c>
      <c r="AN641" s="17">
        <v>795908.78</v>
      </c>
      <c r="AO641" s="16">
        <v>-4.6512440587233098E-2</v>
      </c>
      <c r="AP641" s="18">
        <v>3.5910938244534001</v>
      </c>
      <c r="AQ641" s="16">
        <v>9.03750508678248E-3</v>
      </c>
      <c r="AR641" s="18">
        <v>2.4311367063949199</v>
      </c>
      <c r="AS641" s="16">
        <v>7.9890231330780895E-2</v>
      </c>
    </row>
    <row r="642" spans="2:45" x14ac:dyDescent="0.2">
      <c r="B642" s="29"/>
      <c r="C642" s="29"/>
      <c r="D642" s="29"/>
      <c r="E642" s="14" t="s">
        <v>304</v>
      </c>
      <c r="F642" s="15">
        <v>598273.98</v>
      </c>
      <c r="G642" s="16">
        <v>-6.9012672144381604E-4</v>
      </c>
      <c r="H642" s="17">
        <v>159920.78</v>
      </c>
      <c r="I642" s="16">
        <v>6.3770509261682803E-2</v>
      </c>
      <c r="J642" s="17">
        <v>299754.42</v>
      </c>
      <c r="K642" s="16">
        <v>2.28106093530837E-2</v>
      </c>
      <c r="L642" s="18">
        <v>3.74106466964456</v>
      </c>
      <c r="M642" s="16">
        <v>-6.05963743325297E-2</v>
      </c>
      <c r="N642" s="18">
        <v>1.9958804277181299</v>
      </c>
      <c r="O642" s="16">
        <v>-2.29766252516596E-2</v>
      </c>
      <c r="P642" s="15">
        <v>1869024.68</v>
      </c>
      <c r="Q642" s="16">
        <v>-5.4014026134854599E-3</v>
      </c>
      <c r="R642" s="17">
        <v>486301.37</v>
      </c>
      <c r="S642" s="16">
        <v>4.6669039511569498E-2</v>
      </c>
      <c r="T642" s="17">
        <v>918360.94</v>
      </c>
      <c r="U642" s="16">
        <v>2.3851047060989401E-2</v>
      </c>
      <c r="V642" s="18">
        <v>3.84334652398779</v>
      </c>
      <c r="W642" s="16">
        <v>-4.9748717272991898E-2</v>
      </c>
      <c r="X642" s="18">
        <v>2.03517440539229</v>
      </c>
      <c r="Y642" s="16">
        <v>-2.85710013760745E-2</v>
      </c>
      <c r="Z642" s="15">
        <v>3487272.23</v>
      </c>
      <c r="AA642" s="16">
        <v>-2.2527006357639E-2</v>
      </c>
      <c r="AB642" s="17">
        <v>903668.63</v>
      </c>
      <c r="AC642" s="16">
        <v>2.3670654019456599E-2</v>
      </c>
      <c r="AD642" s="17">
        <v>1704566.29</v>
      </c>
      <c r="AE642" s="16">
        <v>-7.6307115806931204E-3</v>
      </c>
      <c r="AF642" s="18">
        <v>3.8590165844309499</v>
      </c>
      <c r="AG642" s="16">
        <v>-4.51294175482123E-2</v>
      </c>
      <c r="AH642" s="18">
        <v>2.0458413676595701</v>
      </c>
      <c r="AI642" s="16">
        <v>-1.50108381534794E-2</v>
      </c>
      <c r="AJ642" s="15">
        <v>6827408.0599999996</v>
      </c>
      <c r="AK642" s="16">
        <v>-5.50895576171999E-2</v>
      </c>
      <c r="AL642" s="17">
        <v>1780137.92</v>
      </c>
      <c r="AM642" s="16">
        <v>-1.5202240544483299E-2</v>
      </c>
      <c r="AN642" s="17">
        <v>3339521.28</v>
      </c>
      <c r="AO642" s="16">
        <v>-5.1068165367198701E-2</v>
      </c>
      <c r="AP642" s="18">
        <v>3.8353253325450201</v>
      </c>
      <c r="AQ642" s="16">
        <v>-4.05030542461529E-2</v>
      </c>
      <c r="AR642" s="18">
        <v>2.0444271761011201</v>
      </c>
      <c r="AS642" s="16">
        <v>-4.2378094013016199E-3</v>
      </c>
    </row>
    <row r="643" spans="2:45" x14ac:dyDescent="0.2">
      <c r="B643" s="29"/>
      <c r="C643" s="29"/>
      <c r="D643" s="29"/>
      <c r="E643" s="14" t="s">
        <v>305</v>
      </c>
      <c r="F643" s="15">
        <v>524306.09</v>
      </c>
      <c r="G643" s="16">
        <v>-4.4181996280465603E-2</v>
      </c>
      <c r="H643" s="17">
        <v>132505.13</v>
      </c>
      <c r="I643" s="16">
        <v>2.3404865147879501E-2</v>
      </c>
      <c r="J643" s="17">
        <v>230391.08</v>
      </c>
      <c r="K643" s="16">
        <v>-0.100590966624582</v>
      </c>
      <c r="L643" s="18">
        <v>3.95687389612764</v>
      </c>
      <c r="M643" s="16">
        <v>-6.6041176595910495E-2</v>
      </c>
      <c r="N643" s="18">
        <v>2.2757221763967599</v>
      </c>
      <c r="O643" s="16">
        <v>6.2717816089101999E-2</v>
      </c>
      <c r="P643" s="15">
        <v>1633695.09</v>
      </c>
      <c r="Q643" s="16">
        <v>-2.62920125236734E-2</v>
      </c>
      <c r="R643" s="17">
        <v>409527.02</v>
      </c>
      <c r="S643" s="16">
        <v>2.61401669609077E-2</v>
      </c>
      <c r="T643" s="17">
        <v>712275.58</v>
      </c>
      <c r="U643" s="16">
        <v>-9.9955827709085898E-2</v>
      </c>
      <c r="V643" s="18">
        <v>3.9892241786634699</v>
      </c>
      <c r="W643" s="16">
        <v>-5.1096508228372001E-2</v>
      </c>
      <c r="X643" s="18">
        <v>2.2936278259041298</v>
      </c>
      <c r="Y643" s="16">
        <v>8.1844666576656497E-2</v>
      </c>
      <c r="Z643" s="15">
        <v>3098475.15</v>
      </c>
      <c r="AA643" s="16">
        <v>-2.0019307972600198E-2</v>
      </c>
      <c r="AB643" s="17">
        <v>773464.82</v>
      </c>
      <c r="AC643" s="16">
        <v>2.4079799609648199E-2</v>
      </c>
      <c r="AD643" s="17">
        <v>1377087.75</v>
      </c>
      <c r="AE643" s="16">
        <v>-8.6078402667190898E-2</v>
      </c>
      <c r="AF643" s="18">
        <v>4.0059677827363904</v>
      </c>
      <c r="AG643" s="16">
        <v>-4.30621789425569E-2</v>
      </c>
      <c r="AH643" s="18">
        <v>2.2500201239899198</v>
      </c>
      <c r="AI643" s="16">
        <v>7.2280920909821703E-2</v>
      </c>
      <c r="AJ643" s="15">
        <v>6064871.3700000001</v>
      </c>
      <c r="AK643" s="16">
        <v>2.0789125577126799E-3</v>
      </c>
      <c r="AL643" s="17">
        <v>1487414.87</v>
      </c>
      <c r="AM643" s="16">
        <v>3.7242541492459903E-2</v>
      </c>
      <c r="AN643" s="17">
        <v>2774773.66</v>
      </c>
      <c r="AO643" s="16">
        <v>-3.0072006651473301E-2</v>
      </c>
      <c r="AP643" s="18">
        <v>4.0774578043582403</v>
      </c>
      <c r="AQ643" s="16">
        <v>-3.3901067038911797E-2</v>
      </c>
      <c r="AR643" s="18">
        <v>2.1857175082165101</v>
      </c>
      <c r="AS643" s="16">
        <v>3.3147738213215198E-2</v>
      </c>
    </row>
    <row r="644" spans="2:45" x14ac:dyDescent="0.2">
      <c r="B644" s="29"/>
      <c r="C644" s="29"/>
      <c r="D644" s="29"/>
      <c r="E644" s="14" t="s">
        <v>306</v>
      </c>
      <c r="F644" s="15">
        <v>285740.40999999997</v>
      </c>
      <c r="G644" s="16">
        <v>-2.3005964325647801E-2</v>
      </c>
      <c r="H644" s="17">
        <v>68492.899999999994</v>
      </c>
      <c r="I644" s="16">
        <v>-1.22349901480056E-2</v>
      </c>
      <c r="J644" s="17">
        <v>125971.28</v>
      </c>
      <c r="K644" s="16">
        <v>-3.0884967591482401E-2</v>
      </c>
      <c r="L644" s="18">
        <v>4.1718252548804298</v>
      </c>
      <c r="M644" s="16">
        <v>-1.0904389272967E-2</v>
      </c>
      <c r="N644" s="18">
        <v>2.26829805968472</v>
      </c>
      <c r="O644" s="16">
        <v>8.1301011772080597E-3</v>
      </c>
      <c r="P644" s="15">
        <v>861645.61</v>
      </c>
      <c r="Q644" s="16">
        <v>8.0911244748179595E-2</v>
      </c>
      <c r="R644" s="17">
        <v>198644.42</v>
      </c>
      <c r="S644" s="16">
        <v>0.11083186839955</v>
      </c>
      <c r="T644" s="17">
        <v>360840.37</v>
      </c>
      <c r="U644" s="16">
        <v>9.7055404646239504E-2</v>
      </c>
      <c r="V644" s="18">
        <v>4.3376280592225998</v>
      </c>
      <c r="W644" s="16">
        <v>-2.6935330631519198E-2</v>
      </c>
      <c r="X644" s="18">
        <v>2.3878858399352598</v>
      </c>
      <c r="Y644" s="16">
        <v>-1.47159020681055E-2</v>
      </c>
      <c r="Z644" s="15">
        <v>1598565.36</v>
      </c>
      <c r="AA644" s="16">
        <v>7.0124804453315204E-2</v>
      </c>
      <c r="AB644" s="17">
        <v>364059.81</v>
      </c>
      <c r="AC644" s="16">
        <v>9.5447808080188101E-2</v>
      </c>
      <c r="AD644" s="17">
        <v>658831.06999999995</v>
      </c>
      <c r="AE644" s="16">
        <v>8.4598317345152302E-2</v>
      </c>
      <c r="AF644" s="18">
        <v>4.3909415873177498</v>
      </c>
      <c r="AG644" s="16">
        <v>-2.3116577019997399E-2</v>
      </c>
      <c r="AH644" s="18">
        <v>2.42636607894039</v>
      </c>
      <c r="AI644" s="16">
        <v>-1.3344583575664299E-2</v>
      </c>
      <c r="AJ644" s="15">
        <v>3231633.53</v>
      </c>
      <c r="AK644" s="16">
        <v>5.8135023235622703E-2</v>
      </c>
      <c r="AL644" s="17">
        <v>731598.78</v>
      </c>
      <c r="AM644" s="16">
        <v>6.9134508744149503E-2</v>
      </c>
      <c r="AN644" s="17">
        <v>1323636.25</v>
      </c>
      <c r="AO644" s="16">
        <v>5.83535252689696E-2</v>
      </c>
      <c r="AP644" s="18">
        <v>4.4172210484003296</v>
      </c>
      <c r="AQ644" s="16">
        <v>-1.02882148303745E-2</v>
      </c>
      <c r="AR644" s="18">
        <v>2.44148158529203</v>
      </c>
      <c r="AS644" s="16">
        <v>-2.0645467523837299E-4</v>
      </c>
    </row>
    <row r="645" spans="2:45" x14ac:dyDescent="0.2">
      <c r="B645" s="29"/>
      <c r="C645" s="29"/>
      <c r="D645" s="29"/>
      <c r="E645" s="14" t="s">
        <v>307</v>
      </c>
      <c r="F645" s="15">
        <v>273993.82</v>
      </c>
      <c r="G645" s="16">
        <v>0.14129933528644301</v>
      </c>
      <c r="H645" s="17">
        <v>70352.100000000006</v>
      </c>
      <c r="I645" s="16">
        <v>0.130704765645731</v>
      </c>
      <c r="J645" s="17">
        <v>128008.13</v>
      </c>
      <c r="K645" s="16">
        <v>5.6178005516364399E-2</v>
      </c>
      <c r="L645" s="18">
        <v>3.8946075525819399</v>
      </c>
      <c r="M645" s="16">
        <v>9.3698814780022992E-3</v>
      </c>
      <c r="N645" s="18">
        <v>2.1404407673168899</v>
      </c>
      <c r="O645" s="16">
        <v>8.0593734508287801E-2</v>
      </c>
      <c r="P645" s="15">
        <v>856414.56</v>
      </c>
      <c r="Q645" s="16">
        <v>0.14807424610950001</v>
      </c>
      <c r="R645" s="17">
        <v>218425.27</v>
      </c>
      <c r="S645" s="16">
        <v>0.15385054652062899</v>
      </c>
      <c r="T645" s="17">
        <v>397280.2</v>
      </c>
      <c r="U645" s="16">
        <v>6.4144571017203694E-2</v>
      </c>
      <c r="V645" s="18">
        <v>3.9208584244854099</v>
      </c>
      <c r="W645" s="16">
        <v>-5.0061079648028497E-3</v>
      </c>
      <c r="X645" s="18">
        <v>2.1556940416360999</v>
      </c>
      <c r="Y645" s="16">
        <v>7.8870557044771694E-2</v>
      </c>
      <c r="Z645" s="15">
        <v>1647122.49</v>
      </c>
      <c r="AA645" s="16">
        <v>0.152704087825069</v>
      </c>
      <c r="AB645" s="17">
        <v>429755.46</v>
      </c>
      <c r="AC645" s="16">
        <v>0.18312076064104199</v>
      </c>
      <c r="AD645" s="17">
        <v>791895.81</v>
      </c>
      <c r="AE645" s="16">
        <v>0.10213361615501799</v>
      </c>
      <c r="AF645" s="18">
        <v>3.83269706451199</v>
      </c>
      <c r="AG645" s="16">
        <v>-2.5708848857907401E-2</v>
      </c>
      <c r="AH645" s="18">
        <v>2.0799737404848799</v>
      </c>
      <c r="AI645" s="16">
        <v>4.5884156810745397E-2</v>
      </c>
      <c r="AJ645" s="15">
        <v>3196921.3</v>
      </c>
      <c r="AK645" s="16">
        <v>8.8423524986907406E-2</v>
      </c>
      <c r="AL645" s="17">
        <v>844013.23</v>
      </c>
      <c r="AM645" s="16">
        <v>0.153278015662691</v>
      </c>
      <c r="AN645" s="17">
        <v>1576245.27</v>
      </c>
      <c r="AO645" s="16">
        <v>9.4568130069124207E-2</v>
      </c>
      <c r="AP645" s="18">
        <v>3.78776207098081</v>
      </c>
      <c r="AQ645" s="16">
        <v>-5.6234914560924103E-2</v>
      </c>
      <c r="AR645" s="18">
        <v>2.0281877197956599</v>
      </c>
      <c r="AS645" s="16">
        <v>-5.6137255538664102E-3</v>
      </c>
    </row>
    <row r="646" spans="2:45" x14ac:dyDescent="0.2">
      <c r="B646" s="29"/>
      <c r="C646" s="29"/>
      <c r="D646" s="29"/>
      <c r="E646" s="14" t="s">
        <v>308</v>
      </c>
      <c r="F646" s="15">
        <v>295080.23</v>
      </c>
      <c r="G646" s="16">
        <v>0.124419547630684</v>
      </c>
      <c r="H646" s="17">
        <v>87676.19</v>
      </c>
      <c r="I646" s="16">
        <v>0.35093742305500802</v>
      </c>
      <c r="J646" s="17">
        <v>150280.56</v>
      </c>
      <c r="K646" s="16">
        <v>0.17826656684211201</v>
      </c>
      <c r="L646" s="18">
        <v>3.3655685768279802</v>
      </c>
      <c r="M646" s="16">
        <v>-0.16767458770375601</v>
      </c>
      <c r="N646" s="18">
        <v>1.96352894878752</v>
      </c>
      <c r="O646" s="16">
        <v>-4.5700201233532502E-2</v>
      </c>
      <c r="P646" s="15">
        <v>841744.02</v>
      </c>
      <c r="Q646" s="16">
        <v>8.5944860598328801E-2</v>
      </c>
      <c r="R646" s="17">
        <v>241888.01</v>
      </c>
      <c r="S646" s="16">
        <v>0.24189945178126199</v>
      </c>
      <c r="T646" s="17">
        <v>424857.75</v>
      </c>
      <c r="U646" s="16">
        <v>0.11709256648867</v>
      </c>
      <c r="V646" s="18">
        <v>3.4798914588614802</v>
      </c>
      <c r="W646" s="16">
        <v>-0.125577470027261</v>
      </c>
      <c r="X646" s="18">
        <v>1.98123729648335</v>
      </c>
      <c r="Y646" s="16">
        <v>-2.7882833370064902E-2</v>
      </c>
      <c r="Z646" s="15">
        <v>1610977.86</v>
      </c>
      <c r="AA646" s="16">
        <v>4.8640937785074702E-2</v>
      </c>
      <c r="AB646" s="17">
        <v>450376.2</v>
      </c>
      <c r="AC646" s="16">
        <v>0.147308577280271</v>
      </c>
      <c r="AD646" s="17">
        <v>814523</v>
      </c>
      <c r="AE646" s="16">
        <v>5.6397573811864103E-2</v>
      </c>
      <c r="AF646" s="18">
        <v>3.57696046105456</v>
      </c>
      <c r="AG646" s="16">
        <v>-8.5999217167094397E-2</v>
      </c>
      <c r="AH646" s="18">
        <v>1.9778175201928001</v>
      </c>
      <c r="AI646" s="16">
        <v>-7.3425348742525102E-3</v>
      </c>
      <c r="AJ646" s="15">
        <v>3212812.03</v>
      </c>
      <c r="AK646" s="16">
        <v>4.1747907275782203E-2</v>
      </c>
      <c r="AL646" s="17">
        <v>879661.98</v>
      </c>
      <c r="AM646" s="16">
        <v>0.13793157244232601</v>
      </c>
      <c r="AN646" s="17">
        <v>1618814.28</v>
      </c>
      <c r="AO646" s="16">
        <v>6.6085839845012498E-2</v>
      </c>
      <c r="AP646" s="18">
        <v>3.6523256694577202</v>
      </c>
      <c r="AQ646" s="16">
        <v>-8.4524999126358705E-2</v>
      </c>
      <c r="AR646" s="18">
        <v>1.98466993384812</v>
      </c>
      <c r="AS646" s="16">
        <v>-2.2829242880450001E-2</v>
      </c>
    </row>
    <row r="647" spans="2:45" x14ac:dyDescent="0.2">
      <c r="B647" s="29"/>
      <c r="C647" s="29"/>
      <c r="D647" s="29"/>
      <c r="E647" s="14" t="s">
        <v>309</v>
      </c>
      <c r="F647" s="15">
        <v>269102.37</v>
      </c>
      <c r="G647" s="16">
        <v>0.13037830710978199</v>
      </c>
      <c r="H647" s="17">
        <v>71972.92</v>
      </c>
      <c r="I647" s="16">
        <v>0.16739983711888901</v>
      </c>
      <c r="J647" s="17">
        <v>133954.12</v>
      </c>
      <c r="K647" s="16">
        <v>8.5500269361098793E-2</v>
      </c>
      <c r="L647" s="18">
        <v>3.73893917323349</v>
      </c>
      <c r="M647" s="16">
        <v>-3.1712810668601397E-2</v>
      </c>
      <c r="N647" s="18">
        <v>2.0089144701185799</v>
      </c>
      <c r="O647" s="16">
        <v>4.1343184350471997E-2</v>
      </c>
      <c r="P647" s="15">
        <v>764015.19</v>
      </c>
      <c r="Q647" s="16">
        <v>9.2712354197669697E-2</v>
      </c>
      <c r="R647" s="17">
        <v>201667.08</v>
      </c>
      <c r="S647" s="16">
        <v>0.111130958379342</v>
      </c>
      <c r="T647" s="17">
        <v>374014.11</v>
      </c>
      <c r="U647" s="16">
        <v>4.2141497693094998E-2</v>
      </c>
      <c r="V647" s="18">
        <v>3.7884973095261798</v>
      </c>
      <c r="W647" s="16">
        <v>-1.65764476660221E-2</v>
      </c>
      <c r="X647" s="18">
        <v>2.0427442964651799</v>
      </c>
      <c r="Y647" s="16">
        <v>4.85259023045519E-2</v>
      </c>
      <c r="Z647" s="15">
        <v>1468960.81</v>
      </c>
      <c r="AA647" s="16">
        <v>4.5302952105374703E-2</v>
      </c>
      <c r="AB647" s="17">
        <v>389148.48</v>
      </c>
      <c r="AC647" s="16">
        <v>5.0620136931314202E-2</v>
      </c>
      <c r="AD647" s="17">
        <v>718837.69</v>
      </c>
      <c r="AE647" s="16">
        <v>-1.4974736961480301E-2</v>
      </c>
      <c r="AF647" s="18">
        <v>3.7748080372818098</v>
      </c>
      <c r="AG647" s="16">
        <v>-5.0609964905776999E-3</v>
      </c>
      <c r="AH647" s="18">
        <v>2.0435222449173498</v>
      </c>
      <c r="AI647" s="16">
        <v>6.1194053928033801E-2</v>
      </c>
      <c r="AJ647" s="15">
        <v>2945121.37</v>
      </c>
      <c r="AK647" s="16">
        <v>2.57733407960581E-2</v>
      </c>
      <c r="AL647" s="17">
        <v>783473.97</v>
      </c>
      <c r="AM647" s="16">
        <v>4.8476780272019099E-2</v>
      </c>
      <c r="AN647" s="17">
        <v>1451787.22</v>
      </c>
      <c r="AO647" s="16">
        <v>-9.9252964397254298E-3</v>
      </c>
      <c r="AP647" s="18">
        <v>3.75905452225809</v>
      </c>
      <c r="AQ647" s="16">
        <v>-2.16537360704076E-2</v>
      </c>
      <c r="AR647" s="18">
        <v>2.02861778188129</v>
      </c>
      <c r="AS647" s="16">
        <v>3.6056508773946401E-2</v>
      </c>
    </row>
    <row r="648" spans="2:45" x14ac:dyDescent="0.2">
      <c r="B648" s="29"/>
      <c r="C648" s="29"/>
      <c r="D648" s="29"/>
      <c r="E648" s="14" t="s">
        <v>310</v>
      </c>
      <c r="F648" s="15">
        <v>190086.47</v>
      </c>
      <c r="G648" s="16">
        <v>7.12044036283497E-3</v>
      </c>
      <c r="H648" s="17">
        <v>54588.1</v>
      </c>
      <c r="I648" s="16">
        <v>0.122362772034409</v>
      </c>
      <c r="J648" s="17">
        <v>90306.47</v>
      </c>
      <c r="K648" s="16">
        <v>1.75077516421769E-3</v>
      </c>
      <c r="L648" s="18">
        <v>3.4821961196671101</v>
      </c>
      <c r="M648" s="16">
        <v>-0.102678326957232</v>
      </c>
      <c r="N648" s="18">
        <v>2.1049042222556098</v>
      </c>
      <c r="O648" s="16">
        <v>5.36028055255255E-3</v>
      </c>
      <c r="P648" s="15">
        <v>527445.91</v>
      </c>
      <c r="Q648" s="16">
        <v>-8.3046038074252298E-3</v>
      </c>
      <c r="R648" s="17">
        <v>144337.5</v>
      </c>
      <c r="S648" s="16">
        <v>3.0332444655612901E-2</v>
      </c>
      <c r="T648" s="17">
        <v>242926.61</v>
      </c>
      <c r="U648" s="16">
        <v>-5.6127051819709402E-2</v>
      </c>
      <c r="V648" s="18">
        <v>3.65425416125401</v>
      </c>
      <c r="W648" s="16">
        <v>-3.7499594100380299E-2</v>
      </c>
      <c r="X648" s="18">
        <v>2.1712150430946999</v>
      </c>
      <c r="Y648" s="16">
        <v>5.06661919959479E-2</v>
      </c>
      <c r="Z648" s="15">
        <v>1044582.54</v>
      </c>
      <c r="AA648" s="16">
        <v>-2.0511227795726599E-2</v>
      </c>
      <c r="AB648" s="17">
        <v>279218.37</v>
      </c>
      <c r="AC648" s="16">
        <v>1.08558851835943E-2</v>
      </c>
      <c r="AD648" s="17">
        <v>482590.68</v>
      </c>
      <c r="AE648" s="16">
        <v>-4.9063966087539497E-2</v>
      </c>
      <c r="AF648" s="18">
        <v>3.7410953297951002</v>
      </c>
      <c r="AG648" s="16">
        <v>-3.1030252125033599E-2</v>
      </c>
      <c r="AH648" s="18">
        <v>2.16453110946942</v>
      </c>
      <c r="AI648" s="16">
        <v>3.0025929477441E-2</v>
      </c>
      <c r="AJ648" s="15">
        <v>2206095.3199999998</v>
      </c>
      <c r="AK648" s="16">
        <v>-1.3603964267948101E-2</v>
      </c>
      <c r="AL648" s="17">
        <v>581350.96</v>
      </c>
      <c r="AM648" s="16">
        <v>5.6553771838025501E-3</v>
      </c>
      <c r="AN648" s="17">
        <v>1017113.84</v>
      </c>
      <c r="AO648" s="16">
        <v>-4.6353320565024198E-2</v>
      </c>
      <c r="AP648" s="18">
        <v>3.7947736768164999</v>
      </c>
      <c r="AQ648" s="16">
        <v>-1.9151035124660602E-2</v>
      </c>
      <c r="AR648" s="18">
        <v>2.1689758149392602</v>
      </c>
      <c r="AS648" s="16">
        <v>3.4341184217701597E-2</v>
      </c>
    </row>
    <row r="649" spans="2:45" x14ac:dyDescent="0.2">
      <c r="B649" s="29"/>
      <c r="C649" s="29"/>
      <c r="D649" s="29"/>
      <c r="E649" s="14" t="s">
        <v>311</v>
      </c>
      <c r="F649" s="15">
        <v>357583.59</v>
      </c>
      <c r="G649" s="16">
        <v>-5.9883415987290002E-2</v>
      </c>
      <c r="H649" s="17">
        <v>76159.41</v>
      </c>
      <c r="I649" s="16">
        <v>-0.20181176299201301</v>
      </c>
      <c r="J649" s="17">
        <v>128243.11</v>
      </c>
      <c r="K649" s="16">
        <v>-0.12034866656556099</v>
      </c>
      <c r="L649" s="18">
        <v>4.69519905682042</v>
      </c>
      <c r="M649" s="16">
        <v>0.17781312781148301</v>
      </c>
      <c r="N649" s="18">
        <v>2.78832593813422</v>
      </c>
      <c r="O649" s="16">
        <v>6.8737746741309405E-2</v>
      </c>
      <c r="P649" s="15">
        <v>1155721.81</v>
      </c>
      <c r="Q649" s="16">
        <v>-1.7167766007172899E-2</v>
      </c>
      <c r="R649" s="17">
        <v>242076.02</v>
      </c>
      <c r="S649" s="16">
        <v>-0.18253943329411401</v>
      </c>
      <c r="T649" s="17">
        <v>408180.94</v>
      </c>
      <c r="U649" s="16">
        <v>-9.1980406682748997E-2</v>
      </c>
      <c r="V649" s="18">
        <v>4.7742102253664003</v>
      </c>
      <c r="W649" s="16">
        <v>0.202299259465614</v>
      </c>
      <c r="X649" s="18">
        <v>2.8313958265665198</v>
      </c>
      <c r="Y649" s="16">
        <v>8.2390998196706797E-2</v>
      </c>
      <c r="Z649" s="15">
        <v>2134829.37</v>
      </c>
      <c r="AA649" s="16">
        <v>-9.32291897992963E-3</v>
      </c>
      <c r="AB649" s="17">
        <v>470953.67</v>
      </c>
      <c r="AC649" s="16">
        <v>-0.14245745542352101</v>
      </c>
      <c r="AD649" s="17">
        <v>759014.86</v>
      </c>
      <c r="AE649" s="16">
        <v>-9.1041021832875005E-2</v>
      </c>
      <c r="AF649" s="18">
        <v>4.5329923217288002</v>
      </c>
      <c r="AG649" s="16">
        <v>0.15525123189001</v>
      </c>
      <c r="AH649" s="18">
        <v>2.81263185018538</v>
      </c>
      <c r="AI649" s="16">
        <v>8.9902960216891495E-2</v>
      </c>
      <c r="AJ649" s="15">
        <v>4239582.46</v>
      </c>
      <c r="AK649" s="16">
        <v>8.9105883036571295E-3</v>
      </c>
      <c r="AL649" s="17">
        <v>981164.8</v>
      </c>
      <c r="AM649" s="16">
        <v>-7.9065564549307604E-2</v>
      </c>
      <c r="AN649" s="17">
        <v>1540259.56</v>
      </c>
      <c r="AO649" s="16">
        <v>-4.8935800808003999E-2</v>
      </c>
      <c r="AP649" s="18">
        <v>4.3209687709954503</v>
      </c>
      <c r="AQ649" s="16">
        <v>9.5529224954988598E-2</v>
      </c>
      <c r="AR649" s="18">
        <v>2.752511700041</v>
      </c>
      <c r="AS649" s="16">
        <v>6.0822801616133002E-2</v>
      </c>
    </row>
    <row r="650" spans="2:45" x14ac:dyDescent="0.2">
      <c r="B650" s="29"/>
      <c r="C650" s="29"/>
      <c r="D650" s="29"/>
      <c r="E650" s="14" t="s">
        <v>312</v>
      </c>
      <c r="F650" s="15">
        <v>232503.16</v>
      </c>
      <c r="G650" s="16">
        <v>3.9566154922404097E-2</v>
      </c>
      <c r="H650" s="17">
        <v>62202.55</v>
      </c>
      <c r="I650" s="16">
        <v>4.38391097055102E-2</v>
      </c>
      <c r="J650" s="17">
        <v>102445.23</v>
      </c>
      <c r="K650" s="16">
        <v>-5.9294084317591605E-4</v>
      </c>
      <c r="L650" s="18">
        <v>3.7378396866366401</v>
      </c>
      <c r="M650" s="16">
        <v>-4.0934994132493397E-3</v>
      </c>
      <c r="N650" s="18">
        <v>2.26953621949992</v>
      </c>
      <c r="O650" s="16">
        <v>4.0182921861149502E-2</v>
      </c>
      <c r="P650" s="15">
        <v>716030.95</v>
      </c>
      <c r="Q650" s="16">
        <v>0.16202239698110499</v>
      </c>
      <c r="R650" s="17">
        <v>190637.11</v>
      </c>
      <c r="S650" s="16">
        <v>0.15488829145790101</v>
      </c>
      <c r="T650" s="17">
        <v>314371.23</v>
      </c>
      <c r="U650" s="16">
        <v>0.100368457655721</v>
      </c>
      <c r="V650" s="18">
        <v>3.7559893244290201</v>
      </c>
      <c r="W650" s="16">
        <v>6.1773121919853598E-3</v>
      </c>
      <c r="X650" s="18">
        <v>2.2776605543707</v>
      </c>
      <c r="Y650" s="16">
        <v>5.6030267767521E-2</v>
      </c>
      <c r="Z650" s="15">
        <v>1374027.79</v>
      </c>
      <c r="AA650" s="16">
        <v>9.6389188649869298E-2</v>
      </c>
      <c r="AB650" s="17">
        <v>367710.74</v>
      </c>
      <c r="AC650" s="16">
        <v>9.0480810589401106E-2</v>
      </c>
      <c r="AD650" s="17">
        <v>605726.15</v>
      </c>
      <c r="AE650" s="16">
        <v>1.25390958702075E-2</v>
      </c>
      <c r="AF650" s="18">
        <v>3.7367083430851098</v>
      </c>
      <c r="AG650" s="16">
        <v>5.4181403313963601E-3</v>
      </c>
      <c r="AH650" s="18">
        <v>2.26839767442763</v>
      </c>
      <c r="AI650" s="16">
        <v>8.2811708823547506E-2</v>
      </c>
      <c r="AJ650" s="15">
        <v>2705734.18</v>
      </c>
      <c r="AK650" s="16">
        <v>8.8766764953415206E-2</v>
      </c>
      <c r="AL650" s="17">
        <v>730089.08</v>
      </c>
      <c r="AM650" s="16">
        <v>8.5734949976850494E-2</v>
      </c>
      <c r="AN650" s="17">
        <v>1213096.3799999999</v>
      </c>
      <c r="AO650" s="16">
        <v>1.1792426260691E-3</v>
      </c>
      <c r="AP650" s="18">
        <v>3.7060329405283001</v>
      </c>
      <c r="AQ650" s="16">
        <v>2.7924080150770799E-3</v>
      </c>
      <c r="AR650" s="18">
        <v>2.23043628239992</v>
      </c>
      <c r="AS650" s="16">
        <v>8.7484357044405103E-2</v>
      </c>
    </row>
    <row r="651" spans="2:45" x14ac:dyDescent="0.2">
      <c r="B651" s="29"/>
      <c r="C651" s="29"/>
      <c r="D651" s="29"/>
      <c r="E651" s="14" t="s">
        <v>313</v>
      </c>
      <c r="F651" s="15">
        <v>276028.75</v>
      </c>
      <c r="G651" s="16">
        <v>-7.42842698979813E-2</v>
      </c>
      <c r="H651" s="17">
        <v>66780.78</v>
      </c>
      <c r="I651" s="16">
        <v>-6.1163275126979798E-2</v>
      </c>
      <c r="J651" s="17">
        <v>123099.02</v>
      </c>
      <c r="K651" s="16">
        <v>-0.10329647884087</v>
      </c>
      <c r="L651" s="18">
        <v>4.1333561842194699</v>
      </c>
      <c r="M651" s="16">
        <v>-1.3975800502239601E-2</v>
      </c>
      <c r="N651" s="18">
        <v>2.2423310112460699</v>
      </c>
      <c r="O651" s="16">
        <v>3.2354293541064401E-2</v>
      </c>
      <c r="P651" s="15">
        <v>886773.97</v>
      </c>
      <c r="Q651" s="16">
        <v>-5.3929702289033599E-2</v>
      </c>
      <c r="R651" s="17">
        <v>211860.05</v>
      </c>
      <c r="S651" s="16">
        <v>-3.43818502480931E-2</v>
      </c>
      <c r="T651" s="17">
        <v>397322.02</v>
      </c>
      <c r="U651" s="16">
        <v>-5.7115084413661303E-2</v>
      </c>
      <c r="V651" s="18">
        <v>4.1856592122960397</v>
      </c>
      <c r="W651" s="16">
        <v>-2.0243873881164099E-2</v>
      </c>
      <c r="X651" s="18">
        <v>2.2318772314708402</v>
      </c>
      <c r="Y651" s="16">
        <v>3.37833607471255E-3</v>
      </c>
      <c r="Z651" s="15">
        <v>1668396.25</v>
      </c>
      <c r="AA651" s="16">
        <v>-2.96530076372192E-2</v>
      </c>
      <c r="AB651" s="17">
        <v>400768.33</v>
      </c>
      <c r="AC651" s="16">
        <v>-1.59965735903791E-2</v>
      </c>
      <c r="AD651" s="17">
        <v>760700.51</v>
      </c>
      <c r="AE651" s="16">
        <v>-2.53848574145536E-2</v>
      </c>
      <c r="AF651" s="18">
        <v>4.1629942415859098</v>
      </c>
      <c r="AG651" s="16">
        <v>-1.3878441558551301E-2</v>
      </c>
      <c r="AH651" s="18">
        <v>2.1932366655045401</v>
      </c>
      <c r="AI651" s="16">
        <v>-4.3793186009228498E-3</v>
      </c>
      <c r="AJ651" s="15">
        <v>3282820.18</v>
      </c>
      <c r="AK651" s="16">
        <v>-5.44030404137009E-2</v>
      </c>
      <c r="AL651" s="17">
        <v>790494.94</v>
      </c>
      <c r="AM651" s="16">
        <v>-2.3554784027635602E-3</v>
      </c>
      <c r="AN651" s="17">
        <v>1509696.49</v>
      </c>
      <c r="AO651" s="16">
        <v>-3.0920331039984098E-3</v>
      </c>
      <c r="AP651" s="18">
        <v>4.1528667849537397</v>
      </c>
      <c r="AQ651" s="16">
        <v>-5.21704483753479E-2</v>
      </c>
      <c r="AR651" s="18">
        <v>2.1744901718622902</v>
      </c>
      <c r="AS651" s="16">
        <v>-5.1470154732001699E-2</v>
      </c>
    </row>
    <row r="652" spans="2:45" x14ac:dyDescent="0.2">
      <c r="B652" s="29"/>
      <c r="C652" s="29"/>
      <c r="D652" s="29"/>
      <c r="E652" s="14" t="s">
        <v>314</v>
      </c>
      <c r="F652" s="15">
        <v>752917.42</v>
      </c>
      <c r="G652" s="16">
        <v>-6.5832657786785806E-2</v>
      </c>
      <c r="H652" s="17">
        <v>149864.63</v>
      </c>
      <c r="I652" s="16">
        <v>-0.14728289742794801</v>
      </c>
      <c r="J652" s="17">
        <v>254998.23</v>
      </c>
      <c r="K652" s="16">
        <v>-0.16881869150032</v>
      </c>
      <c r="L652" s="18">
        <v>5.0239834442589997</v>
      </c>
      <c r="M652" s="16">
        <v>9.5518477811085703E-2</v>
      </c>
      <c r="N652" s="18">
        <v>2.9526378281135499</v>
      </c>
      <c r="O652" s="16">
        <v>0.12390321180276399</v>
      </c>
      <c r="P652" s="15">
        <v>2463185.2799999998</v>
      </c>
      <c r="Q652" s="16">
        <v>-3.7915104890299998E-2</v>
      </c>
      <c r="R652" s="17">
        <v>477753.47</v>
      </c>
      <c r="S652" s="16">
        <v>-0.13450659027457301</v>
      </c>
      <c r="T652" s="17">
        <v>812180.07</v>
      </c>
      <c r="U652" s="16">
        <v>-0.15348319362336499</v>
      </c>
      <c r="V652" s="18">
        <v>5.1557663830259601</v>
      </c>
      <c r="W652" s="16">
        <v>0.111602797085325</v>
      </c>
      <c r="X652" s="18">
        <v>3.0328068503330798</v>
      </c>
      <c r="Y652" s="16">
        <v>0.13652190702241701</v>
      </c>
      <c r="Z652" s="15">
        <v>4670120.28</v>
      </c>
      <c r="AA652" s="16">
        <v>-8.3599284032224597E-3</v>
      </c>
      <c r="AB652" s="17">
        <v>929502.3</v>
      </c>
      <c r="AC652" s="16">
        <v>-0.103966366209997</v>
      </c>
      <c r="AD652" s="17">
        <v>1578756.67</v>
      </c>
      <c r="AE652" s="16">
        <v>-0.12717919766581801</v>
      </c>
      <c r="AF652" s="18">
        <v>5.0243235331424101</v>
      </c>
      <c r="AG652" s="16">
        <v>0.10669960836445699</v>
      </c>
      <c r="AH652" s="18">
        <v>2.9581001105129099</v>
      </c>
      <c r="AI652" s="16">
        <v>0.136132490134101</v>
      </c>
      <c r="AJ652" s="15">
        <v>9263640.8300000001</v>
      </c>
      <c r="AK652" s="16">
        <v>1.82673159215219E-2</v>
      </c>
      <c r="AL652" s="17">
        <v>1889873.72</v>
      </c>
      <c r="AM652" s="16">
        <v>-5.6036295781771203E-2</v>
      </c>
      <c r="AN652" s="17">
        <v>3235020.66</v>
      </c>
      <c r="AO652" s="16">
        <v>-7.1307158892278705E-2</v>
      </c>
      <c r="AP652" s="18">
        <v>4.9017247723831998</v>
      </c>
      <c r="AQ652" s="16">
        <v>7.8714479562357595E-2</v>
      </c>
      <c r="AR652" s="18">
        <v>2.8635492021865501</v>
      </c>
      <c r="AS652" s="16">
        <v>9.6452207714833205E-2</v>
      </c>
    </row>
    <row r="653" spans="2:45" x14ac:dyDescent="0.2">
      <c r="B653" s="29"/>
      <c r="C653" s="29"/>
      <c r="D653" s="29"/>
      <c r="E653" s="14" t="s">
        <v>315</v>
      </c>
      <c r="F653" s="15">
        <v>393932.79999999999</v>
      </c>
      <c r="G653" s="16">
        <v>-7.762709850222E-3</v>
      </c>
      <c r="H653" s="17">
        <v>99927.19</v>
      </c>
      <c r="I653" s="16">
        <v>1.16278210434425E-2</v>
      </c>
      <c r="J653" s="17">
        <v>182336.7</v>
      </c>
      <c r="K653" s="16">
        <v>-4.2914166522931403E-2</v>
      </c>
      <c r="L653" s="18">
        <v>3.9421983145928499</v>
      </c>
      <c r="M653" s="16">
        <v>-1.91676528564271E-2</v>
      </c>
      <c r="N653" s="18">
        <v>2.1604690662932899</v>
      </c>
      <c r="O653" s="16">
        <v>3.6727590612228599E-2</v>
      </c>
      <c r="P653" s="15">
        <v>1199126.95</v>
      </c>
      <c r="Q653" s="16">
        <v>-2.2137993280785001E-2</v>
      </c>
      <c r="R653" s="17">
        <v>302580.06</v>
      </c>
      <c r="S653" s="16">
        <v>2.14009413440929E-2</v>
      </c>
      <c r="T653" s="17">
        <v>555800.1</v>
      </c>
      <c r="U653" s="16">
        <v>-3.5610534420889697E-2</v>
      </c>
      <c r="V653" s="18">
        <v>3.9630071789925601</v>
      </c>
      <c r="W653" s="16">
        <v>-4.2626683472196301E-2</v>
      </c>
      <c r="X653" s="18">
        <v>2.1574788309681798</v>
      </c>
      <c r="Y653" s="16">
        <v>1.3970021055771701E-2</v>
      </c>
      <c r="Z653" s="15">
        <v>2295463.58</v>
      </c>
      <c r="AA653" s="16">
        <v>1.01295310682974E-2</v>
      </c>
      <c r="AB653" s="17">
        <v>588859.5</v>
      </c>
      <c r="AC653" s="16">
        <v>5.0327919625498901E-2</v>
      </c>
      <c r="AD653" s="17">
        <v>1086808.18</v>
      </c>
      <c r="AE653" s="16">
        <v>-5.4834255332998098E-3</v>
      </c>
      <c r="AF653" s="18">
        <v>3.89815156246949</v>
      </c>
      <c r="AG653" s="16">
        <v>-3.8272226993199099E-2</v>
      </c>
      <c r="AH653" s="18">
        <v>2.11211474319231</v>
      </c>
      <c r="AI653" s="16">
        <v>1.5699041124548001E-2</v>
      </c>
      <c r="AJ653" s="15">
        <v>4569628.21</v>
      </c>
      <c r="AK653" s="16">
        <v>-4.5654132460738898E-2</v>
      </c>
      <c r="AL653" s="17">
        <v>1173441.6499999999</v>
      </c>
      <c r="AM653" s="16">
        <v>6.2193609568940197E-2</v>
      </c>
      <c r="AN653" s="17">
        <v>2186807.75</v>
      </c>
      <c r="AO653" s="16">
        <v>1.58270713183143E-2</v>
      </c>
      <c r="AP653" s="18">
        <v>3.8942100018352002</v>
      </c>
      <c r="AQ653" s="16">
        <v>-0.101533036028569</v>
      </c>
      <c r="AR653" s="18">
        <v>2.0896341756608501</v>
      </c>
      <c r="AS653" s="16">
        <v>-6.0523297237259598E-2</v>
      </c>
    </row>
    <row r="654" spans="2:45" x14ac:dyDescent="0.2">
      <c r="B654" s="29"/>
      <c r="C654" s="29"/>
      <c r="D654" s="29"/>
      <c r="E654" s="14" t="s">
        <v>316</v>
      </c>
      <c r="F654" s="15">
        <v>467024.57</v>
      </c>
      <c r="G654" s="16">
        <v>-8.8841749816096303E-3</v>
      </c>
      <c r="H654" s="17">
        <v>124342.26</v>
      </c>
      <c r="I654" s="16">
        <v>2.02402501504199E-2</v>
      </c>
      <c r="J654" s="17">
        <v>218158.55</v>
      </c>
      <c r="K654" s="16">
        <v>2.0132649923461501E-2</v>
      </c>
      <c r="L654" s="18">
        <v>3.7559601216834899</v>
      </c>
      <c r="M654" s="16">
        <v>-2.85466341165579E-2</v>
      </c>
      <c r="N654" s="18">
        <v>2.1407575820429701</v>
      </c>
      <c r="O654" s="16">
        <v>-2.84441684199092E-2</v>
      </c>
      <c r="P654" s="15">
        <v>1357102.21</v>
      </c>
      <c r="Q654" s="16">
        <v>0.14657285866820699</v>
      </c>
      <c r="R654" s="17">
        <v>358314.21</v>
      </c>
      <c r="S654" s="16">
        <v>0.18929322074650501</v>
      </c>
      <c r="T654" s="17">
        <v>621558.96</v>
      </c>
      <c r="U654" s="16">
        <v>0.13861689141241201</v>
      </c>
      <c r="V654" s="18">
        <v>3.7874641086659699</v>
      </c>
      <c r="W654" s="16">
        <v>-3.59207984482443E-2</v>
      </c>
      <c r="X654" s="18">
        <v>2.1833845175363602</v>
      </c>
      <c r="Y654" s="16">
        <v>6.9873961257733699E-3</v>
      </c>
      <c r="Z654" s="15">
        <v>2659841.67</v>
      </c>
      <c r="AA654" s="16">
        <v>0.14724755521011099</v>
      </c>
      <c r="AB654" s="17">
        <v>703376.09</v>
      </c>
      <c r="AC654" s="16">
        <v>0.182927110864674</v>
      </c>
      <c r="AD654" s="17">
        <v>1216816.47</v>
      </c>
      <c r="AE654" s="16">
        <v>0.110643859405964</v>
      </c>
      <c r="AF654" s="18">
        <v>3.7815355224827201</v>
      </c>
      <c r="AG654" s="16">
        <v>-3.01620914144764E-2</v>
      </c>
      <c r="AH654" s="18">
        <v>2.1859020941753</v>
      </c>
      <c r="AI654" s="16">
        <v>3.2957185594781502E-2</v>
      </c>
      <c r="AJ654" s="15">
        <v>5515984.0999999996</v>
      </c>
      <c r="AK654" s="16">
        <v>0.113026024052069</v>
      </c>
      <c r="AL654" s="17">
        <v>1458784.77</v>
      </c>
      <c r="AM654" s="16">
        <v>0.13907594926745701</v>
      </c>
      <c r="AN654" s="17">
        <v>2524287.7400000002</v>
      </c>
      <c r="AO654" s="16">
        <v>7.3621122127213903E-2</v>
      </c>
      <c r="AP654" s="18">
        <v>3.7812185960784301</v>
      </c>
      <c r="AQ654" s="16">
        <v>-2.2869348819225699E-2</v>
      </c>
      <c r="AR654" s="18">
        <v>2.1851645565572499</v>
      </c>
      <c r="AS654" s="16">
        <v>3.6702800562251302E-2</v>
      </c>
    </row>
    <row r="655" spans="2:45" x14ac:dyDescent="0.2">
      <c r="B655" s="29"/>
      <c r="C655" s="29"/>
      <c r="D655" s="29"/>
      <c r="E655" s="14" t="s">
        <v>317</v>
      </c>
      <c r="F655" s="15">
        <v>268521.7</v>
      </c>
      <c r="G655" s="16">
        <v>0.18859094480209199</v>
      </c>
      <c r="H655" s="17">
        <v>81359.61</v>
      </c>
      <c r="I655" s="16">
        <v>0.280549096292528</v>
      </c>
      <c r="J655" s="17">
        <v>99657.41</v>
      </c>
      <c r="K655" s="16">
        <v>0.23742025813659701</v>
      </c>
      <c r="L655" s="18">
        <v>3.3004300291016602</v>
      </c>
      <c r="M655" s="16">
        <v>-7.1811500048436297E-2</v>
      </c>
      <c r="N655" s="18">
        <v>2.6944479090917599</v>
      </c>
      <c r="O655" s="16">
        <v>-3.94605737326751E-2</v>
      </c>
      <c r="P655" s="15">
        <v>829726.24</v>
      </c>
      <c r="Q655" s="16">
        <v>8.7332157989385206E-2</v>
      </c>
      <c r="R655" s="17">
        <v>243783.03</v>
      </c>
      <c r="S655" s="16">
        <v>0.10994537486621</v>
      </c>
      <c r="T655" s="17">
        <v>299555.02</v>
      </c>
      <c r="U655" s="16">
        <v>8.5718769662579394E-2</v>
      </c>
      <c r="V655" s="18">
        <v>3.40354388080253</v>
      </c>
      <c r="W655" s="16">
        <v>-2.03732700625474E-2</v>
      </c>
      <c r="X655" s="18">
        <v>2.7698625781667801</v>
      </c>
      <c r="Y655" s="16">
        <v>1.48600942701505E-3</v>
      </c>
      <c r="Z655" s="15">
        <v>1510575.2</v>
      </c>
      <c r="AA655" s="16">
        <v>3.4782284768019103E-2</v>
      </c>
      <c r="AB655" s="17">
        <v>454101.56</v>
      </c>
      <c r="AC655" s="16">
        <v>6.3297526016513395E-2</v>
      </c>
      <c r="AD655" s="17">
        <v>556308.57999999996</v>
      </c>
      <c r="AE655" s="16">
        <v>4.0366475641521397E-2</v>
      </c>
      <c r="AF655" s="18">
        <v>3.3265140071309198</v>
      </c>
      <c r="AG655" s="16">
        <v>-2.6817744376141199E-2</v>
      </c>
      <c r="AH655" s="18">
        <v>2.71535484856265</v>
      </c>
      <c r="AI655" s="16">
        <v>-5.3675228914491996E-3</v>
      </c>
      <c r="AJ655" s="15">
        <v>2933335.92</v>
      </c>
      <c r="AK655" s="16">
        <v>5.5450619669084801E-2</v>
      </c>
      <c r="AL655" s="17">
        <v>879820.84</v>
      </c>
      <c r="AM655" s="16">
        <v>6.8403477011131905E-2</v>
      </c>
      <c r="AN655" s="17">
        <v>1083974.73</v>
      </c>
      <c r="AO655" s="16">
        <v>4.36267224502647E-2</v>
      </c>
      <c r="AP655" s="18">
        <v>3.33401504788179</v>
      </c>
      <c r="AQ655" s="16">
        <v>-1.21235634484108E-2</v>
      </c>
      <c r="AR655" s="18">
        <v>2.70609253040428</v>
      </c>
      <c r="AS655" s="16">
        <v>1.1329622904882699E-2</v>
      </c>
    </row>
    <row r="656" spans="2:45" x14ac:dyDescent="0.2">
      <c r="B656" s="135"/>
      <c r="C656" s="135"/>
      <c r="D656" s="135"/>
      <c r="E656" s="14" t="s">
        <v>318</v>
      </c>
      <c r="F656" s="15">
        <v>485030.19</v>
      </c>
      <c r="G656" s="16">
        <v>8.7914760637419001E-3</v>
      </c>
      <c r="H656" s="17">
        <v>132031.54</v>
      </c>
      <c r="I656" s="16">
        <v>-1.73387853040908E-2</v>
      </c>
      <c r="J656" s="17">
        <v>218363.47</v>
      </c>
      <c r="K656" s="16">
        <v>-4.3332209002216598E-2</v>
      </c>
      <c r="L656" s="18">
        <v>3.6735933701901802</v>
      </c>
      <c r="M656" s="16">
        <v>2.6591322601369701E-2</v>
      </c>
      <c r="N656" s="18">
        <v>2.2212057263973701</v>
      </c>
      <c r="O656" s="16">
        <v>5.4484624188710799E-2</v>
      </c>
      <c r="P656" s="15">
        <v>1490965</v>
      </c>
      <c r="Q656" s="16">
        <v>8.6110516706807902E-2</v>
      </c>
      <c r="R656" s="17">
        <v>407127.51</v>
      </c>
      <c r="S656" s="16">
        <v>8.1152154673500204E-2</v>
      </c>
      <c r="T656" s="17">
        <v>664036.92000000004</v>
      </c>
      <c r="U656" s="16">
        <v>5.0660923119803997E-2</v>
      </c>
      <c r="V656" s="18">
        <v>3.6621573423029101</v>
      </c>
      <c r="W656" s="16">
        <v>4.5861833710215804E-3</v>
      </c>
      <c r="X656" s="18">
        <v>2.2453043725339801</v>
      </c>
      <c r="Y656" s="16">
        <v>3.3740279862832297E-2</v>
      </c>
      <c r="Z656" s="15">
        <v>2791979.71</v>
      </c>
      <c r="AA656" s="16">
        <v>2.5309941475970099E-2</v>
      </c>
      <c r="AB656" s="17">
        <v>758069.56</v>
      </c>
      <c r="AC656" s="16">
        <v>9.2425352594056702E-3</v>
      </c>
      <c r="AD656" s="17">
        <v>1243829.08</v>
      </c>
      <c r="AE656" s="16">
        <v>-1.4335730828878001E-2</v>
      </c>
      <c r="AF656" s="18">
        <v>3.6830125589002698</v>
      </c>
      <c r="AG656" s="16">
        <v>1.5920262627887299E-2</v>
      </c>
      <c r="AH656" s="18">
        <v>2.2446650869426499</v>
      </c>
      <c r="AI656" s="16">
        <v>4.0222288201830998E-2</v>
      </c>
      <c r="AJ656" s="15">
        <v>5576566.2400000002</v>
      </c>
      <c r="AK656" s="16">
        <v>4.9975878236915801E-2</v>
      </c>
      <c r="AL656" s="17">
        <v>1525647.58</v>
      </c>
      <c r="AM656" s="16">
        <v>4.4148137031518299E-2</v>
      </c>
      <c r="AN656" s="17">
        <v>2519620</v>
      </c>
      <c r="AO656" s="16">
        <v>1.95590797263136E-2</v>
      </c>
      <c r="AP656" s="18">
        <v>3.6552125884799702</v>
      </c>
      <c r="AQ656" s="16">
        <v>5.5813356349659997E-3</v>
      </c>
      <c r="AR656" s="18">
        <v>2.2132568561925998</v>
      </c>
      <c r="AS656" s="16">
        <v>2.98332868741332E-2</v>
      </c>
    </row>
    <row r="657" spans="2:45" x14ac:dyDescent="0.2">
      <c r="C657" s="29"/>
      <c r="D657" s="29"/>
      <c r="E657" s="14" t="s">
        <v>344</v>
      </c>
      <c r="F657" s="18">
        <v>157424.94</v>
      </c>
      <c r="G657" s="16">
        <v>-5.4492201306960399E-2</v>
      </c>
      <c r="H657" s="18">
        <v>41168.46</v>
      </c>
      <c r="I657" s="16">
        <v>-4.2904898106359501E-2</v>
      </c>
      <c r="J657" s="18">
        <v>72832.11</v>
      </c>
      <c r="K657" s="16">
        <v>-9.7981421903220206E-2</v>
      </c>
      <c r="L657" s="18">
        <v>3.8239210308085401</v>
      </c>
      <c r="M657" s="16">
        <v>-1.2106741720519801E-2</v>
      </c>
      <c r="N657" s="18">
        <v>2.1614771287005099</v>
      </c>
      <c r="O657" s="16">
        <v>4.8213220494881803E-2</v>
      </c>
      <c r="P657" s="18">
        <v>448054.94</v>
      </c>
      <c r="Q657" s="16">
        <v>-7.5191728670416402E-2</v>
      </c>
      <c r="R657" s="18">
        <v>116698.64</v>
      </c>
      <c r="S657" s="16">
        <v>-9.5154491958993198E-2</v>
      </c>
      <c r="T657" s="18">
        <v>205029.95</v>
      </c>
      <c r="U657" s="16">
        <v>-0.14786798621160899</v>
      </c>
      <c r="V657" s="18">
        <v>3.8394186941681601</v>
      </c>
      <c r="W657" s="16">
        <v>2.2062068177579101E-2</v>
      </c>
      <c r="X657" s="18">
        <v>2.1853145845277702</v>
      </c>
      <c r="Y657" s="16">
        <v>8.5287556816566107E-2</v>
      </c>
      <c r="Z657" s="18">
        <v>870524.58</v>
      </c>
      <c r="AA657" s="16">
        <v>-8.9205830730214902E-2</v>
      </c>
      <c r="AB657" s="18">
        <v>227616.63</v>
      </c>
      <c r="AC657" s="16">
        <v>-0.103156426263824</v>
      </c>
      <c r="AD657" s="18">
        <v>401547</v>
      </c>
      <c r="AE657" s="16">
        <v>-0.15831106070744899</v>
      </c>
      <c r="AF657" s="18">
        <v>3.8245209939185898</v>
      </c>
      <c r="AG657" s="16">
        <v>1.55552160289132E-2</v>
      </c>
      <c r="AH657" s="18">
        <v>2.1679269923570601</v>
      </c>
      <c r="AI657" s="16">
        <v>8.2103051081219805E-2</v>
      </c>
      <c r="AJ657" s="18">
        <v>1835028.89</v>
      </c>
      <c r="AK657" s="16">
        <v>-9.5990757003254296E-2</v>
      </c>
      <c r="AL657" s="18">
        <v>481936.9</v>
      </c>
      <c r="AM657" s="16">
        <v>-0.108219633257452</v>
      </c>
      <c r="AN657" s="18">
        <v>863406.21</v>
      </c>
      <c r="AO657" s="16">
        <v>-0.153149945679972</v>
      </c>
      <c r="AP657" s="18">
        <v>3.8076123451016102</v>
      </c>
      <c r="AQ657" s="16">
        <v>1.3712878989326599E-2</v>
      </c>
      <c r="AR657" s="18">
        <v>2.12533668248691</v>
      </c>
      <c r="AS657" s="16">
        <v>6.7496233111318804E-2</v>
      </c>
    </row>
    <row r="658" spans="2:45" x14ac:dyDescent="0.2">
      <c r="C658" s="29"/>
      <c r="D658" s="29"/>
      <c r="E658" s="14" t="s">
        <v>345</v>
      </c>
      <c r="F658" s="18">
        <v>361204.79</v>
      </c>
      <c r="G658" s="16">
        <v>-7.4233541791201604E-2</v>
      </c>
      <c r="H658" s="18">
        <v>93584.39</v>
      </c>
      <c r="I658" s="16">
        <v>-5.45783165514881E-2</v>
      </c>
      <c r="J658" s="18">
        <v>148311.23000000001</v>
      </c>
      <c r="K658" s="16">
        <v>-0.11367873818922899</v>
      </c>
      <c r="L658" s="18">
        <v>3.8596692247499802</v>
      </c>
      <c r="M658" s="16">
        <v>-2.07899031551925E-2</v>
      </c>
      <c r="N658" s="18">
        <v>2.4354513815305801</v>
      </c>
      <c r="O658" s="16">
        <v>4.4504400489547298E-2</v>
      </c>
      <c r="P658" s="18">
        <v>1123008.19</v>
      </c>
      <c r="Q658" s="16">
        <v>-6.1612996780796299E-2</v>
      </c>
      <c r="R658" s="18">
        <v>292143.96000000002</v>
      </c>
      <c r="S658" s="16">
        <v>-3.5627874525445802E-2</v>
      </c>
      <c r="T658" s="18">
        <v>462299.24</v>
      </c>
      <c r="U658" s="16">
        <v>-8.4098807812865994E-2</v>
      </c>
      <c r="V658" s="18">
        <v>3.844023302758</v>
      </c>
      <c r="W658" s="16">
        <v>-2.6945119595367401E-2</v>
      </c>
      <c r="X658" s="18">
        <v>2.4291802642807698</v>
      </c>
      <c r="Y658" s="16">
        <v>2.45504768678972E-2</v>
      </c>
      <c r="Z658" s="18">
        <v>2155331.0099999998</v>
      </c>
      <c r="AA658" s="16">
        <v>-5.0215105138194598E-2</v>
      </c>
      <c r="AB658" s="18">
        <v>561776.22</v>
      </c>
      <c r="AC658" s="16">
        <v>-2.76718175587264E-2</v>
      </c>
      <c r="AD658" s="18">
        <v>892259.26</v>
      </c>
      <c r="AE658" s="16">
        <v>-7.1405757305731093E-2</v>
      </c>
      <c r="AF658" s="18">
        <v>3.8366362499288398</v>
      </c>
      <c r="AG658" s="16">
        <v>-2.3184854647396599E-2</v>
      </c>
      <c r="AH658" s="18">
        <v>2.41558827868035</v>
      </c>
      <c r="AI658" s="16">
        <v>2.2820141664946E-2</v>
      </c>
      <c r="AJ658" s="18">
        <v>4409517.38</v>
      </c>
      <c r="AK658" s="16">
        <v>-1.7860602835342802E-2</v>
      </c>
      <c r="AL658" s="18">
        <v>1145817.47</v>
      </c>
      <c r="AM658" s="16">
        <v>7.28575256289351E-3</v>
      </c>
      <c r="AN658" s="18">
        <v>1862519.03</v>
      </c>
      <c r="AO658" s="16">
        <v>-2.8324426580844698E-2</v>
      </c>
      <c r="AP658" s="18">
        <v>3.8483593551772302</v>
      </c>
      <c r="AQ658" s="16">
        <v>-2.4964470443719699E-2</v>
      </c>
      <c r="AR658" s="18">
        <v>2.36750192023541</v>
      </c>
      <c r="AS658" s="16">
        <v>1.07688451081276E-2</v>
      </c>
    </row>
    <row r="659" spans="2:45" x14ac:dyDescent="0.2">
      <c r="B659" s="28" t="s">
        <v>19</v>
      </c>
      <c r="C659" s="28" t="s">
        <v>12</v>
      </c>
      <c r="D659" s="28" t="s">
        <v>23</v>
      </c>
      <c r="E659" s="14" t="s">
        <v>319</v>
      </c>
      <c r="F659" s="15">
        <v>3431179.42</v>
      </c>
      <c r="G659" s="16">
        <v>-6.6025178105551002E-2</v>
      </c>
      <c r="H659" s="17">
        <v>768907.45</v>
      </c>
      <c r="I659" s="16">
        <v>-0.109246720686331</v>
      </c>
      <c r="J659" s="17">
        <v>1332099</v>
      </c>
      <c r="K659" s="16">
        <v>-0.12795418507054501</v>
      </c>
      <c r="L659" s="18">
        <v>4.4624088633814099</v>
      </c>
      <c r="M659" s="16">
        <v>4.8522462487123899E-2</v>
      </c>
      <c r="N659" s="18">
        <v>2.5757690832288</v>
      </c>
      <c r="O659" s="16">
        <v>7.1015772227521798E-2</v>
      </c>
      <c r="P659" s="15">
        <v>11130848.23</v>
      </c>
      <c r="Q659" s="16">
        <v>-3.3649818273594999E-2</v>
      </c>
      <c r="R659" s="17">
        <v>2446697.27</v>
      </c>
      <c r="S659" s="16">
        <v>-8.6331919922674694E-2</v>
      </c>
      <c r="T659" s="17">
        <v>4303382.1399999997</v>
      </c>
      <c r="U659" s="16">
        <v>-8.9145217826711601E-2</v>
      </c>
      <c r="V659" s="18">
        <v>4.5493361056474297</v>
      </c>
      <c r="W659" s="16">
        <v>5.7660000166166597E-2</v>
      </c>
      <c r="X659" s="18">
        <v>2.58653493180134</v>
      </c>
      <c r="Y659" s="16">
        <v>6.0926725795637002E-2</v>
      </c>
      <c r="Z659" s="15">
        <v>21041724.550000001</v>
      </c>
      <c r="AA659" s="16">
        <v>-8.6081604396304502E-3</v>
      </c>
      <c r="AB659" s="17">
        <v>4715674.5599999996</v>
      </c>
      <c r="AC659" s="16">
        <v>-5.72197355376435E-2</v>
      </c>
      <c r="AD659" s="17">
        <v>8286225.4900000002</v>
      </c>
      <c r="AE659" s="16">
        <v>-6.2421378446678E-2</v>
      </c>
      <c r="AF659" s="18">
        <v>4.4620815712100397</v>
      </c>
      <c r="AG659" s="16">
        <v>5.1561935405738599E-2</v>
      </c>
      <c r="AH659" s="18">
        <v>2.5393618089917598</v>
      </c>
      <c r="AI659" s="16">
        <v>5.7395952477983403E-2</v>
      </c>
      <c r="AJ659" s="15">
        <v>41595887.649999999</v>
      </c>
      <c r="AK659" s="16">
        <v>-3.6979215819284801E-3</v>
      </c>
      <c r="AL659" s="17">
        <v>9490208.2100000009</v>
      </c>
      <c r="AM659" s="16">
        <v>-2.2681315228463499E-2</v>
      </c>
      <c r="AN659" s="17">
        <v>16691715.9</v>
      </c>
      <c r="AO659" s="16">
        <v>-2.5806622777231801E-2</v>
      </c>
      <c r="AP659" s="18">
        <v>4.3830321452978902</v>
      </c>
      <c r="AQ659" s="16">
        <v>1.9423954481104198E-2</v>
      </c>
      <c r="AR659" s="18">
        <v>2.4920078857800401</v>
      </c>
      <c r="AS659" s="16">
        <v>2.2694366141485001E-2</v>
      </c>
    </row>
    <row r="660" spans="2:45" x14ac:dyDescent="0.2">
      <c r="B660" s="29"/>
      <c r="C660" s="29"/>
      <c r="D660" s="29"/>
      <c r="E660" s="14" t="s">
        <v>320</v>
      </c>
      <c r="F660" s="15">
        <v>4225508.8600000003</v>
      </c>
      <c r="G660" s="16">
        <v>1.8090359183742299E-2</v>
      </c>
      <c r="H660" s="17">
        <v>1130417.29</v>
      </c>
      <c r="I660" s="16">
        <v>5.3047959437674602E-3</v>
      </c>
      <c r="J660" s="17">
        <v>1935948.85</v>
      </c>
      <c r="K660" s="16">
        <v>-4.3054094264558702E-2</v>
      </c>
      <c r="L660" s="18">
        <v>3.7380079881828401</v>
      </c>
      <c r="M660" s="16">
        <v>1.2718096334129099E-2</v>
      </c>
      <c r="N660" s="18">
        <v>2.1826552183958801</v>
      </c>
      <c r="O660" s="16">
        <v>6.3895412563900106E-2</v>
      </c>
      <c r="P660" s="15">
        <v>12512226.67</v>
      </c>
      <c r="Q660" s="16">
        <v>5.8930285009248899E-2</v>
      </c>
      <c r="R660" s="17">
        <v>3318872.03</v>
      </c>
      <c r="S660" s="16">
        <v>2.3520851721593801E-2</v>
      </c>
      <c r="T660" s="17">
        <v>5689638.3200000003</v>
      </c>
      <c r="U660" s="16">
        <v>-1.32350210133599E-2</v>
      </c>
      <c r="V660" s="18">
        <v>3.7700238384906899</v>
      </c>
      <c r="W660" s="16">
        <v>3.4595712659976997E-2</v>
      </c>
      <c r="X660" s="18">
        <v>2.1991251405238699</v>
      </c>
      <c r="Y660" s="16">
        <v>7.3133225802884796E-2</v>
      </c>
      <c r="Z660" s="15">
        <v>24062768.829999998</v>
      </c>
      <c r="AA660" s="16">
        <v>5.1066415446552597E-2</v>
      </c>
      <c r="AB660" s="17">
        <v>6425822.9199999999</v>
      </c>
      <c r="AC660" s="16">
        <v>3.5431777660457499E-2</v>
      </c>
      <c r="AD660" s="17">
        <v>11058363.390000001</v>
      </c>
      <c r="AE660" s="16">
        <v>-8.2508717399574407E-3</v>
      </c>
      <c r="AF660" s="18">
        <v>3.7446984035470399</v>
      </c>
      <c r="AG660" s="16">
        <v>1.50996310171408E-2</v>
      </c>
      <c r="AH660" s="18">
        <v>2.1759792097047401</v>
      </c>
      <c r="AI660" s="16">
        <v>5.9810778246488901E-2</v>
      </c>
      <c r="AJ660" s="15">
        <v>48545823.200000003</v>
      </c>
      <c r="AK660" s="16">
        <v>3.1653795786288297E-2</v>
      </c>
      <c r="AL660" s="17">
        <v>12992121.27</v>
      </c>
      <c r="AM660" s="16">
        <v>2.52519721017401E-2</v>
      </c>
      <c r="AN660" s="17">
        <v>22583725.960000001</v>
      </c>
      <c r="AO660" s="16">
        <v>-1.7294343000862401E-2</v>
      </c>
      <c r="AP660" s="18">
        <v>3.73655865667578</v>
      </c>
      <c r="AQ660" s="16">
        <v>6.2441466671111596E-3</v>
      </c>
      <c r="AR660" s="18">
        <v>2.1495931754566899</v>
      </c>
      <c r="AS660" s="16">
        <v>4.9809562444794002E-2</v>
      </c>
    </row>
    <row r="661" spans="2:45" x14ac:dyDescent="0.2">
      <c r="B661" s="29"/>
      <c r="C661" s="29"/>
      <c r="D661" s="29"/>
      <c r="E661" s="14" t="s">
        <v>321</v>
      </c>
      <c r="F661" s="15">
        <v>3052901.36</v>
      </c>
      <c r="G661" s="16">
        <v>3.9718329330969498E-2</v>
      </c>
      <c r="H661" s="17">
        <v>829467.06</v>
      </c>
      <c r="I661" s="16">
        <v>0.10323620558819099</v>
      </c>
      <c r="J661" s="17">
        <v>1456051.22</v>
      </c>
      <c r="K661" s="16">
        <v>2.3237769660751799E-2</v>
      </c>
      <c r="L661" s="18">
        <v>3.68055768242322</v>
      </c>
      <c r="M661" s="16">
        <v>-5.7574140456491903E-2</v>
      </c>
      <c r="N661" s="18">
        <v>2.0966991532069899</v>
      </c>
      <c r="O661" s="16">
        <v>1.61062855172769E-2</v>
      </c>
      <c r="P661" s="15">
        <v>8774333.1899999995</v>
      </c>
      <c r="Q661" s="16">
        <v>5.7812312276789402E-2</v>
      </c>
      <c r="R661" s="17">
        <v>2338150.91</v>
      </c>
      <c r="S661" s="16">
        <v>9.4278535209427194E-2</v>
      </c>
      <c r="T661" s="17">
        <v>4151711.15</v>
      </c>
      <c r="U661" s="16">
        <v>3.6326737823750802E-2</v>
      </c>
      <c r="V661" s="18">
        <v>3.75268044182828</v>
      </c>
      <c r="W661" s="16">
        <v>-3.3324443237533398E-2</v>
      </c>
      <c r="X661" s="18">
        <v>2.1134257353139798</v>
      </c>
      <c r="Y661" s="16">
        <v>2.0732432802185199E-2</v>
      </c>
      <c r="Z661" s="15">
        <v>16885368.510000002</v>
      </c>
      <c r="AA661" s="16">
        <v>1.8109548074158301E-2</v>
      </c>
      <c r="AB661" s="17">
        <v>4466918.99</v>
      </c>
      <c r="AC661" s="16">
        <v>4.0058746246957398E-2</v>
      </c>
      <c r="AD661" s="17">
        <v>8028687.2800000003</v>
      </c>
      <c r="AE661" s="16">
        <v>-1.0676289437083099E-2</v>
      </c>
      <c r="AF661" s="18">
        <v>3.78009284426266</v>
      </c>
      <c r="AG661" s="16">
        <v>-2.1103806157106601E-2</v>
      </c>
      <c r="AH661" s="18">
        <v>2.1031294308924702</v>
      </c>
      <c r="AI661" s="16">
        <v>2.9096479952817798E-2</v>
      </c>
      <c r="AJ661" s="15">
        <v>34305826.280000001</v>
      </c>
      <c r="AK661" s="16">
        <v>-9.3177635181633804E-4</v>
      </c>
      <c r="AL661" s="17">
        <v>9060063.9199999999</v>
      </c>
      <c r="AM661" s="16">
        <v>2.7886796353797601E-2</v>
      </c>
      <c r="AN661" s="17">
        <v>16413328.09</v>
      </c>
      <c r="AO661" s="16">
        <v>-1.96883854682668E-2</v>
      </c>
      <c r="AP661" s="18">
        <v>3.7864883275569698</v>
      </c>
      <c r="AQ661" s="16">
        <v>-2.8036718447830501E-2</v>
      </c>
      <c r="AR661" s="18">
        <v>2.0901200592524098</v>
      </c>
      <c r="AS661" s="16">
        <v>1.9133313161254301E-2</v>
      </c>
    </row>
    <row r="662" spans="2:45" x14ac:dyDescent="0.2">
      <c r="B662" s="29"/>
      <c r="C662" s="29"/>
      <c r="D662" s="29"/>
      <c r="E662" s="14" t="s">
        <v>322</v>
      </c>
      <c r="F662" s="15">
        <v>4576969.59</v>
      </c>
      <c r="G662" s="16">
        <v>1.20604621452565E-2</v>
      </c>
      <c r="H662" s="17">
        <v>1225850.78</v>
      </c>
      <c r="I662" s="16">
        <v>5.6746223165884797E-2</v>
      </c>
      <c r="J662" s="17">
        <v>2213960.62</v>
      </c>
      <c r="K662" s="16">
        <v>3.2554248900360398E-2</v>
      </c>
      <c r="L662" s="18">
        <v>3.7337085921664999</v>
      </c>
      <c r="M662" s="16">
        <v>-4.2286180012789901E-2</v>
      </c>
      <c r="N662" s="18">
        <v>2.0673220420695602</v>
      </c>
      <c r="O662" s="16">
        <v>-1.9847661056965601E-2</v>
      </c>
      <c r="P662" s="15">
        <v>13727900.460000001</v>
      </c>
      <c r="Q662" s="16">
        <v>-2.0619325160641301E-3</v>
      </c>
      <c r="R662" s="17">
        <v>3639367.31</v>
      </c>
      <c r="S662" s="16">
        <v>3.98739109698786E-2</v>
      </c>
      <c r="T662" s="17">
        <v>6585245.4400000004</v>
      </c>
      <c r="U662" s="16">
        <v>4.2904504160428097E-2</v>
      </c>
      <c r="V662" s="18">
        <v>3.7720568688627401</v>
      </c>
      <c r="W662" s="16">
        <v>-4.0327815751074698E-2</v>
      </c>
      <c r="X662" s="18">
        <v>2.0846452247040301</v>
      </c>
      <c r="Y662" s="16">
        <v>-4.3116542787099803E-2</v>
      </c>
      <c r="Z662" s="15">
        <v>26167707.75</v>
      </c>
      <c r="AA662" s="16">
        <v>3.8031198376774701E-3</v>
      </c>
      <c r="AB662" s="17">
        <v>6940378.1200000001</v>
      </c>
      <c r="AC662" s="16">
        <v>4.3020659147853302E-2</v>
      </c>
      <c r="AD662" s="17">
        <v>12532068.74</v>
      </c>
      <c r="AE662" s="16">
        <v>4.6256660054586902E-2</v>
      </c>
      <c r="AF662" s="18">
        <v>3.7703576516375699</v>
      </c>
      <c r="AG662" s="16">
        <v>-3.75999640718684E-2</v>
      </c>
      <c r="AH662" s="18">
        <v>2.0880597044985598</v>
      </c>
      <c r="AI662" s="16">
        <v>-4.0576602126188098E-2</v>
      </c>
      <c r="AJ662" s="15">
        <v>51612590.359999999</v>
      </c>
      <c r="AK662" s="16">
        <v>-3.3820138476696897E-2</v>
      </c>
      <c r="AL662" s="17">
        <v>13686339.27</v>
      </c>
      <c r="AM662" s="16">
        <v>3.4938787565945602E-3</v>
      </c>
      <c r="AN662" s="17">
        <v>24616274.329999998</v>
      </c>
      <c r="AO662" s="16">
        <v>7.6914447446275503E-4</v>
      </c>
      <c r="AP662" s="18">
        <v>3.77110265512218</v>
      </c>
      <c r="AQ662" s="16">
        <v>-3.7184100494490703E-2</v>
      </c>
      <c r="AR662" s="18">
        <v>2.0966856993911298</v>
      </c>
      <c r="AS662" s="16">
        <v>-3.4562699242015202E-2</v>
      </c>
    </row>
    <row r="663" spans="2:45" x14ac:dyDescent="0.2">
      <c r="B663" s="29"/>
      <c r="C663" s="29"/>
      <c r="D663" s="29"/>
      <c r="E663" s="14" t="s">
        <v>323</v>
      </c>
      <c r="F663" s="15">
        <v>1817225.2</v>
      </c>
      <c r="G663" s="16">
        <v>5.9747733501214199E-2</v>
      </c>
      <c r="H663" s="17">
        <v>503573.66</v>
      </c>
      <c r="I663" s="16">
        <v>5.8715243242143098E-2</v>
      </c>
      <c r="J663" s="17">
        <v>774609.6</v>
      </c>
      <c r="K663" s="16">
        <v>1.7109390453082698E-2</v>
      </c>
      <c r="L663" s="18">
        <v>3.6086581653218301</v>
      </c>
      <c r="M663" s="16">
        <v>9.7522942610062102E-4</v>
      </c>
      <c r="N663" s="18">
        <v>2.3459884824561898</v>
      </c>
      <c r="O663" s="16">
        <v>4.1921098603895403E-2</v>
      </c>
      <c r="P663" s="15">
        <v>5674025.8499999996</v>
      </c>
      <c r="Q663" s="16">
        <v>0.110088583667613</v>
      </c>
      <c r="R663" s="17">
        <v>1563390.91</v>
      </c>
      <c r="S663" s="16">
        <v>8.8370913338905399E-2</v>
      </c>
      <c r="T663" s="17">
        <v>2435112.59</v>
      </c>
      <c r="U663" s="16">
        <v>7.6788160975473405E-2</v>
      </c>
      <c r="V663" s="18">
        <v>3.6293071769235201</v>
      </c>
      <c r="W663" s="16">
        <v>1.9954291374878499E-2</v>
      </c>
      <c r="X663" s="18">
        <v>2.33008768190057</v>
      </c>
      <c r="Y663" s="16">
        <v>3.0925695414381199E-2</v>
      </c>
      <c r="Z663" s="15">
        <v>10834594.060000001</v>
      </c>
      <c r="AA663" s="16">
        <v>7.0294274819062294E-2</v>
      </c>
      <c r="AB663" s="17">
        <v>3026282.11</v>
      </c>
      <c r="AC663" s="16">
        <v>6.8168537992788894E-2</v>
      </c>
      <c r="AD663" s="17">
        <v>4753975.17</v>
      </c>
      <c r="AE663" s="16">
        <v>5.4447092511422997E-2</v>
      </c>
      <c r="AF663" s="18">
        <v>3.5801665760764099</v>
      </c>
      <c r="AG663" s="16">
        <v>1.9900762385942198E-3</v>
      </c>
      <c r="AH663" s="18">
        <v>2.2790598756955598</v>
      </c>
      <c r="AI663" s="16">
        <v>1.50289022751208E-2</v>
      </c>
      <c r="AJ663" s="15">
        <v>21389538.079999998</v>
      </c>
      <c r="AK663" s="16">
        <v>5.6937290591413801E-2</v>
      </c>
      <c r="AL663" s="17">
        <v>6021118.2599999998</v>
      </c>
      <c r="AM663" s="16">
        <v>6.2377526716995202E-2</v>
      </c>
      <c r="AN663" s="17">
        <v>9477664.8000000007</v>
      </c>
      <c r="AO663" s="16">
        <v>3.6998461693282102E-2</v>
      </c>
      <c r="AP663" s="18">
        <v>3.55241952680066</v>
      </c>
      <c r="AQ663" s="16">
        <v>-5.1208125066359899E-3</v>
      </c>
      <c r="AR663" s="18">
        <v>2.2568363126748299</v>
      </c>
      <c r="AS663" s="16">
        <v>1.92274430818095E-2</v>
      </c>
    </row>
    <row r="664" spans="2:45" x14ac:dyDescent="0.2">
      <c r="B664" s="29"/>
      <c r="C664" s="29"/>
      <c r="D664" s="29"/>
      <c r="E664" s="14" t="s">
        <v>324</v>
      </c>
      <c r="F664" s="15">
        <v>2413988.92</v>
      </c>
      <c r="G664" s="16">
        <v>-2.7982432461451202E-2</v>
      </c>
      <c r="H664" s="17">
        <v>594667.4</v>
      </c>
      <c r="I664" s="16">
        <v>-7.1253968803073997E-2</v>
      </c>
      <c r="J664" s="17">
        <v>958653.26</v>
      </c>
      <c r="K664" s="16">
        <v>-0.10900113060229399</v>
      </c>
      <c r="L664" s="18">
        <v>4.05939340209334</v>
      </c>
      <c r="M664" s="16">
        <v>4.65913553200938E-2</v>
      </c>
      <c r="N664" s="18">
        <v>2.5181043248108299</v>
      </c>
      <c r="O664" s="16">
        <v>9.09301918594006E-2</v>
      </c>
      <c r="P664" s="15">
        <v>7252802.8499999996</v>
      </c>
      <c r="Q664" s="16">
        <v>9.0618385629640696E-2</v>
      </c>
      <c r="R664" s="17">
        <v>1777174.21</v>
      </c>
      <c r="S664" s="16">
        <v>3.3376973191665597E-2</v>
      </c>
      <c r="T664" s="17">
        <v>2855967.21</v>
      </c>
      <c r="U664" s="16">
        <v>1.9035400201222501E-2</v>
      </c>
      <c r="V664" s="18">
        <v>4.0810871602733902</v>
      </c>
      <c r="W664" s="16">
        <v>5.5392575916589699E-2</v>
      </c>
      <c r="X664" s="18">
        <v>2.5395259527506999</v>
      </c>
      <c r="Y664" s="16">
        <v>7.0245827980345996E-2</v>
      </c>
      <c r="Z664" s="15">
        <v>14018452.060000001</v>
      </c>
      <c r="AA664" s="16">
        <v>2.9289312635955699E-2</v>
      </c>
      <c r="AB664" s="17">
        <v>3491564.65</v>
      </c>
      <c r="AC664" s="16">
        <v>-1.0330091787654601E-2</v>
      </c>
      <c r="AD664" s="17">
        <v>5655635.8099999996</v>
      </c>
      <c r="AE664" s="16">
        <v>-2.5282200697143199E-2</v>
      </c>
      <c r="AF664" s="18">
        <v>4.01494844438868</v>
      </c>
      <c r="AG664" s="16">
        <v>4.0032948455688E-2</v>
      </c>
      <c r="AH664" s="18">
        <v>2.4786695131983798</v>
      </c>
      <c r="AI664" s="16">
        <v>5.59869875897719E-2</v>
      </c>
      <c r="AJ664" s="15">
        <v>27884181.809999999</v>
      </c>
      <c r="AK664" s="16">
        <v>6.75501492809117E-3</v>
      </c>
      <c r="AL664" s="17">
        <v>7149495.1600000001</v>
      </c>
      <c r="AM664" s="16">
        <v>-4.7965110106155196E-3</v>
      </c>
      <c r="AN664" s="17">
        <v>11679191.609999999</v>
      </c>
      <c r="AO664" s="16">
        <v>-7.6266131577700704E-3</v>
      </c>
      <c r="AP664" s="18">
        <v>3.9001609464688398</v>
      </c>
      <c r="AQ664" s="16">
        <v>1.16072000013155E-2</v>
      </c>
      <c r="AR664" s="18">
        <v>2.3875095761015599</v>
      </c>
      <c r="AS664" s="16">
        <v>1.44921541393045E-2</v>
      </c>
    </row>
    <row r="665" spans="2:45" x14ac:dyDescent="0.2">
      <c r="B665" s="29"/>
      <c r="C665" s="29"/>
      <c r="D665" s="29"/>
      <c r="E665" s="14" t="s">
        <v>325</v>
      </c>
      <c r="F665" s="15">
        <v>4007458.69</v>
      </c>
      <c r="G665" s="16">
        <v>-2.1632491337140802E-2</v>
      </c>
      <c r="H665" s="17">
        <v>1060994.71</v>
      </c>
      <c r="I665" s="16">
        <v>-3.3350696968099801E-2</v>
      </c>
      <c r="J665" s="17">
        <v>1789148.3</v>
      </c>
      <c r="K665" s="16">
        <v>-5.7837033693331E-2</v>
      </c>
      <c r="L665" s="18">
        <v>3.77707697524712</v>
      </c>
      <c r="M665" s="16">
        <v>1.212249943615E-2</v>
      </c>
      <c r="N665" s="18">
        <v>2.23986948985727</v>
      </c>
      <c r="O665" s="16">
        <v>3.84270488768138E-2</v>
      </c>
      <c r="P665" s="15">
        <v>12013830.619999999</v>
      </c>
      <c r="Q665" s="16">
        <v>9.8606741351756899E-2</v>
      </c>
      <c r="R665" s="17">
        <v>3182208.1</v>
      </c>
      <c r="S665" s="16">
        <v>0.10262212277281101</v>
      </c>
      <c r="T665" s="17">
        <v>5311136.4800000004</v>
      </c>
      <c r="U665" s="16">
        <v>7.2665409536189302E-2</v>
      </c>
      <c r="V665" s="18">
        <v>3.77531268932412</v>
      </c>
      <c r="W665" s="16">
        <v>-3.6416659326195598E-3</v>
      </c>
      <c r="X665" s="18">
        <v>2.2620075129381698</v>
      </c>
      <c r="Y665" s="16">
        <v>2.41839921236803E-2</v>
      </c>
      <c r="Z665" s="15">
        <v>23018982.949999999</v>
      </c>
      <c r="AA665" s="16">
        <v>6.2545717305040299E-2</v>
      </c>
      <c r="AB665" s="17">
        <v>6088682.4299999997</v>
      </c>
      <c r="AC665" s="16">
        <v>5.4713421382990797E-2</v>
      </c>
      <c r="AD665" s="17">
        <v>10230509.689999999</v>
      </c>
      <c r="AE665" s="16">
        <v>2.7170667046419E-2</v>
      </c>
      <c r="AF665" s="18">
        <v>3.7806180917863998</v>
      </c>
      <c r="AG665" s="16">
        <v>7.4259943632646302E-3</v>
      </c>
      <c r="AH665" s="18">
        <v>2.2500328573560999</v>
      </c>
      <c r="AI665" s="16">
        <v>3.4439311200679598E-2</v>
      </c>
      <c r="AJ665" s="15">
        <v>46675311.170000002</v>
      </c>
      <c r="AK665" s="16">
        <v>6.8599359756951306E-2</v>
      </c>
      <c r="AL665" s="17">
        <v>12414104.59</v>
      </c>
      <c r="AM665" s="16">
        <v>6.4092672635844797E-2</v>
      </c>
      <c r="AN665" s="17">
        <v>20990531.43</v>
      </c>
      <c r="AO665" s="16">
        <v>3.7234668037078401E-2</v>
      </c>
      <c r="AP665" s="18">
        <v>3.75986127969299</v>
      </c>
      <c r="AQ665" s="16">
        <v>4.2352393142066598E-3</v>
      </c>
      <c r="AR665" s="18">
        <v>2.22363646797865</v>
      </c>
      <c r="AS665" s="16">
        <v>3.02387614745168E-2</v>
      </c>
    </row>
    <row r="666" spans="2:45" x14ac:dyDescent="0.2">
      <c r="B666" s="29"/>
      <c r="C666" s="29"/>
      <c r="D666" s="29"/>
      <c r="E666" s="14" t="s">
        <v>326</v>
      </c>
      <c r="F666" s="15">
        <v>3497952.66</v>
      </c>
      <c r="G666" s="16">
        <v>1.6368000069455602E-2</v>
      </c>
      <c r="H666" s="17">
        <v>889355.43</v>
      </c>
      <c r="I666" s="16">
        <v>2.7920299290283501E-2</v>
      </c>
      <c r="J666" s="17">
        <v>1532172.61</v>
      </c>
      <c r="K666" s="16">
        <v>-3.2659555389832499E-2</v>
      </c>
      <c r="L666" s="18">
        <v>3.9331324035430901</v>
      </c>
      <c r="M666" s="16">
        <v>-1.1238516477205401E-2</v>
      </c>
      <c r="N666" s="18">
        <v>2.2830016913042201</v>
      </c>
      <c r="O666" s="16">
        <v>5.0682834293200599E-2</v>
      </c>
      <c r="P666" s="15">
        <v>10798595.439999999</v>
      </c>
      <c r="Q666" s="16">
        <v>6.8456814741470404E-2</v>
      </c>
      <c r="R666" s="17">
        <v>2726024.94</v>
      </c>
      <c r="S666" s="16">
        <v>7.8270329874249298E-2</v>
      </c>
      <c r="T666" s="17">
        <v>4688856.34</v>
      </c>
      <c r="U666" s="16">
        <v>1.78175252365971E-2</v>
      </c>
      <c r="V666" s="18">
        <v>3.96129737536444</v>
      </c>
      <c r="W666" s="16">
        <v>-9.1011640224982499E-3</v>
      </c>
      <c r="X666" s="18">
        <v>2.3030339718192301</v>
      </c>
      <c r="Y666" s="16">
        <v>4.9752817424814702E-2</v>
      </c>
      <c r="Z666" s="15">
        <v>20597098.129999999</v>
      </c>
      <c r="AA666" s="16">
        <v>4.0312296839200401E-2</v>
      </c>
      <c r="AB666" s="17">
        <v>5248047.96</v>
      </c>
      <c r="AC666" s="16">
        <v>6.0001582514577302E-2</v>
      </c>
      <c r="AD666" s="17">
        <v>9110050.8699999992</v>
      </c>
      <c r="AE666" s="16">
        <v>4.6547811229242196E-3</v>
      </c>
      <c r="AF666" s="18">
        <v>3.9247160633798801</v>
      </c>
      <c r="AG666" s="16">
        <v>-1.8574770075974099E-2</v>
      </c>
      <c r="AH666" s="18">
        <v>2.26092021042688</v>
      </c>
      <c r="AI666" s="16">
        <v>3.5492306796590399E-2</v>
      </c>
      <c r="AJ666" s="15">
        <v>41050114.93</v>
      </c>
      <c r="AK666" s="16">
        <v>2.7461945001686801E-2</v>
      </c>
      <c r="AL666" s="17">
        <v>10494986.91</v>
      </c>
      <c r="AM666" s="16">
        <v>7.1883998969547905E-2</v>
      </c>
      <c r="AN666" s="17">
        <v>18560902.199999999</v>
      </c>
      <c r="AO666" s="16">
        <v>2.6399803420369902E-2</v>
      </c>
      <c r="AP666" s="18">
        <v>3.9114022039309</v>
      </c>
      <c r="AQ666" s="16">
        <v>-4.14429677190499E-2</v>
      </c>
      <c r="AR666" s="18">
        <v>2.2116443741619398</v>
      </c>
      <c r="AS666" s="16">
        <v>1.0348224714945499E-3</v>
      </c>
    </row>
    <row r="667" spans="2:45" x14ac:dyDescent="0.2">
      <c r="B667" s="29"/>
      <c r="C667" s="29"/>
      <c r="D667" s="29"/>
      <c r="E667" s="14" t="s">
        <v>327</v>
      </c>
      <c r="F667" s="15">
        <v>27023184.649999999</v>
      </c>
      <c r="G667" s="16">
        <v>1.6189461812517601E-4</v>
      </c>
      <c r="H667" s="17">
        <v>7003233.79</v>
      </c>
      <c r="I667" s="16">
        <v>3.5771695910826601E-3</v>
      </c>
      <c r="J667" s="17">
        <v>11992643.35</v>
      </c>
      <c r="K667" s="16">
        <v>-3.5817086185175297E-2</v>
      </c>
      <c r="L667" s="18">
        <v>3.8586723591302499</v>
      </c>
      <c r="M667" s="16">
        <v>-3.4031015017499801E-3</v>
      </c>
      <c r="N667" s="18">
        <v>2.2533134573705098</v>
      </c>
      <c r="O667" s="16">
        <v>3.73155137762693E-2</v>
      </c>
      <c r="P667" s="15">
        <v>81884563.420000002</v>
      </c>
      <c r="Q667" s="16">
        <v>4.7262499410337097E-2</v>
      </c>
      <c r="R667" s="17">
        <v>20991885.48</v>
      </c>
      <c r="S667" s="16">
        <v>4.2949882782639497E-2</v>
      </c>
      <c r="T667" s="17">
        <v>36021049.520000003</v>
      </c>
      <c r="U667" s="16">
        <v>1.6589961389240598E-2</v>
      </c>
      <c r="V667" s="18">
        <v>3.9007722054322098</v>
      </c>
      <c r="W667" s="16">
        <v>4.1350180856163099E-3</v>
      </c>
      <c r="X667" s="18">
        <v>2.27324202129466</v>
      </c>
      <c r="Y667" s="16">
        <v>3.0171985939326199E-2</v>
      </c>
      <c r="Z667" s="15">
        <v>156626697.13999999</v>
      </c>
      <c r="AA667" s="16">
        <v>3.0593481868279E-2</v>
      </c>
      <c r="AB667" s="17">
        <v>40403371.530000001</v>
      </c>
      <c r="AC667" s="16">
        <v>2.96010495024044E-2</v>
      </c>
      <c r="AD667" s="17">
        <v>69655516.230000004</v>
      </c>
      <c r="AE667" s="16">
        <v>3.3902459131011299E-3</v>
      </c>
      <c r="AF667" s="18">
        <v>3.8765749294883198</v>
      </c>
      <c r="AG667" s="16">
        <v>9.6389991672417297E-4</v>
      </c>
      <c r="AH667" s="18">
        <v>2.2485899985698801</v>
      </c>
      <c r="AI667" s="16">
        <v>2.7111321906884301E-2</v>
      </c>
      <c r="AJ667" s="15">
        <v>313059273.36000001</v>
      </c>
      <c r="AK667" s="16">
        <v>1.59976821654144E-2</v>
      </c>
      <c r="AL667" s="17">
        <v>81308436.980000004</v>
      </c>
      <c r="AM667" s="16">
        <v>2.7340244391463101E-2</v>
      </c>
      <c r="AN667" s="17">
        <v>141013333.97</v>
      </c>
      <c r="AO667" s="16">
        <v>2.3383878739127702E-3</v>
      </c>
      <c r="AP667" s="18">
        <v>3.8502680040080599</v>
      </c>
      <c r="AQ667" s="16">
        <v>-1.10407066091014E-2</v>
      </c>
      <c r="AR667" s="18">
        <v>2.2200685888797</v>
      </c>
      <c r="AS667" s="16">
        <v>1.36274280789291E-2</v>
      </c>
    </row>
    <row r="668" spans="2:45" x14ac:dyDescent="0.2">
      <c r="B668" s="28" t="s">
        <v>19</v>
      </c>
      <c r="C668" s="28" t="s">
        <v>12</v>
      </c>
      <c r="D668" s="28" t="s">
        <v>24</v>
      </c>
      <c r="E668" s="14" t="s">
        <v>271</v>
      </c>
      <c r="F668" s="15">
        <v>353003.16</v>
      </c>
      <c r="G668" s="16">
        <v>0.18678879880431901</v>
      </c>
      <c r="H668" s="17">
        <v>81375.33</v>
      </c>
      <c r="I668" s="16">
        <v>7.8240668171272801E-2</v>
      </c>
      <c r="J668" s="17">
        <v>133047.66</v>
      </c>
      <c r="K668" s="16">
        <v>0.15568843238465299</v>
      </c>
      <c r="L668" s="18">
        <v>4.3379628690906697</v>
      </c>
      <c r="M668" s="16">
        <v>0.100671523378122</v>
      </c>
      <c r="N668" s="18">
        <v>2.65320833151068</v>
      </c>
      <c r="O668" s="16">
        <v>2.6910684184571401E-2</v>
      </c>
      <c r="P668" s="15">
        <v>1077926.8400000001</v>
      </c>
      <c r="Q668" s="16">
        <v>5.71288966584311E-2</v>
      </c>
      <c r="R668" s="17">
        <v>285026.34999999998</v>
      </c>
      <c r="S668" s="16">
        <v>8.2391628911463205E-2</v>
      </c>
      <c r="T668" s="17">
        <v>422704.07</v>
      </c>
      <c r="U668" s="16">
        <v>9.8158328017955307E-2</v>
      </c>
      <c r="V668" s="18">
        <v>3.7818497833621398</v>
      </c>
      <c r="W668" s="16">
        <v>-2.3339733584634498E-2</v>
      </c>
      <c r="X668" s="18">
        <v>2.5500744291390398</v>
      </c>
      <c r="Y668" s="16">
        <v>-3.7362036340950401E-2</v>
      </c>
      <c r="Z668" s="15">
        <v>1855704.6</v>
      </c>
      <c r="AA668" s="16">
        <v>3.14829413449405E-2</v>
      </c>
      <c r="AB668" s="17">
        <v>490822.71</v>
      </c>
      <c r="AC668" s="16">
        <v>4.8555015764128601E-2</v>
      </c>
      <c r="AD668" s="17">
        <v>748815.79</v>
      </c>
      <c r="AE668" s="16">
        <v>5.79355715564309E-2</v>
      </c>
      <c r="AF668" s="18">
        <v>3.78080427452104</v>
      </c>
      <c r="AG668" s="16">
        <v>-1.6281524729293301E-2</v>
      </c>
      <c r="AH668" s="18">
        <v>2.4781857230868498</v>
      </c>
      <c r="AI668" s="16">
        <v>-2.5004008677554299E-2</v>
      </c>
      <c r="AJ668" s="15">
        <v>3582118.28</v>
      </c>
      <c r="AK668" s="16">
        <v>2.09275571873908E-2</v>
      </c>
      <c r="AL668" s="17">
        <v>941329.97</v>
      </c>
      <c r="AM668" s="16">
        <v>4.2827193647830303E-2</v>
      </c>
      <c r="AN668" s="17">
        <v>1462541.75</v>
      </c>
      <c r="AO668" s="16">
        <v>5.1106916944908598E-2</v>
      </c>
      <c r="AP668" s="18">
        <v>3.80538004117727</v>
      </c>
      <c r="AQ668" s="16">
        <v>-2.1000254494547701E-2</v>
      </c>
      <c r="AR668" s="18">
        <v>2.4492417259199599</v>
      </c>
      <c r="AS668" s="16">
        <v>-2.8711979029911999E-2</v>
      </c>
    </row>
    <row r="669" spans="2:45" x14ac:dyDescent="0.2">
      <c r="B669" s="29"/>
      <c r="C669" s="29"/>
      <c r="D669" s="29"/>
      <c r="E669" s="14" t="s">
        <v>272</v>
      </c>
      <c r="F669" s="15">
        <v>348491.24</v>
      </c>
      <c r="G669" s="16">
        <v>2.2572303180913598E-2</v>
      </c>
      <c r="H669" s="17">
        <v>95378.25</v>
      </c>
      <c r="I669" s="16">
        <v>7.5014709284330601E-3</v>
      </c>
      <c r="J669" s="17">
        <v>143349.79</v>
      </c>
      <c r="K669" s="16">
        <v>-5.3646552915648099E-3</v>
      </c>
      <c r="L669" s="18">
        <v>3.6537810244998199</v>
      </c>
      <c r="M669" s="16">
        <v>1.4958620594958E-2</v>
      </c>
      <c r="N669" s="18">
        <v>2.4310551135094101</v>
      </c>
      <c r="O669" s="16">
        <v>2.80876389735252E-2</v>
      </c>
      <c r="P669" s="15">
        <v>1107059.28</v>
      </c>
      <c r="Q669" s="16">
        <v>6.7015910062112197E-3</v>
      </c>
      <c r="R669" s="17">
        <v>308984.33</v>
      </c>
      <c r="S669" s="16">
        <v>-1.20460397104092E-2</v>
      </c>
      <c r="T669" s="17">
        <v>446317.4</v>
      </c>
      <c r="U669" s="16">
        <v>-2.6710079362885501E-3</v>
      </c>
      <c r="V669" s="18">
        <v>3.5828978123259501</v>
      </c>
      <c r="W669" s="16">
        <v>1.8976219004299699E-2</v>
      </c>
      <c r="X669" s="18">
        <v>2.4804304739183398</v>
      </c>
      <c r="Y669" s="16">
        <v>9.3977002745159102E-3</v>
      </c>
      <c r="Z669" s="15">
        <v>2112755.2999999998</v>
      </c>
      <c r="AA669" s="16">
        <v>6.8406951316516496E-3</v>
      </c>
      <c r="AB669" s="17">
        <v>594083.48</v>
      </c>
      <c r="AC669" s="16">
        <v>6.2729167664966803E-4</v>
      </c>
      <c r="AD669" s="17">
        <v>867409.02</v>
      </c>
      <c r="AE669" s="16">
        <v>-2.7585728788906698E-3</v>
      </c>
      <c r="AF669" s="18">
        <v>3.5563273026881701</v>
      </c>
      <c r="AG669" s="16">
        <v>6.2095082821405096E-3</v>
      </c>
      <c r="AH669" s="18">
        <v>2.4357082429232699</v>
      </c>
      <c r="AI669" s="16">
        <v>9.6258215407817697E-3</v>
      </c>
      <c r="AJ669" s="15">
        <v>4138727.4</v>
      </c>
      <c r="AK669" s="16">
        <v>4.5945520780860602E-3</v>
      </c>
      <c r="AL669" s="17">
        <v>1169460.72</v>
      </c>
      <c r="AM669" s="16">
        <v>-1.2513941850177499E-3</v>
      </c>
      <c r="AN669" s="17">
        <v>1718737.2</v>
      </c>
      <c r="AO669" s="16">
        <v>-4.11599967079237E-3</v>
      </c>
      <c r="AP669" s="18">
        <v>3.5390050552531598</v>
      </c>
      <c r="AQ669" s="16">
        <v>5.8532710124121401E-3</v>
      </c>
      <c r="AR669" s="18">
        <v>2.4080047839774501</v>
      </c>
      <c r="AS669" s="16">
        <v>8.7465525563207597E-3</v>
      </c>
    </row>
    <row r="670" spans="2:45" x14ac:dyDescent="0.2">
      <c r="B670" s="29"/>
      <c r="C670" s="29"/>
      <c r="D670" s="29"/>
      <c r="E670" s="14" t="s">
        <v>273</v>
      </c>
      <c r="F670" s="15">
        <v>783302.8</v>
      </c>
      <c r="G670" s="16">
        <v>0.23094168698218701</v>
      </c>
      <c r="H670" s="17">
        <v>216237.44</v>
      </c>
      <c r="I670" s="16">
        <v>0.220484859492726</v>
      </c>
      <c r="J670" s="17">
        <v>347146.07</v>
      </c>
      <c r="K670" s="16">
        <v>0.20982794284961101</v>
      </c>
      <c r="L670" s="18">
        <v>3.62241987326524</v>
      </c>
      <c r="M670" s="16">
        <v>8.5677650223427802E-3</v>
      </c>
      <c r="N670" s="18">
        <v>2.2564069355588598</v>
      </c>
      <c r="O670" s="16">
        <v>1.7451856900283499E-2</v>
      </c>
      <c r="P670" s="15">
        <v>2559226.0499999998</v>
      </c>
      <c r="Q670" s="16">
        <v>0.111164184764108</v>
      </c>
      <c r="R670" s="17">
        <v>740007.18</v>
      </c>
      <c r="S670" s="16">
        <v>0.12969611454103699</v>
      </c>
      <c r="T670" s="17">
        <v>1164589.3999999999</v>
      </c>
      <c r="U670" s="16">
        <v>0.108529753391196</v>
      </c>
      <c r="V670" s="18">
        <v>3.4583800254478598</v>
      </c>
      <c r="W670" s="16">
        <v>-1.6404349398385101E-2</v>
      </c>
      <c r="X670" s="18">
        <v>2.19753507115899</v>
      </c>
      <c r="Y670" s="16">
        <v>2.37650939440542E-3</v>
      </c>
      <c r="Z670" s="15">
        <v>4709764.42</v>
      </c>
      <c r="AA670" s="16">
        <v>8.55642924085879E-2</v>
      </c>
      <c r="AB670" s="17">
        <v>1359554.97</v>
      </c>
      <c r="AC670" s="16">
        <v>0.11609439171165301</v>
      </c>
      <c r="AD670" s="17">
        <v>2168336.88</v>
      </c>
      <c r="AE670" s="16">
        <v>6.8806036593476297E-2</v>
      </c>
      <c r="AF670" s="18">
        <v>3.4641956551414799</v>
      </c>
      <c r="AG670" s="16">
        <v>-2.73544061593602E-2</v>
      </c>
      <c r="AH670" s="18">
        <v>2.1720630513834198</v>
      </c>
      <c r="AI670" s="16">
        <v>1.5679417257525901E-2</v>
      </c>
      <c r="AJ670" s="15">
        <v>9034447.4399999995</v>
      </c>
      <c r="AK670" s="16">
        <v>7.0751402369533797E-2</v>
      </c>
      <c r="AL670" s="17">
        <v>2628778.65</v>
      </c>
      <c r="AM670" s="16">
        <v>0.123445759379836</v>
      </c>
      <c r="AN670" s="17">
        <v>4231121.43</v>
      </c>
      <c r="AO670" s="16">
        <v>7.4610184913821806E-2</v>
      </c>
      <c r="AP670" s="18">
        <v>3.4367471144822299</v>
      </c>
      <c r="AQ670" s="16">
        <v>-4.6904228860493301E-2</v>
      </c>
      <c r="AR670" s="18">
        <v>2.1352370971778001</v>
      </c>
      <c r="AS670" s="16">
        <v>-3.5908672730452398E-3</v>
      </c>
    </row>
    <row r="671" spans="2:45" x14ac:dyDescent="0.2">
      <c r="B671" s="29"/>
      <c r="C671" s="29"/>
      <c r="D671" s="29"/>
      <c r="E671" s="14" t="s">
        <v>274</v>
      </c>
      <c r="F671" s="15">
        <v>225089.65</v>
      </c>
      <c r="G671" s="16">
        <v>3.24386878206308E-2</v>
      </c>
      <c r="H671" s="17">
        <v>62347.75</v>
      </c>
      <c r="I671" s="16">
        <v>1.84279217766859E-2</v>
      </c>
      <c r="J671" s="17">
        <v>96052.92</v>
      </c>
      <c r="K671" s="16">
        <v>2.0045813054277901E-2</v>
      </c>
      <c r="L671" s="18">
        <v>3.6102289176433802</v>
      </c>
      <c r="M671" s="16">
        <v>1.3757248543915201E-2</v>
      </c>
      <c r="N671" s="18">
        <v>2.3433920592939801</v>
      </c>
      <c r="O671" s="16">
        <v>1.21493315376155E-2</v>
      </c>
      <c r="P671" s="15">
        <v>681146.18</v>
      </c>
      <c r="Q671" s="16">
        <v>-5.3300095218116704E-3</v>
      </c>
      <c r="R671" s="17">
        <v>190059.97</v>
      </c>
      <c r="S671" s="16">
        <v>-3.12094749624496E-2</v>
      </c>
      <c r="T671" s="17">
        <v>283030.05</v>
      </c>
      <c r="U671" s="16">
        <v>-3.4834238969793899E-3</v>
      </c>
      <c r="V671" s="18">
        <v>3.5838487189069901</v>
      </c>
      <c r="W671" s="16">
        <v>2.6713169433232101E-2</v>
      </c>
      <c r="X671" s="18">
        <v>2.4066214170544802</v>
      </c>
      <c r="Y671" s="16">
        <v>-1.8530405505680599E-3</v>
      </c>
      <c r="Z671" s="15">
        <v>1317613.45</v>
      </c>
      <c r="AA671" s="16">
        <v>4.3401136244959598E-3</v>
      </c>
      <c r="AB671" s="17">
        <v>371450.07</v>
      </c>
      <c r="AC671" s="16">
        <v>-1.4884745249826499E-2</v>
      </c>
      <c r="AD671" s="17">
        <v>551494.98</v>
      </c>
      <c r="AE671" s="16">
        <v>6.62675156572877E-4</v>
      </c>
      <c r="AF671" s="18">
        <v>3.5472155113606498</v>
      </c>
      <c r="AG671" s="16">
        <v>1.9515339734737999E-2</v>
      </c>
      <c r="AH671" s="18">
        <v>2.3891667155338401</v>
      </c>
      <c r="AI671" s="16">
        <v>3.6750031346454298E-3</v>
      </c>
      <c r="AJ671" s="15">
        <v>2678211.7599999998</v>
      </c>
      <c r="AK671" s="16">
        <v>-1.4429067507014399E-2</v>
      </c>
      <c r="AL671" s="17">
        <v>763335.41</v>
      </c>
      <c r="AM671" s="16">
        <v>-2.7410016952197198E-2</v>
      </c>
      <c r="AN671" s="17">
        <v>1127405.1599999999</v>
      </c>
      <c r="AO671" s="16">
        <v>-2.9234226884953599E-2</v>
      </c>
      <c r="AP671" s="18">
        <v>3.5085648129437601</v>
      </c>
      <c r="AQ671" s="16">
        <v>1.33467850496512E-2</v>
      </c>
      <c r="AR671" s="18">
        <v>2.37555393129476</v>
      </c>
      <c r="AS671" s="16">
        <v>1.5251010890538E-2</v>
      </c>
    </row>
    <row r="672" spans="2:45" x14ac:dyDescent="0.2">
      <c r="B672" s="29"/>
      <c r="C672" s="29"/>
      <c r="D672" s="29"/>
      <c r="E672" s="14" t="s">
        <v>275</v>
      </c>
      <c r="F672" s="15">
        <v>883722.47</v>
      </c>
      <c r="G672" s="16">
        <v>0.216882158941094</v>
      </c>
      <c r="H672" s="17">
        <v>256405.26</v>
      </c>
      <c r="I672" s="16">
        <v>0.245390099031253</v>
      </c>
      <c r="J672" s="17">
        <v>398872.85</v>
      </c>
      <c r="K672" s="16">
        <v>0.22613620979650201</v>
      </c>
      <c r="L672" s="18">
        <v>3.4465847931512799</v>
      </c>
      <c r="M672" s="16">
        <v>-2.2890771423616601E-2</v>
      </c>
      <c r="N672" s="18">
        <v>2.2155493160289099</v>
      </c>
      <c r="O672" s="16">
        <v>-7.5473269457922701E-3</v>
      </c>
      <c r="P672" s="15">
        <v>3086296.57</v>
      </c>
      <c r="Q672" s="16">
        <v>0.117809023932371</v>
      </c>
      <c r="R672" s="17">
        <v>937007.52</v>
      </c>
      <c r="S672" s="16">
        <v>0.170285196088516</v>
      </c>
      <c r="T672" s="17">
        <v>1420090.19</v>
      </c>
      <c r="U672" s="16">
        <v>0.16633641730877199</v>
      </c>
      <c r="V672" s="18">
        <v>3.29377993679282</v>
      </c>
      <c r="W672" s="16">
        <v>-4.48404989925002E-2</v>
      </c>
      <c r="X672" s="18">
        <v>2.17331025292133</v>
      </c>
      <c r="Y672" s="16">
        <v>-4.1606686249559099E-2</v>
      </c>
      <c r="Z672" s="15">
        <v>5382669.2999999998</v>
      </c>
      <c r="AA672" s="16">
        <v>0.112485939043706</v>
      </c>
      <c r="AB672" s="17">
        <v>1634839.36</v>
      </c>
      <c r="AC672" s="16">
        <v>0.16391762535024501</v>
      </c>
      <c r="AD672" s="17">
        <v>2531787.14</v>
      </c>
      <c r="AE672" s="16">
        <v>0.153335892964237</v>
      </c>
      <c r="AF672" s="18">
        <v>3.292475965345</v>
      </c>
      <c r="AG672" s="16">
        <v>-4.4188424667133401E-2</v>
      </c>
      <c r="AH672" s="18">
        <v>2.1260354849578702</v>
      </c>
      <c r="AI672" s="16">
        <v>-3.54189565847466E-2</v>
      </c>
      <c r="AJ672" s="15">
        <v>10071717.41</v>
      </c>
      <c r="AK672" s="16">
        <v>8.2898778976725498E-2</v>
      </c>
      <c r="AL672" s="17">
        <v>3049381.01</v>
      </c>
      <c r="AM672" s="16">
        <v>0.12651943829633999</v>
      </c>
      <c r="AN672" s="17">
        <v>4743647.83</v>
      </c>
      <c r="AO672" s="16">
        <v>0.110102328493851</v>
      </c>
      <c r="AP672" s="18">
        <v>3.3028727394088402</v>
      </c>
      <c r="AQ672" s="16">
        <v>-3.8721621515544501E-2</v>
      </c>
      <c r="AR672" s="18">
        <v>2.1232009143478101</v>
      </c>
      <c r="AS672" s="16">
        <v>-2.4505443163995701E-2</v>
      </c>
    </row>
    <row r="673" spans="2:45" x14ac:dyDescent="0.2">
      <c r="B673" s="29"/>
      <c r="C673" s="29"/>
      <c r="D673" s="29"/>
      <c r="E673" s="14" t="s">
        <v>276</v>
      </c>
      <c r="F673" s="15">
        <v>338440.2</v>
      </c>
      <c r="G673" s="16">
        <v>-0.22770617299585999</v>
      </c>
      <c r="H673" s="17">
        <v>98684.32</v>
      </c>
      <c r="I673" s="16">
        <v>-0.229745147189274</v>
      </c>
      <c r="J673" s="17">
        <v>132861.6</v>
      </c>
      <c r="K673" s="16">
        <v>-0.212314215612603</v>
      </c>
      <c r="L673" s="18">
        <v>3.4295235555152002</v>
      </c>
      <c r="M673" s="16">
        <v>2.64714228800241E-3</v>
      </c>
      <c r="N673" s="18">
        <v>2.5473138965660498</v>
      </c>
      <c r="O673" s="16">
        <v>-1.9540732724061999E-2</v>
      </c>
      <c r="P673" s="15">
        <v>1124944.1399999999</v>
      </c>
      <c r="Q673" s="16">
        <v>-0.16788204576497301</v>
      </c>
      <c r="R673" s="17">
        <v>332292.65999999997</v>
      </c>
      <c r="S673" s="16">
        <v>-0.155470747775628</v>
      </c>
      <c r="T673" s="17">
        <v>415785.47</v>
      </c>
      <c r="U673" s="16">
        <v>-0.19186675061335601</v>
      </c>
      <c r="V673" s="18">
        <v>3.38540171185244</v>
      </c>
      <c r="W673" s="16">
        <v>-1.4696113789611699E-2</v>
      </c>
      <c r="X673" s="18">
        <v>2.7055879081104002</v>
      </c>
      <c r="Y673" s="16">
        <v>2.96791461885615E-2</v>
      </c>
      <c r="Z673" s="15">
        <v>1983697.83</v>
      </c>
      <c r="AA673" s="16">
        <v>-0.141059909935246</v>
      </c>
      <c r="AB673" s="17">
        <v>592842.56000000006</v>
      </c>
      <c r="AC673" s="16">
        <v>-0.118222429528861</v>
      </c>
      <c r="AD673" s="17">
        <v>759464.57</v>
      </c>
      <c r="AE673" s="16">
        <v>-0.172354155705569</v>
      </c>
      <c r="AF673" s="18">
        <v>3.34607864523087</v>
      </c>
      <c r="AG673" s="16">
        <v>-2.5899366428864201E-2</v>
      </c>
      <c r="AH673" s="18">
        <v>2.6119688901353202</v>
      </c>
      <c r="AI673" s="16">
        <v>3.7811155563767899E-2</v>
      </c>
      <c r="AJ673" s="15">
        <v>4086957.4</v>
      </c>
      <c r="AK673" s="16">
        <v>-6.9967749549676106E-2</v>
      </c>
      <c r="AL673" s="17">
        <v>1209149.1100000001</v>
      </c>
      <c r="AM673" s="16">
        <v>-4.4709395035420998E-2</v>
      </c>
      <c r="AN673" s="17">
        <v>1573317.71</v>
      </c>
      <c r="AO673" s="16">
        <v>-0.11705717464372099</v>
      </c>
      <c r="AP673" s="18">
        <v>3.3800276295121301</v>
      </c>
      <c r="AQ673" s="16">
        <v>-2.6440492958885099E-2</v>
      </c>
      <c r="AR673" s="18">
        <v>2.5976682103197102</v>
      </c>
      <c r="AS673" s="16">
        <v>5.3332360535398797E-2</v>
      </c>
    </row>
    <row r="674" spans="2:45" x14ac:dyDescent="0.2">
      <c r="B674" s="29"/>
      <c r="C674" s="29"/>
      <c r="D674" s="29"/>
      <c r="E674" s="14" t="s">
        <v>277</v>
      </c>
      <c r="F674" s="15">
        <v>159075.97</v>
      </c>
      <c r="G674" s="16">
        <v>-0.15329618202911299</v>
      </c>
      <c r="H674" s="17">
        <v>47539.88</v>
      </c>
      <c r="I674" s="16">
        <v>-0.18043817878215601</v>
      </c>
      <c r="J674" s="17">
        <v>70247.48</v>
      </c>
      <c r="K674" s="16">
        <v>-0.195124606055218</v>
      </c>
      <c r="L674" s="18">
        <v>3.3461584253052399</v>
      </c>
      <c r="M674" s="16">
        <v>3.3117692955378197E-2</v>
      </c>
      <c r="N674" s="18">
        <v>2.2645078513848498</v>
      </c>
      <c r="O674" s="16">
        <v>5.1968819448062399E-2</v>
      </c>
      <c r="P674" s="15">
        <v>517927.99</v>
      </c>
      <c r="Q674" s="16">
        <v>-0.13708316717514499</v>
      </c>
      <c r="R674" s="17">
        <v>154888.25</v>
      </c>
      <c r="S674" s="16">
        <v>-0.16876624121335601</v>
      </c>
      <c r="T674" s="17">
        <v>227775.32</v>
      </c>
      <c r="U674" s="16">
        <v>-0.185582286304636</v>
      </c>
      <c r="V674" s="18">
        <v>3.3438817340889302</v>
      </c>
      <c r="W674" s="16">
        <v>3.8115721003029797E-2</v>
      </c>
      <c r="X674" s="18">
        <v>2.2738547354471899</v>
      </c>
      <c r="Y674" s="16">
        <v>5.95506683043893E-2</v>
      </c>
      <c r="Z674" s="15">
        <v>955271.76</v>
      </c>
      <c r="AA674" s="16">
        <v>-0.15653246771857701</v>
      </c>
      <c r="AB674" s="17">
        <v>286998.15999999997</v>
      </c>
      <c r="AC674" s="16">
        <v>-0.18281904465239199</v>
      </c>
      <c r="AD674" s="17">
        <v>425357.01</v>
      </c>
      <c r="AE674" s="16">
        <v>-0.206563243216806</v>
      </c>
      <c r="AF674" s="18">
        <v>3.3284943708349899</v>
      </c>
      <c r="AG674" s="16">
        <v>3.2167388094149998E-2</v>
      </c>
      <c r="AH674" s="18">
        <v>2.2458117241326301</v>
      </c>
      <c r="AI674" s="16">
        <v>6.3055782418080297E-2</v>
      </c>
      <c r="AJ674" s="15">
        <v>1983953.9199999999</v>
      </c>
      <c r="AK674" s="16">
        <v>-0.14847723656178399</v>
      </c>
      <c r="AL674" s="17">
        <v>600653.71</v>
      </c>
      <c r="AM674" s="16">
        <v>-0.16234059711267901</v>
      </c>
      <c r="AN674" s="17">
        <v>904784.25</v>
      </c>
      <c r="AO674" s="16">
        <v>-0.16736669021540901</v>
      </c>
      <c r="AP674" s="18">
        <v>3.3029912027014698</v>
      </c>
      <c r="AQ674" s="16">
        <v>1.6550116315902901E-2</v>
      </c>
      <c r="AR674" s="18">
        <v>2.1927370199028098</v>
      </c>
      <c r="AS674" s="16">
        <v>2.26864016027797E-2</v>
      </c>
    </row>
    <row r="675" spans="2:45" x14ac:dyDescent="0.2">
      <c r="B675" s="29"/>
      <c r="C675" s="29"/>
      <c r="D675" s="29"/>
      <c r="E675" s="14" t="s">
        <v>278</v>
      </c>
      <c r="F675" s="15">
        <v>709701.27</v>
      </c>
      <c r="G675" s="16">
        <v>0.14451190750670301</v>
      </c>
      <c r="H675" s="17">
        <v>207187.22</v>
      </c>
      <c r="I675" s="16">
        <v>8.3913356917227303E-2</v>
      </c>
      <c r="J675" s="17">
        <v>329508.19</v>
      </c>
      <c r="K675" s="16">
        <v>9.9146083124333997E-2</v>
      </c>
      <c r="L675" s="18">
        <v>3.42541045726662</v>
      </c>
      <c r="M675" s="16">
        <v>5.5907190554256497E-2</v>
      </c>
      <c r="N675" s="18">
        <v>2.1538198185605002</v>
      </c>
      <c r="O675" s="16">
        <v>4.1273698809366398E-2</v>
      </c>
      <c r="P675" s="15">
        <v>2166292.7799999998</v>
      </c>
      <c r="Q675" s="16">
        <v>5.4504718443648799E-2</v>
      </c>
      <c r="R675" s="17">
        <v>638159.28</v>
      </c>
      <c r="S675" s="16">
        <v>5.5060947875853403E-2</v>
      </c>
      <c r="T675" s="17">
        <v>995005.08</v>
      </c>
      <c r="U675" s="16">
        <v>9.9429935781796597E-2</v>
      </c>
      <c r="V675" s="18">
        <v>3.39459575045277</v>
      </c>
      <c r="W675" s="16">
        <v>-5.2720123261559002E-4</v>
      </c>
      <c r="X675" s="18">
        <v>2.1771675577776999</v>
      </c>
      <c r="Y675" s="16">
        <v>-4.0862283148768101E-2</v>
      </c>
      <c r="Z675" s="15">
        <v>3956163.79</v>
      </c>
      <c r="AA675" s="16">
        <v>3.5566634112497497E-2</v>
      </c>
      <c r="AB675" s="17">
        <v>1161916.8</v>
      </c>
      <c r="AC675" s="16">
        <v>3.6355066969831998E-2</v>
      </c>
      <c r="AD675" s="17">
        <v>1801380.23</v>
      </c>
      <c r="AE675" s="16">
        <v>6.4848753522155606E-2</v>
      </c>
      <c r="AF675" s="18">
        <v>3.4048597885838299</v>
      </c>
      <c r="AG675" s="16">
        <v>-7.60774837179888E-4</v>
      </c>
      <c r="AH675" s="18">
        <v>2.1961847499569802</v>
      </c>
      <c r="AI675" s="16">
        <v>-2.7498853065097702E-2</v>
      </c>
      <c r="AJ675" s="15">
        <v>7675925.9800000004</v>
      </c>
      <c r="AK675" s="16">
        <v>2.6354060736528601E-2</v>
      </c>
      <c r="AL675" s="17">
        <v>2253804.52</v>
      </c>
      <c r="AM675" s="16">
        <v>2.1232809403015099E-2</v>
      </c>
      <c r="AN675" s="17">
        <v>3454438.7</v>
      </c>
      <c r="AO675" s="16">
        <v>4.0122999790966098E-2</v>
      </c>
      <c r="AP675" s="18">
        <v>3.40576385923656</v>
      </c>
      <c r="AQ675" s="16">
        <v>5.01477360143502E-3</v>
      </c>
      <c r="AR675" s="18">
        <v>2.2220472402651099</v>
      </c>
      <c r="AS675" s="16">
        <v>-1.32377988537938E-2</v>
      </c>
    </row>
    <row r="676" spans="2:45" x14ac:dyDescent="0.2">
      <c r="B676" s="29"/>
      <c r="C676" s="29"/>
      <c r="D676" s="29"/>
      <c r="E676" s="14" t="s">
        <v>279</v>
      </c>
      <c r="F676" s="15">
        <v>298779.86</v>
      </c>
      <c r="G676" s="16">
        <v>0.103147475652691</v>
      </c>
      <c r="H676" s="17">
        <v>92077.29</v>
      </c>
      <c r="I676" s="16">
        <v>0.204055490179951</v>
      </c>
      <c r="J676" s="17">
        <v>135051.85</v>
      </c>
      <c r="K676" s="16">
        <v>0.21167485892996199</v>
      </c>
      <c r="L676" s="18">
        <v>3.24488112106688</v>
      </c>
      <c r="M676" s="16">
        <v>-8.3806780792285596E-2</v>
      </c>
      <c r="N676" s="18">
        <v>2.21233444784355</v>
      </c>
      <c r="O676" s="16">
        <v>-8.9568073875124804E-2</v>
      </c>
      <c r="P676" s="15">
        <v>907642.47</v>
      </c>
      <c r="Q676" s="16">
        <v>8.7364017271746294E-2</v>
      </c>
      <c r="R676" s="17">
        <v>277374.8</v>
      </c>
      <c r="S676" s="16">
        <v>0.16292065842047199</v>
      </c>
      <c r="T676" s="17">
        <v>397119.48</v>
      </c>
      <c r="U676" s="16">
        <v>0.191231943079964</v>
      </c>
      <c r="V676" s="18">
        <v>3.2722600250635598</v>
      </c>
      <c r="W676" s="16">
        <v>-6.4971449773151002E-2</v>
      </c>
      <c r="X676" s="18">
        <v>2.2855652157884601</v>
      </c>
      <c r="Y676" s="16">
        <v>-8.71937043088893E-2</v>
      </c>
      <c r="Z676" s="15">
        <v>1719595.11</v>
      </c>
      <c r="AA676" s="16">
        <v>4.5656689683401898E-2</v>
      </c>
      <c r="AB676" s="17">
        <v>516931.28</v>
      </c>
      <c r="AC676" s="16">
        <v>7.9338682080474898E-2</v>
      </c>
      <c r="AD676" s="17">
        <v>748488.47</v>
      </c>
      <c r="AE676" s="16">
        <v>6.8054178649760405E-2</v>
      </c>
      <c r="AF676" s="18">
        <v>3.32654489393639</v>
      </c>
      <c r="AG676" s="16">
        <v>-3.1206138495981198E-2</v>
      </c>
      <c r="AH676" s="18">
        <v>2.2974236463522302</v>
      </c>
      <c r="AI676" s="16">
        <v>-2.09703678091251E-2</v>
      </c>
      <c r="AJ676" s="15">
        <v>3386431.75</v>
      </c>
      <c r="AK676" s="16">
        <v>2.1846387535917999E-2</v>
      </c>
      <c r="AL676" s="17">
        <v>1011037.76</v>
      </c>
      <c r="AM676" s="16">
        <v>3.7896827751408901E-2</v>
      </c>
      <c r="AN676" s="17">
        <v>1480192.85</v>
      </c>
      <c r="AO676" s="16">
        <v>2.0767470371032999E-2</v>
      </c>
      <c r="AP676" s="18">
        <v>3.3494612011325899</v>
      </c>
      <c r="AQ676" s="16">
        <v>-1.54643889318595E-2</v>
      </c>
      <c r="AR676" s="18">
        <v>2.2878314470982599</v>
      </c>
      <c r="AS676" s="16">
        <v>1.0569666414749299E-3</v>
      </c>
    </row>
    <row r="677" spans="2:45" x14ac:dyDescent="0.2">
      <c r="B677" s="29"/>
      <c r="C677" s="29"/>
      <c r="D677" s="29"/>
      <c r="E677" s="14" t="s">
        <v>280</v>
      </c>
      <c r="F677" s="15">
        <v>225761.46</v>
      </c>
      <c r="G677" s="16">
        <v>4.0235463257269601E-2</v>
      </c>
      <c r="H677" s="17">
        <v>57627.82</v>
      </c>
      <c r="I677" s="16">
        <v>-8.4426883247698703E-2</v>
      </c>
      <c r="J677" s="17">
        <v>101160.62</v>
      </c>
      <c r="K677" s="16">
        <v>-0.101805018123166</v>
      </c>
      <c r="L677" s="18">
        <v>3.9175776560695899</v>
      </c>
      <c r="M677" s="16">
        <v>0.13615771829034001</v>
      </c>
      <c r="N677" s="18">
        <v>2.23171289381184</v>
      </c>
      <c r="O677" s="16">
        <v>0.15813991866624899</v>
      </c>
      <c r="P677" s="15">
        <v>842945.91</v>
      </c>
      <c r="Q677" s="16">
        <v>-7.4869197810629104E-2</v>
      </c>
      <c r="R677" s="17">
        <v>257299.46</v>
      </c>
      <c r="S677" s="16">
        <v>-3.2323508958021697E-2</v>
      </c>
      <c r="T677" s="17">
        <v>449924.7</v>
      </c>
      <c r="U677" s="16">
        <v>-3.5082280615995803E-2</v>
      </c>
      <c r="V677" s="18">
        <v>3.2761277851107802</v>
      </c>
      <c r="W677" s="16">
        <v>-4.39668517799734E-2</v>
      </c>
      <c r="X677" s="18">
        <v>1.8735266367905601</v>
      </c>
      <c r="Y677" s="16">
        <v>-4.1233481772967102E-2</v>
      </c>
      <c r="Z677" s="15">
        <v>1576393.36</v>
      </c>
      <c r="AA677" s="16">
        <v>-0.108467676096572</v>
      </c>
      <c r="AB677" s="17">
        <v>476840.05</v>
      </c>
      <c r="AC677" s="16">
        <v>-0.150683004220064</v>
      </c>
      <c r="AD677" s="17">
        <v>844173.67</v>
      </c>
      <c r="AE677" s="16">
        <v>-0.16534863373533101</v>
      </c>
      <c r="AF677" s="18">
        <v>3.3059164388561699</v>
      </c>
      <c r="AG677" s="16">
        <v>4.9705031611577001E-2</v>
      </c>
      <c r="AH677" s="18">
        <v>1.8673803934207001</v>
      </c>
      <c r="AI677" s="16">
        <v>6.8149361443352305E-2</v>
      </c>
      <c r="AJ677" s="15">
        <v>3085122.05</v>
      </c>
      <c r="AK677" s="16">
        <v>-5.72719096138165E-2</v>
      </c>
      <c r="AL677" s="17">
        <v>879275.53</v>
      </c>
      <c r="AM677" s="16">
        <v>-0.126591920667983</v>
      </c>
      <c r="AN677" s="17">
        <v>1527640.17</v>
      </c>
      <c r="AO677" s="16">
        <v>-0.14299276638380001</v>
      </c>
      <c r="AP677" s="18">
        <v>3.50870909599861</v>
      </c>
      <c r="AQ677" s="16">
        <v>7.9367265651106106E-2</v>
      </c>
      <c r="AR677" s="18">
        <v>2.0195345151208</v>
      </c>
      <c r="AS677" s="16">
        <v>0.10002349269361301</v>
      </c>
    </row>
    <row r="678" spans="2:45" x14ac:dyDescent="0.2">
      <c r="B678" s="29"/>
      <c r="C678" s="29"/>
      <c r="D678" s="29"/>
      <c r="E678" s="14" t="s">
        <v>281</v>
      </c>
      <c r="F678" s="15">
        <v>221237.62</v>
      </c>
      <c r="G678" s="16">
        <v>-1.23745126493E-2</v>
      </c>
      <c r="H678" s="17">
        <v>61920.05</v>
      </c>
      <c r="I678" s="16">
        <v>-4.1211851012660601E-3</v>
      </c>
      <c r="J678" s="17">
        <v>100306.63</v>
      </c>
      <c r="K678" s="16">
        <v>-9.8623236945902595E-3</v>
      </c>
      <c r="L678" s="18">
        <v>3.5729560941892</v>
      </c>
      <c r="M678" s="16">
        <v>-8.2874817945326508E-3</v>
      </c>
      <c r="N678" s="18">
        <v>2.20561312846419</v>
      </c>
      <c r="O678" s="16">
        <v>-2.53721175835229E-3</v>
      </c>
      <c r="P678" s="15">
        <v>708161.26</v>
      </c>
      <c r="Q678" s="16">
        <v>-1.85087199571113E-2</v>
      </c>
      <c r="R678" s="17">
        <v>205184.29</v>
      </c>
      <c r="S678" s="16">
        <v>6.9062766912548097E-3</v>
      </c>
      <c r="T678" s="17">
        <v>326772.27</v>
      </c>
      <c r="U678" s="16">
        <v>-9.1631208874289505E-4</v>
      </c>
      <c r="V678" s="18">
        <v>3.45134249800509</v>
      </c>
      <c r="W678" s="16">
        <v>-2.5240677545363101E-2</v>
      </c>
      <c r="X678" s="18">
        <v>2.1671400085447901</v>
      </c>
      <c r="Y678" s="16">
        <v>-1.7608542788991099E-2</v>
      </c>
      <c r="Z678" s="15">
        <v>1350641.76</v>
      </c>
      <c r="AA678" s="16">
        <v>-2.23529134321502E-2</v>
      </c>
      <c r="AB678" s="17">
        <v>393178.22</v>
      </c>
      <c r="AC678" s="16">
        <v>-2.8179751028204199E-2</v>
      </c>
      <c r="AD678" s="17">
        <v>626934.99</v>
      </c>
      <c r="AE678" s="16">
        <v>-5.5972084353168701E-2</v>
      </c>
      <c r="AF678" s="18">
        <v>3.4351896704756402</v>
      </c>
      <c r="AG678" s="16">
        <v>5.9957976819467497E-3</v>
      </c>
      <c r="AH678" s="18">
        <v>2.15435696131747</v>
      </c>
      <c r="AI678" s="16">
        <v>3.5612475398021801E-2</v>
      </c>
      <c r="AJ678" s="15">
        <v>2763434.31</v>
      </c>
      <c r="AK678" s="16">
        <v>1.04066460750636E-2</v>
      </c>
      <c r="AL678" s="17">
        <v>785769.76</v>
      </c>
      <c r="AM678" s="16">
        <v>-2.1475869678732398E-2</v>
      </c>
      <c r="AN678" s="17">
        <v>1248615.5</v>
      </c>
      <c r="AO678" s="16">
        <v>-4.7092099427706799E-2</v>
      </c>
      <c r="AP678" s="18">
        <v>3.5168499103350599</v>
      </c>
      <c r="AQ678" s="16">
        <v>3.2582247862736398E-2</v>
      </c>
      <c r="AR678" s="18">
        <v>2.2131987869764602</v>
      </c>
      <c r="AS678" s="16">
        <v>6.0340296757155798E-2</v>
      </c>
    </row>
    <row r="679" spans="2:45" x14ac:dyDescent="0.2">
      <c r="B679" s="29"/>
      <c r="C679" s="29"/>
      <c r="D679" s="29"/>
      <c r="E679" s="14" t="s">
        <v>282</v>
      </c>
      <c r="F679" s="15">
        <v>562711.21</v>
      </c>
      <c r="G679" s="16">
        <v>3.8694944473197899E-2</v>
      </c>
      <c r="H679" s="17">
        <v>149621.26</v>
      </c>
      <c r="I679" s="16">
        <v>1.7676833804270799E-2</v>
      </c>
      <c r="J679" s="17">
        <v>239697.28</v>
      </c>
      <c r="K679" s="16">
        <v>1.17848310669503E-2</v>
      </c>
      <c r="L679" s="18">
        <v>3.7609040987891702</v>
      </c>
      <c r="M679" s="16">
        <v>2.0653030481550198E-2</v>
      </c>
      <c r="N679" s="18">
        <v>2.3475911366203199</v>
      </c>
      <c r="O679" s="16">
        <v>2.6596676071799E-2</v>
      </c>
      <c r="P679" s="15">
        <v>1783799.41</v>
      </c>
      <c r="Q679" s="16">
        <v>4.4274850515207999E-2</v>
      </c>
      <c r="R679" s="17">
        <v>468569.84</v>
      </c>
      <c r="S679" s="16">
        <v>1.69227627373776E-3</v>
      </c>
      <c r="T679" s="17">
        <v>750610.47</v>
      </c>
      <c r="U679" s="16">
        <v>9.1115885868839602E-3</v>
      </c>
      <c r="V679" s="18">
        <v>3.80690189108202</v>
      </c>
      <c r="W679" s="16">
        <v>4.2510634503318601E-2</v>
      </c>
      <c r="X679" s="18">
        <v>2.3764648659910099</v>
      </c>
      <c r="Y679" s="16">
        <v>3.4845761683864003E-2</v>
      </c>
      <c r="Z679" s="15">
        <v>3354246.87</v>
      </c>
      <c r="AA679" s="16">
        <v>-1.6601846177434001E-2</v>
      </c>
      <c r="AB679" s="17">
        <v>898934.21</v>
      </c>
      <c r="AC679" s="16">
        <v>-5.2836219782987602E-2</v>
      </c>
      <c r="AD679" s="17">
        <v>1444887.67</v>
      </c>
      <c r="AE679" s="16">
        <v>-4.1435617552462098E-2</v>
      </c>
      <c r="AF679" s="18">
        <v>3.7313596842643202</v>
      </c>
      <c r="AG679" s="16">
        <v>3.8255657957329901E-2</v>
      </c>
      <c r="AH679" s="18">
        <v>2.32145857400804</v>
      </c>
      <c r="AI679" s="16">
        <v>2.5907254462782199E-2</v>
      </c>
      <c r="AJ679" s="15">
        <v>6627734.1699999999</v>
      </c>
      <c r="AK679" s="16">
        <v>-3.7283690989717899E-2</v>
      </c>
      <c r="AL679" s="17">
        <v>1811960.15</v>
      </c>
      <c r="AM679" s="16">
        <v>-6.0431097797055598E-2</v>
      </c>
      <c r="AN679" s="17">
        <v>2906614.18</v>
      </c>
      <c r="AO679" s="16">
        <v>-5.0674649208667502E-2</v>
      </c>
      <c r="AP679" s="18">
        <v>3.6577703819810798</v>
      </c>
      <c r="AQ679" s="16">
        <v>2.4636199381509499E-2</v>
      </c>
      <c r="AR679" s="18">
        <v>2.28022494887849</v>
      </c>
      <c r="AS679" s="16">
        <v>1.41057628006954E-2</v>
      </c>
    </row>
    <row r="680" spans="2:45" x14ac:dyDescent="0.2">
      <c r="B680" s="29"/>
      <c r="C680" s="29"/>
      <c r="D680" s="29"/>
      <c r="E680" s="14" t="s">
        <v>283</v>
      </c>
      <c r="F680" s="15">
        <v>498608.41</v>
      </c>
      <c r="G680" s="16">
        <v>-0.13811503059337499</v>
      </c>
      <c r="H680" s="17">
        <v>134795.09</v>
      </c>
      <c r="I680" s="16">
        <v>-0.11819230950641001</v>
      </c>
      <c r="J680" s="17">
        <v>216143.65</v>
      </c>
      <c r="K680" s="16">
        <v>-0.23983789203087899</v>
      </c>
      <c r="L680" s="18">
        <v>3.6990101790799699</v>
      </c>
      <c r="M680" s="16">
        <v>-2.25930452883823E-2</v>
      </c>
      <c r="N680" s="18">
        <v>2.3068381143744001</v>
      </c>
      <c r="O680" s="16">
        <v>0.133817327082076</v>
      </c>
      <c r="P680" s="15">
        <v>1680177.75</v>
      </c>
      <c r="Q680" s="16">
        <v>-0.113476836927677</v>
      </c>
      <c r="R680" s="17">
        <v>449412.03</v>
      </c>
      <c r="S680" s="16">
        <v>-0.102252447045699</v>
      </c>
      <c r="T680" s="17">
        <v>715071.19</v>
      </c>
      <c r="U680" s="16">
        <v>-0.21561597863072399</v>
      </c>
      <c r="V680" s="18">
        <v>3.7386132053474399</v>
      </c>
      <c r="W680" s="16">
        <v>-1.25028353962551E-2</v>
      </c>
      <c r="X680" s="18">
        <v>2.3496650032845001</v>
      </c>
      <c r="Y680" s="16">
        <v>0.13021573479371201</v>
      </c>
      <c r="Z680" s="15">
        <v>3171597.46</v>
      </c>
      <c r="AA680" s="16">
        <v>-0.124418378996371</v>
      </c>
      <c r="AB680" s="17">
        <v>858680.75</v>
      </c>
      <c r="AC680" s="16">
        <v>-9.8128838486787801E-2</v>
      </c>
      <c r="AD680" s="17">
        <v>1385367.62</v>
      </c>
      <c r="AE680" s="16">
        <v>-0.18984507000840201</v>
      </c>
      <c r="AF680" s="18">
        <v>3.6935700025882698</v>
      </c>
      <c r="AG680" s="16">
        <v>-2.9149995732731301E-2</v>
      </c>
      <c r="AH680" s="18">
        <v>2.2893544025520098</v>
      </c>
      <c r="AI680" s="16">
        <v>8.0758245848987498E-2</v>
      </c>
      <c r="AJ680" s="15">
        <v>6429620.3300000001</v>
      </c>
      <c r="AK680" s="16">
        <v>-0.102787259815851</v>
      </c>
      <c r="AL680" s="17">
        <v>1753047.57</v>
      </c>
      <c r="AM680" s="16">
        <v>-9.1238293310335006E-2</v>
      </c>
      <c r="AN680" s="17">
        <v>2921502.48</v>
      </c>
      <c r="AO680" s="16">
        <v>-0.131183134502663</v>
      </c>
      <c r="AP680" s="18">
        <v>3.6676816077501</v>
      </c>
      <c r="AQ680" s="16">
        <v>-1.27084651790461E-2</v>
      </c>
      <c r="AR680" s="18">
        <v>2.2007923573626398</v>
      </c>
      <c r="AS680" s="16">
        <v>3.2683383362450601E-2</v>
      </c>
    </row>
    <row r="681" spans="2:45" x14ac:dyDescent="0.2">
      <c r="B681" s="29"/>
      <c r="C681" s="29"/>
      <c r="D681" s="29"/>
      <c r="E681" s="14" t="s">
        <v>284</v>
      </c>
      <c r="F681" s="15">
        <v>576306.5</v>
      </c>
      <c r="G681" s="16">
        <v>5.4416460347582102E-2</v>
      </c>
      <c r="H681" s="17">
        <v>167824.05</v>
      </c>
      <c r="I681" s="16">
        <v>0.12929063055248899</v>
      </c>
      <c r="J681" s="17">
        <v>270767.77</v>
      </c>
      <c r="K681" s="16">
        <v>0.15340035892571099</v>
      </c>
      <c r="L681" s="18">
        <v>3.4339923270830401</v>
      </c>
      <c r="M681" s="16">
        <v>-6.6301949364687404E-2</v>
      </c>
      <c r="N681" s="18">
        <v>2.1284161700633701</v>
      </c>
      <c r="O681" s="16">
        <v>-8.5819202163525607E-2</v>
      </c>
      <c r="P681" s="15">
        <v>1781970.47</v>
      </c>
      <c r="Q681" s="16">
        <v>7.5165375181796196E-2</v>
      </c>
      <c r="R681" s="17">
        <v>501734.51</v>
      </c>
      <c r="S681" s="16">
        <v>9.4948005986293396E-2</v>
      </c>
      <c r="T681" s="17">
        <v>785166.26</v>
      </c>
      <c r="U681" s="16">
        <v>0.102597465863193</v>
      </c>
      <c r="V681" s="18">
        <v>3.5516202981533</v>
      </c>
      <c r="W681" s="16">
        <v>-1.8067187388206399E-2</v>
      </c>
      <c r="X681" s="18">
        <v>2.2695453953918001</v>
      </c>
      <c r="Y681" s="16">
        <v>-2.4879515444850599E-2</v>
      </c>
      <c r="Z681" s="15">
        <v>3327663.1</v>
      </c>
      <c r="AA681" s="16">
        <v>2.90367315575576E-2</v>
      </c>
      <c r="AB681" s="17">
        <v>943004.76</v>
      </c>
      <c r="AC681" s="16">
        <v>4.2857626920109103E-2</v>
      </c>
      <c r="AD681" s="17">
        <v>1488303.13</v>
      </c>
      <c r="AE681" s="16">
        <v>4.0100133135751698E-2</v>
      </c>
      <c r="AF681" s="18">
        <v>3.5287871717635899</v>
      </c>
      <c r="AG681" s="16">
        <v>-1.3252907209749301E-2</v>
      </c>
      <c r="AH681" s="18">
        <v>2.2358772436365202</v>
      </c>
      <c r="AI681" s="16">
        <v>-1.0636861996007701E-2</v>
      </c>
      <c r="AJ681" s="15">
        <v>6796246.8499999996</v>
      </c>
      <c r="AK681" s="16">
        <v>4.4765480244452101E-2</v>
      </c>
      <c r="AL681" s="17">
        <v>1900852.6</v>
      </c>
      <c r="AM681" s="16">
        <v>4.3587364939935397E-2</v>
      </c>
      <c r="AN681" s="17">
        <v>3009991.73</v>
      </c>
      <c r="AO681" s="16">
        <v>4.3285992362550298E-2</v>
      </c>
      <c r="AP681" s="18">
        <v>3.5753676271374202</v>
      </c>
      <c r="AQ681" s="16">
        <v>1.12890913027149E-3</v>
      </c>
      <c r="AR681" s="18">
        <v>2.2578955225235799</v>
      </c>
      <c r="AS681" s="16">
        <v>1.41810384950293E-3</v>
      </c>
    </row>
    <row r="682" spans="2:45" x14ac:dyDescent="0.2">
      <c r="B682" s="29"/>
      <c r="C682" s="29"/>
      <c r="D682" s="29"/>
      <c r="E682" s="14" t="s">
        <v>285</v>
      </c>
      <c r="F682" s="15">
        <v>234935.8</v>
      </c>
      <c r="G682" s="16">
        <v>4.2642830397624801E-2</v>
      </c>
      <c r="H682" s="17">
        <v>74187.03</v>
      </c>
      <c r="I682" s="16">
        <v>0.15497491226805599</v>
      </c>
      <c r="J682" s="17">
        <v>130022.3</v>
      </c>
      <c r="K682" s="16">
        <v>0.17073671009534999</v>
      </c>
      <c r="L682" s="18">
        <v>3.1668042244041801</v>
      </c>
      <c r="M682" s="16">
        <v>-9.7259326308518093E-2</v>
      </c>
      <c r="N682" s="18">
        <v>1.80688851066317</v>
      </c>
      <c r="O682" s="16">
        <v>-0.109413054697237</v>
      </c>
      <c r="P682" s="15">
        <v>727642.23</v>
      </c>
      <c r="Q682" s="16">
        <v>5.0652002479775901E-2</v>
      </c>
      <c r="R682" s="17">
        <v>214713.16</v>
      </c>
      <c r="S682" s="16">
        <v>8.0099646793346899E-2</v>
      </c>
      <c r="T682" s="17">
        <v>366106.75</v>
      </c>
      <c r="U682" s="16">
        <v>8.3206411753635107E-2</v>
      </c>
      <c r="V682" s="18">
        <v>3.3889037355698202</v>
      </c>
      <c r="W682" s="16">
        <v>-2.7263821815882099E-2</v>
      </c>
      <c r="X682" s="18">
        <v>1.98751383305552</v>
      </c>
      <c r="Y682" s="16">
        <v>-3.0053744993215E-2</v>
      </c>
      <c r="Z682" s="15">
        <v>1342217.42</v>
      </c>
      <c r="AA682" s="16">
        <v>8.4176395989476397E-4</v>
      </c>
      <c r="AB682" s="17">
        <v>403455.93</v>
      </c>
      <c r="AC682" s="16">
        <v>2.8459446983216698E-2</v>
      </c>
      <c r="AD682" s="17">
        <v>693414.04</v>
      </c>
      <c r="AE682" s="16">
        <v>4.7158541334968697E-2</v>
      </c>
      <c r="AF682" s="18">
        <v>3.3268005752201999</v>
      </c>
      <c r="AG682" s="16">
        <v>-2.6853448723071199E-2</v>
      </c>
      <c r="AH682" s="18">
        <v>1.9356651907423199</v>
      </c>
      <c r="AI682" s="16">
        <v>-4.4230912079489898E-2</v>
      </c>
      <c r="AJ682" s="15">
        <v>2831871.81</v>
      </c>
      <c r="AK682" s="16">
        <v>7.7392970599871099E-3</v>
      </c>
      <c r="AL682" s="17">
        <v>833974.98</v>
      </c>
      <c r="AM682" s="16">
        <v>1.58518819159785E-2</v>
      </c>
      <c r="AN682" s="17">
        <v>1421608.61</v>
      </c>
      <c r="AO682" s="16">
        <v>3.2529223628503898E-2</v>
      </c>
      <c r="AP682" s="18">
        <v>3.3956316171499501</v>
      </c>
      <c r="AQ682" s="16">
        <v>-7.9859918561064197E-3</v>
      </c>
      <c r="AR682" s="18">
        <v>1.9920193153585399</v>
      </c>
      <c r="AS682" s="16">
        <v>-2.40089345669077E-2</v>
      </c>
    </row>
    <row r="683" spans="2:45" x14ac:dyDescent="0.2">
      <c r="B683" s="29"/>
      <c r="C683" s="29"/>
      <c r="D683" s="29"/>
      <c r="E683" s="14" t="s">
        <v>286</v>
      </c>
      <c r="F683" s="15">
        <v>403780.93</v>
      </c>
      <c r="G683" s="16">
        <v>0.41620140780154802</v>
      </c>
      <c r="H683" s="17">
        <v>114301.52</v>
      </c>
      <c r="I683" s="16">
        <v>0.41132606829048102</v>
      </c>
      <c r="J683" s="17">
        <v>172962.73</v>
      </c>
      <c r="K683" s="16">
        <v>0.44303613815718301</v>
      </c>
      <c r="L683" s="18">
        <v>3.5325945796696301</v>
      </c>
      <c r="M683" s="16">
        <v>3.4544387867593402E-3</v>
      </c>
      <c r="N683" s="18">
        <v>2.3344967438938999</v>
      </c>
      <c r="O683" s="16">
        <v>-1.85960210185061E-2</v>
      </c>
      <c r="P683" s="15">
        <v>1382083.76</v>
      </c>
      <c r="Q683" s="16">
        <v>0.18077913662714901</v>
      </c>
      <c r="R683" s="17">
        <v>423347.08</v>
      </c>
      <c r="S683" s="16">
        <v>0.20829341099800899</v>
      </c>
      <c r="T683" s="17">
        <v>597733.43999999994</v>
      </c>
      <c r="U683" s="16">
        <v>0.20825624822230801</v>
      </c>
      <c r="V683" s="18">
        <v>3.2646587759622698</v>
      </c>
      <c r="W683" s="16">
        <v>-2.27711863032787E-2</v>
      </c>
      <c r="X683" s="18">
        <v>2.3122075284929702</v>
      </c>
      <c r="Y683" s="16">
        <v>-2.2741129322182901E-2</v>
      </c>
      <c r="Z683" s="15">
        <v>2446423.9900000002</v>
      </c>
      <c r="AA683" s="16">
        <v>0.15338296650254499</v>
      </c>
      <c r="AB683" s="17">
        <v>743462.89</v>
      </c>
      <c r="AC683" s="16">
        <v>0.20136179338544899</v>
      </c>
      <c r="AD683" s="17">
        <v>1090620.58</v>
      </c>
      <c r="AE683" s="16">
        <v>0.19044267433565401</v>
      </c>
      <c r="AF683" s="18">
        <v>3.2905798297477902</v>
      </c>
      <c r="AG683" s="16">
        <v>-3.9937034078384601E-2</v>
      </c>
      <c r="AH683" s="18">
        <v>2.24314856592932</v>
      </c>
      <c r="AI683" s="16">
        <v>-3.1131031029100899E-2</v>
      </c>
      <c r="AJ683" s="15">
        <v>4722305.3499999996</v>
      </c>
      <c r="AK683" s="16">
        <v>9.0927723603273503E-2</v>
      </c>
      <c r="AL683" s="17">
        <v>1419561.14</v>
      </c>
      <c r="AM683" s="16">
        <v>0.12520795436318199</v>
      </c>
      <c r="AN683" s="17">
        <v>2117034.16</v>
      </c>
      <c r="AO683" s="16">
        <v>0.110958673224614</v>
      </c>
      <c r="AP683" s="18">
        <v>3.3265952532343901</v>
      </c>
      <c r="AQ683" s="16">
        <v>-3.04656847003093E-2</v>
      </c>
      <c r="AR683" s="18">
        <v>2.2306231232471001</v>
      </c>
      <c r="AS683" s="16">
        <v>-1.80303283138337E-2</v>
      </c>
    </row>
    <row r="684" spans="2:45" x14ac:dyDescent="0.2">
      <c r="B684" s="29"/>
      <c r="C684" s="29"/>
      <c r="D684" s="29"/>
      <c r="E684" s="14" t="s">
        <v>287</v>
      </c>
      <c r="F684" s="15">
        <v>526749.69999999995</v>
      </c>
      <c r="G684" s="16">
        <v>0.403744935122829</v>
      </c>
      <c r="H684" s="17">
        <v>140967.25</v>
      </c>
      <c r="I684" s="16">
        <v>0.32592570645461999</v>
      </c>
      <c r="J684" s="17">
        <v>222873.14</v>
      </c>
      <c r="K684" s="16">
        <v>0.307246679433752</v>
      </c>
      <c r="L684" s="18">
        <v>3.7366813923092099</v>
      </c>
      <c r="M684" s="16">
        <v>5.86904894364631E-2</v>
      </c>
      <c r="N684" s="18">
        <v>2.3634507953717501</v>
      </c>
      <c r="O684" s="16">
        <v>7.3817939037242195E-2</v>
      </c>
      <c r="P684" s="15">
        <v>1936524.55</v>
      </c>
      <c r="Q684" s="16">
        <v>0.16437037781184199</v>
      </c>
      <c r="R684" s="17">
        <v>605049.86</v>
      </c>
      <c r="S684" s="16">
        <v>0.22153112587402199</v>
      </c>
      <c r="T684" s="17">
        <v>857800.15</v>
      </c>
      <c r="U684" s="16">
        <v>0.18165329163393701</v>
      </c>
      <c r="V684" s="18">
        <v>3.2006032527633299</v>
      </c>
      <c r="W684" s="16">
        <v>-4.6794344287609001E-2</v>
      </c>
      <c r="X684" s="18">
        <v>2.2575474602096999</v>
      </c>
      <c r="Y684" s="16">
        <v>-1.46260446650957E-2</v>
      </c>
      <c r="Z684" s="15">
        <v>3217196.67</v>
      </c>
      <c r="AA684" s="16">
        <v>0.154983854549716</v>
      </c>
      <c r="AB684" s="17">
        <v>999024.59</v>
      </c>
      <c r="AC684" s="16">
        <v>0.215373137985301</v>
      </c>
      <c r="AD684" s="17">
        <v>1491013.74</v>
      </c>
      <c r="AE684" s="16">
        <v>0.15940090706927501</v>
      </c>
      <c r="AF684" s="18">
        <v>3.2203378197127299</v>
      </c>
      <c r="AG684" s="16">
        <v>-4.9687854328993197E-2</v>
      </c>
      <c r="AH684" s="18">
        <v>2.1577243614133299</v>
      </c>
      <c r="AI684" s="16">
        <v>-3.8097714885567601E-3</v>
      </c>
      <c r="AJ684" s="15">
        <v>5836095.8700000001</v>
      </c>
      <c r="AK684" s="16">
        <v>0.11505824567546701</v>
      </c>
      <c r="AL684" s="17">
        <v>1808662.95</v>
      </c>
      <c r="AM684" s="16">
        <v>0.174789613064817</v>
      </c>
      <c r="AN684" s="17">
        <v>2765766.37</v>
      </c>
      <c r="AO684" s="16">
        <v>0.124993175136034</v>
      </c>
      <c r="AP684" s="18">
        <v>3.22674596170613</v>
      </c>
      <c r="AQ684" s="16">
        <v>-5.0844310100359898E-2</v>
      </c>
      <c r="AR684" s="18">
        <v>2.1101188926525301</v>
      </c>
      <c r="AS684" s="16">
        <v>-8.8311019836766202E-3</v>
      </c>
    </row>
    <row r="685" spans="2:45" x14ac:dyDescent="0.2">
      <c r="B685" s="29"/>
      <c r="C685" s="29"/>
      <c r="D685" s="29"/>
      <c r="E685" s="14" t="s">
        <v>288</v>
      </c>
      <c r="F685" s="15">
        <v>526057.11</v>
      </c>
      <c r="G685" s="16">
        <v>9.5990935321758394E-3</v>
      </c>
      <c r="H685" s="17">
        <v>141637.29999999999</v>
      </c>
      <c r="I685" s="16">
        <v>-6.7565342604840595E-2</v>
      </c>
      <c r="J685" s="17">
        <v>224218.34</v>
      </c>
      <c r="K685" s="16">
        <v>-3.5594201083323597E-2</v>
      </c>
      <c r="L685" s="18">
        <v>3.71411421991241</v>
      </c>
      <c r="M685" s="16">
        <v>8.27558644726724E-2</v>
      </c>
      <c r="N685" s="18">
        <v>2.3461823417299401</v>
      </c>
      <c r="O685" s="16">
        <v>4.6861284602669799E-2</v>
      </c>
      <c r="P685" s="15">
        <v>1620673.36</v>
      </c>
      <c r="Q685" s="16">
        <v>1.3279215193438601E-2</v>
      </c>
      <c r="R685" s="17">
        <v>433126.89</v>
      </c>
      <c r="S685" s="16">
        <v>-7.9718108236321805E-2</v>
      </c>
      <c r="T685" s="17">
        <v>688585.78</v>
      </c>
      <c r="U685" s="16">
        <v>-3.4964642552197001E-2</v>
      </c>
      <c r="V685" s="18">
        <v>3.7417980675362799</v>
      </c>
      <c r="W685" s="16">
        <v>0.101053084127881</v>
      </c>
      <c r="X685" s="18">
        <v>2.3536259491155902</v>
      </c>
      <c r="Y685" s="16">
        <v>4.9991803277782999E-2</v>
      </c>
      <c r="Z685" s="15">
        <v>3132311.42</v>
      </c>
      <c r="AA685" s="16">
        <v>-3.0840883387835801E-2</v>
      </c>
      <c r="AB685" s="17">
        <v>860624.35</v>
      </c>
      <c r="AC685" s="16">
        <v>-9.8962486648276005E-2</v>
      </c>
      <c r="AD685" s="17">
        <v>1384891.71</v>
      </c>
      <c r="AE685" s="16">
        <v>-5.6695841383747003E-2</v>
      </c>
      <c r="AF685" s="18">
        <v>3.6395802884266502</v>
      </c>
      <c r="AG685" s="16">
        <v>7.5603515115633804E-2</v>
      </c>
      <c r="AH685" s="18">
        <v>2.26177353606947</v>
      </c>
      <c r="AI685" s="16">
        <v>2.7408930364346301E-2</v>
      </c>
      <c r="AJ685" s="15">
        <v>6218315.2199999997</v>
      </c>
      <c r="AK685" s="16">
        <v>-6.4756803553862E-2</v>
      </c>
      <c r="AL685" s="17">
        <v>1762096.77</v>
      </c>
      <c r="AM685" s="16">
        <v>-0.105988488311028</v>
      </c>
      <c r="AN685" s="17">
        <v>2811986.57</v>
      </c>
      <c r="AO685" s="16">
        <v>-7.5270849265968706E-2</v>
      </c>
      <c r="AP685" s="18">
        <v>3.5289294696340701</v>
      </c>
      <c r="AQ685" s="16">
        <v>4.6119858881090603E-2</v>
      </c>
      <c r="AR685" s="18">
        <v>2.2113602128619001</v>
      </c>
      <c r="AS685" s="16">
        <v>1.13698651153811E-2</v>
      </c>
    </row>
    <row r="686" spans="2:45" x14ac:dyDescent="0.2">
      <c r="B686" s="29"/>
      <c r="C686" s="29"/>
      <c r="D686" s="29"/>
      <c r="E686" s="14" t="s">
        <v>289</v>
      </c>
      <c r="F686" s="15">
        <v>211248.83</v>
      </c>
      <c r="G686" s="16">
        <v>8.5820432729980495E-2</v>
      </c>
      <c r="H686" s="17">
        <v>60042.71</v>
      </c>
      <c r="I686" s="16">
        <v>0.120044344590975</v>
      </c>
      <c r="J686" s="17">
        <v>93612.18</v>
      </c>
      <c r="K686" s="16">
        <v>0.113025784239251</v>
      </c>
      <c r="L686" s="18">
        <v>3.5183093834372201</v>
      </c>
      <c r="M686" s="16">
        <v>-3.0555854351902698E-2</v>
      </c>
      <c r="N686" s="18">
        <v>2.2566382921538599</v>
      </c>
      <c r="O686" s="16">
        <v>-2.44426965614866E-2</v>
      </c>
      <c r="P686" s="15">
        <v>637194.42000000004</v>
      </c>
      <c r="Q686" s="16">
        <v>7.2959619841621901E-2</v>
      </c>
      <c r="R686" s="17">
        <v>180550.39</v>
      </c>
      <c r="S686" s="16">
        <v>9.1337662770197697E-2</v>
      </c>
      <c r="T686" s="17">
        <v>276728.40000000002</v>
      </c>
      <c r="U686" s="16">
        <v>8.4045487004365094E-2</v>
      </c>
      <c r="V686" s="18">
        <v>3.5291777547531198</v>
      </c>
      <c r="W686" s="16">
        <v>-1.6839923660222599E-2</v>
      </c>
      <c r="X686" s="18">
        <v>2.3025985767994901</v>
      </c>
      <c r="Y686" s="16">
        <v>-1.0226385604332601E-2</v>
      </c>
      <c r="Z686" s="15">
        <v>1223311.76</v>
      </c>
      <c r="AA686" s="16">
        <v>4.03719898357323E-2</v>
      </c>
      <c r="AB686" s="17">
        <v>346957.87</v>
      </c>
      <c r="AC686" s="16">
        <v>5.3054629881318802E-2</v>
      </c>
      <c r="AD686" s="17">
        <v>534657.56000000006</v>
      </c>
      <c r="AE686" s="16">
        <v>2.5977068868425501E-2</v>
      </c>
      <c r="AF686" s="18">
        <v>3.52582219852802</v>
      </c>
      <c r="AG686" s="16">
        <v>-1.20436677126768E-2</v>
      </c>
      <c r="AH686" s="18">
        <v>2.2880285467206298</v>
      </c>
      <c r="AI686" s="16">
        <v>1.4030450976047E-2</v>
      </c>
      <c r="AJ686" s="15">
        <v>2485816.13</v>
      </c>
      <c r="AK686" s="16">
        <v>3.4428234822174698E-2</v>
      </c>
      <c r="AL686" s="17">
        <v>701038.16</v>
      </c>
      <c r="AM686" s="16">
        <v>2.82598989159666E-2</v>
      </c>
      <c r="AN686" s="17">
        <v>1085873.95</v>
      </c>
      <c r="AO686" s="16">
        <v>4.5642670813673099E-3</v>
      </c>
      <c r="AP686" s="18">
        <v>3.5459070159604398</v>
      </c>
      <c r="AQ686" s="16">
        <v>5.9988101380896997E-3</v>
      </c>
      <c r="AR686" s="18">
        <v>2.2892308356784898</v>
      </c>
      <c r="AS686" s="16">
        <v>2.9728279931331099E-2</v>
      </c>
    </row>
    <row r="687" spans="2:45" x14ac:dyDescent="0.2">
      <c r="B687" s="29"/>
      <c r="C687" s="29"/>
      <c r="D687" s="29"/>
      <c r="E687" s="14" t="s">
        <v>290</v>
      </c>
      <c r="F687" s="15">
        <v>152618.6</v>
      </c>
      <c r="G687" s="16">
        <v>3.6492606255485401E-3</v>
      </c>
      <c r="H687" s="17">
        <v>41672.26</v>
      </c>
      <c r="I687" s="16">
        <v>-2.5945788770490901E-2</v>
      </c>
      <c r="J687" s="17">
        <v>64283.16</v>
      </c>
      <c r="K687" s="16">
        <v>-5.06998529306871E-2</v>
      </c>
      <c r="L687" s="18">
        <v>3.6623547654962798</v>
      </c>
      <c r="M687" s="16">
        <v>3.0383369893430101E-2</v>
      </c>
      <c r="N687" s="18">
        <v>2.3741614444591699</v>
      </c>
      <c r="O687" s="16">
        <v>5.7251769868594801E-2</v>
      </c>
      <c r="P687" s="15">
        <v>488428.52</v>
      </c>
      <c r="Q687" s="16">
        <v>-5.3259054561852197E-2</v>
      </c>
      <c r="R687" s="17">
        <v>136161.97</v>
      </c>
      <c r="S687" s="16">
        <v>-8.2319890866660805E-2</v>
      </c>
      <c r="T687" s="17">
        <v>200117.31</v>
      </c>
      <c r="U687" s="16">
        <v>-6.34803386023646E-2</v>
      </c>
      <c r="V687" s="18">
        <v>3.5871140818541298</v>
      </c>
      <c r="W687" s="16">
        <v>3.1667719519663302E-2</v>
      </c>
      <c r="X687" s="18">
        <v>2.44071100096239</v>
      </c>
      <c r="Y687" s="16">
        <v>1.0914115807519199E-2</v>
      </c>
      <c r="Z687" s="15">
        <v>934201.69</v>
      </c>
      <c r="AA687" s="16">
        <v>-4.0842489496104702E-2</v>
      </c>
      <c r="AB687" s="17">
        <v>262496.69</v>
      </c>
      <c r="AC687" s="16">
        <v>-6.0145671022919601E-2</v>
      </c>
      <c r="AD687" s="17">
        <v>387069.78</v>
      </c>
      <c r="AE687" s="16">
        <v>-5.4797387657464003E-2</v>
      </c>
      <c r="AF687" s="18">
        <v>3.5589084570933101</v>
      </c>
      <c r="AG687" s="16">
        <v>2.05384823282392E-2</v>
      </c>
      <c r="AH687" s="18">
        <v>2.4135226728369199</v>
      </c>
      <c r="AI687" s="16">
        <v>1.47639225485998E-2</v>
      </c>
      <c r="AJ687" s="15">
        <v>1855452.15</v>
      </c>
      <c r="AK687" s="16">
        <v>-2.5005950218184199E-2</v>
      </c>
      <c r="AL687" s="17">
        <v>528208.12</v>
      </c>
      <c r="AM687" s="16">
        <v>-3.6208305428446899E-2</v>
      </c>
      <c r="AN687" s="17">
        <v>779113.65</v>
      </c>
      <c r="AO687" s="16">
        <v>-3.8009657961936297E-2</v>
      </c>
      <c r="AP687" s="18">
        <v>3.5127293196477201</v>
      </c>
      <c r="AQ687" s="16">
        <v>1.1623212021185301E-2</v>
      </c>
      <c r="AR687" s="18">
        <v>2.3814910058372099</v>
      </c>
      <c r="AS687" s="16">
        <v>1.35175034254529E-2</v>
      </c>
    </row>
    <row r="688" spans="2:45" x14ac:dyDescent="0.2">
      <c r="B688" s="29"/>
      <c r="C688" s="29"/>
      <c r="D688" s="29"/>
      <c r="E688" s="14" t="s">
        <v>291</v>
      </c>
      <c r="F688" s="15">
        <v>210788.65</v>
      </c>
      <c r="G688" s="16">
        <v>-6.8396957630772401E-2</v>
      </c>
      <c r="H688" s="17">
        <v>56197.46</v>
      </c>
      <c r="I688" s="16">
        <v>-9.1412848973056196E-2</v>
      </c>
      <c r="J688" s="17">
        <v>94523.51</v>
      </c>
      <c r="K688" s="16">
        <v>-0.123892579056212</v>
      </c>
      <c r="L688" s="18">
        <v>3.7508572451495099</v>
      </c>
      <c r="M688" s="16">
        <v>2.53315175283623E-2</v>
      </c>
      <c r="N688" s="18">
        <v>2.2300129354062301</v>
      </c>
      <c r="O688" s="16">
        <v>6.3343398422144301E-2</v>
      </c>
      <c r="P688" s="15">
        <v>722466</v>
      </c>
      <c r="Q688" s="16">
        <v>4.2483162446012397E-3</v>
      </c>
      <c r="R688" s="17">
        <v>193477.86</v>
      </c>
      <c r="S688" s="16">
        <v>5.5334575625418103E-3</v>
      </c>
      <c r="T688" s="17">
        <v>324315.11</v>
      </c>
      <c r="U688" s="16">
        <v>-1.6994652251462398E-2</v>
      </c>
      <c r="V688" s="18">
        <v>3.7341016693072802</v>
      </c>
      <c r="W688" s="16">
        <v>-1.27806917639104E-3</v>
      </c>
      <c r="X688" s="18">
        <v>2.2276667898698901</v>
      </c>
      <c r="Y688" s="16">
        <v>2.1610226785355999E-2</v>
      </c>
      <c r="Z688" s="15">
        <v>1371248.13</v>
      </c>
      <c r="AA688" s="16">
        <v>1.40489359792781E-2</v>
      </c>
      <c r="AB688" s="17">
        <v>371981.7</v>
      </c>
      <c r="AC688" s="16">
        <v>1.7436185765745099E-2</v>
      </c>
      <c r="AD688" s="17">
        <v>625309.35</v>
      </c>
      <c r="AE688" s="16">
        <v>-1.7244488958726499E-4</v>
      </c>
      <c r="AF688" s="18">
        <v>3.6863322308597399</v>
      </c>
      <c r="AG688" s="16">
        <v>-3.3292012156199398E-3</v>
      </c>
      <c r="AH688" s="18">
        <v>2.1929116044722501</v>
      </c>
      <c r="AI688" s="16">
        <v>1.42238336962966E-2</v>
      </c>
      <c r="AJ688" s="15">
        <v>2776467.1</v>
      </c>
      <c r="AK688" s="16">
        <v>4.6776760660730499E-2</v>
      </c>
      <c r="AL688" s="17">
        <v>765575.46</v>
      </c>
      <c r="AM688" s="16">
        <v>4.5858842043873103E-2</v>
      </c>
      <c r="AN688" s="17">
        <v>1289418.24</v>
      </c>
      <c r="AO688" s="16">
        <v>2.5628701938085599E-2</v>
      </c>
      <c r="AP688" s="18">
        <v>3.6266406710580799</v>
      </c>
      <c r="AQ688" s="16">
        <v>8.7766970068687503E-4</v>
      </c>
      <c r="AR688" s="18">
        <v>2.1532711527331898</v>
      </c>
      <c r="AS688" s="16">
        <v>2.06196050117185E-2</v>
      </c>
    </row>
    <row r="689" spans="2:45" x14ac:dyDescent="0.2">
      <c r="B689" s="29"/>
      <c r="C689" s="29"/>
      <c r="D689" s="29"/>
      <c r="E689" s="14" t="s">
        <v>292</v>
      </c>
      <c r="F689" s="15">
        <v>1498593.59</v>
      </c>
      <c r="G689" s="16">
        <v>2.8969395678525699E-2</v>
      </c>
      <c r="H689" s="17">
        <v>392182.42</v>
      </c>
      <c r="I689" s="16">
        <v>2.4406227195850502E-2</v>
      </c>
      <c r="J689" s="17">
        <v>690479.92</v>
      </c>
      <c r="K689" s="16">
        <v>2.34958342656361E-2</v>
      </c>
      <c r="L689" s="18">
        <v>3.8211646253802001</v>
      </c>
      <c r="M689" s="16">
        <v>4.4544521123871701E-3</v>
      </c>
      <c r="N689" s="18">
        <v>2.17036520048259</v>
      </c>
      <c r="O689" s="16">
        <v>5.3479078562316002E-3</v>
      </c>
      <c r="P689" s="15">
        <v>4906596.12</v>
      </c>
      <c r="Q689" s="16">
        <v>4.7986761395979197E-2</v>
      </c>
      <c r="R689" s="17">
        <v>1277100.8999999999</v>
      </c>
      <c r="S689" s="16">
        <v>4.3844238834728301E-2</v>
      </c>
      <c r="T689" s="17">
        <v>2246638.69</v>
      </c>
      <c r="U689" s="16">
        <v>4.5207128143332102E-2</v>
      </c>
      <c r="V689" s="18">
        <v>3.84198000330279</v>
      </c>
      <c r="W689" s="16">
        <v>3.9685255779879497E-3</v>
      </c>
      <c r="X689" s="18">
        <v>2.1839720564947598</v>
      </c>
      <c r="Y689" s="16">
        <v>2.6594090088007498E-3</v>
      </c>
      <c r="Z689" s="15">
        <v>9186298.8100000005</v>
      </c>
      <c r="AA689" s="16">
        <v>5.1960974525055999E-2</v>
      </c>
      <c r="AB689" s="17">
        <v>2416942.79</v>
      </c>
      <c r="AC689" s="16">
        <v>5.7550244966069801E-2</v>
      </c>
      <c r="AD689" s="17">
        <v>4259629.5599999996</v>
      </c>
      <c r="AE689" s="16">
        <v>5.9243490594679898E-2</v>
      </c>
      <c r="AF689" s="18">
        <v>3.8007928230688499</v>
      </c>
      <c r="AG689" s="16">
        <v>-5.2851110078398203E-3</v>
      </c>
      <c r="AH689" s="18">
        <v>2.15659570406399</v>
      </c>
      <c r="AI689" s="16">
        <v>-6.8752049309602397E-3</v>
      </c>
      <c r="AJ689" s="15">
        <v>17803335.469999999</v>
      </c>
      <c r="AK689" s="16">
        <v>4.13786461738051E-2</v>
      </c>
      <c r="AL689" s="17">
        <v>4729116.26</v>
      </c>
      <c r="AM689" s="16">
        <v>7.7714161060237194E-2</v>
      </c>
      <c r="AN689" s="17">
        <v>8337456.2599999998</v>
      </c>
      <c r="AO689" s="16">
        <v>8.0353625627024805E-2</v>
      </c>
      <c r="AP689" s="18">
        <v>3.7646220754995801</v>
      </c>
      <c r="AQ689" s="16">
        <v>-3.3715354404071203E-2</v>
      </c>
      <c r="AR689" s="18">
        <v>2.1353437924962502</v>
      </c>
      <c r="AS689" s="16">
        <v>-3.6076131489445599E-2</v>
      </c>
    </row>
    <row r="690" spans="2:45" x14ac:dyDescent="0.2">
      <c r="B690" s="29"/>
      <c r="C690" s="29"/>
      <c r="D690" s="29"/>
      <c r="E690" s="14" t="s">
        <v>293</v>
      </c>
      <c r="F690" s="15">
        <v>113758.93</v>
      </c>
      <c r="G690" s="16">
        <v>3.7852409904832497E-2</v>
      </c>
      <c r="H690" s="17">
        <v>31245.119999999999</v>
      </c>
      <c r="I690" s="16">
        <v>1.72182532757915E-2</v>
      </c>
      <c r="J690" s="17">
        <v>44857.39</v>
      </c>
      <c r="K690" s="16">
        <v>-6.6076964291490498E-4</v>
      </c>
      <c r="L690" s="18">
        <v>3.64085431580996</v>
      </c>
      <c r="M690" s="16">
        <v>2.0284886318734499E-2</v>
      </c>
      <c r="N690" s="18">
        <v>2.5360131296091901</v>
      </c>
      <c r="O690" s="16">
        <v>3.8538644714253598E-2</v>
      </c>
      <c r="P690" s="15">
        <v>334488.40000000002</v>
      </c>
      <c r="Q690" s="16">
        <v>-1.4511170719130301E-2</v>
      </c>
      <c r="R690" s="17">
        <v>92354.74</v>
      </c>
      <c r="S690" s="16">
        <v>-3.8335087878229403E-2</v>
      </c>
      <c r="T690" s="17">
        <v>127730.71</v>
      </c>
      <c r="U690" s="16">
        <v>-5.2852087284240998E-2</v>
      </c>
      <c r="V690" s="18">
        <v>3.6217783732594602</v>
      </c>
      <c r="W690" s="16">
        <v>2.4773615901754201E-2</v>
      </c>
      <c r="X690" s="18">
        <v>2.6186999195416698</v>
      </c>
      <c r="Y690" s="16">
        <v>4.0480389652314902E-2</v>
      </c>
      <c r="Z690" s="15">
        <v>625259.46</v>
      </c>
      <c r="AA690" s="16">
        <v>-4.0348480608003903E-2</v>
      </c>
      <c r="AB690" s="17">
        <v>175887.42</v>
      </c>
      <c r="AC690" s="16">
        <v>-4.96616737287058E-2</v>
      </c>
      <c r="AD690" s="17">
        <v>245770.04</v>
      </c>
      <c r="AE690" s="16">
        <v>-7.9910940395107696E-2</v>
      </c>
      <c r="AF690" s="18">
        <v>3.5548844823580898</v>
      </c>
      <c r="AG690" s="16">
        <v>9.7998711229956102E-3</v>
      </c>
      <c r="AH690" s="18">
        <v>2.5440833227679001</v>
      </c>
      <c r="AI690" s="16">
        <v>4.2998511257261098E-2</v>
      </c>
      <c r="AJ690" s="15">
        <v>1288105.23</v>
      </c>
      <c r="AK690" s="16">
        <v>-2.9798918677210899E-2</v>
      </c>
      <c r="AL690" s="17">
        <v>366195.41</v>
      </c>
      <c r="AM690" s="16">
        <v>-3.52871209348085E-2</v>
      </c>
      <c r="AN690" s="17">
        <v>521429.63</v>
      </c>
      <c r="AO690" s="16">
        <v>-5.8387799060684101E-2</v>
      </c>
      <c r="AP690" s="18">
        <v>3.5175351597115898</v>
      </c>
      <c r="AQ690" s="16">
        <v>5.6889488848907302E-3</v>
      </c>
      <c r="AR690" s="18">
        <v>2.4703337821442899</v>
      </c>
      <c r="AS690" s="16">
        <v>3.0361629081434999E-2</v>
      </c>
    </row>
    <row r="691" spans="2:45" x14ac:dyDescent="0.2">
      <c r="B691" s="29"/>
      <c r="C691" s="29"/>
      <c r="D691" s="29"/>
      <c r="E691" s="14" t="s">
        <v>294</v>
      </c>
      <c r="F691" s="15">
        <v>551113.98</v>
      </c>
      <c r="G691" s="16">
        <v>4.8299533906378898E-3</v>
      </c>
      <c r="H691" s="17">
        <v>144769.21</v>
      </c>
      <c r="I691" s="16">
        <v>-3.5928812440548602E-2</v>
      </c>
      <c r="J691" s="17">
        <v>226011.79</v>
      </c>
      <c r="K691" s="16">
        <v>-3.3545345033894398E-2</v>
      </c>
      <c r="L691" s="18">
        <v>3.8068452539044699</v>
      </c>
      <c r="M691" s="16">
        <v>4.2277755374442297E-2</v>
      </c>
      <c r="N691" s="18">
        <v>2.4384302252550598</v>
      </c>
      <c r="O691" s="16">
        <v>3.9707293277901602E-2</v>
      </c>
      <c r="P691" s="15">
        <v>1802357.28</v>
      </c>
      <c r="Q691" s="16">
        <v>-2.3758508008952899E-2</v>
      </c>
      <c r="R691" s="17">
        <v>485086.99</v>
      </c>
      <c r="S691" s="16">
        <v>-6.3703728381176994E-2</v>
      </c>
      <c r="T691" s="17">
        <v>725657.26</v>
      </c>
      <c r="U691" s="16">
        <v>-1.12464026979179E-2</v>
      </c>
      <c r="V691" s="18">
        <v>3.7155341560489998</v>
      </c>
      <c r="W691" s="16">
        <v>4.2663013389084903E-2</v>
      </c>
      <c r="X691" s="18">
        <v>2.4837583517044899</v>
      </c>
      <c r="Y691" s="16">
        <v>-1.26544220371745E-2</v>
      </c>
      <c r="Z691" s="15">
        <v>3327511.82</v>
      </c>
      <c r="AA691" s="16">
        <v>-1.7234195437243902E-2</v>
      </c>
      <c r="AB691" s="17">
        <v>902020.58</v>
      </c>
      <c r="AC691" s="16">
        <v>-4.4472609378245001E-2</v>
      </c>
      <c r="AD691" s="17">
        <v>1352455.29</v>
      </c>
      <c r="AE691" s="16">
        <v>-5.0260462629406703E-3</v>
      </c>
      <c r="AF691" s="18">
        <v>3.68895332742852</v>
      </c>
      <c r="AG691" s="16">
        <v>2.85061571320076E-2</v>
      </c>
      <c r="AH691" s="18">
        <v>2.4603488519017902</v>
      </c>
      <c r="AI691" s="16">
        <v>-1.2269817846437299E-2</v>
      </c>
      <c r="AJ691" s="15">
        <v>6444862.9400000004</v>
      </c>
      <c r="AK691" s="16">
        <v>-7.9058653481594299E-3</v>
      </c>
      <c r="AL691" s="17">
        <v>1774550.59</v>
      </c>
      <c r="AM691" s="16">
        <v>-2.18708783119805E-2</v>
      </c>
      <c r="AN691" s="17">
        <v>2642862.88</v>
      </c>
      <c r="AO691" s="16">
        <v>-9.2970072841608002E-5</v>
      </c>
      <c r="AP691" s="18">
        <v>3.63182823657904</v>
      </c>
      <c r="AQ691" s="16">
        <v>1.42772693851716E-2</v>
      </c>
      <c r="AR691" s="18">
        <v>2.4385914943873299</v>
      </c>
      <c r="AS691" s="16">
        <v>-7.8136217082972505E-3</v>
      </c>
    </row>
    <row r="692" spans="2:45" x14ac:dyDescent="0.2">
      <c r="B692" s="29"/>
      <c r="C692" s="29"/>
      <c r="D692" s="29"/>
      <c r="E692" s="14" t="s">
        <v>295</v>
      </c>
      <c r="F692" s="15">
        <v>346300.38</v>
      </c>
      <c r="G692" s="16">
        <v>-0.19621612482919301</v>
      </c>
      <c r="H692" s="17">
        <v>120349.06</v>
      </c>
      <c r="I692" s="16">
        <v>-0.32932806896801498</v>
      </c>
      <c r="J692" s="17">
        <v>198178.93</v>
      </c>
      <c r="K692" s="16">
        <v>-0.381556201235421</v>
      </c>
      <c r="L692" s="18">
        <v>2.8774664297336399</v>
      </c>
      <c r="M692" s="16">
        <v>0.19847549596118999</v>
      </c>
      <c r="N692" s="18">
        <v>1.7474127042668</v>
      </c>
      <c r="O692" s="16">
        <v>0.29968782414257999</v>
      </c>
      <c r="P692" s="15">
        <v>1013067.81</v>
      </c>
      <c r="Q692" s="16">
        <v>-0.101437891406591</v>
      </c>
      <c r="R692" s="17">
        <v>355415</v>
      </c>
      <c r="S692" s="16">
        <v>-0.16698022732651699</v>
      </c>
      <c r="T692" s="17">
        <v>602489.03</v>
      </c>
      <c r="U692" s="16">
        <v>-0.19683611120453701</v>
      </c>
      <c r="V692" s="18">
        <v>2.8503800064713101</v>
      </c>
      <c r="W692" s="16">
        <v>7.86804084008417E-2</v>
      </c>
      <c r="X692" s="18">
        <v>1.6814709638779599</v>
      </c>
      <c r="Y692" s="16">
        <v>0.118778024172649</v>
      </c>
      <c r="Z692" s="15">
        <v>1774526.86</v>
      </c>
      <c r="AA692" s="16">
        <v>-0.13221806190368701</v>
      </c>
      <c r="AB692" s="17">
        <v>603768.19999999995</v>
      </c>
      <c r="AC692" s="16">
        <v>-0.18340798889506199</v>
      </c>
      <c r="AD692" s="17">
        <v>1014476.76</v>
      </c>
      <c r="AE692" s="16">
        <v>-0.21666743792008999</v>
      </c>
      <c r="AF692" s="18">
        <v>2.9390863248511598</v>
      </c>
      <c r="AG692" s="16">
        <v>6.2687273810221697E-2</v>
      </c>
      <c r="AH692" s="18">
        <v>1.7492040527374899</v>
      </c>
      <c r="AI692" s="16">
        <v>0.107807820208791</v>
      </c>
      <c r="AJ692" s="15">
        <v>3744212.95</v>
      </c>
      <c r="AK692" s="16">
        <v>2.3924547678796002E-3</v>
      </c>
      <c r="AL692" s="17">
        <v>1328926</v>
      </c>
      <c r="AM692" s="16">
        <v>-6.0344770716483599E-3</v>
      </c>
      <c r="AN692" s="17">
        <v>2251183.7200000002</v>
      </c>
      <c r="AO692" s="16">
        <v>-3.9256948302585297E-2</v>
      </c>
      <c r="AP692" s="18">
        <v>2.8174728690687099</v>
      </c>
      <c r="AQ692" s="16">
        <v>8.4780926955102601E-3</v>
      </c>
      <c r="AR692" s="18">
        <v>1.6632196282940399</v>
      </c>
      <c r="AS692" s="16">
        <v>4.33512404767121E-2</v>
      </c>
    </row>
    <row r="693" spans="2:45" x14ac:dyDescent="0.2">
      <c r="B693" s="29"/>
      <c r="C693" s="29"/>
      <c r="D693" s="29"/>
      <c r="E693" s="14" t="s">
        <v>296</v>
      </c>
      <c r="F693" s="15">
        <v>445432.82</v>
      </c>
      <c r="G693" s="16">
        <v>0.10245851915634201</v>
      </c>
      <c r="H693" s="17">
        <v>169392.51</v>
      </c>
      <c r="I693" s="16">
        <v>0.199739714379913</v>
      </c>
      <c r="J693" s="17">
        <v>313100.94</v>
      </c>
      <c r="K693" s="16">
        <v>0.233765122246409</v>
      </c>
      <c r="L693" s="18">
        <v>2.6295898207069501</v>
      </c>
      <c r="M693" s="16">
        <v>-8.1085250456888303E-2</v>
      </c>
      <c r="N693" s="18">
        <v>1.4226492580954899</v>
      </c>
      <c r="O693" s="16">
        <v>-0.106427553123715</v>
      </c>
      <c r="P693" s="15">
        <v>1305041.3799999999</v>
      </c>
      <c r="Q693" s="16">
        <v>8.8748228931848402E-2</v>
      </c>
      <c r="R693" s="17">
        <v>471364.38</v>
      </c>
      <c r="S693" s="16">
        <v>0.17349164369235101</v>
      </c>
      <c r="T693" s="17">
        <v>866958.79</v>
      </c>
      <c r="U693" s="16">
        <v>0.19567881547419899</v>
      </c>
      <c r="V693" s="18">
        <v>2.7686465829259301</v>
      </c>
      <c r="W693" s="16">
        <v>-7.2214757741145996E-2</v>
      </c>
      <c r="X693" s="18">
        <v>1.50530958916744</v>
      </c>
      <c r="Y693" s="16">
        <v>-8.9430861497652406E-2</v>
      </c>
      <c r="Z693" s="15">
        <v>2222677.2999999998</v>
      </c>
      <c r="AA693" s="16">
        <v>1.70185449348269E-2</v>
      </c>
      <c r="AB693" s="17">
        <v>751636.86</v>
      </c>
      <c r="AC693" s="16">
        <v>5.4086470819918103E-2</v>
      </c>
      <c r="AD693" s="17">
        <v>1358629.45</v>
      </c>
      <c r="AE693" s="16">
        <v>5.9348341794382198E-2</v>
      </c>
      <c r="AF693" s="18">
        <v>2.9571158870521601</v>
      </c>
      <c r="AG693" s="16">
        <v>-3.5165925103144501E-2</v>
      </c>
      <c r="AH693" s="18">
        <v>1.6359702051210501</v>
      </c>
      <c r="AI693" s="16">
        <v>-3.9958335883978201E-2</v>
      </c>
      <c r="AJ693" s="15">
        <v>4533886.03</v>
      </c>
      <c r="AK693" s="16">
        <v>4.4819408691875798E-2</v>
      </c>
      <c r="AL693" s="17">
        <v>1543031.48</v>
      </c>
      <c r="AM693" s="16">
        <v>8.2883116142501295E-2</v>
      </c>
      <c r="AN693" s="17">
        <v>2779408</v>
      </c>
      <c r="AO693" s="16">
        <v>8.3524256470848907E-2</v>
      </c>
      <c r="AP693" s="18">
        <v>2.9382978174884702</v>
      </c>
      <c r="AQ693" s="16">
        <v>-3.5150337911092198E-2</v>
      </c>
      <c r="AR693" s="18">
        <v>1.63124162771353</v>
      </c>
      <c r="AS693" s="16">
        <v>-3.5721256398115998E-2</v>
      </c>
    </row>
    <row r="694" spans="2:45" x14ac:dyDescent="0.2">
      <c r="B694" s="29"/>
      <c r="C694" s="29"/>
      <c r="D694" s="29"/>
      <c r="E694" s="14" t="s">
        <v>297</v>
      </c>
      <c r="F694" s="15">
        <v>133889.60999999999</v>
      </c>
      <c r="G694" s="16">
        <v>-3.7116120940984001E-2</v>
      </c>
      <c r="H694" s="17">
        <v>36229.25</v>
      </c>
      <c r="I694" s="16">
        <v>-8.3239664787222695E-2</v>
      </c>
      <c r="J694" s="17">
        <v>52885.47</v>
      </c>
      <c r="K694" s="16">
        <v>-9.1362409935975802E-2</v>
      </c>
      <c r="L694" s="18">
        <v>3.6956219077126899</v>
      </c>
      <c r="M694" s="16">
        <v>5.0311452267984003E-2</v>
      </c>
      <c r="N694" s="18">
        <v>2.5316898951640199</v>
      </c>
      <c r="O694" s="16">
        <v>5.9700687697907803E-2</v>
      </c>
      <c r="P694" s="15">
        <v>403990.48</v>
      </c>
      <c r="Q694" s="16">
        <v>-6.8195188553993494E-2</v>
      </c>
      <c r="R694" s="17">
        <v>112594.38</v>
      </c>
      <c r="S694" s="16">
        <v>-9.6284170049282206E-2</v>
      </c>
      <c r="T694" s="17">
        <v>158730.60999999999</v>
      </c>
      <c r="U694" s="16">
        <v>-9.4102333797552201E-2</v>
      </c>
      <c r="V694" s="18">
        <v>3.5880163823451898</v>
      </c>
      <c r="W694" s="16">
        <v>3.1081652621732299E-2</v>
      </c>
      <c r="X694" s="18">
        <v>2.5451327881874799</v>
      </c>
      <c r="Y694" s="16">
        <v>2.8598313264413401E-2</v>
      </c>
      <c r="Z694" s="15">
        <v>767249.85</v>
      </c>
      <c r="AA694" s="16">
        <v>-7.8670584015610598E-2</v>
      </c>
      <c r="AB694" s="17">
        <v>217744.94</v>
      </c>
      <c r="AC694" s="16">
        <v>-8.4956426524516904E-2</v>
      </c>
      <c r="AD694" s="17">
        <v>307089.8</v>
      </c>
      <c r="AE694" s="16">
        <v>-9.9623107481832202E-2</v>
      </c>
      <c r="AF694" s="18">
        <v>3.5236173570784199</v>
      </c>
      <c r="AG694" s="16">
        <v>6.86944610192897E-3</v>
      </c>
      <c r="AH694" s="18">
        <v>2.4984543609068099</v>
      </c>
      <c r="AI694" s="16">
        <v>2.3270836513386899E-2</v>
      </c>
      <c r="AJ694" s="15">
        <v>1561193.28</v>
      </c>
      <c r="AK694" s="16">
        <v>-8.9680347038295902E-2</v>
      </c>
      <c r="AL694" s="17">
        <v>446985.23</v>
      </c>
      <c r="AM694" s="16">
        <v>-8.9359630589685698E-2</v>
      </c>
      <c r="AN694" s="17">
        <v>635716.06000000006</v>
      </c>
      <c r="AO694" s="16">
        <v>-0.105408539129085</v>
      </c>
      <c r="AP694" s="18">
        <v>3.4927178242556201</v>
      </c>
      <c r="AQ694" s="16">
        <v>-3.5218782231003903E-4</v>
      </c>
      <c r="AR694" s="18">
        <v>2.4558027997593799</v>
      </c>
      <c r="AS694" s="16">
        <v>1.7581424347016601E-2</v>
      </c>
    </row>
    <row r="695" spans="2:45" x14ac:dyDescent="0.2">
      <c r="B695" s="29"/>
      <c r="C695" s="29"/>
      <c r="D695" s="29"/>
      <c r="E695" s="14" t="s">
        <v>298</v>
      </c>
      <c r="F695" s="15">
        <v>230293.66</v>
      </c>
      <c r="G695" s="16">
        <v>-6.8523076186312801E-2</v>
      </c>
      <c r="H695" s="17">
        <v>65792.39</v>
      </c>
      <c r="I695" s="16">
        <v>-6.0800501801815697E-2</v>
      </c>
      <c r="J695" s="17">
        <v>95953.83</v>
      </c>
      <c r="K695" s="16">
        <v>-6.2665467864140706E-2</v>
      </c>
      <c r="L695" s="18">
        <v>3.50030847032613</v>
      </c>
      <c r="M695" s="16">
        <v>-8.2225069320336804E-3</v>
      </c>
      <c r="N695" s="18">
        <v>2.40004656406107</v>
      </c>
      <c r="O695" s="16">
        <v>-6.2492185248147801E-3</v>
      </c>
      <c r="P695" s="15">
        <v>702113.2</v>
      </c>
      <c r="Q695" s="16">
        <v>-3.3780176943849598E-2</v>
      </c>
      <c r="R695" s="17">
        <v>200793.13</v>
      </c>
      <c r="S695" s="16">
        <v>-3.2885847919371602E-2</v>
      </c>
      <c r="T695" s="17">
        <v>285963.37</v>
      </c>
      <c r="U695" s="16">
        <v>-3.9496205641586797E-2</v>
      </c>
      <c r="V695" s="18">
        <v>3.49669931436399</v>
      </c>
      <c r="W695" s="16">
        <v>-9.2473987952091405E-4</v>
      </c>
      <c r="X695" s="18">
        <v>2.4552557203392902</v>
      </c>
      <c r="Y695" s="16">
        <v>5.9510735213236E-3</v>
      </c>
      <c r="Z695" s="15">
        <v>1456246.39</v>
      </c>
      <c r="AA695" s="16">
        <v>-2.9985905839660801E-3</v>
      </c>
      <c r="AB695" s="17">
        <v>416830.4</v>
      </c>
      <c r="AC695" s="16">
        <v>-3.3480567876108202E-3</v>
      </c>
      <c r="AD695" s="17">
        <v>586073.80000000005</v>
      </c>
      <c r="AE695" s="16">
        <v>-2.4808412294492498E-2</v>
      </c>
      <c r="AF695" s="18">
        <v>3.4936184836806499</v>
      </c>
      <c r="AG695" s="16">
        <v>3.5064016683532099E-4</v>
      </c>
      <c r="AH695" s="18">
        <v>2.48474917322699</v>
      </c>
      <c r="AI695" s="16">
        <v>2.2364653249154799E-2</v>
      </c>
      <c r="AJ695" s="15">
        <v>3641518.07</v>
      </c>
      <c r="AK695" s="16">
        <v>1.9169636309993399E-2</v>
      </c>
      <c r="AL695" s="17">
        <v>1055124.1299999999</v>
      </c>
      <c r="AM695" s="16">
        <v>2.4980289907845E-2</v>
      </c>
      <c r="AN695" s="17">
        <v>1457375.78</v>
      </c>
      <c r="AO695" s="16">
        <v>-1.4118672184248299E-2</v>
      </c>
      <c r="AP695" s="18">
        <v>3.4512698235799002</v>
      </c>
      <c r="AQ695" s="16">
        <v>-5.6690393513557803E-3</v>
      </c>
      <c r="AR695" s="18">
        <v>2.4986816166246402</v>
      </c>
      <c r="AS695" s="16">
        <v>3.3765025825159799E-2</v>
      </c>
    </row>
    <row r="696" spans="2:45" x14ac:dyDescent="0.2">
      <c r="B696" s="29"/>
      <c r="C696" s="29"/>
      <c r="D696" s="29"/>
      <c r="E696" s="14" t="s">
        <v>299</v>
      </c>
      <c r="F696" s="15">
        <v>1668587.61</v>
      </c>
      <c r="G696" s="16">
        <v>0.316560024197237</v>
      </c>
      <c r="H696" s="17">
        <v>474143.59</v>
      </c>
      <c r="I696" s="16">
        <v>0.35017658321628198</v>
      </c>
      <c r="J696" s="17">
        <v>656524.94999999995</v>
      </c>
      <c r="K696" s="16">
        <v>0.32025681226625402</v>
      </c>
      <c r="L696" s="18">
        <v>3.51916095712693</v>
      </c>
      <c r="M696" s="16">
        <v>-2.4897898124530402E-2</v>
      </c>
      <c r="N696" s="18">
        <v>2.5415448567491601</v>
      </c>
      <c r="O696" s="16">
        <v>-2.80005225852326E-3</v>
      </c>
      <c r="P696" s="15">
        <v>7756160.3399999999</v>
      </c>
      <c r="Q696" s="16">
        <v>0.122344265457259</v>
      </c>
      <c r="R696" s="17">
        <v>2518775.6800000002</v>
      </c>
      <c r="S696" s="16">
        <v>0.147406883237722</v>
      </c>
      <c r="T696" s="17">
        <v>2658455.69</v>
      </c>
      <c r="U696" s="16">
        <v>0.168414659073994</v>
      </c>
      <c r="V696" s="18">
        <v>3.0793374739905399</v>
      </c>
      <c r="W696" s="16">
        <v>-2.1842833738056899E-2</v>
      </c>
      <c r="X696" s="18">
        <v>2.9175435833575998</v>
      </c>
      <c r="Y696" s="16">
        <v>-3.9429831917075997E-2</v>
      </c>
      <c r="Z696" s="15">
        <v>12400899.76</v>
      </c>
      <c r="AA696" s="16">
        <v>9.8825626976066297E-2</v>
      </c>
      <c r="AB696" s="17">
        <v>3940624.71</v>
      </c>
      <c r="AC696" s="16">
        <v>0.16454078527034799</v>
      </c>
      <c r="AD696" s="17">
        <v>4646099.1500000004</v>
      </c>
      <c r="AE696" s="16">
        <v>0.12689275316945201</v>
      </c>
      <c r="AF696" s="18">
        <v>3.1469375219950799</v>
      </c>
      <c r="AG696" s="16">
        <v>-5.6430104574676801E-2</v>
      </c>
      <c r="AH696" s="18">
        <v>2.6690992507122902</v>
      </c>
      <c r="AI696" s="16">
        <v>-2.4906652487066801E-2</v>
      </c>
      <c r="AJ696" s="15">
        <v>22542094.530000001</v>
      </c>
      <c r="AK696" s="16">
        <v>7.0302754822437905E-2</v>
      </c>
      <c r="AL696" s="17">
        <v>6992684.7999999998</v>
      </c>
      <c r="AM696" s="16">
        <v>0.12842095109315099</v>
      </c>
      <c r="AN696" s="17">
        <v>8629015.8100000005</v>
      </c>
      <c r="AO696" s="16">
        <v>7.0125058722369502E-2</v>
      </c>
      <c r="AP696" s="18">
        <v>3.2236680437819798</v>
      </c>
      <c r="AQ696" s="16">
        <v>-5.1504003195271902E-2</v>
      </c>
      <c r="AR696" s="18">
        <v>2.6123598596118498</v>
      </c>
      <c r="AS696" s="16">
        <v>1.66051713881468E-4</v>
      </c>
    </row>
    <row r="697" spans="2:45" x14ac:dyDescent="0.2">
      <c r="B697" s="29"/>
      <c r="C697" s="29"/>
      <c r="D697" s="29"/>
      <c r="E697" s="14" t="s">
        <v>300</v>
      </c>
      <c r="F697" s="15">
        <v>1137690.8799999999</v>
      </c>
      <c r="G697" s="16">
        <v>2.1736864931608198E-2</v>
      </c>
      <c r="H697" s="17">
        <v>307676.28000000003</v>
      </c>
      <c r="I697" s="16">
        <v>2.2048552477336801E-2</v>
      </c>
      <c r="J697" s="17">
        <v>498790.76</v>
      </c>
      <c r="K697" s="16">
        <v>2.0679538789999299E-2</v>
      </c>
      <c r="L697" s="18">
        <v>3.6976879725664902</v>
      </c>
      <c r="M697" s="16">
        <v>-3.04963541089331E-4</v>
      </c>
      <c r="N697" s="18">
        <v>2.2808980663555198</v>
      </c>
      <c r="O697" s="16">
        <v>1.0359041221326001E-3</v>
      </c>
      <c r="P697" s="15">
        <v>3476551.21</v>
      </c>
      <c r="Q697" s="16">
        <v>3.0291987697760102E-3</v>
      </c>
      <c r="R697" s="17">
        <v>968715.59</v>
      </c>
      <c r="S697" s="16">
        <v>1.0342341071233101E-2</v>
      </c>
      <c r="T697" s="17">
        <v>1553277.37</v>
      </c>
      <c r="U697" s="16">
        <v>1.22929859847614E-2</v>
      </c>
      <c r="V697" s="18">
        <v>3.5888254983075099</v>
      </c>
      <c r="W697" s="16">
        <v>-7.2382815251542899E-3</v>
      </c>
      <c r="X697" s="18">
        <v>2.2382037343401202</v>
      </c>
      <c r="Y697" s="16">
        <v>-9.1512905287727108E-3</v>
      </c>
      <c r="Z697" s="15">
        <v>6400869.1500000004</v>
      </c>
      <c r="AA697" s="16">
        <v>1.00485824521786E-2</v>
      </c>
      <c r="AB697" s="17">
        <v>1784408.92</v>
      </c>
      <c r="AC697" s="16">
        <v>1.41864157274496E-2</v>
      </c>
      <c r="AD697" s="17">
        <v>2898765.48</v>
      </c>
      <c r="AE697" s="16">
        <v>2.03966727716598E-2</v>
      </c>
      <c r="AF697" s="18">
        <v>3.5871089178370599</v>
      </c>
      <c r="AG697" s="16">
        <v>-4.0799533607468203E-3</v>
      </c>
      <c r="AH697" s="18">
        <v>2.2081362546100101</v>
      </c>
      <c r="AI697" s="16">
        <v>-1.01412427104188E-2</v>
      </c>
      <c r="AJ697" s="15">
        <v>12993177.99</v>
      </c>
      <c r="AK697" s="16">
        <v>1.21988427470176E-2</v>
      </c>
      <c r="AL697" s="17">
        <v>3595893.74</v>
      </c>
      <c r="AM697" s="16">
        <v>8.8890125378702396E-3</v>
      </c>
      <c r="AN697" s="17">
        <v>5858808.0999999996</v>
      </c>
      <c r="AO697" s="16">
        <v>1.00094630074072E-2</v>
      </c>
      <c r="AP697" s="18">
        <v>3.6133375815493398</v>
      </c>
      <c r="AQ697" s="16">
        <v>3.2806683074299301E-3</v>
      </c>
      <c r="AR697" s="18">
        <v>2.2177169431441199</v>
      </c>
      <c r="AS697" s="16">
        <v>2.1676824027878502E-3</v>
      </c>
    </row>
    <row r="698" spans="2:45" x14ac:dyDescent="0.2">
      <c r="B698" s="29"/>
      <c r="C698" s="29"/>
      <c r="D698" s="29"/>
      <c r="E698" s="14" t="s">
        <v>301</v>
      </c>
      <c r="F698" s="15">
        <v>104964.58</v>
      </c>
      <c r="G698" s="16">
        <v>2.2212898949451301E-3</v>
      </c>
      <c r="H698" s="17">
        <v>29313.63</v>
      </c>
      <c r="I698" s="16">
        <v>1.8211608259032099E-2</v>
      </c>
      <c r="J698" s="17">
        <v>46019.839999999997</v>
      </c>
      <c r="K698" s="16">
        <v>-3.2300703613618802E-2</v>
      </c>
      <c r="L698" s="18">
        <v>3.58074315599944</v>
      </c>
      <c r="M698" s="16">
        <v>-1.57043174860554E-2</v>
      </c>
      <c r="N698" s="18">
        <v>2.2808549529941899</v>
      </c>
      <c r="O698" s="16">
        <v>3.5674298449401898E-2</v>
      </c>
      <c r="P698" s="15">
        <v>322987.8</v>
      </c>
      <c r="Q698" s="16">
        <v>6.9936966261240497E-4</v>
      </c>
      <c r="R698" s="17">
        <v>89834.26</v>
      </c>
      <c r="S698" s="16">
        <v>1.1484869993820699E-2</v>
      </c>
      <c r="T698" s="17">
        <v>140360.94</v>
      </c>
      <c r="U698" s="16">
        <v>-1.9642911023621101E-2</v>
      </c>
      <c r="V698" s="18">
        <v>3.59537441506169</v>
      </c>
      <c r="W698" s="16">
        <v>-1.0663036740504299E-2</v>
      </c>
      <c r="X698" s="18">
        <v>2.3011230902272399</v>
      </c>
      <c r="Y698" s="16">
        <v>2.0749868507069599E-2</v>
      </c>
      <c r="Z698" s="15">
        <v>624521.43000000005</v>
      </c>
      <c r="AA698" s="16">
        <v>3.0504697439767202E-3</v>
      </c>
      <c r="AB698" s="17">
        <v>173625.29</v>
      </c>
      <c r="AC698" s="16">
        <v>1.47885642973636E-2</v>
      </c>
      <c r="AD698" s="17">
        <v>273401.24</v>
      </c>
      <c r="AE698" s="16">
        <v>-3.9652858338894599E-3</v>
      </c>
      <c r="AF698" s="18">
        <v>3.59694967248147</v>
      </c>
      <c r="AG698" s="16">
        <v>-1.1567034716748401E-2</v>
      </c>
      <c r="AH698" s="18">
        <v>2.2842669989353399</v>
      </c>
      <c r="AI698" s="16">
        <v>7.0436858054087398E-3</v>
      </c>
      <c r="AJ698" s="15">
        <v>1253899.68</v>
      </c>
      <c r="AK698" s="16">
        <v>1.11566679638302E-2</v>
      </c>
      <c r="AL698" s="17">
        <v>349382.73</v>
      </c>
      <c r="AM698" s="16">
        <v>1.9922011518740599E-2</v>
      </c>
      <c r="AN698" s="17">
        <v>552852.23</v>
      </c>
      <c r="AO698" s="16">
        <v>1.9483818163840299E-2</v>
      </c>
      <c r="AP698" s="18">
        <v>3.5889000008672398</v>
      </c>
      <c r="AQ698" s="16">
        <v>-8.5941311746553003E-3</v>
      </c>
      <c r="AR698" s="18">
        <v>2.2680557515341802</v>
      </c>
      <c r="AS698" s="16">
        <v>-8.1680062514458592E-3</v>
      </c>
    </row>
    <row r="699" spans="2:45" x14ac:dyDescent="0.2">
      <c r="B699" s="29"/>
      <c r="C699" s="29"/>
      <c r="D699" s="29"/>
      <c r="E699" s="14" t="s">
        <v>302</v>
      </c>
      <c r="F699" s="15">
        <v>319781.71000000002</v>
      </c>
      <c r="G699" s="16">
        <v>-1.11666939915262E-2</v>
      </c>
      <c r="H699" s="17">
        <v>87867</v>
      </c>
      <c r="I699" s="16">
        <v>-4.7630918638868897E-2</v>
      </c>
      <c r="J699" s="17">
        <v>133748.15</v>
      </c>
      <c r="K699" s="16">
        <v>-5.5538894364289201E-2</v>
      </c>
      <c r="L699" s="18">
        <v>3.63938350006259</v>
      </c>
      <c r="M699" s="16">
        <v>3.8287913122114201E-2</v>
      </c>
      <c r="N699" s="18">
        <v>2.3909243604491</v>
      </c>
      <c r="O699" s="16">
        <v>4.6981500993517798E-2</v>
      </c>
      <c r="P699" s="15">
        <v>1043917.73</v>
      </c>
      <c r="Q699" s="16">
        <v>-4.5297535071253101E-2</v>
      </c>
      <c r="R699" s="17">
        <v>292051.46000000002</v>
      </c>
      <c r="S699" s="16">
        <v>-8.3771479537743707E-2</v>
      </c>
      <c r="T699" s="17">
        <v>425748.33</v>
      </c>
      <c r="U699" s="16">
        <v>-4.6529797152477702E-2</v>
      </c>
      <c r="V699" s="18">
        <v>3.57443078695789</v>
      </c>
      <c r="W699" s="16">
        <v>4.1991646851464198E-2</v>
      </c>
      <c r="X699" s="18">
        <v>2.4519596588904999</v>
      </c>
      <c r="Y699" s="16">
        <v>1.2923970539871199E-3</v>
      </c>
      <c r="Z699" s="15">
        <v>1953125.42</v>
      </c>
      <c r="AA699" s="16">
        <v>-2.7395740705117199E-2</v>
      </c>
      <c r="AB699" s="17">
        <v>550193.54</v>
      </c>
      <c r="AC699" s="16">
        <v>-5.6749606700084498E-2</v>
      </c>
      <c r="AD699" s="17">
        <v>805448.49</v>
      </c>
      <c r="AE699" s="16">
        <v>-3.0459260675199801E-2</v>
      </c>
      <c r="AF699" s="18">
        <v>3.54988795397343</v>
      </c>
      <c r="AG699" s="16">
        <v>3.11199085666682E-2</v>
      </c>
      <c r="AH699" s="18">
        <v>2.4248917767540901</v>
      </c>
      <c r="AI699" s="16">
        <v>3.1597640468580602E-3</v>
      </c>
      <c r="AJ699" s="15">
        <v>3836799.62</v>
      </c>
      <c r="AK699" s="16">
        <v>-2.6767320635226102E-2</v>
      </c>
      <c r="AL699" s="17">
        <v>1097568.3600000001</v>
      </c>
      <c r="AM699" s="16">
        <v>-4.7069606817191002E-2</v>
      </c>
      <c r="AN699" s="17">
        <v>1597829.35</v>
      </c>
      <c r="AO699" s="16">
        <v>-4.1728606117485398E-2</v>
      </c>
      <c r="AP699" s="18">
        <v>3.49572724563598</v>
      </c>
      <c r="AQ699" s="16">
        <v>2.1305109299908798E-2</v>
      </c>
      <c r="AR699" s="18">
        <v>2.4012574434184701</v>
      </c>
      <c r="AS699" s="16">
        <v>1.5612785248281901E-2</v>
      </c>
    </row>
    <row r="700" spans="2:45" x14ac:dyDescent="0.2">
      <c r="B700" s="29"/>
      <c r="C700" s="29"/>
      <c r="D700" s="29"/>
      <c r="E700" s="14" t="s">
        <v>303</v>
      </c>
      <c r="F700" s="15">
        <v>208504.9</v>
      </c>
      <c r="G700" s="16">
        <v>-1.4327558626159099E-2</v>
      </c>
      <c r="H700" s="17">
        <v>61810.06</v>
      </c>
      <c r="I700" s="16">
        <v>-3.3025109408385898E-2</v>
      </c>
      <c r="J700" s="17">
        <v>96659.73</v>
      </c>
      <c r="K700" s="16">
        <v>-2.86662825268576E-2</v>
      </c>
      <c r="L700" s="18">
        <v>3.3733165766219901</v>
      </c>
      <c r="M700" s="16">
        <v>1.9336128542890501E-2</v>
      </c>
      <c r="N700" s="18">
        <v>2.1571020320458199</v>
      </c>
      <c r="O700" s="16">
        <v>1.47618924811954E-2</v>
      </c>
      <c r="P700" s="15">
        <v>633157.63</v>
      </c>
      <c r="Q700" s="16">
        <v>1.33263573660272E-2</v>
      </c>
      <c r="R700" s="17">
        <v>182398.91</v>
      </c>
      <c r="S700" s="16">
        <v>9.0283684710384896E-3</v>
      </c>
      <c r="T700" s="17">
        <v>276726.73</v>
      </c>
      <c r="U700" s="16">
        <v>3.52830565337897E-2</v>
      </c>
      <c r="V700" s="18">
        <v>3.4712796803445798</v>
      </c>
      <c r="W700" s="16">
        <v>4.2595322681574796E-3</v>
      </c>
      <c r="X700" s="18">
        <v>2.2880248322957502</v>
      </c>
      <c r="Y700" s="16">
        <v>-2.12084019236972E-2</v>
      </c>
      <c r="Z700" s="15">
        <v>1232117.3600000001</v>
      </c>
      <c r="AA700" s="16">
        <v>4.7288784946322897E-3</v>
      </c>
      <c r="AB700" s="17">
        <v>358344.53</v>
      </c>
      <c r="AC700" s="16">
        <v>2.2071257665401901E-2</v>
      </c>
      <c r="AD700" s="17">
        <v>540689.06999999995</v>
      </c>
      <c r="AE700" s="16">
        <v>1.98573849532062E-2</v>
      </c>
      <c r="AF700" s="18">
        <v>3.4383596144191202</v>
      </c>
      <c r="AG700" s="16">
        <v>-1.6967876790100499E-2</v>
      </c>
      <c r="AH700" s="18">
        <v>2.27879095096189</v>
      </c>
      <c r="AI700" s="16">
        <v>-1.4833943139283301E-2</v>
      </c>
      <c r="AJ700" s="15">
        <v>2489620.0099999998</v>
      </c>
      <c r="AK700" s="16">
        <v>-2.31480274762365E-2</v>
      </c>
      <c r="AL700" s="17">
        <v>713135.44</v>
      </c>
      <c r="AM700" s="16">
        <v>-3.1474693308431202E-2</v>
      </c>
      <c r="AN700" s="17">
        <v>1060377.6299999999</v>
      </c>
      <c r="AO700" s="16">
        <v>-5.5224908481892099E-2</v>
      </c>
      <c r="AP700" s="18">
        <v>3.49109000949385</v>
      </c>
      <c r="AQ700" s="16">
        <v>8.59726201748723E-3</v>
      </c>
      <c r="AR700" s="18">
        <v>2.3478616858411101</v>
      </c>
      <c r="AS700" s="16">
        <v>3.3951869914471501E-2</v>
      </c>
    </row>
    <row r="701" spans="2:45" x14ac:dyDescent="0.2">
      <c r="B701" s="29"/>
      <c r="C701" s="29"/>
      <c r="D701" s="29"/>
      <c r="E701" s="14" t="s">
        <v>304</v>
      </c>
      <c r="F701" s="15">
        <v>511416.67</v>
      </c>
      <c r="G701" s="16">
        <v>5.4472467538569302E-3</v>
      </c>
      <c r="H701" s="17">
        <v>146921.59</v>
      </c>
      <c r="I701" s="16">
        <v>7.40287738904182E-3</v>
      </c>
      <c r="J701" s="17">
        <v>213174.36</v>
      </c>
      <c r="K701" s="16">
        <v>-8.9992943151929808E-3</v>
      </c>
      <c r="L701" s="18">
        <v>3.4808816730066701</v>
      </c>
      <c r="M701" s="16">
        <v>-1.94125972744233E-3</v>
      </c>
      <c r="N701" s="18">
        <v>2.3990533852195002</v>
      </c>
      <c r="O701" s="16">
        <v>1.4577730354961699E-2</v>
      </c>
      <c r="P701" s="15">
        <v>1900704.17</v>
      </c>
      <c r="Q701" s="16">
        <v>-7.2511865558969699E-2</v>
      </c>
      <c r="R701" s="17">
        <v>589894.69999999995</v>
      </c>
      <c r="S701" s="16">
        <v>-5.8387356296831498E-2</v>
      </c>
      <c r="T701" s="17">
        <v>758059.86</v>
      </c>
      <c r="U701" s="16">
        <v>-7.6895341008119206E-2</v>
      </c>
      <c r="V701" s="18">
        <v>3.2221075558061498</v>
      </c>
      <c r="W701" s="16">
        <v>-1.50003394247016E-2</v>
      </c>
      <c r="X701" s="18">
        <v>2.5073272841540502</v>
      </c>
      <c r="Y701" s="16">
        <v>4.7486223869095904E-3</v>
      </c>
      <c r="Z701" s="15">
        <v>3364030.51</v>
      </c>
      <c r="AA701" s="16">
        <v>-8.1713476539145499E-2</v>
      </c>
      <c r="AB701" s="17">
        <v>1041273.5</v>
      </c>
      <c r="AC701" s="16">
        <v>-3.8387045996753702E-2</v>
      </c>
      <c r="AD701" s="17">
        <v>1420937.71</v>
      </c>
      <c r="AE701" s="16">
        <v>-7.3480301709164697E-2</v>
      </c>
      <c r="AF701" s="18">
        <v>3.2306886807356601</v>
      </c>
      <c r="AG701" s="16">
        <v>-4.5055997178513101E-2</v>
      </c>
      <c r="AH701" s="18">
        <v>2.3674721884888301</v>
      </c>
      <c r="AI701" s="16">
        <v>-8.8861303706426701E-3</v>
      </c>
      <c r="AJ701" s="15">
        <v>6650113.2999999998</v>
      </c>
      <c r="AK701" s="16">
        <v>-6.9498878007570306E-2</v>
      </c>
      <c r="AL701" s="17">
        <v>2034876.35</v>
      </c>
      <c r="AM701" s="16">
        <v>-3.0046023752370199E-2</v>
      </c>
      <c r="AN701" s="17">
        <v>2850744.02</v>
      </c>
      <c r="AO701" s="16">
        <v>-6.2780373952911098E-2</v>
      </c>
      <c r="AP701" s="18">
        <v>3.2680675167314202</v>
      </c>
      <c r="AQ701" s="16">
        <v>-4.06749755362905E-2</v>
      </c>
      <c r="AR701" s="18">
        <v>2.33276409714261</v>
      </c>
      <c r="AS701" s="16">
        <v>-7.1685481907755597E-3</v>
      </c>
    </row>
    <row r="702" spans="2:45" x14ac:dyDescent="0.2">
      <c r="B702" s="29"/>
      <c r="C702" s="29"/>
      <c r="D702" s="29"/>
      <c r="E702" s="14" t="s">
        <v>305</v>
      </c>
      <c r="F702" s="15">
        <v>587219.82999999996</v>
      </c>
      <c r="G702" s="16">
        <v>0.117061144096782</v>
      </c>
      <c r="H702" s="17">
        <v>152629.53</v>
      </c>
      <c r="I702" s="16">
        <v>7.2595237305487406E-2</v>
      </c>
      <c r="J702" s="17">
        <v>259276.04</v>
      </c>
      <c r="K702" s="16">
        <v>4.4990115204987503E-2</v>
      </c>
      <c r="L702" s="18">
        <v>3.84735398189328</v>
      </c>
      <c r="M702" s="16">
        <v>4.1456371653299101E-2</v>
      </c>
      <c r="N702" s="18">
        <v>2.2648441791998999</v>
      </c>
      <c r="O702" s="16">
        <v>6.8968144141398804E-2</v>
      </c>
      <c r="P702" s="15">
        <v>1892114.28</v>
      </c>
      <c r="Q702" s="16">
        <v>0.13560525451707001</v>
      </c>
      <c r="R702" s="17">
        <v>485619.37</v>
      </c>
      <c r="S702" s="16">
        <v>6.3766373101348098E-2</v>
      </c>
      <c r="T702" s="17">
        <v>821230.28</v>
      </c>
      <c r="U702" s="16">
        <v>3.6611838208429302E-2</v>
      </c>
      <c r="V702" s="18">
        <v>3.8962907925192498</v>
      </c>
      <c r="W702" s="16">
        <v>6.7532574099216605E-2</v>
      </c>
      <c r="X702" s="18">
        <v>2.3039996528135802</v>
      </c>
      <c r="Y702" s="16">
        <v>9.5497092218945007E-2</v>
      </c>
      <c r="Z702" s="15">
        <v>3488923.93</v>
      </c>
      <c r="AA702" s="16">
        <v>0.13805344282405099</v>
      </c>
      <c r="AB702" s="17">
        <v>905024.06</v>
      </c>
      <c r="AC702" s="16">
        <v>7.2870179331232507E-2</v>
      </c>
      <c r="AD702" s="17">
        <v>1543309.56</v>
      </c>
      <c r="AE702" s="16">
        <v>5.2725009521737497E-2</v>
      </c>
      <c r="AF702" s="18">
        <v>3.85506207426132</v>
      </c>
      <c r="AG702" s="16">
        <v>6.0755965398768097E-2</v>
      </c>
      <c r="AH702" s="18">
        <v>2.26067667850123</v>
      </c>
      <c r="AI702" s="16">
        <v>8.1054817288970002E-2</v>
      </c>
      <c r="AJ702" s="15">
        <v>6521054.4000000004</v>
      </c>
      <c r="AK702" s="16">
        <v>9.2768443199293601E-2</v>
      </c>
      <c r="AL702" s="17">
        <v>1727187.29</v>
      </c>
      <c r="AM702" s="16">
        <v>3.4887939751295199E-2</v>
      </c>
      <c r="AN702" s="17">
        <v>2972339.3</v>
      </c>
      <c r="AO702" s="16">
        <v>3.4465967929173801E-2</v>
      </c>
      <c r="AP702" s="18">
        <v>3.7755340360338101</v>
      </c>
      <c r="AQ702" s="16">
        <v>5.5929247239955501E-2</v>
      </c>
      <c r="AR702" s="18">
        <v>2.1939131915390702</v>
      </c>
      <c r="AS702" s="16">
        <v>5.6359974206625203E-2</v>
      </c>
    </row>
    <row r="703" spans="2:45" x14ac:dyDescent="0.2">
      <c r="B703" s="29"/>
      <c r="C703" s="29"/>
      <c r="D703" s="29"/>
      <c r="E703" s="14" t="s">
        <v>306</v>
      </c>
      <c r="F703" s="15">
        <v>381322.8</v>
      </c>
      <c r="G703" s="16">
        <v>-2.4706520202867299E-2</v>
      </c>
      <c r="H703" s="17">
        <v>100366.2</v>
      </c>
      <c r="I703" s="16">
        <v>-0.132686829155996</v>
      </c>
      <c r="J703" s="17">
        <v>169687.21</v>
      </c>
      <c r="K703" s="16">
        <v>-0.14952084392335699</v>
      </c>
      <c r="L703" s="18">
        <v>3.7993149088039599</v>
      </c>
      <c r="M703" s="16">
        <v>0.124499791520576</v>
      </c>
      <c r="N703" s="18">
        <v>2.2472100283810401</v>
      </c>
      <c r="O703" s="16">
        <v>0.14675765164695201</v>
      </c>
      <c r="P703" s="15">
        <v>1444740.02</v>
      </c>
      <c r="Q703" s="16">
        <v>-8.9860571661090599E-2</v>
      </c>
      <c r="R703" s="17">
        <v>444622.83</v>
      </c>
      <c r="S703" s="16">
        <v>-5.2128931474998703E-2</v>
      </c>
      <c r="T703" s="17">
        <v>747445.4</v>
      </c>
      <c r="U703" s="16">
        <v>-5.2829898607759697E-2</v>
      </c>
      <c r="V703" s="18">
        <v>3.2493608571561698</v>
      </c>
      <c r="W703" s="16">
        <v>-3.9806722073294998E-2</v>
      </c>
      <c r="X703" s="18">
        <v>1.9329037545752501</v>
      </c>
      <c r="Y703" s="16">
        <v>-3.9096116947631397E-2</v>
      </c>
      <c r="Z703" s="15">
        <v>2692212.79</v>
      </c>
      <c r="AA703" s="16">
        <v>-0.100203417499553</v>
      </c>
      <c r="AB703" s="17">
        <v>824245.12</v>
      </c>
      <c r="AC703" s="16">
        <v>-0.13736144299620301</v>
      </c>
      <c r="AD703" s="17">
        <v>1405973.01</v>
      </c>
      <c r="AE703" s="16">
        <v>-0.15408213743360699</v>
      </c>
      <c r="AF703" s="18">
        <v>3.2662768934561601</v>
      </c>
      <c r="AG703" s="16">
        <v>4.3074848898142101E-2</v>
      </c>
      <c r="AH703" s="18">
        <v>1.9148395956761599</v>
      </c>
      <c r="AI703" s="16">
        <v>6.3692614044811996E-2</v>
      </c>
      <c r="AJ703" s="15">
        <v>5255966.4000000004</v>
      </c>
      <c r="AK703" s="16">
        <v>-6.7089918985187305E-2</v>
      </c>
      <c r="AL703" s="17">
        <v>1526065.1</v>
      </c>
      <c r="AM703" s="16">
        <v>-0.124034801864034</v>
      </c>
      <c r="AN703" s="17">
        <v>2539951.39</v>
      </c>
      <c r="AO703" s="16">
        <v>-0.14968667028000901</v>
      </c>
      <c r="AP703" s="18">
        <v>3.4441298736207302</v>
      </c>
      <c r="AQ703" s="16">
        <v>6.5008156716755694E-2</v>
      </c>
      <c r="AR703" s="18">
        <v>2.0693177124149602</v>
      </c>
      <c r="AS703" s="16">
        <v>9.7136841688723496E-2</v>
      </c>
    </row>
    <row r="704" spans="2:45" x14ac:dyDescent="0.2">
      <c r="B704" s="29"/>
      <c r="C704" s="29"/>
      <c r="D704" s="29"/>
      <c r="E704" s="14" t="s">
        <v>307</v>
      </c>
      <c r="F704" s="15">
        <v>393323.81</v>
      </c>
      <c r="G704" s="16">
        <v>-1.5636344570492001E-2</v>
      </c>
      <c r="H704" s="17">
        <v>118465.75</v>
      </c>
      <c r="I704" s="16">
        <v>-2.73148204786683E-2</v>
      </c>
      <c r="J704" s="17">
        <v>210654.05</v>
      </c>
      <c r="K704" s="16">
        <v>-7.8595375070738799E-2</v>
      </c>
      <c r="L704" s="18">
        <v>3.3201478908460902</v>
      </c>
      <c r="M704" s="16">
        <v>1.2006429371036E-2</v>
      </c>
      <c r="N704" s="18">
        <v>1.86715522440703</v>
      </c>
      <c r="O704" s="16">
        <v>6.8329405775535895E-2</v>
      </c>
      <c r="P704" s="15">
        <v>1309150.51</v>
      </c>
      <c r="Q704" s="16">
        <v>-1.23860389439084E-2</v>
      </c>
      <c r="R704" s="17">
        <v>387915.29</v>
      </c>
      <c r="S704" s="16">
        <v>-2.9743116668928999E-2</v>
      </c>
      <c r="T704" s="17">
        <v>687982.43</v>
      </c>
      <c r="U704" s="16">
        <v>-7.1028854796697502E-2</v>
      </c>
      <c r="V704" s="18">
        <v>3.37483606279093</v>
      </c>
      <c r="W704" s="16">
        <v>1.7889157009049601E-2</v>
      </c>
      <c r="X704" s="18">
        <v>1.90288363904875</v>
      </c>
      <c r="Y704" s="16">
        <v>6.31266279427391E-2</v>
      </c>
      <c r="Z704" s="15">
        <v>2467460.4700000002</v>
      </c>
      <c r="AA704" s="16">
        <v>1.9711249514880499E-2</v>
      </c>
      <c r="AB704" s="17">
        <v>731022.96</v>
      </c>
      <c r="AC704" s="16">
        <v>2.08753912439489E-3</v>
      </c>
      <c r="AD704" s="17">
        <v>1314693.1599999999</v>
      </c>
      <c r="AE704" s="16">
        <v>-3.1517017919083699E-2</v>
      </c>
      <c r="AF704" s="18">
        <v>3.3753529027323599</v>
      </c>
      <c r="AG704" s="16">
        <v>1.7586996846487901E-2</v>
      </c>
      <c r="AH704" s="18">
        <v>1.8768337320626201</v>
      </c>
      <c r="AI704" s="16">
        <v>5.2895371815303703E-2</v>
      </c>
      <c r="AJ704" s="15">
        <v>4806715.54</v>
      </c>
      <c r="AK704" s="16">
        <v>-2.0857313640046098E-2</v>
      </c>
      <c r="AL704" s="17">
        <v>1439801.51</v>
      </c>
      <c r="AM704" s="16">
        <v>-3.9808694243118302E-3</v>
      </c>
      <c r="AN704" s="17">
        <v>2623356.04</v>
      </c>
      <c r="AO704" s="16">
        <v>-3.03467699433289E-2</v>
      </c>
      <c r="AP704" s="18">
        <v>3.3384570766285702</v>
      </c>
      <c r="AQ704" s="16">
        <v>-1.6943895651863501E-2</v>
      </c>
      <c r="AR704" s="18">
        <v>1.8322772306575701</v>
      </c>
      <c r="AS704" s="16">
        <v>9.7864432450022396E-3</v>
      </c>
    </row>
    <row r="705" spans="2:45" x14ac:dyDescent="0.2">
      <c r="B705" s="29"/>
      <c r="C705" s="29"/>
      <c r="D705" s="29"/>
      <c r="E705" s="14" t="s">
        <v>308</v>
      </c>
      <c r="F705" s="15">
        <v>238353.77</v>
      </c>
      <c r="G705" s="16">
        <v>-0.202245598773068</v>
      </c>
      <c r="H705" s="17">
        <v>70047.289999999994</v>
      </c>
      <c r="I705" s="16">
        <v>-0.235460777402206</v>
      </c>
      <c r="J705" s="17">
        <v>104433.89</v>
      </c>
      <c r="K705" s="16">
        <v>-0.251224342053046</v>
      </c>
      <c r="L705" s="18">
        <v>3.4027550530505901</v>
      </c>
      <c r="M705" s="16">
        <v>4.34447019163752E-2</v>
      </c>
      <c r="N705" s="18">
        <v>2.2823412016922902</v>
      </c>
      <c r="O705" s="16">
        <v>6.5411772885715397E-2</v>
      </c>
      <c r="P705" s="15">
        <v>744182.65</v>
      </c>
      <c r="Q705" s="16">
        <v>-0.20524622979223101</v>
      </c>
      <c r="R705" s="17">
        <v>216346.95</v>
      </c>
      <c r="S705" s="16">
        <v>-0.25400718611371098</v>
      </c>
      <c r="T705" s="17">
        <v>325460.37</v>
      </c>
      <c r="U705" s="16">
        <v>-0.259987396198605</v>
      </c>
      <c r="V705" s="18">
        <v>3.4397649238872998</v>
      </c>
      <c r="W705" s="16">
        <v>6.5363841867936104E-2</v>
      </c>
      <c r="X705" s="18">
        <v>2.2865538129880498</v>
      </c>
      <c r="Y705" s="16">
        <v>7.39732892726052E-2</v>
      </c>
      <c r="Z705" s="15">
        <v>1401771.04</v>
      </c>
      <c r="AA705" s="16">
        <v>-0.21854117544115301</v>
      </c>
      <c r="AB705" s="17">
        <v>410252.01</v>
      </c>
      <c r="AC705" s="16">
        <v>-0.26107389491418198</v>
      </c>
      <c r="AD705" s="17">
        <v>619811.56000000006</v>
      </c>
      <c r="AE705" s="16">
        <v>-0.27564222240835301</v>
      </c>
      <c r="AF705" s="18">
        <v>3.4168535578899402</v>
      </c>
      <c r="AG705" s="16">
        <v>5.75601798072745E-2</v>
      </c>
      <c r="AH705" s="18">
        <v>2.2616084153061</v>
      </c>
      <c r="AI705" s="16">
        <v>7.8829894195449002E-2</v>
      </c>
      <c r="AJ705" s="15">
        <v>2952286.71</v>
      </c>
      <c r="AK705" s="16">
        <v>-0.17751892607174</v>
      </c>
      <c r="AL705" s="17">
        <v>875438.68</v>
      </c>
      <c r="AM705" s="16">
        <v>-0.20538947597116</v>
      </c>
      <c r="AN705" s="17">
        <v>1339146.07</v>
      </c>
      <c r="AO705" s="16">
        <v>-0.21077509939244601</v>
      </c>
      <c r="AP705" s="18">
        <v>3.37235123081379</v>
      </c>
      <c r="AQ705" s="16">
        <v>3.5074478699464097E-2</v>
      </c>
      <c r="AR705" s="18">
        <v>2.2046039458563298</v>
      </c>
      <c r="AS705" s="16">
        <v>4.2137764907195403E-2</v>
      </c>
    </row>
    <row r="706" spans="2:45" x14ac:dyDescent="0.2">
      <c r="B706" s="29"/>
      <c r="C706" s="29"/>
      <c r="D706" s="29"/>
      <c r="E706" s="14" t="s">
        <v>309</v>
      </c>
      <c r="F706" s="15">
        <v>224521.25</v>
      </c>
      <c r="G706" s="16">
        <v>-9.1107100036522295E-2</v>
      </c>
      <c r="H706" s="17">
        <v>60282.13</v>
      </c>
      <c r="I706" s="16">
        <v>-0.12422148103617101</v>
      </c>
      <c r="J706" s="17">
        <v>99458.59</v>
      </c>
      <c r="K706" s="16">
        <v>-0.130243318449492</v>
      </c>
      <c r="L706" s="18">
        <v>3.7245075779505501</v>
      </c>
      <c r="M706" s="16">
        <v>3.7811364725899299E-2</v>
      </c>
      <c r="N706" s="18">
        <v>2.2574344759964902</v>
      </c>
      <c r="O706" s="16">
        <v>4.4996743621678097E-2</v>
      </c>
      <c r="P706" s="15">
        <v>700856.94</v>
      </c>
      <c r="Q706" s="16">
        <v>-0.13872165734438499</v>
      </c>
      <c r="R706" s="17">
        <v>189124.44</v>
      </c>
      <c r="S706" s="16">
        <v>-0.177549721914224</v>
      </c>
      <c r="T706" s="17">
        <v>310806.49</v>
      </c>
      <c r="U706" s="16">
        <v>-0.18030344596084</v>
      </c>
      <c r="V706" s="18">
        <v>3.7057978334264998</v>
      </c>
      <c r="W706" s="16">
        <v>4.7210227298128703E-2</v>
      </c>
      <c r="X706" s="18">
        <v>2.25496237224647</v>
      </c>
      <c r="Y706" s="16">
        <v>5.07282706161871E-2</v>
      </c>
      <c r="Z706" s="15">
        <v>1321240.95</v>
      </c>
      <c r="AA706" s="16">
        <v>-0.15495731147678399</v>
      </c>
      <c r="AB706" s="17">
        <v>357212.86</v>
      </c>
      <c r="AC706" s="16">
        <v>-0.19036952475654101</v>
      </c>
      <c r="AD706" s="17">
        <v>595676.56000000006</v>
      </c>
      <c r="AE706" s="16">
        <v>-0.186833273798414</v>
      </c>
      <c r="AF706" s="18">
        <v>3.6987496754736102</v>
      </c>
      <c r="AG706" s="16">
        <v>4.3738735586884001E-2</v>
      </c>
      <c r="AH706" s="18">
        <v>2.2180509335468899</v>
      </c>
      <c r="AI706" s="16">
        <v>3.9199786826652802E-2</v>
      </c>
      <c r="AJ706" s="15">
        <v>2780192.05</v>
      </c>
      <c r="AK706" s="16">
        <v>-0.13476946742288001</v>
      </c>
      <c r="AL706" s="17">
        <v>764908.18</v>
      </c>
      <c r="AM706" s="16">
        <v>-0.15729133835643599</v>
      </c>
      <c r="AN706" s="17">
        <v>1283181.56</v>
      </c>
      <c r="AO706" s="16">
        <v>-0.15212927074516999</v>
      </c>
      <c r="AP706" s="18">
        <v>3.63467422978795</v>
      </c>
      <c r="AQ706" s="16">
        <v>2.6725571907176199E-2</v>
      </c>
      <c r="AR706" s="18">
        <v>2.1666396530823002</v>
      </c>
      <c r="AS706" s="16">
        <v>2.0474587367282301E-2</v>
      </c>
    </row>
    <row r="707" spans="2:45" x14ac:dyDescent="0.2">
      <c r="B707" s="29"/>
      <c r="C707" s="29"/>
      <c r="D707" s="29"/>
      <c r="E707" s="14" t="s">
        <v>310</v>
      </c>
      <c r="F707" s="15">
        <v>185221.24</v>
      </c>
      <c r="G707" s="16">
        <v>-9.8416817485242294E-2</v>
      </c>
      <c r="H707" s="17">
        <v>49167.64</v>
      </c>
      <c r="I707" s="16">
        <v>-0.15210430324702601</v>
      </c>
      <c r="J707" s="17">
        <v>83395.990000000005</v>
      </c>
      <c r="K707" s="16">
        <v>-0.16082589167794101</v>
      </c>
      <c r="L707" s="18">
        <v>3.7671370844726302</v>
      </c>
      <c r="M707" s="16">
        <v>6.3318502461305104E-2</v>
      </c>
      <c r="N707" s="18">
        <v>2.2209849658239</v>
      </c>
      <c r="O707" s="16">
        <v>7.4369637449237302E-2</v>
      </c>
      <c r="P707" s="15">
        <v>564477.29</v>
      </c>
      <c r="Q707" s="16">
        <v>-8.7521345100346801E-2</v>
      </c>
      <c r="R707" s="17">
        <v>148192.5</v>
      </c>
      <c r="S707" s="16">
        <v>-0.16964984961889101</v>
      </c>
      <c r="T707" s="17">
        <v>247974.57</v>
      </c>
      <c r="U707" s="16">
        <v>-0.181060092344283</v>
      </c>
      <c r="V707" s="18">
        <v>3.8090813637667198</v>
      </c>
      <c r="W707" s="16">
        <v>9.8908279213111697E-2</v>
      </c>
      <c r="X707" s="18">
        <v>2.2763515226581501</v>
      </c>
      <c r="Y707" s="16">
        <v>0.114219305188947</v>
      </c>
      <c r="Z707" s="15">
        <v>1079347.33</v>
      </c>
      <c r="AA707" s="16">
        <v>-0.101353669363922</v>
      </c>
      <c r="AB707" s="17">
        <v>284679.93</v>
      </c>
      <c r="AC707" s="16">
        <v>-0.16234168223005499</v>
      </c>
      <c r="AD707" s="17">
        <v>480027.13</v>
      </c>
      <c r="AE707" s="16">
        <v>-0.170331052558268</v>
      </c>
      <c r="AF707" s="18">
        <v>3.7914416025042601</v>
      </c>
      <c r="AG707" s="16">
        <v>7.2807744604623401E-2</v>
      </c>
      <c r="AH707" s="18">
        <v>2.2485131829944698</v>
      </c>
      <c r="AI707" s="16">
        <v>8.3138441431412594E-2</v>
      </c>
      <c r="AJ707" s="15">
        <v>2319090.58</v>
      </c>
      <c r="AK707" s="16">
        <v>-6.5569000660164301E-2</v>
      </c>
      <c r="AL707" s="17">
        <v>621904.38</v>
      </c>
      <c r="AM707" s="16">
        <v>-0.101233010312769</v>
      </c>
      <c r="AN707" s="17">
        <v>1053865.54</v>
      </c>
      <c r="AO707" s="16">
        <v>-0.11068405560233301</v>
      </c>
      <c r="AP707" s="18">
        <v>3.72901470801669</v>
      </c>
      <c r="AQ707" s="16">
        <v>3.9681040872468799E-2</v>
      </c>
      <c r="AR707" s="18">
        <v>2.2005564201292702</v>
      </c>
      <c r="AS707" s="16">
        <v>5.0730064187396798E-2</v>
      </c>
    </row>
    <row r="708" spans="2:45" x14ac:dyDescent="0.2">
      <c r="B708" s="29"/>
      <c r="C708" s="29"/>
      <c r="D708" s="29"/>
      <c r="E708" s="14" t="s">
        <v>311</v>
      </c>
      <c r="F708" s="15">
        <v>441459.75</v>
      </c>
      <c r="G708" s="16">
        <v>0.17667660185008499</v>
      </c>
      <c r="H708" s="17">
        <v>165112.9</v>
      </c>
      <c r="I708" s="16">
        <v>2.46219573789326E-2</v>
      </c>
      <c r="J708" s="17">
        <v>166707.34</v>
      </c>
      <c r="K708" s="16">
        <v>0.12881760715423499</v>
      </c>
      <c r="L708" s="18">
        <v>2.67368418821304</v>
      </c>
      <c r="M708" s="16">
        <v>0.14840072806962001</v>
      </c>
      <c r="N708" s="18">
        <v>2.6481122546853699</v>
      </c>
      <c r="O708" s="16">
        <v>4.2397455879965802E-2</v>
      </c>
      <c r="P708" s="15">
        <v>1434785.42</v>
      </c>
      <c r="Q708" s="16">
        <v>0.21707797966904399</v>
      </c>
      <c r="R708" s="17">
        <v>550639.66</v>
      </c>
      <c r="S708" s="16">
        <v>7.0331789453026899E-2</v>
      </c>
      <c r="T708" s="17">
        <v>534364.4</v>
      </c>
      <c r="U708" s="16">
        <v>0.165882563498851</v>
      </c>
      <c r="V708" s="18">
        <v>2.6056703216764299</v>
      </c>
      <c r="W708" s="16">
        <v>0.13710345863034501</v>
      </c>
      <c r="X708" s="18">
        <v>2.6850318247248501</v>
      </c>
      <c r="Y708" s="16">
        <v>4.39112975637556E-2</v>
      </c>
      <c r="Z708" s="15">
        <v>2455763.7200000002</v>
      </c>
      <c r="AA708" s="16">
        <v>0.150654309480756</v>
      </c>
      <c r="AB708" s="17">
        <v>986626.16</v>
      </c>
      <c r="AC708" s="16">
        <v>5.7884441401805799E-2</v>
      </c>
      <c r="AD708" s="17">
        <v>918305.1</v>
      </c>
      <c r="AE708" s="16">
        <v>9.3207746210641998E-2</v>
      </c>
      <c r="AF708" s="18">
        <v>2.4890519018875401</v>
      </c>
      <c r="AG708" s="16">
        <v>8.7693763560810795E-2</v>
      </c>
      <c r="AH708" s="18">
        <v>2.6742350880987198</v>
      </c>
      <c r="AI708" s="16">
        <v>5.2548624421332298E-2</v>
      </c>
      <c r="AJ708" s="15">
        <v>4609020.87</v>
      </c>
      <c r="AK708" s="16">
        <v>0.116076938988263</v>
      </c>
      <c r="AL708" s="17">
        <v>1889645.27</v>
      </c>
      <c r="AM708" s="16">
        <v>4.4014839904358699E-2</v>
      </c>
      <c r="AN708" s="17">
        <v>1754335.95</v>
      </c>
      <c r="AO708" s="16">
        <v>7.6200771724979799E-2</v>
      </c>
      <c r="AP708" s="18">
        <v>2.4390931690581299</v>
      </c>
      <c r="AQ708" s="16">
        <v>6.9024017982834598E-2</v>
      </c>
      <c r="AR708" s="18">
        <v>2.62721679390997</v>
      </c>
      <c r="AS708" s="16">
        <v>3.7052721305308303E-2</v>
      </c>
    </row>
    <row r="709" spans="2:45" x14ac:dyDescent="0.2">
      <c r="B709" s="29"/>
      <c r="C709" s="29"/>
      <c r="D709" s="29"/>
      <c r="E709" s="14" t="s">
        <v>312</v>
      </c>
      <c r="F709" s="15">
        <v>190743.7</v>
      </c>
      <c r="G709" s="16">
        <v>3.5627692279793503E-2</v>
      </c>
      <c r="H709" s="17">
        <v>53899.54</v>
      </c>
      <c r="I709" s="16">
        <v>4.2145577572062401E-2</v>
      </c>
      <c r="J709" s="17">
        <v>83534.509999999995</v>
      </c>
      <c r="K709" s="16">
        <v>1.5683208573445202E-2</v>
      </c>
      <c r="L709" s="18">
        <v>3.5388743577403399</v>
      </c>
      <c r="M709" s="16">
        <v>-6.25429444075751E-3</v>
      </c>
      <c r="N709" s="18">
        <v>2.2834119694961998</v>
      </c>
      <c r="O709" s="16">
        <v>1.9636520066488899E-2</v>
      </c>
      <c r="P709" s="15">
        <v>609503.31000000006</v>
      </c>
      <c r="Q709" s="16">
        <v>2.1124308552235901E-2</v>
      </c>
      <c r="R709" s="17">
        <v>171958.92</v>
      </c>
      <c r="S709" s="16">
        <v>2.6525854961540099E-2</v>
      </c>
      <c r="T709" s="17">
        <v>266654.34999999998</v>
      </c>
      <c r="U709" s="16">
        <v>-9.6708621546351594E-3</v>
      </c>
      <c r="V709" s="18">
        <v>3.5444704467788002</v>
      </c>
      <c r="W709" s="16">
        <v>-5.2619682039149003E-3</v>
      </c>
      <c r="X709" s="18">
        <v>2.2857429852541302</v>
      </c>
      <c r="Y709" s="16">
        <v>3.1095894819242902E-2</v>
      </c>
      <c r="Z709" s="15">
        <v>1111024.44</v>
      </c>
      <c r="AA709" s="16">
        <v>-1.4591660689526401E-2</v>
      </c>
      <c r="AB709" s="17">
        <v>314724.78999999998</v>
      </c>
      <c r="AC709" s="16">
        <v>-4.18765119722685E-3</v>
      </c>
      <c r="AD709" s="17">
        <v>488755.89</v>
      </c>
      <c r="AE709" s="16">
        <v>-4.3795515763146602E-2</v>
      </c>
      <c r="AF709" s="18">
        <v>3.5301459411570302</v>
      </c>
      <c r="AG709" s="16">
        <v>-1.04477610714587E-2</v>
      </c>
      <c r="AH709" s="18">
        <v>2.2731683908709499</v>
      </c>
      <c r="AI709" s="16">
        <v>3.05414328786878E-2</v>
      </c>
      <c r="AJ709" s="15">
        <v>2248751.15</v>
      </c>
      <c r="AK709" s="16">
        <v>-1.0646228658605299E-2</v>
      </c>
      <c r="AL709" s="17">
        <v>640729.31999999995</v>
      </c>
      <c r="AM709" s="16">
        <v>-1.12707354946499E-2</v>
      </c>
      <c r="AN709" s="17">
        <v>1000306.47</v>
      </c>
      <c r="AO709" s="16">
        <v>-5.7516894840227997E-2</v>
      </c>
      <c r="AP709" s="18">
        <v>3.5096741787936301</v>
      </c>
      <c r="AQ709" s="16">
        <v>6.31625722494496E-4</v>
      </c>
      <c r="AR709" s="18">
        <v>2.2480621863817398</v>
      </c>
      <c r="AS709" s="16">
        <v>4.9731041251585097E-2</v>
      </c>
    </row>
    <row r="710" spans="2:45" x14ac:dyDescent="0.2">
      <c r="B710" s="29"/>
      <c r="C710" s="29"/>
      <c r="D710" s="29"/>
      <c r="E710" s="14" t="s">
        <v>313</v>
      </c>
      <c r="F710" s="15">
        <v>329215.2</v>
      </c>
      <c r="G710" s="16">
        <v>-1.3578755912374001E-2</v>
      </c>
      <c r="H710" s="17">
        <v>85245.45</v>
      </c>
      <c r="I710" s="16">
        <v>-2.3303559592604699E-2</v>
      </c>
      <c r="J710" s="17">
        <v>153735.79999999999</v>
      </c>
      <c r="K710" s="16">
        <v>-2.7954562368117698E-2</v>
      </c>
      <c r="L710" s="18">
        <v>3.8619679994650702</v>
      </c>
      <c r="M710" s="16">
        <v>9.9568333393068604E-3</v>
      </c>
      <c r="N710" s="18">
        <v>2.1414348512187802</v>
      </c>
      <c r="O710" s="16">
        <v>1.4789232991789299E-2</v>
      </c>
      <c r="P710" s="15">
        <v>1093890.19</v>
      </c>
      <c r="Q710" s="16">
        <v>2.3146170232453502E-2</v>
      </c>
      <c r="R710" s="17">
        <v>280756.34000000003</v>
      </c>
      <c r="S710" s="16">
        <v>1.5304662452183799E-2</v>
      </c>
      <c r="T710" s="17">
        <v>505430.6</v>
      </c>
      <c r="U710" s="16">
        <v>1.7801404573534001E-2</v>
      </c>
      <c r="V710" s="18">
        <v>3.8962261368701401</v>
      </c>
      <c r="W710" s="16">
        <v>7.7233052011508501E-3</v>
      </c>
      <c r="X710" s="18">
        <v>2.1642737697321799</v>
      </c>
      <c r="Y710" s="16">
        <v>5.2512854029307804E-3</v>
      </c>
      <c r="Z710" s="15">
        <v>2041306.86</v>
      </c>
      <c r="AA710" s="16">
        <v>3.4404246648675502E-2</v>
      </c>
      <c r="AB710" s="17">
        <v>531398.75</v>
      </c>
      <c r="AC710" s="16">
        <v>3.6305874062291098E-2</v>
      </c>
      <c r="AD710" s="17">
        <v>962623.33</v>
      </c>
      <c r="AE710" s="16">
        <v>4.3184211311704898E-2</v>
      </c>
      <c r="AF710" s="18">
        <v>3.8413843841371502</v>
      </c>
      <c r="AG710" s="16">
        <v>-1.83500591978823E-3</v>
      </c>
      <c r="AH710" s="18">
        <v>2.1205665771678301</v>
      </c>
      <c r="AI710" s="16">
        <v>-8.41650455195188E-3</v>
      </c>
      <c r="AJ710" s="15">
        <v>3966501.25</v>
      </c>
      <c r="AK710" s="16">
        <v>1.3439346132870201E-2</v>
      </c>
      <c r="AL710" s="17">
        <v>1045492.66</v>
      </c>
      <c r="AM710" s="16">
        <v>5.3177485476021497E-2</v>
      </c>
      <c r="AN710" s="17">
        <v>1893831.42</v>
      </c>
      <c r="AO710" s="16">
        <v>6.3147034343345898E-2</v>
      </c>
      <c r="AP710" s="18">
        <v>3.7939063579843801</v>
      </c>
      <c r="AQ710" s="16">
        <v>-3.7731664312202901E-2</v>
      </c>
      <c r="AR710" s="18">
        <v>2.0944320640746401</v>
      </c>
      <c r="AS710" s="16">
        <v>-4.67552338526512E-2</v>
      </c>
    </row>
    <row r="711" spans="2:45" x14ac:dyDescent="0.2">
      <c r="B711" s="29"/>
      <c r="C711" s="29"/>
      <c r="D711" s="29"/>
      <c r="E711" s="14" t="s">
        <v>314</v>
      </c>
      <c r="F711" s="15">
        <v>891215.11</v>
      </c>
      <c r="G711" s="16">
        <v>1.42904869826297E-2</v>
      </c>
      <c r="H711" s="17">
        <v>227416.64</v>
      </c>
      <c r="I711" s="16">
        <v>-4.1551032893424503E-2</v>
      </c>
      <c r="J711" s="17">
        <v>347550.15</v>
      </c>
      <c r="K711" s="16">
        <v>-5.51424654515459E-2</v>
      </c>
      <c r="L711" s="18">
        <v>3.9188649959827</v>
      </c>
      <c r="M711" s="16">
        <v>5.8262382028155202E-2</v>
      </c>
      <c r="N711" s="18">
        <v>2.5642777308540898</v>
      </c>
      <c r="O711" s="16">
        <v>7.34851021401417E-2</v>
      </c>
      <c r="P711" s="15">
        <v>2962799.6</v>
      </c>
      <c r="Q711" s="16">
        <v>8.6403080949790004E-2</v>
      </c>
      <c r="R711" s="17">
        <v>751016.11</v>
      </c>
      <c r="S711" s="16">
        <v>2.1857303777264098E-2</v>
      </c>
      <c r="T711" s="17">
        <v>1133799.1299999999</v>
      </c>
      <c r="U711" s="16">
        <v>8.9202661928444397E-3</v>
      </c>
      <c r="V711" s="18">
        <v>3.9450546540206699</v>
      </c>
      <c r="W711" s="16">
        <v>6.3165157144676104E-2</v>
      </c>
      <c r="X711" s="18">
        <v>2.61316093971601</v>
      </c>
      <c r="Y711" s="16">
        <v>7.6797758309808298E-2</v>
      </c>
      <c r="Z711" s="15">
        <v>5513936.0800000001</v>
      </c>
      <c r="AA711" s="16">
        <v>9.2288878060519497E-2</v>
      </c>
      <c r="AB711" s="17">
        <v>1417262.62</v>
      </c>
      <c r="AC711" s="16">
        <v>3.2157668212108699E-2</v>
      </c>
      <c r="AD711" s="17">
        <v>2154916.02</v>
      </c>
      <c r="AE711" s="16">
        <v>1.1439236872539499E-2</v>
      </c>
      <c r="AF711" s="18">
        <v>3.8905535235241002</v>
      </c>
      <c r="AG711" s="16">
        <v>5.8257775628959299E-2</v>
      </c>
      <c r="AH711" s="18">
        <v>2.5587707496833199</v>
      </c>
      <c r="AI711" s="16">
        <v>7.9935243008739096E-2</v>
      </c>
      <c r="AJ711" s="15">
        <v>10669133.800000001</v>
      </c>
      <c r="AK711" s="16">
        <v>9.3744719683996794E-2</v>
      </c>
      <c r="AL711" s="17">
        <v>2794653.47</v>
      </c>
      <c r="AM711" s="16">
        <v>5.2535617542253603E-2</v>
      </c>
      <c r="AN711" s="17">
        <v>4281963.8600000003</v>
      </c>
      <c r="AO711" s="16">
        <v>3.7901871173257599E-2</v>
      </c>
      <c r="AP711" s="18">
        <v>3.8176947211991901</v>
      </c>
      <c r="AQ711" s="16">
        <v>3.9152216281259401E-2</v>
      </c>
      <c r="AR711" s="18">
        <v>2.4916449902031599</v>
      </c>
      <c r="AS711" s="16">
        <v>5.3803591709121502E-2</v>
      </c>
    </row>
    <row r="712" spans="2:45" x14ac:dyDescent="0.2">
      <c r="B712" s="29"/>
      <c r="C712" s="29"/>
      <c r="D712" s="29"/>
      <c r="E712" s="14" t="s">
        <v>315</v>
      </c>
      <c r="F712" s="15">
        <v>509485.12</v>
      </c>
      <c r="G712" s="16">
        <v>-7.4022949816484995E-2</v>
      </c>
      <c r="H712" s="17">
        <v>145780.17000000001</v>
      </c>
      <c r="I712" s="16">
        <v>-7.5434687255270694E-2</v>
      </c>
      <c r="J712" s="17">
        <v>252357.24</v>
      </c>
      <c r="K712" s="16">
        <v>-0.127451222084729</v>
      </c>
      <c r="L712" s="18">
        <v>3.49488630723918</v>
      </c>
      <c r="M712" s="16">
        <v>1.5269201854380299E-3</v>
      </c>
      <c r="N712" s="18">
        <v>2.0189043119983401</v>
      </c>
      <c r="O712" s="16">
        <v>6.1232418886537299E-2</v>
      </c>
      <c r="P712" s="15">
        <v>1632052.65</v>
      </c>
      <c r="Q712" s="16">
        <v>-7.6564036181226702E-2</v>
      </c>
      <c r="R712" s="17">
        <v>466566.98</v>
      </c>
      <c r="S712" s="16">
        <v>-6.8731594121392306E-2</v>
      </c>
      <c r="T712" s="17">
        <v>807481.09</v>
      </c>
      <c r="U712" s="16">
        <v>-0.111114294907018</v>
      </c>
      <c r="V712" s="18">
        <v>3.4980029019627601</v>
      </c>
      <c r="W712" s="16">
        <v>-8.4105098061872993E-3</v>
      </c>
      <c r="X712" s="18">
        <v>2.0211651643755499</v>
      </c>
      <c r="Y712" s="16">
        <v>3.8869180286994501E-2</v>
      </c>
      <c r="Z712" s="15">
        <v>3100688</v>
      </c>
      <c r="AA712" s="16">
        <v>-4.6791439210222198E-2</v>
      </c>
      <c r="AB712" s="17">
        <v>900473.57</v>
      </c>
      <c r="AC712" s="16">
        <v>-2.7583991698811702E-2</v>
      </c>
      <c r="AD712" s="17">
        <v>1567988.11</v>
      </c>
      <c r="AE712" s="16">
        <v>-6.9844340176710804E-2</v>
      </c>
      <c r="AF712" s="18">
        <v>3.4433970116413302</v>
      </c>
      <c r="AG712" s="16">
        <v>-1.9752294642871902E-2</v>
      </c>
      <c r="AH712" s="18">
        <v>1.9774945869965801</v>
      </c>
      <c r="AI712" s="16">
        <v>2.4783917318600499E-2</v>
      </c>
      <c r="AJ712" s="15">
        <v>6229385.9299999997</v>
      </c>
      <c r="AK712" s="16">
        <v>-5.0920020197072202E-2</v>
      </c>
      <c r="AL712" s="17">
        <v>1820324.44</v>
      </c>
      <c r="AM712" s="16">
        <v>1.3528996720932799E-2</v>
      </c>
      <c r="AN712" s="17">
        <v>3206586.86</v>
      </c>
      <c r="AO712" s="16">
        <v>-2.75451438375682E-2</v>
      </c>
      <c r="AP712" s="18">
        <v>3.4221294803908702</v>
      </c>
      <c r="AQ712" s="16">
        <v>-6.3588725262441095E-2</v>
      </c>
      <c r="AR712" s="18">
        <v>1.9426842939161799</v>
      </c>
      <c r="AS712" s="16">
        <v>-2.4036978386582999E-2</v>
      </c>
    </row>
    <row r="713" spans="2:45" x14ac:dyDescent="0.2">
      <c r="B713" s="29"/>
      <c r="C713" s="29"/>
      <c r="D713" s="29"/>
      <c r="E713" s="14" t="s">
        <v>316</v>
      </c>
      <c r="F713" s="15">
        <v>300854.33</v>
      </c>
      <c r="G713" s="16">
        <v>-8.8339743751550501E-2</v>
      </c>
      <c r="H713" s="17">
        <v>83610.13</v>
      </c>
      <c r="I713" s="16">
        <v>-0.11091917373565099</v>
      </c>
      <c r="J713" s="17">
        <v>132617.71</v>
      </c>
      <c r="K713" s="16">
        <v>-0.114447692816619</v>
      </c>
      <c r="L713" s="18">
        <v>3.5982999906829498</v>
      </c>
      <c r="M713" s="16">
        <v>2.5396374904374599E-2</v>
      </c>
      <c r="N713" s="18">
        <v>2.2685833588892499</v>
      </c>
      <c r="O713" s="16">
        <v>2.9482108344462001E-2</v>
      </c>
      <c r="P713" s="15">
        <v>932781.77</v>
      </c>
      <c r="Q713" s="16">
        <v>-0.100906655235774</v>
      </c>
      <c r="R713" s="17">
        <v>261278.53</v>
      </c>
      <c r="S713" s="16">
        <v>-0.128067711022367</v>
      </c>
      <c r="T713" s="17">
        <v>401047.75</v>
      </c>
      <c r="U713" s="16">
        <v>-0.12716263781570999</v>
      </c>
      <c r="V713" s="18">
        <v>3.5700666641074599</v>
      </c>
      <c r="W713" s="16">
        <v>3.11504185932137E-2</v>
      </c>
      <c r="X713" s="18">
        <v>2.3258621199096599</v>
      </c>
      <c r="Y713" s="16">
        <v>3.0081185473349901E-2</v>
      </c>
      <c r="Z713" s="15">
        <v>1792077.92</v>
      </c>
      <c r="AA713" s="16">
        <v>-9.0167076697301701E-2</v>
      </c>
      <c r="AB713" s="17">
        <v>505002.72</v>
      </c>
      <c r="AC713" s="16">
        <v>-0.109067273438572</v>
      </c>
      <c r="AD713" s="17">
        <v>778388.7</v>
      </c>
      <c r="AE713" s="16">
        <v>-0.115278448044024</v>
      </c>
      <c r="AF713" s="18">
        <v>3.5486500349938699</v>
      </c>
      <c r="AG713" s="16">
        <v>2.12139437443448E-2</v>
      </c>
      <c r="AH713" s="18">
        <v>2.3022917984292399</v>
      </c>
      <c r="AI713" s="16">
        <v>2.8383361173020899E-2</v>
      </c>
      <c r="AJ713" s="15">
        <v>3703695.73</v>
      </c>
      <c r="AK713" s="16">
        <v>-9.6882579767090193E-2</v>
      </c>
      <c r="AL713" s="17">
        <v>1051999.26</v>
      </c>
      <c r="AM713" s="16">
        <v>-0.10608146378821399</v>
      </c>
      <c r="AN713" s="17">
        <v>1630080.03</v>
      </c>
      <c r="AO713" s="16">
        <v>-0.112049770053971</v>
      </c>
      <c r="AP713" s="18">
        <v>3.5206257939763201</v>
      </c>
      <c r="AQ713" s="16">
        <v>1.0290517142766201E-2</v>
      </c>
      <c r="AR713" s="18">
        <v>2.2720944136712098</v>
      </c>
      <c r="AS713" s="16">
        <v>1.7081126594001E-2</v>
      </c>
    </row>
    <row r="714" spans="2:45" x14ac:dyDescent="0.2">
      <c r="B714" s="29"/>
      <c r="C714" s="29"/>
      <c r="D714" s="29"/>
      <c r="E714" s="14" t="s">
        <v>317</v>
      </c>
      <c r="F714" s="15">
        <v>315970.18</v>
      </c>
      <c r="G714" s="16">
        <v>-0.177097750402642</v>
      </c>
      <c r="H714" s="17">
        <v>95446.82</v>
      </c>
      <c r="I714" s="16">
        <v>-0.31890175189015502</v>
      </c>
      <c r="J714" s="17">
        <v>162660.12</v>
      </c>
      <c r="K714" s="16">
        <v>-0.35007929418327799</v>
      </c>
      <c r="L714" s="18">
        <v>3.3104317147496398</v>
      </c>
      <c r="M714" s="16">
        <v>0.20819904012533</v>
      </c>
      <c r="N714" s="18">
        <v>1.94251780952824</v>
      </c>
      <c r="O714" s="16">
        <v>0.26615792085475898</v>
      </c>
      <c r="P714" s="15">
        <v>1050995.7</v>
      </c>
      <c r="Q714" s="16">
        <v>-2.59096398387645E-2</v>
      </c>
      <c r="R714" s="17">
        <v>310275.43</v>
      </c>
      <c r="S714" s="16">
        <v>-4.7520166819654701E-2</v>
      </c>
      <c r="T714" s="17">
        <v>507169.03</v>
      </c>
      <c r="U714" s="16">
        <v>-3.7876351897572699E-2</v>
      </c>
      <c r="V714" s="18">
        <v>3.3872991490173701</v>
      </c>
      <c r="W714" s="16">
        <v>2.2688697679542801E-2</v>
      </c>
      <c r="X714" s="18">
        <v>2.0722789402184101</v>
      </c>
      <c r="Y714" s="16">
        <v>1.2437810963705101E-2</v>
      </c>
      <c r="Z714" s="15">
        <v>1994757.64</v>
      </c>
      <c r="AA714" s="16">
        <v>-2.2468869434238599E-2</v>
      </c>
      <c r="AB714" s="17">
        <v>622263.65</v>
      </c>
      <c r="AC714" s="16">
        <v>1.6368589870435501E-2</v>
      </c>
      <c r="AD714" s="17">
        <v>999656.63</v>
      </c>
      <c r="AE714" s="16">
        <v>1.2294980993456101E-2</v>
      </c>
      <c r="AF714" s="18">
        <v>3.2056470597310298</v>
      </c>
      <c r="AG714" s="16">
        <v>-3.8211983026379299E-2</v>
      </c>
      <c r="AH714" s="18">
        <v>1.9954428151994601</v>
      </c>
      <c r="AI714" s="16">
        <v>-3.4341620852034301E-2</v>
      </c>
      <c r="AJ714" s="15">
        <v>3843262.69</v>
      </c>
      <c r="AK714" s="16">
        <v>-2.6285734232806401E-2</v>
      </c>
      <c r="AL714" s="17">
        <v>1154958.92</v>
      </c>
      <c r="AM714" s="16">
        <v>-3.7916909899779902E-2</v>
      </c>
      <c r="AN714" s="17">
        <v>1850919.49</v>
      </c>
      <c r="AO714" s="16">
        <v>-4.1290324378481597E-2</v>
      </c>
      <c r="AP714" s="18">
        <v>3.3276185182413198</v>
      </c>
      <c r="AQ714" s="16">
        <v>1.2089574992698301E-2</v>
      </c>
      <c r="AR714" s="18">
        <v>2.0764072725821299</v>
      </c>
      <c r="AS714" s="16">
        <v>1.56508174760496E-2</v>
      </c>
    </row>
    <row r="715" spans="2:45" x14ac:dyDescent="0.2">
      <c r="B715" s="135"/>
      <c r="C715" s="135"/>
      <c r="D715" s="135"/>
      <c r="E715" s="14" t="s">
        <v>318</v>
      </c>
      <c r="F715" s="15">
        <v>415976.41</v>
      </c>
      <c r="G715" s="16">
        <v>1.1880417364015799E-2</v>
      </c>
      <c r="H715" s="17">
        <v>113990.35</v>
      </c>
      <c r="I715" s="16">
        <v>-3.3945863506012301E-2</v>
      </c>
      <c r="J715" s="17">
        <v>178941.63</v>
      </c>
      <c r="K715" s="16">
        <v>-3.2359477504833999E-2</v>
      </c>
      <c r="L715" s="18">
        <v>3.6492247808696101</v>
      </c>
      <c r="M715" s="16">
        <v>4.7436555715543303E-2</v>
      </c>
      <c r="N715" s="18">
        <v>2.3246486018932502</v>
      </c>
      <c r="O715" s="16">
        <v>4.5719349118174997E-2</v>
      </c>
      <c r="P715" s="15">
        <v>1372807.58</v>
      </c>
      <c r="Q715" s="16">
        <v>-2.1101834645974E-2</v>
      </c>
      <c r="R715" s="17">
        <v>391319.4</v>
      </c>
      <c r="S715" s="16">
        <v>-4.6508883608872301E-2</v>
      </c>
      <c r="T715" s="17">
        <v>582976.74</v>
      </c>
      <c r="U715" s="16">
        <v>-1.36822116326529E-2</v>
      </c>
      <c r="V715" s="18">
        <v>3.5081510908991498</v>
      </c>
      <c r="W715" s="16">
        <v>2.6646340512391599E-2</v>
      </c>
      <c r="X715" s="18">
        <v>2.3548239334557302</v>
      </c>
      <c r="Y715" s="16">
        <v>-7.5225481085591803E-3</v>
      </c>
      <c r="Z715" s="15">
        <v>2501940.35</v>
      </c>
      <c r="AA715" s="16">
        <v>-1.6911571280113301E-2</v>
      </c>
      <c r="AB715" s="17">
        <v>718012.33</v>
      </c>
      <c r="AC715" s="16">
        <v>-2.9437257244359399E-2</v>
      </c>
      <c r="AD715" s="17">
        <v>1068535.47</v>
      </c>
      <c r="AE715" s="16">
        <v>-9.8123000044776504E-3</v>
      </c>
      <c r="AF715" s="18">
        <v>3.4845367488327099</v>
      </c>
      <c r="AG715" s="16">
        <v>1.2905591171450501E-2</v>
      </c>
      <c r="AH715" s="18">
        <v>2.3414668209376299</v>
      </c>
      <c r="AI715" s="16">
        <v>-7.16962175521657E-3</v>
      </c>
      <c r="AJ715" s="15">
        <v>4845226.66</v>
      </c>
      <c r="AK715" s="16">
        <v>-2.7701386006536301E-2</v>
      </c>
      <c r="AL715" s="17">
        <v>1400809.6</v>
      </c>
      <c r="AM715" s="16">
        <v>-3.5616706944837297E-2</v>
      </c>
      <c r="AN715" s="17">
        <v>2076104.23</v>
      </c>
      <c r="AO715" s="16">
        <v>-3.0736700093351398E-2</v>
      </c>
      <c r="AP715" s="18">
        <v>3.4588759671549898</v>
      </c>
      <c r="AQ715" s="16">
        <v>8.2076504179424796E-3</v>
      </c>
      <c r="AR715" s="18">
        <v>2.3338070362681198</v>
      </c>
      <c r="AS715" s="16">
        <v>3.1315681581129701E-3</v>
      </c>
    </row>
    <row r="716" spans="2:45" x14ac:dyDescent="0.2">
      <c r="C716" s="29"/>
      <c r="D716" s="29"/>
      <c r="E716" s="14" t="s">
        <v>344</v>
      </c>
      <c r="F716" s="18">
        <v>191151.17</v>
      </c>
      <c r="G716" s="16">
        <v>-1.1829489184884899E-2</v>
      </c>
      <c r="H716" s="18">
        <v>55918.83</v>
      </c>
      <c r="I716" s="16">
        <v>6.0867603722751899E-2</v>
      </c>
      <c r="J716" s="18">
        <v>91076.99</v>
      </c>
      <c r="K716" s="16">
        <v>5.4130608645128898E-2</v>
      </c>
      <c r="L716" s="18">
        <v>3.4183685531331802</v>
      </c>
      <c r="M716" s="16">
        <v>-6.8526074933885503E-2</v>
      </c>
      <c r="N716" s="18">
        <v>2.0987866419388701</v>
      </c>
      <c r="O716" s="16">
        <v>-6.2572984115120397E-2</v>
      </c>
      <c r="P716" s="18">
        <v>582914.25</v>
      </c>
      <c r="Q716" s="16">
        <v>-2.04058966325441E-2</v>
      </c>
      <c r="R716" s="18">
        <v>166895.85999999999</v>
      </c>
      <c r="S716" s="16">
        <v>2.7708673756164599E-2</v>
      </c>
      <c r="T716" s="18">
        <v>263915.93</v>
      </c>
      <c r="U716" s="16">
        <v>2.3086437948997899E-2</v>
      </c>
      <c r="V716" s="18">
        <v>3.4926825027295498</v>
      </c>
      <c r="W716" s="16">
        <v>-4.6817324420212497E-2</v>
      </c>
      <c r="X716" s="18">
        <v>2.2087118803324999</v>
      </c>
      <c r="Y716" s="16">
        <v>-4.2510909116078001E-2</v>
      </c>
      <c r="Z716" s="18">
        <v>1103825.4099999999</v>
      </c>
      <c r="AA716" s="16">
        <v>-2.24937362401317E-2</v>
      </c>
      <c r="AB716" s="18">
        <v>318909.82</v>
      </c>
      <c r="AC716" s="16">
        <v>2.0112187238929698E-3</v>
      </c>
      <c r="AD716" s="18">
        <v>506254.35</v>
      </c>
      <c r="AE716" s="16">
        <v>-1.9842685957623198E-2</v>
      </c>
      <c r="AF716" s="18">
        <v>3.4612462231486001</v>
      </c>
      <c r="AG716" s="16">
        <v>-2.4455769063377101E-2</v>
      </c>
      <c r="AH716" s="18">
        <v>2.1803771365125102</v>
      </c>
      <c r="AI716" s="16">
        <v>-2.7047191757158199E-3</v>
      </c>
      <c r="AJ716" s="18">
        <v>2321065.71</v>
      </c>
      <c r="AK716" s="16">
        <v>1.1005676546868501E-2</v>
      </c>
      <c r="AL716" s="18">
        <v>661099.48</v>
      </c>
      <c r="AM716" s="16">
        <v>6.5833281197321099E-3</v>
      </c>
      <c r="AN716" s="18">
        <v>1058089.6499999999</v>
      </c>
      <c r="AO716" s="16">
        <v>-1.12301560987653E-2</v>
      </c>
      <c r="AP716" s="18">
        <v>3.51091746434289</v>
      </c>
      <c r="AQ716" s="16">
        <v>4.3934250683421803E-3</v>
      </c>
      <c r="AR716" s="18">
        <v>2.1936380438084799</v>
      </c>
      <c r="AS716" s="16">
        <v>2.2488380670977502E-2</v>
      </c>
    </row>
    <row r="717" spans="2:45" x14ac:dyDescent="0.2">
      <c r="C717" s="29"/>
      <c r="D717" s="29"/>
      <c r="E717" s="14" t="s">
        <v>345</v>
      </c>
      <c r="F717" s="18">
        <v>366793.67</v>
      </c>
      <c r="G717" s="16">
        <v>2.8710521640959601E-2</v>
      </c>
      <c r="H717" s="18">
        <v>96655.74</v>
      </c>
      <c r="I717" s="16">
        <v>2.1444948602125001E-2</v>
      </c>
      <c r="J717" s="18">
        <v>163567.63</v>
      </c>
      <c r="K717" s="16">
        <v>-3.1017837039001399E-3</v>
      </c>
      <c r="L717" s="18">
        <v>3.7948462243421899</v>
      </c>
      <c r="M717" s="16">
        <v>7.1130343821050801E-3</v>
      </c>
      <c r="N717" s="18">
        <v>2.2424587921216399</v>
      </c>
      <c r="O717" s="16">
        <v>3.19112872556397E-2</v>
      </c>
      <c r="P717" s="18">
        <v>1161591.82</v>
      </c>
      <c r="Q717" s="16">
        <v>5.2448481645277101E-2</v>
      </c>
      <c r="R717" s="18">
        <v>306494.5</v>
      </c>
      <c r="S717" s="16">
        <v>5.6317264535160498E-2</v>
      </c>
      <c r="T717" s="18">
        <v>519608.32000000001</v>
      </c>
      <c r="U717" s="16">
        <v>2.94363359690391E-2</v>
      </c>
      <c r="V717" s="18">
        <v>3.7899271275667301</v>
      </c>
      <c r="W717" s="16">
        <v>-3.6625197937911599E-3</v>
      </c>
      <c r="X717" s="18">
        <v>2.23551428121859</v>
      </c>
      <c r="Y717" s="16">
        <v>2.23541222241549E-2</v>
      </c>
      <c r="Z717" s="18">
        <v>2217953.38</v>
      </c>
      <c r="AA717" s="16">
        <v>5.5592179218723503E-2</v>
      </c>
      <c r="AB717" s="18">
        <v>587262.36</v>
      </c>
      <c r="AC717" s="16">
        <v>6.0803986696560702E-2</v>
      </c>
      <c r="AD717" s="18">
        <v>998079.56</v>
      </c>
      <c r="AE717" s="16">
        <v>3.4854683820120601E-2</v>
      </c>
      <c r="AF717" s="18">
        <v>3.7767674740809198</v>
      </c>
      <c r="AG717" s="16">
        <v>-4.9130730494964499E-3</v>
      </c>
      <c r="AH717" s="18">
        <v>2.22222102213976</v>
      </c>
      <c r="AI717" s="16">
        <v>2.00390409618201E-2</v>
      </c>
      <c r="AJ717" s="18">
        <v>4449855.55</v>
      </c>
      <c r="AK717" s="16">
        <v>3.6510731391699698E-2</v>
      </c>
      <c r="AL717" s="18">
        <v>1185320.33</v>
      </c>
      <c r="AM717" s="16">
        <v>1.9580746613250002E-3</v>
      </c>
      <c r="AN717" s="18">
        <v>2031739.44</v>
      </c>
      <c r="AO717" s="16">
        <v>3.4117114622604999E-2</v>
      </c>
      <c r="AP717" s="18">
        <v>3.75413754187444</v>
      </c>
      <c r="AQ717" s="16">
        <v>3.44851322666909E-2</v>
      </c>
      <c r="AR717" s="18">
        <v>2.19017038424967</v>
      </c>
      <c r="AS717" s="16">
        <v>2.3146476692517898E-3</v>
      </c>
    </row>
    <row r="718" spans="2:45" x14ac:dyDescent="0.2">
      <c r="B718" s="28" t="s">
        <v>19</v>
      </c>
      <c r="C718" s="28" t="s">
        <v>12</v>
      </c>
      <c r="D718" s="28" t="s">
        <v>24</v>
      </c>
      <c r="E718" s="14" t="s">
        <v>319</v>
      </c>
      <c r="F718" s="15">
        <v>4310998.5</v>
      </c>
      <c r="G718" s="16">
        <v>4.5527723050314897E-2</v>
      </c>
      <c r="H718" s="17">
        <v>1205233.4099999999</v>
      </c>
      <c r="I718" s="16">
        <v>1.0523715699406E-3</v>
      </c>
      <c r="J718" s="17">
        <v>1827392.91</v>
      </c>
      <c r="K718" s="16">
        <v>8.1106106740052794E-3</v>
      </c>
      <c r="L718" s="18">
        <v>3.5768992663421102</v>
      </c>
      <c r="M718" s="16">
        <v>4.4428596088957897E-2</v>
      </c>
      <c r="N718" s="18">
        <v>2.3590977487156799</v>
      </c>
      <c r="O718" s="16">
        <v>3.7116078315348001E-2</v>
      </c>
      <c r="P718" s="15">
        <v>14110484.789999999</v>
      </c>
      <c r="Q718" s="16">
        <v>8.3923973185607001E-2</v>
      </c>
      <c r="R718" s="17">
        <v>3946745.63</v>
      </c>
      <c r="S718" s="16">
        <v>3.9959396124770799E-2</v>
      </c>
      <c r="T718" s="17">
        <v>5909610.4199999999</v>
      </c>
      <c r="U718" s="16">
        <v>4.50561320912405E-2</v>
      </c>
      <c r="V718" s="18">
        <v>3.57522022264201</v>
      </c>
      <c r="W718" s="16">
        <v>4.2275282308773303E-2</v>
      </c>
      <c r="X718" s="18">
        <v>2.3877182736522902</v>
      </c>
      <c r="Y718" s="16">
        <v>3.71921085392692E-2</v>
      </c>
      <c r="Z718" s="15">
        <v>25890922.43</v>
      </c>
      <c r="AA718" s="16">
        <v>7.7408502343297797E-2</v>
      </c>
      <c r="AB718" s="17">
        <v>7351088.8099999996</v>
      </c>
      <c r="AC718" s="16">
        <v>4.6189583053785802E-2</v>
      </c>
      <c r="AD718" s="17">
        <v>11026189.34</v>
      </c>
      <c r="AE718" s="16">
        <v>4.3623002875547497E-2</v>
      </c>
      <c r="AF718" s="18">
        <v>3.5220527324849402</v>
      </c>
      <c r="AG718" s="16">
        <v>2.9840594663908999E-2</v>
      </c>
      <c r="AH718" s="18">
        <v>2.3481296784987</v>
      </c>
      <c r="AI718" s="16">
        <v>3.2373279790364203E-2</v>
      </c>
      <c r="AJ718" s="15">
        <v>49939913.350000001</v>
      </c>
      <c r="AK718" s="16">
        <v>6.3845912991034495E-2</v>
      </c>
      <c r="AL718" s="17">
        <v>14373407.34</v>
      </c>
      <c r="AM718" s="16">
        <v>5.4822489623287902E-2</v>
      </c>
      <c r="AN718" s="17">
        <v>21630094.239999998</v>
      </c>
      <c r="AO718" s="16">
        <v>5.6954528463807601E-2</v>
      </c>
      <c r="AP718" s="18">
        <v>3.4744658777617299</v>
      </c>
      <c r="AQ718" s="16">
        <v>8.5544472709992696E-3</v>
      </c>
      <c r="AR718" s="18">
        <v>2.3088162629290498</v>
      </c>
      <c r="AS718" s="16">
        <v>6.52003879224852E-3</v>
      </c>
    </row>
    <row r="719" spans="2:45" x14ac:dyDescent="0.2">
      <c r="B719" s="29"/>
      <c r="C719" s="29"/>
      <c r="D719" s="29"/>
      <c r="E719" s="14" t="s">
        <v>320</v>
      </c>
      <c r="F719" s="15">
        <v>4712414.67</v>
      </c>
      <c r="G719" s="16">
        <v>2.4653356102090299E-2</v>
      </c>
      <c r="H719" s="17">
        <v>1402793.82</v>
      </c>
      <c r="I719" s="16">
        <v>7.0677110141717297E-3</v>
      </c>
      <c r="J719" s="17">
        <v>2267311.6800000002</v>
      </c>
      <c r="K719" s="16">
        <v>-2.6851923957400999E-3</v>
      </c>
      <c r="L719" s="18">
        <v>3.3593066941227301</v>
      </c>
      <c r="M719" s="16">
        <v>1.746222711302E-2</v>
      </c>
      <c r="N719" s="18">
        <v>2.07841502849754</v>
      </c>
      <c r="O719" s="16">
        <v>2.7412155409085599E-2</v>
      </c>
      <c r="P719" s="15">
        <v>14585448.890000001</v>
      </c>
      <c r="Q719" s="16">
        <v>1.60206747358605E-2</v>
      </c>
      <c r="R719" s="17">
        <v>4335879.68</v>
      </c>
      <c r="S719" s="16">
        <v>2.1083072805879101E-2</v>
      </c>
      <c r="T719" s="17">
        <v>6895557.1399999997</v>
      </c>
      <c r="U719" s="16">
        <v>2.2640732655245601E-2</v>
      </c>
      <c r="V719" s="18">
        <v>3.3638961332986099</v>
      </c>
      <c r="W719" s="16">
        <v>-4.9578709165234297E-3</v>
      </c>
      <c r="X719" s="18">
        <v>2.1151951312813</v>
      </c>
      <c r="Y719" s="16">
        <v>-6.4734932884946399E-3</v>
      </c>
      <c r="Z719" s="15">
        <v>27262652.920000002</v>
      </c>
      <c r="AA719" s="16">
        <v>-1.0029741041689501E-2</v>
      </c>
      <c r="AB719" s="17">
        <v>8096514.7599999998</v>
      </c>
      <c r="AC719" s="16">
        <v>-1.47606677745686E-2</v>
      </c>
      <c r="AD719" s="17">
        <v>12894917.09</v>
      </c>
      <c r="AE719" s="16">
        <v>-2.6460423187034499E-2</v>
      </c>
      <c r="AF719" s="18">
        <v>3.3672084505654598</v>
      </c>
      <c r="AG719" s="16">
        <v>4.8018045749279601E-3</v>
      </c>
      <c r="AH719" s="18">
        <v>2.1142169995914299</v>
      </c>
      <c r="AI719" s="16">
        <v>1.6877261630321602E-2</v>
      </c>
      <c r="AJ719" s="15">
        <v>55440937.289999999</v>
      </c>
      <c r="AK719" s="16">
        <v>8.6480245153084199E-3</v>
      </c>
      <c r="AL719" s="17">
        <v>16298992.08</v>
      </c>
      <c r="AM719" s="16">
        <v>-3.41877541706396E-3</v>
      </c>
      <c r="AN719" s="17">
        <v>25883156.25</v>
      </c>
      <c r="AO719" s="16">
        <v>-1.5212810718975799E-2</v>
      </c>
      <c r="AP719" s="18">
        <v>3.40149482973428</v>
      </c>
      <c r="AQ719" s="16">
        <v>1.2108195132235501E-2</v>
      </c>
      <c r="AR719" s="18">
        <v>2.1419697333087</v>
      </c>
      <c r="AS719" s="16">
        <v>2.4229433012532098E-2</v>
      </c>
    </row>
    <row r="720" spans="2:45" x14ac:dyDescent="0.2">
      <c r="B720" s="29"/>
      <c r="C720" s="29"/>
      <c r="D720" s="29"/>
      <c r="E720" s="14" t="s">
        <v>321</v>
      </c>
      <c r="F720" s="15">
        <v>2927173.17</v>
      </c>
      <c r="G720" s="16">
        <v>-2.4445512569530901E-2</v>
      </c>
      <c r="H720" s="17">
        <v>814120.33</v>
      </c>
      <c r="I720" s="16">
        <v>-5.2375849524534702E-2</v>
      </c>
      <c r="J720" s="17">
        <v>1266714.1599999999</v>
      </c>
      <c r="K720" s="16">
        <v>-6.7102664929500302E-2</v>
      </c>
      <c r="L720" s="18">
        <v>3.5955043279658701</v>
      </c>
      <c r="M720" s="16">
        <v>2.9474066211788601E-2</v>
      </c>
      <c r="N720" s="18">
        <v>2.31083954252157</v>
      </c>
      <c r="O720" s="16">
        <v>4.5725452047459897E-2</v>
      </c>
      <c r="P720" s="15">
        <v>9165453.8699999992</v>
      </c>
      <c r="Q720" s="16">
        <v>-6.4590203636742297E-2</v>
      </c>
      <c r="R720" s="17">
        <v>2595753.58</v>
      </c>
      <c r="S720" s="16">
        <v>-8.7713568568594205E-2</v>
      </c>
      <c r="T720" s="17">
        <v>3971338.56</v>
      </c>
      <c r="U720" s="16">
        <v>-0.105832885254053</v>
      </c>
      <c r="V720" s="18">
        <v>3.53094143474127</v>
      </c>
      <c r="W720" s="16">
        <v>2.5346606213983401E-2</v>
      </c>
      <c r="X720" s="18">
        <v>2.30790040474414</v>
      </c>
      <c r="Y720" s="16">
        <v>4.6124131537792899E-2</v>
      </c>
      <c r="Z720" s="15">
        <v>17170354.989999998</v>
      </c>
      <c r="AA720" s="16">
        <v>-8.1733945525998594E-2</v>
      </c>
      <c r="AB720" s="17">
        <v>4885892.9000000004</v>
      </c>
      <c r="AC720" s="16">
        <v>-9.3357879589334294E-2</v>
      </c>
      <c r="AD720" s="17">
        <v>7548261.1500000004</v>
      </c>
      <c r="AE720" s="16">
        <v>-0.121000772234893</v>
      </c>
      <c r="AF720" s="18">
        <v>3.51427166772321</v>
      </c>
      <c r="AG720" s="16">
        <v>1.28208626112259E-2</v>
      </c>
      <c r="AH720" s="18">
        <v>2.2747431029198002</v>
      </c>
      <c r="AI720" s="16">
        <v>4.4672197049286801E-2</v>
      </c>
      <c r="AJ720" s="15">
        <v>35171084.939999998</v>
      </c>
      <c r="AK720" s="16">
        <v>-7.3217850676694798E-2</v>
      </c>
      <c r="AL720" s="17">
        <v>10106373.65</v>
      </c>
      <c r="AM720" s="16">
        <v>-7.0985281922042204E-2</v>
      </c>
      <c r="AN720" s="17">
        <v>15790912.09</v>
      </c>
      <c r="AO720" s="16">
        <v>-9.3825745016895196E-2</v>
      </c>
      <c r="AP720" s="18">
        <v>3.4800895116320998</v>
      </c>
      <c r="AQ720" s="16">
        <v>-2.4031575724350498E-3</v>
      </c>
      <c r="AR720" s="18">
        <v>2.2272991414012702</v>
      </c>
      <c r="AS720" s="16">
        <v>2.2741646241742599E-2</v>
      </c>
    </row>
    <row r="721" spans="1:45" x14ac:dyDescent="0.2">
      <c r="B721" s="29"/>
      <c r="C721" s="29"/>
      <c r="D721" s="29"/>
      <c r="E721" s="14" t="s">
        <v>322</v>
      </c>
      <c r="F721" s="15">
        <v>7412153.0499999998</v>
      </c>
      <c r="G721" s="16">
        <v>0.13837040070034901</v>
      </c>
      <c r="H721" s="17">
        <v>2036063.86</v>
      </c>
      <c r="I721" s="16">
        <v>0.12331814727658</v>
      </c>
      <c r="J721" s="17">
        <v>3088400.69</v>
      </c>
      <c r="K721" s="16">
        <v>0.1219554065402</v>
      </c>
      <c r="L721" s="18">
        <v>3.6404325009727301</v>
      </c>
      <c r="M721" s="16">
        <v>1.33998132766416E-2</v>
      </c>
      <c r="N721" s="18">
        <v>2.3999972134444798</v>
      </c>
      <c r="O721" s="16">
        <v>1.4630701063929601E-2</v>
      </c>
      <c r="P721" s="15">
        <v>26997118.260000002</v>
      </c>
      <c r="Q721" s="16">
        <v>5.3035211094152199E-2</v>
      </c>
      <c r="R721" s="17">
        <v>8184591.7999999998</v>
      </c>
      <c r="S721" s="16">
        <v>8.0546214268958999E-2</v>
      </c>
      <c r="T721" s="17">
        <v>11017578.23</v>
      </c>
      <c r="U721" s="16">
        <v>7.6319621179291905E-2</v>
      </c>
      <c r="V721" s="18">
        <v>3.2985295931313301</v>
      </c>
      <c r="W721" s="16">
        <v>-2.5460274453341501E-2</v>
      </c>
      <c r="X721" s="18">
        <v>2.4503677392994598</v>
      </c>
      <c r="Y721" s="16">
        <v>-2.16333602277245E-2</v>
      </c>
      <c r="Z721" s="15">
        <v>46506529.009999998</v>
      </c>
      <c r="AA721" s="16">
        <v>4.15934954215611E-2</v>
      </c>
      <c r="AB721" s="17">
        <v>13965452.810000001</v>
      </c>
      <c r="AC721" s="16">
        <v>7.5927698844225594E-2</v>
      </c>
      <c r="AD721" s="17">
        <v>19875413.5</v>
      </c>
      <c r="AE721" s="16">
        <v>5.17536491093116E-2</v>
      </c>
      <c r="AF721" s="18">
        <v>3.33011250281114</v>
      </c>
      <c r="AG721" s="16">
        <v>-3.19112552447035E-2</v>
      </c>
      <c r="AH721" s="18">
        <v>2.3399024634129</v>
      </c>
      <c r="AI721" s="16">
        <v>-9.6602029347412008E-3</v>
      </c>
      <c r="AJ721" s="15">
        <v>89071927.75</v>
      </c>
      <c r="AK721" s="16">
        <v>3.0741088814664499E-2</v>
      </c>
      <c r="AL721" s="17">
        <v>26347806.34</v>
      </c>
      <c r="AM721" s="16">
        <v>6.0057577835973597E-2</v>
      </c>
      <c r="AN721" s="17">
        <v>38266233.600000001</v>
      </c>
      <c r="AO721" s="16">
        <v>2.88478181611109E-2</v>
      </c>
      <c r="AP721" s="18">
        <v>3.3806202535645302</v>
      </c>
      <c r="AQ721" s="16">
        <v>-2.7655562899853599E-2</v>
      </c>
      <c r="AR721" s="18">
        <v>2.32768995979787</v>
      </c>
      <c r="AS721" s="16">
        <v>1.84018532200192E-3</v>
      </c>
    </row>
    <row r="722" spans="1:45" x14ac:dyDescent="0.2">
      <c r="B722" s="29"/>
      <c r="C722" s="29"/>
      <c r="D722" s="29"/>
      <c r="E722" s="14" t="s">
        <v>323</v>
      </c>
      <c r="F722" s="15">
        <v>2477561.7000000002</v>
      </c>
      <c r="G722" s="16">
        <v>-7.1491734461225998E-3</v>
      </c>
      <c r="H722" s="17">
        <v>806330.13</v>
      </c>
      <c r="I722" s="16">
        <v>-1.42919876118626E-2</v>
      </c>
      <c r="J722" s="17">
        <v>1419391.22</v>
      </c>
      <c r="K722" s="16">
        <v>-1.5740599208819501E-2</v>
      </c>
      <c r="L722" s="18">
        <v>3.0726393667070302</v>
      </c>
      <c r="M722" s="16">
        <v>7.2463793293459297E-3</v>
      </c>
      <c r="N722" s="18">
        <v>1.7455100927001701</v>
      </c>
      <c r="O722" s="16">
        <v>8.7288226617809796E-3</v>
      </c>
      <c r="P722" s="15">
        <v>7711168.9299999997</v>
      </c>
      <c r="Q722" s="16">
        <v>3.9493932272796101E-2</v>
      </c>
      <c r="R722" s="17">
        <v>2412111.65</v>
      </c>
      <c r="S722" s="16">
        <v>7.4512519531657606E-2</v>
      </c>
      <c r="T722" s="17">
        <v>4179329.73</v>
      </c>
      <c r="U722" s="16">
        <v>9.0620165199244193E-2</v>
      </c>
      <c r="V722" s="18">
        <v>3.19685406353392</v>
      </c>
      <c r="W722" s="16">
        <v>-3.25902086968003E-2</v>
      </c>
      <c r="X722" s="18">
        <v>1.8450731165449299</v>
      </c>
      <c r="Y722" s="16">
        <v>-4.6878129121248897E-2</v>
      </c>
      <c r="Z722" s="15">
        <v>14140244.869999999</v>
      </c>
      <c r="AA722" s="16">
        <v>1.32087915501489E-2</v>
      </c>
      <c r="AB722" s="17">
        <v>4347915.51</v>
      </c>
      <c r="AC722" s="16">
        <v>4.2538897701100697E-2</v>
      </c>
      <c r="AD722" s="17">
        <v>7401816.4500000002</v>
      </c>
      <c r="AE722" s="16">
        <v>4.2254403176417397E-2</v>
      </c>
      <c r="AF722" s="18">
        <v>3.25218943134431</v>
      </c>
      <c r="AG722" s="16">
        <v>-2.8133344679634999E-2</v>
      </c>
      <c r="AH722" s="18">
        <v>1.9103749688361999</v>
      </c>
      <c r="AI722" s="16">
        <v>-2.7868063246121001E-2</v>
      </c>
      <c r="AJ722" s="15">
        <v>28344922.239999998</v>
      </c>
      <c r="AK722" s="16">
        <v>2.70111722926096E-2</v>
      </c>
      <c r="AL722" s="17">
        <v>8659877.0500000007</v>
      </c>
      <c r="AM722" s="16">
        <v>4.1178901190601698E-2</v>
      </c>
      <c r="AN722" s="17">
        <v>14720396.57</v>
      </c>
      <c r="AO722" s="16">
        <v>3.7779661676250298E-2</v>
      </c>
      <c r="AP722" s="18">
        <v>3.2731321791687602</v>
      </c>
      <c r="AQ722" s="16">
        <v>-1.36073914692193E-2</v>
      </c>
      <c r="AR722" s="18">
        <v>1.9255542542764501</v>
      </c>
      <c r="AS722" s="16">
        <v>-1.03764698628293E-2</v>
      </c>
    </row>
    <row r="723" spans="1:45" x14ac:dyDescent="0.2">
      <c r="B723" s="29"/>
      <c r="C723" s="29"/>
      <c r="D723" s="29"/>
      <c r="E723" s="14" t="s">
        <v>324</v>
      </c>
      <c r="F723" s="15">
        <v>3018121.25</v>
      </c>
      <c r="G723" s="16">
        <v>1.6804067268488501E-2</v>
      </c>
      <c r="H723" s="17">
        <v>798252.9</v>
      </c>
      <c r="I723" s="16">
        <v>-3.0691457334222599E-2</v>
      </c>
      <c r="J723" s="17">
        <v>1269529.0900000001</v>
      </c>
      <c r="K723" s="16">
        <v>-1.9032762349561302E-2</v>
      </c>
      <c r="L723" s="18">
        <v>3.7809085942562799</v>
      </c>
      <c r="M723" s="16">
        <v>4.8999387204500998E-2</v>
      </c>
      <c r="N723" s="18">
        <v>2.3773549371759599</v>
      </c>
      <c r="O723" s="16">
        <v>3.6532137101626498E-2</v>
      </c>
      <c r="P723" s="15">
        <v>9331377.3699999992</v>
      </c>
      <c r="Q723" s="16">
        <v>2.6913267179770901E-2</v>
      </c>
      <c r="R723" s="17">
        <v>2453503.37</v>
      </c>
      <c r="S723" s="16">
        <v>-3.19685410527333E-2</v>
      </c>
      <c r="T723" s="17">
        <v>3890559.09</v>
      </c>
      <c r="U723" s="16">
        <v>-1.2236782428404799E-2</v>
      </c>
      <c r="V723" s="18">
        <v>3.80328695859912</v>
      </c>
      <c r="W723" s="16">
        <v>6.08263374999592E-2</v>
      </c>
      <c r="X723" s="18">
        <v>2.3984669437317301</v>
      </c>
      <c r="Y723" s="16">
        <v>3.96350551546409E-2</v>
      </c>
      <c r="Z723" s="15">
        <v>18106060.329999998</v>
      </c>
      <c r="AA723" s="16">
        <v>-5.8835929584004501E-3</v>
      </c>
      <c r="AB723" s="17">
        <v>4844887.66</v>
      </c>
      <c r="AC723" s="16">
        <v>-5.2441410218688901E-2</v>
      </c>
      <c r="AD723" s="17">
        <v>7708668.2199999997</v>
      </c>
      <c r="AE723" s="16">
        <v>-3.4880878704500101E-2</v>
      </c>
      <c r="AF723" s="18">
        <v>3.7371476080830299</v>
      </c>
      <c r="AG723" s="16">
        <v>4.9134499715773397E-2</v>
      </c>
      <c r="AH723" s="18">
        <v>2.3487922703722202</v>
      </c>
      <c r="AI723" s="16">
        <v>3.0045291929534999E-2</v>
      </c>
      <c r="AJ723" s="15">
        <v>37318317.07</v>
      </c>
      <c r="AK723" s="16">
        <v>-2.3410512793191798E-2</v>
      </c>
      <c r="AL723" s="17">
        <v>10226516.91</v>
      </c>
      <c r="AM723" s="16">
        <v>-5.5371965219341901E-2</v>
      </c>
      <c r="AN723" s="17">
        <v>16139924.77</v>
      </c>
      <c r="AO723" s="16">
        <v>-4.6201952829525099E-2</v>
      </c>
      <c r="AP723" s="18">
        <v>3.6491717950916698</v>
      </c>
      <c r="AQ723" s="16">
        <v>3.3834960692831297E-2</v>
      </c>
      <c r="AR723" s="18">
        <v>2.3121741644896199</v>
      </c>
      <c r="AS723" s="16">
        <v>2.38954568044525E-2</v>
      </c>
    </row>
    <row r="724" spans="1:45" x14ac:dyDescent="0.2">
      <c r="B724" s="29"/>
      <c r="C724" s="29"/>
      <c r="D724" s="29"/>
      <c r="E724" s="14" t="s">
        <v>325</v>
      </c>
      <c r="F724" s="15">
        <v>3417925.4</v>
      </c>
      <c r="G724" s="16">
        <v>1.29906008513451E-3</v>
      </c>
      <c r="H724" s="17">
        <v>931767.61</v>
      </c>
      <c r="I724" s="16">
        <v>-2.97702007163686E-2</v>
      </c>
      <c r="J724" s="17">
        <v>1442366.72</v>
      </c>
      <c r="K724" s="16">
        <v>-3.7035189932133498E-2</v>
      </c>
      <c r="L724" s="18">
        <v>3.6682165846052501</v>
      </c>
      <c r="M724" s="16">
        <v>3.2022579418240001E-2</v>
      </c>
      <c r="N724" s="18">
        <v>2.36966463008797</v>
      </c>
      <c r="O724" s="16">
        <v>3.9808567890000403E-2</v>
      </c>
      <c r="P724" s="15">
        <v>10881744.130000001</v>
      </c>
      <c r="Q724" s="16">
        <v>-2.4558886901038902E-2</v>
      </c>
      <c r="R724" s="17">
        <v>3028621.14</v>
      </c>
      <c r="S724" s="16">
        <v>-5.4086722545433501E-2</v>
      </c>
      <c r="T724" s="17">
        <v>4496682.8499999996</v>
      </c>
      <c r="U724" s="16">
        <v>-2.9592588366487999E-2</v>
      </c>
      <c r="V724" s="18">
        <v>3.5929697466220598</v>
      </c>
      <c r="W724" s="16">
        <v>3.12162185986577E-2</v>
      </c>
      <c r="X724" s="18">
        <v>2.4199492143414099</v>
      </c>
      <c r="Y724" s="16">
        <v>5.1872042660677702E-3</v>
      </c>
      <c r="Z724" s="15">
        <v>20344133.75</v>
      </c>
      <c r="AA724" s="16">
        <v>-1.7278360186964301E-2</v>
      </c>
      <c r="AB724" s="17">
        <v>5703872.4800000004</v>
      </c>
      <c r="AC724" s="16">
        <v>-3.63358892696257E-2</v>
      </c>
      <c r="AD724" s="17">
        <v>8489350.1400000006</v>
      </c>
      <c r="AE724" s="16">
        <v>-2.4044458106670899E-2</v>
      </c>
      <c r="AF724" s="18">
        <v>3.5667231028278499</v>
      </c>
      <c r="AG724" s="16">
        <v>1.9776111687107901E-2</v>
      </c>
      <c r="AH724" s="18">
        <v>2.3964300464110702</v>
      </c>
      <c r="AI724" s="16">
        <v>6.9327931747594097E-3</v>
      </c>
      <c r="AJ724" s="15">
        <v>40359543.079999998</v>
      </c>
      <c r="AK724" s="16">
        <v>-2.08425097584574E-2</v>
      </c>
      <c r="AL724" s="17">
        <v>11446950.949999999</v>
      </c>
      <c r="AM724" s="16">
        <v>-3.1961622515180498E-2</v>
      </c>
      <c r="AN724" s="17">
        <v>16998558.829999998</v>
      </c>
      <c r="AO724" s="16">
        <v>-3.2140402979664202E-2</v>
      </c>
      <c r="AP724" s="18">
        <v>3.52578981567139</v>
      </c>
      <c r="AQ724" s="16">
        <v>1.1486231347162999E-2</v>
      </c>
      <c r="AR724" s="18">
        <v>2.37429204932192</v>
      </c>
      <c r="AS724" s="16">
        <v>1.1673070408134201E-2</v>
      </c>
    </row>
    <row r="725" spans="1:45" x14ac:dyDescent="0.2">
      <c r="B725" s="29"/>
      <c r="C725" s="29"/>
      <c r="D725" s="29"/>
      <c r="E725" s="14" t="s">
        <v>326</v>
      </c>
      <c r="F725" s="15">
        <v>4474704.88</v>
      </c>
      <c r="G725" s="16">
        <v>-1.0922363126637099E-2</v>
      </c>
      <c r="H725" s="17">
        <v>1222532.75</v>
      </c>
      <c r="I725" s="16">
        <v>-2.1120154126087799E-2</v>
      </c>
      <c r="J725" s="17">
        <v>2013443.28</v>
      </c>
      <c r="K725" s="16">
        <v>-7.6075409458341403E-2</v>
      </c>
      <c r="L725" s="18">
        <v>3.6601922361589101</v>
      </c>
      <c r="M725" s="16">
        <v>1.04178168979936E-2</v>
      </c>
      <c r="N725" s="18">
        <v>2.22241417200489</v>
      </c>
      <c r="O725" s="16">
        <v>7.0517709993526398E-2</v>
      </c>
      <c r="P725" s="15">
        <v>14356219.57</v>
      </c>
      <c r="Q725" s="16">
        <v>-9.7934318535035803E-3</v>
      </c>
      <c r="R725" s="17">
        <v>3901477.19</v>
      </c>
      <c r="S725" s="16">
        <v>-2.2620445336109601E-2</v>
      </c>
      <c r="T725" s="17">
        <v>6395888.75</v>
      </c>
      <c r="U725" s="16">
        <v>-7.1984768828734294E-2</v>
      </c>
      <c r="V725" s="18">
        <v>3.6796881977925899</v>
      </c>
      <c r="W725" s="16">
        <v>1.31238815272917E-2</v>
      </c>
      <c r="X725" s="18">
        <v>2.2446012010449699</v>
      </c>
      <c r="Y725" s="16">
        <v>6.7015426995457705E-2</v>
      </c>
      <c r="Z725" s="15">
        <v>26944324.289999999</v>
      </c>
      <c r="AA725" s="16">
        <v>-6.8348267181913497E-3</v>
      </c>
      <c r="AB725" s="17">
        <v>7386855.0199999996</v>
      </c>
      <c r="AC725" s="16">
        <v>-1.0703731438411501E-2</v>
      </c>
      <c r="AD725" s="17">
        <v>12201781.92</v>
      </c>
      <c r="AE725" s="16">
        <v>-5.2382753422879E-2</v>
      </c>
      <c r="AF725" s="18">
        <v>3.64760432106057</v>
      </c>
      <c r="AG725" s="16">
        <v>3.9107644930728496E-3</v>
      </c>
      <c r="AH725" s="18">
        <v>2.2082286396084001</v>
      </c>
      <c r="AI725" s="16">
        <v>4.8065742650010901E-2</v>
      </c>
      <c r="AJ725" s="15">
        <v>53535735.079999998</v>
      </c>
      <c r="AK725" s="16">
        <v>-1.2094503591578499E-2</v>
      </c>
      <c r="AL725" s="17">
        <v>14814591.720000001</v>
      </c>
      <c r="AM725" s="16">
        <v>-4.78407667820721E-3</v>
      </c>
      <c r="AN725" s="17">
        <v>24789408.710000001</v>
      </c>
      <c r="AO725" s="16">
        <v>-3.1631164646226999E-2</v>
      </c>
      <c r="AP725" s="18">
        <v>3.61371653649595</v>
      </c>
      <c r="AQ725" s="16">
        <v>-7.3455686771678403E-3</v>
      </c>
      <c r="AR725" s="18">
        <v>2.1596213006244001</v>
      </c>
      <c r="AS725" s="16">
        <v>2.0174813915310601E-2</v>
      </c>
    </row>
    <row r="726" spans="1:45" x14ac:dyDescent="0.2">
      <c r="B726" s="29"/>
      <c r="C726" s="29"/>
      <c r="D726" s="29"/>
      <c r="E726" s="14" t="s">
        <v>327</v>
      </c>
      <c r="F726" s="15">
        <v>32751052.739999998</v>
      </c>
      <c r="G726" s="16">
        <v>3.5269841170203597E-2</v>
      </c>
      <c r="H726" s="17">
        <v>9217094.8399999999</v>
      </c>
      <c r="I726" s="16">
        <v>1.0713558754928101E-2</v>
      </c>
      <c r="J726" s="17">
        <v>14594549.859999999</v>
      </c>
      <c r="K726" s="16">
        <v>-1.0540508720130301E-3</v>
      </c>
      <c r="L726" s="18">
        <v>3.5532945367848701</v>
      </c>
      <c r="M726" s="16">
        <v>2.4295985942373002E-2</v>
      </c>
      <c r="N726" s="18">
        <v>2.2440604920445302</v>
      </c>
      <c r="O726" s="16">
        <v>3.63622196715696E-2</v>
      </c>
      <c r="P726" s="15">
        <v>107139016</v>
      </c>
      <c r="Q726" s="16">
        <v>2.0681370871486599E-2</v>
      </c>
      <c r="R726" s="17">
        <v>30858683.43</v>
      </c>
      <c r="S726" s="16">
        <v>1.3947209888414001E-2</v>
      </c>
      <c r="T726" s="17">
        <v>46756545.07</v>
      </c>
      <c r="U726" s="16">
        <v>8.2907043490934498E-3</v>
      </c>
      <c r="V726" s="18">
        <v>3.4719244015395101</v>
      </c>
      <c r="W726" s="16">
        <v>6.64153016784146E-3</v>
      </c>
      <c r="X726" s="18">
        <v>2.2914228551232898</v>
      </c>
      <c r="Y726" s="16">
        <v>1.22887838486937E-2</v>
      </c>
      <c r="Z726" s="15">
        <v>196365222.84</v>
      </c>
      <c r="AA726" s="16">
        <v>7.4228250623762102E-3</v>
      </c>
      <c r="AB726" s="17">
        <v>56582478.799999997</v>
      </c>
      <c r="AC726" s="16">
        <v>5.3296276035782802E-3</v>
      </c>
      <c r="AD726" s="17">
        <v>87146398.219999999</v>
      </c>
      <c r="AE726" s="16">
        <v>-9.2408989696811192E-3</v>
      </c>
      <c r="AF726" s="18">
        <v>3.4704245378518102</v>
      </c>
      <c r="AG726" s="16">
        <v>2.08210063776554E-3</v>
      </c>
      <c r="AH726" s="18">
        <v>2.2532798469109201</v>
      </c>
      <c r="AI726" s="16">
        <v>1.6819148080222598E-2</v>
      </c>
      <c r="AJ726" s="15">
        <v>389182381.66000003</v>
      </c>
      <c r="AK726" s="16">
        <v>4.3529652308475896E-3</v>
      </c>
      <c r="AL726" s="17">
        <v>112274513.48999999</v>
      </c>
      <c r="AM726" s="16">
        <v>6.32362505895122E-3</v>
      </c>
      <c r="AN726" s="17">
        <v>174218685.59999999</v>
      </c>
      <c r="AO726" s="16">
        <v>-8.0649497707682306E-3</v>
      </c>
      <c r="AP726" s="18">
        <v>3.4663466316838099</v>
      </c>
      <c r="AQ726" s="16">
        <v>-1.9582764222476302E-3</v>
      </c>
      <c r="AR726" s="18">
        <v>2.2338727922305002</v>
      </c>
      <c r="AS726" s="16">
        <v>1.2518879133009701E-2</v>
      </c>
    </row>
    <row r="728" spans="1:45" s="27" customFormat="1" x14ac:dyDescent="0.2">
      <c r="A728" s="26" t="s">
        <v>112</v>
      </c>
      <c r="E728" s="30">
        <v>1</v>
      </c>
      <c r="F728" s="30">
        <v>2</v>
      </c>
      <c r="G728" s="30">
        <v>3</v>
      </c>
      <c r="H728" s="30">
        <v>4</v>
      </c>
      <c r="I728" s="30">
        <v>5</v>
      </c>
      <c r="J728" s="30">
        <v>6</v>
      </c>
      <c r="K728" s="30">
        <v>7</v>
      </c>
      <c r="L728" s="30">
        <v>8</v>
      </c>
      <c r="M728" s="30">
        <v>9</v>
      </c>
      <c r="N728" s="30">
        <v>10</v>
      </c>
      <c r="O728" s="30">
        <v>11</v>
      </c>
      <c r="P728" s="30">
        <v>12</v>
      </c>
      <c r="Q728" s="30">
        <v>13</v>
      </c>
      <c r="R728" s="30">
        <v>14</v>
      </c>
      <c r="S728" s="30">
        <v>15</v>
      </c>
      <c r="T728" s="30">
        <v>16</v>
      </c>
      <c r="U728" s="30">
        <v>17</v>
      </c>
      <c r="V728" s="30">
        <v>18</v>
      </c>
      <c r="W728" s="30">
        <v>19</v>
      </c>
      <c r="X728" s="30">
        <v>20</v>
      </c>
      <c r="Y728" s="30">
        <v>21</v>
      </c>
      <c r="Z728" s="30">
        <v>22</v>
      </c>
      <c r="AA728" s="30">
        <v>23</v>
      </c>
      <c r="AB728" s="30">
        <v>24</v>
      </c>
      <c r="AC728" s="30">
        <v>25</v>
      </c>
      <c r="AD728" s="30">
        <v>26</v>
      </c>
      <c r="AE728" s="30">
        <v>27</v>
      </c>
      <c r="AF728" s="30">
        <v>28</v>
      </c>
      <c r="AG728" s="30">
        <v>29</v>
      </c>
      <c r="AH728" s="30">
        <v>30</v>
      </c>
      <c r="AI728" s="30">
        <v>31</v>
      </c>
      <c r="AJ728" s="30">
        <v>32</v>
      </c>
      <c r="AK728" s="30">
        <v>33</v>
      </c>
      <c r="AL728" s="30">
        <v>34</v>
      </c>
      <c r="AM728" s="30">
        <v>35</v>
      </c>
      <c r="AN728" s="30">
        <v>36</v>
      </c>
      <c r="AO728" s="30">
        <v>37</v>
      </c>
      <c r="AP728" s="30">
        <v>38</v>
      </c>
      <c r="AQ728" s="30">
        <v>39</v>
      </c>
      <c r="AR728" s="30">
        <v>40</v>
      </c>
      <c r="AS728" s="30">
        <v>41</v>
      </c>
    </row>
    <row r="729" spans="1:45" x14ac:dyDescent="0.2">
      <c r="B729" s="5" t="s">
        <v>107</v>
      </c>
      <c r="C729" s="6"/>
      <c r="D729" s="6"/>
      <c r="E729" s="7"/>
      <c r="F729" s="8" t="s">
        <v>69</v>
      </c>
      <c r="G729" s="9"/>
      <c r="N729" s="9"/>
      <c r="P729" s="8" t="s">
        <v>70</v>
      </c>
      <c r="Q729" s="9"/>
      <c r="Z729" s="8" t="s">
        <v>71</v>
      </c>
      <c r="AA729" s="9"/>
      <c r="AJ729" s="8" t="s">
        <v>72</v>
      </c>
      <c r="AK729" s="9"/>
    </row>
    <row r="730" spans="1:45" ht="56.25" x14ac:dyDescent="0.2">
      <c r="B730" s="10"/>
      <c r="C730" s="11"/>
      <c r="D730" s="11"/>
      <c r="E730" s="12"/>
      <c r="F730" s="140" t="s">
        <v>406</v>
      </c>
      <c r="G730" s="140" t="s">
        <v>407</v>
      </c>
      <c r="H730" s="140" t="s">
        <v>408</v>
      </c>
      <c r="I730" s="140" t="s">
        <v>409</v>
      </c>
      <c r="J730" s="140" t="s">
        <v>410</v>
      </c>
      <c r="K730" s="140" t="s">
        <v>411</v>
      </c>
      <c r="L730" s="140" t="s">
        <v>412</v>
      </c>
      <c r="M730" s="140" t="s">
        <v>413</v>
      </c>
      <c r="N730" s="140" t="s">
        <v>414</v>
      </c>
      <c r="O730" s="140" t="s">
        <v>415</v>
      </c>
      <c r="P730" s="140" t="s">
        <v>406</v>
      </c>
      <c r="Q730" s="140" t="s">
        <v>407</v>
      </c>
      <c r="R730" s="140" t="s">
        <v>408</v>
      </c>
      <c r="S730" s="140" t="s">
        <v>409</v>
      </c>
      <c r="T730" s="140" t="s">
        <v>410</v>
      </c>
      <c r="U730" s="140" t="s">
        <v>411</v>
      </c>
      <c r="V730" s="140" t="s">
        <v>412</v>
      </c>
      <c r="W730" s="140" t="s">
        <v>413</v>
      </c>
      <c r="X730" s="140" t="s">
        <v>414</v>
      </c>
      <c r="Y730" s="140" t="s">
        <v>415</v>
      </c>
      <c r="Z730" s="140" t="s">
        <v>406</v>
      </c>
      <c r="AA730" s="140" t="s">
        <v>407</v>
      </c>
      <c r="AB730" s="140" t="s">
        <v>408</v>
      </c>
      <c r="AC730" s="140" t="s">
        <v>409</v>
      </c>
      <c r="AD730" s="140" t="s">
        <v>410</v>
      </c>
      <c r="AE730" s="140" t="s">
        <v>411</v>
      </c>
      <c r="AF730" s="140" t="s">
        <v>412</v>
      </c>
      <c r="AG730" s="140" t="s">
        <v>413</v>
      </c>
      <c r="AH730" s="140" t="s">
        <v>414</v>
      </c>
      <c r="AI730" s="140" t="s">
        <v>415</v>
      </c>
      <c r="AJ730" s="140" t="s">
        <v>406</v>
      </c>
      <c r="AK730" s="140" t="s">
        <v>407</v>
      </c>
      <c r="AL730" s="140" t="s">
        <v>408</v>
      </c>
      <c r="AM730" s="140" t="s">
        <v>409</v>
      </c>
      <c r="AN730" s="140" t="s">
        <v>410</v>
      </c>
      <c r="AO730" s="140" t="s">
        <v>411</v>
      </c>
      <c r="AP730" s="140" t="s">
        <v>412</v>
      </c>
      <c r="AQ730" s="140" t="s">
        <v>413</v>
      </c>
      <c r="AR730" s="140" t="s">
        <v>414</v>
      </c>
      <c r="AS730" s="140" t="s">
        <v>415</v>
      </c>
    </row>
    <row r="731" spans="1:45" x14ac:dyDescent="0.2">
      <c r="B731" s="28" t="s">
        <v>19</v>
      </c>
      <c r="C731" s="28" t="s">
        <v>11</v>
      </c>
      <c r="D731" s="28" t="s">
        <v>110</v>
      </c>
      <c r="E731" s="14" t="s">
        <v>271</v>
      </c>
      <c r="F731" s="15">
        <v>140813.23000000001</v>
      </c>
      <c r="G731" s="16">
        <v>0.60055866525039603</v>
      </c>
      <c r="H731" s="17">
        <v>29354.52</v>
      </c>
      <c r="I731" s="16">
        <v>0.59770488430533397</v>
      </c>
      <c r="J731" s="17">
        <v>47993.01</v>
      </c>
      <c r="K731" s="16">
        <v>0.54910056773121496</v>
      </c>
      <c r="L731" s="18">
        <v>4.7969862903566503</v>
      </c>
      <c r="M731" s="16">
        <v>1.78617526496651E-3</v>
      </c>
      <c r="N731" s="18">
        <v>2.93403622735894</v>
      </c>
      <c r="O731" s="16">
        <v>3.3218048325000402E-2</v>
      </c>
      <c r="P731" s="15">
        <v>356927.55</v>
      </c>
      <c r="Q731" s="16">
        <v>0.262061543045158</v>
      </c>
      <c r="R731" s="17">
        <v>77023.22</v>
      </c>
      <c r="S731" s="16">
        <v>0.29830330886628897</v>
      </c>
      <c r="T731" s="17">
        <v>126628.94</v>
      </c>
      <c r="U731" s="16">
        <v>0.28614908525524302</v>
      </c>
      <c r="V731" s="18">
        <v>4.6340252978257697</v>
      </c>
      <c r="W731" s="16">
        <v>-2.7914714207097201E-2</v>
      </c>
      <c r="X731" s="18">
        <v>2.818688603095</v>
      </c>
      <c r="Y731" s="16">
        <v>-1.8728421523003198E-2</v>
      </c>
      <c r="Z731" s="15">
        <v>613424.61</v>
      </c>
      <c r="AA731" s="16">
        <v>0.17883294916143799</v>
      </c>
      <c r="AB731" s="17">
        <v>134928.5</v>
      </c>
      <c r="AC731" s="16">
        <v>0.21241923592387901</v>
      </c>
      <c r="AD731" s="17">
        <v>221826.76</v>
      </c>
      <c r="AE731" s="16">
        <v>0.19959819930558301</v>
      </c>
      <c r="AF731" s="18">
        <v>4.5462938519289802</v>
      </c>
      <c r="AG731" s="16">
        <v>-2.77018755289276E-2</v>
      </c>
      <c r="AH731" s="18">
        <v>2.76533187429686</v>
      </c>
      <c r="AI731" s="16">
        <v>-1.7310171152444799E-2</v>
      </c>
      <c r="AJ731" s="15">
        <v>1171030.53</v>
      </c>
      <c r="AK731" s="16">
        <v>0.176431278951096</v>
      </c>
      <c r="AL731" s="17">
        <v>258865.12</v>
      </c>
      <c r="AM731" s="16">
        <v>0.200291744042361</v>
      </c>
      <c r="AN731" s="17">
        <v>425357.31</v>
      </c>
      <c r="AO731" s="16">
        <v>0.174724143415459</v>
      </c>
      <c r="AP731" s="18">
        <v>4.5237092196893904</v>
      </c>
      <c r="AQ731" s="16">
        <v>-1.9878887953446899E-2</v>
      </c>
      <c r="AR731" s="18">
        <v>2.7530513816725</v>
      </c>
      <c r="AS731" s="16">
        <v>1.45322248223589E-3</v>
      </c>
    </row>
    <row r="732" spans="1:45" x14ac:dyDescent="0.2">
      <c r="B732" s="29"/>
      <c r="C732" s="29"/>
      <c r="D732" s="29"/>
      <c r="E732" s="14" t="s">
        <v>272</v>
      </c>
      <c r="F732" s="15">
        <v>334393.55</v>
      </c>
      <c r="G732" s="16">
        <v>0.19539852063004901</v>
      </c>
      <c r="H732" s="17">
        <v>77021.89</v>
      </c>
      <c r="I732" s="16">
        <v>0.21704007063778799</v>
      </c>
      <c r="J732" s="17">
        <v>143950.26</v>
      </c>
      <c r="K732" s="16">
        <v>0.157778411022578</v>
      </c>
      <c r="L732" s="18">
        <v>4.3415391390681304</v>
      </c>
      <c r="M732" s="16">
        <v>-1.7782117885730701E-2</v>
      </c>
      <c r="N732" s="18">
        <v>2.3229798265039601</v>
      </c>
      <c r="O732" s="16">
        <v>3.2493359048079103E-2</v>
      </c>
      <c r="P732" s="15">
        <v>966951.03</v>
      </c>
      <c r="Q732" s="16">
        <v>0.14483028310197901</v>
      </c>
      <c r="R732" s="17">
        <v>221591.95</v>
      </c>
      <c r="S732" s="16">
        <v>0.16793933283469201</v>
      </c>
      <c r="T732" s="17">
        <v>417825.86</v>
      </c>
      <c r="U732" s="16">
        <v>0.123838897201949</v>
      </c>
      <c r="V732" s="18">
        <v>4.36365594508284</v>
      </c>
      <c r="W732" s="16">
        <v>-1.97861730340274E-2</v>
      </c>
      <c r="X732" s="18">
        <v>2.3142440968110498</v>
      </c>
      <c r="Y732" s="16">
        <v>1.8678287388248099E-2</v>
      </c>
      <c r="Z732" s="15">
        <v>1818931.35</v>
      </c>
      <c r="AA732" s="16">
        <v>8.26141494636729E-3</v>
      </c>
      <c r="AB732" s="17">
        <v>418277.06</v>
      </c>
      <c r="AC732" s="16">
        <v>1.5839217857562701E-2</v>
      </c>
      <c r="AD732" s="17">
        <v>798713.93</v>
      </c>
      <c r="AE732" s="16">
        <v>-1.33324051959552E-2</v>
      </c>
      <c r="AF732" s="18">
        <v>4.3486280361634</v>
      </c>
      <c r="AG732" s="16">
        <v>-7.4596479226084304E-3</v>
      </c>
      <c r="AH732" s="18">
        <v>2.2773251870040601</v>
      </c>
      <c r="AI732" s="16">
        <v>2.18856079352754E-2</v>
      </c>
      <c r="AJ732" s="15">
        <v>3566616.44</v>
      </c>
      <c r="AK732" s="16">
        <v>-4.1395015017959003E-2</v>
      </c>
      <c r="AL732" s="17">
        <v>815442.52</v>
      </c>
      <c r="AM732" s="16">
        <v>-3.7766350416601598E-2</v>
      </c>
      <c r="AN732" s="17">
        <v>1577083.45</v>
      </c>
      <c r="AO732" s="16">
        <v>-5.8704014073546099E-2</v>
      </c>
      <c r="AP732" s="18">
        <v>4.3738416289599398</v>
      </c>
      <c r="AQ732" s="16">
        <v>-3.7710847078860602E-3</v>
      </c>
      <c r="AR732" s="18">
        <v>2.2615267695568</v>
      </c>
      <c r="AS732" s="16">
        <v>1.8388476435019601E-2</v>
      </c>
    </row>
    <row r="733" spans="1:45" x14ac:dyDescent="0.2">
      <c r="B733" s="29"/>
      <c r="C733" s="29"/>
      <c r="D733" s="29"/>
      <c r="E733" s="14" t="s">
        <v>273</v>
      </c>
      <c r="F733" s="15">
        <v>649153.93000000005</v>
      </c>
      <c r="G733" s="16">
        <v>0.10728597092605199</v>
      </c>
      <c r="H733" s="17">
        <v>151236</v>
      </c>
      <c r="I733" s="16">
        <v>7.5171887023489703E-2</v>
      </c>
      <c r="J733" s="17">
        <v>286940.84999999998</v>
      </c>
      <c r="K733" s="16">
        <v>6.4766629999478895E-2</v>
      </c>
      <c r="L733" s="18">
        <v>4.2923241159512298</v>
      </c>
      <c r="M733" s="16">
        <v>2.98687905535426E-2</v>
      </c>
      <c r="N733" s="18">
        <v>2.2623266432785698</v>
      </c>
      <c r="O733" s="16">
        <v>3.9933014172874301E-2</v>
      </c>
      <c r="P733" s="15">
        <v>1932816.17</v>
      </c>
      <c r="Q733" s="16">
        <v>1.4878947083663E-2</v>
      </c>
      <c r="R733" s="17">
        <v>446059.19</v>
      </c>
      <c r="S733" s="16">
        <v>-4.4470954357735203E-2</v>
      </c>
      <c r="T733" s="17">
        <v>846937.88</v>
      </c>
      <c r="U733" s="16">
        <v>-5.3312339246205799E-2</v>
      </c>
      <c r="V733" s="18">
        <v>4.3330934847458202</v>
      </c>
      <c r="W733" s="16">
        <v>6.2112085144942902E-2</v>
      </c>
      <c r="X733" s="18">
        <v>2.2821227101095101</v>
      </c>
      <c r="Y733" s="16">
        <v>7.2031451509119701E-2</v>
      </c>
      <c r="Z733" s="15">
        <v>3633172.46</v>
      </c>
      <c r="AA733" s="16">
        <v>-3.9051261735952299E-3</v>
      </c>
      <c r="AB733" s="17">
        <v>844925.85</v>
      </c>
      <c r="AC733" s="16">
        <v>-5.7619910935146901E-2</v>
      </c>
      <c r="AD733" s="17">
        <v>1610213.62</v>
      </c>
      <c r="AE733" s="16">
        <v>-5.9942206375560102E-2</v>
      </c>
      <c r="AF733" s="18">
        <v>4.2999897091561303</v>
      </c>
      <c r="AG733" s="16">
        <v>5.6999065859778597E-2</v>
      </c>
      <c r="AH733" s="18">
        <v>2.2563294800599198</v>
      </c>
      <c r="AI733" s="16">
        <v>5.9610250116550002E-2</v>
      </c>
      <c r="AJ733" s="15">
        <v>6902960.9299999997</v>
      </c>
      <c r="AK733" s="16">
        <v>-2.8503219625824298E-2</v>
      </c>
      <c r="AL733" s="17">
        <v>1621861.63</v>
      </c>
      <c r="AM733" s="16">
        <v>-6.8944550573282304E-2</v>
      </c>
      <c r="AN733" s="17">
        <v>3091919.79</v>
      </c>
      <c r="AO733" s="16">
        <v>-7.4634368213943397E-2</v>
      </c>
      <c r="AP733" s="18">
        <v>4.2561959678397496</v>
      </c>
      <c r="AQ733" s="16">
        <v>4.3436006923496397E-2</v>
      </c>
      <c r="AR733" s="18">
        <v>2.2325808555337701</v>
      </c>
      <c r="AS733" s="16">
        <v>4.9851806684327697E-2</v>
      </c>
    </row>
    <row r="734" spans="1:45" x14ac:dyDescent="0.2">
      <c r="B734" s="29"/>
      <c r="C734" s="29"/>
      <c r="D734" s="29"/>
      <c r="E734" s="14" t="s">
        <v>274</v>
      </c>
      <c r="F734" s="15">
        <v>265393.83</v>
      </c>
      <c r="G734" s="16">
        <v>0.13330892434910199</v>
      </c>
      <c r="H734" s="17">
        <v>60150.57</v>
      </c>
      <c r="I734" s="16">
        <v>0.13413236585123001</v>
      </c>
      <c r="J734" s="17">
        <v>114827.04</v>
      </c>
      <c r="K734" s="16">
        <v>0.122451874234056</v>
      </c>
      <c r="L734" s="18">
        <v>4.4121581890246402</v>
      </c>
      <c r="M734" s="16">
        <v>-7.2605414228742702E-4</v>
      </c>
      <c r="N734" s="18">
        <v>2.31124855260573</v>
      </c>
      <c r="O734" s="16">
        <v>9.6726197035886304E-3</v>
      </c>
      <c r="P734" s="15">
        <v>735808.5</v>
      </c>
      <c r="Q734" s="16">
        <v>0.11688302344361701</v>
      </c>
      <c r="R734" s="17">
        <v>166552.78</v>
      </c>
      <c r="S734" s="16">
        <v>0.102738121580029</v>
      </c>
      <c r="T734" s="17">
        <v>318423.62</v>
      </c>
      <c r="U734" s="16">
        <v>9.9519544910021601E-2</v>
      </c>
      <c r="V734" s="18">
        <v>4.41786981880459</v>
      </c>
      <c r="W734" s="16">
        <v>1.28270725268119E-2</v>
      </c>
      <c r="X734" s="18">
        <v>2.3107849222994199</v>
      </c>
      <c r="Y734" s="16">
        <v>1.5791878019791102E-2</v>
      </c>
      <c r="Z734" s="15">
        <v>1406723.14</v>
      </c>
      <c r="AA734" s="16">
        <v>7.5225364622246396E-2</v>
      </c>
      <c r="AB734" s="17">
        <v>319321.40999999997</v>
      </c>
      <c r="AC734" s="16">
        <v>5.85378948561458E-2</v>
      </c>
      <c r="AD734" s="17">
        <v>612741.78</v>
      </c>
      <c r="AE734" s="16">
        <v>5.5943436034853501E-2</v>
      </c>
      <c r="AF734" s="18">
        <v>4.4053517739383699</v>
      </c>
      <c r="AG734" s="16">
        <v>1.5764640876053199E-2</v>
      </c>
      <c r="AH734" s="18">
        <v>2.29578459624542</v>
      </c>
      <c r="AI734" s="16">
        <v>1.8260380176989301E-2</v>
      </c>
      <c r="AJ734" s="15">
        <v>2843946.61</v>
      </c>
      <c r="AK734" s="16">
        <v>0.10659203961418599</v>
      </c>
      <c r="AL734" s="17">
        <v>645426.48</v>
      </c>
      <c r="AM734" s="16">
        <v>0.100290332441795</v>
      </c>
      <c r="AN734" s="17">
        <v>1239567.67</v>
      </c>
      <c r="AO734" s="16">
        <v>8.5517296942392906E-2</v>
      </c>
      <c r="AP734" s="18">
        <v>4.4063060598319401</v>
      </c>
      <c r="AQ734" s="16">
        <v>5.7273130432822896E-3</v>
      </c>
      <c r="AR734" s="18">
        <v>2.2943052475707102</v>
      </c>
      <c r="AS734" s="16">
        <v>1.9414469701362701E-2</v>
      </c>
    </row>
    <row r="735" spans="1:45" x14ac:dyDescent="0.2">
      <c r="B735" s="29"/>
      <c r="C735" s="29"/>
      <c r="D735" s="29"/>
      <c r="E735" s="14" t="s">
        <v>275</v>
      </c>
      <c r="F735" s="15">
        <v>476620.84</v>
      </c>
      <c r="G735" s="16">
        <v>-0.13628055976140799</v>
      </c>
      <c r="H735" s="17">
        <v>121543.07</v>
      </c>
      <c r="I735" s="16">
        <v>-0.20585824503025499</v>
      </c>
      <c r="J735" s="17">
        <v>203737.79</v>
      </c>
      <c r="K735" s="16">
        <v>-0.12508868267561901</v>
      </c>
      <c r="L735" s="18">
        <v>3.9214151822888801</v>
      </c>
      <c r="M735" s="16">
        <v>8.76136846267421E-2</v>
      </c>
      <c r="N735" s="18">
        <v>2.3393835772931499</v>
      </c>
      <c r="O735" s="16">
        <v>-1.27920131608484E-2</v>
      </c>
      <c r="P735" s="15">
        <v>1438185.89</v>
      </c>
      <c r="Q735" s="16">
        <v>-0.18238744888862299</v>
      </c>
      <c r="R735" s="17">
        <v>377323.83</v>
      </c>
      <c r="S735" s="16">
        <v>-0.22133332293250599</v>
      </c>
      <c r="T735" s="17">
        <v>632740.81000000006</v>
      </c>
      <c r="U735" s="16">
        <v>-0.16651509161768899</v>
      </c>
      <c r="V735" s="18">
        <v>3.81154270060282</v>
      </c>
      <c r="W735" s="16">
        <v>5.0016104696499003E-2</v>
      </c>
      <c r="X735" s="18">
        <v>2.27294631114437</v>
      </c>
      <c r="Y735" s="16">
        <v>-1.9043364926355399E-2</v>
      </c>
      <c r="Z735" s="15">
        <v>2693697.84</v>
      </c>
      <c r="AA735" s="16">
        <v>-0.18178823479125</v>
      </c>
      <c r="AB735" s="17">
        <v>709631.72</v>
      </c>
      <c r="AC735" s="16">
        <v>-0.20488050675890301</v>
      </c>
      <c r="AD735" s="17">
        <v>1178763.48</v>
      </c>
      <c r="AE735" s="16">
        <v>-0.159809282487685</v>
      </c>
      <c r="AF735" s="18">
        <v>3.7959095740534301</v>
      </c>
      <c r="AG735" s="16">
        <v>2.9042517714567801E-2</v>
      </c>
      <c r="AH735" s="18">
        <v>2.2851894257871002</v>
      </c>
      <c r="AI735" s="16">
        <v>-2.6159480038820002E-2</v>
      </c>
      <c r="AJ735" s="15">
        <v>5462360.7699999996</v>
      </c>
      <c r="AK735" s="16">
        <v>-0.11552520970015</v>
      </c>
      <c r="AL735" s="17">
        <v>1439626.98</v>
      </c>
      <c r="AM735" s="16">
        <v>-0.12908594322054101</v>
      </c>
      <c r="AN735" s="17">
        <v>2298002.9900000002</v>
      </c>
      <c r="AO735" s="16">
        <v>-0.12395221695458999</v>
      </c>
      <c r="AP735" s="18">
        <v>3.7942889692161801</v>
      </c>
      <c r="AQ735" s="16">
        <v>1.55706908331884E-2</v>
      </c>
      <c r="AR735" s="18">
        <v>2.3770033345343902</v>
      </c>
      <c r="AS735" s="16">
        <v>9.6193465899149008E-3</v>
      </c>
    </row>
    <row r="736" spans="1:45" x14ac:dyDescent="0.2">
      <c r="B736" s="29"/>
      <c r="C736" s="29"/>
      <c r="D736" s="29"/>
      <c r="E736" s="14" t="s">
        <v>276</v>
      </c>
      <c r="F736" s="15">
        <v>294602.43</v>
      </c>
      <c r="G736" s="16">
        <v>-1.22430558091148E-2</v>
      </c>
      <c r="H736" s="17">
        <v>71890.759999999995</v>
      </c>
      <c r="I736" s="16">
        <v>-1.4337136735180099E-2</v>
      </c>
      <c r="J736" s="17">
        <v>136375.49</v>
      </c>
      <c r="K736" s="16">
        <v>-1.7820330221482501E-2</v>
      </c>
      <c r="L736" s="18">
        <v>4.0979178687219298</v>
      </c>
      <c r="M736" s="16">
        <v>2.1245407574037398E-3</v>
      </c>
      <c r="N736" s="18">
        <v>2.16023003840353</v>
      </c>
      <c r="O736" s="16">
        <v>5.6784665616480103E-3</v>
      </c>
      <c r="P736" s="15">
        <v>899205.46</v>
      </c>
      <c r="Q736" s="16">
        <v>-6.12620221718494E-3</v>
      </c>
      <c r="R736" s="17">
        <v>219360.12</v>
      </c>
      <c r="S736" s="16">
        <v>-1.20148049968891E-2</v>
      </c>
      <c r="T736" s="17">
        <v>414832.19</v>
      </c>
      <c r="U736" s="16">
        <v>-1.52561963067851E-2</v>
      </c>
      <c r="V736" s="18">
        <v>4.0992203140661996</v>
      </c>
      <c r="W736" s="16">
        <v>5.9602135836516199E-3</v>
      </c>
      <c r="X736" s="18">
        <v>2.1676366532693598</v>
      </c>
      <c r="Y736" s="16">
        <v>9.2714410137528704E-3</v>
      </c>
      <c r="Z736" s="15">
        <v>1666504.67</v>
      </c>
      <c r="AA736" s="16">
        <v>-3.5017381074621802E-2</v>
      </c>
      <c r="AB736" s="17">
        <v>405485.34</v>
      </c>
      <c r="AC736" s="16">
        <v>-4.3246559462205202E-2</v>
      </c>
      <c r="AD736" s="17">
        <v>769616.8</v>
      </c>
      <c r="AE736" s="16">
        <v>-2.82054434914179E-2</v>
      </c>
      <c r="AF736" s="18">
        <v>4.1099011619014396</v>
      </c>
      <c r="AG736" s="16">
        <v>8.6011484661688599E-3</v>
      </c>
      <c r="AH736" s="18">
        <v>2.16536940201929</v>
      </c>
      <c r="AI736" s="16">
        <v>-7.0096478083572803E-3</v>
      </c>
      <c r="AJ736" s="15">
        <v>3285600.08</v>
      </c>
      <c r="AK736" s="16">
        <v>-4.9172705465992998E-2</v>
      </c>
      <c r="AL736" s="17">
        <v>800203.14</v>
      </c>
      <c r="AM736" s="16">
        <v>-6.2697973821475003E-2</v>
      </c>
      <c r="AN736" s="17">
        <v>1521065.71</v>
      </c>
      <c r="AO736" s="16">
        <v>-3.5793109867300797E-2</v>
      </c>
      <c r="AP736" s="18">
        <v>4.1059574947431496</v>
      </c>
      <c r="AQ736" s="16">
        <v>1.44300001256007E-2</v>
      </c>
      <c r="AR736" s="18">
        <v>2.16006452476008</v>
      </c>
      <c r="AS736" s="16">
        <v>-1.3876270472253999E-2</v>
      </c>
    </row>
    <row r="737" spans="2:45" x14ac:dyDescent="0.2">
      <c r="B737" s="29"/>
      <c r="C737" s="29"/>
      <c r="D737" s="29"/>
      <c r="E737" s="14" t="s">
        <v>277</v>
      </c>
      <c r="F737" s="15">
        <v>175541.05</v>
      </c>
      <c r="G737" s="16">
        <v>8.6757040182839501E-2</v>
      </c>
      <c r="H737" s="17">
        <v>37845.29</v>
      </c>
      <c r="I737" s="16">
        <v>0.112395301315876</v>
      </c>
      <c r="J737" s="17">
        <v>70733.759999999995</v>
      </c>
      <c r="K737" s="16">
        <v>0.108806493532959</v>
      </c>
      <c r="L737" s="18">
        <v>4.63838564851795</v>
      </c>
      <c r="M737" s="16">
        <v>-2.30477970400528E-2</v>
      </c>
      <c r="N737" s="18">
        <v>2.4817152375329701</v>
      </c>
      <c r="O737" s="16">
        <v>-1.9885754167856901E-2</v>
      </c>
      <c r="P737" s="15">
        <v>519545.74</v>
      </c>
      <c r="Q737" s="16">
        <v>0.186467279154164</v>
      </c>
      <c r="R737" s="17">
        <v>112402.43</v>
      </c>
      <c r="S737" s="16">
        <v>0.23322731903712901</v>
      </c>
      <c r="T737" s="17">
        <v>210407.6</v>
      </c>
      <c r="U737" s="16">
        <v>0.24884950037437401</v>
      </c>
      <c r="V737" s="18">
        <v>4.6221931323014998</v>
      </c>
      <c r="W737" s="16">
        <v>-3.7916805086246397E-2</v>
      </c>
      <c r="X737" s="18">
        <v>2.4692346664284002</v>
      </c>
      <c r="Y737" s="16">
        <v>-4.9951752554258502E-2</v>
      </c>
      <c r="Z737" s="15">
        <v>964528.71</v>
      </c>
      <c r="AA737" s="16">
        <v>0.168833783998554</v>
      </c>
      <c r="AB737" s="17">
        <v>208218</v>
      </c>
      <c r="AC737" s="16">
        <v>0.21395493724739501</v>
      </c>
      <c r="AD737" s="17">
        <v>391734.47</v>
      </c>
      <c r="AE737" s="16">
        <v>0.21248444522745299</v>
      </c>
      <c r="AF737" s="18">
        <v>4.63230225052589</v>
      </c>
      <c r="AG737" s="16">
        <v>-3.7168721724672997E-2</v>
      </c>
      <c r="AH737" s="18">
        <v>2.4622002500826601</v>
      </c>
      <c r="AI737" s="16">
        <v>-3.6001007188765102E-2</v>
      </c>
      <c r="AJ737" s="15">
        <v>1851041.58</v>
      </c>
      <c r="AK737" s="16">
        <v>0.14603739107247499</v>
      </c>
      <c r="AL737" s="17">
        <v>392015.2</v>
      </c>
      <c r="AM737" s="16">
        <v>0.17949521066787999</v>
      </c>
      <c r="AN737" s="17">
        <v>739834.44</v>
      </c>
      <c r="AO737" s="16">
        <v>0.17086427078389499</v>
      </c>
      <c r="AP737" s="18">
        <v>4.7218617543401402</v>
      </c>
      <c r="AQ737" s="16">
        <v>-2.8366219118820601E-2</v>
      </c>
      <c r="AR737" s="18">
        <v>2.5019673050094799</v>
      </c>
      <c r="AS737" s="16">
        <v>-2.1203892142680401E-2</v>
      </c>
    </row>
    <row r="738" spans="2:45" x14ac:dyDescent="0.2">
      <c r="B738" s="29"/>
      <c r="C738" s="29"/>
      <c r="D738" s="29"/>
      <c r="E738" s="14" t="s">
        <v>278</v>
      </c>
      <c r="F738" s="15">
        <v>374147.62</v>
      </c>
      <c r="G738" s="16">
        <v>8.6945565628979204E-2</v>
      </c>
      <c r="H738" s="17">
        <v>81105.31</v>
      </c>
      <c r="I738" s="16">
        <v>5.7446760519895897E-2</v>
      </c>
      <c r="J738" s="17">
        <v>146756.43</v>
      </c>
      <c r="K738" s="16">
        <v>5.6214338134561698E-2</v>
      </c>
      <c r="L738" s="18">
        <v>4.6131088087820604</v>
      </c>
      <c r="M738" s="16">
        <v>2.7896255594542001E-2</v>
      </c>
      <c r="N738" s="18">
        <v>2.54944618099527</v>
      </c>
      <c r="O738" s="16">
        <v>2.9095635596742098E-2</v>
      </c>
      <c r="P738" s="15">
        <v>1127087.4099999999</v>
      </c>
      <c r="Q738" s="16">
        <v>7.1012423265226707E-2</v>
      </c>
      <c r="R738" s="17">
        <v>240342.33</v>
      </c>
      <c r="S738" s="16">
        <v>3.2416906472672397E-2</v>
      </c>
      <c r="T738" s="17">
        <v>433277.59</v>
      </c>
      <c r="U738" s="16">
        <v>3.12334964058118E-2</v>
      </c>
      <c r="V738" s="18">
        <v>4.6895085439173396</v>
      </c>
      <c r="W738" s="16">
        <v>3.7383654365385002E-2</v>
      </c>
      <c r="X738" s="18">
        <v>2.6013055741008899</v>
      </c>
      <c r="Y738" s="16">
        <v>3.8574122153767897E-2</v>
      </c>
      <c r="Z738" s="15">
        <v>2038951.95</v>
      </c>
      <c r="AA738" s="16">
        <v>6.7353805700155506E-2</v>
      </c>
      <c r="AB738" s="17">
        <v>432212.83</v>
      </c>
      <c r="AC738" s="16">
        <v>2.61163551016909E-2</v>
      </c>
      <c r="AD738" s="17">
        <v>794267.28</v>
      </c>
      <c r="AE738" s="16">
        <v>2.51751730368984E-2</v>
      </c>
      <c r="AF738" s="18">
        <v>4.7174720611602403</v>
      </c>
      <c r="AG738" s="16">
        <v>4.0187889407900398E-2</v>
      </c>
      <c r="AH738" s="18">
        <v>2.56708541487445</v>
      </c>
      <c r="AI738" s="16">
        <v>4.1142854189796997E-2</v>
      </c>
      <c r="AJ738" s="15">
        <v>3999286.1</v>
      </c>
      <c r="AK738" s="16">
        <v>0.107137549546917</v>
      </c>
      <c r="AL738" s="17">
        <v>853251.03</v>
      </c>
      <c r="AM738" s="16">
        <v>7.3068487229173598E-2</v>
      </c>
      <c r="AN738" s="17">
        <v>1570145.71</v>
      </c>
      <c r="AO738" s="16">
        <v>7.5127299007992004E-2</v>
      </c>
      <c r="AP738" s="18">
        <v>4.6871154670624904</v>
      </c>
      <c r="AQ738" s="16">
        <v>3.1749196554746298E-2</v>
      </c>
      <c r="AR738" s="18">
        <v>2.5470795955618701</v>
      </c>
      <c r="AS738" s="16">
        <v>2.9773451542398899E-2</v>
      </c>
    </row>
    <row r="739" spans="2:45" x14ac:dyDescent="0.2">
      <c r="B739" s="29"/>
      <c r="C739" s="29"/>
      <c r="D739" s="29"/>
      <c r="E739" s="14" t="s">
        <v>279</v>
      </c>
      <c r="F739" s="15">
        <v>137362.59</v>
      </c>
      <c r="G739" s="16">
        <v>0.17204855138349601</v>
      </c>
      <c r="H739" s="17">
        <v>32878.19</v>
      </c>
      <c r="I739" s="16">
        <v>0.160775559386577</v>
      </c>
      <c r="J739" s="17">
        <v>51651.79</v>
      </c>
      <c r="K739" s="16">
        <v>0.158747375802963</v>
      </c>
      <c r="L739" s="18">
        <v>4.1779243322092796</v>
      </c>
      <c r="M739" s="16">
        <v>9.7116035100504507E-3</v>
      </c>
      <c r="N739" s="18">
        <v>2.6593965088141198</v>
      </c>
      <c r="O739" s="16">
        <v>1.14789261734606E-2</v>
      </c>
      <c r="P739" s="15">
        <v>395877.43</v>
      </c>
      <c r="Q739" s="16">
        <v>0.13224493956473299</v>
      </c>
      <c r="R739" s="17">
        <v>94024.78</v>
      </c>
      <c r="S739" s="16">
        <v>0.101441571038315</v>
      </c>
      <c r="T739" s="17">
        <v>142964.57999999999</v>
      </c>
      <c r="U739" s="16">
        <v>7.6982496581805199E-2</v>
      </c>
      <c r="V739" s="18">
        <v>4.2103521007972597</v>
      </c>
      <c r="W739" s="16">
        <v>2.7966411779228099E-2</v>
      </c>
      <c r="X739" s="18">
        <v>2.7690595111040799</v>
      </c>
      <c r="Y739" s="16">
        <v>5.1312294450766599E-2</v>
      </c>
      <c r="Z739" s="15">
        <v>736742.69</v>
      </c>
      <c r="AA739" s="16">
        <v>-2.3000059953315999E-2</v>
      </c>
      <c r="AB739" s="17">
        <v>175941.21</v>
      </c>
      <c r="AC739" s="16">
        <v>-5.2814463274013602E-2</v>
      </c>
      <c r="AD739" s="17">
        <v>274012.88</v>
      </c>
      <c r="AE739" s="16">
        <v>-0.12369684815608301</v>
      </c>
      <c r="AF739" s="18">
        <v>4.1874367579943303</v>
      </c>
      <c r="AG739" s="16">
        <v>3.1476835492814999E-2</v>
      </c>
      <c r="AH739" s="18">
        <v>2.68871554505029</v>
      </c>
      <c r="AI739" s="16">
        <v>0.114910904965799</v>
      </c>
      <c r="AJ739" s="15">
        <v>1443583.48</v>
      </c>
      <c r="AK739" s="16">
        <v>-0.14924421039945299</v>
      </c>
      <c r="AL739" s="17">
        <v>350451.73</v>
      </c>
      <c r="AM739" s="16">
        <v>-0.167147620994887</v>
      </c>
      <c r="AN739" s="17">
        <v>549954.12</v>
      </c>
      <c r="AO739" s="16">
        <v>-0.25407251383532897</v>
      </c>
      <c r="AP739" s="18">
        <v>4.1192077436741403</v>
      </c>
      <c r="AQ739" s="16">
        <v>2.1496499315785102E-2</v>
      </c>
      <c r="AR739" s="18">
        <v>2.62491620210064</v>
      </c>
      <c r="AS739" s="16">
        <v>0.140534174407314</v>
      </c>
    </row>
    <row r="740" spans="2:45" x14ac:dyDescent="0.2">
      <c r="B740" s="29"/>
      <c r="C740" s="29"/>
      <c r="D740" s="29"/>
      <c r="E740" s="14" t="s">
        <v>280</v>
      </c>
      <c r="F740" s="15">
        <v>165993.75</v>
      </c>
      <c r="G740" s="16">
        <v>0.18776791972790799</v>
      </c>
      <c r="H740" s="17">
        <v>34993.08</v>
      </c>
      <c r="I740" s="16">
        <v>0.19719677390881299</v>
      </c>
      <c r="J740" s="17">
        <v>64791.85</v>
      </c>
      <c r="K740" s="16">
        <v>0.196293203295168</v>
      </c>
      <c r="L740" s="18">
        <v>4.7436164521671103</v>
      </c>
      <c r="M740" s="16">
        <v>-7.8757764691598994E-3</v>
      </c>
      <c r="N740" s="18">
        <v>2.56195416553162</v>
      </c>
      <c r="O740" s="16">
        <v>-7.1264164535730099E-3</v>
      </c>
      <c r="P740" s="15">
        <v>498523.34</v>
      </c>
      <c r="Q740" s="16">
        <v>0.14090036556764199</v>
      </c>
      <c r="R740" s="17">
        <v>101195.44</v>
      </c>
      <c r="S740" s="16">
        <v>0.18449685936169899</v>
      </c>
      <c r="T740" s="17">
        <v>185347.01</v>
      </c>
      <c r="U740" s="16">
        <v>0.19555707440303599</v>
      </c>
      <c r="V740" s="18">
        <v>4.9263419379371198</v>
      </c>
      <c r="W740" s="16">
        <v>-3.6805917592343897E-2</v>
      </c>
      <c r="X740" s="18">
        <v>2.6896756521726499</v>
      </c>
      <c r="Y740" s="16">
        <v>-4.5716519943379101E-2</v>
      </c>
      <c r="Z740" s="15">
        <v>899378.17</v>
      </c>
      <c r="AA740" s="16">
        <v>0.118605272577041</v>
      </c>
      <c r="AB740" s="17">
        <v>177804.5</v>
      </c>
      <c r="AC740" s="16">
        <v>0.15054351451864401</v>
      </c>
      <c r="AD740" s="17">
        <v>325863.21000000002</v>
      </c>
      <c r="AE740" s="16">
        <v>0.153399528974763</v>
      </c>
      <c r="AF740" s="18">
        <v>5.0582418892660197</v>
      </c>
      <c r="AG740" s="16">
        <v>-2.7759264676716799E-2</v>
      </c>
      <c r="AH740" s="18">
        <v>2.7599868361942401</v>
      </c>
      <c r="AI740" s="16">
        <v>-3.01666989830058E-2</v>
      </c>
      <c r="AJ740" s="15">
        <v>1771713.35</v>
      </c>
      <c r="AK740" s="16">
        <v>0.169192810003442</v>
      </c>
      <c r="AL740" s="17">
        <v>348721.12</v>
      </c>
      <c r="AM740" s="16">
        <v>0.20223721865146899</v>
      </c>
      <c r="AN740" s="17">
        <v>633342.56999999995</v>
      </c>
      <c r="AO740" s="16">
        <v>0.17281510648762</v>
      </c>
      <c r="AP740" s="18">
        <v>5.08060237361018</v>
      </c>
      <c r="AQ740" s="16">
        <v>-2.7485764153177501E-2</v>
      </c>
      <c r="AR740" s="18">
        <v>2.79740133368897</v>
      </c>
      <c r="AS740" s="16">
        <v>-3.0885486247070001E-3</v>
      </c>
    </row>
    <row r="741" spans="2:45" x14ac:dyDescent="0.2">
      <c r="B741" s="29"/>
      <c r="C741" s="29"/>
      <c r="D741" s="29"/>
      <c r="E741" s="14" t="s">
        <v>281</v>
      </c>
      <c r="F741" s="15">
        <v>122520</v>
      </c>
      <c r="G741" s="16">
        <v>-0.16702359827857</v>
      </c>
      <c r="H741" s="17">
        <v>27301.39</v>
      </c>
      <c r="I741" s="16">
        <v>-0.169750344779349</v>
      </c>
      <c r="J741" s="17">
        <v>51371.74</v>
      </c>
      <c r="K741" s="16">
        <v>-0.16047162998464301</v>
      </c>
      <c r="L741" s="18">
        <v>4.4876835941320197</v>
      </c>
      <c r="M741" s="16">
        <v>3.2842488806023901E-3</v>
      </c>
      <c r="N741" s="18">
        <v>2.3849688564179399</v>
      </c>
      <c r="O741" s="16">
        <v>-7.8043441150258998E-3</v>
      </c>
      <c r="P741" s="15">
        <v>355133.53</v>
      </c>
      <c r="Q741" s="16">
        <v>-0.16828492303825501</v>
      </c>
      <c r="R741" s="17">
        <v>77519.72</v>
      </c>
      <c r="S741" s="16">
        <v>-0.178695156752507</v>
      </c>
      <c r="T741" s="17">
        <v>145739.20000000001</v>
      </c>
      <c r="U741" s="16">
        <v>-0.16587273233639699</v>
      </c>
      <c r="V741" s="18">
        <v>4.5812024346837203</v>
      </c>
      <c r="W741" s="16">
        <v>1.2675237215318901E-2</v>
      </c>
      <c r="X741" s="18">
        <v>2.4367742515397399</v>
      </c>
      <c r="Y741" s="16">
        <v>-2.8918736928656699E-3</v>
      </c>
      <c r="Z741" s="15">
        <v>667296.98</v>
      </c>
      <c r="AA741" s="16">
        <v>-0.152439430835036</v>
      </c>
      <c r="AB741" s="17">
        <v>143809.45000000001</v>
      </c>
      <c r="AC741" s="16">
        <v>-0.16642751818711901</v>
      </c>
      <c r="AD741" s="17">
        <v>273258.03000000003</v>
      </c>
      <c r="AE741" s="16">
        <v>-0.15189110930841701</v>
      </c>
      <c r="AF741" s="18">
        <v>4.64014694444628</v>
      </c>
      <c r="AG741" s="16">
        <v>1.6780889073570601E-2</v>
      </c>
      <c r="AH741" s="18">
        <v>2.44200318651203</v>
      </c>
      <c r="AI741" s="16">
        <v>-6.4652255463471301E-4</v>
      </c>
      <c r="AJ741" s="15">
        <v>1431802.07</v>
      </c>
      <c r="AK741" s="16">
        <v>-5.0416491049017999E-2</v>
      </c>
      <c r="AL741" s="17">
        <v>308899.76</v>
      </c>
      <c r="AM741" s="16">
        <v>-6.90230297781457E-2</v>
      </c>
      <c r="AN741" s="17">
        <v>581583.57999999996</v>
      </c>
      <c r="AO741" s="16">
        <v>-6.6079337740344898E-2</v>
      </c>
      <c r="AP741" s="18">
        <v>4.6351673112339098</v>
      </c>
      <c r="AQ741" s="16">
        <v>1.99860354490764E-2</v>
      </c>
      <c r="AR741" s="18">
        <v>2.46190250075492</v>
      </c>
      <c r="AS741" s="16">
        <v>1.6771067740840102E-2</v>
      </c>
    </row>
    <row r="742" spans="2:45" x14ac:dyDescent="0.2">
      <c r="B742" s="29"/>
      <c r="C742" s="29"/>
      <c r="D742" s="29"/>
      <c r="E742" s="14" t="s">
        <v>282</v>
      </c>
      <c r="F742" s="15">
        <v>362549.56</v>
      </c>
      <c r="G742" s="16">
        <v>0.15169483274197301</v>
      </c>
      <c r="H742" s="17">
        <v>75652.789999999994</v>
      </c>
      <c r="I742" s="16">
        <v>0.112806139109611</v>
      </c>
      <c r="J742" s="17">
        <v>122183.12</v>
      </c>
      <c r="K742" s="16">
        <v>0.100766579929532</v>
      </c>
      <c r="L742" s="18">
        <v>4.79228274330662</v>
      </c>
      <c r="M742" s="16">
        <v>3.49465124837261E-2</v>
      </c>
      <c r="N742" s="18">
        <v>2.96726389046212</v>
      </c>
      <c r="O742" s="16">
        <v>4.6266169177938403E-2</v>
      </c>
      <c r="P742" s="15">
        <v>1089280.0900000001</v>
      </c>
      <c r="Q742" s="16">
        <v>0.208501319252022</v>
      </c>
      <c r="R742" s="17">
        <v>225315.15</v>
      </c>
      <c r="S742" s="16">
        <v>0.14315486789128401</v>
      </c>
      <c r="T742" s="17">
        <v>359180.29</v>
      </c>
      <c r="U742" s="16">
        <v>0.114095121959012</v>
      </c>
      <c r="V742" s="18">
        <v>4.83447335875994</v>
      </c>
      <c r="W742" s="16">
        <v>5.7163253375528501E-2</v>
      </c>
      <c r="X742" s="18">
        <v>3.0326833635553898</v>
      </c>
      <c r="Y742" s="16">
        <v>8.4738004351915405E-2</v>
      </c>
      <c r="Z742" s="15">
        <v>2031051.14</v>
      </c>
      <c r="AA742" s="16">
        <v>0.157578095954858</v>
      </c>
      <c r="AB742" s="17">
        <v>429477.24</v>
      </c>
      <c r="AC742" s="16">
        <v>0.147131329245234</v>
      </c>
      <c r="AD742" s="17">
        <v>680993.98</v>
      </c>
      <c r="AE742" s="16">
        <v>6.5125075568242194E-2</v>
      </c>
      <c r="AF742" s="18">
        <v>4.7291240392622402</v>
      </c>
      <c r="AG742" s="16">
        <v>9.1068619985276399E-3</v>
      </c>
      <c r="AH742" s="18">
        <v>2.9824803150242198</v>
      </c>
      <c r="AI742" s="16">
        <v>8.6800153810379505E-2</v>
      </c>
      <c r="AJ742" s="15">
        <v>3939953.59</v>
      </c>
      <c r="AK742" s="16">
        <v>0.15449749172209701</v>
      </c>
      <c r="AL742" s="17">
        <v>842474.71</v>
      </c>
      <c r="AM742" s="16">
        <v>0.17823355908220101</v>
      </c>
      <c r="AN742" s="17">
        <v>1338989</v>
      </c>
      <c r="AO742" s="16">
        <v>6.3246798546720995E-2</v>
      </c>
      <c r="AP742" s="18">
        <v>4.6766431600065497</v>
      </c>
      <c r="AQ742" s="16">
        <v>-2.01454687630809E-2</v>
      </c>
      <c r="AR742" s="18">
        <v>2.9424839113689498</v>
      </c>
      <c r="AS742" s="16">
        <v>8.5822683219079599E-2</v>
      </c>
    </row>
    <row r="743" spans="2:45" x14ac:dyDescent="0.2">
      <c r="B743" s="29"/>
      <c r="C743" s="29"/>
      <c r="D743" s="29"/>
      <c r="E743" s="14" t="s">
        <v>283</v>
      </c>
      <c r="F743" s="15">
        <v>288330.83</v>
      </c>
      <c r="G743" s="16">
        <v>0.24828446343815899</v>
      </c>
      <c r="H743" s="17">
        <v>61507.26</v>
      </c>
      <c r="I743" s="16">
        <v>0.17481090164593599</v>
      </c>
      <c r="J743" s="17">
        <v>106151.25</v>
      </c>
      <c r="K743" s="16">
        <v>0.142613245740116</v>
      </c>
      <c r="L743" s="18">
        <v>4.68775279536107</v>
      </c>
      <c r="M743" s="16">
        <v>6.2540755869123901E-2</v>
      </c>
      <c r="N743" s="18">
        <v>2.7162264222041701</v>
      </c>
      <c r="O743" s="16">
        <v>9.2482052078432006E-2</v>
      </c>
      <c r="P743" s="15">
        <v>915907.02</v>
      </c>
      <c r="Q743" s="16">
        <v>0.30175623890925402</v>
      </c>
      <c r="R743" s="17">
        <v>194327.72</v>
      </c>
      <c r="S743" s="16">
        <v>0.22419937882791199</v>
      </c>
      <c r="T743" s="17">
        <v>335651.13</v>
      </c>
      <c r="U743" s="16">
        <v>0.19572786201834999</v>
      </c>
      <c r="V743" s="18">
        <v>4.7132082854674602</v>
      </c>
      <c r="W743" s="16">
        <v>6.3353128111857906E-2</v>
      </c>
      <c r="X743" s="18">
        <v>2.7287470177740798</v>
      </c>
      <c r="Y743" s="16">
        <v>8.8672665628056604E-2</v>
      </c>
      <c r="Z743" s="15">
        <v>1675997.38</v>
      </c>
      <c r="AA743" s="16">
        <v>0.24136911406155001</v>
      </c>
      <c r="AB743" s="17">
        <v>361874.69</v>
      </c>
      <c r="AC743" s="16">
        <v>0.219660187466692</v>
      </c>
      <c r="AD743" s="17">
        <v>622293.36</v>
      </c>
      <c r="AE743" s="16">
        <v>0.15932568889328</v>
      </c>
      <c r="AF743" s="18">
        <v>4.6314302334877304</v>
      </c>
      <c r="AG743" s="16">
        <v>1.77991598134793E-2</v>
      </c>
      <c r="AH743" s="18">
        <v>2.6932593013687298</v>
      </c>
      <c r="AI743" s="16">
        <v>7.0768228423015597E-2</v>
      </c>
      <c r="AJ743" s="15">
        <v>3096041.61</v>
      </c>
      <c r="AK743" s="16">
        <v>0.19075287819582901</v>
      </c>
      <c r="AL743" s="17">
        <v>680159.52</v>
      </c>
      <c r="AM743" s="16">
        <v>0.19562781297763401</v>
      </c>
      <c r="AN743" s="17">
        <v>1179869.3400000001</v>
      </c>
      <c r="AO743" s="16">
        <v>0.14424833993851099</v>
      </c>
      <c r="AP743" s="18">
        <v>4.5519345373567699</v>
      </c>
      <c r="AQ743" s="16">
        <v>-4.0773012545299303E-3</v>
      </c>
      <c r="AR743" s="18">
        <v>2.6240546347275999</v>
      </c>
      <c r="AS743" s="16">
        <v>4.0641997575296601E-2</v>
      </c>
    </row>
    <row r="744" spans="2:45" x14ac:dyDescent="0.2">
      <c r="B744" s="29"/>
      <c r="C744" s="29"/>
      <c r="D744" s="29"/>
      <c r="E744" s="14" t="s">
        <v>284</v>
      </c>
      <c r="F744" s="15">
        <v>169919.69</v>
      </c>
      <c r="G744" s="16">
        <v>-0.187380996674817</v>
      </c>
      <c r="H744" s="17">
        <v>38760.660000000003</v>
      </c>
      <c r="I744" s="16">
        <v>-0.193456622501053</v>
      </c>
      <c r="J744" s="17">
        <v>72193.990000000005</v>
      </c>
      <c r="K744" s="16">
        <v>-0.16263085706995001</v>
      </c>
      <c r="L744" s="18">
        <v>4.38381828379599</v>
      </c>
      <c r="M744" s="16">
        <v>7.53291886801696E-3</v>
      </c>
      <c r="N744" s="18">
        <v>2.3536542307746098</v>
      </c>
      <c r="O744" s="16">
        <v>-2.9557023701952699E-2</v>
      </c>
      <c r="P744" s="15">
        <v>485469.46</v>
      </c>
      <c r="Q744" s="16">
        <v>-0.226508407076044</v>
      </c>
      <c r="R744" s="17">
        <v>107111.81</v>
      </c>
      <c r="S744" s="16">
        <v>-0.27079259509235598</v>
      </c>
      <c r="T744" s="17">
        <v>198374.97</v>
      </c>
      <c r="U744" s="16">
        <v>-0.250515571691318</v>
      </c>
      <c r="V744" s="18">
        <v>4.5323616508767799</v>
      </c>
      <c r="W744" s="16">
        <v>6.0729207792288901E-2</v>
      </c>
      <c r="X744" s="18">
        <v>2.44723142239165</v>
      </c>
      <c r="Y744" s="16">
        <v>3.2031572249539703E-2</v>
      </c>
      <c r="Z744" s="15">
        <v>895840.53</v>
      </c>
      <c r="AA744" s="16">
        <v>-0.23305844057152</v>
      </c>
      <c r="AB744" s="17">
        <v>198702.75</v>
      </c>
      <c r="AC744" s="16">
        <v>-0.26906384412728102</v>
      </c>
      <c r="AD744" s="17">
        <v>374795.59</v>
      </c>
      <c r="AE744" s="16">
        <v>-0.25099117436193402</v>
      </c>
      <c r="AF744" s="18">
        <v>4.5084455549809999</v>
      </c>
      <c r="AG744" s="16">
        <v>4.9259300236382197E-2</v>
      </c>
      <c r="AH744" s="18">
        <v>2.3902109680639501</v>
      </c>
      <c r="AI744" s="16">
        <v>2.3941952586656101E-2</v>
      </c>
      <c r="AJ744" s="15">
        <v>1937461.83</v>
      </c>
      <c r="AK744" s="16">
        <v>-0.16848326217391199</v>
      </c>
      <c r="AL744" s="17">
        <v>429212.99</v>
      </c>
      <c r="AM744" s="16">
        <v>-0.206645085305807</v>
      </c>
      <c r="AN744" s="17">
        <v>800845.71</v>
      </c>
      <c r="AO744" s="16">
        <v>-0.19985129153845399</v>
      </c>
      <c r="AP744" s="18">
        <v>4.5139869368818504</v>
      </c>
      <c r="AQ744" s="16">
        <v>4.8101829868420702E-2</v>
      </c>
      <c r="AR744" s="18">
        <v>2.4192697866858799</v>
      </c>
      <c r="AS744" s="16">
        <v>3.9202749479973001E-2</v>
      </c>
    </row>
    <row r="745" spans="2:45" x14ac:dyDescent="0.2">
      <c r="B745" s="29"/>
      <c r="C745" s="29"/>
      <c r="D745" s="29"/>
      <c r="E745" s="14" t="s">
        <v>285</v>
      </c>
      <c r="F745" s="15">
        <v>134935.76999999999</v>
      </c>
      <c r="G745" s="16">
        <v>0.21096259736735301</v>
      </c>
      <c r="H745" s="17">
        <v>34208.19</v>
      </c>
      <c r="I745" s="16">
        <v>0.28593709589139998</v>
      </c>
      <c r="J745" s="17">
        <v>65436.75</v>
      </c>
      <c r="K745" s="16">
        <v>0.30524399441254402</v>
      </c>
      <c r="L745" s="18">
        <v>3.9445457359772602</v>
      </c>
      <c r="M745" s="16">
        <v>-5.8303395059985698E-2</v>
      </c>
      <c r="N745" s="18">
        <v>2.0620793361528502</v>
      </c>
      <c r="O745" s="16">
        <v>-7.2232775978122901E-2</v>
      </c>
      <c r="P745" s="15">
        <v>392769.39</v>
      </c>
      <c r="Q745" s="16">
        <v>0.16420096480892801</v>
      </c>
      <c r="R745" s="17">
        <v>103192.79</v>
      </c>
      <c r="S745" s="16">
        <v>0.24463578170216599</v>
      </c>
      <c r="T745" s="17">
        <v>197412.05</v>
      </c>
      <c r="U745" s="16">
        <v>0.25825279636625498</v>
      </c>
      <c r="V745" s="18">
        <v>3.8061708574794801</v>
      </c>
      <c r="W745" s="16">
        <v>-6.4625184391883098E-2</v>
      </c>
      <c r="X745" s="18">
        <v>1.9895917701072501</v>
      </c>
      <c r="Y745" s="16">
        <v>-7.4747961481939199E-2</v>
      </c>
      <c r="Z745" s="15">
        <v>727202.24</v>
      </c>
      <c r="AA745" s="16">
        <v>0.12764332652206001</v>
      </c>
      <c r="AB745" s="17">
        <v>200133.29</v>
      </c>
      <c r="AC745" s="16">
        <v>0.230507614628296</v>
      </c>
      <c r="AD745" s="17">
        <v>386465.33</v>
      </c>
      <c r="AE745" s="16">
        <v>0.23349192387679499</v>
      </c>
      <c r="AF745" s="18">
        <v>3.6335895942149401</v>
      </c>
      <c r="AG745" s="16">
        <v>-8.3595003300575704E-2</v>
      </c>
      <c r="AH745" s="18">
        <v>1.8816752333255899</v>
      </c>
      <c r="AI745" s="16">
        <v>-8.5812152723350202E-2</v>
      </c>
      <c r="AJ745" s="15">
        <v>1390195.86</v>
      </c>
      <c r="AK745" s="16">
        <v>4.9928397796714499E-2</v>
      </c>
      <c r="AL745" s="17">
        <v>360247.07</v>
      </c>
      <c r="AM745" s="16">
        <v>5.5277016790655699E-2</v>
      </c>
      <c r="AN745" s="17">
        <v>690904.38</v>
      </c>
      <c r="AO745" s="16">
        <v>4.3088412271581798E-2</v>
      </c>
      <c r="AP745" s="18">
        <v>3.8590067089234101</v>
      </c>
      <c r="AQ745" s="16">
        <v>-5.0684501878070802E-3</v>
      </c>
      <c r="AR745" s="18">
        <v>2.0121393064551101</v>
      </c>
      <c r="AS745" s="16">
        <v>6.5574360185222296E-3</v>
      </c>
    </row>
    <row r="746" spans="2:45" x14ac:dyDescent="0.2">
      <c r="B746" s="29"/>
      <c r="C746" s="29"/>
      <c r="D746" s="29"/>
      <c r="E746" s="14" t="s">
        <v>286</v>
      </c>
      <c r="F746" s="15">
        <v>357559.41</v>
      </c>
      <c r="G746" s="16">
        <v>0.46924751318271302</v>
      </c>
      <c r="H746" s="17">
        <v>89964.2</v>
      </c>
      <c r="I746" s="16">
        <v>0.495591071691591</v>
      </c>
      <c r="J746" s="17">
        <v>162026.82</v>
      </c>
      <c r="K746" s="16">
        <v>0.52545578393330195</v>
      </c>
      <c r="L746" s="18">
        <v>3.9744632865073002</v>
      </c>
      <c r="M746" s="16">
        <v>-1.7614145341936501E-2</v>
      </c>
      <c r="N746" s="18">
        <v>2.2067915052582001</v>
      </c>
      <c r="O746" s="16">
        <v>-3.68468698618446E-2</v>
      </c>
      <c r="P746" s="15">
        <v>1054527.71</v>
      </c>
      <c r="Q746" s="16">
        <v>1.4567058715094399E-2</v>
      </c>
      <c r="R746" s="17">
        <v>262652.73</v>
      </c>
      <c r="S746" s="16">
        <v>-1.6668944796222301E-2</v>
      </c>
      <c r="T746" s="17">
        <v>473988.42</v>
      </c>
      <c r="U746" s="16">
        <v>-2.7970364430196001E-2</v>
      </c>
      <c r="V746" s="18">
        <v>4.0149124282850597</v>
      </c>
      <c r="W746" s="16">
        <v>3.1765500892111803E-2</v>
      </c>
      <c r="X746" s="18">
        <v>2.2247963568392701</v>
      </c>
      <c r="Y746" s="16">
        <v>4.3761446759136201E-2</v>
      </c>
      <c r="Z746" s="15">
        <v>2011467.66</v>
      </c>
      <c r="AA746" s="16">
        <v>-6.74268290236439E-2</v>
      </c>
      <c r="AB746" s="17">
        <v>506079.94</v>
      </c>
      <c r="AC746" s="16">
        <v>-8.7233837902067402E-2</v>
      </c>
      <c r="AD746" s="17">
        <v>919863.92</v>
      </c>
      <c r="AE746" s="16">
        <v>-0.100783449809368</v>
      </c>
      <c r="AF746" s="18">
        <v>3.97460460495628</v>
      </c>
      <c r="AG746" s="16">
        <v>2.1699981551571101E-2</v>
      </c>
      <c r="AH746" s="18">
        <v>2.18670133295368</v>
      </c>
      <c r="AI746" s="16">
        <v>3.7095203350797197E-2</v>
      </c>
      <c r="AJ746" s="15">
        <v>4017217.33</v>
      </c>
      <c r="AK746" s="16">
        <v>-5.9342115583609301E-2</v>
      </c>
      <c r="AL746" s="17">
        <v>1013944.2</v>
      </c>
      <c r="AM746" s="16">
        <v>-7.6757026928099895E-2</v>
      </c>
      <c r="AN746" s="17">
        <v>1846767.28</v>
      </c>
      <c r="AO746" s="16">
        <v>-9.2750334626702902E-2</v>
      </c>
      <c r="AP746" s="18">
        <v>3.9619708165400001</v>
      </c>
      <c r="AQ746" s="16">
        <v>1.8862760781754001E-2</v>
      </c>
      <c r="AR746" s="18">
        <v>2.1752699289755699</v>
      </c>
      <c r="AS746" s="16">
        <v>3.6823622337019399E-2</v>
      </c>
    </row>
    <row r="747" spans="2:45" x14ac:dyDescent="0.2">
      <c r="B747" s="29"/>
      <c r="C747" s="29"/>
      <c r="D747" s="29"/>
      <c r="E747" s="14" t="s">
        <v>287</v>
      </c>
      <c r="F747" s="15">
        <v>332646.82</v>
      </c>
      <c r="G747" s="16">
        <v>0.236896662236007</v>
      </c>
      <c r="H747" s="17">
        <v>81495</v>
      </c>
      <c r="I747" s="16">
        <v>0.20386619868113201</v>
      </c>
      <c r="J747" s="17">
        <v>140577.21</v>
      </c>
      <c r="K747" s="16">
        <v>0.143673755095197</v>
      </c>
      <c r="L747" s="18">
        <v>4.0818064911957803</v>
      </c>
      <c r="M747" s="16">
        <v>2.7436988920414001E-2</v>
      </c>
      <c r="N747" s="18">
        <v>2.3662926586749</v>
      </c>
      <c r="O747" s="16">
        <v>8.1511800655992395E-2</v>
      </c>
      <c r="P747" s="15">
        <v>1036405.74</v>
      </c>
      <c r="Q747" s="16">
        <v>-3.1841604185111401E-2</v>
      </c>
      <c r="R747" s="17">
        <v>250959.08</v>
      </c>
      <c r="S747" s="16">
        <v>-7.1234461087889805E-2</v>
      </c>
      <c r="T747" s="17">
        <v>442263.49</v>
      </c>
      <c r="U747" s="16">
        <v>-0.11850957820499899</v>
      </c>
      <c r="V747" s="18">
        <v>4.1297798031455999</v>
      </c>
      <c r="W747" s="16">
        <v>4.24142103171921E-2</v>
      </c>
      <c r="X747" s="18">
        <v>2.3434123852276398</v>
      </c>
      <c r="Y747" s="16">
        <v>9.8319813666725903E-2</v>
      </c>
      <c r="Z747" s="15">
        <v>1828510.37</v>
      </c>
      <c r="AA747" s="16">
        <v>-0.12364121124741</v>
      </c>
      <c r="AB747" s="17">
        <v>453954.91</v>
      </c>
      <c r="AC747" s="16">
        <v>-0.13858787968019801</v>
      </c>
      <c r="AD747" s="17">
        <v>800204.2</v>
      </c>
      <c r="AE747" s="16">
        <v>-0.180192514211373</v>
      </c>
      <c r="AF747" s="18">
        <v>4.0279559262835196</v>
      </c>
      <c r="AG747" s="16">
        <v>1.7351356081730902E-2</v>
      </c>
      <c r="AH747" s="18">
        <v>2.2850547022872401</v>
      </c>
      <c r="AI747" s="16">
        <v>6.8981198567079294E-2</v>
      </c>
      <c r="AJ747" s="15">
        <v>3771025.46</v>
      </c>
      <c r="AK747" s="16">
        <v>-0.104029703151197</v>
      </c>
      <c r="AL747" s="17">
        <v>939810.55</v>
      </c>
      <c r="AM747" s="16">
        <v>-0.12304515354170401</v>
      </c>
      <c r="AN747" s="17">
        <v>1661693.87</v>
      </c>
      <c r="AO747" s="16">
        <v>-0.158951461622685</v>
      </c>
      <c r="AP747" s="18">
        <v>4.0125379099011003</v>
      </c>
      <c r="AQ747" s="16">
        <v>2.16834999741479E-2</v>
      </c>
      <c r="AR747" s="18">
        <v>2.2693863942580501</v>
      </c>
      <c r="AS747" s="16">
        <v>6.53015325101826E-2</v>
      </c>
    </row>
    <row r="748" spans="2:45" x14ac:dyDescent="0.2">
      <c r="B748" s="29"/>
      <c r="C748" s="29"/>
      <c r="D748" s="29"/>
      <c r="E748" s="14" t="s">
        <v>288</v>
      </c>
      <c r="F748" s="15">
        <v>225902.82</v>
      </c>
      <c r="G748" s="16">
        <v>0.215694697075696</v>
      </c>
      <c r="H748" s="17">
        <v>48030.73</v>
      </c>
      <c r="I748" s="16">
        <v>0.16560684530620401</v>
      </c>
      <c r="J748" s="17">
        <v>76837.97</v>
      </c>
      <c r="K748" s="16">
        <v>0.16552818372874201</v>
      </c>
      <c r="L748" s="18">
        <v>4.70329765964415</v>
      </c>
      <c r="M748" s="16">
        <v>4.2971480453457403E-2</v>
      </c>
      <c r="N748" s="18">
        <v>2.9399894349108902</v>
      </c>
      <c r="O748" s="16">
        <v>4.3041870670567597E-2</v>
      </c>
      <c r="P748" s="15">
        <v>671610.65</v>
      </c>
      <c r="Q748" s="16">
        <v>0.26303991396720799</v>
      </c>
      <c r="R748" s="17">
        <v>140985.01999999999</v>
      </c>
      <c r="S748" s="16">
        <v>0.19338900590798799</v>
      </c>
      <c r="T748" s="17">
        <v>222319.08</v>
      </c>
      <c r="U748" s="16">
        <v>0.154375697570177</v>
      </c>
      <c r="V748" s="18">
        <v>4.7637022004181704</v>
      </c>
      <c r="W748" s="16">
        <v>5.83639598776311E-2</v>
      </c>
      <c r="X748" s="18">
        <v>3.0209312219176199</v>
      </c>
      <c r="Y748" s="16">
        <v>9.4132453260888593E-2</v>
      </c>
      <c r="Z748" s="15">
        <v>1271829.03</v>
      </c>
      <c r="AA748" s="16">
        <v>0.13198653744668001</v>
      </c>
      <c r="AB748" s="17">
        <v>274140.75</v>
      </c>
      <c r="AC748" s="16">
        <v>0.138448572177853</v>
      </c>
      <c r="AD748" s="17">
        <v>429033.4</v>
      </c>
      <c r="AE748" s="16">
        <v>2.7468710325642201E-2</v>
      </c>
      <c r="AF748" s="18">
        <v>4.6393286295452203</v>
      </c>
      <c r="AG748" s="16">
        <v>-5.6761762358845703E-3</v>
      </c>
      <c r="AH748" s="18">
        <v>2.9644056383489001</v>
      </c>
      <c r="AI748" s="16">
        <v>0.10172361072476099</v>
      </c>
      <c r="AJ748" s="15">
        <v>2482733.5499999998</v>
      </c>
      <c r="AK748" s="16">
        <v>4.8088426650815801E-2</v>
      </c>
      <c r="AL748" s="17">
        <v>542324.98</v>
      </c>
      <c r="AM748" s="16">
        <v>7.2574657092534495E-2</v>
      </c>
      <c r="AN748" s="17">
        <v>848449.89</v>
      </c>
      <c r="AO748" s="16">
        <v>-2.5817353354434198E-2</v>
      </c>
      <c r="AP748" s="18">
        <v>4.57794429826928</v>
      </c>
      <c r="AQ748" s="16">
        <v>-2.2829394932838101E-2</v>
      </c>
      <c r="AR748" s="18">
        <v>2.9261993893357698</v>
      </c>
      <c r="AS748" s="16">
        <v>7.5864397974786404E-2</v>
      </c>
    </row>
    <row r="749" spans="2:45" x14ac:dyDescent="0.2">
      <c r="B749" s="29"/>
      <c r="C749" s="29"/>
      <c r="D749" s="29"/>
      <c r="E749" s="14" t="s">
        <v>289</v>
      </c>
      <c r="F749" s="15">
        <v>136629.18</v>
      </c>
      <c r="G749" s="16">
        <v>0.123813616083454</v>
      </c>
      <c r="H749" s="17">
        <v>31933.25</v>
      </c>
      <c r="I749" s="16">
        <v>6.3026070283072999E-2</v>
      </c>
      <c r="J749" s="17">
        <v>52386.98</v>
      </c>
      <c r="K749" s="16">
        <v>4.0202707264246303E-2</v>
      </c>
      <c r="L749" s="18">
        <v>4.2785867395269799</v>
      </c>
      <c r="M749" s="16">
        <v>5.7183494835826798E-2</v>
      </c>
      <c r="N749" s="18">
        <v>2.6080751362266001</v>
      </c>
      <c r="O749" s="16">
        <v>8.0379437810834398E-2</v>
      </c>
      <c r="P749" s="15">
        <v>386534.91</v>
      </c>
      <c r="Q749" s="16">
        <v>0.10045801680585</v>
      </c>
      <c r="R749" s="17">
        <v>89448.84</v>
      </c>
      <c r="S749" s="16">
        <v>1.3907086367301201E-2</v>
      </c>
      <c r="T749" s="17">
        <v>145433.78</v>
      </c>
      <c r="U749" s="16">
        <v>-7.4316817415787497E-3</v>
      </c>
      <c r="V749" s="18">
        <v>4.3212959497294801</v>
      </c>
      <c r="W749" s="16">
        <v>8.5363769128638495E-2</v>
      </c>
      <c r="X749" s="18">
        <v>2.6578069414134702</v>
      </c>
      <c r="Y749" s="16">
        <v>0.108697503801788</v>
      </c>
      <c r="Z749" s="15">
        <v>725291.88</v>
      </c>
      <c r="AA749" s="16">
        <v>3.3381443883275901E-2</v>
      </c>
      <c r="AB749" s="17">
        <v>168273.88</v>
      </c>
      <c r="AC749" s="16">
        <v>-1.8570616377332299E-2</v>
      </c>
      <c r="AD749" s="17">
        <v>277680.8</v>
      </c>
      <c r="AE749" s="16">
        <v>-5.1276531287301801E-2</v>
      </c>
      <c r="AF749" s="18">
        <v>4.3101869404805999</v>
      </c>
      <c r="AG749" s="16">
        <v>5.2935097652000003E-2</v>
      </c>
      <c r="AH749" s="18">
        <v>2.6119626564025999</v>
      </c>
      <c r="AI749" s="16">
        <v>8.92335627424167E-2</v>
      </c>
      <c r="AJ749" s="15">
        <v>1449718.76</v>
      </c>
      <c r="AK749" s="16">
        <v>5.5882152274148601E-3</v>
      </c>
      <c r="AL749" s="17">
        <v>335623.74</v>
      </c>
      <c r="AM749" s="16">
        <v>-3.4541356160577102E-2</v>
      </c>
      <c r="AN749" s="17">
        <v>557512.63</v>
      </c>
      <c r="AO749" s="16">
        <v>-8.4757587901829995E-2</v>
      </c>
      <c r="AP749" s="18">
        <v>4.3194762086853604</v>
      </c>
      <c r="AQ749" s="16">
        <v>4.1565292976616E-2</v>
      </c>
      <c r="AR749" s="18">
        <v>2.6003334848216801</v>
      </c>
      <c r="AS749" s="16">
        <v>9.8712430646793706E-2</v>
      </c>
    </row>
    <row r="750" spans="2:45" x14ac:dyDescent="0.2">
      <c r="B750" s="29"/>
      <c r="C750" s="29"/>
      <c r="D750" s="29"/>
      <c r="E750" s="14" t="s">
        <v>290</v>
      </c>
      <c r="F750" s="15">
        <v>187919.37</v>
      </c>
      <c r="G750" s="16">
        <v>8.0742277816913899E-2</v>
      </c>
      <c r="H750" s="17">
        <v>43926.71</v>
      </c>
      <c r="I750" s="16">
        <v>7.0424227271520007E-2</v>
      </c>
      <c r="J750" s="17">
        <v>85546.17</v>
      </c>
      <c r="K750" s="16">
        <v>9.5462112345277503E-2</v>
      </c>
      <c r="L750" s="18">
        <v>4.2780205938482503</v>
      </c>
      <c r="M750" s="16">
        <v>9.6392161934659194E-3</v>
      </c>
      <c r="N750" s="18">
        <v>2.1967011498001598</v>
      </c>
      <c r="O750" s="16">
        <v>-1.34371005281503E-2</v>
      </c>
      <c r="P750" s="15">
        <v>541510.98</v>
      </c>
      <c r="Q750" s="16">
        <v>5.4071014176003997E-2</v>
      </c>
      <c r="R750" s="17">
        <v>126856.81</v>
      </c>
      <c r="S750" s="16">
        <v>3.27330723295228E-2</v>
      </c>
      <c r="T750" s="17">
        <v>246821.67</v>
      </c>
      <c r="U750" s="16">
        <v>5.9006542566973699E-2</v>
      </c>
      <c r="V750" s="18">
        <v>4.26867883561001</v>
      </c>
      <c r="W750" s="16">
        <v>2.0661623432228601E-2</v>
      </c>
      <c r="X750" s="18">
        <v>2.1939361321070399</v>
      </c>
      <c r="Y750" s="16">
        <v>-4.6605268169603101E-3</v>
      </c>
      <c r="Z750" s="15">
        <v>1048385.74</v>
      </c>
      <c r="AA750" s="16">
        <v>5.1154533599227003E-2</v>
      </c>
      <c r="AB750" s="17">
        <v>245075.48</v>
      </c>
      <c r="AC750" s="16">
        <v>1.8526020041992799E-2</v>
      </c>
      <c r="AD750" s="17">
        <v>477028.11</v>
      </c>
      <c r="AE750" s="16">
        <v>3.3462899990755697E-2</v>
      </c>
      <c r="AF750" s="18">
        <v>4.2778075554518997</v>
      </c>
      <c r="AG750" s="16">
        <v>3.2035031913950497E-2</v>
      </c>
      <c r="AH750" s="18">
        <v>2.1977441539032201</v>
      </c>
      <c r="AI750" s="16">
        <v>1.7118789274999099E-2</v>
      </c>
      <c r="AJ750" s="15">
        <v>2120956.41</v>
      </c>
      <c r="AK750" s="16">
        <v>0.125462690882608</v>
      </c>
      <c r="AL750" s="17">
        <v>496466.47</v>
      </c>
      <c r="AM750" s="16">
        <v>0.10505337979753</v>
      </c>
      <c r="AN750" s="17">
        <v>958611.68</v>
      </c>
      <c r="AO750" s="16">
        <v>9.9456877672725194E-2</v>
      </c>
      <c r="AP750" s="18">
        <v>4.27210403554544</v>
      </c>
      <c r="AQ750" s="16">
        <v>1.84690725879843E-2</v>
      </c>
      <c r="AR750" s="18">
        <v>2.2125292798435301</v>
      </c>
      <c r="AS750" s="16">
        <v>2.3653327145426901E-2</v>
      </c>
    </row>
    <row r="751" spans="2:45" x14ac:dyDescent="0.2">
      <c r="B751" s="29"/>
      <c r="C751" s="29"/>
      <c r="D751" s="29"/>
      <c r="E751" s="14" t="s">
        <v>291</v>
      </c>
      <c r="F751" s="15">
        <v>199588.35</v>
      </c>
      <c r="G751" s="16">
        <v>0.49990621281484698</v>
      </c>
      <c r="H751" s="17">
        <v>38405.81</v>
      </c>
      <c r="I751" s="16">
        <v>0.58835654368002099</v>
      </c>
      <c r="J751" s="17">
        <v>72175.429999999993</v>
      </c>
      <c r="K751" s="16">
        <v>0.67099714930858101</v>
      </c>
      <c r="L751" s="18">
        <v>5.1968269904996198</v>
      </c>
      <c r="M751" s="16">
        <v>-5.5686697811717999E-2</v>
      </c>
      <c r="N751" s="18">
        <v>2.7653226312610801</v>
      </c>
      <c r="O751" s="16">
        <v>-0.102388526853279</v>
      </c>
      <c r="P751" s="15">
        <v>568506.88</v>
      </c>
      <c r="Q751" s="16">
        <v>0.25135094741638198</v>
      </c>
      <c r="R751" s="17">
        <v>105301.28</v>
      </c>
      <c r="S751" s="16">
        <v>0.22652685595252001</v>
      </c>
      <c r="T751" s="17">
        <v>196688.66</v>
      </c>
      <c r="U751" s="16">
        <v>0.25259997941720103</v>
      </c>
      <c r="V751" s="18">
        <v>5.3988601088229897</v>
      </c>
      <c r="W751" s="16">
        <v>2.0239337885988699E-2</v>
      </c>
      <c r="X751" s="18">
        <v>2.8903897154009801</v>
      </c>
      <c r="Y751" s="16">
        <v>-9.9715154186741199E-4</v>
      </c>
      <c r="Z751" s="15">
        <v>1058279.81</v>
      </c>
      <c r="AA751" s="16">
        <v>0.30513551703948999</v>
      </c>
      <c r="AB751" s="17">
        <v>197104.96</v>
      </c>
      <c r="AC751" s="16">
        <v>0.31469085032211103</v>
      </c>
      <c r="AD751" s="17">
        <v>374267.84</v>
      </c>
      <c r="AE751" s="16">
        <v>0.34464068656074798</v>
      </c>
      <c r="AF751" s="18">
        <v>5.3691181084433399</v>
      </c>
      <c r="AG751" s="16">
        <v>-7.2681218404155399E-3</v>
      </c>
      <c r="AH751" s="18">
        <v>2.8276001753183002</v>
      </c>
      <c r="AI751" s="16">
        <v>-2.93797219704111E-2</v>
      </c>
      <c r="AJ751" s="15">
        <v>1939759.56</v>
      </c>
      <c r="AK751" s="16">
        <v>0.28035605280481202</v>
      </c>
      <c r="AL751" s="17">
        <v>366097.98</v>
      </c>
      <c r="AM751" s="16">
        <v>0.298419753084668</v>
      </c>
      <c r="AN751" s="17">
        <v>695340.55</v>
      </c>
      <c r="AO751" s="16">
        <v>0.32916873917030998</v>
      </c>
      <c r="AP751" s="18">
        <v>5.2984710814301703</v>
      </c>
      <c r="AQ751" s="16">
        <v>-1.3912065213843699E-2</v>
      </c>
      <c r="AR751" s="18">
        <v>2.7896540191708898</v>
      </c>
      <c r="AS751" s="16">
        <v>-3.6724220881066201E-2</v>
      </c>
    </row>
    <row r="752" spans="2:45" x14ac:dyDescent="0.2">
      <c r="B752" s="29"/>
      <c r="C752" s="29"/>
      <c r="D752" s="29"/>
      <c r="E752" s="14" t="s">
        <v>292</v>
      </c>
      <c r="F752" s="15">
        <v>689825.98</v>
      </c>
      <c r="G752" s="16">
        <v>-0.146371863139929</v>
      </c>
      <c r="H752" s="17">
        <v>135450.93</v>
      </c>
      <c r="I752" s="16">
        <v>-0.16628450609020501</v>
      </c>
      <c r="J752" s="17">
        <v>271685.42</v>
      </c>
      <c r="K752" s="16">
        <v>-0.15850833835380099</v>
      </c>
      <c r="L752" s="18">
        <v>5.0928109537527702</v>
      </c>
      <c r="M752" s="16">
        <v>2.38842184123201E-2</v>
      </c>
      <c r="N752" s="18">
        <v>2.5390614630700501</v>
      </c>
      <c r="O752" s="16">
        <v>1.4422573350435799E-2</v>
      </c>
      <c r="P752" s="15">
        <v>2127378.7200000002</v>
      </c>
      <c r="Q752" s="16">
        <v>-0.15246798500845299</v>
      </c>
      <c r="R752" s="17">
        <v>412360.22</v>
      </c>
      <c r="S752" s="16">
        <v>-0.17320541349261301</v>
      </c>
      <c r="T752" s="17">
        <v>824762.76</v>
      </c>
      <c r="U752" s="16">
        <v>-0.16444363145344301</v>
      </c>
      <c r="V752" s="18">
        <v>5.1590299374658404</v>
      </c>
      <c r="W752" s="16">
        <v>2.5081717784050599E-2</v>
      </c>
      <c r="X752" s="18">
        <v>2.5793826093700001</v>
      </c>
      <c r="Y752" s="16">
        <v>1.43325416402747E-2</v>
      </c>
      <c r="Z752" s="15">
        <v>3935011.37</v>
      </c>
      <c r="AA752" s="16">
        <v>-0.147467461158545</v>
      </c>
      <c r="AB752" s="17">
        <v>780337.45</v>
      </c>
      <c r="AC752" s="16">
        <v>-0.14993763839607699</v>
      </c>
      <c r="AD752" s="17">
        <v>1574668.09</v>
      </c>
      <c r="AE752" s="16">
        <v>-0.142677675444848</v>
      </c>
      <c r="AF752" s="18">
        <v>5.0427047554875104</v>
      </c>
      <c r="AG752" s="16">
        <v>2.9058776733394899E-3</v>
      </c>
      <c r="AH752" s="18">
        <v>2.4989465367269901</v>
      </c>
      <c r="AI752" s="16">
        <v>-5.5869135522424503E-3</v>
      </c>
      <c r="AJ752" s="15">
        <v>7782530.8899999997</v>
      </c>
      <c r="AK752" s="16">
        <v>-0.12238945178487599</v>
      </c>
      <c r="AL752" s="17">
        <v>1568840.47</v>
      </c>
      <c r="AM752" s="16">
        <v>-9.7809302520435903E-2</v>
      </c>
      <c r="AN752" s="17">
        <v>3152702.98</v>
      </c>
      <c r="AO752" s="16">
        <v>-9.4672110057810899E-2</v>
      </c>
      <c r="AP752" s="18">
        <v>4.96068978256279</v>
      </c>
      <c r="AQ752" s="16">
        <v>-2.72449597774721E-2</v>
      </c>
      <c r="AR752" s="18">
        <v>2.46852651181241</v>
      </c>
      <c r="AS752" s="16">
        <v>-3.06158045444015E-2</v>
      </c>
    </row>
    <row r="753" spans="2:45" x14ac:dyDescent="0.2">
      <c r="B753" s="29"/>
      <c r="C753" s="29"/>
      <c r="D753" s="29"/>
      <c r="E753" s="14" t="s">
        <v>293</v>
      </c>
      <c r="F753" s="15">
        <v>54916.11</v>
      </c>
      <c r="G753" s="16">
        <v>0.44565611691163698</v>
      </c>
      <c r="H753" s="17">
        <v>13035.43</v>
      </c>
      <c r="I753" s="16">
        <v>0.67782778988393999</v>
      </c>
      <c r="J753" s="17">
        <v>19897.21</v>
      </c>
      <c r="K753" s="16">
        <v>0.56495103533274005</v>
      </c>
      <c r="L753" s="18">
        <v>4.2128345593509398</v>
      </c>
      <c r="M753" s="16">
        <v>-0.13837634253773001</v>
      </c>
      <c r="N753" s="18">
        <v>2.7599904710258398</v>
      </c>
      <c r="O753" s="16">
        <v>-7.6229169940603803E-2</v>
      </c>
      <c r="P753" s="15">
        <v>149398.06</v>
      </c>
      <c r="Q753" s="16">
        <v>0.42672779074540101</v>
      </c>
      <c r="R753" s="17">
        <v>34614.04</v>
      </c>
      <c r="S753" s="16">
        <v>0.56429821326565299</v>
      </c>
      <c r="T753" s="17">
        <v>53275.199999999997</v>
      </c>
      <c r="U753" s="16">
        <v>0.46840495024944201</v>
      </c>
      <c r="V753" s="18">
        <v>4.3161116125132999</v>
      </c>
      <c r="W753" s="16">
        <v>-8.7943859651324105E-2</v>
      </c>
      <c r="X753" s="18">
        <v>2.8042702796047698</v>
      </c>
      <c r="Y753" s="16">
        <v>-2.8382606240165802E-2</v>
      </c>
      <c r="Z753" s="15">
        <v>269486.3</v>
      </c>
      <c r="AA753" s="16">
        <v>6.4146161330942905E-2</v>
      </c>
      <c r="AB753" s="17">
        <v>61921.73</v>
      </c>
      <c r="AC753" s="16">
        <v>0.16125612446097401</v>
      </c>
      <c r="AD753" s="17">
        <v>99719.5</v>
      </c>
      <c r="AE753" s="16">
        <v>4.8081009963335898E-2</v>
      </c>
      <c r="AF753" s="18">
        <v>4.3520473345948201</v>
      </c>
      <c r="AG753" s="16">
        <v>-8.3624930869671293E-2</v>
      </c>
      <c r="AH753" s="18">
        <v>2.7024433536068702</v>
      </c>
      <c r="AI753" s="16">
        <v>1.53281580477915E-2</v>
      </c>
      <c r="AJ753" s="15">
        <v>527490.88</v>
      </c>
      <c r="AK753" s="16">
        <v>-0.107312534760413</v>
      </c>
      <c r="AL753" s="17">
        <v>117452.59</v>
      </c>
      <c r="AM753" s="16">
        <v>-8.4604668218401E-2</v>
      </c>
      <c r="AN753" s="17">
        <v>190111.62</v>
      </c>
      <c r="AO753" s="16">
        <v>-0.193575279048954</v>
      </c>
      <c r="AP753" s="18">
        <v>4.4910961946433003</v>
      </c>
      <c r="AQ753" s="16">
        <v>-2.4806622618247402E-2</v>
      </c>
      <c r="AR753" s="18">
        <v>2.77463776280482</v>
      </c>
      <c r="AS753" s="16">
        <v>0.106969369920615</v>
      </c>
    </row>
    <row r="754" spans="2:45" x14ac:dyDescent="0.2">
      <c r="B754" s="29"/>
      <c r="C754" s="29"/>
      <c r="D754" s="29"/>
      <c r="E754" s="14" t="s">
        <v>294</v>
      </c>
      <c r="F754" s="15">
        <v>538083.16</v>
      </c>
      <c r="G754" s="16">
        <v>7.7052993106044396E-2</v>
      </c>
      <c r="H754" s="17">
        <v>126780.5</v>
      </c>
      <c r="I754" s="16">
        <v>7.4741727729948096E-2</v>
      </c>
      <c r="J754" s="17">
        <v>241774.95</v>
      </c>
      <c r="K754" s="16">
        <v>7.7974380608789598E-2</v>
      </c>
      <c r="L754" s="18">
        <v>4.2442107421882698</v>
      </c>
      <c r="M754" s="16">
        <v>2.1505309754541501E-3</v>
      </c>
      <c r="N754" s="18">
        <v>2.2255538053053101</v>
      </c>
      <c r="O754" s="16">
        <v>-8.5473970376248002E-4</v>
      </c>
      <c r="P754" s="15">
        <v>1632297.08</v>
      </c>
      <c r="Q754" s="16">
        <v>8.6110230877252905E-2</v>
      </c>
      <c r="R754" s="17">
        <v>385386.16</v>
      </c>
      <c r="S754" s="16">
        <v>7.4560443267918705E-2</v>
      </c>
      <c r="T754" s="17">
        <v>735108.22</v>
      </c>
      <c r="U754" s="16">
        <v>7.8531645834825997E-2</v>
      </c>
      <c r="V754" s="18">
        <v>4.2354844294356599</v>
      </c>
      <c r="W754" s="16">
        <v>1.07483833801005E-2</v>
      </c>
      <c r="X754" s="18">
        <v>2.2204854136986798</v>
      </c>
      <c r="Y754" s="16">
        <v>7.0267618680403101E-3</v>
      </c>
      <c r="Z754" s="15">
        <v>3174271.37</v>
      </c>
      <c r="AA754" s="16">
        <v>9.1307582275993004E-2</v>
      </c>
      <c r="AB754" s="17">
        <v>748270.01</v>
      </c>
      <c r="AC754" s="16">
        <v>6.8112249835744307E-2</v>
      </c>
      <c r="AD754" s="17">
        <v>1433738.45</v>
      </c>
      <c r="AE754" s="16">
        <v>6.9915095107617703E-2</v>
      </c>
      <c r="AF754" s="18">
        <v>4.2421469891596999</v>
      </c>
      <c r="AG754" s="16">
        <v>2.1716193633970302E-2</v>
      </c>
      <c r="AH754" s="18">
        <v>2.2139821736663299</v>
      </c>
      <c r="AI754" s="16">
        <v>1.99945652381169E-2</v>
      </c>
      <c r="AJ754" s="15">
        <v>6262354.7400000002</v>
      </c>
      <c r="AK754" s="16">
        <v>0.161988502227708</v>
      </c>
      <c r="AL754" s="17">
        <v>1473751.93</v>
      </c>
      <c r="AM754" s="16">
        <v>0.14746102575383499</v>
      </c>
      <c r="AN754" s="17">
        <v>2816671.12</v>
      </c>
      <c r="AO754" s="16">
        <v>0.13775518047861399</v>
      </c>
      <c r="AP754" s="18">
        <v>4.2492597380347403</v>
      </c>
      <c r="AQ754" s="16">
        <v>1.26605402256073E-2</v>
      </c>
      <c r="AR754" s="18">
        <v>2.2233176942574699</v>
      </c>
      <c r="AS754" s="16">
        <v>2.1299240965793002E-2</v>
      </c>
    </row>
    <row r="755" spans="2:45" x14ac:dyDescent="0.2">
      <c r="B755" s="29"/>
      <c r="C755" s="29"/>
      <c r="D755" s="29"/>
      <c r="E755" s="14" t="s">
        <v>295</v>
      </c>
      <c r="F755" s="15">
        <v>231029.15</v>
      </c>
      <c r="G755" s="16">
        <v>0.22439560646891099</v>
      </c>
      <c r="H755" s="17">
        <v>54757.9</v>
      </c>
      <c r="I755" s="16">
        <v>0.102266516766628</v>
      </c>
      <c r="J755" s="17">
        <v>104231.47</v>
      </c>
      <c r="K755" s="16">
        <v>9.3552673075902107E-2</v>
      </c>
      <c r="L755" s="18">
        <v>4.2191017186561197</v>
      </c>
      <c r="M755" s="16">
        <v>0.110798148945443</v>
      </c>
      <c r="N755" s="18">
        <v>2.21650092817457</v>
      </c>
      <c r="O755" s="16">
        <v>0.119649411148143</v>
      </c>
      <c r="P755" s="15">
        <v>709950.14</v>
      </c>
      <c r="Q755" s="16">
        <v>0.14305706998892201</v>
      </c>
      <c r="R755" s="17">
        <v>185206.17</v>
      </c>
      <c r="S755" s="16">
        <v>0.134872950855082</v>
      </c>
      <c r="T755" s="17">
        <v>354808.51</v>
      </c>
      <c r="U755" s="16">
        <v>0.131572619227356</v>
      </c>
      <c r="V755" s="18">
        <v>3.8332963745214301</v>
      </c>
      <c r="W755" s="16">
        <v>7.2114848870741197E-3</v>
      </c>
      <c r="X755" s="18">
        <v>2.0009388726330202</v>
      </c>
      <c r="Y755" s="16">
        <v>1.0149106267176701E-2</v>
      </c>
      <c r="Z755" s="15">
        <v>1402039.64</v>
      </c>
      <c r="AA755" s="16">
        <v>0.24710085268510201</v>
      </c>
      <c r="AB755" s="17">
        <v>369895.31</v>
      </c>
      <c r="AC755" s="16">
        <v>0.26079566997942999</v>
      </c>
      <c r="AD755" s="17">
        <v>718278.63</v>
      </c>
      <c r="AE755" s="16">
        <v>0.26377704880928499</v>
      </c>
      <c r="AF755" s="18">
        <v>3.7903687938081698</v>
      </c>
      <c r="AG755" s="16">
        <v>-1.0862043406725501E-2</v>
      </c>
      <c r="AH755" s="18">
        <v>1.95194396915303</v>
      </c>
      <c r="AI755" s="16">
        <v>-1.3195520633876899E-2</v>
      </c>
      <c r="AJ755" s="15">
        <v>2571308.5299999998</v>
      </c>
      <c r="AK755" s="16">
        <v>0.34915563432713598</v>
      </c>
      <c r="AL755" s="17">
        <v>672002.65</v>
      </c>
      <c r="AM755" s="16">
        <v>0.33602317609350202</v>
      </c>
      <c r="AN755" s="17">
        <v>1301359.44</v>
      </c>
      <c r="AO755" s="16">
        <v>0.34170869938495202</v>
      </c>
      <c r="AP755" s="18">
        <v>3.8263368901893502</v>
      </c>
      <c r="AQ755" s="16">
        <v>9.8295137903467306E-3</v>
      </c>
      <c r="AR755" s="18">
        <v>1.9758634324733499</v>
      </c>
      <c r="AS755" s="16">
        <v>5.5503366308933197E-3</v>
      </c>
    </row>
    <row r="756" spans="2:45" x14ac:dyDescent="0.2">
      <c r="B756" s="29"/>
      <c r="C756" s="29"/>
      <c r="D756" s="29"/>
      <c r="E756" s="14" t="s">
        <v>296</v>
      </c>
      <c r="F756" s="15">
        <v>258165.78</v>
      </c>
      <c r="G756" s="16">
        <v>5.2589609693947402E-2</v>
      </c>
      <c r="H756" s="17">
        <v>59520.88</v>
      </c>
      <c r="I756" s="16">
        <v>-1.7620997776641199E-2</v>
      </c>
      <c r="J756" s="17">
        <v>107526.23</v>
      </c>
      <c r="K756" s="16">
        <v>-2.68368227882207E-2</v>
      </c>
      <c r="L756" s="18">
        <v>4.3373985734081897</v>
      </c>
      <c r="M756" s="16">
        <v>7.1469979826202804E-2</v>
      </c>
      <c r="N756" s="18">
        <v>2.4009563061961701</v>
      </c>
      <c r="O756" s="16">
        <v>8.1616767200063597E-2</v>
      </c>
      <c r="P756" s="15">
        <v>839787.1</v>
      </c>
      <c r="Q756" s="16">
        <v>5.0501095343720603E-2</v>
      </c>
      <c r="R756" s="17">
        <v>203064.2</v>
      </c>
      <c r="S756" s="16">
        <v>1.9755303963756E-2</v>
      </c>
      <c r="T756" s="17">
        <v>370823.3</v>
      </c>
      <c r="U756" s="16">
        <v>1.7370844889035598E-2</v>
      </c>
      <c r="V756" s="18">
        <v>4.13557436515151</v>
      </c>
      <c r="W756" s="16">
        <v>3.01501656921585E-2</v>
      </c>
      <c r="X756" s="18">
        <v>2.2646556998980398</v>
      </c>
      <c r="Y756" s="16">
        <v>3.2564576251738697E-2</v>
      </c>
      <c r="Z756" s="15">
        <v>1637666.32</v>
      </c>
      <c r="AA756" s="16">
        <v>3.91027804759276E-2</v>
      </c>
      <c r="AB756" s="17">
        <v>405574.91</v>
      </c>
      <c r="AC756" s="16">
        <v>-1.11744202889133E-2</v>
      </c>
      <c r="AD756" s="17">
        <v>762019.15</v>
      </c>
      <c r="AE756" s="16">
        <v>-1.6227767241724301E-2</v>
      </c>
      <c r="AF756" s="18">
        <v>4.03788863566536</v>
      </c>
      <c r="AG756" s="16">
        <v>5.0845368279743501E-2</v>
      </c>
      <c r="AH756" s="18">
        <v>2.1491143890544002</v>
      </c>
      <c r="AI756" s="16">
        <v>5.6243250089014499E-2</v>
      </c>
      <c r="AJ756" s="15">
        <v>3102197.61</v>
      </c>
      <c r="AK756" s="16">
        <v>9.0204918408701595E-2</v>
      </c>
      <c r="AL756" s="17">
        <v>766993.66</v>
      </c>
      <c r="AM756" s="16">
        <v>4.4547855688270098E-2</v>
      </c>
      <c r="AN756" s="17">
        <v>1440416.47</v>
      </c>
      <c r="AO756" s="16">
        <v>4.0194590423152599E-2</v>
      </c>
      <c r="AP756" s="18">
        <v>4.0446196256693998</v>
      </c>
      <c r="AQ756" s="16">
        <v>4.3709881238851701E-2</v>
      </c>
      <c r="AR756" s="18">
        <v>2.15368101837936</v>
      </c>
      <c r="AS756" s="16">
        <v>4.8077858168061302E-2</v>
      </c>
    </row>
    <row r="757" spans="2:45" x14ac:dyDescent="0.2">
      <c r="B757" s="29"/>
      <c r="C757" s="29"/>
      <c r="D757" s="29"/>
      <c r="E757" s="14" t="s">
        <v>297</v>
      </c>
      <c r="F757" s="15">
        <v>110205.66</v>
      </c>
      <c r="G757" s="16">
        <v>0.20393607886578</v>
      </c>
      <c r="H757" s="17">
        <v>25819.97</v>
      </c>
      <c r="I757" s="16">
        <v>0.29767895124098898</v>
      </c>
      <c r="J757" s="17">
        <v>44314.15</v>
      </c>
      <c r="K757" s="16">
        <v>0.22326312075962701</v>
      </c>
      <c r="L757" s="18">
        <v>4.2682334642526696</v>
      </c>
      <c r="M757" s="16">
        <v>-7.2238878719239993E-2</v>
      </c>
      <c r="N757" s="18">
        <v>2.4869180611610502</v>
      </c>
      <c r="O757" s="16">
        <v>-1.5799578656344598E-2</v>
      </c>
      <c r="P757" s="15">
        <v>309139.15999999997</v>
      </c>
      <c r="Q757" s="16">
        <v>0.22833470793237201</v>
      </c>
      <c r="R757" s="17">
        <v>71924.61</v>
      </c>
      <c r="S757" s="16">
        <v>0.29912798552699499</v>
      </c>
      <c r="T757" s="17">
        <v>125420.48</v>
      </c>
      <c r="U757" s="16">
        <v>0.24569755766940901</v>
      </c>
      <c r="V757" s="18">
        <v>4.2980999132285902</v>
      </c>
      <c r="W757" s="16">
        <v>-5.4492920161291897E-2</v>
      </c>
      <c r="X757" s="18">
        <v>2.4648220131193899</v>
      </c>
      <c r="Y757" s="16">
        <v>-1.3938254618978799E-2</v>
      </c>
      <c r="Z757" s="15">
        <v>584477.93000000005</v>
      </c>
      <c r="AA757" s="16">
        <v>5.52279691720255E-2</v>
      </c>
      <c r="AB757" s="17">
        <v>135607.72</v>
      </c>
      <c r="AC757" s="16">
        <v>0.11774501352139</v>
      </c>
      <c r="AD757" s="17">
        <v>241088.07</v>
      </c>
      <c r="AE757" s="16">
        <v>5.6874127164425199E-2</v>
      </c>
      <c r="AF757" s="18">
        <v>4.3100638370735798</v>
      </c>
      <c r="AG757" s="16">
        <v>-5.59314008052764E-2</v>
      </c>
      <c r="AH757" s="18">
        <v>2.4243336885147402</v>
      </c>
      <c r="AI757" s="16">
        <v>-1.5575724204890101E-3</v>
      </c>
      <c r="AJ757" s="15">
        <v>1151614.24</v>
      </c>
      <c r="AK757" s="16">
        <v>-3.1660802272054103E-2</v>
      </c>
      <c r="AL757" s="17">
        <v>262384.7</v>
      </c>
      <c r="AM757" s="16">
        <v>3.8202791243863702E-4</v>
      </c>
      <c r="AN757" s="17">
        <v>469534.92</v>
      </c>
      <c r="AO757" s="16">
        <v>-5.6220435715944601E-2</v>
      </c>
      <c r="AP757" s="18">
        <v>4.3890296957101498</v>
      </c>
      <c r="AQ757" s="16">
        <v>-3.2030593603684203E-2</v>
      </c>
      <c r="AR757" s="18">
        <v>2.4526700591299999</v>
      </c>
      <c r="AS757" s="16">
        <v>2.6022637460391702E-2</v>
      </c>
    </row>
    <row r="758" spans="2:45" x14ac:dyDescent="0.2">
      <c r="B758" s="29"/>
      <c r="C758" s="29"/>
      <c r="D758" s="29"/>
      <c r="E758" s="14" t="s">
        <v>298</v>
      </c>
      <c r="F758" s="15">
        <v>208934.54</v>
      </c>
      <c r="G758" s="16">
        <v>0.18237331512775701</v>
      </c>
      <c r="H758" s="17">
        <v>46796.69</v>
      </c>
      <c r="I758" s="16">
        <v>0.20301118545343499</v>
      </c>
      <c r="J758" s="17">
        <v>80569.14</v>
      </c>
      <c r="K758" s="16">
        <v>0.207556021110649</v>
      </c>
      <c r="L758" s="18">
        <v>4.4647290225013796</v>
      </c>
      <c r="M758" s="16">
        <v>-1.7155177420814599E-2</v>
      </c>
      <c r="N758" s="18">
        <v>2.5932328432449498</v>
      </c>
      <c r="O758" s="16">
        <v>-2.0854275530612799E-2</v>
      </c>
      <c r="P758" s="15">
        <v>588561.39</v>
      </c>
      <c r="Q758" s="16">
        <v>0.17474099263742801</v>
      </c>
      <c r="R758" s="17">
        <v>131810.98000000001</v>
      </c>
      <c r="S758" s="16">
        <v>0.17417392432179701</v>
      </c>
      <c r="T758" s="17">
        <v>224570.83</v>
      </c>
      <c r="U758" s="16">
        <v>0.17800473896383301</v>
      </c>
      <c r="V758" s="18">
        <v>4.4651924293408598</v>
      </c>
      <c r="W758" s="16">
        <v>4.8295086774114999E-4</v>
      </c>
      <c r="X758" s="18">
        <v>2.6208274244700398</v>
      </c>
      <c r="Y758" s="16">
        <v>-2.7705714743355399E-3</v>
      </c>
      <c r="Z758" s="15">
        <v>1104591.52</v>
      </c>
      <c r="AA758" s="16">
        <v>0.14578011524524501</v>
      </c>
      <c r="AB758" s="17">
        <v>243810.2</v>
      </c>
      <c r="AC758" s="16">
        <v>0.152177086462642</v>
      </c>
      <c r="AD758" s="17">
        <v>425817.06</v>
      </c>
      <c r="AE758" s="16">
        <v>0.15089928445474099</v>
      </c>
      <c r="AF758" s="18">
        <v>4.5305385910843796</v>
      </c>
      <c r="AG758" s="16">
        <v>-5.5520729344095601E-3</v>
      </c>
      <c r="AH758" s="18">
        <v>2.5940518212210701</v>
      </c>
      <c r="AI758" s="16">
        <v>-4.4479732315771204E-3</v>
      </c>
      <c r="AJ758" s="15">
        <v>2201606.4700000002</v>
      </c>
      <c r="AK758" s="16">
        <v>0.199018601583965</v>
      </c>
      <c r="AL758" s="17">
        <v>485181.19</v>
      </c>
      <c r="AM758" s="16">
        <v>0.230895180138041</v>
      </c>
      <c r="AN758" s="17">
        <v>849375.63</v>
      </c>
      <c r="AO758" s="16">
        <v>0.19512135888212301</v>
      </c>
      <c r="AP758" s="18">
        <v>4.53769955508786</v>
      </c>
      <c r="AQ758" s="16">
        <v>-2.5897069928002201E-2</v>
      </c>
      <c r="AR758" s="18">
        <v>2.59202924152651</v>
      </c>
      <c r="AS758" s="16">
        <v>3.26095979531945E-3</v>
      </c>
    </row>
    <row r="759" spans="2:45" x14ac:dyDescent="0.2">
      <c r="B759" s="29"/>
      <c r="C759" s="29"/>
      <c r="D759" s="29"/>
      <c r="E759" s="14" t="s">
        <v>299</v>
      </c>
      <c r="F759" s="15">
        <v>1057210.48</v>
      </c>
      <c r="G759" s="16">
        <v>0.33375747712711201</v>
      </c>
      <c r="H759" s="17">
        <v>281088.82</v>
      </c>
      <c r="I759" s="16">
        <v>0.52962968646622799</v>
      </c>
      <c r="J759" s="17">
        <v>411960.88</v>
      </c>
      <c r="K759" s="16">
        <v>0.38884933963382401</v>
      </c>
      <c r="L759" s="18">
        <v>3.7611260383817502</v>
      </c>
      <c r="M759" s="16">
        <v>-0.128052044930968</v>
      </c>
      <c r="N759" s="18">
        <v>2.5662885272019</v>
      </c>
      <c r="O759" s="16">
        <v>-3.9667270548752798E-2</v>
      </c>
      <c r="P759" s="15">
        <v>3215201.79</v>
      </c>
      <c r="Q759" s="16">
        <v>7.1078893851150404E-2</v>
      </c>
      <c r="R759" s="17">
        <v>846701.04</v>
      </c>
      <c r="S759" s="16">
        <v>0.20058846487023199</v>
      </c>
      <c r="T759" s="17">
        <v>1246766.98</v>
      </c>
      <c r="U759" s="16">
        <v>2.7647635119708299E-2</v>
      </c>
      <c r="V759" s="18">
        <v>3.7973282635864001</v>
      </c>
      <c r="W759" s="16">
        <v>-0.107871743572915</v>
      </c>
      <c r="X759" s="18">
        <v>2.5788313626977799</v>
      </c>
      <c r="Y759" s="16">
        <v>4.2262792466196603E-2</v>
      </c>
      <c r="Z759" s="15">
        <v>5916539.9199999999</v>
      </c>
      <c r="AA759" s="16">
        <v>1.1473613221463E-2</v>
      </c>
      <c r="AB759" s="17">
        <v>1563170.37</v>
      </c>
      <c r="AC759" s="16">
        <v>0.120964823934659</v>
      </c>
      <c r="AD759" s="17">
        <v>2327671.6800000002</v>
      </c>
      <c r="AE759" s="16">
        <v>-3.6265812127900997E-2</v>
      </c>
      <c r="AF759" s="18">
        <v>3.7849616609608598</v>
      </c>
      <c r="AG759" s="16">
        <v>-9.7675866695686994E-2</v>
      </c>
      <c r="AH759" s="18">
        <v>2.5418275140933999</v>
      </c>
      <c r="AI759" s="16">
        <v>4.9535884427605002E-2</v>
      </c>
      <c r="AJ759" s="15">
        <v>11644789.32</v>
      </c>
      <c r="AK759" s="16">
        <v>1.18209342231333E-2</v>
      </c>
      <c r="AL759" s="17">
        <v>3122791.75</v>
      </c>
      <c r="AM759" s="16">
        <v>0.13298675002454499</v>
      </c>
      <c r="AN759" s="17">
        <v>4651244.2300000004</v>
      </c>
      <c r="AO759" s="16">
        <v>-2.8643029785280001E-2</v>
      </c>
      <c r="AP759" s="18">
        <v>3.7289676200790498</v>
      </c>
      <c r="AQ759" s="16">
        <v>-0.106943718272775</v>
      </c>
      <c r="AR759" s="18">
        <v>2.5035858673884301</v>
      </c>
      <c r="AS759" s="16">
        <v>4.1657151026021598E-2</v>
      </c>
    </row>
    <row r="760" spans="2:45" x14ac:dyDescent="0.2">
      <c r="B760" s="29"/>
      <c r="C760" s="29"/>
      <c r="D760" s="29"/>
      <c r="E760" s="14" t="s">
        <v>300</v>
      </c>
      <c r="F760" s="15">
        <v>416554.51</v>
      </c>
      <c r="G760" s="16">
        <v>-1.5650968334457199E-2</v>
      </c>
      <c r="H760" s="17">
        <v>94182.49</v>
      </c>
      <c r="I760" s="16">
        <v>-0.108691607500042</v>
      </c>
      <c r="J760" s="17">
        <v>160469.97</v>
      </c>
      <c r="K760" s="16">
        <v>-7.9250402437413305E-3</v>
      </c>
      <c r="L760" s="18">
        <v>4.4228445223735298</v>
      </c>
      <c r="M760" s="16">
        <v>0.10438658487734299</v>
      </c>
      <c r="N760" s="18">
        <v>2.5958408916010902</v>
      </c>
      <c r="O760" s="16">
        <v>-7.7876454946651302E-3</v>
      </c>
      <c r="P760" s="15">
        <v>1193913.67</v>
      </c>
      <c r="Q760" s="16">
        <v>2.7853074005724102E-3</v>
      </c>
      <c r="R760" s="17">
        <v>281311.69</v>
      </c>
      <c r="S760" s="16">
        <v>-4.8750958437419403E-2</v>
      </c>
      <c r="T760" s="17">
        <v>480876.89</v>
      </c>
      <c r="U760" s="16">
        <v>6.1070838079494399E-2</v>
      </c>
      <c r="V760" s="18">
        <v>4.2440954728898701</v>
      </c>
      <c r="W760" s="16">
        <v>5.4177469396799703E-2</v>
      </c>
      <c r="X760" s="18">
        <v>2.48278446069637</v>
      </c>
      <c r="Y760" s="16">
        <v>-5.49308571936791E-2</v>
      </c>
      <c r="Z760" s="15">
        <v>2156797.23</v>
      </c>
      <c r="AA760" s="16">
        <v>-1.03902004607995E-2</v>
      </c>
      <c r="AB760" s="17">
        <v>510362.36</v>
      </c>
      <c r="AC760" s="16">
        <v>-4.7859360396009298E-2</v>
      </c>
      <c r="AD760" s="17">
        <v>862017.15</v>
      </c>
      <c r="AE760" s="16">
        <v>4.6497064027131503E-2</v>
      </c>
      <c r="AF760" s="18">
        <v>4.2260115538301104</v>
      </c>
      <c r="AG760" s="16">
        <v>3.9352547697988897E-2</v>
      </c>
      <c r="AH760" s="18">
        <v>2.5020351741261799</v>
      </c>
      <c r="AI760" s="16">
        <v>-5.4359698123774301E-2</v>
      </c>
      <c r="AJ760" s="15">
        <v>4342195.9800000004</v>
      </c>
      <c r="AK760" s="16">
        <v>3.9343038465051203E-2</v>
      </c>
      <c r="AL760" s="17">
        <v>1035577.92</v>
      </c>
      <c r="AM760" s="16">
        <v>1.26657399084695E-2</v>
      </c>
      <c r="AN760" s="17">
        <v>1686546.97</v>
      </c>
      <c r="AO760" s="16">
        <v>6.0689550764354797E-2</v>
      </c>
      <c r="AP760" s="18">
        <v>4.1930171512347396</v>
      </c>
      <c r="AQ760" s="16">
        <v>2.6343636903321001E-2</v>
      </c>
      <c r="AR760" s="18">
        <v>2.5746072046840198</v>
      </c>
      <c r="AS760" s="16">
        <v>-2.0125127360706901E-2</v>
      </c>
    </row>
    <row r="761" spans="2:45" x14ac:dyDescent="0.2">
      <c r="B761" s="29"/>
      <c r="C761" s="29"/>
      <c r="D761" s="29"/>
      <c r="E761" s="14" t="s">
        <v>301</v>
      </c>
      <c r="F761" s="15">
        <v>45851.05</v>
      </c>
      <c r="G761" s="16">
        <v>0.40917210192030301</v>
      </c>
      <c r="H761" s="17">
        <v>10196.69</v>
      </c>
      <c r="I761" s="16">
        <v>0.40459175099248701</v>
      </c>
      <c r="J761" s="17">
        <v>16648.05</v>
      </c>
      <c r="K761" s="16">
        <v>0.41876431181018903</v>
      </c>
      <c r="L761" s="18">
        <v>4.4966601907089503</v>
      </c>
      <c r="M761" s="16">
        <v>3.2609837873381902E-3</v>
      </c>
      <c r="N761" s="18">
        <v>2.7541393736803998</v>
      </c>
      <c r="O761" s="16">
        <v>-6.76096079527648E-3</v>
      </c>
      <c r="P761" s="15">
        <v>132740.74</v>
      </c>
      <c r="Q761" s="16">
        <v>0.33153849819063602</v>
      </c>
      <c r="R761" s="17">
        <v>29095.48</v>
      </c>
      <c r="S761" s="16">
        <v>0.324816762127486</v>
      </c>
      <c r="T761" s="17">
        <v>47459.31</v>
      </c>
      <c r="U761" s="16">
        <v>0.35749175582069498</v>
      </c>
      <c r="V761" s="18">
        <v>4.5622460945823899</v>
      </c>
      <c r="W761" s="16">
        <v>5.0737100067760098E-3</v>
      </c>
      <c r="X761" s="18">
        <v>2.7969378400149498</v>
      </c>
      <c r="Y761" s="16">
        <v>-1.9118537934964E-2</v>
      </c>
      <c r="Z761" s="15">
        <v>238556.59</v>
      </c>
      <c r="AA761" s="16">
        <v>9.1623316822530901E-3</v>
      </c>
      <c r="AB761" s="17">
        <v>51071.839999999997</v>
      </c>
      <c r="AC761" s="16">
        <v>5.1629070617426401E-2</v>
      </c>
      <c r="AD761" s="17">
        <v>87504.48</v>
      </c>
      <c r="AE761" s="16">
        <v>5.6387181452191099E-2</v>
      </c>
      <c r="AF761" s="18">
        <v>4.6710004965554397</v>
      </c>
      <c r="AG761" s="16">
        <v>-4.0381860982827797E-2</v>
      </c>
      <c r="AH761" s="18">
        <v>2.72622144603339</v>
      </c>
      <c r="AI761" s="16">
        <v>-4.4704110953920503E-2</v>
      </c>
      <c r="AJ761" s="15">
        <v>448466.4</v>
      </c>
      <c r="AK761" s="16">
        <v>-0.16503395457165099</v>
      </c>
      <c r="AL761" s="17">
        <v>96757.71</v>
      </c>
      <c r="AM761" s="16">
        <v>-0.10666230020144001</v>
      </c>
      <c r="AN761" s="17">
        <v>165176.69</v>
      </c>
      <c r="AO761" s="16">
        <v>-0.12278355416160699</v>
      </c>
      <c r="AP761" s="18">
        <v>4.6349422697167997</v>
      </c>
      <c r="AQ761" s="16">
        <v>-6.5341084769370006E-2</v>
      </c>
      <c r="AR761" s="18">
        <v>2.7150707524166999</v>
      </c>
      <c r="AS761" s="16">
        <v>-4.8164168159962203E-2</v>
      </c>
    </row>
    <row r="762" spans="2:45" x14ac:dyDescent="0.2">
      <c r="B762" s="29"/>
      <c r="C762" s="29"/>
      <c r="D762" s="29"/>
      <c r="E762" s="14" t="s">
        <v>302</v>
      </c>
      <c r="F762" s="15">
        <v>346335.28</v>
      </c>
      <c r="G762" s="16">
        <v>0.109437894544303</v>
      </c>
      <c r="H762" s="17">
        <v>81383.429999999993</v>
      </c>
      <c r="I762" s="16">
        <v>9.0451687643376896E-2</v>
      </c>
      <c r="J762" s="17">
        <v>153153.97</v>
      </c>
      <c r="K762" s="16">
        <v>9.8850423464379195E-2</v>
      </c>
      <c r="L762" s="18">
        <v>4.2555994506498402</v>
      </c>
      <c r="M762" s="16">
        <v>1.74113233223183E-2</v>
      </c>
      <c r="N762" s="18">
        <v>2.2613535907688198</v>
      </c>
      <c r="O762" s="16">
        <v>9.6350429993416406E-3</v>
      </c>
      <c r="P762" s="15">
        <v>1028616.01</v>
      </c>
      <c r="Q762" s="16">
        <v>9.4741482727736498E-2</v>
      </c>
      <c r="R762" s="17">
        <v>242181.19</v>
      </c>
      <c r="S762" s="16">
        <v>6.2798962852335202E-2</v>
      </c>
      <c r="T762" s="17">
        <v>454925.71</v>
      </c>
      <c r="U762" s="16">
        <v>7.2587026594175194E-2</v>
      </c>
      <c r="V762" s="18">
        <v>4.2472993464108404</v>
      </c>
      <c r="W762" s="16">
        <v>3.0055091312541499E-2</v>
      </c>
      <c r="X762" s="18">
        <v>2.2610637020272999</v>
      </c>
      <c r="Y762" s="16">
        <v>2.06551595201643E-2</v>
      </c>
      <c r="Z762" s="15">
        <v>1982183.03</v>
      </c>
      <c r="AA762" s="16">
        <v>9.5245719309392102E-2</v>
      </c>
      <c r="AB762" s="17">
        <v>466874.72</v>
      </c>
      <c r="AC762" s="16">
        <v>5.8938961916437903E-2</v>
      </c>
      <c r="AD762" s="17">
        <v>880227.4</v>
      </c>
      <c r="AE762" s="16">
        <v>5.9487045850998198E-2</v>
      </c>
      <c r="AF762" s="18">
        <v>4.2456422356729897</v>
      </c>
      <c r="AG762" s="16">
        <v>3.4285977472438299E-2</v>
      </c>
      <c r="AH762" s="18">
        <v>2.2518988047861299</v>
      </c>
      <c r="AI762" s="16">
        <v>3.3750930318994198E-2</v>
      </c>
      <c r="AJ762" s="15">
        <v>3928115.93</v>
      </c>
      <c r="AK762" s="16">
        <v>0.16656895752071599</v>
      </c>
      <c r="AL762" s="17">
        <v>928593.25</v>
      </c>
      <c r="AM762" s="16">
        <v>0.149193717055114</v>
      </c>
      <c r="AN762" s="17">
        <v>1743777.43</v>
      </c>
      <c r="AO762" s="16">
        <v>0.12866828331494001</v>
      </c>
      <c r="AP762" s="18">
        <v>4.2301792846329596</v>
      </c>
      <c r="AQ762" s="16">
        <v>1.51195052737734E-2</v>
      </c>
      <c r="AR762" s="18">
        <v>2.2526475354139701</v>
      </c>
      <c r="AS762" s="16">
        <v>3.3579994021326103E-2</v>
      </c>
    </row>
    <row r="763" spans="2:45" x14ac:dyDescent="0.2">
      <c r="B763" s="29"/>
      <c r="C763" s="29"/>
      <c r="D763" s="29"/>
      <c r="E763" s="14" t="s">
        <v>303</v>
      </c>
      <c r="F763" s="15">
        <v>106402.32</v>
      </c>
      <c r="G763" s="16">
        <v>0.17566181190064201</v>
      </c>
      <c r="H763" s="17">
        <v>24169.58</v>
      </c>
      <c r="I763" s="16">
        <v>0.17058539488933999</v>
      </c>
      <c r="J763" s="17">
        <v>37809.410000000003</v>
      </c>
      <c r="K763" s="16">
        <v>0.149851286418101</v>
      </c>
      <c r="L763" s="18">
        <v>4.40232391295174</v>
      </c>
      <c r="M763" s="16">
        <v>4.3366481706212396E-3</v>
      </c>
      <c r="N763" s="18">
        <v>2.81417562453368</v>
      </c>
      <c r="O763" s="16">
        <v>2.2446837941055401E-2</v>
      </c>
      <c r="P763" s="15">
        <v>294605.52</v>
      </c>
      <c r="Q763" s="16">
        <v>0.115316787001389</v>
      </c>
      <c r="R763" s="17">
        <v>65965.97</v>
      </c>
      <c r="S763" s="16">
        <v>7.5131107348384005E-2</v>
      </c>
      <c r="T763" s="17">
        <v>101565.92</v>
      </c>
      <c r="U763" s="16">
        <v>4.1536379659926702E-2</v>
      </c>
      <c r="V763" s="18">
        <v>4.46602270837524</v>
      </c>
      <c r="W763" s="16">
        <v>3.7377469015956302E-2</v>
      </c>
      <c r="X763" s="18">
        <v>2.9006335983566101</v>
      </c>
      <c r="Y763" s="16">
        <v>7.0838051154346396E-2</v>
      </c>
      <c r="Z763" s="15">
        <v>538484.49</v>
      </c>
      <c r="AA763" s="16">
        <v>6.5354106008813598E-2</v>
      </c>
      <c r="AB763" s="17">
        <v>120122.68</v>
      </c>
      <c r="AC763" s="16">
        <v>4.0803580866693202E-2</v>
      </c>
      <c r="AD763" s="17">
        <v>189805.15</v>
      </c>
      <c r="AE763" s="16">
        <v>-1.79110000477517E-3</v>
      </c>
      <c r="AF763" s="18">
        <v>4.4827878465581996</v>
      </c>
      <c r="AG763" s="16">
        <v>2.35880483055954E-2</v>
      </c>
      <c r="AH763" s="18">
        <v>2.8370383522259499</v>
      </c>
      <c r="AI763" s="16">
        <v>6.7265685583358395E-2</v>
      </c>
      <c r="AJ763" s="15">
        <v>1099509.56</v>
      </c>
      <c r="AK763" s="16">
        <v>7.0163639688817295E-2</v>
      </c>
      <c r="AL763" s="17">
        <v>244549.13</v>
      </c>
      <c r="AM763" s="16">
        <v>4.8724501173306199E-2</v>
      </c>
      <c r="AN763" s="17">
        <v>391229.94</v>
      </c>
      <c r="AO763" s="16">
        <v>-5.76174410606303E-3</v>
      </c>
      <c r="AP763" s="18">
        <v>4.4960681724772398</v>
      </c>
      <c r="AQ763" s="16">
        <v>2.0443060586002398E-2</v>
      </c>
      <c r="AR763" s="18">
        <v>2.8103921698835199</v>
      </c>
      <c r="AS763" s="16">
        <v>7.6365381582118294E-2</v>
      </c>
    </row>
    <row r="764" spans="2:45" x14ac:dyDescent="0.2">
      <c r="B764" s="29"/>
      <c r="C764" s="29"/>
      <c r="D764" s="29"/>
      <c r="E764" s="14" t="s">
        <v>304</v>
      </c>
      <c r="F764" s="15">
        <v>469218.65</v>
      </c>
      <c r="G764" s="16">
        <v>0.28897461749440401</v>
      </c>
      <c r="H764" s="17">
        <v>117762.69</v>
      </c>
      <c r="I764" s="16">
        <v>0.37573910993488502</v>
      </c>
      <c r="J764" s="17">
        <v>198040.49</v>
      </c>
      <c r="K764" s="16">
        <v>0.316790183594167</v>
      </c>
      <c r="L764" s="18">
        <v>3.9844423560637101</v>
      </c>
      <c r="M764" s="16">
        <v>-6.3067548064827006E-2</v>
      </c>
      <c r="N764" s="18">
        <v>2.3693066503723599</v>
      </c>
      <c r="O764" s="16">
        <v>-2.1123764777650701E-2</v>
      </c>
      <c r="P764" s="15">
        <v>1408941.41</v>
      </c>
      <c r="Q764" s="16">
        <v>5.9921629190008201E-2</v>
      </c>
      <c r="R764" s="17">
        <v>349306.73</v>
      </c>
      <c r="S764" s="16">
        <v>9.1538982815263806E-2</v>
      </c>
      <c r="T764" s="17">
        <v>590888.74</v>
      </c>
      <c r="U764" s="16">
        <v>2.20998669584276E-2</v>
      </c>
      <c r="V764" s="18">
        <v>4.0335363993702602</v>
      </c>
      <c r="W764" s="16">
        <v>-2.89658492486536E-2</v>
      </c>
      <c r="X764" s="18">
        <v>2.3844445064226498</v>
      </c>
      <c r="Y764" s="16">
        <v>3.7003979214018497E-2</v>
      </c>
      <c r="Z764" s="15">
        <v>2637131.64</v>
      </c>
      <c r="AA764" s="16">
        <v>1.6154628164045099E-4</v>
      </c>
      <c r="AB764" s="17">
        <v>657466.71</v>
      </c>
      <c r="AC764" s="16">
        <v>2.3952146447864701E-2</v>
      </c>
      <c r="AD764" s="17">
        <v>1119695</v>
      </c>
      <c r="AE764" s="16">
        <v>-3.8323342369773201E-2</v>
      </c>
      <c r="AF764" s="18">
        <v>4.0110496849338597</v>
      </c>
      <c r="AG764" s="16">
        <v>-2.3234093750137599E-2</v>
      </c>
      <c r="AH764" s="18">
        <v>2.3552231991747798</v>
      </c>
      <c r="AI764" s="16">
        <v>4.0018532576478E-2</v>
      </c>
      <c r="AJ764" s="15">
        <v>5167035.88</v>
      </c>
      <c r="AK764" s="16">
        <v>2.81497221144704E-2</v>
      </c>
      <c r="AL764" s="17">
        <v>1299331.31</v>
      </c>
      <c r="AM764" s="16">
        <v>6.9092095930096006E-2</v>
      </c>
      <c r="AN764" s="17">
        <v>2222182.7400000002</v>
      </c>
      <c r="AO764" s="16">
        <v>8.7007035122447802E-3</v>
      </c>
      <c r="AP764" s="18">
        <v>3.9766885014107798</v>
      </c>
      <c r="AQ764" s="16">
        <v>-3.82963955785365E-2</v>
      </c>
      <c r="AR764" s="18">
        <v>2.3252074579609099</v>
      </c>
      <c r="AS764" s="16">
        <v>1.9281258092222298E-2</v>
      </c>
    </row>
    <row r="765" spans="2:45" x14ac:dyDescent="0.2">
      <c r="B765" s="29"/>
      <c r="C765" s="29"/>
      <c r="D765" s="29"/>
      <c r="E765" s="14" t="s">
        <v>305</v>
      </c>
      <c r="F765" s="15">
        <v>236935.69</v>
      </c>
      <c r="G765" s="16">
        <v>-5.0988449517466901E-2</v>
      </c>
      <c r="H765" s="17">
        <v>48261.54</v>
      </c>
      <c r="I765" s="16">
        <v>-9.36449372501547E-2</v>
      </c>
      <c r="J765" s="17">
        <v>77343.89</v>
      </c>
      <c r="K765" s="16">
        <v>-0.154546189910376</v>
      </c>
      <c r="L765" s="18">
        <v>4.90941006026745</v>
      </c>
      <c r="M765" s="16">
        <v>4.7063771678253298E-2</v>
      </c>
      <c r="N765" s="18">
        <v>3.06340539634094</v>
      </c>
      <c r="O765" s="16">
        <v>0.12248775646529</v>
      </c>
      <c r="P765" s="15">
        <v>722047.17</v>
      </c>
      <c r="Q765" s="16">
        <v>-0.106477719757348</v>
      </c>
      <c r="R765" s="17">
        <v>145339</v>
      </c>
      <c r="S765" s="16">
        <v>-0.12532025120224199</v>
      </c>
      <c r="T765" s="17">
        <v>230801.7</v>
      </c>
      <c r="U765" s="16">
        <v>-0.19237152231982799</v>
      </c>
      <c r="V765" s="18">
        <v>4.9680207652453898</v>
      </c>
      <c r="W765" s="16">
        <v>2.15422061283485E-2</v>
      </c>
      <c r="X765" s="18">
        <v>3.1284308997724</v>
      </c>
      <c r="Y765" s="16">
        <v>0.10635311276937701</v>
      </c>
      <c r="Z765" s="15">
        <v>1337543.1200000001</v>
      </c>
      <c r="AA765" s="16">
        <v>-0.119190429934216</v>
      </c>
      <c r="AB765" s="17">
        <v>273385.14</v>
      </c>
      <c r="AC765" s="16">
        <v>-9.4088376714300703E-2</v>
      </c>
      <c r="AD765" s="17">
        <v>442200.95</v>
      </c>
      <c r="AE765" s="16">
        <v>-0.18404384749255001</v>
      </c>
      <c r="AF765" s="18">
        <v>4.8925231268970899</v>
      </c>
      <c r="AG765" s="16">
        <v>-2.7709163426860299E-2</v>
      </c>
      <c r="AH765" s="18">
        <v>3.0247404941124598</v>
      </c>
      <c r="AI765" s="16">
        <v>7.9481498312180099E-2</v>
      </c>
      <c r="AJ765" s="15">
        <v>2736474.07</v>
      </c>
      <c r="AK765" s="16">
        <v>-1.48303618831837E-2</v>
      </c>
      <c r="AL765" s="17">
        <v>575940.71</v>
      </c>
      <c r="AM765" s="16">
        <v>3.2388445308521398E-2</v>
      </c>
      <c r="AN765" s="17">
        <v>964098.83</v>
      </c>
      <c r="AO765" s="16">
        <v>-7.4616166570213499E-2</v>
      </c>
      <c r="AP765" s="18">
        <v>4.7513121098871496</v>
      </c>
      <c r="AQ765" s="16">
        <v>-4.5737442535589597E-2</v>
      </c>
      <c r="AR765" s="18">
        <v>2.8383750553872198</v>
      </c>
      <c r="AS765" s="16">
        <v>6.4606493572989296E-2</v>
      </c>
    </row>
    <row r="766" spans="2:45" x14ac:dyDescent="0.2">
      <c r="B766" s="29"/>
      <c r="C766" s="29"/>
      <c r="D766" s="29"/>
      <c r="E766" s="14" t="s">
        <v>306</v>
      </c>
      <c r="F766" s="15">
        <v>280609.73</v>
      </c>
      <c r="G766" s="16">
        <v>9.3423484519281202E-2</v>
      </c>
      <c r="H766" s="17">
        <v>59763.08</v>
      </c>
      <c r="I766" s="16">
        <v>9.0361815074241403E-2</v>
      </c>
      <c r="J766" s="17">
        <v>109386.53</v>
      </c>
      <c r="K766" s="16">
        <v>7.8574351419919794E-2</v>
      </c>
      <c r="L766" s="18">
        <v>4.6953692815028898</v>
      </c>
      <c r="M766" s="16">
        <v>2.80793898200781E-3</v>
      </c>
      <c r="N766" s="18">
        <v>2.5653042472414098</v>
      </c>
      <c r="O766" s="16">
        <v>1.3767370863040401E-2</v>
      </c>
      <c r="P766" s="15">
        <v>846238.87</v>
      </c>
      <c r="Q766" s="16">
        <v>0.129198590714937</v>
      </c>
      <c r="R766" s="17">
        <v>174053.96</v>
      </c>
      <c r="S766" s="16">
        <v>0.151146341729577</v>
      </c>
      <c r="T766" s="17">
        <v>314427.77</v>
      </c>
      <c r="U766" s="16">
        <v>0.15292588873971799</v>
      </c>
      <c r="V766" s="18">
        <v>4.8619340232190096</v>
      </c>
      <c r="W766" s="16">
        <v>-1.9065995537686699E-2</v>
      </c>
      <c r="X766" s="18">
        <v>2.6913617394545</v>
      </c>
      <c r="Y766" s="16">
        <v>-2.05800721941614E-2</v>
      </c>
      <c r="Z766" s="15">
        <v>1521107.82</v>
      </c>
      <c r="AA766" s="16">
        <v>0.107824795557997</v>
      </c>
      <c r="AB766" s="17">
        <v>307866.90999999997</v>
      </c>
      <c r="AC766" s="16">
        <v>0.12638926365043099</v>
      </c>
      <c r="AD766" s="17">
        <v>551615.46</v>
      </c>
      <c r="AE766" s="16">
        <v>0.122962768313094</v>
      </c>
      <c r="AF766" s="18">
        <v>4.9407967228436496</v>
      </c>
      <c r="AG766" s="16">
        <v>-1.6481396522077901E-2</v>
      </c>
      <c r="AH766" s="18">
        <v>2.7575511027192698</v>
      </c>
      <c r="AI766" s="16">
        <v>-1.3480387045989599E-2</v>
      </c>
      <c r="AJ766" s="15">
        <v>3029308.19</v>
      </c>
      <c r="AK766" s="16">
        <v>0.14644171159133201</v>
      </c>
      <c r="AL766" s="17">
        <v>612367.73</v>
      </c>
      <c r="AM766" s="16">
        <v>0.16010329782801999</v>
      </c>
      <c r="AN766" s="17">
        <v>1089364.19</v>
      </c>
      <c r="AO766" s="16">
        <v>0.14190812159320801</v>
      </c>
      <c r="AP766" s="18">
        <v>4.9468775730556498</v>
      </c>
      <c r="AQ766" s="16">
        <v>-1.1776180847228101E-2</v>
      </c>
      <c r="AR766" s="18">
        <v>2.7808039017695299</v>
      </c>
      <c r="AS766" s="16">
        <v>3.9701880671437102E-3</v>
      </c>
    </row>
    <row r="767" spans="2:45" x14ac:dyDescent="0.2">
      <c r="B767" s="29"/>
      <c r="C767" s="29"/>
      <c r="D767" s="29"/>
      <c r="E767" s="14" t="s">
        <v>307</v>
      </c>
      <c r="F767" s="15">
        <v>279230.64</v>
      </c>
      <c r="G767" s="16">
        <v>0.16268471417250399</v>
      </c>
      <c r="H767" s="17">
        <v>76743.350000000006</v>
      </c>
      <c r="I767" s="16">
        <v>0.150042184355374</v>
      </c>
      <c r="J767" s="17">
        <v>162098.70000000001</v>
      </c>
      <c r="K767" s="16">
        <v>0.130815549877946</v>
      </c>
      <c r="L767" s="18">
        <v>3.63849949213841</v>
      </c>
      <c r="M767" s="16">
        <v>1.09931009393512E-2</v>
      </c>
      <c r="N767" s="18">
        <v>1.7225964181082301</v>
      </c>
      <c r="O767" s="16">
        <v>2.8182460258879501E-2</v>
      </c>
      <c r="P767" s="15">
        <v>854276.07</v>
      </c>
      <c r="Q767" s="16">
        <v>-1.8457153190706201E-2</v>
      </c>
      <c r="R767" s="17">
        <v>233790.09</v>
      </c>
      <c r="S767" s="16">
        <v>-2.8177318351554199E-2</v>
      </c>
      <c r="T767" s="17">
        <v>491273.42</v>
      </c>
      <c r="U767" s="16">
        <v>-4.0667359839737301E-2</v>
      </c>
      <c r="V767" s="18">
        <v>3.6540302884523501</v>
      </c>
      <c r="W767" s="16">
        <v>1.00019945453014E-2</v>
      </c>
      <c r="X767" s="18">
        <v>1.7389014655016299</v>
      </c>
      <c r="Y767" s="16">
        <v>2.3151726230560301E-2</v>
      </c>
      <c r="Z767" s="15">
        <v>1584440.69</v>
      </c>
      <c r="AA767" s="16">
        <v>-3.4640768066970702E-2</v>
      </c>
      <c r="AB767" s="17">
        <v>440228.4</v>
      </c>
      <c r="AC767" s="16">
        <v>-3.3200905921473199E-2</v>
      </c>
      <c r="AD767" s="17">
        <v>929075.36</v>
      </c>
      <c r="AE767" s="16">
        <v>-4.4926174258483498E-2</v>
      </c>
      <c r="AF767" s="18">
        <v>3.59913329080995</v>
      </c>
      <c r="AG767" s="16">
        <v>-1.48930853816104E-3</v>
      </c>
      <c r="AH767" s="18">
        <v>1.7053952329550499</v>
      </c>
      <c r="AI767" s="16">
        <v>1.07692263302549E-2</v>
      </c>
      <c r="AJ767" s="15">
        <v>3052082.37</v>
      </c>
      <c r="AK767" s="16">
        <v>-0.11868180706588501</v>
      </c>
      <c r="AL767" s="17">
        <v>857515.07</v>
      </c>
      <c r="AM767" s="16">
        <v>-2.2925246139036001E-2</v>
      </c>
      <c r="AN767" s="17">
        <v>1819501.97</v>
      </c>
      <c r="AO767" s="16">
        <v>2.3899992757127099E-3</v>
      </c>
      <c r="AP767" s="18">
        <v>3.5592171808712401</v>
      </c>
      <c r="AQ767" s="16">
        <v>-9.8003310952884101E-2</v>
      </c>
      <c r="AR767" s="18">
        <v>1.6774273511778599</v>
      </c>
      <c r="AS767" s="16">
        <v>-0.120783134737058</v>
      </c>
    </row>
    <row r="768" spans="2:45" x14ac:dyDescent="0.2">
      <c r="B768" s="29"/>
      <c r="C768" s="29"/>
      <c r="D768" s="29"/>
      <c r="E768" s="14" t="s">
        <v>308</v>
      </c>
      <c r="F768" s="15">
        <v>237583.34</v>
      </c>
      <c r="G768" s="16">
        <v>5.0525197917431902E-3</v>
      </c>
      <c r="H768" s="17">
        <v>50853.99</v>
      </c>
      <c r="I768" s="16">
        <v>2.8944351528605999E-2</v>
      </c>
      <c r="J768" s="17">
        <v>93465.52</v>
      </c>
      <c r="K768" s="16">
        <v>8.7199586002435995E-3</v>
      </c>
      <c r="L768" s="18">
        <v>4.6718721579172096</v>
      </c>
      <c r="M768" s="16">
        <v>-2.32197510986565E-2</v>
      </c>
      <c r="N768" s="18">
        <v>2.5419356785261602</v>
      </c>
      <c r="O768" s="16">
        <v>-3.635735346795E-3</v>
      </c>
      <c r="P768" s="15">
        <v>682508.02</v>
      </c>
      <c r="Q768" s="16">
        <v>5.7726926756362901E-2</v>
      </c>
      <c r="R768" s="17">
        <v>146349.82999999999</v>
      </c>
      <c r="S768" s="16">
        <v>0.100806873194874</v>
      </c>
      <c r="T768" s="17">
        <v>269169.83</v>
      </c>
      <c r="U768" s="16">
        <v>0.10474215703166399</v>
      </c>
      <c r="V768" s="18">
        <v>4.6635381810829601</v>
      </c>
      <c r="W768" s="16">
        <v>-3.9134881410651197E-2</v>
      </c>
      <c r="X768" s="18">
        <v>2.5356037116046801</v>
      </c>
      <c r="Y768" s="16">
        <v>-4.2557650195613098E-2</v>
      </c>
      <c r="Z768" s="15">
        <v>1264128.73</v>
      </c>
      <c r="AA768" s="16">
        <v>3.6451280325216502E-2</v>
      </c>
      <c r="AB768" s="17">
        <v>270100.3</v>
      </c>
      <c r="AC768" s="16">
        <v>8.2310569013430604E-2</v>
      </c>
      <c r="AD768" s="17">
        <v>500324.33</v>
      </c>
      <c r="AE768" s="16">
        <v>8.0811287536626794E-2</v>
      </c>
      <c r="AF768" s="18">
        <v>4.6802196443321202</v>
      </c>
      <c r="AG768" s="16">
        <v>-4.2371653757402303E-2</v>
      </c>
      <c r="AH768" s="18">
        <v>2.5266185436155002</v>
      </c>
      <c r="AI768" s="16">
        <v>-4.1043249384002098E-2</v>
      </c>
      <c r="AJ768" s="15">
        <v>2479051.31</v>
      </c>
      <c r="AK768" s="16">
        <v>5.4487392003201997E-2</v>
      </c>
      <c r="AL768" s="17">
        <v>518216.84</v>
      </c>
      <c r="AM768" s="16">
        <v>8.5458954709764806E-2</v>
      </c>
      <c r="AN768" s="17">
        <v>964546.42</v>
      </c>
      <c r="AO768" s="16">
        <v>6.8936219163380497E-2</v>
      </c>
      <c r="AP768" s="18">
        <v>4.7838107885494399</v>
      </c>
      <c r="AQ768" s="16">
        <v>-2.85331495697543E-2</v>
      </c>
      <c r="AR768" s="18">
        <v>2.5701731493648601</v>
      </c>
      <c r="AS768" s="16">
        <v>-1.3517015235471301E-2</v>
      </c>
    </row>
    <row r="769" spans="2:45" x14ac:dyDescent="0.2">
      <c r="B769" s="29"/>
      <c r="C769" s="29"/>
      <c r="D769" s="29"/>
      <c r="E769" s="14" t="s">
        <v>309</v>
      </c>
      <c r="F769" s="15">
        <v>204423.25</v>
      </c>
      <c r="G769" s="16">
        <v>0.106694790696874</v>
      </c>
      <c r="H769" s="17">
        <v>45723.8</v>
      </c>
      <c r="I769" s="16">
        <v>0.127847349717334</v>
      </c>
      <c r="J769" s="17">
        <v>84353.68</v>
      </c>
      <c r="K769" s="16">
        <v>0.13164471850173801</v>
      </c>
      <c r="L769" s="18">
        <v>4.4708281026511401</v>
      </c>
      <c r="M769" s="16">
        <v>-1.8754806690605499E-2</v>
      </c>
      <c r="N769" s="18">
        <v>2.4234064239995199</v>
      </c>
      <c r="O769" s="16">
        <v>-2.2047491935364101E-2</v>
      </c>
      <c r="P769" s="15">
        <v>584078.99</v>
      </c>
      <c r="Q769" s="16">
        <v>2.94484307361528E-2</v>
      </c>
      <c r="R769" s="17">
        <v>131284.99</v>
      </c>
      <c r="S769" s="16">
        <v>4.0784468610458202E-2</v>
      </c>
      <c r="T769" s="17">
        <v>241754.47</v>
      </c>
      <c r="U769" s="16">
        <v>4.2778985021053498E-2</v>
      </c>
      <c r="V769" s="18">
        <v>4.4489395931705502</v>
      </c>
      <c r="W769" s="16">
        <v>-1.0891820752705899E-2</v>
      </c>
      <c r="X769" s="18">
        <v>2.4160007879068401</v>
      </c>
      <c r="Y769" s="16">
        <v>-1.2783681371016001E-2</v>
      </c>
      <c r="Z769" s="15">
        <v>1089007.29</v>
      </c>
      <c r="AA769" s="16">
        <v>-1.7438500249820601E-2</v>
      </c>
      <c r="AB769" s="17">
        <v>243819.88</v>
      </c>
      <c r="AC769" s="16">
        <v>-8.4939278864614807E-3</v>
      </c>
      <c r="AD769" s="17">
        <v>452752.57</v>
      </c>
      <c r="AE769" s="16">
        <v>-1.2094103355732E-2</v>
      </c>
      <c r="AF769" s="18">
        <v>4.4664417437987396</v>
      </c>
      <c r="AG769" s="16">
        <v>-9.0211977666384106E-3</v>
      </c>
      <c r="AH769" s="18">
        <v>2.4053033867924798</v>
      </c>
      <c r="AI769" s="16">
        <v>-5.4098238630243597E-3</v>
      </c>
      <c r="AJ769" s="15">
        <v>2192149.1800000002</v>
      </c>
      <c r="AK769" s="16">
        <v>3.4986616343048997E-2</v>
      </c>
      <c r="AL769" s="17">
        <v>482731.45</v>
      </c>
      <c r="AM769" s="16">
        <v>4.6464778240552299E-2</v>
      </c>
      <c r="AN769" s="17">
        <v>900767.2</v>
      </c>
      <c r="AO769" s="16">
        <v>3.2226758865627203E-2</v>
      </c>
      <c r="AP769" s="18">
        <v>4.5411360291524403</v>
      </c>
      <c r="AQ769" s="16">
        <v>-1.0968512401154901E-2</v>
      </c>
      <c r="AR769" s="18">
        <v>2.4336467624487201</v>
      </c>
      <c r="AS769" s="16">
        <v>2.67369301727346E-3</v>
      </c>
    </row>
    <row r="770" spans="2:45" x14ac:dyDescent="0.2">
      <c r="B770" s="29"/>
      <c r="C770" s="29"/>
      <c r="D770" s="29"/>
      <c r="E770" s="14" t="s">
        <v>310</v>
      </c>
      <c r="F770" s="15">
        <v>86032.6</v>
      </c>
      <c r="G770" s="16">
        <v>-0.16620146708441599</v>
      </c>
      <c r="H770" s="17">
        <v>18431.59</v>
      </c>
      <c r="I770" s="16">
        <v>-0.110231503294225</v>
      </c>
      <c r="J770" s="17">
        <v>30477.62</v>
      </c>
      <c r="K770" s="16">
        <v>-0.141911305328589</v>
      </c>
      <c r="L770" s="18">
        <v>4.6676711016249799</v>
      </c>
      <c r="M770" s="16">
        <v>-6.2903962095096203E-2</v>
      </c>
      <c r="N770" s="18">
        <v>2.8228122799614899</v>
      </c>
      <c r="O770" s="16">
        <v>-2.8307285606562899E-2</v>
      </c>
      <c r="P770" s="15">
        <v>247131.22</v>
      </c>
      <c r="Q770" s="16">
        <v>-0.189932954851564</v>
      </c>
      <c r="R770" s="17">
        <v>53609.78</v>
      </c>
      <c r="S770" s="16">
        <v>-0.138460465442175</v>
      </c>
      <c r="T770" s="17">
        <v>88604.31</v>
      </c>
      <c r="U770" s="16">
        <v>-0.15128296592825499</v>
      </c>
      <c r="V770" s="18">
        <v>4.6098159701457497</v>
      </c>
      <c r="W770" s="16">
        <v>-5.9744779368490201E-2</v>
      </c>
      <c r="X770" s="18">
        <v>2.7891557419723698</v>
      </c>
      <c r="Y770" s="16">
        <v>-4.5539310950181801E-2</v>
      </c>
      <c r="Z770" s="15">
        <v>453120.65</v>
      </c>
      <c r="AA770" s="16">
        <v>-0.25119875863633301</v>
      </c>
      <c r="AB770" s="17">
        <v>97547.16</v>
      </c>
      <c r="AC770" s="16">
        <v>-0.19518054634929699</v>
      </c>
      <c r="AD770" s="17">
        <v>163272.10999999999</v>
      </c>
      <c r="AE770" s="16">
        <v>-0.21330106786724101</v>
      </c>
      <c r="AF770" s="18">
        <v>4.6451444614071802</v>
      </c>
      <c r="AG770" s="16">
        <v>-6.9603452094671003E-2</v>
      </c>
      <c r="AH770" s="18">
        <v>2.7752483262450598</v>
      </c>
      <c r="AI770" s="16">
        <v>-4.8173054800456999E-2</v>
      </c>
      <c r="AJ770" s="15">
        <v>1007242.95</v>
      </c>
      <c r="AK770" s="16">
        <v>-0.16070729260100899</v>
      </c>
      <c r="AL770" s="17">
        <v>208861.68</v>
      </c>
      <c r="AM770" s="16">
        <v>-0.11943622110902601</v>
      </c>
      <c r="AN770" s="17">
        <v>353854.56</v>
      </c>
      <c r="AO770" s="16">
        <v>-0.15020886076861301</v>
      </c>
      <c r="AP770" s="18">
        <v>4.8225359003145103</v>
      </c>
      <c r="AQ770" s="16">
        <v>-4.6868917937962003E-2</v>
      </c>
      <c r="AR770" s="18">
        <v>2.84648854037659</v>
      </c>
      <c r="AS770" s="16">
        <v>-1.2354131912802499E-2</v>
      </c>
    </row>
    <row r="771" spans="2:45" x14ac:dyDescent="0.2">
      <c r="B771" s="29"/>
      <c r="C771" s="29"/>
      <c r="D771" s="29"/>
      <c r="E771" s="14" t="s">
        <v>311</v>
      </c>
      <c r="F771" s="15">
        <v>207682.91</v>
      </c>
      <c r="G771" s="16">
        <v>-0.229130450694771</v>
      </c>
      <c r="H771" s="17">
        <v>41410.47</v>
      </c>
      <c r="I771" s="16">
        <v>-0.23682318586305201</v>
      </c>
      <c r="J771" s="17">
        <v>75753.31</v>
      </c>
      <c r="K771" s="16">
        <v>-0.24873552589835199</v>
      </c>
      <c r="L771" s="18">
        <v>5.0152270669712298</v>
      </c>
      <c r="M771" s="16">
        <v>1.0079885847920999E-2</v>
      </c>
      <c r="N771" s="18">
        <v>2.7415687842551</v>
      </c>
      <c r="O771" s="16">
        <v>2.6096103142669799E-2</v>
      </c>
      <c r="P771" s="15">
        <v>622897.9</v>
      </c>
      <c r="Q771" s="16">
        <v>-0.27510300345075001</v>
      </c>
      <c r="R771" s="17">
        <v>122718.47</v>
      </c>
      <c r="S771" s="16">
        <v>-0.30480086533883799</v>
      </c>
      <c r="T771" s="17">
        <v>226011.82</v>
      </c>
      <c r="U771" s="16">
        <v>-0.30803401220729498</v>
      </c>
      <c r="V771" s="18">
        <v>5.0758284388649901</v>
      </c>
      <c r="W771" s="16">
        <v>4.2718496625521601E-2</v>
      </c>
      <c r="X771" s="18">
        <v>2.7560412548334901</v>
      </c>
      <c r="Y771" s="16">
        <v>4.7590502044170702E-2</v>
      </c>
      <c r="Z771" s="15">
        <v>1313067.6599999999</v>
      </c>
      <c r="AA771" s="16">
        <v>-0.155641631515711</v>
      </c>
      <c r="AB771" s="17">
        <v>259520.38</v>
      </c>
      <c r="AC771" s="16">
        <v>-0.197753874884533</v>
      </c>
      <c r="AD771" s="17">
        <v>486311.76</v>
      </c>
      <c r="AE771" s="16">
        <v>-0.192920951082899</v>
      </c>
      <c r="AF771" s="18">
        <v>5.0595936242078601</v>
      </c>
      <c r="AG771" s="16">
        <v>5.2492922122574101E-2</v>
      </c>
      <c r="AH771" s="18">
        <v>2.7000532744673902</v>
      </c>
      <c r="AI771" s="16">
        <v>4.6190419163039502E-2</v>
      </c>
      <c r="AJ771" s="15">
        <v>2799072.38</v>
      </c>
      <c r="AK771" s="16">
        <v>-5.8398372136341997E-2</v>
      </c>
      <c r="AL771" s="17">
        <v>554204.66</v>
      </c>
      <c r="AM771" s="16">
        <v>-0.112475291204385</v>
      </c>
      <c r="AN771" s="17">
        <v>1038241.77</v>
      </c>
      <c r="AO771" s="16">
        <v>-0.11022773834072699</v>
      </c>
      <c r="AP771" s="18">
        <v>5.0506114113150904</v>
      </c>
      <c r="AQ771" s="16">
        <v>6.09300434479473E-2</v>
      </c>
      <c r="AR771" s="18">
        <v>2.6959735784854799</v>
      </c>
      <c r="AS771" s="16">
        <v>5.8250148310683099E-2</v>
      </c>
    </row>
    <row r="772" spans="2:45" x14ac:dyDescent="0.2">
      <c r="B772" s="29"/>
      <c r="C772" s="29"/>
      <c r="D772" s="29"/>
      <c r="E772" s="14" t="s">
        <v>312</v>
      </c>
      <c r="F772" s="15">
        <v>74666.52</v>
      </c>
      <c r="G772" s="16">
        <v>0.32215496335882299</v>
      </c>
      <c r="H772" s="17">
        <v>17212.060000000001</v>
      </c>
      <c r="I772" s="16">
        <v>0.32717145064608</v>
      </c>
      <c r="J772" s="17">
        <v>29272.04</v>
      </c>
      <c r="K772" s="16">
        <v>0.34398961246944498</v>
      </c>
      <c r="L772" s="18">
        <v>4.3380350754064301</v>
      </c>
      <c r="M772" s="16">
        <v>-3.7798336340150698E-3</v>
      </c>
      <c r="N772" s="18">
        <v>2.5507795151960702</v>
      </c>
      <c r="O772" s="16">
        <v>-1.6246144246979899E-2</v>
      </c>
      <c r="P772" s="15">
        <v>221193.45</v>
      </c>
      <c r="Q772" s="16">
        <v>0.17713738850723301</v>
      </c>
      <c r="R772" s="17">
        <v>51781.38</v>
      </c>
      <c r="S772" s="16">
        <v>0.21270936126721701</v>
      </c>
      <c r="T772" s="17">
        <v>88013.85</v>
      </c>
      <c r="U772" s="16">
        <v>0.227004945167086</v>
      </c>
      <c r="V772" s="18">
        <v>4.2716793179324304</v>
      </c>
      <c r="W772" s="16">
        <v>-2.9332644651817098E-2</v>
      </c>
      <c r="X772" s="18">
        <v>2.5131663936982598</v>
      </c>
      <c r="Y772" s="16">
        <v>-4.0641691670657502E-2</v>
      </c>
      <c r="Z772" s="15">
        <v>389021.09</v>
      </c>
      <c r="AA772" s="16">
        <v>0.102820157983322</v>
      </c>
      <c r="AB772" s="17">
        <v>90500.76</v>
      </c>
      <c r="AC772" s="16">
        <v>0.14306435423532099</v>
      </c>
      <c r="AD772" s="17">
        <v>156109.47</v>
      </c>
      <c r="AE772" s="16">
        <v>0.14348303286922401</v>
      </c>
      <c r="AF772" s="18">
        <v>4.2985394818783798</v>
      </c>
      <c r="AG772" s="16">
        <v>-3.5207288288612297E-2</v>
      </c>
      <c r="AH772" s="18">
        <v>2.4919762394939902</v>
      </c>
      <c r="AI772" s="16">
        <v>-3.5560540661343502E-2</v>
      </c>
      <c r="AJ772" s="15">
        <v>737409.56</v>
      </c>
      <c r="AK772" s="16">
        <v>5.5243891692453397E-2</v>
      </c>
      <c r="AL772" s="17">
        <v>169899.33</v>
      </c>
      <c r="AM772" s="16">
        <v>9.5985625566097604E-2</v>
      </c>
      <c r="AN772" s="17">
        <v>290384.19</v>
      </c>
      <c r="AO772" s="16">
        <v>7.0848130975101897E-2</v>
      </c>
      <c r="AP772" s="18">
        <v>4.3402735019614296</v>
      </c>
      <c r="AQ772" s="16">
        <v>-3.7173602393371002E-2</v>
      </c>
      <c r="AR772" s="18">
        <v>2.5394273703399599</v>
      </c>
      <c r="AS772" s="16">
        <v>-1.45718508827573E-2</v>
      </c>
    </row>
    <row r="773" spans="2:45" x14ac:dyDescent="0.2">
      <c r="B773" s="29"/>
      <c r="C773" s="29"/>
      <c r="D773" s="29"/>
      <c r="E773" s="14" t="s">
        <v>313</v>
      </c>
      <c r="F773" s="15">
        <v>199242.71</v>
      </c>
      <c r="G773" s="16">
        <v>-9.7298679026674301E-2</v>
      </c>
      <c r="H773" s="17">
        <v>39794.74</v>
      </c>
      <c r="I773" s="16">
        <v>-0.117811066461327</v>
      </c>
      <c r="J773" s="17">
        <v>78893.789999999994</v>
      </c>
      <c r="K773" s="16">
        <v>-0.111127898483492</v>
      </c>
      <c r="L773" s="18">
        <v>5.0067599386250503</v>
      </c>
      <c r="M773" s="16">
        <v>2.32516943421326E-2</v>
      </c>
      <c r="N773" s="18">
        <v>2.5254549185683701</v>
      </c>
      <c r="O773" s="16">
        <v>1.5558165717231299E-2</v>
      </c>
      <c r="P773" s="15">
        <v>627394.52</v>
      </c>
      <c r="Q773" s="16">
        <v>-9.6606587696183896E-2</v>
      </c>
      <c r="R773" s="17">
        <v>123920.57</v>
      </c>
      <c r="S773" s="16">
        <v>-0.116530086639112</v>
      </c>
      <c r="T773" s="17">
        <v>244946.63</v>
      </c>
      <c r="U773" s="16">
        <v>-0.11175730039838599</v>
      </c>
      <c r="V773" s="18">
        <v>5.0628763247296202</v>
      </c>
      <c r="W773" s="16">
        <v>2.25514175883311E-2</v>
      </c>
      <c r="X773" s="18">
        <v>2.5613519157214002</v>
      </c>
      <c r="Y773" s="16">
        <v>1.70569515617713E-2</v>
      </c>
      <c r="Z773" s="15">
        <v>1172277.67</v>
      </c>
      <c r="AA773" s="16">
        <v>-8.9150273992437301E-2</v>
      </c>
      <c r="AB773" s="17">
        <v>239317.85</v>
      </c>
      <c r="AC773" s="16">
        <v>-8.4127747646225104E-2</v>
      </c>
      <c r="AD773" s="17">
        <v>472215.21</v>
      </c>
      <c r="AE773" s="16">
        <v>-8.2840189681651299E-2</v>
      </c>
      <c r="AF773" s="18">
        <v>4.8984130101452896</v>
      </c>
      <c r="AG773" s="16">
        <v>-5.4838721593587899E-3</v>
      </c>
      <c r="AH773" s="18">
        <v>2.4825072237719699</v>
      </c>
      <c r="AI773" s="16">
        <v>-6.8800270572212403E-3</v>
      </c>
      <c r="AJ773" s="15">
        <v>2319966.34</v>
      </c>
      <c r="AK773" s="16">
        <v>-7.7824787180436894E-2</v>
      </c>
      <c r="AL773" s="17">
        <v>484152.15</v>
      </c>
      <c r="AM773" s="16">
        <v>-3.6133802628473301E-2</v>
      </c>
      <c r="AN773" s="17">
        <v>954405.34</v>
      </c>
      <c r="AO773" s="16">
        <v>-3.7485640145668499E-2</v>
      </c>
      <c r="AP773" s="18">
        <v>4.7918125324859098</v>
      </c>
      <c r="AQ773" s="16">
        <v>-4.3253912903736397E-2</v>
      </c>
      <c r="AR773" s="18">
        <v>2.4307977363161002</v>
      </c>
      <c r="AS773" s="16">
        <v>-4.1910176842320998E-2</v>
      </c>
    </row>
    <row r="774" spans="2:45" x14ac:dyDescent="0.2">
      <c r="B774" s="29"/>
      <c r="C774" s="29"/>
      <c r="D774" s="29"/>
      <c r="E774" s="14" t="s">
        <v>314</v>
      </c>
      <c r="F774" s="15">
        <v>513965.08</v>
      </c>
      <c r="G774" s="16">
        <v>4.3581715076175399E-2</v>
      </c>
      <c r="H774" s="17">
        <v>93862.49</v>
      </c>
      <c r="I774" s="16">
        <v>9.42071510240928E-2</v>
      </c>
      <c r="J774" s="17">
        <v>175066.27</v>
      </c>
      <c r="K774" s="16">
        <v>8.6631859195530306E-2</v>
      </c>
      <c r="L774" s="18">
        <v>5.4757239020614099</v>
      </c>
      <c r="M774" s="16">
        <v>-4.6266774897729297E-2</v>
      </c>
      <c r="N774" s="18">
        <v>2.9358315568156002</v>
      </c>
      <c r="O774" s="16">
        <v>-3.9617966061869701E-2</v>
      </c>
      <c r="P774" s="15">
        <v>1565629.62</v>
      </c>
      <c r="Q774" s="16">
        <v>-3.70504320410215E-2</v>
      </c>
      <c r="R774" s="17">
        <v>277322.40000000002</v>
      </c>
      <c r="S774" s="16">
        <v>-5.7602639614083899E-2</v>
      </c>
      <c r="T774" s="17">
        <v>517193.61</v>
      </c>
      <c r="U774" s="16">
        <v>-5.1040644402004703E-2</v>
      </c>
      <c r="V774" s="18">
        <v>5.6455216744121604</v>
      </c>
      <c r="W774" s="16">
        <v>2.18084307501096E-2</v>
      </c>
      <c r="X774" s="18">
        <v>3.0271635026581198</v>
      </c>
      <c r="Y774" s="16">
        <v>1.4742688692043201E-2</v>
      </c>
      <c r="Z774" s="15">
        <v>3002502.82</v>
      </c>
      <c r="AA774" s="16">
        <v>-2.6890378800154699E-2</v>
      </c>
      <c r="AB774" s="17">
        <v>544895.38</v>
      </c>
      <c r="AC774" s="16">
        <v>-6.7874725406464095E-2</v>
      </c>
      <c r="AD774" s="17">
        <v>1018318.68</v>
      </c>
      <c r="AE774" s="16">
        <v>-5.2775668455055103E-2</v>
      </c>
      <c r="AF774" s="18">
        <v>5.5102372495799097</v>
      </c>
      <c r="AG774" s="16">
        <v>4.3968710776757999E-2</v>
      </c>
      <c r="AH774" s="18">
        <v>2.9484903684571502</v>
      </c>
      <c r="AI774" s="16">
        <v>2.7327517666993401E-2</v>
      </c>
      <c r="AJ774" s="15">
        <v>5905809.3600000003</v>
      </c>
      <c r="AK774" s="16">
        <v>-4.5076897527571103E-2</v>
      </c>
      <c r="AL774" s="17">
        <v>1055627.68</v>
      </c>
      <c r="AM774" s="16">
        <v>-0.10970873766756301</v>
      </c>
      <c r="AN774" s="17">
        <v>1980157.61</v>
      </c>
      <c r="AO774" s="16">
        <v>-9.3095198294271694E-2</v>
      </c>
      <c r="AP774" s="18">
        <v>5.5945950185770004</v>
      </c>
      <c r="AQ774" s="16">
        <v>7.25962871641192E-2</v>
      </c>
      <c r="AR774" s="18">
        <v>2.9824945904179798</v>
      </c>
      <c r="AS774" s="16">
        <v>5.29474545469234E-2</v>
      </c>
    </row>
    <row r="775" spans="2:45" x14ac:dyDescent="0.2">
      <c r="B775" s="29"/>
      <c r="C775" s="29"/>
      <c r="D775" s="29"/>
      <c r="E775" s="14" t="s">
        <v>315</v>
      </c>
      <c r="F775" s="15">
        <v>329123.36</v>
      </c>
      <c r="G775" s="16">
        <v>6.1464802603168001E-2</v>
      </c>
      <c r="H775" s="17">
        <v>79944.399999999994</v>
      </c>
      <c r="I775" s="16">
        <v>1.2187361597896899E-2</v>
      </c>
      <c r="J775" s="17">
        <v>161234.45000000001</v>
      </c>
      <c r="K775" s="16">
        <v>-1.34258613944117E-2</v>
      </c>
      <c r="L775" s="18">
        <v>4.1169032477571896</v>
      </c>
      <c r="M775" s="16">
        <v>4.8684110150791701E-2</v>
      </c>
      <c r="N775" s="18">
        <v>2.0412719490158602</v>
      </c>
      <c r="O775" s="16">
        <v>7.5909818701947102E-2</v>
      </c>
      <c r="P775" s="15">
        <v>1045727.18</v>
      </c>
      <c r="Q775" s="16">
        <v>-2.7528875327364699E-2</v>
      </c>
      <c r="R775" s="17">
        <v>253833.82</v>
      </c>
      <c r="S775" s="16">
        <v>-5.5571645326223502E-2</v>
      </c>
      <c r="T775" s="17">
        <v>509267.98</v>
      </c>
      <c r="U775" s="16">
        <v>-7.6186382417725698E-2</v>
      </c>
      <c r="V775" s="18">
        <v>4.1197314841655102</v>
      </c>
      <c r="W775" s="16">
        <v>2.9692850558839301E-2</v>
      </c>
      <c r="X775" s="18">
        <v>2.0533927540466999</v>
      </c>
      <c r="Y775" s="16">
        <v>5.2670263962663E-2</v>
      </c>
      <c r="Z775" s="15">
        <v>1910584.06</v>
      </c>
      <c r="AA775" s="16">
        <v>-3.6107825209948902E-2</v>
      </c>
      <c r="AB775" s="17">
        <v>473394.7</v>
      </c>
      <c r="AC775" s="16">
        <v>-4.5384182217913703E-2</v>
      </c>
      <c r="AD775" s="17">
        <v>963163.85</v>
      </c>
      <c r="AE775" s="16">
        <v>-5.8089051869243298E-2</v>
      </c>
      <c r="AF775" s="18">
        <v>4.0359219484290803</v>
      </c>
      <c r="AG775" s="16">
        <v>9.7173719889924702E-3</v>
      </c>
      <c r="AH775" s="18">
        <v>1.98365424532908</v>
      </c>
      <c r="AI775" s="16">
        <v>2.33368416652515E-2</v>
      </c>
      <c r="AJ775" s="15">
        <v>3611096.44</v>
      </c>
      <c r="AK775" s="16">
        <v>-9.08431566541828E-2</v>
      </c>
      <c r="AL775" s="17">
        <v>910138.72</v>
      </c>
      <c r="AM775" s="16">
        <v>-5.0615163414349199E-2</v>
      </c>
      <c r="AN775" s="17">
        <v>1862415.85</v>
      </c>
      <c r="AO775" s="16">
        <v>-6.2236054726922702E-2</v>
      </c>
      <c r="AP775" s="18">
        <v>3.9676330219199998</v>
      </c>
      <c r="AQ775" s="16">
        <v>-4.2372694074732299E-2</v>
      </c>
      <c r="AR775" s="18">
        <v>1.93893132943429</v>
      </c>
      <c r="AS775" s="16">
        <v>-3.0505653444513298E-2</v>
      </c>
    </row>
    <row r="776" spans="2:45" x14ac:dyDescent="0.2">
      <c r="B776" s="29"/>
      <c r="C776" s="29"/>
      <c r="D776" s="29"/>
      <c r="E776" s="14" t="s">
        <v>316</v>
      </c>
      <c r="F776" s="15">
        <v>356397.19</v>
      </c>
      <c r="G776" s="16">
        <v>0.102342378488838</v>
      </c>
      <c r="H776" s="17">
        <v>79889.41</v>
      </c>
      <c r="I776" s="16">
        <v>0.12111121760818599</v>
      </c>
      <c r="J776" s="17">
        <v>151345.07999999999</v>
      </c>
      <c r="K776" s="16">
        <v>0.10736621121595399</v>
      </c>
      <c r="L776" s="18">
        <v>4.4611318321164202</v>
      </c>
      <c r="M776" s="16">
        <v>-1.6741282064227401E-2</v>
      </c>
      <c r="N776" s="18">
        <v>2.35486472371616</v>
      </c>
      <c r="O776" s="16">
        <v>-4.5367401282725203E-3</v>
      </c>
      <c r="P776" s="15">
        <v>1023500.99</v>
      </c>
      <c r="Q776" s="16">
        <v>0.13233797584078799</v>
      </c>
      <c r="R776" s="17">
        <v>228897.9</v>
      </c>
      <c r="S776" s="16">
        <v>0.149971182633377</v>
      </c>
      <c r="T776" s="17">
        <v>435144.57</v>
      </c>
      <c r="U776" s="16">
        <v>0.149615918079432</v>
      </c>
      <c r="V776" s="18">
        <v>4.4714302315573899</v>
      </c>
      <c r="W776" s="16">
        <v>-1.53336075363296E-2</v>
      </c>
      <c r="X776" s="18">
        <v>2.3520941327614402</v>
      </c>
      <c r="Y776" s="16">
        <v>-1.5029317154470799E-2</v>
      </c>
      <c r="Z776" s="15">
        <v>1938987.35</v>
      </c>
      <c r="AA776" s="16">
        <v>9.0611858505400503E-2</v>
      </c>
      <c r="AB776" s="17">
        <v>432301.21</v>
      </c>
      <c r="AC776" s="16">
        <v>9.8224541959973294E-2</v>
      </c>
      <c r="AD776" s="17">
        <v>826565.62</v>
      </c>
      <c r="AE776" s="16">
        <v>9.3057830043966602E-2</v>
      </c>
      <c r="AF776" s="18">
        <v>4.4852693102570802</v>
      </c>
      <c r="AG776" s="16">
        <v>-6.9318096288273796E-3</v>
      </c>
      <c r="AH776" s="18">
        <v>2.3458359543190301</v>
      </c>
      <c r="AI776" s="16">
        <v>-2.2377329646571902E-3</v>
      </c>
      <c r="AJ776" s="15">
        <v>3930812.39</v>
      </c>
      <c r="AK776" s="16">
        <v>0.139525043991578</v>
      </c>
      <c r="AL776" s="17">
        <v>871068.7</v>
      </c>
      <c r="AM776" s="16">
        <v>0.15360719883115301</v>
      </c>
      <c r="AN776" s="17">
        <v>1669651.25</v>
      </c>
      <c r="AO776" s="16">
        <v>0.13234681888333499</v>
      </c>
      <c r="AP776" s="18">
        <v>4.5126318854069698</v>
      </c>
      <c r="AQ776" s="16">
        <v>-1.2207062207866701E-2</v>
      </c>
      <c r="AR776" s="18">
        <v>2.3542715222714898</v>
      </c>
      <c r="AS776" s="16">
        <v>6.3392460583072199E-3</v>
      </c>
    </row>
    <row r="777" spans="2:45" x14ac:dyDescent="0.2">
      <c r="B777" s="29"/>
      <c r="C777" s="29"/>
      <c r="D777" s="29"/>
      <c r="E777" s="14" t="s">
        <v>317</v>
      </c>
      <c r="F777" s="15">
        <v>230528.1</v>
      </c>
      <c r="G777" s="16">
        <v>0.31269197915414498</v>
      </c>
      <c r="H777" s="17">
        <v>48530.44</v>
      </c>
      <c r="I777" s="16">
        <v>0.396282980520691</v>
      </c>
      <c r="J777" s="17">
        <v>80952.41</v>
      </c>
      <c r="K777" s="16">
        <v>0.39476425050839797</v>
      </c>
      <c r="L777" s="18">
        <v>4.7501753538603797</v>
      </c>
      <c r="M777" s="16">
        <v>-5.9866805320060397E-2</v>
      </c>
      <c r="N777" s="18">
        <v>2.8476990370021098</v>
      </c>
      <c r="O777" s="16">
        <v>-5.8843113683432001E-2</v>
      </c>
      <c r="P777" s="15">
        <v>651984.39</v>
      </c>
      <c r="Q777" s="16">
        <v>0.18289908255815501</v>
      </c>
      <c r="R777" s="17">
        <v>134812.06</v>
      </c>
      <c r="S777" s="16">
        <v>0.21758402542608199</v>
      </c>
      <c r="T777" s="17">
        <v>227552.36</v>
      </c>
      <c r="U777" s="16">
        <v>0.20594573040813</v>
      </c>
      <c r="V777" s="18">
        <v>4.8362467719876099</v>
      </c>
      <c r="W777" s="16">
        <v>-2.8486693438500101E-2</v>
      </c>
      <c r="X777" s="18">
        <v>2.8652060123656802</v>
      </c>
      <c r="Y777" s="16">
        <v>-1.9110849907131001E-2</v>
      </c>
      <c r="Z777" s="15">
        <v>1156152.8400000001</v>
      </c>
      <c r="AA777" s="16">
        <v>0.18349002761497299</v>
      </c>
      <c r="AB777" s="17">
        <v>236068.81</v>
      </c>
      <c r="AC777" s="16">
        <v>0.21999176952308</v>
      </c>
      <c r="AD777" s="17">
        <v>404733.18</v>
      </c>
      <c r="AE777" s="16">
        <v>0.2104935534614</v>
      </c>
      <c r="AF777" s="18">
        <v>4.89752475136381</v>
      </c>
      <c r="AG777" s="16">
        <v>-2.9919662427212099E-2</v>
      </c>
      <c r="AH777" s="18">
        <v>2.8565803278100401</v>
      </c>
      <c r="AI777" s="16">
        <v>-2.23078642337344E-2</v>
      </c>
      <c r="AJ777" s="15">
        <v>2172997.27</v>
      </c>
      <c r="AK777" s="16">
        <v>0.19326845393355299</v>
      </c>
      <c r="AL777" s="17">
        <v>443353.54</v>
      </c>
      <c r="AM777" s="16">
        <v>0.188421609109206</v>
      </c>
      <c r="AN777" s="17">
        <v>760211.91</v>
      </c>
      <c r="AO777" s="16">
        <v>0.190510707154317</v>
      </c>
      <c r="AP777" s="18">
        <v>4.9012742065846604</v>
      </c>
      <c r="AQ777" s="16">
        <v>4.0783883322175101E-3</v>
      </c>
      <c r="AR777" s="18">
        <v>2.8584099267794998</v>
      </c>
      <c r="AS777" s="16">
        <v>2.3164401316705901E-3</v>
      </c>
    </row>
    <row r="778" spans="2:45" x14ac:dyDescent="0.2">
      <c r="B778" s="135"/>
      <c r="C778" s="135"/>
      <c r="D778" s="135"/>
      <c r="E778" s="14" t="s">
        <v>318</v>
      </c>
      <c r="F778" s="15">
        <v>445234.64</v>
      </c>
      <c r="G778" s="16">
        <v>0.104009242804048</v>
      </c>
      <c r="H778" s="17">
        <v>104742.56</v>
      </c>
      <c r="I778" s="16">
        <v>7.57328649001279E-2</v>
      </c>
      <c r="J778" s="17">
        <v>198324.74</v>
      </c>
      <c r="K778" s="16">
        <v>8.3197131322114898E-2</v>
      </c>
      <c r="L778" s="18">
        <v>4.2507519388489303</v>
      </c>
      <c r="M778" s="16">
        <v>2.6285687484824499E-2</v>
      </c>
      <c r="N778" s="18">
        <v>2.2449778076098799</v>
      </c>
      <c r="O778" s="16">
        <v>1.9213595457486299E-2</v>
      </c>
      <c r="P778" s="15">
        <v>1347031.14</v>
      </c>
      <c r="Q778" s="16">
        <v>0.10079273304655199</v>
      </c>
      <c r="R778" s="17">
        <v>318516.33</v>
      </c>
      <c r="S778" s="16">
        <v>6.5889794988198899E-2</v>
      </c>
      <c r="T778" s="17">
        <v>601473.61</v>
      </c>
      <c r="U778" s="16">
        <v>7.2597320721579497E-2</v>
      </c>
      <c r="V778" s="18">
        <v>4.2290803112041404</v>
      </c>
      <c r="W778" s="16">
        <v>3.2745353433784798E-2</v>
      </c>
      <c r="X778" s="18">
        <v>2.2395515241308801</v>
      </c>
      <c r="Y778" s="16">
        <v>2.6287043404139902E-2</v>
      </c>
      <c r="Z778" s="15">
        <v>2546332.0299999998</v>
      </c>
      <c r="AA778" s="16">
        <v>8.1428654991441404E-2</v>
      </c>
      <c r="AB778" s="17">
        <v>601089.96</v>
      </c>
      <c r="AC778" s="16">
        <v>4.1020873535880797E-2</v>
      </c>
      <c r="AD778" s="17">
        <v>1144150.1200000001</v>
      </c>
      <c r="AE778" s="16">
        <v>4.0385257216416698E-2</v>
      </c>
      <c r="AF778" s="18">
        <v>4.2361912516389397</v>
      </c>
      <c r="AG778" s="16">
        <v>3.88155343305591E-2</v>
      </c>
      <c r="AH778" s="18">
        <v>2.2255226700496298</v>
      </c>
      <c r="AI778" s="16">
        <v>3.9450191638468399E-2</v>
      </c>
      <c r="AJ778" s="15">
        <v>5021263.6399999997</v>
      </c>
      <c r="AK778" s="16">
        <v>0.14887243381863499</v>
      </c>
      <c r="AL778" s="17">
        <v>1190695.93</v>
      </c>
      <c r="AM778" s="16">
        <v>0.125489172850726</v>
      </c>
      <c r="AN778" s="17">
        <v>2259544.37</v>
      </c>
      <c r="AO778" s="16">
        <v>0.104774048318431</v>
      </c>
      <c r="AP778" s="18">
        <v>4.2170830633476699</v>
      </c>
      <c r="AQ778" s="16">
        <v>2.0776086995739101E-2</v>
      </c>
      <c r="AR778" s="18">
        <v>2.2222460893742002</v>
      </c>
      <c r="AS778" s="16">
        <v>3.9916203288198497E-2</v>
      </c>
    </row>
    <row r="779" spans="2:45" x14ac:dyDescent="0.2">
      <c r="C779" s="29"/>
      <c r="D779" s="29"/>
      <c r="E779" s="14" t="s">
        <v>344</v>
      </c>
      <c r="F779" s="18">
        <v>77445.119999999995</v>
      </c>
      <c r="G779" s="16">
        <v>-5.5330042983056903E-2</v>
      </c>
      <c r="H779" s="18">
        <v>17833.27</v>
      </c>
      <c r="I779" s="16">
        <v>-5.6678318053231098E-2</v>
      </c>
      <c r="J779" s="18">
        <v>30990.36</v>
      </c>
      <c r="K779" s="16">
        <v>-5.7681162416905601E-2</v>
      </c>
      <c r="L779" s="18">
        <v>4.3427324321338698</v>
      </c>
      <c r="M779" s="16">
        <v>1.4292845123539E-3</v>
      </c>
      <c r="N779" s="18">
        <v>2.4990067879172702</v>
      </c>
      <c r="O779" s="16">
        <v>2.4950360112495E-3</v>
      </c>
      <c r="P779" s="18">
        <v>217252.93</v>
      </c>
      <c r="Q779" s="16">
        <v>-0.10271745529889501</v>
      </c>
      <c r="R779" s="18">
        <v>49103.85</v>
      </c>
      <c r="S779" s="16">
        <v>-0.13805866007593601</v>
      </c>
      <c r="T779" s="18">
        <v>84712.38</v>
      </c>
      <c r="U779" s="16">
        <v>-0.143179303127282</v>
      </c>
      <c r="V779" s="18">
        <v>4.42435633865776</v>
      </c>
      <c r="W779" s="16">
        <v>4.1001867691082397E-2</v>
      </c>
      <c r="X779" s="18">
        <v>2.5645948089287498</v>
      </c>
      <c r="Y779" s="16">
        <v>4.72232381594744E-2</v>
      </c>
      <c r="Z779" s="18">
        <v>407187.73</v>
      </c>
      <c r="AA779" s="16">
        <v>-0.10745357467943099</v>
      </c>
      <c r="AB779" s="18">
        <v>92492</v>
      </c>
      <c r="AC779" s="16">
        <v>-0.13565009734356201</v>
      </c>
      <c r="AD779" s="18">
        <v>161088.44</v>
      </c>
      <c r="AE779" s="16">
        <v>-0.14594037016572101</v>
      </c>
      <c r="AF779" s="18">
        <v>4.4024102625091901</v>
      </c>
      <c r="AG779" s="16">
        <v>3.2621653079931999E-2</v>
      </c>
      <c r="AH779" s="18">
        <v>2.5277278121260598</v>
      </c>
      <c r="AI779" s="16">
        <v>4.5063358742009001E-2</v>
      </c>
      <c r="AJ779" s="18">
        <v>865448.05</v>
      </c>
      <c r="AK779" s="16">
        <v>-1.97486684063518E-2</v>
      </c>
      <c r="AL779" s="18">
        <v>197224.95</v>
      </c>
      <c r="AM779" s="16">
        <v>-4.7281513904234802E-2</v>
      </c>
      <c r="AN779" s="18">
        <v>342869.99</v>
      </c>
      <c r="AO779" s="16">
        <v>-7.9765742442293897E-2</v>
      </c>
      <c r="AP779" s="18">
        <v>4.3881266036574003</v>
      </c>
      <c r="AQ779" s="16">
        <v>2.88992455795757E-2</v>
      </c>
      <c r="AR779" s="18">
        <v>2.5241288979534202</v>
      </c>
      <c r="AS779" s="16">
        <v>6.52193433824413E-2</v>
      </c>
    </row>
    <row r="780" spans="2:45" x14ac:dyDescent="0.2">
      <c r="C780" s="29"/>
      <c r="D780" s="29"/>
      <c r="E780" s="14" t="s">
        <v>345</v>
      </c>
      <c r="F780" s="18">
        <v>254482.82</v>
      </c>
      <c r="G780" s="16">
        <v>0.16623836020124599</v>
      </c>
      <c r="H780" s="18">
        <v>73441.86</v>
      </c>
      <c r="I780" s="16">
        <v>0.171482960331376</v>
      </c>
      <c r="J780" s="18">
        <v>96380.35</v>
      </c>
      <c r="K780" s="16">
        <v>0.18957186923298</v>
      </c>
      <c r="L780" s="18">
        <v>3.4650922512038802</v>
      </c>
      <c r="M780" s="16">
        <v>-4.4768898120771299E-3</v>
      </c>
      <c r="N780" s="18">
        <v>2.6404014926279098</v>
      </c>
      <c r="O780" s="16">
        <v>-1.9615047762333599E-2</v>
      </c>
      <c r="P780" s="18">
        <v>757398.22</v>
      </c>
      <c r="Q780" s="16">
        <v>0.111798762365726</v>
      </c>
      <c r="R780" s="18">
        <v>219484.07</v>
      </c>
      <c r="S780" s="16">
        <v>9.5015695532610397E-2</v>
      </c>
      <c r="T780" s="18">
        <v>280277.65000000002</v>
      </c>
      <c r="U780" s="16">
        <v>0.12091470894546499</v>
      </c>
      <c r="V780" s="18">
        <v>3.4508118060686601</v>
      </c>
      <c r="W780" s="16">
        <v>1.5326781982748E-2</v>
      </c>
      <c r="X780" s="18">
        <v>2.7023140089835902</v>
      </c>
      <c r="Y780" s="16">
        <v>-8.13259609048665E-3</v>
      </c>
      <c r="Z780" s="18">
        <v>1394815.36</v>
      </c>
      <c r="AA780" s="16">
        <v>0.104512234381313</v>
      </c>
      <c r="AB780" s="18">
        <v>404728.47</v>
      </c>
      <c r="AC780" s="16">
        <v>0.216742845284218</v>
      </c>
      <c r="AD780" s="18">
        <v>518596.77</v>
      </c>
      <c r="AE780" s="16">
        <v>7.57959606866941E-2</v>
      </c>
      <c r="AF780" s="18">
        <v>3.4462990952922099</v>
      </c>
      <c r="AG780" s="16">
        <v>-9.2238562435670995E-2</v>
      </c>
      <c r="AH780" s="18">
        <v>2.6895951550180301</v>
      </c>
      <c r="AI780" s="16">
        <v>2.6693048444139202E-2</v>
      </c>
      <c r="AJ780" s="18">
        <v>2744089.31</v>
      </c>
      <c r="AK780" s="16">
        <v>0.134157585290442</v>
      </c>
      <c r="AL780" s="18">
        <v>796799.78</v>
      </c>
      <c r="AM780" s="16">
        <v>0.37845327465955497</v>
      </c>
      <c r="AN780" s="18">
        <v>1024642.31</v>
      </c>
      <c r="AO780" s="16">
        <v>6.3744041070659604E-2</v>
      </c>
      <c r="AP780" s="18">
        <v>3.4438881371177099</v>
      </c>
      <c r="AQ780" s="16">
        <v>-0.17722449781944799</v>
      </c>
      <c r="AR780" s="18">
        <v>2.67809486610015</v>
      </c>
      <c r="AS780" s="16">
        <v>6.6194066900633897E-2</v>
      </c>
    </row>
    <row r="781" spans="2:45" x14ac:dyDescent="0.2">
      <c r="B781" s="28" t="s">
        <v>19</v>
      </c>
      <c r="C781" s="28" t="s">
        <v>11</v>
      </c>
      <c r="D781" s="28" t="s">
        <v>110</v>
      </c>
      <c r="E781" s="14" t="s">
        <v>319</v>
      </c>
      <c r="F781" s="15">
        <v>2209138.1</v>
      </c>
      <c r="G781" s="16">
        <v>-9.1087701451581807E-2</v>
      </c>
      <c r="H781" s="17">
        <v>426063.19</v>
      </c>
      <c r="I781" s="16">
        <v>-9.8343367008176696E-2</v>
      </c>
      <c r="J781" s="17">
        <v>820334.66</v>
      </c>
      <c r="K781" s="16">
        <v>-9.7951767364739595E-2</v>
      </c>
      <c r="L781" s="18">
        <v>5.1850010793000001</v>
      </c>
      <c r="M781" s="16">
        <v>8.0470384080904792E-3</v>
      </c>
      <c r="N781" s="18">
        <v>2.6929717927559</v>
      </c>
      <c r="O781" s="16">
        <v>7.6094222734686698E-3</v>
      </c>
      <c r="P781" s="15">
        <v>6762712.4900000002</v>
      </c>
      <c r="Q781" s="16">
        <v>-0.125579570116409</v>
      </c>
      <c r="R781" s="17">
        <v>1281478.4099999999</v>
      </c>
      <c r="S781" s="16">
        <v>-0.15413301926265999</v>
      </c>
      <c r="T781" s="17">
        <v>2466858.9900000002</v>
      </c>
      <c r="U781" s="16">
        <v>-0.14695975798663799</v>
      </c>
      <c r="V781" s="18">
        <v>5.2772738402982498</v>
      </c>
      <c r="W781" s="16">
        <v>3.3756429552742301E-2</v>
      </c>
      <c r="X781" s="18">
        <v>2.7414264525918401</v>
      </c>
      <c r="Y781" s="16">
        <v>2.5063516135847199E-2</v>
      </c>
      <c r="Z781" s="15">
        <v>12957257.279999999</v>
      </c>
      <c r="AA781" s="16">
        <v>-9.7866968540271396E-2</v>
      </c>
      <c r="AB781" s="17">
        <v>2510286.0499999998</v>
      </c>
      <c r="AC781" s="16">
        <v>-0.12311439904110499</v>
      </c>
      <c r="AD781" s="17">
        <v>4855573.4400000004</v>
      </c>
      <c r="AE781" s="16">
        <v>-0.11283600492366699</v>
      </c>
      <c r="AF781" s="18">
        <v>5.1616656516097104</v>
      </c>
      <c r="AG781" s="16">
        <v>2.87921599730061E-2</v>
      </c>
      <c r="AH781" s="18">
        <v>2.6685328602505902</v>
      </c>
      <c r="AI781" s="16">
        <v>1.6872907902565602E-2</v>
      </c>
      <c r="AJ781" s="15">
        <v>25961495.52</v>
      </c>
      <c r="AK781" s="16">
        <v>-7.6299737008864499E-2</v>
      </c>
      <c r="AL781" s="17">
        <v>5061232.7</v>
      </c>
      <c r="AM781" s="16">
        <v>-9.5811609446312507E-2</v>
      </c>
      <c r="AN781" s="17">
        <v>9782071.5600000005</v>
      </c>
      <c r="AO781" s="16">
        <v>-8.6650527140759298E-2</v>
      </c>
      <c r="AP781" s="18">
        <v>5.1294807132657603</v>
      </c>
      <c r="AQ781" s="16">
        <v>2.1579432606406001E-2</v>
      </c>
      <c r="AR781" s="18">
        <v>2.6539874872884299</v>
      </c>
      <c r="AS781" s="16">
        <v>1.1332781634494899E-2</v>
      </c>
    </row>
    <row r="782" spans="2:45" x14ac:dyDescent="0.2">
      <c r="B782" s="29"/>
      <c r="C782" s="29"/>
      <c r="D782" s="29"/>
      <c r="E782" s="14" t="s">
        <v>320</v>
      </c>
      <c r="F782" s="15">
        <v>2486552.46</v>
      </c>
      <c r="G782" s="16">
        <v>7.4552955211952904E-2</v>
      </c>
      <c r="H782" s="17">
        <v>569114.38</v>
      </c>
      <c r="I782" s="16">
        <v>6.0229301814077103E-2</v>
      </c>
      <c r="J782" s="17">
        <v>1009635.94</v>
      </c>
      <c r="K782" s="16">
        <v>5.8732366641067499E-2</v>
      </c>
      <c r="L782" s="18">
        <v>4.3691611868953304</v>
      </c>
      <c r="M782" s="16">
        <v>1.35099580565899E-2</v>
      </c>
      <c r="N782" s="18">
        <v>2.4628208659053898</v>
      </c>
      <c r="O782" s="16">
        <v>1.49429535446033E-2</v>
      </c>
      <c r="P782" s="15">
        <v>7253551.4699999997</v>
      </c>
      <c r="Q782" s="16">
        <v>4.03780574073399E-2</v>
      </c>
      <c r="R782" s="17">
        <v>1661234.95</v>
      </c>
      <c r="S782" s="16">
        <v>2.3319552546245799E-2</v>
      </c>
      <c r="T782" s="17">
        <v>2939425.85</v>
      </c>
      <c r="U782" s="16">
        <v>2.19624026210322E-2</v>
      </c>
      <c r="V782" s="18">
        <v>4.3663609834358503</v>
      </c>
      <c r="W782" s="16">
        <v>1.6669773208817101E-2</v>
      </c>
      <c r="X782" s="18">
        <v>2.4676762878709799</v>
      </c>
      <c r="Y782" s="16">
        <v>1.8019894605786801E-2</v>
      </c>
      <c r="Z782" s="15">
        <v>13515595.539999999</v>
      </c>
      <c r="AA782" s="16">
        <v>2.7111971342031301E-2</v>
      </c>
      <c r="AB782" s="17">
        <v>3114202.66</v>
      </c>
      <c r="AC782" s="16">
        <v>2.01496282600796E-2</v>
      </c>
      <c r="AD782" s="17">
        <v>5595572.1399999997</v>
      </c>
      <c r="AE782" s="16">
        <v>1.47003698073203E-2</v>
      </c>
      <c r="AF782" s="18">
        <v>4.3399858697699498</v>
      </c>
      <c r="AG782" s="16">
        <v>6.8248253874546999E-3</v>
      </c>
      <c r="AH782" s="18">
        <v>2.4154090416212601</v>
      </c>
      <c r="AI782" s="16">
        <v>1.22317897026764E-2</v>
      </c>
      <c r="AJ782" s="15">
        <v>26957433.48</v>
      </c>
      <c r="AK782" s="16">
        <v>4.78662206584076E-2</v>
      </c>
      <c r="AL782" s="17">
        <v>6159012.5300000003</v>
      </c>
      <c r="AM782" s="16">
        <v>2.9513320423517699E-2</v>
      </c>
      <c r="AN782" s="17">
        <v>11023721.25</v>
      </c>
      <c r="AO782" s="16">
        <v>8.3567907607639599E-3</v>
      </c>
      <c r="AP782" s="18">
        <v>4.3769083678094098</v>
      </c>
      <c r="AQ782" s="16">
        <v>1.7826772972048599E-2</v>
      </c>
      <c r="AR782" s="18">
        <v>2.44540231639112</v>
      </c>
      <c r="AS782" s="16">
        <v>3.9181994170769098E-2</v>
      </c>
    </row>
    <row r="783" spans="2:45" x14ac:dyDescent="0.2">
      <c r="B783" s="29"/>
      <c r="C783" s="29"/>
      <c r="D783" s="29"/>
      <c r="E783" s="14" t="s">
        <v>321</v>
      </c>
      <c r="F783" s="15">
        <v>2388775.17</v>
      </c>
      <c r="G783" s="16">
        <v>0.104875954576749</v>
      </c>
      <c r="H783" s="17">
        <v>539690.88</v>
      </c>
      <c r="I783" s="16">
        <v>0.131532627823992</v>
      </c>
      <c r="J783" s="17">
        <v>975869.8</v>
      </c>
      <c r="K783" s="16">
        <v>9.7628068078711494E-2</v>
      </c>
      <c r="L783" s="18">
        <v>4.42619147093981</v>
      </c>
      <c r="M783" s="16">
        <v>-2.35580243925489E-2</v>
      </c>
      <c r="N783" s="18">
        <v>2.4478420891803401</v>
      </c>
      <c r="O783" s="16">
        <v>6.60322627383623E-3</v>
      </c>
      <c r="P783" s="15">
        <v>6853574.5599999996</v>
      </c>
      <c r="Q783" s="16">
        <v>6.41313755363251E-2</v>
      </c>
      <c r="R783" s="17">
        <v>1541015.1</v>
      </c>
      <c r="S783" s="16">
        <v>7.0717271543968396E-2</v>
      </c>
      <c r="T783" s="17">
        <v>2794693.61</v>
      </c>
      <c r="U783" s="16">
        <v>4.9825669638508797E-2</v>
      </c>
      <c r="V783" s="18">
        <v>4.4474415338305304</v>
      </c>
      <c r="W783" s="16">
        <v>-6.15091974573884E-3</v>
      </c>
      <c r="X783" s="18">
        <v>2.4523527500390299</v>
      </c>
      <c r="Y783" s="16">
        <v>1.3626744241015201E-2</v>
      </c>
      <c r="Z783" s="15">
        <v>12741750.199999999</v>
      </c>
      <c r="AA783" s="16">
        <v>7.5454647119703204E-3</v>
      </c>
      <c r="AB783" s="17">
        <v>2863854.7</v>
      </c>
      <c r="AC783" s="16">
        <v>1.7496140468688599E-2</v>
      </c>
      <c r="AD783" s="17">
        <v>5245729.75</v>
      </c>
      <c r="AE783" s="16">
        <v>-2.0387348201268102E-3</v>
      </c>
      <c r="AF783" s="18">
        <v>4.4491608460443199</v>
      </c>
      <c r="AG783" s="16">
        <v>-9.7795710086276896E-3</v>
      </c>
      <c r="AH783" s="18">
        <v>2.42897572068023</v>
      </c>
      <c r="AI783" s="16">
        <v>9.6037790909346207E-3</v>
      </c>
      <c r="AJ783" s="15">
        <v>24981686.91</v>
      </c>
      <c r="AK783" s="16">
        <v>-3.8128534012660999E-3</v>
      </c>
      <c r="AL783" s="17">
        <v>5560015.3899999997</v>
      </c>
      <c r="AM783" s="16">
        <v>1.17336112736544E-3</v>
      </c>
      <c r="AN783" s="17">
        <v>10234091.34</v>
      </c>
      <c r="AO783" s="16">
        <v>-2.5894106795800401E-2</v>
      </c>
      <c r="AP783" s="18">
        <v>4.4930967196477498</v>
      </c>
      <c r="AQ783" s="16">
        <v>-4.9803707551874703E-3</v>
      </c>
      <c r="AR783" s="18">
        <v>2.44102637743313</v>
      </c>
      <c r="AS783" s="16">
        <v>2.2668226882295799E-2</v>
      </c>
    </row>
    <row r="784" spans="2:45" x14ac:dyDescent="0.2">
      <c r="B784" s="29"/>
      <c r="C784" s="29"/>
      <c r="D784" s="29"/>
      <c r="E784" s="14" t="s">
        <v>322</v>
      </c>
      <c r="F784" s="15">
        <v>4610658.03</v>
      </c>
      <c r="G784" s="16">
        <v>0.16258378864308201</v>
      </c>
      <c r="H784" s="17">
        <v>1135842.6000000001</v>
      </c>
      <c r="I784" s="16">
        <v>0.16933250511980699</v>
      </c>
      <c r="J784" s="17">
        <v>1897002.47</v>
      </c>
      <c r="K784" s="16">
        <v>0.16083337030922401</v>
      </c>
      <c r="L784" s="18">
        <v>4.05924027677779</v>
      </c>
      <c r="M784" s="16">
        <v>-5.7714263882830798E-3</v>
      </c>
      <c r="N784" s="18">
        <v>2.43049658759801</v>
      </c>
      <c r="O784" s="16">
        <v>1.50789801415801E-3</v>
      </c>
      <c r="P784" s="15">
        <v>13624975.220000001</v>
      </c>
      <c r="Q784" s="16">
        <v>1.2892003587727199E-2</v>
      </c>
      <c r="R784" s="17">
        <v>3368868.17</v>
      </c>
      <c r="S784" s="16">
        <v>1.79367412072786E-2</v>
      </c>
      <c r="T784" s="17">
        <v>5646607.6500000004</v>
      </c>
      <c r="U784" s="16">
        <v>-1.0809218452364201E-2</v>
      </c>
      <c r="V784" s="18">
        <v>4.0443776759599404</v>
      </c>
      <c r="W784" s="16">
        <v>-4.9558458942825304E-3</v>
      </c>
      <c r="X784" s="18">
        <v>2.4129488118410301</v>
      </c>
      <c r="Y784" s="16">
        <v>2.39602132189402E-2</v>
      </c>
      <c r="Z784" s="15">
        <v>25029162.350000001</v>
      </c>
      <c r="AA784" s="16">
        <v>-3.1303678936299401E-2</v>
      </c>
      <c r="AB784" s="17">
        <v>6227022.2999999998</v>
      </c>
      <c r="AC784" s="16">
        <v>-2.10552620186043E-2</v>
      </c>
      <c r="AD784" s="17">
        <v>10459973.9</v>
      </c>
      <c r="AE784" s="16">
        <v>-5.0402729837143202E-2</v>
      </c>
      <c r="AF784" s="18">
        <v>4.0194431855495401</v>
      </c>
      <c r="AG784" s="16">
        <v>-1.04688411103038E-2</v>
      </c>
      <c r="AH784" s="18">
        <v>2.3928513196385701</v>
      </c>
      <c r="AI784" s="16">
        <v>2.0112790443856499E-2</v>
      </c>
      <c r="AJ784" s="15">
        <v>49763474.649999999</v>
      </c>
      <c r="AK784" s="16">
        <v>-1.40937106910566E-2</v>
      </c>
      <c r="AL784" s="17">
        <v>12454970.07</v>
      </c>
      <c r="AM784" s="16">
        <v>2.8039318765335402E-3</v>
      </c>
      <c r="AN784" s="17">
        <v>20765520.460000001</v>
      </c>
      <c r="AO784" s="16">
        <v>-3.9419012584991801E-2</v>
      </c>
      <c r="AP784" s="18">
        <v>3.9954712352030599</v>
      </c>
      <c r="AQ784" s="16">
        <v>-1.6850395207336E-2</v>
      </c>
      <c r="AR784" s="18">
        <v>2.39644726198209</v>
      </c>
      <c r="AS784" s="16">
        <v>2.6364567096093999E-2</v>
      </c>
    </row>
    <row r="785" spans="2:45" x14ac:dyDescent="0.2">
      <c r="B785" s="29"/>
      <c r="C785" s="29"/>
      <c r="D785" s="29"/>
      <c r="E785" s="14" t="s">
        <v>323</v>
      </c>
      <c r="F785" s="15">
        <v>1536555.76</v>
      </c>
      <c r="G785" s="16">
        <v>0.22537439531283901</v>
      </c>
      <c r="H785" s="17">
        <v>330801.46000000002</v>
      </c>
      <c r="I785" s="16">
        <v>0.19990743197546901</v>
      </c>
      <c r="J785" s="17">
        <v>584723.88</v>
      </c>
      <c r="K785" s="16">
        <v>0.20138711706193901</v>
      </c>
      <c r="L785" s="18">
        <v>4.6449485440602398</v>
      </c>
      <c r="M785" s="16">
        <v>2.12241066758312E-2</v>
      </c>
      <c r="N785" s="18">
        <v>2.627831379146</v>
      </c>
      <c r="O785" s="16">
        <v>1.9966318857790901E-2</v>
      </c>
      <c r="P785" s="15">
        <v>4620049.97</v>
      </c>
      <c r="Q785" s="16">
        <v>0.15902609264893</v>
      </c>
      <c r="R785" s="17">
        <v>1007975.72</v>
      </c>
      <c r="S785" s="16">
        <v>0.138270004284199</v>
      </c>
      <c r="T785" s="17">
        <v>1798089.3</v>
      </c>
      <c r="U785" s="16">
        <v>0.139651483996558</v>
      </c>
      <c r="V785" s="18">
        <v>4.5834933107317299</v>
      </c>
      <c r="W785" s="16">
        <v>1.8234767047017899E-2</v>
      </c>
      <c r="X785" s="18">
        <v>2.56942186909182</v>
      </c>
      <c r="Y785" s="16">
        <v>1.7000468059260299E-2</v>
      </c>
      <c r="Z785" s="15">
        <v>8685661.6799999997</v>
      </c>
      <c r="AA785" s="16">
        <v>0.104282228488773</v>
      </c>
      <c r="AB785" s="17">
        <v>1917466.04</v>
      </c>
      <c r="AC785" s="16">
        <v>7.6610724496050997E-2</v>
      </c>
      <c r="AD785" s="17">
        <v>3498888.59</v>
      </c>
      <c r="AE785" s="16">
        <v>7.4360292801273001E-2</v>
      </c>
      <c r="AF785" s="18">
        <v>4.5297603706191296</v>
      </c>
      <c r="AG785" s="16">
        <v>2.5702422763506001E-2</v>
      </c>
      <c r="AH785" s="18">
        <v>2.4824059002118699</v>
      </c>
      <c r="AI785" s="16">
        <v>2.7850932213328201E-2</v>
      </c>
      <c r="AJ785" s="15">
        <v>16402799.82</v>
      </c>
      <c r="AK785" s="16">
        <v>9.0831803916230996E-2</v>
      </c>
      <c r="AL785" s="17">
        <v>3629664.23</v>
      </c>
      <c r="AM785" s="16">
        <v>7.13126434968612E-2</v>
      </c>
      <c r="AN785" s="17">
        <v>6608876.8200000003</v>
      </c>
      <c r="AO785" s="16">
        <v>6.7932074763748601E-2</v>
      </c>
      <c r="AP785" s="18">
        <v>4.5190956464862904</v>
      </c>
      <c r="AQ785" s="16">
        <v>1.8219854435449899E-2</v>
      </c>
      <c r="AR785" s="18">
        <v>2.4819345656982601</v>
      </c>
      <c r="AS785" s="16">
        <v>2.14430577502303E-2</v>
      </c>
    </row>
    <row r="786" spans="2:45" x14ac:dyDescent="0.2">
      <c r="B786" s="29"/>
      <c r="C786" s="29"/>
      <c r="D786" s="29"/>
      <c r="E786" s="14" t="s">
        <v>324</v>
      </c>
      <c r="F786" s="15">
        <v>1668851.06</v>
      </c>
      <c r="G786" s="16">
        <v>0.17377530285630799</v>
      </c>
      <c r="H786" s="17">
        <v>355597.84</v>
      </c>
      <c r="I786" s="16">
        <v>0.143064376195186</v>
      </c>
      <c r="J786" s="17">
        <v>571542.36</v>
      </c>
      <c r="K786" s="16">
        <v>0.14264503019238201</v>
      </c>
      <c r="L786" s="18">
        <v>4.6930854810591702</v>
      </c>
      <c r="M786" s="16">
        <v>2.6867189023374299E-2</v>
      </c>
      <c r="N786" s="18">
        <v>2.91990791373714</v>
      </c>
      <c r="O786" s="16">
        <v>2.72440450370528E-2</v>
      </c>
      <c r="P786" s="15">
        <v>4921539.3499999996</v>
      </c>
      <c r="Q786" s="16">
        <v>0.201843432620647</v>
      </c>
      <c r="R786" s="17">
        <v>1038262.63</v>
      </c>
      <c r="S786" s="16">
        <v>0.147524661090879</v>
      </c>
      <c r="T786" s="17">
        <v>1648587.02</v>
      </c>
      <c r="U786" s="16">
        <v>0.13074360509935801</v>
      </c>
      <c r="V786" s="18">
        <v>4.74016805362628</v>
      </c>
      <c r="W786" s="16">
        <v>4.7335602773129697E-2</v>
      </c>
      <c r="X786" s="18">
        <v>2.98530759389334</v>
      </c>
      <c r="Y786" s="16">
        <v>6.2878823457986704E-2</v>
      </c>
      <c r="Z786" s="15">
        <v>9226252.4299999997</v>
      </c>
      <c r="AA786" s="16">
        <v>0.12575120804679599</v>
      </c>
      <c r="AB786" s="17">
        <v>1972239.94</v>
      </c>
      <c r="AC786" s="16">
        <v>0.128241202947347</v>
      </c>
      <c r="AD786" s="17">
        <v>3148865.52</v>
      </c>
      <c r="AE786" s="16">
        <v>6.11716642286141E-2</v>
      </c>
      <c r="AF786" s="18">
        <v>4.6780577975720297</v>
      </c>
      <c r="AG786" s="16">
        <v>-2.20697036595183E-3</v>
      </c>
      <c r="AH786" s="18">
        <v>2.9300242806177401</v>
      </c>
      <c r="AI786" s="16">
        <v>6.0856830233142097E-2</v>
      </c>
      <c r="AJ786" s="15">
        <v>18063461.039999999</v>
      </c>
      <c r="AK786" s="16">
        <v>9.8580994228167601E-2</v>
      </c>
      <c r="AL786" s="17">
        <v>3908645.33</v>
      </c>
      <c r="AM786" s="16">
        <v>0.134064546476452</v>
      </c>
      <c r="AN786" s="17">
        <v>6231985.6600000001</v>
      </c>
      <c r="AO786" s="16">
        <v>4.0003792885204399E-2</v>
      </c>
      <c r="AP786" s="18">
        <v>4.6214121556022603</v>
      </c>
      <c r="AQ786" s="16">
        <v>-3.1288829510217699E-2</v>
      </c>
      <c r="AR786" s="18">
        <v>2.8985081201229899</v>
      </c>
      <c r="AS786" s="16">
        <v>5.6324026646534499E-2</v>
      </c>
    </row>
    <row r="787" spans="2:45" x14ac:dyDescent="0.2">
      <c r="B787" s="29"/>
      <c r="C787" s="29"/>
      <c r="D787" s="29"/>
      <c r="E787" s="14" t="s">
        <v>325</v>
      </c>
      <c r="F787" s="15">
        <v>3519772.42</v>
      </c>
      <c r="G787" s="16">
        <v>0.12511819259761001</v>
      </c>
      <c r="H787" s="17">
        <v>816016.16</v>
      </c>
      <c r="I787" s="16">
        <v>0.12148250234018899</v>
      </c>
      <c r="J787" s="17">
        <v>1538772.94</v>
      </c>
      <c r="K787" s="16">
        <v>0.11257587419359601</v>
      </c>
      <c r="L787" s="18">
        <v>4.3133611716709099</v>
      </c>
      <c r="M787" s="16">
        <v>3.2418608848858101E-3</v>
      </c>
      <c r="N787" s="18">
        <v>2.2873890802888699</v>
      </c>
      <c r="O787" s="16">
        <v>1.12732252199022E-2</v>
      </c>
      <c r="P787" s="15">
        <v>10290511.619999999</v>
      </c>
      <c r="Q787" s="16">
        <v>0.117629076897715</v>
      </c>
      <c r="R787" s="17">
        <v>2388603.75</v>
      </c>
      <c r="S787" s="16">
        <v>0.10553234295607</v>
      </c>
      <c r="T787" s="17">
        <v>4510952.5599999996</v>
      </c>
      <c r="U787" s="16">
        <v>0.103294771222465</v>
      </c>
      <c r="V787" s="18">
        <v>4.3081702521818404</v>
      </c>
      <c r="W787" s="16">
        <v>1.094199913618E-2</v>
      </c>
      <c r="X787" s="18">
        <v>2.2812280739214899</v>
      </c>
      <c r="Y787" s="16">
        <v>1.29922719196495E-2</v>
      </c>
      <c r="Z787" s="15">
        <v>19623529.399999999</v>
      </c>
      <c r="AA787" s="16">
        <v>8.48998504538825E-2</v>
      </c>
      <c r="AB787" s="17">
        <v>4553038.62</v>
      </c>
      <c r="AC787" s="16">
        <v>6.7461653846114897E-2</v>
      </c>
      <c r="AD787" s="17">
        <v>8659786.8599999994</v>
      </c>
      <c r="AE787" s="16">
        <v>6.2027729341056E-2</v>
      </c>
      <c r="AF787" s="18">
        <v>4.3099852730877997</v>
      </c>
      <c r="AG787" s="16">
        <v>1.6336133991265201E-2</v>
      </c>
      <c r="AH787" s="18">
        <v>2.26605223861133</v>
      </c>
      <c r="AI787" s="16">
        <v>2.1536274883347601E-2</v>
      </c>
      <c r="AJ787" s="15">
        <v>38921577.789999999</v>
      </c>
      <c r="AK787" s="16">
        <v>0.12627321457822799</v>
      </c>
      <c r="AL787" s="17">
        <v>9027827.1799999997</v>
      </c>
      <c r="AM787" s="16">
        <v>0.12138169559280899</v>
      </c>
      <c r="AN787" s="17">
        <v>17179729.469999999</v>
      </c>
      <c r="AO787" s="16">
        <v>0.10218107285072101</v>
      </c>
      <c r="AP787" s="18">
        <v>4.3112896396849303</v>
      </c>
      <c r="AQ787" s="16">
        <v>4.36204639744317E-3</v>
      </c>
      <c r="AR787" s="18">
        <v>2.2655524266529699</v>
      </c>
      <c r="AS787" s="16">
        <v>2.1858605923247999E-2</v>
      </c>
    </row>
    <row r="788" spans="2:45" x14ac:dyDescent="0.2">
      <c r="B788" s="29"/>
      <c r="C788" s="29"/>
      <c r="D788" s="29"/>
      <c r="E788" s="14" t="s">
        <v>326</v>
      </c>
      <c r="F788" s="15">
        <v>2351975.81</v>
      </c>
      <c r="G788" s="16">
        <v>0.102056788989387</v>
      </c>
      <c r="H788" s="17">
        <v>550363.34</v>
      </c>
      <c r="I788" s="16">
        <v>8.2667504530873806E-2</v>
      </c>
      <c r="J788" s="17">
        <v>999464.98</v>
      </c>
      <c r="K788" s="16">
        <v>5.48235992412179E-2</v>
      </c>
      <c r="L788" s="18">
        <v>4.2734965050542799</v>
      </c>
      <c r="M788" s="16">
        <v>1.7908807992639698E-2</v>
      </c>
      <c r="N788" s="18">
        <v>2.3532348377028698</v>
      </c>
      <c r="O788" s="16">
        <v>4.4778283100744602E-2</v>
      </c>
      <c r="P788" s="15">
        <v>7225667</v>
      </c>
      <c r="Q788" s="16">
        <v>3.5185711426982499E-2</v>
      </c>
      <c r="R788" s="17">
        <v>1685365.14</v>
      </c>
      <c r="S788" s="16">
        <v>1.7248261549293001E-2</v>
      </c>
      <c r="T788" s="17">
        <v>3049320.07</v>
      </c>
      <c r="U788" s="16">
        <v>-9.8769682900517602E-3</v>
      </c>
      <c r="V788" s="18">
        <v>4.2873006142751997</v>
      </c>
      <c r="W788" s="16">
        <v>1.7633306003757902E-2</v>
      </c>
      <c r="X788" s="18">
        <v>2.3695993972846501</v>
      </c>
      <c r="Y788" s="16">
        <v>4.5512202295921601E-2</v>
      </c>
      <c r="Z788" s="15">
        <v>13297476.390000001</v>
      </c>
      <c r="AA788" s="16">
        <v>1.3032235854478101E-2</v>
      </c>
      <c r="AB788" s="17">
        <v>3131124.08</v>
      </c>
      <c r="AC788" s="16">
        <v>1.9885603336683301E-2</v>
      </c>
      <c r="AD788" s="17">
        <v>5731232.0499999998</v>
      </c>
      <c r="AE788" s="16">
        <v>-1.6731645246186699E-2</v>
      </c>
      <c r="AF788" s="18">
        <v>4.24686983021126</v>
      </c>
      <c r="AG788" s="16">
        <v>-6.71974137078068E-3</v>
      </c>
      <c r="AH788" s="18">
        <v>2.3201776291713698</v>
      </c>
      <c r="AI788" s="16">
        <v>3.0270353923997399E-2</v>
      </c>
      <c r="AJ788" s="15">
        <v>25763244.399999999</v>
      </c>
      <c r="AK788" s="16">
        <v>5.9281061572803396E-3</v>
      </c>
      <c r="AL788" s="17">
        <v>6112913.2300000004</v>
      </c>
      <c r="AM788" s="16">
        <v>5.2919445591132902E-2</v>
      </c>
      <c r="AN788" s="17">
        <v>11275061.93</v>
      </c>
      <c r="AO788" s="16">
        <v>1.00112906907195E-2</v>
      </c>
      <c r="AP788" s="18">
        <v>4.21456078806471</v>
      </c>
      <c r="AQ788" s="16">
        <v>-4.4629567466550599E-2</v>
      </c>
      <c r="AR788" s="18">
        <v>2.28497586620351</v>
      </c>
      <c r="AS788" s="16">
        <v>-4.0427117707236499E-3</v>
      </c>
    </row>
    <row r="789" spans="2:45" x14ac:dyDescent="0.2">
      <c r="B789" s="29"/>
      <c r="C789" s="29"/>
      <c r="D789" s="29"/>
      <c r="E789" s="14" t="s">
        <v>327</v>
      </c>
      <c r="F789" s="15">
        <v>20772278.600000001</v>
      </c>
      <c r="G789" s="16">
        <v>0.10427867015629901</v>
      </c>
      <c r="H789" s="17">
        <v>4723489.8</v>
      </c>
      <c r="I789" s="16">
        <v>0.10352187073048</v>
      </c>
      <c r="J789" s="17">
        <v>8397347.0500000007</v>
      </c>
      <c r="K789" s="16">
        <v>9.00300861312225E-2</v>
      </c>
      <c r="L789" s="18">
        <v>4.3976550134606001</v>
      </c>
      <c r="M789" s="16">
        <v>6.8580373972821902E-4</v>
      </c>
      <c r="N789" s="18">
        <v>2.4736715627348</v>
      </c>
      <c r="O789" s="16">
        <v>1.30717346304154E-2</v>
      </c>
      <c r="P789" s="15">
        <v>61552581.539999999</v>
      </c>
      <c r="Q789" s="16">
        <v>4.5626143507313803E-2</v>
      </c>
      <c r="R789" s="17">
        <v>13972803.800000001</v>
      </c>
      <c r="S789" s="16">
        <v>3.5420819355212199E-2</v>
      </c>
      <c r="T789" s="17">
        <v>24854535.25</v>
      </c>
      <c r="U789" s="16">
        <v>2.1032782513853099E-2</v>
      </c>
      <c r="V789" s="18">
        <v>4.4051703882079796</v>
      </c>
      <c r="W789" s="16">
        <v>9.8562091483311905E-3</v>
      </c>
      <c r="X789" s="18">
        <v>2.4765130758178202</v>
      </c>
      <c r="Y789" s="16">
        <v>2.40867496270885E-2</v>
      </c>
      <c r="Z789" s="15">
        <v>115076685.44</v>
      </c>
      <c r="AA789" s="16">
        <v>1.5847846876094501E-2</v>
      </c>
      <c r="AB789" s="17">
        <v>26289234.579999998</v>
      </c>
      <c r="AC789" s="16">
        <v>1.28602967635617E-2</v>
      </c>
      <c r="AD789" s="17">
        <v>47195622.549999997</v>
      </c>
      <c r="AE789" s="16">
        <v>-5.69827025930427E-3</v>
      </c>
      <c r="AF789" s="18">
        <v>4.37733115012586</v>
      </c>
      <c r="AG789" s="16">
        <v>2.9496171605096402E-3</v>
      </c>
      <c r="AH789" s="18">
        <v>2.43829150294787</v>
      </c>
      <c r="AI789" s="16">
        <v>2.1669596351821498E-2</v>
      </c>
      <c r="AJ789" s="15">
        <v>226815173.74000001</v>
      </c>
      <c r="AK789" s="16">
        <v>2.61601255950118E-2</v>
      </c>
      <c r="AL789" s="17">
        <v>51914280.649999999</v>
      </c>
      <c r="AM789" s="16">
        <v>3.3231480414849197E-2</v>
      </c>
      <c r="AN789" s="17">
        <v>93101058.989999995</v>
      </c>
      <c r="AO789" s="16">
        <v>4.3550061604716098E-3</v>
      </c>
      <c r="AP789" s="18">
        <v>4.3690323914754998</v>
      </c>
      <c r="AQ789" s="16">
        <v>-6.8439211869523202E-3</v>
      </c>
      <c r="AR789" s="18">
        <v>2.4362254973314799</v>
      </c>
      <c r="AS789" s="16">
        <v>2.1710569769446901E-2</v>
      </c>
    </row>
    <row r="790" spans="2:45" x14ac:dyDescent="0.2">
      <c r="B790" s="28" t="s">
        <v>19</v>
      </c>
      <c r="C790" s="28" t="s">
        <v>11</v>
      </c>
      <c r="D790" s="28" t="s">
        <v>111</v>
      </c>
      <c r="E790" s="14" t="s">
        <v>271</v>
      </c>
      <c r="F790" s="15">
        <v>48867.53</v>
      </c>
      <c r="G790" s="16">
        <v>-0.17180373722327899</v>
      </c>
      <c r="H790" s="17">
        <v>10430.61</v>
      </c>
      <c r="I790" s="16">
        <v>-0.20529775591648999</v>
      </c>
      <c r="J790" s="17">
        <v>18170.400000000001</v>
      </c>
      <c r="K790" s="16">
        <v>-0.22456748290842701</v>
      </c>
      <c r="L790" s="18">
        <v>4.6850117107244902</v>
      </c>
      <c r="M790" s="16">
        <v>4.2146626541665899E-2</v>
      </c>
      <c r="N790" s="18">
        <v>2.6894030951437502</v>
      </c>
      <c r="O790" s="16">
        <v>6.8044277899319702E-2</v>
      </c>
      <c r="P790" s="15">
        <v>141747.10999999999</v>
      </c>
      <c r="Q790" s="16">
        <v>-0.122416128357817</v>
      </c>
      <c r="R790" s="17">
        <v>30618.11</v>
      </c>
      <c r="S790" s="16">
        <v>-6.0960952027232E-2</v>
      </c>
      <c r="T790" s="17">
        <v>52879.66</v>
      </c>
      <c r="U790" s="16">
        <v>-8.2397837582331795E-2</v>
      </c>
      <c r="V790" s="18">
        <v>4.6295186084314102</v>
      </c>
      <c r="W790" s="16">
        <v>-6.54447506344462E-2</v>
      </c>
      <c r="X790" s="18">
        <v>2.6805601624518798</v>
      </c>
      <c r="Y790" s="16">
        <v>-4.3611809577744201E-2</v>
      </c>
      <c r="Z790" s="15">
        <v>309220.68</v>
      </c>
      <c r="AA790" s="16">
        <v>-7.4154736901325902E-2</v>
      </c>
      <c r="AB790" s="17">
        <v>68114.460000000006</v>
      </c>
      <c r="AC790" s="16">
        <v>7.4660906544743097E-3</v>
      </c>
      <c r="AD790" s="17">
        <v>115877.26</v>
      </c>
      <c r="AE790" s="16">
        <v>-2.47634966101987E-2</v>
      </c>
      <c r="AF790" s="18">
        <v>4.5397215216857001</v>
      </c>
      <c r="AG790" s="16">
        <v>-8.1015955090634598E-2</v>
      </c>
      <c r="AH790" s="18">
        <v>2.6685190864885802</v>
      </c>
      <c r="AI790" s="16">
        <v>-5.0645397418420501E-2</v>
      </c>
      <c r="AJ790" s="15">
        <v>683927.18</v>
      </c>
      <c r="AK790" s="16">
        <v>-0.107428304016344</v>
      </c>
      <c r="AL790" s="17">
        <v>149179.88</v>
      </c>
      <c r="AM790" s="16">
        <v>-2.0465253770814401E-2</v>
      </c>
      <c r="AN790" s="17">
        <v>248112.87</v>
      </c>
      <c r="AO790" s="16">
        <v>-5.7717201534113402E-2</v>
      </c>
      <c r="AP790" s="18">
        <v>4.5845805748067399</v>
      </c>
      <c r="AQ790" s="16">
        <v>-8.8779954545055495E-2</v>
      </c>
      <c r="AR790" s="18">
        <v>2.7565163387131002</v>
      </c>
      <c r="AS790" s="16">
        <v>-5.2756033075382798E-2</v>
      </c>
    </row>
    <row r="791" spans="2:45" x14ac:dyDescent="0.2">
      <c r="B791" s="29"/>
      <c r="C791" s="29"/>
      <c r="D791" s="29"/>
      <c r="E791" s="14" t="s">
        <v>272</v>
      </c>
      <c r="F791" s="15">
        <v>198832.89</v>
      </c>
      <c r="G791" s="16">
        <v>0.20884630632995699</v>
      </c>
      <c r="H791" s="17">
        <v>37002.269999999997</v>
      </c>
      <c r="I791" s="16">
        <v>0.19596918467378699</v>
      </c>
      <c r="J791" s="17">
        <v>73105.850000000006</v>
      </c>
      <c r="K791" s="16">
        <v>0.188890665125407</v>
      </c>
      <c r="L791" s="18">
        <v>5.3735322184287604</v>
      </c>
      <c r="M791" s="16">
        <v>1.0767101545080499E-2</v>
      </c>
      <c r="N791" s="18">
        <v>2.7197945171282498</v>
      </c>
      <c r="O791" s="16">
        <v>1.6785093692737101E-2</v>
      </c>
      <c r="P791" s="15">
        <v>549095.44999999995</v>
      </c>
      <c r="Q791" s="16">
        <v>0.20025404677059999</v>
      </c>
      <c r="R791" s="17">
        <v>101346.71</v>
      </c>
      <c r="S791" s="16">
        <v>0.183649641413175</v>
      </c>
      <c r="T791" s="17">
        <v>200750.31</v>
      </c>
      <c r="U791" s="16">
        <v>0.18521551169881201</v>
      </c>
      <c r="V791" s="18">
        <v>5.4179898883742803</v>
      </c>
      <c r="W791" s="16">
        <v>1.4028142092453001E-2</v>
      </c>
      <c r="X791" s="18">
        <v>2.7352159506005198</v>
      </c>
      <c r="Y791" s="16">
        <v>1.2688439295088901E-2</v>
      </c>
      <c r="Z791" s="15">
        <v>1123704</v>
      </c>
      <c r="AA791" s="16">
        <v>0.46834733580973598</v>
      </c>
      <c r="AB791" s="17">
        <v>203109.16</v>
      </c>
      <c r="AC791" s="16">
        <v>0.52787394156623402</v>
      </c>
      <c r="AD791" s="17">
        <v>404589.97</v>
      </c>
      <c r="AE791" s="16">
        <v>0.50886313108571501</v>
      </c>
      <c r="AF791" s="18">
        <v>5.5325126646183804</v>
      </c>
      <c r="AG791" s="16">
        <v>-3.8960416914681502E-2</v>
      </c>
      <c r="AH791" s="18">
        <v>2.7773896619335399</v>
      </c>
      <c r="AI791" s="16">
        <v>-2.68518690935379E-2</v>
      </c>
      <c r="AJ791" s="15">
        <v>2277099.7200000002</v>
      </c>
      <c r="AK791" s="16">
        <v>0.78624297322238601</v>
      </c>
      <c r="AL791" s="17">
        <v>405975.01</v>
      </c>
      <c r="AM791" s="16">
        <v>1.0644545606684701</v>
      </c>
      <c r="AN791" s="17">
        <v>808786.73</v>
      </c>
      <c r="AO791" s="16">
        <v>0.93739693037320104</v>
      </c>
      <c r="AP791" s="18">
        <v>5.6089652414812399</v>
      </c>
      <c r="AQ791" s="16">
        <v>-0.13476275658786999</v>
      </c>
      <c r="AR791" s="18">
        <v>2.8154513860532799</v>
      </c>
      <c r="AS791" s="16">
        <v>-7.8019096025767801E-2</v>
      </c>
    </row>
    <row r="792" spans="2:45" x14ac:dyDescent="0.2">
      <c r="B792" s="29"/>
      <c r="C792" s="29"/>
      <c r="D792" s="29"/>
      <c r="E792" s="14" t="s">
        <v>273</v>
      </c>
      <c r="F792" s="15">
        <v>229293.58</v>
      </c>
      <c r="G792" s="16">
        <v>0.32381694187876803</v>
      </c>
      <c r="H792" s="17">
        <v>43647.76</v>
      </c>
      <c r="I792" s="16">
        <v>0.62399392784855301</v>
      </c>
      <c r="J792" s="17">
        <v>69121.22</v>
      </c>
      <c r="K792" s="16">
        <v>0.270500427168819</v>
      </c>
      <c r="L792" s="18">
        <v>5.25327256198256</v>
      </c>
      <c r="M792" s="16">
        <v>-0.18483873666169201</v>
      </c>
      <c r="N792" s="18">
        <v>3.3172675482290401</v>
      </c>
      <c r="O792" s="16">
        <v>4.1964971888092097E-2</v>
      </c>
      <c r="P792" s="15">
        <v>669845.87</v>
      </c>
      <c r="Q792" s="16">
        <v>0.42994583122163199</v>
      </c>
      <c r="R792" s="17">
        <v>131860.38</v>
      </c>
      <c r="S792" s="16">
        <v>0.80656419634635601</v>
      </c>
      <c r="T792" s="17">
        <v>205513.54</v>
      </c>
      <c r="U792" s="16">
        <v>0.39299859285909899</v>
      </c>
      <c r="V792" s="18">
        <v>5.0799631397998404</v>
      </c>
      <c r="W792" s="16">
        <v>-0.20847217380174299</v>
      </c>
      <c r="X792" s="18">
        <v>3.25937585426245</v>
      </c>
      <c r="Y792" s="16">
        <v>2.65235288477212E-2</v>
      </c>
      <c r="Z792" s="15">
        <v>1313754.3400000001</v>
      </c>
      <c r="AA792" s="16">
        <v>0.33109043520631798</v>
      </c>
      <c r="AB792" s="17">
        <v>246464.56</v>
      </c>
      <c r="AC792" s="16">
        <v>0.60435624850566705</v>
      </c>
      <c r="AD792" s="17">
        <v>404701.43</v>
      </c>
      <c r="AE792" s="16">
        <v>0.297476233297778</v>
      </c>
      <c r="AF792" s="18">
        <v>5.3303985773857301</v>
      </c>
      <c r="AG792" s="16">
        <v>-0.170327390536781</v>
      </c>
      <c r="AH792" s="18">
        <v>3.2462310301201498</v>
      </c>
      <c r="AI792" s="16">
        <v>2.59073739047255E-2</v>
      </c>
      <c r="AJ792" s="15">
        <v>2562980.77</v>
      </c>
      <c r="AK792" s="16">
        <v>0.22153189503760501</v>
      </c>
      <c r="AL792" s="17">
        <v>441977.53</v>
      </c>
      <c r="AM792" s="16">
        <v>0.40045587473102801</v>
      </c>
      <c r="AN792" s="17">
        <v>783909.28</v>
      </c>
      <c r="AO792" s="16">
        <v>0.17506887427501</v>
      </c>
      <c r="AP792" s="18">
        <v>5.7988938261182597</v>
      </c>
      <c r="AQ792" s="16">
        <v>-0.12776124040879699</v>
      </c>
      <c r="AR792" s="18">
        <v>3.2694864512893602</v>
      </c>
      <c r="AS792" s="16">
        <v>3.9540678661292399E-2</v>
      </c>
    </row>
    <row r="793" spans="2:45" x14ac:dyDescent="0.2">
      <c r="B793" s="29"/>
      <c r="C793" s="29"/>
      <c r="D793" s="29"/>
      <c r="E793" s="14" t="s">
        <v>274</v>
      </c>
      <c r="F793" s="15">
        <v>89458.39</v>
      </c>
      <c r="G793" s="16">
        <v>0.13567858270449501</v>
      </c>
      <c r="H793" s="17">
        <v>18203.66</v>
      </c>
      <c r="I793" s="16">
        <v>0.23414225714489101</v>
      </c>
      <c r="J793" s="17">
        <v>27435.58</v>
      </c>
      <c r="K793" s="16">
        <v>0.101201201080668</v>
      </c>
      <c r="L793" s="18">
        <v>4.9143078919294299</v>
      </c>
      <c r="M793" s="16">
        <v>-7.9783083246971601E-2</v>
      </c>
      <c r="N793" s="18">
        <v>3.26067063280601</v>
      </c>
      <c r="O793" s="16">
        <v>3.1308884870442102E-2</v>
      </c>
      <c r="P793" s="15">
        <v>233853.74</v>
      </c>
      <c r="Q793" s="16">
        <v>0.16089671917515999</v>
      </c>
      <c r="R793" s="17">
        <v>48037.88</v>
      </c>
      <c r="S793" s="16">
        <v>0.34106667522783701</v>
      </c>
      <c r="T793" s="17">
        <v>70536.83</v>
      </c>
      <c r="U793" s="16">
        <v>0.12210137959131299</v>
      </c>
      <c r="V793" s="18">
        <v>4.8681111656051401</v>
      </c>
      <c r="W793" s="16">
        <v>-0.13434824634805501</v>
      </c>
      <c r="X793" s="18">
        <v>3.3153423537746201</v>
      </c>
      <c r="Y793" s="16">
        <v>3.4573827543084197E-2</v>
      </c>
      <c r="Z793" s="15">
        <v>487356.45</v>
      </c>
      <c r="AA793" s="16">
        <v>0.22143613474802301</v>
      </c>
      <c r="AB793" s="17">
        <v>98987.18</v>
      </c>
      <c r="AC793" s="16">
        <v>0.49554278085813902</v>
      </c>
      <c r="AD793" s="17">
        <v>145782.39999999999</v>
      </c>
      <c r="AE793" s="16">
        <v>0.20384537125854499</v>
      </c>
      <c r="AF793" s="18">
        <v>4.9234299835594904</v>
      </c>
      <c r="AG793" s="16">
        <v>-0.183282383906687</v>
      </c>
      <c r="AH793" s="18">
        <v>3.3430403807318299</v>
      </c>
      <c r="AI793" s="16">
        <v>1.46121453049142E-2</v>
      </c>
      <c r="AJ793" s="15">
        <v>1037624.21</v>
      </c>
      <c r="AK793" s="16">
        <v>0.30604593020736998</v>
      </c>
      <c r="AL793" s="17">
        <v>207170.82</v>
      </c>
      <c r="AM793" s="16">
        <v>0.736150136460341</v>
      </c>
      <c r="AN793" s="17">
        <v>307957.26</v>
      </c>
      <c r="AO793" s="16">
        <v>0.29892397051472003</v>
      </c>
      <c r="AP793" s="18">
        <v>5.0085442052119102</v>
      </c>
      <c r="AQ793" s="16">
        <v>-0.24773445407772601</v>
      </c>
      <c r="AR793" s="18">
        <v>3.3693773285292901</v>
      </c>
      <c r="AS793" s="16">
        <v>5.48296886832192E-3</v>
      </c>
    </row>
    <row r="794" spans="2:45" x14ac:dyDescent="0.2">
      <c r="B794" s="29"/>
      <c r="C794" s="29"/>
      <c r="D794" s="29"/>
      <c r="E794" s="14" t="s">
        <v>275</v>
      </c>
      <c r="F794" s="15">
        <v>266501.28000000003</v>
      </c>
      <c r="G794" s="16">
        <v>0.87186989211127597</v>
      </c>
      <c r="H794" s="17">
        <v>65257.72</v>
      </c>
      <c r="I794" s="16">
        <v>1.9296447670388599</v>
      </c>
      <c r="J794" s="17">
        <v>87741.78</v>
      </c>
      <c r="K794" s="16">
        <v>0.91213426597566205</v>
      </c>
      <c r="L794" s="18">
        <v>4.0838276298957403</v>
      </c>
      <c r="M794" s="16">
        <v>-0.36105909044963602</v>
      </c>
      <c r="N794" s="18">
        <v>3.0373361470442002</v>
      </c>
      <c r="O794" s="16">
        <v>-2.1057294239660299E-2</v>
      </c>
      <c r="P794" s="15">
        <v>810878.51</v>
      </c>
      <c r="Q794" s="16">
        <v>0.89448371252203496</v>
      </c>
      <c r="R794" s="17">
        <v>205573.88</v>
      </c>
      <c r="S794" s="16">
        <v>2.05333605237553</v>
      </c>
      <c r="T794" s="17">
        <v>270899.52</v>
      </c>
      <c r="U794" s="16">
        <v>0.99966428610972702</v>
      </c>
      <c r="V794" s="18">
        <v>3.9444627401107599</v>
      </c>
      <c r="W794" s="16">
        <v>-0.37953645454515</v>
      </c>
      <c r="X794" s="18">
        <v>2.99328145727242</v>
      </c>
      <c r="Y794" s="16">
        <v>-5.25991159207614E-2</v>
      </c>
      <c r="Z794" s="15">
        <v>1540206.07</v>
      </c>
      <c r="AA794" s="16">
        <v>0.66578770628426098</v>
      </c>
      <c r="AB794" s="17">
        <v>371761.72</v>
      </c>
      <c r="AC794" s="16">
        <v>1.54236430169387</v>
      </c>
      <c r="AD794" s="17">
        <v>515624.54</v>
      </c>
      <c r="AE794" s="16">
        <v>0.73698922744006501</v>
      </c>
      <c r="AF794" s="18">
        <v>4.1429926405548203</v>
      </c>
      <c r="AG794" s="16">
        <v>-0.34478795773901599</v>
      </c>
      <c r="AH794" s="18">
        <v>2.9870689824033598</v>
      </c>
      <c r="AI794" s="16">
        <v>-4.0991342969201802E-2</v>
      </c>
      <c r="AJ794" s="15">
        <v>2780849.8</v>
      </c>
      <c r="AK794" s="16">
        <v>0.37214445067016899</v>
      </c>
      <c r="AL794" s="17">
        <v>609144.93999999994</v>
      </c>
      <c r="AM794" s="16">
        <v>0.90555250673659005</v>
      </c>
      <c r="AN794" s="17">
        <v>924441.06</v>
      </c>
      <c r="AO794" s="16">
        <v>0.413580603330507</v>
      </c>
      <c r="AP794" s="18">
        <v>4.5651693339191199</v>
      </c>
      <c r="AQ794" s="16">
        <v>-0.27992304288687703</v>
      </c>
      <c r="AR794" s="18">
        <v>3.0081418062499301</v>
      </c>
      <c r="AS794" s="16">
        <v>-2.9312904098084101E-2</v>
      </c>
    </row>
    <row r="795" spans="2:45" x14ac:dyDescent="0.2">
      <c r="B795" s="29"/>
      <c r="C795" s="29"/>
      <c r="D795" s="29"/>
      <c r="E795" s="14" t="s">
        <v>276</v>
      </c>
      <c r="F795" s="15">
        <v>50705.56</v>
      </c>
      <c r="G795" s="16">
        <v>-0.112220995264472</v>
      </c>
      <c r="H795" s="17">
        <v>8498.69</v>
      </c>
      <c r="I795" s="16">
        <v>-0.13293537434399</v>
      </c>
      <c r="J795" s="17">
        <v>16011.15</v>
      </c>
      <c r="K795" s="16">
        <v>-7.9846993166300104E-2</v>
      </c>
      <c r="L795" s="18">
        <v>5.9662795089596203</v>
      </c>
      <c r="M795" s="16">
        <v>2.3890236628954599E-2</v>
      </c>
      <c r="N795" s="18">
        <v>3.16689057313185</v>
      </c>
      <c r="O795" s="16">
        <v>-3.51832813214107E-2</v>
      </c>
      <c r="P795" s="15">
        <v>147923.91</v>
      </c>
      <c r="Q795" s="16">
        <v>-4.3110262261200301E-2</v>
      </c>
      <c r="R795" s="17">
        <v>24789.98</v>
      </c>
      <c r="S795" s="16">
        <v>-6.2530300451906898E-2</v>
      </c>
      <c r="T795" s="17">
        <v>47317.53</v>
      </c>
      <c r="U795" s="16">
        <v>-1.3079053741193E-2</v>
      </c>
      <c r="V795" s="18">
        <v>5.9670846850219297</v>
      </c>
      <c r="W795" s="16">
        <v>2.0715376934388401E-2</v>
      </c>
      <c r="X795" s="18">
        <v>3.1261967816156102</v>
      </c>
      <c r="Y795" s="16">
        <v>-3.0429193578116801E-2</v>
      </c>
      <c r="Z795" s="15">
        <v>341933.05</v>
      </c>
      <c r="AA795" s="16">
        <v>-0.109357327325857</v>
      </c>
      <c r="AB795" s="17">
        <v>57017.8</v>
      </c>
      <c r="AC795" s="16">
        <v>-0.12248271561294601</v>
      </c>
      <c r="AD795" s="17">
        <v>108697.5</v>
      </c>
      <c r="AE795" s="16">
        <v>-0.10134625065509401</v>
      </c>
      <c r="AF795" s="18">
        <v>5.9969527059970797</v>
      </c>
      <c r="AG795" s="16">
        <v>1.49574128289186E-2</v>
      </c>
      <c r="AH795" s="18">
        <v>3.1457305825801001</v>
      </c>
      <c r="AI795" s="16">
        <v>-8.9145309598978699E-3</v>
      </c>
      <c r="AJ795" s="15">
        <v>897348.43</v>
      </c>
      <c r="AK795" s="16">
        <v>-1.41668324647566E-2</v>
      </c>
      <c r="AL795" s="17">
        <v>151464.57999999999</v>
      </c>
      <c r="AM795" s="16">
        <v>-3.2039507647270003E-2</v>
      </c>
      <c r="AN795" s="17">
        <v>280335.48</v>
      </c>
      <c r="AO795" s="16">
        <v>-6.0322130950516202E-2</v>
      </c>
      <c r="AP795" s="18">
        <v>5.92447706255812</v>
      </c>
      <c r="AQ795" s="16">
        <v>1.8464261014488299E-2</v>
      </c>
      <c r="AR795" s="18">
        <v>3.20098058939953</v>
      </c>
      <c r="AS795" s="16">
        <v>4.9118213811342903E-2</v>
      </c>
    </row>
    <row r="796" spans="2:45" x14ac:dyDescent="0.2">
      <c r="B796" s="29"/>
      <c r="C796" s="29"/>
      <c r="D796" s="29"/>
      <c r="E796" s="14" t="s">
        <v>277</v>
      </c>
      <c r="F796" s="15">
        <v>37780.75</v>
      </c>
      <c r="G796" s="16">
        <v>1.73616680988883E-3</v>
      </c>
      <c r="H796" s="17">
        <v>7161.62</v>
      </c>
      <c r="I796" s="16">
        <v>0.226128433581471</v>
      </c>
      <c r="J796" s="17">
        <v>11280.02</v>
      </c>
      <c r="K796" s="16">
        <v>3.5417487751562898E-3</v>
      </c>
      <c r="L796" s="18">
        <v>5.2754474546261898</v>
      </c>
      <c r="M796" s="16">
        <v>-0.18300877838395899</v>
      </c>
      <c r="N796" s="18">
        <v>3.3493513309373601</v>
      </c>
      <c r="O796" s="16">
        <v>-1.7992096168109001E-3</v>
      </c>
      <c r="P796" s="15">
        <v>108688.57</v>
      </c>
      <c r="Q796" s="16">
        <v>3.7719881070714903E-2</v>
      </c>
      <c r="R796" s="17">
        <v>20432.89</v>
      </c>
      <c r="S796" s="16">
        <v>0.27880679104949302</v>
      </c>
      <c r="T796" s="17">
        <v>31969.7</v>
      </c>
      <c r="U796" s="16">
        <v>3.4829777481996199E-2</v>
      </c>
      <c r="V796" s="18">
        <v>5.3192950189620696</v>
      </c>
      <c r="W796" s="16">
        <v>-0.18852489028535999</v>
      </c>
      <c r="X796" s="18">
        <v>3.3997369384135601</v>
      </c>
      <c r="Y796" s="16">
        <v>2.7928299432503001E-3</v>
      </c>
      <c r="Z796" s="15">
        <v>206708.76</v>
      </c>
      <c r="AA796" s="16">
        <v>-0.10238792472415199</v>
      </c>
      <c r="AB796" s="17">
        <v>36023.22</v>
      </c>
      <c r="AC796" s="16">
        <v>3.1148373911014798E-2</v>
      </c>
      <c r="AD796" s="17">
        <v>64052.75</v>
      </c>
      <c r="AE796" s="16">
        <v>-7.0081621696408997E-2</v>
      </c>
      <c r="AF796" s="18">
        <v>5.7382088552883399</v>
      </c>
      <c r="AG796" s="16">
        <v>-0.12950250615115699</v>
      </c>
      <c r="AH796" s="18">
        <v>3.2271644855216999</v>
      </c>
      <c r="AI796" s="16">
        <v>-3.4741009298771199E-2</v>
      </c>
      <c r="AJ796" s="15">
        <v>455364.9</v>
      </c>
      <c r="AK796" s="16">
        <v>-0.106677868123484</v>
      </c>
      <c r="AL796" s="17">
        <v>75669.58</v>
      </c>
      <c r="AM796" s="16">
        <v>-1.0911922832140699E-2</v>
      </c>
      <c r="AN796" s="17">
        <v>141863.67000000001</v>
      </c>
      <c r="AO796" s="16">
        <v>-7.3710520021758805E-2</v>
      </c>
      <c r="AP796" s="18">
        <v>6.0178066271809598</v>
      </c>
      <c r="AQ796" s="16">
        <v>-9.6822464552962895E-2</v>
      </c>
      <c r="AR796" s="18">
        <v>3.2098767781772501</v>
      </c>
      <c r="AS796" s="16">
        <v>-3.5590761650990198E-2</v>
      </c>
    </row>
    <row r="797" spans="2:45" x14ac:dyDescent="0.2">
      <c r="B797" s="29"/>
      <c r="C797" s="29"/>
      <c r="D797" s="29"/>
      <c r="E797" s="14" t="s">
        <v>278</v>
      </c>
      <c r="F797" s="15">
        <v>169877.05</v>
      </c>
      <c r="G797" s="16">
        <v>0.16434196333067899</v>
      </c>
      <c r="H797" s="17">
        <v>36256.35</v>
      </c>
      <c r="I797" s="16">
        <v>0.34813293051359501</v>
      </c>
      <c r="J797" s="17">
        <v>66602.45</v>
      </c>
      <c r="K797" s="16">
        <v>0.31900457238098101</v>
      </c>
      <c r="L797" s="18">
        <v>4.6854426879705198</v>
      </c>
      <c r="M797" s="16">
        <v>-0.13633000353525801</v>
      </c>
      <c r="N797" s="18">
        <v>2.5506126276135501</v>
      </c>
      <c r="O797" s="16">
        <v>-0.11725706816248201</v>
      </c>
      <c r="P797" s="15">
        <v>467841.19</v>
      </c>
      <c r="Q797" s="16">
        <v>5.6504534372058102E-2</v>
      </c>
      <c r="R797" s="17">
        <v>101146.41</v>
      </c>
      <c r="S797" s="16">
        <v>0.22637965333023899</v>
      </c>
      <c r="T797" s="17">
        <v>185594.51</v>
      </c>
      <c r="U797" s="16">
        <v>0.192003232890603</v>
      </c>
      <c r="V797" s="18">
        <v>4.6253860122173398</v>
      </c>
      <c r="W797" s="16">
        <v>-0.138517561423075</v>
      </c>
      <c r="X797" s="18">
        <v>2.5207706305536699</v>
      </c>
      <c r="Y797" s="16">
        <v>-0.11367309649820399</v>
      </c>
      <c r="Z797" s="15">
        <v>939129.21</v>
      </c>
      <c r="AA797" s="16">
        <v>6.2514431491961703E-2</v>
      </c>
      <c r="AB797" s="17">
        <v>198163.43</v>
      </c>
      <c r="AC797" s="16">
        <v>0.13555752668895099</v>
      </c>
      <c r="AD797" s="17">
        <v>368597.71</v>
      </c>
      <c r="AE797" s="16">
        <v>8.8815394870099595E-2</v>
      </c>
      <c r="AF797" s="18">
        <v>4.7391650921666004</v>
      </c>
      <c r="AG797" s="16">
        <v>-6.4323553391405705E-2</v>
      </c>
      <c r="AH797" s="18">
        <v>2.5478433113434198</v>
      </c>
      <c r="AI797" s="16">
        <v>-2.4155576328231201E-2</v>
      </c>
      <c r="AJ797" s="15">
        <v>1969835.89</v>
      </c>
      <c r="AK797" s="16">
        <v>0.11178013554880301</v>
      </c>
      <c r="AL797" s="17">
        <v>386946.28</v>
      </c>
      <c r="AM797" s="16">
        <v>0.12204833857970999</v>
      </c>
      <c r="AN797" s="17">
        <v>734036.5</v>
      </c>
      <c r="AO797" s="16">
        <v>6.5777612282328105E-2</v>
      </c>
      <c r="AP797" s="18">
        <v>5.0907218697127696</v>
      </c>
      <c r="AQ797" s="16">
        <v>-9.1513018448960409E-3</v>
      </c>
      <c r="AR797" s="18">
        <v>2.6835666754991099</v>
      </c>
      <c r="AS797" s="16">
        <v>4.3163341710624102E-2</v>
      </c>
    </row>
    <row r="798" spans="2:45" x14ac:dyDescent="0.2">
      <c r="B798" s="29"/>
      <c r="C798" s="29"/>
      <c r="D798" s="29"/>
      <c r="E798" s="14" t="s">
        <v>279</v>
      </c>
      <c r="F798" s="15">
        <v>174923.38</v>
      </c>
      <c r="G798" s="16">
        <v>0.321775751611308</v>
      </c>
      <c r="H798" s="17">
        <v>42162.93</v>
      </c>
      <c r="I798" s="16">
        <v>0.42064276922527499</v>
      </c>
      <c r="J798" s="17">
        <v>79636.92</v>
      </c>
      <c r="K798" s="16">
        <v>0.39764774018611998</v>
      </c>
      <c r="L798" s="18">
        <v>4.1487482013228201</v>
      </c>
      <c r="M798" s="16">
        <v>-6.9593158643169603E-2</v>
      </c>
      <c r="N798" s="18">
        <v>2.1965111156986001</v>
      </c>
      <c r="O798" s="16">
        <v>-5.4285487246384698E-2</v>
      </c>
      <c r="P798" s="15">
        <v>482840.36</v>
      </c>
      <c r="Q798" s="16">
        <v>0.32059967389822402</v>
      </c>
      <c r="R798" s="17">
        <v>110308.67</v>
      </c>
      <c r="S798" s="16">
        <v>0.33410192366489</v>
      </c>
      <c r="T798" s="17">
        <v>209337.43</v>
      </c>
      <c r="U798" s="16">
        <v>0.33041023773859801</v>
      </c>
      <c r="V798" s="18">
        <v>4.3771750670187597</v>
      </c>
      <c r="W798" s="16">
        <v>-1.0120853232544001E-2</v>
      </c>
      <c r="X798" s="18">
        <v>2.3065170906129899</v>
      </c>
      <c r="Y798" s="16">
        <v>-7.3740892561455296E-3</v>
      </c>
      <c r="Z798" s="15">
        <v>978547.54</v>
      </c>
      <c r="AA798" s="16">
        <v>0.77798444719843496</v>
      </c>
      <c r="AB798" s="17">
        <v>223090.48</v>
      </c>
      <c r="AC798" s="16">
        <v>0.69058080483719197</v>
      </c>
      <c r="AD798" s="17">
        <v>424853.17</v>
      </c>
      <c r="AE798" s="16">
        <v>0.71933363601365397</v>
      </c>
      <c r="AF798" s="18">
        <v>4.3863258530798799</v>
      </c>
      <c r="AG798" s="16">
        <v>5.17003636331127E-2</v>
      </c>
      <c r="AH798" s="18">
        <v>2.3032605358693701</v>
      </c>
      <c r="AI798" s="16">
        <v>3.4112524734155499E-2</v>
      </c>
      <c r="AJ798" s="15">
        <v>1893731.38</v>
      </c>
      <c r="AK798" s="16">
        <v>1.29741886713638</v>
      </c>
      <c r="AL798" s="17">
        <v>432685.21</v>
      </c>
      <c r="AM798" s="16">
        <v>1.0914922081639</v>
      </c>
      <c r="AN798" s="17">
        <v>827354.79</v>
      </c>
      <c r="AO798" s="16">
        <v>1.14717119521183</v>
      </c>
      <c r="AP798" s="18">
        <v>4.3766954271443703</v>
      </c>
      <c r="AQ798" s="16">
        <v>9.84592044706947E-2</v>
      </c>
      <c r="AR798" s="18">
        <v>2.28889879274162</v>
      </c>
      <c r="AS798" s="16">
        <v>6.9974705444818805E-2</v>
      </c>
    </row>
    <row r="799" spans="2:45" x14ac:dyDescent="0.2">
      <c r="B799" s="29"/>
      <c r="C799" s="29"/>
      <c r="D799" s="29"/>
      <c r="E799" s="14" t="s">
        <v>280</v>
      </c>
      <c r="F799" s="15">
        <v>29421.46</v>
      </c>
      <c r="G799" s="16">
        <v>3.5619749999295999E-2</v>
      </c>
      <c r="H799" s="17">
        <v>4189.6499999999996</v>
      </c>
      <c r="I799" s="16">
        <v>6.2284482758620599E-2</v>
      </c>
      <c r="J799" s="17">
        <v>9198.64</v>
      </c>
      <c r="K799" s="16">
        <v>1.8942956235468201E-2</v>
      </c>
      <c r="L799" s="18">
        <v>7.02241476018283</v>
      </c>
      <c r="M799" s="16">
        <v>-2.5101310611334301E-2</v>
      </c>
      <c r="N799" s="18">
        <v>3.1984575980797199</v>
      </c>
      <c r="O799" s="16">
        <v>1.6366758965036501E-2</v>
      </c>
      <c r="P799" s="15">
        <v>88302.11</v>
      </c>
      <c r="Q799" s="16">
        <v>1.5212533056852599E-2</v>
      </c>
      <c r="R799" s="17">
        <v>12613.61</v>
      </c>
      <c r="S799" s="16">
        <v>5.22179511563578E-2</v>
      </c>
      <c r="T799" s="17">
        <v>27910.12</v>
      </c>
      <c r="U799" s="16">
        <v>1.34860975796634E-2</v>
      </c>
      <c r="V799" s="18">
        <v>7.0005422714036696</v>
      </c>
      <c r="W799" s="16">
        <v>-3.5168966713443099E-2</v>
      </c>
      <c r="X799" s="18">
        <v>3.1638025920347199</v>
      </c>
      <c r="Y799" s="16">
        <v>1.7034624168127299E-3</v>
      </c>
      <c r="Z799" s="15">
        <v>204462.97</v>
      </c>
      <c r="AA799" s="16">
        <v>9.49870607463177E-2</v>
      </c>
      <c r="AB799" s="17">
        <v>29255.34</v>
      </c>
      <c r="AC799" s="16">
        <v>0.14324356959831999</v>
      </c>
      <c r="AD799" s="17">
        <v>65025.51</v>
      </c>
      <c r="AE799" s="16">
        <v>9.5014334850315602E-2</v>
      </c>
      <c r="AF799" s="18">
        <v>6.9889110842670101</v>
      </c>
      <c r="AG799" s="16">
        <v>-4.2210172998355298E-2</v>
      </c>
      <c r="AH799" s="18">
        <v>3.1443501173616299</v>
      </c>
      <c r="AI799" s="16">
        <v>-2.4907531463263999E-5</v>
      </c>
      <c r="AJ799" s="15">
        <v>481949.68</v>
      </c>
      <c r="AK799" s="16">
        <v>0.12344656805785301</v>
      </c>
      <c r="AL799" s="17">
        <v>67861.02</v>
      </c>
      <c r="AM799" s="16">
        <v>0.184420961946205</v>
      </c>
      <c r="AN799" s="17">
        <v>152305.88</v>
      </c>
      <c r="AO799" s="16">
        <v>0.10917098241081501</v>
      </c>
      <c r="AP799" s="18">
        <v>7.1020105503866597</v>
      </c>
      <c r="AQ799" s="16">
        <v>-5.1480340054232798E-2</v>
      </c>
      <c r="AR799" s="18">
        <v>3.1643537334211902</v>
      </c>
      <c r="AS799" s="16">
        <v>1.2870500466943101E-2</v>
      </c>
    </row>
    <row r="800" spans="2:45" x14ac:dyDescent="0.2">
      <c r="B800" s="29"/>
      <c r="C800" s="29"/>
      <c r="D800" s="29"/>
      <c r="E800" s="14" t="s">
        <v>281</v>
      </c>
      <c r="F800" s="15">
        <v>91663.98</v>
      </c>
      <c r="G800" s="16">
        <v>1.0464670283289199</v>
      </c>
      <c r="H800" s="17">
        <v>21907.22</v>
      </c>
      <c r="I800" s="16">
        <v>1.1312909518088099</v>
      </c>
      <c r="J800" s="17">
        <v>39379.550000000003</v>
      </c>
      <c r="K800" s="16">
        <v>1.1013499379939899</v>
      </c>
      <c r="L800" s="18">
        <v>4.1841904175883604</v>
      </c>
      <c r="M800" s="16">
        <v>-3.9799316657306599E-2</v>
      </c>
      <c r="N800" s="18">
        <v>2.3277051159802502</v>
      </c>
      <c r="O800" s="16">
        <v>-2.61179295617304E-2</v>
      </c>
      <c r="P800" s="15">
        <v>259920</v>
      </c>
      <c r="Q800" s="16">
        <v>1.0701458635671</v>
      </c>
      <c r="R800" s="17">
        <v>58541.79</v>
      </c>
      <c r="S800" s="16">
        <v>0.92778724518273703</v>
      </c>
      <c r="T800" s="17">
        <v>105985.38</v>
      </c>
      <c r="U800" s="16">
        <v>0.93808712939942496</v>
      </c>
      <c r="V800" s="18">
        <v>4.43990523692562</v>
      </c>
      <c r="W800" s="16">
        <v>7.3845606531578595E-2</v>
      </c>
      <c r="X800" s="18">
        <v>2.4524137197035998</v>
      </c>
      <c r="Y800" s="16">
        <v>6.8138698288861196E-2</v>
      </c>
      <c r="Z800" s="15">
        <v>526982.73</v>
      </c>
      <c r="AA800" s="16">
        <v>1.12097713519769</v>
      </c>
      <c r="AB800" s="17">
        <v>116605.68</v>
      </c>
      <c r="AC800" s="16">
        <v>0.85316113865642496</v>
      </c>
      <c r="AD800" s="17">
        <v>212439.07</v>
      </c>
      <c r="AE800" s="16">
        <v>0.85883070951574303</v>
      </c>
      <c r="AF800" s="18">
        <v>4.5193572903138204</v>
      </c>
      <c r="AG800" s="16">
        <v>0.144518461430415</v>
      </c>
      <c r="AH800" s="18">
        <v>2.4806299989921801</v>
      </c>
      <c r="AI800" s="16">
        <v>0.14102759564922199</v>
      </c>
      <c r="AJ800" s="15">
        <v>1001277.24</v>
      </c>
      <c r="AK800" s="16">
        <v>0.92773629693058202</v>
      </c>
      <c r="AL800" s="17">
        <v>220088.9</v>
      </c>
      <c r="AM800" s="16">
        <v>0.68081583782585398</v>
      </c>
      <c r="AN800" s="17">
        <v>403648.74</v>
      </c>
      <c r="AO800" s="16">
        <v>0.65436632346399204</v>
      </c>
      <c r="AP800" s="18">
        <v>4.5494218018264396</v>
      </c>
      <c r="AQ800" s="16">
        <v>0.14690512401651401</v>
      </c>
      <c r="AR800" s="18">
        <v>2.4805657513014898</v>
      </c>
      <c r="AS800" s="16">
        <v>0.16524150037954999</v>
      </c>
    </row>
    <row r="801" spans="2:45" x14ac:dyDescent="0.2">
      <c r="B801" s="29"/>
      <c r="C801" s="29"/>
      <c r="D801" s="29"/>
      <c r="E801" s="14" t="s">
        <v>282</v>
      </c>
      <c r="F801" s="15">
        <v>167826.62</v>
      </c>
      <c r="G801" s="16">
        <v>0.26330414093287202</v>
      </c>
      <c r="H801" s="17">
        <v>28076.19</v>
      </c>
      <c r="I801" s="16">
        <v>0.204012117230431</v>
      </c>
      <c r="J801" s="17">
        <v>54796.66</v>
      </c>
      <c r="K801" s="16">
        <v>0.25058190977779599</v>
      </c>
      <c r="L801" s="18">
        <v>5.9775425369325399</v>
      </c>
      <c r="M801" s="16">
        <v>4.9245371249942202E-2</v>
      </c>
      <c r="N801" s="18">
        <v>3.06271623124475</v>
      </c>
      <c r="O801" s="16">
        <v>1.0173049086674201E-2</v>
      </c>
      <c r="P801" s="15">
        <v>472636.41</v>
      </c>
      <c r="Q801" s="16">
        <v>0.29832362687306402</v>
      </c>
      <c r="R801" s="17">
        <v>79724.13</v>
      </c>
      <c r="S801" s="16">
        <v>0.233734642563559</v>
      </c>
      <c r="T801" s="17">
        <v>153444.24</v>
      </c>
      <c r="U801" s="16">
        <v>0.27315803334380401</v>
      </c>
      <c r="V801" s="18">
        <v>5.9283984660603997</v>
      </c>
      <c r="W801" s="16">
        <v>5.2352412002710999E-2</v>
      </c>
      <c r="X801" s="18">
        <v>3.08018345947688</v>
      </c>
      <c r="Y801" s="16">
        <v>1.9766276353898601E-2</v>
      </c>
      <c r="Z801" s="15">
        <v>919563.06</v>
      </c>
      <c r="AA801" s="16">
        <v>0.482557014434569</v>
      </c>
      <c r="AB801" s="17">
        <v>157451.29</v>
      </c>
      <c r="AC801" s="16">
        <v>0.52089643383860096</v>
      </c>
      <c r="AD801" s="17">
        <v>302576.81</v>
      </c>
      <c r="AE801" s="16">
        <v>0.50568199658981206</v>
      </c>
      <c r="AF801" s="18">
        <v>5.8403018482732003</v>
      </c>
      <c r="AG801" s="16">
        <v>-2.52084353352496E-2</v>
      </c>
      <c r="AH801" s="18">
        <v>3.0391062024878899</v>
      </c>
      <c r="AI801" s="16">
        <v>-1.53584768946021E-2</v>
      </c>
      <c r="AJ801" s="15">
        <v>1812040.44</v>
      </c>
      <c r="AK801" s="16">
        <v>0.61624809703744099</v>
      </c>
      <c r="AL801" s="17">
        <v>312465.71999999997</v>
      </c>
      <c r="AM801" s="16">
        <v>0.79711409901246799</v>
      </c>
      <c r="AN801" s="17">
        <v>593073.97</v>
      </c>
      <c r="AO801" s="16">
        <v>0.67008871063689901</v>
      </c>
      <c r="AP801" s="18">
        <v>5.7991655532645296</v>
      </c>
      <c r="AQ801" s="16">
        <v>-0.10064247009937401</v>
      </c>
      <c r="AR801" s="18">
        <v>3.0553363183347901</v>
      </c>
      <c r="AS801" s="16">
        <v>-3.2238175886432303E-2</v>
      </c>
    </row>
    <row r="802" spans="2:45" x14ac:dyDescent="0.2">
      <c r="B802" s="29"/>
      <c r="C802" s="29"/>
      <c r="D802" s="29"/>
      <c r="E802" s="14" t="s">
        <v>283</v>
      </c>
      <c r="F802" s="15">
        <v>162213.18</v>
      </c>
      <c r="G802" s="16">
        <v>0.58623917311044305</v>
      </c>
      <c r="H802" s="17">
        <v>25795.279999999999</v>
      </c>
      <c r="I802" s="16">
        <v>0.24073093385934599</v>
      </c>
      <c r="J802" s="17">
        <v>52283.19</v>
      </c>
      <c r="K802" s="16">
        <v>0.62007600382498096</v>
      </c>
      <c r="L802" s="18">
        <v>6.2884830092947199</v>
      </c>
      <c r="M802" s="16">
        <v>0.278471528211504</v>
      </c>
      <c r="N802" s="18">
        <v>3.1025876577156102</v>
      </c>
      <c r="O802" s="16">
        <v>-2.0885952655708102E-2</v>
      </c>
      <c r="P802" s="15">
        <v>469032.39</v>
      </c>
      <c r="Q802" s="16">
        <v>0.59843852541994402</v>
      </c>
      <c r="R802" s="17">
        <v>74194.73</v>
      </c>
      <c r="S802" s="16">
        <v>0.146352131856546</v>
      </c>
      <c r="T802" s="17">
        <v>149844.67000000001</v>
      </c>
      <c r="U802" s="16">
        <v>0.60611744035475801</v>
      </c>
      <c r="V802" s="18">
        <v>6.3216402297036396</v>
      </c>
      <c r="W802" s="16">
        <v>0.394369566732722</v>
      </c>
      <c r="X802" s="18">
        <v>3.13012394768529</v>
      </c>
      <c r="Y802" s="16">
        <v>-4.7810419972267402E-3</v>
      </c>
      <c r="Z802" s="15">
        <v>908306.05</v>
      </c>
      <c r="AA802" s="16">
        <v>0.75070603597903396</v>
      </c>
      <c r="AB802" s="17">
        <v>160019.06</v>
      </c>
      <c r="AC802" s="16">
        <v>0.31997158769626199</v>
      </c>
      <c r="AD802" s="17">
        <v>291245.67</v>
      </c>
      <c r="AE802" s="16">
        <v>0.80788672435850895</v>
      </c>
      <c r="AF802" s="18">
        <v>5.6762366308113501</v>
      </c>
      <c r="AG802" s="16">
        <v>0.32632099985919499</v>
      </c>
      <c r="AH802" s="18">
        <v>3.1186937474469598</v>
      </c>
      <c r="AI802" s="16">
        <v>-3.16284685368017E-2</v>
      </c>
      <c r="AJ802" s="15">
        <v>1768421.76</v>
      </c>
      <c r="AK802" s="16">
        <v>0.81863941365581905</v>
      </c>
      <c r="AL802" s="17">
        <v>338438.05</v>
      </c>
      <c r="AM802" s="16">
        <v>0.42548211806533998</v>
      </c>
      <c r="AN802" s="17">
        <v>561135.19999999995</v>
      </c>
      <c r="AO802" s="16">
        <v>0.82198927447814496</v>
      </c>
      <c r="AP802" s="18">
        <v>5.2252450928611598</v>
      </c>
      <c r="AQ802" s="16">
        <v>0.27580654334974802</v>
      </c>
      <c r="AR802" s="18">
        <v>3.15150744419527</v>
      </c>
      <c r="AS802" s="16">
        <v>-1.8385732941737099E-3</v>
      </c>
    </row>
    <row r="803" spans="2:45" x14ac:dyDescent="0.2">
      <c r="B803" s="29"/>
      <c r="C803" s="29"/>
      <c r="D803" s="29"/>
      <c r="E803" s="14" t="s">
        <v>284</v>
      </c>
      <c r="F803" s="15">
        <v>230233.59</v>
      </c>
      <c r="G803" s="16">
        <v>1.0325277946468301</v>
      </c>
      <c r="H803" s="17">
        <v>72615.039999999994</v>
      </c>
      <c r="I803" s="16">
        <v>1.2677856255918101</v>
      </c>
      <c r="J803" s="17">
        <v>123025.68</v>
      </c>
      <c r="K803" s="16">
        <v>1.28827427966026</v>
      </c>
      <c r="L803" s="18">
        <v>3.17060473973436</v>
      </c>
      <c r="M803" s="16">
        <v>-0.103739007907148</v>
      </c>
      <c r="N803" s="18">
        <v>1.87142708741785</v>
      </c>
      <c r="O803" s="16">
        <v>-0.11176391190806199</v>
      </c>
      <c r="P803" s="15">
        <v>649955.63</v>
      </c>
      <c r="Q803" s="16">
        <v>0.94050590890052299</v>
      </c>
      <c r="R803" s="17">
        <v>187699.31</v>
      </c>
      <c r="S803" s="16">
        <v>0.98676420652770402</v>
      </c>
      <c r="T803" s="17">
        <v>319983.96000000002</v>
      </c>
      <c r="U803" s="16">
        <v>1.0149192096536599</v>
      </c>
      <c r="V803" s="18">
        <v>3.4627491704684501</v>
      </c>
      <c r="W803" s="16">
        <v>-2.3283234857561199E-2</v>
      </c>
      <c r="X803" s="18">
        <v>2.0312131583095598</v>
      </c>
      <c r="Y803" s="16">
        <v>-3.6931158528151202E-2</v>
      </c>
      <c r="Z803" s="15">
        <v>1241518.5</v>
      </c>
      <c r="AA803" s="16">
        <v>0.89812894517126396</v>
      </c>
      <c r="AB803" s="17">
        <v>351393.59</v>
      </c>
      <c r="AC803" s="16">
        <v>0.68268981484806901</v>
      </c>
      <c r="AD803" s="17">
        <v>601888.22</v>
      </c>
      <c r="AE803" s="16">
        <v>0.71624455985592095</v>
      </c>
      <c r="AF803" s="18">
        <v>3.5331279093622601</v>
      </c>
      <c r="AG803" s="16">
        <v>0.12803258712458901</v>
      </c>
      <c r="AH803" s="18">
        <v>2.0627060951616598</v>
      </c>
      <c r="AI803" s="16">
        <v>0.105978127808669</v>
      </c>
      <c r="AJ803" s="15">
        <v>2274329.92</v>
      </c>
      <c r="AK803" s="16">
        <v>0.74312238508735795</v>
      </c>
      <c r="AL803" s="17">
        <v>634883.69999999995</v>
      </c>
      <c r="AM803" s="16">
        <v>0.45266511402089399</v>
      </c>
      <c r="AN803" s="17">
        <v>1085001.17</v>
      </c>
      <c r="AO803" s="16">
        <v>0.46744688321380501</v>
      </c>
      <c r="AP803" s="18">
        <v>3.5822780140677701</v>
      </c>
      <c r="AQ803" s="16">
        <v>0.19994785326846301</v>
      </c>
      <c r="AR803" s="18">
        <v>2.0961543479257299</v>
      </c>
      <c r="AS803" s="16">
        <v>0.18786063402159101</v>
      </c>
    </row>
    <row r="804" spans="2:45" x14ac:dyDescent="0.2">
      <c r="B804" s="29"/>
      <c r="C804" s="29"/>
      <c r="D804" s="29"/>
      <c r="E804" s="14" t="s">
        <v>285</v>
      </c>
      <c r="F804" s="15">
        <v>100033.99</v>
      </c>
      <c r="G804" s="16">
        <v>0.51753975703038302</v>
      </c>
      <c r="H804" s="17">
        <v>45574.22</v>
      </c>
      <c r="I804" s="16">
        <v>1.0263224119762899</v>
      </c>
      <c r="J804" s="17">
        <v>73022.929999999993</v>
      </c>
      <c r="K804" s="16">
        <v>1.0160774482817601</v>
      </c>
      <c r="L804" s="18">
        <v>2.1949687784014702</v>
      </c>
      <c r="M804" s="16">
        <v>-0.25108672338558902</v>
      </c>
      <c r="N804" s="18">
        <v>1.3698983319349101</v>
      </c>
      <c r="O804" s="16">
        <v>-0.24728102170691299</v>
      </c>
      <c r="P804" s="15">
        <v>270523.52000000002</v>
      </c>
      <c r="Q804" s="16">
        <v>0.35370719892441399</v>
      </c>
      <c r="R804" s="17">
        <v>110377.94</v>
      </c>
      <c r="S804" s="16">
        <v>0.62471239860629602</v>
      </c>
      <c r="T804" s="17">
        <v>176837.99</v>
      </c>
      <c r="U804" s="16">
        <v>0.61685134097143701</v>
      </c>
      <c r="V804" s="18">
        <v>2.4508839356849701</v>
      </c>
      <c r="W804" s="16">
        <v>-0.16680195209586299</v>
      </c>
      <c r="X804" s="18">
        <v>1.5297816945329501</v>
      </c>
      <c r="Y804" s="16">
        <v>-0.16275098110684699</v>
      </c>
      <c r="Z804" s="15">
        <v>500867.63</v>
      </c>
      <c r="AA804" s="16">
        <v>0.21691699749559801</v>
      </c>
      <c r="AB804" s="17">
        <v>208270.47</v>
      </c>
      <c r="AC804" s="16">
        <v>0.31079101373504697</v>
      </c>
      <c r="AD804" s="17">
        <v>334080.71000000002</v>
      </c>
      <c r="AE804" s="16">
        <v>0.30694946445426202</v>
      </c>
      <c r="AF804" s="18">
        <v>2.4048902852142202</v>
      </c>
      <c r="AG804" s="16">
        <v>-7.1616310499382205E-2</v>
      </c>
      <c r="AH804" s="18">
        <v>1.49924139588904</v>
      </c>
      <c r="AI804" s="16">
        <v>-6.8887489078438294E-2</v>
      </c>
      <c r="AJ804" s="15">
        <v>990295.7</v>
      </c>
      <c r="AK804" s="16">
        <v>0.16049943246843101</v>
      </c>
      <c r="AL804" s="17">
        <v>390555.35</v>
      </c>
      <c r="AM804" s="16">
        <v>0.141463085156948</v>
      </c>
      <c r="AN804" s="17">
        <v>626929.26</v>
      </c>
      <c r="AO804" s="16">
        <v>0.13652003221119799</v>
      </c>
      <c r="AP804" s="18">
        <v>2.53560910124519</v>
      </c>
      <c r="AQ804" s="16">
        <v>1.66771466892114E-2</v>
      </c>
      <c r="AR804" s="18">
        <v>1.5795971941076701</v>
      </c>
      <c r="AS804" s="16">
        <v>2.10989684102432E-2</v>
      </c>
    </row>
    <row r="805" spans="2:45" x14ac:dyDescent="0.2">
      <c r="B805" s="29"/>
      <c r="C805" s="29"/>
      <c r="D805" s="29"/>
      <c r="E805" s="14" t="s">
        <v>286</v>
      </c>
      <c r="F805" s="15">
        <v>99108.72</v>
      </c>
      <c r="G805" s="16">
        <v>0.40213895799541499</v>
      </c>
      <c r="H805" s="17">
        <v>22050.97</v>
      </c>
      <c r="I805" s="16">
        <v>0.78875526767281401</v>
      </c>
      <c r="J805" s="17">
        <v>29764.23</v>
      </c>
      <c r="K805" s="16">
        <v>0.405300857366654</v>
      </c>
      <c r="L805" s="18">
        <v>4.4945288121112101</v>
      </c>
      <c r="M805" s="16">
        <v>-0.21613706283050699</v>
      </c>
      <c r="N805" s="18">
        <v>3.3297928419448399</v>
      </c>
      <c r="O805" s="16">
        <v>-2.2499803900808001E-3</v>
      </c>
      <c r="P805" s="15">
        <v>292791.67</v>
      </c>
      <c r="Q805" s="16">
        <v>0.45535762305503202</v>
      </c>
      <c r="R805" s="17">
        <v>67303.83</v>
      </c>
      <c r="S805" s="16">
        <v>0.97238727041531803</v>
      </c>
      <c r="T805" s="17">
        <v>88900.4</v>
      </c>
      <c r="U805" s="16">
        <v>0.51892444914035096</v>
      </c>
      <c r="V805" s="18">
        <v>4.3502973010599799</v>
      </c>
      <c r="W805" s="16">
        <v>-0.26213394048695998</v>
      </c>
      <c r="X805" s="18">
        <v>3.2934797818682502</v>
      </c>
      <c r="Y805" s="16">
        <v>-4.1849893272371298E-2</v>
      </c>
      <c r="Z805" s="15">
        <v>567833.32999999996</v>
      </c>
      <c r="AA805" s="16">
        <v>0.16887580077341799</v>
      </c>
      <c r="AB805" s="17">
        <v>120343.29</v>
      </c>
      <c r="AC805" s="16">
        <v>0.50263315714024004</v>
      </c>
      <c r="AD805" s="17">
        <v>169022.96</v>
      </c>
      <c r="AE805" s="16">
        <v>0.21515266391063401</v>
      </c>
      <c r="AF805" s="18">
        <v>4.7184461219233702</v>
      </c>
      <c r="AG805" s="16">
        <v>-0.22211499512097699</v>
      </c>
      <c r="AH805" s="18">
        <v>3.3595041170737998</v>
      </c>
      <c r="AI805" s="16">
        <v>-3.8083168075595301E-2</v>
      </c>
      <c r="AJ805" s="15">
        <v>1141870.3400000001</v>
      </c>
      <c r="AK805" s="16">
        <v>1.6523625017937998E-2</v>
      </c>
      <c r="AL805" s="17">
        <v>218096.47</v>
      </c>
      <c r="AM805" s="16">
        <v>0.188948703746912</v>
      </c>
      <c r="AN805" s="17">
        <v>328695.25</v>
      </c>
      <c r="AO805" s="16">
        <v>1.6529559990352299E-2</v>
      </c>
      <c r="AP805" s="18">
        <v>5.2356204573141403</v>
      </c>
      <c r="AQ805" s="16">
        <v>-0.14502314371140199</v>
      </c>
      <c r="AR805" s="18">
        <v>3.4739484066167701</v>
      </c>
      <c r="AS805" s="16">
        <v>-5.8384651543113902E-6</v>
      </c>
    </row>
    <row r="806" spans="2:45" x14ac:dyDescent="0.2">
      <c r="B806" s="29"/>
      <c r="C806" s="29"/>
      <c r="D806" s="29"/>
      <c r="E806" s="14" t="s">
        <v>287</v>
      </c>
      <c r="F806" s="15">
        <v>119167.19</v>
      </c>
      <c r="G806" s="16">
        <v>0.35014672159379301</v>
      </c>
      <c r="H806" s="17">
        <v>28553.19</v>
      </c>
      <c r="I806" s="16">
        <v>0.70854620457899098</v>
      </c>
      <c r="J806" s="17">
        <v>37275.26</v>
      </c>
      <c r="K806" s="16">
        <v>0.33847221688592599</v>
      </c>
      <c r="L806" s="18">
        <v>4.1735158138197503</v>
      </c>
      <c r="M806" s="16">
        <v>-0.20976868054528999</v>
      </c>
      <c r="N806" s="18">
        <v>3.1969512754572298</v>
      </c>
      <c r="O806" s="16">
        <v>8.7222615162152392E-3</v>
      </c>
      <c r="P806" s="15">
        <v>362392.29</v>
      </c>
      <c r="Q806" s="16">
        <v>0.40741215555388699</v>
      </c>
      <c r="R806" s="17">
        <v>89068.09</v>
      </c>
      <c r="S806" s="16">
        <v>0.86885446437507596</v>
      </c>
      <c r="T806" s="17">
        <v>114137.69</v>
      </c>
      <c r="U806" s="16">
        <v>0.44782718778675801</v>
      </c>
      <c r="V806" s="18">
        <v>4.06871069088829</v>
      </c>
      <c r="W806" s="16">
        <v>-0.246911847667865</v>
      </c>
      <c r="X806" s="18">
        <v>3.1750448953364998</v>
      </c>
      <c r="Y806" s="16">
        <v>-2.7914265303065702E-2</v>
      </c>
      <c r="Z806" s="15">
        <v>724141.67</v>
      </c>
      <c r="AA806" s="16">
        <v>0.17205459203857301</v>
      </c>
      <c r="AB806" s="17">
        <v>171759.17</v>
      </c>
      <c r="AC806" s="16">
        <v>0.463576695035958</v>
      </c>
      <c r="AD806" s="17">
        <v>230901.22</v>
      </c>
      <c r="AE806" s="16">
        <v>0.178478714000192</v>
      </c>
      <c r="AF806" s="18">
        <v>4.2160291645564003</v>
      </c>
      <c r="AG806" s="16">
        <v>-0.199184712346231</v>
      </c>
      <c r="AH806" s="18">
        <v>3.1361535032166601</v>
      </c>
      <c r="AI806" s="16">
        <v>-5.4511989782255899E-3</v>
      </c>
      <c r="AJ806" s="15">
        <v>1440252.14</v>
      </c>
      <c r="AK806" s="16">
        <v>3.5203411651617098E-2</v>
      </c>
      <c r="AL806" s="17">
        <v>307193.43</v>
      </c>
      <c r="AM806" s="16">
        <v>0.16943054595073401</v>
      </c>
      <c r="AN806" s="17">
        <v>446060.89</v>
      </c>
      <c r="AO806" s="16">
        <v>2.6609350098843701E-2</v>
      </c>
      <c r="AP806" s="18">
        <v>4.6884210381712901</v>
      </c>
      <c r="AQ806" s="16">
        <v>-0.114779911268686</v>
      </c>
      <c r="AR806" s="18">
        <v>3.2288240737716301</v>
      </c>
      <c r="AS806" s="16">
        <v>8.3713065266218401E-3</v>
      </c>
    </row>
    <row r="807" spans="2:45" x14ac:dyDescent="0.2">
      <c r="B807" s="29"/>
      <c r="C807" s="29"/>
      <c r="D807" s="29"/>
      <c r="E807" s="14" t="s">
        <v>288</v>
      </c>
      <c r="F807" s="15">
        <v>188700.33</v>
      </c>
      <c r="G807" s="16">
        <v>0.41104013216943802</v>
      </c>
      <c r="H807" s="17">
        <v>31290.22</v>
      </c>
      <c r="I807" s="16">
        <v>0.37876331660527901</v>
      </c>
      <c r="J807" s="17">
        <v>62451.83</v>
      </c>
      <c r="K807" s="16">
        <v>0.38673093922566099</v>
      </c>
      <c r="L807" s="18">
        <v>6.0306488736736297</v>
      </c>
      <c r="M807" s="16">
        <v>2.3409975574074399E-2</v>
      </c>
      <c r="N807" s="18">
        <v>3.0215340367127799</v>
      </c>
      <c r="O807" s="16">
        <v>1.7529855472433201E-2</v>
      </c>
      <c r="P807" s="15">
        <v>504909.15</v>
      </c>
      <c r="Q807" s="16">
        <v>0.38399908952107997</v>
      </c>
      <c r="R807" s="17">
        <v>83370.77</v>
      </c>
      <c r="S807" s="16">
        <v>0.33321046652500502</v>
      </c>
      <c r="T807" s="17">
        <v>166390.85999999999</v>
      </c>
      <c r="U807" s="16">
        <v>0.345713444828258</v>
      </c>
      <c r="V807" s="18">
        <v>6.0561891176008098</v>
      </c>
      <c r="W807" s="16">
        <v>3.8094977703299303E-2</v>
      </c>
      <c r="X807" s="18">
        <v>3.0344764730466598</v>
      </c>
      <c r="Y807" s="16">
        <v>2.84500722200247E-2</v>
      </c>
      <c r="Z807" s="15">
        <v>965658.52</v>
      </c>
      <c r="AA807" s="16">
        <v>0.701004770328158</v>
      </c>
      <c r="AB807" s="17">
        <v>160215.48000000001</v>
      </c>
      <c r="AC807" s="16">
        <v>0.72446414386798097</v>
      </c>
      <c r="AD807" s="17">
        <v>321513.23</v>
      </c>
      <c r="AE807" s="16">
        <v>0.72629103940404505</v>
      </c>
      <c r="AF807" s="18">
        <v>6.0272485530112299</v>
      </c>
      <c r="AG807" s="16">
        <v>-1.3603862755420099E-2</v>
      </c>
      <c r="AH807" s="18">
        <v>3.0034798879038398</v>
      </c>
      <c r="AI807" s="16">
        <v>-1.46477439195984E-2</v>
      </c>
      <c r="AJ807" s="15">
        <v>1827177.41</v>
      </c>
      <c r="AK807" s="16">
        <v>1.0002263090505601</v>
      </c>
      <c r="AL807" s="17">
        <v>300214.89</v>
      </c>
      <c r="AM807" s="16">
        <v>1.1043838267408399</v>
      </c>
      <c r="AN807" s="17">
        <v>603567.1</v>
      </c>
      <c r="AO807" s="16">
        <v>1.06551099886384</v>
      </c>
      <c r="AP807" s="18">
        <v>6.0862317988291696</v>
      </c>
      <c r="AQ807" s="16">
        <v>-4.94954942946816E-2</v>
      </c>
      <c r="AR807" s="18">
        <v>3.0272978928109202</v>
      </c>
      <c r="AS807" s="16">
        <v>-3.1607040509193697E-2</v>
      </c>
    </row>
    <row r="808" spans="2:45" x14ac:dyDescent="0.2">
      <c r="B808" s="29"/>
      <c r="C808" s="29"/>
      <c r="D808" s="29"/>
      <c r="E808" s="14" t="s">
        <v>289</v>
      </c>
      <c r="F808" s="15">
        <v>87640.09</v>
      </c>
      <c r="G808" s="16">
        <v>0.30019968815415998</v>
      </c>
      <c r="H808" s="17">
        <v>21125.74</v>
      </c>
      <c r="I808" s="16">
        <v>0.398673078158093</v>
      </c>
      <c r="J808" s="17">
        <v>38498.82</v>
      </c>
      <c r="K808" s="16">
        <v>0.38215394292139598</v>
      </c>
      <c r="L808" s="18">
        <v>4.1484979934430699</v>
      </c>
      <c r="M808" s="16">
        <v>-7.0404865541283002E-2</v>
      </c>
      <c r="N808" s="18">
        <v>2.2764357453033601</v>
      </c>
      <c r="O808" s="16">
        <v>-5.9294592463421697E-2</v>
      </c>
      <c r="P808" s="15">
        <v>242591.34</v>
      </c>
      <c r="Q808" s="16">
        <v>0.28182322984381197</v>
      </c>
      <c r="R808" s="17">
        <v>57329.03</v>
      </c>
      <c r="S808" s="16">
        <v>0.35184438034229898</v>
      </c>
      <c r="T808" s="17">
        <v>103928.14</v>
      </c>
      <c r="U808" s="16">
        <v>0.336171489681095</v>
      </c>
      <c r="V808" s="18">
        <v>4.2315619154902899</v>
      </c>
      <c r="W808" s="16">
        <v>-5.1796753765959602E-2</v>
      </c>
      <c r="X808" s="18">
        <v>2.3342218960139198</v>
      </c>
      <c r="Y808" s="16">
        <v>-4.0674614192115398E-2</v>
      </c>
      <c r="Z808" s="15">
        <v>487712.14</v>
      </c>
      <c r="AA808" s="16">
        <v>0.47043569218471898</v>
      </c>
      <c r="AB808" s="17">
        <v>115122.72</v>
      </c>
      <c r="AC808" s="16">
        <v>0.45106496097456</v>
      </c>
      <c r="AD808" s="17">
        <v>209319.18</v>
      </c>
      <c r="AE808" s="16">
        <v>0.44960882500267801</v>
      </c>
      <c r="AF808" s="18">
        <v>4.2364542811358197</v>
      </c>
      <c r="AG808" s="16">
        <v>1.33493204860715E-2</v>
      </c>
      <c r="AH808" s="18">
        <v>2.3299925979071801</v>
      </c>
      <c r="AI808" s="16">
        <v>1.4367232609805601E-2</v>
      </c>
      <c r="AJ808" s="15">
        <v>967518.11</v>
      </c>
      <c r="AK808" s="16">
        <v>0.56900410062695195</v>
      </c>
      <c r="AL808" s="17">
        <v>221974.42</v>
      </c>
      <c r="AM808" s="16">
        <v>0.47292791562521302</v>
      </c>
      <c r="AN808" s="17">
        <v>404192.68</v>
      </c>
      <c r="AO808" s="16">
        <v>0.44929619654332698</v>
      </c>
      <c r="AP808" s="18">
        <v>4.3586919159423898</v>
      </c>
      <c r="AQ808" s="16">
        <v>6.5228029140148303E-2</v>
      </c>
      <c r="AR808" s="18">
        <v>2.3937051754623599</v>
      </c>
      <c r="AS808" s="16">
        <v>8.2597266431208405E-2</v>
      </c>
    </row>
    <row r="809" spans="2:45" x14ac:dyDescent="0.2">
      <c r="B809" s="29"/>
      <c r="C809" s="29"/>
      <c r="D809" s="29"/>
      <c r="E809" s="14" t="s">
        <v>290</v>
      </c>
      <c r="F809" s="15">
        <v>48145.38</v>
      </c>
      <c r="G809" s="16">
        <v>4.9675452373955001E-2</v>
      </c>
      <c r="H809" s="17">
        <v>8829.01</v>
      </c>
      <c r="I809" s="16">
        <v>0.17699732046445299</v>
      </c>
      <c r="J809" s="17">
        <v>13507.21</v>
      </c>
      <c r="K809" s="16">
        <v>-4.1628588781545503E-2</v>
      </c>
      <c r="L809" s="18">
        <v>5.4530893044633499</v>
      </c>
      <c r="M809" s="16">
        <v>-0.108175155437275</v>
      </c>
      <c r="N809" s="18">
        <v>3.5644207797169098</v>
      </c>
      <c r="O809" s="16">
        <v>9.5269996670099305E-2</v>
      </c>
      <c r="P809" s="15">
        <v>131119.96</v>
      </c>
      <c r="Q809" s="16">
        <v>0.14435433941008499</v>
      </c>
      <c r="R809" s="17">
        <v>23546.63</v>
      </c>
      <c r="S809" s="16">
        <v>0.36299689215386099</v>
      </c>
      <c r="T809" s="17">
        <v>35883.760000000002</v>
      </c>
      <c r="U809" s="16">
        <v>5.3707307375736098E-2</v>
      </c>
      <c r="V809" s="18">
        <v>5.5685233937935097</v>
      </c>
      <c r="W809" s="16">
        <v>-0.160413097052825</v>
      </c>
      <c r="X809" s="18">
        <v>3.6540195341848198</v>
      </c>
      <c r="Y809" s="16">
        <v>8.6026766066665497E-2</v>
      </c>
      <c r="Z809" s="15">
        <v>268101.84999999998</v>
      </c>
      <c r="AA809" s="16">
        <v>9.9653424937399898E-2</v>
      </c>
      <c r="AB809" s="17">
        <v>46900.81</v>
      </c>
      <c r="AC809" s="16">
        <v>0.35013099498905698</v>
      </c>
      <c r="AD809" s="17">
        <v>73601.929999999993</v>
      </c>
      <c r="AE809" s="16">
        <v>3.6923949962405403E-2</v>
      </c>
      <c r="AF809" s="18">
        <v>5.7163586300535103</v>
      </c>
      <c r="AG809" s="16">
        <v>-0.185520939065388</v>
      </c>
      <c r="AH809" s="18">
        <v>3.6425926602739902</v>
      </c>
      <c r="AI809" s="16">
        <v>6.0495733536937699E-2</v>
      </c>
      <c r="AJ809" s="15">
        <v>543522.07999999996</v>
      </c>
      <c r="AK809" s="16">
        <v>6.7310548537043893E-2</v>
      </c>
      <c r="AL809" s="17">
        <v>94632.77</v>
      </c>
      <c r="AM809" s="16">
        <v>0.38823760158057602</v>
      </c>
      <c r="AN809" s="17">
        <v>150467.35</v>
      </c>
      <c r="AO809" s="16">
        <v>1.3418962132135601E-2</v>
      </c>
      <c r="AP809" s="18">
        <v>5.7434869548888798</v>
      </c>
      <c r="AQ809" s="16">
        <v>-0.231175882772618</v>
      </c>
      <c r="AR809" s="18">
        <v>3.6122260410647198</v>
      </c>
      <c r="AS809" s="16">
        <v>5.3177992931497602E-2</v>
      </c>
    </row>
    <row r="810" spans="2:45" x14ac:dyDescent="0.2">
      <c r="B810" s="29"/>
      <c r="C810" s="29"/>
      <c r="D810" s="29"/>
      <c r="E810" s="14" t="s">
        <v>291</v>
      </c>
      <c r="F810" s="15">
        <v>28321.119999999999</v>
      </c>
      <c r="G810" s="16">
        <v>0.17328074768833099</v>
      </c>
      <c r="H810" s="17">
        <v>3975.36</v>
      </c>
      <c r="I810" s="16">
        <v>8.8167828186332203E-2</v>
      </c>
      <c r="J810" s="17">
        <v>8532.2900000000009</v>
      </c>
      <c r="K810" s="16">
        <v>0.10382054857964899</v>
      </c>
      <c r="L810" s="18">
        <v>7.1241648555099397</v>
      </c>
      <c r="M810" s="16">
        <v>7.8216721076800597E-2</v>
      </c>
      <c r="N810" s="18">
        <v>3.3192870847099698</v>
      </c>
      <c r="O810" s="16">
        <v>6.2927075599434903E-2</v>
      </c>
      <c r="P810" s="15">
        <v>82260.52</v>
      </c>
      <c r="Q810" s="16">
        <v>0.10436980500733101</v>
      </c>
      <c r="R810" s="17">
        <v>12420.72</v>
      </c>
      <c r="S810" s="16">
        <v>9.5897856241005996E-2</v>
      </c>
      <c r="T810" s="17">
        <v>26458.47</v>
      </c>
      <c r="U810" s="16">
        <v>0.101165321691215</v>
      </c>
      <c r="V810" s="18">
        <v>6.6228463406308196</v>
      </c>
      <c r="W810" s="16">
        <v>7.7306007289620901E-3</v>
      </c>
      <c r="X810" s="18">
        <v>3.10904296431351</v>
      </c>
      <c r="Y810" s="16">
        <v>2.9100837567191899E-3</v>
      </c>
      <c r="Z810" s="15">
        <v>171129.23</v>
      </c>
      <c r="AA810" s="16">
        <v>0.21097822189554399</v>
      </c>
      <c r="AB810" s="17">
        <v>25911.29</v>
      </c>
      <c r="AC810" s="16">
        <v>0.226316840642594</v>
      </c>
      <c r="AD810" s="17">
        <v>55277.01</v>
      </c>
      <c r="AE810" s="16">
        <v>0.21571965677374799</v>
      </c>
      <c r="AF810" s="18">
        <v>6.60442725931438</v>
      </c>
      <c r="AG810" s="16">
        <v>-1.25078758104734E-2</v>
      </c>
      <c r="AH810" s="18">
        <v>3.0958481654488899</v>
      </c>
      <c r="AI810" s="16">
        <v>-3.9001054657506699E-3</v>
      </c>
      <c r="AJ810" s="15">
        <v>367471.55</v>
      </c>
      <c r="AK810" s="16">
        <v>0.20132040401097501</v>
      </c>
      <c r="AL810" s="17">
        <v>59239.24</v>
      </c>
      <c r="AM810" s="16">
        <v>0.29692440633311801</v>
      </c>
      <c r="AN810" s="17">
        <v>124398.49</v>
      </c>
      <c r="AO810" s="16">
        <v>0.255588673847093</v>
      </c>
      <c r="AP810" s="18">
        <v>6.2031779948561097</v>
      </c>
      <c r="AQ810" s="16">
        <v>-7.3715940462907095E-2</v>
      </c>
      <c r="AR810" s="18">
        <v>2.9539872228352602</v>
      </c>
      <c r="AS810" s="16">
        <v>-4.3221375731146899E-2</v>
      </c>
    </row>
    <row r="811" spans="2:45" x14ac:dyDescent="0.2">
      <c r="B811" s="29"/>
      <c r="C811" s="29"/>
      <c r="D811" s="29"/>
      <c r="E811" s="14" t="s">
        <v>292</v>
      </c>
      <c r="F811" s="15">
        <v>361533.41</v>
      </c>
      <c r="G811" s="16">
        <v>0.74646489478292</v>
      </c>
      <c r="H811" s="17">
        <v>59491.61</v>
      </c>
      <c r="I811" s="16">
        <v>0.90258814063100701</v>
      </c>
      <c r="J811" s="17">
        <v>117628.85</v>
      </c>
      <c r="K811" s="16">
        <v>0.81432319052538604</v>
      </c>
      <c r="L811" s="18">
        <v>6.0770486796373504</v>
      </c>
      <c r="M811" s="16">
        <v>-8.2058351208006294E-2</v>
      </c>
      <c r="N811" s="18">
        <v>3.0735096874618799</v>
      </c>
      <c r="O811" s="16">
        <v>-3.7401437680359598E-2</v>
      </c>
      <c r="P811" s="15">
        <v>1084882.49</v>
      </c>
      <c r="Q811" s="16">
        <v>0.77686603303039103</v>
      </c>
      <c r="R811" s="17">
        <v>177331.76</v>
      </c>
      <c r="S811" s="16">
        <v>0.89919958737023897</v>
      </c>
      <c r="T811" s="17">
        <v>349355.93</v>
      </c>
      <c r="U811" s="16">
        <v>0.81273031363412096</v>
      </c>
      <c r="V811" s="18">
        <v>6.1178126805937101</v>
      </c>
      <c r="W811" s="16">
        <v>-6.4413216574693705E-2</v>
      </c>
      <c r="X811" s="18">
        <v>3.1053787751649198</v>
      </c>
      <c r="Y811" s="16">
        <v>-1.97846752680104E-2</v>
      </c>
      <c r="Z811" s="15">
        <v>2089708.76</v>
      </c>
      <c r="AA811" s="16">
        <v>0.81553135428705603</v>
      </c>
      <c r="AB811" s="17">
        <v>344683.31</v>
      </c>
      <c r="AC811" s="16">
        <v>0.93834095848094201</v>
      </c>
      <c r="AD811" s="17">
        <v>683928.64</v>
      </c>
      <c r="AE811" s="16">
        <v>0.86402116658800099</v>
      </c>
      <c r="AF811" s="18">
        <v>6.0626920404123998</v>
      </c>
      <c r="AG811" s="16">
        <v>-6.33581020184035E-2</v>
      </c>
      <c r="AH811" s="18">
        <v>3.0554485333440602</v>
      </c>
      <c r="AI811" s="16">
        <v>-2.60135524049348E-2</v>
      </c>
      <c r="AJ811" s="15">
        <v>4019497.06</v>
      </c>
      <c r="AK811" s="16">
        <v>0.78825693101776995</v>
      </c>
      <c r="AL811" s="17">
        <v>666400.64</v>
      </c>
      <c r="AM811" s="16">
        <v>0.87421250596343003</v>
      </c>
      <c r="AN811" s="17">
        <v>1340878.6499999999</v>
      </c>
      <c r="AO811" s="16">
        <v>0.83119318809869602</v>
      </c>
      <c r="AP811" s="18">
        <v>6.0316524605978801</v>
      </c>
      <c r="AQ811" s="16">
        <v>-4.5862235297311801E-2</v>
      </c>
      <c r="AR811" s="18">
        <v>2.9976590797384999</v>
      </c>
      <c r="AS811" s="16">
        <v>-2.3447147663052299E-2</v>
      </c>
    </row>
    <row r="812" spans="2:45" x14ac:dyDescent="0.2">
      <c r="B812" s="29"/>
      <c r="C812" s="29"/>
      <c r="D812" s="29"/>
      <c r="E812" s="14" t="s">
        <v>293</v>
      </c>
      <c r="F812" s="15">
        <v>63103.86</v>
      </c>
      <c r="G812" s="16">
        <v>0.29205123826629198</v>
      </c>
      <c r="H812" s="17">
        <v>14368.92</v>
      </c>
      <c r="I812" s="16">
        <v>0.73830758138116903</v>
      </c>
      <c r="J812" s="17">
        <v>25992.31</v>
      </c>
      <c r="K812" s="16">
        <v>0.75007759850633804</v>
      </c>
      <c r="L812" s="18">
        <v>4.3916912335791398</v>
      </c>
      <c r="M812" s="16">
        <v>-0.25671886143435302</v>
      </c>
      <c r="N812" s="18">
        <v>2.4277896039251599</v>
      </c>
      <c r="O812" s="16">
        <v>-0.26171774361946198</v>
      </c>
      <c r="P812" s="15">
        <v>166818.15</v>
      </c>
      <c r="Q812" s="16">
        <v>0.19987609822031999</v>
      </c>
      <c r="R812" s="17">
        <v>35970.400000000001</v>
      </c>
      <c r="S812" s="16">
        <v>0.48930461799368002</v>
      </c>
      <c r="T812" s="17">
        <v>65242.400000000001</v>
      </c>
      <c r="U812" s="16">
        <v>0.51336591141104104</v>
      </c>
      <c r="V812" s="18">
        <v>4.6376506794475496</v>
      </c>
      <c r="W812" s="16">
        <v>-0.194338026134146</v>
      </c>
      <c r="X812" s="18">
        <v>2.5568978149179098</v>
      </c>
      <c r="Y812" s="16">
        <v>-0.207147399599101</v>
      </c>
      <c r="Z812" s="15">
        <v>321786.21000000002</v>
      </c>
      <c r="AA812" s="16">
        <v>0.50967710244799103</v>
      </c>
      <c r="AB812" s="17">
        <v>70166.69</v>
      </c>
      <c r="AC812" s="16">
        <v>0.67520999605828402</v>
      </c>
      <c r="AD812" s="17">
        <v>127744.07</v>
      </c>
      <c r="AE812" s="16">
        <v>0.73531455004159496</v>
      </c>
      <c r="AF812" s="18">
        <v>4.5860252207992103</v>
      </c>
      <c r="AG812" s="16">
        <v>-9.8813219834997801E-2</v>
      </c>
      <c r="AH812" s="18">
        <v>2.5189913707931799</v>
      </c>
      <c r="AI812" s="16">
        <v>-0.13002682861628501</v>
      </c>
      <c r="AJ812" s="15">
        <v>638791.16</v>
      </c>
      <c r="AK812" s="16">
        <v>0.96454675975081305</v>
      </c>
      <c r="AL812" s="17">
        <v>130884.59</v>
      </c>
      <c r="AM812" s="16">
        <v>0.82803715109395604</v>
      </c>
      <c r="AN812" s="17">
        <v>237849.94</v>
      </c>
      <c r="AO812" s="16">
        <v>0.88065919631904699</v>
      </c>
      <c r="AP812" s="18">
        <v>4.8805681402218504</v>
      </c>
      <c r="AQ812" s="16">
        <v>7.4675511148755994E-2</v>
      </c>
      <c r="AR812" s="18">
        <v>2.68568980929741</v>
      </c>
      <c r="AS812" s="16">
        <v>4.4605404102963597E-2</v>
      </c>
    </row>
    <row r="813" spans="2:45" x14ac:dyDescent="0.2">
      <c r="B813" s="29"/>
      <c r="C813" s="29"/>
      <c r="D813" s="29"/>
      <c r="E813" s="14" t="s">
        <v>294</v>
      </c>
      <c r="F813" s="15">
        <v>162924.9</v>
      </c>
      <c r="G813" s="16">
        <v>-3.4378917235391299E-2</v>
      </c>
      <c r="H813" s="17">
        <v>23274.89</v>
      </c>
      <c r="I813" s="16">
        <v>2.0713007036922901E-2</v>
      </c>
      <c r="J813" s="17">
        <v>46196.57</v>
      </c>
      <c r="K813" s="16">
        <v>-0.12820194908510099</v>
      </c>
      <c r="L813" s="18">
        <v>7.0000287863873902</v>
      </c>
      <c r="M813" s="16">
        <v>-5.3973961233474498E-2</v>
      </c>
      <c r="N813" s="18">
        <v>3.52677482332563</v>
      </c>
      <c r="O813" s="16">
        <v>0.107620144081818</v>
      </c>
      <c r="P813" s="15">
        <v>472158.95</v>
      </c>
      <c r="Q813" s="16">
        <v>1.6597012305682699E-2</v>
      </c>
      <c r="R813" s="17">
        <v>65972.3</v>
      </c>
      <c r="S813" s="16">
        <v>8.4303864043521706E-2</v>
      </c>
      <c r="T813" s="17">
        <v>132279.31</v>
      </c>
      <c r="U813" s="16">
        <v>-4.4633361695476902E-2</v>
      </c>
      <c r="V813" s="18">
        <v>7.1569272255173804</v>
      </c>
      <c r="W813" s="16">
        <v>-6.2442691558204498E-2</v>
      </c>
      <c r="X813" s="18">
        <v>3.5694089272162102</v>
      </c>
      <c r="Y813" s="16">
        <v>6.4090969420728894E-2</v>
      </c>
      <c r="Z813" s="15">
        <v>944237.74</v>
      </c>
      <c r="AA813" s="16">
        <v>3.1469170245167502E-2</v>
      </c>
      <c r="AB813" s="17">
        <v>131942.67000000001</v>
      </c>
      <c r="AC813" s="16">
        <v>0.117851947851915</v>
      </c>
      <c r="AD813" s="17">
        <v>265521.46999999997</v>
      </c>
      <c r="AE813" s="16">
        <v>-1.1937288432596799E-2</v>
      </c>
      <c r="AF813" s="18">
        <v>7.1564243773451004</v>
      </c>
      <c r="AG813" s="16">
        <v>-7.7275687332962195E-2</v>
      </c>
      <c r="AH813" s="18">
        <v>3.55616342437393</v>
      </c>
      <c r="AI813" s="16">
        <v>4.39308741941156E-2</v>
      </c>
      <c r="AJ813" s="15">
        <v>1873748.47</v>
      </c>
      <c r="AK813" s="16">
        <v>3.9733667488146301E-2</v>
      </c>
      <c r="AL813" s="17">
        <v>252890.75</v>
      </c>
      <c r="AM813" s="16">
        <v>0.121505931116351</v>
      </c>
      <c r="AN813" s="17">
        <v>528484.93999999994</v>
      </c>
      <c r="AO813" s="16">
        <v>-3.1355628082576198E-3</v>
      </c>
      <c r="AP813" s="18">
        <v>7.4093199138363097</v>
      </c>
      <c r="AQ813" s="16">
        <v>-7.2912912325669599E-2</v>
      </c>
      <c r="AR813" s="18">
        <v>3.54550967904592</v>
      </c>
      <c r="AS813" s="16">
        <v>4.3004072266004799E-2</v>
      </c>
    </row>
    <row r="814" spans="2:45" x14ac:dyDescent="0.2">
      <c r="B814" s="29"/>
      <c r="C814" s="29"/>
      <c r="D814" s="29"/>
      <c r="E814" s="14" t="s">
        <v>295</v>
      </c>
      <c r="F814" s="15">
        <v>35704.480000000003</v>
      </c>
      <c r="G814" s="16">
        <v>0.106472703923363</v>
      </c>
      <c r="H814" s="17">
        <v>5973.65</v>
      </c>
      <c r="I814" s="16">
        <v>1.43070844348906E-2</v>
      </c>
      <c r="J814" s="17">
        <v>11291.84</v>
      </c>
      <c r="K814" s="16">
        <v>1.6852323790827298E-2</v>
      </c>
      <c r="L814" s="18">
        <v>5.9769956391820704</v>
      </c>
      <c r="M814" s="16">
        <v>9.0865597709811605E-2</v>
      </c>
      <c r="N814" s="18">
        <v>3.1619718309859199</v>
      </c>
      <c r="O814" s="16">
        <v>8.8135098908395298E-2</v>
      </c>
      <c r="P814" s="15">
        <v>100577.26</v>
      </c>
      <c r="Q814" s="16">
        <v>9.0085952009766698E-2</v>
      </c>
      <c r="R814" s="17">
        <v>16573.259999999998</v>
      </c>
      <c r="S814" s="16">
        <v>4.2721792751206099E-2</v>
      </c>
      <c r="T814" s="17">
        <v>31247.97</v>
      </c>
      <c r="U814" s="16">
        <v>5.4338217232750903E-2</v>
      </c>
      <c r="V814" s="18">
        <v>6.0686467236982899</v>
      </c>
      <c r="W814" s="16">
        <v>4.5423582385854699E-2</v>
      </c>
      <c r="X814" s="18">
        <v>3.2186814055441002</v>
      </c>
      <c r="Y814" s="16">
        <v>3.3905377034364102E-2</v>
      </c>
      <c r="Z814" s="15">
        <v>205588.29</v>
      </c>
      <c r="AA814" s="16">
        <v>0.148090626590512</v>
      </c>
      <c r="AB814" s="17">
        <v>33440.550000000003</v>
      </c>
      <c r="AC814" s="16">
        <v>0.132171387073348</v>
      </c>
      <c r="AD814" s="17">
        <v>65646.37</v>
      </c>
      <c r="AE814" s="16">
        <v>0.13538203437466201</v>
      </c>
      <c r="AF814" s="18">
        <v>6.1478740630761202</v>
      </c>
      <c r="AG814" s="16">
        <v>1.40608036017542E-2</v>
      </c>
      <c r="AH814" s="18">
        <v>3.1317541244093201</v>
      </c>
      <c r="AI814" s="16">
        <v>1.1193229971134099E-2</v>
      </c>
      <c r="AJ814" s="15">
        <v>443137.72</v>
      </c>
      <c r="AK814" s="16">
        <v>-2.61038006739771E-2</v>
      </c>
      <c r="AL814" s="17">
        <v>71668.03</v>
      </c>
      <c r="AM814" s="16">
        <v>3.4658474637321801E-2</v>
      </c>
      <c r="AN814" s="17">
        <v>145366.07999999999</v>
      </c>
      <c r="AO814" s="16">
        <v>-4.0473163712683002E-2</v>
      </c>
      <c r="AP814" s="18">
        <v>6.1831993986719</v>
      </c>
      <c r="AQ814" s="16">
        <v>-5.8726890854103299E-2</v>
      </c>
      <c r="AR814" s="18">
        <v>3.04842587761877</v>
      </c>
      <c r="AS814" s="16">
        <v>1.4975467590156199E-2</v>
      </c>
    </row>
    <row r="815" spans="2:45" x14ac:dyDescent="0.2">
      <c r="B815" s="29"/>
      <c r="C815" s="29"/>
      <c r="D815" s="29"/>
      <c r="E815" s="14" t="s">
        <v>296</v>
      </c>
      <c r="F815" s="15">
        <v>36260.85</v>
      </c>
      <c r="G815" s="16">
        <v>4.5118609246632899E-2</v>
      </c>
      <c r="H815" s="17">
        <v>5910.66</v>
      </c>
      <c r="I815" s="16">
        <v>2.0065960351305201E-2</v>
      </c>
      <c r="J815" s="17">
        <v>10494.11</v>
      </c>
      <c r="K815" s="16">
        <v>2.4979586574412301E-2</v>
      </c>
      <c r="L815" s="18">
        <v>6.1348225071311804</v>
      </c>
      <c r="M815" s="16">
        <v>2.4559832274669399E-2</v>
      </c>
      <c r="N815" s="18">
        <v>3.45535257396768</v>
      </c>
      <c r="O815" s="16">
        <v>1.9648218302110099E-2</v>
      </c>
      <c r="P815" s="15">
        <v>102532.61</v>
      </c>
      <c r="Q815" s="16">
        <v>2.9544969375506901E-2</v>
      </c>
      <c r="R815" s="17">
        <v>16919.310000000001</v>
      </c>
      <c r="S815" s="16">
        <v>6.5208262374264803E-2</v>
      </c>
      <c r="T815" s="17">
        <v>29367.54</v>
      </c>
      <c r="U815" s="16">
        <v>2.2380769694053899E-2</v>
      </c>
      <c r="V815" s="18">
        <v>6.0600940582092298</v>
      </c>
      <c r="W815" s="16">
        <v>-3.3480113005570598E-2</v>
      </c>
      <c r="X815" s="18">
        <v>3.4913584862742999</v>
      </c>
      <c r="Y815" s="16">
        <v>7.0073693616096401E-3</v>
      </c>
      <c r="Z815" s="15">
        <v>209726.56</v>
      </c>
      <c r="AA815" s="16">
        <v>2.6829663677781002E-2</v>
      </c>
      <c r="AB815" s="17">
        <v>34218.47</v>
      </c>
      <c r="AC815" s="16">
        <v>0.108292680082941</v>
      </c>
      <c r="AD815" s="17">
        <v>60519.199999999997</v>
      </c>
      <c r="AE815" s="16">
        <v>1.7342968297042599E-2</v>
      </c>
      <c r="AF815" s="18">
        <v>6.1290455125550602</v>
      </c>
      <c r="AG815" s="16">
        <v>-7.3503161997843194E-2</v>
      </c>
      <c r="AH815" s="18">
        <v>3.4654549300056798</v>
      </c>
      <c r="AI815" s="16">
        <v>9.3249726752606295E-3</v>
      </c>
      <c r="AJ815" s="15">
        <v>461185</v>
      </c>
      <c r="AK815" s="16">
        <v>-5.1938465053481498E-3</v>
      </c>
      <c r="AL815" s="17">
        <v>74645.67</v>
      </c>
      <c r="AM815" s="16">
        <v>0.136007201470732</v>
      </c>
      <c r="AN815" s="17">
        <v>135155.94</v>
      </c>
      <c r="AO815" s="16">
        <v>-7.2859001130387699E-3</v>
      </c>
      <c r="AP815" s="18">
        <v>6.1783221987290098</v>
      </c>
      <c r="AQ815" s="16">
        <v>-0.12429590921014699</v>
      </c>
      <c r="AR815" s="18">
        <v>3.4122436646143699</v>
      </c>
      <c r="AS815" s="16">
        <v>2.1074079716697199E-3</v>
      </c>
    </row>
    <row r="816" spans="2:45" x14ac:dyDescent="0.2">
      <c r="B816" s="29"/>
      <c r="C816" s="29"/>
      <c r="D816" s="29"/>
      <c r="E816" s="14" t="s">
        <v>297</v>
      </c>
      <c r="F816" s="15">
        <v>68837</v>
      </c>
      <c r="G816" s="16">
        <v>0.16072197895197601</v>
      </c>
      <c r="H816" s="17">
        <v>11943.87</v>
      </c>
      <c r="I816" s="16">
        <v>0.40961722527566502</v>
      </c>
      <c r="J816" s="17">
        <v>22842.98</v>
      </c>
      <c r="K816" s="16">
        <v>0.421963734695186</v>
      </c>
      <c r="L816" s="18">
        <v>5.7633748525394202</v>
      </c>
      <c r="M816" s="16">
        <v>-0.17656938483779899</v>
      </c>
      <c r="N816" s="18">
        <v>3.0134859812511299</v>
      </c>
      <c r="O816" s="16">
        <v>-0.183719000259321</v>
      </c>
      <c r="P816" s="15">
        <v>184545.83</v>
      </c>
      <c r="Q816" s="16">
        <v>0.128259570003256</v>
      </c>
      <c r="R816" s="17">
        <v>31411.15</v>
      </c>
      <c r="S816" s="16">
        <v>0.34427961704198301</v>
      </c>
      <c r="T816" s="17">
        <v>59880.71</v>
      </c>
      <c r="U816" s="16">
        <v>0.36730151358117602</v>
      </c>
      <c r="V816" s="18">
        <v>5.8751694859946202</v>
      </c>
      <c r="W816" s="16">
        <v>-0.16069576916896799</v>
      </c>
      <c r="X816" s="18">
        <v>3.0818911465812602</v>
      </c>
      <c r="Y816" s="16">
        <v>-0.17482752794724199</v>
      </c>
      <c r="Z816" s="15">
        <v>368693.48</v>
      </c>
      <c r="AA816" s="16">
        <v>0.41907805790941599</v>
      </c>
      <c r="AB816" s="17">
        <v>62998.14</v>
      </c>
      <c r="AC816" s="16">
        <v>0.679755996239369</v>
      </c>
      <c r="AD816" s="17">
        <v>121506.77</v>
      </c>
      <c r="AE816" s="16">
        <v>0.70767150109875199</v>
      </c>
      <c r="AF816" s="18">
        <v>5.8524502469437998</v>
      </c>
      <c r="AG816" s="16">
        <v>-0.155187979035978</v>
      </c>
      <c r="AH816" s="18">
        <v>3.0343451644710799</v>
      </c>
      <c r="AI816" s="16">
        <v>-0.16899821950746899</v>
      </c>
      <c r="AJ816" s="15">
        <v>749684.09</v>
      </c>
      <c r="AK816" s="16">
        <v>0.86430888053547605</v>
      </c>
      <c r="AL816" s="17">
        <v>121082.6</v>
      </c>
      <c r="AM816" s="16">
        <v>1.12849370993339</v>
      </c>
      <c r="AN816" s="17">
        <v>233522.88</v>
      </c>
      <c r="AO816" s="16">
        <v>1.0519730094011599</v>
      </c>
      <c r="AP816" s="18">
        <v>6.1915096801687399</v>
      </c>
      <c r="AQ816" s="16">
        <v>-0.12411821005859699</v>
      </c>
      <c r="AR816" s="18">
        <v>3.2103239305716</v>
      </c>
      <c r="AS816" s="16">
        <v>-9.1455456775451902E-2</v>
      </c>
    </row>
    <row r="817" spans="2:45" x14ac:dyDescent="0.2">
      <c r="B817" s="29"/>
      <c r="C817" s="29"/>
      <c r="D817" s="29"/>
      <c r="E817" s="14" t="s">
        <v>298</v>
      </c>
      <c r="F817" s="15">
        <v>73488.800000000003</v>
      </c>
      <c r="G817" s="16">
        <v>0.210039158553778</v>
      </c>
      <c r="H817" s="17">
        <v>17662.89</v>
      </c>
      <c r="I817" s="16">
        <v>0.46175681703636301</v>
      </c>
      <c r="J817" s="17">
        <v>21522.41</v>
      </c>
      <c r="K817" s="16">
        <v>0.22823353911930899</v>
      </c>
      <c r="L817" s="18">
        <v>4.1606328296218802</v>
      </c>
      <c r="M817" s="16">
        <v>-0.17220214439836201</v>
      </c>
      <c r="N817" s="18">
        <v>3.4145246745136801</v>
      </c>
      <c r="O817" s="16">
        <v>-1.48134536193967E-2</v>
      </c>
      <c r="P817" s="15">
        <v>190061.4</v>
      </c>
      <c r="Q817" s="16">
        <v>0.21783003841589199</v>
      </c>
      <c r="R817" s="17">
        <v>45126.25</v>
      </c>
      <c r="S817" s="16">
        <v>0.50359436563403304</v>
      </c>
      <c r="T817" s="17">
        <v>53260.47</v>
      </c>
      <c r="U817" s="16">
        <v>0.192481521849132</v>
      </c>
      <c r="V817" s="18">
        <v>4.21177031107172</v>
      </c>
      <c r="W817" s="16">
        <v>-0.190054135443398</v>
      </c>
      <c r="X817" s="18">
        <v>3.5685265263337</v>
      </c>
      <c r="Y817" s="16">
        <v>2.1256947048918E-2</v>
      </c>
      <c r="Z817" s="15">
        <v>384531.3</v>
      </c>
      <c r="AA817" s="16">
        <v>0.14424519931500901</v>
      </c>
      <c r="AB817" s="17">
        <v>90044.36</v>
      </c>
      <c r="AC817" s="16">
        <v>0.49489950840375402</v>
      </c>
      <c r="AD817" s="17">
        <v>107159.69</v>
      </c>
      <c r="AE817" s="16">
        <v>0.109361219969595</v>
      </c>
      <c r="AF817" s="18">
        <v>4.2704651351844802</v>
      </c>
      <c r="AG817" s="16">
        <v>-0.234567144558882</v>
      </c>
      <c r="AH817" s="18">
        <v>3.5883950392167101</v>
      </c>
      <c r="AI817" s="16">
        <v>3.1445104369494402E-2</v>
      </c>
      <c r="AJ817" s="15">
        <v>810706.78</v>
      </c>
      <c r="AK817" s="16">
        <v>0.16156234230046099</v>
      </c>
      <c r="AL817" s="17">
        <v>179710.46</v>
      </c>
      <c r="AM817" s="16">
        <v>0.58137583833559903</v>
      </c>
      <c r="AN817" s="17">
        <v>228260.66</v>
      </c>
      <c r="AO817" s="16">
        <v>0.11438842363412501</v>
      </c>
      <c r="AP817" s="18">
        <v>4.5111830441032801</v>
      </c>
      <c r="AQ817" s="16">
        <v>-0.26547357424974499</v>
      </c>
      <c r="AR817" s="18">
        <v>3.55167105886752</v>
      </c>
      <c r="AS817" s="16">
        <v>4.2331666110185899E-2</v>
      </c>
    </row>
    <row r="818" spans="2:45" x14ac:dyDescent="0.2">
      <c r="B818" s="29"/>
      <c r="C818" s="29"/>
      <c r="D818" s="29"/>
      <c r="E818" s="14" t="s">
        <v>299</v>
      </c>
      <c r="F818" s="15">
        <v>371128.47</v>
      </c>
      <c r="G818" s="16">
        <v>3.1762330886734497E-2</v>
      </c>
      <c r="H818" s="17">
        <v>119464.61</v>
      </c>
      <c r="I818" s="16">
        <v>0.36191422619899899</v>
      </c>
      <c r="J818" s="17">
        <v>109155.49</v>
      </c>
      <c r="K818" s="16">
        <v>0.114483048304463</v>
      </c>
      <c r="L818" s="18">
        <v>3.1065975940489801</v>
      </c>
      <c r="M818" s="16">
        <v>-0.24241753919679199</v>
      </c>
      <c r="N818" s="18">
        <v>3.3999982043963199</v>
      </c>
      <c r="O818" s="16">
        <v>-7.4223396707179201E-2</v>
      </c>
      <c r="P818" s="15">
        <v>1123289.08</v>
      </c>
      <c r="Q818" s="16">
        <v>2.98840924003425E-2</v>
      </c>
      <c r="R818" s="17">
        <v>359830.93</v>
      </c>
      <c r="S818" s="16">
        <v>0.36466466305502798</v>
      </c>
      <c r="T818" s="17">
        <v>329906.44</v>
      </c>
      <c r="U818" s="16">
        <v>0.114051149179242</v>
      </c>
      <c r="V818" s="18">
        <v>3.12171352251459</v>
      </c>
      <c r="W818" s="16">
        <v>-0.24532075880474799</v>
      </c>
      <c r="X818" s="18">
        <v>3.404871635728</v>
      </c>
      <c r="Y818" s="16">
        <v>-7.5550442042905994E-2</v>
      </c>
      <c r="Z818" s="15">
        <v>2457220.9900000002</v>
      </c>
      <c r="AA818" s="16">
        <v>-2.5942657228248601E-2</v>
      </c>
      <c r="AB818" s="17">
        <v>792577.27</v>
      </c>
      <c r="AC818" s="16">
        <v>0.26818974019477698</v>
      </c>
      <c r="AD818" s="17">
        <v>716589.43</v>
      </c>
      <c r="AE818" s="16">
        <v>1.31050019793022E-2</v>
      </c>
      <c r="AF818" s="18">
        <v>3.1002920257856998</v>
      </c>
      <c r="AG818" s="16">
        <v>-0.231930907576851</v>
      </c>
      <c r="AH818" s="18">
        <v>3.4290500070591299</v>
      </c>
      <c r="AI818" s="16">
        <v>-3.8542558896919397E-2</v>
      </c>
      <c r="AJ818" s="15">
        <v>5283892.3499999996</v>
      </c>
      <c r="AK818" s="16">
        <v>-2.2434870075256502E-2</v>
      </c>
      <c r="AL818" s="17">
        <v>1660381.21</v>
      </c>
      <c r="AM818" s="16">
        <v>0.16067966630487401</v>
      </c>
      <c r="AN818" s="17">
        <v>1505002.8</v>
      </c>
      <c r="AO818" s="16">
        <v>-3.0367630951056199E-2</v>
      </c>
      <c r="AP818" s="18">
        <v>3.1823368743133398</v>
      </c>
      <c r="AQ818" s="16">
        <v>-0.15776492144735499</v>
      </c>
      <c r="AR818" s="18">
        <v>3.5108853950304901</v>
      </c>
      <c r="AS818" s="16">
        <v>8.1812046802649807E-3</v>
      </c>
    </row>
    <row r="819" spans="2:45" x14ac:dyDescent="0.2">
      <c r="B819" s="29"/>
      <c r="C819" s="29"/>
      <c r="D819" s="29"/>
      <c r="E819" s="14" t="s">
        <v>300</v>
      </c>
      <c r="F819" s="15">
        <v>158527.04999999999</v>
      </c>
      <c r="G819" s="16">
        <v>0.52176861736593705</v>
      </c>
      <c r="H819" s="17">
        <v>36707.51</v>
      </c>
      <c r="I819" s="16">
        <v>1.0105507672488601</v>
      </c>
      <c r="J819" s="17">
        <v>54121.94</v>
      </c>
      <c r="K819" s="16">
        <v>0.50436673211669003</v>
      </c>
      <c r="L819" s="18">
        <v>4.3186544115904297</v>
      </c>
      <c r="M819" s="16">
        <v>-0.243108583899002</v>
      </c>
      <c r="N819" s="18">
        <v>2.92907183297568</v>
      </c>
      <c r="O819" s="16">
        <v>1.15675818121572E-2</v>
      </c>
      <c r="P819" s="15">
        <v>452856.3</v>
      </c>
      <c r="Q819" s="16">
        <v>0.50384338966665299</v>
      </c>
      <c r="R819" s="17">
        <v>108824.25</v>
      </c>
      <c r="S819" s="16">
        <v>1.1160859810598101</v>
      </c>
      <c r="T819" s="17">
        <v>156796.97</v>
      </c>
      <c r="U819" s="16">
        <v>0.55869112348014704</v>
      </c>
      <c r="V819" s="18">
        <v>4.1613546613002201</v>
      </c>
      <c r="W819" s="16">
        <v>-0.28932784247572102</v>
      </c>
      <c r="X819" s="18">
        <v>2.8881699691008098</v>
      </c>
      <c r="Y819" s="16">
        <v>-3.5188327557184103E-2</v>
      </c>
      <c r="Z819" s="15">
        <v>920850.34</v>
      </c>
      <c r="AA819" s="16">
        <v>0.40788777069244903</v>
      </c>
      <c r="AB819" s="17">
        <v>213353.47</v>
      </c>
      <c r="AC819" s="16">
        <v>0.92921291744151902</v>
      </c>
      <c r="AD819" s="17">
        <v>319080.31</v>
      </c>
      <c r="AE819" s="16">
        <v>0.47527683837957602</v>
      </c>
      <c r="AF819" s="18">
        <v>4.3160785713961003</v>
      </c>
      <c r="AG819" s="16">
        <v>-0.270226858858296</v>
      </c>
      <c r="AH819" s="18">
        <v>2.8859516276638901</v>
      </c>
      <c r="AI819" s="16">
        <v>-4.5678930173638298E-2</v>
      </c>
      <c r="AJ819" s="15">
        <v>1863750.69</v>
      </c>
      <c r="AK819" s="16">
        <v>0.24661600483526999</v>
      </c>
      <c r="AL819" s="17">
        <v>402436.34</v>
      </c>
      <c r="AM819" s="16">
        <v>0.60022453608216297</v>
      </c>
      <c r="AN819" s="17">
        <v>640731.24</v>
      </c>
      <c r="AO819" s="16">
        <v>0.308632464258838</v>
      </c>
      <c r="AP819" s="18">
        <v>4.6311689694822302</v>
      </c>
      <c r="AQ819" s="16">
        <v>-0.22097432158654101</v>
      </c>
      <c r="AR819" s="18">
        <v>2.9087869821986501</v>
      </c>
      <c r="AS819" s="16">
        <v>-4.73902804013746E-2</v>
      </c>
    </row>
    <row r="820" spans="2:45" x14ac:dyDescent="0.2">
      <c r="B820" s="29"/>
      <c r="C820" s="29"/>
      <c r="D820" s="29"/>
      <c r="E820" s="14" t="s">
        <v>301</v>
      </c>
      <c r="F820" s="15">
        <v>53471.7</v>
      </c>
      <c r="G820" s="16">
        <v>0.25944880433894202</v>
      </c>
      <c r="H820" s="17">
        <v>9241.99</v>
      </c>
      <c r="I820" s="16">
        <v>0.164217591268737</v>
      </c>
      <c r="J820" s="17">
        <v>17566.330000000002</v>
      </c>
      <c r="K820" s="16">
        <v>0.182792795643828</v>
      </c>
      <c r="L820" s="18">
        <v>5.7857344576222198</v>
      </c>
      <c r="M820" s="16">
        <v>8.1798466012203905E-2</v>
      </c>
      <c r="N820" s="18">
        <v>3.0439881295637701</v>
      </c>
      <c r="O820" s="16">
        <v>6.4809330068153204E-2</v>
      </c>
      <c r="P820" s="15">
        <v>144781.70000000001</v>
      </c>
      <c r="Q820" s="16">
        <v>0.36390891441265899</v>
      </c>
      <c r="R820" s="17">
        <v>25150.799999999999</v>
      </c>
      <c r="S820" s="16">
        <v>0.27567758388771602</v>
      </c>
      <c r="T820" s="17">
        <v>47583.68</v>
      </c>
      <c r="U820" s="16">
        <v>0.28867325397330501</v>
      </c>
      <c r="V820" s="18">
        <v>5.7565445234346404</v>
      </c>
      <c r="W820" s="16">
        <v>6.9164286994878602E-2</v>
      </c>
      <c r="X820" s="18">
        <v>3.0426755559889398</v>
      </c>
      <c r="Y820" s="16">
        <v>5.8382262693342603E-2</v>
      </c>
      <c r="Z820" s="15">
        <v>278676.21000000002</v>
      </c>
      <c r="AA820" s="16">
        <v>0.92825070312430302</v>
      </c>
      <c r="AB820" s="17">
        <v>47915.45</v>
      </c>
      <c r="AC820" s="16">
        <v>0.76131509802105202</v>
      </c>
      <c r="AD820" s="17">
        <v>90905.58</v>
      </c>
      <c r="AE820" s="16">
        <v>0.78160229316749497</v>
      </c>
      <c r="AF820" s="18">
        <v>5.8159990149315099</v>
      </c>
      <c r="AG820" s="16">
        <v>9.4778955390101893E-2</v>
      </c>
      <c r="AH820" s="18">
        <v>3.06555670179982</v>
      </c>
      <c r="AI820" s="16">
        <v>8.2312652222782695E-2</v>
      </c>
      <c r="AJ820" s="15">
        <v>565854.35</v>
      </c>
      <c r="AK820" s="16">
        <v>1.5809156563156299</v>
      </c>
      <c r="AL820" s="17">
        <v>96580.57</v>
      </c>
      <c r="AM820" s="16">
        <v>1.3112410654715401</v>
      </c>
      <c r="AN820" s="17">
        <v>184054.11</v>
      </c>
      <c r="AO820" s="16">
        <v>1.3029277747658099</v>
      </c>
      <c r="AP820" s="18">
        <v>5.8588839349363999</v>
      </c>
      <c r="AQ820" s="16">
        <v>0.11667956011722699</v>
      </c>
      <c r="AR820" s="18">
        <v>3.0743912754787202</v>
      </c>
      <c r="AS820" s="16">
        <v>0.120710638256161</v>
      </c>
    </row>
    <row r="821" spans="2:45" x14ac:dyDescent="0.2">
      <c r="B821" s="29"/>
      <c r="C821" s="29"/>
      <c r="D821" s="29"/>
      <c r="E821" s="14" t="s">
        <v>302</v>
      </c>
      <c r="F821" s="15">
        <v>89916.19</v>
      </c>
      <c r="G821" s="16">
        <v>-3.8369320970351201E-2</v>
      </c>
      <c r="H821" s="17">
        <v>13870.99</v>
      </c>
      <c r="I821" s="16">
        <v>4.2222104777714696E-3</v>
      </c>
      <c r="J821" s="17">
        <v>25142</v>
      </c>
      <c r="K821" s="16">
        <v>-0.116647688165602</v>
      </c>
      <c r="L821" s="18">
        <v>6.4823195748825402</v>
      </c>
      <c r="M821" s="16">
        <v>-4.2412457127252001E-2</v>
      </c>
      <c r="N821" s="18">
        <v>3.5763340227507801</v>
      </c>
      <c r="O821" s="16">
        <v>8.86151155620966E-2</v>
      </c>
      <c r="P821" s="15">
        <v>250241.3</v>
      </c>
      <c r="Q821" s="16">
        <v>-1.63347180467679E-2</v>
      </c>
      <c r="R821" s="17">
        <v>38326.239999999998</v>
      </c>
      <c r="S821" s="16">
        <v>3.9860716079321699E-2</v>
      </c>
      <c r="T821" s="17">
        <v>68913.83</v>
      </c>
      <c r="U821" s="16">
        <v>-7.1764722204225501E-2</v>
      </c>
      <c r="V821" s="18">
        <v>6.5292421067133102</v>
      </c>
      <c r="W821" s="16">
        <v>-5.4041308857178602E-2</v>
      </c>
      <c r="X821" s="18">
        <v>3.63122032253903</v>
      </c>
      <c r="Y821" s="16">
        <v>5.9715468139806098E-2</v>
      </c>
      <c r="Z821" s="15">
        <v>523636.08</v>
      </c>
      <c r="AA821" s="16">
        <v>-2.20222938899916E-2</v>
      </c>
      <c r="AB821" s="17">
        <v>80493.009999999995</v>
      </c>
      <c r="AC821" s="16">
        <v>6.9186064891548396E-2</v>
      </c>
      <c r="AD821" s="17">
        <v>144735.26</v>
      </c>
      <c r="AE821" s="16">
        <v>-5.6692155409093399E-2</v>
      </c>
      <c r="AF821" s="18">
        <v>6.5053609002819002</v>
      </c>
      <c r="AG821" s="16">
        <v>-8.5306348236769899E-2</v>
      </c>
      <c r="AH821" s="18">
        <v>3.61788882681387</v>
      </c>
      <c r="AI821" s="16">
        <v>3.6753496451773303E-2</v>
      </c>
      <c r="AJ821" s="15">
        <v>1077517.6000000001</v>
      </c>
      <c r="AK821" s="16">
        <v>-7.1823905798801399E-3</v>
      </c>
      <c r="AL821" s="17">
        <v>161989.56</v>
      </c>
      <c r="AM821" s="16">
        <v>0.11602895165678</v>
      </c>
      <c r="AN821" s="17">
        <v>299402.78999999998</v>
      </c>
      <c r="AO821" s="16">
        <v>-4.6180186352482097E-2</v>
      </c>
      <c r="AP821" s="18">
        <v>6.6517718796198997</v>
      </c>
      <c r="AQ821" s="16">
        <v>-0.110401564452023</v>
      </c>
      <c r="AR821" s="18">
        <v>3.5988896429455499</v>
      </c>
      <c r="AS821" s="16">
        <v>4.0885914943903201E-2</v>
      </c>
    </row>
    <row r="822" spans="2:45" x14ac:dyDescent="0.2">
      <c r="B822" s="29"/>
      <c r="C822" s="29"/>
      <c r="D822" s="29"/>
      <c r="E822" s="14" t="s">
        <v>303</v>
      </c>
      <c r="F822" s="15">
        <v>80321.119999999995</v>
      </c>
      <c r="G822" s="16">
        <v>0.27766186049596803</v>
      </c>
      <c r="H822" s="17">
        <v>21833.82</v>
      </c>
      <c r="I822" s="16">
        <v>0.47923404935698799</v>
      </c>
      <c r="J822" s="17">
        <v>37003.300000000003</v>
      </c>
      <c r="K822" s="16">
        <v>0.445759360359329</v>
      </c>
      <c r="L822" s="18">
        <v>3.67874792409207</v>
      </c>
      <c r="M822" s="16">
        <v>-0.13626794823215499</v>
      </c>
      <c r="N822" s="18">
        <v>2.1706474827920701</v>
      </c>
      <c r="O822" s="16">
        <v>-0.116269349154746</v>
      </c>
      <c r="P822" s="15">
        <v>218705.35</v>
      </c>
      <c r="Q822" s="16">
        <v>0.214028822903784</v>
      </c>
      <c r="R822" s="17">
        <v>56596.82</v>
      </c>
      <c r="S822" s="16">
        <v>0.29618033583949899</v>
      </c>
      <c r="T822" s="17">
        <v>95354.31</v>
      </c>
      <c r="U822" s="16">
        <v>0.27242774378266699</v>
      </c>
      <c r="V822" s="18">
        <v>3.86426922926058</v>
      </c>
      <c r="W822" s="16">
        <v>-6.3379693908493406E-2</v>
      </c>
      <c r="X822" s="18">
        <v>2.2936073891154001</v>
      </c>
      <c r="Y822" s="16">
        <v>-4.5895667682688802E-2</v>
      </c>
      <c r="Z822" s="15">
        <v>431030.88</v>
      </c>
      <c r="AA822" s="16">
        <v>0.32658928475799698</v>
      </c>
      <c r="AB822" s="17">
        <v>108249.79</v>
      </c>
      <c r="AC822" s="16">
        <v>0.296399547163466</v>
      </c>
      <c r="AD822" s="17">
        <v>184946.82</v>
      </c>
      <c r="AE822" s="16">
        <v>0.28887723377868402</v>
      </c>
      <c r="AF822" s="18">
        <v>3.9818172395530702</v>
      </c>
      <c r="AG822" s="16">
        <v>2.3287371289650201E-2</v>
      </c>
      <c r="AH822" s="18">
        <v>2.33056659206144</v>
      </c>
      <c r="AI822" s="16">
        <v>2.9259614485353299E-2</v>
      </c>
      <c r="AJ822" s="15">
        <v>872696.52</v>
      </c>
      <c r="AK822" s="16">
        <v>0.41296979652085197</v>
      </c>
      <c r="AL822" s="17">
        <v>211531.06</v>
      </c>
      <c r="AM822" s="16">
        <v>0.30524234853097298</v>
      </c>
      <c r="AN822" s="17">
        <v>364761.19</v>
      </c>
      <c r="AO822" s="16">
        <v>0.28557819709348098</v>
      </c>
      <c r="AP822" s="18">
        <v>4.1256188098334103</v>
      </c>
      <c r="AQ822" s="16">
        <v>8.2534441294465202E-2</v>
      </c>
      <c r="AR822" s="18">
        <v>2.3925147299799101</v>
      </c>
      <c r="AS822" s="16">
        <v>9.90928437611861E-2</v>
      </c>
    </row>
    <row r="823" spans="2:45" x14ac:dyDescent="0.2">
      <c r="B823" s="29"/>
      <c r="C823" s="29"/>
      <c r="D823" s="29"/>
      <c r="E823" s="14" t="s">
        <v>304</v>
      </c>
      <c r="F823" s="15">
        <v>127315.77</v>
      </c>
      <c r="G823" s="16">
        <v>0.14757366456277199</v>
      </c>
      <c r="H823" s="17">
        <v>37291.1</v>
      </c>
      <c r="I823" s="16">
        <v>0.41461858395128598</v>
      </c>
      <c r="J823" s="17">
        <v>37577.57</v>
      </c>
      <c r="K823" s="16">
        <v>0.210398829335291</v>
      </c>
      <c r="L823" s="18">
        <v>3.4141060467511002</v>
      </c>
      <c r="M823" s="16">
        <v>-0.188775209387261</v>
      </c>
      <c r="N823" s="18">
        <v>3.3880788459711502</v>
      </c>
      <c r="O823" s="16">
        <v>-5.1904515478605098E-2</v>
      </c>
      <c r="P823" s="15">
        <v>383180.34</v>
      </c>
      <c r="Q823" s="16">
        <v>0.18700331956685801</v>
      </c>
      <c r="R823" s="17">
        <v>109278.25</v>
      </c>
      <c r="S823" s="16">
        <v>0.43525275195209601</v>
      </c>
      <c r="T823" s="17">
        <v>113263.41</v>
      </c>
      <c r="U823" s="16">
        <v>0.249744949807579</v>
      </c>
      <c r="V823" s="18">
        <v>3.5064648271728398</v>
      </c>
      <c r="W823" s="16">
        <v>-0.17296565503712999</v>
      </c>
      <c r="X823" s="18">
        <v>3.3830902671922001</v>
      </c>
      <c r="Y823" s="16">
        <v>-5.0203547732184203E-2</v>
      </c>
      <c r="Z823" s="15">
        <v>793248.56</v>
      </c>
      <c r="AA823" s="16">
        <v>2.5227518529122799E-2</v>
      </c>
      <c r="AB823" s="17">
        <v>211068.04</v>
      </c>
      <c r="AC823" s="16">
        <v>0.20997500573263</v>
      </c>
      <c r="AD823" s="17">
        <v>229129.49</v>
      </c>
      <c r="AE823" s="16">
        <v>4.6429456280657297E-2</v>
      </c>
      <c r="AF823" s="18">
        <v>3.7582599430970198</v>
      </c>
      <c r="AG823" s="16">
        <v>-0.152687027689175</v>
      </c>
      <c r="AH823" s="18">
        <v>3.4620098879459</v>
      </c>
      <c r="AI823" s="16">
        <v>-2.02612203090047E-2</v>
      </c>
      <c r="AJ823" s="15">
        <v>1654193.53</v>
      </c>
      <c r="AK823" s="16">
        <v>-4.6045805181953302E-2</v>
      </c>
      <c r="AL823" s="17">
        <v>416858.68</v>
      </c>
      <c r="AM823" s="16">
        <v>5.9833950855644698E-2</v>
      </c>
      <c r="AN823" s="17">
        <v>466741.26</v>
      </c>
      <c r="AO823" s="16">
        <v>-7.2307376647018196E-2</v>
      </c>
      <c r="AP823" s="18">
        <v>3.96823578196812</v>
      </c>
      <c r="AQ823" s="16">
        <v>-9.9902211994734702E-2</v>
      </c>
      <c r="AR823" s="18">
        <v>3.5441339169371902</v>
      </c>
      <c r="AS823" s="16">
        <v>2.8308483655014E-2</v>
      </c>
    </row>
    <row r="824" spans="2:45" x14ac:dyDescent="0.2">
      <c r="B824" s="29"/>
      <c r="C824" s="29"/>
      <c r="D824" s="29"/>
      <c r="E824" s="14" t="s">
        <v>305</v>
      </c>
      <c r="F824" s="15">
        <v>156406.13</v>
      </c>
      <c r="G824" s="16">
        <v>0.89911585294037</v>
      </c>
      <c r="H824" s="17">
        <v>36261.199999999997</v>
      </c>
      <c r="I824" s="16">
        <v>0.42706749695685797</v>
      </c>
      <c r="J824" s="17">
        <v>41563.89</v>
      </c>
      <c r="K824" s="16">
        <v>0.72068516271496696</v>
      </c>
      <c r="L824" s="18">
        <v>4.3133191951727996</v>
      </c>
      <c r="M824" s="16">
        <v>0.33078208072857701</v>
      </c>
      <c r="N824" s="18">
        <v>3.7630291582428899</v>
      </c>
      <c r="O824" s="16">
        <v>0.10369746545839199</v>
      </c>
      <c r="P824" s="15">
        <v>474625.5</v>
      </c>
      <c r="Q824" s="16">
        <v>0.80871465526630504</v>
      </c>
      <c r="R824" s="17">
        <v>111393.44</v>
      </c>
      <c r="S824" s="16">
        <v>0.31495545355590698</v>
      </c>
      <c r="T824" s="17">
        <v>127096.96000000001</v>
      </c>
      <c r="U824" s="16">
        <v>0.583279964352303</v>
      </c>
      <c r="V824" s="18">
        <v>4.2608029700851304</v>
      </c>
      <c r="W824" s="16">
        <v>0.37549500279661402</v>
      </c>
      <c r="X824" s="18">
        <v>3.7343576117005499</v>
      </c>
      <c r="Y824" s="16">
        <v>0.142384604106466</v>
      </c>
      <c r="Z824" s="15">
        <v>849499.68</v>
      </c>
      <c r="AA824" s="16">
        <v>0.76678742457015903</v>
      </c>
      <c r="AB824" s="17">
        <v>206295.01</v>
      </c>
      <c r="AC824" s="16">
        <v>0.27477000442441801</v>
      </c>
      <c r="AD824" s="17">
        <v>233368.31</v>
      </c>
      <c r="AE824" s="16">
        <v>0.520655211202665</v>
      </c>
      <c r="AF824" s="18">
        <v>4.1178876793966097</v>
      </c>
      <c r="AG824" s="16">
        <v>0.38596563963543901</v>
      </c>
      <c r="AH824" s="18">
        <v>3.64016725321446</v>
      </c>
      <c r="AI824" s="16">
        <v>0.161859316664448</v>
      </c>
      <c r="AJ824" s="15">
        <v>1344873.45</v>
      </c>
      <c r="AK824" s="16">
        <v>0.476145715679898</v>
      </c>
      <c r="AL824" s="17">
        <v>369610.48</v>
      </c>
      <c r="AM824" s="16">
        <v>0.238502268328317</v>
      </c>
      <c r="AN824" s="17">
        <v>382744.6</v>
      </c>
      <c r="AO824" s="16">
        <v>0.28910124041749002</v>
      </c>
      <c r="AP824" s="18">
        <v>3.6386236937870402</v>
      </c>
      <c r="AQ824" s="16">
        <v>0.19187970295148801</v>
      </c>
      <c r="AR824" s="18">
        <v>3.5137620491575801</v>
      </c>
      <c r="AS824" s="16">
        <v>0.145096808069033</v>
      </c>
    </row>
    <row r="825" spans="2:45" x14ac:dyDescent="0.2">
      <c r="B825" s="29"/>
      <c r="C825" s="29"/>
      <c r="D825" s="29"/>
      <c r="E825" s="14" t="s">
        <v>306</v>
      </c>
      <c r="F825" s="15">
        <v>64638.23</v>
      </c>
      <c r="G825" s="16">
        <v>0.141254001295952</v>
      </c>
      <c r="H825" s="17">
        <v>10257.67</v>
      </c>
      <c r="I825" s="16">
        <v>0.33009206431535298</v>
      </c>
      <c r="J825" s="17">
        <v>19514.39</v>
      </c>
      <c r="K825" s="16">
        <v>0.12339350858013901</v>
      </c>
      <c r="L825" s="18">
        <v>6.3014534489801299</v>
      </c>
      <c r="M825" s="16">
        <v>-0.14197367842849501</v>
      </c>
      <c r="N825" s="18">
        <v>3.31233669102647</v>
      </c>
      <c r="O825" s="16">
        <v>1.5898696742859601E-2</v>
      </c>
      <c r="P825" s="15">
        <v>188929.16</v>
      </c>
      <c r="Q825" s="16">
        <v>0.100171743553153</v>
      </c>
      <c r="R825" s="17">
        <v>30245.19</v>
      </c>
      <c r="S825" s="16">
        <v>0.29029573162017402</v>
      </c>
      <c r="T825" s="17">
        <v>57502.41</v>
      </c>
      <c r="U825" s="16">
        <v>8.8686559449734706E-2</v>
      </c>
      <c r="V825" s="18">
        <v>6.24658532480702</v>
      </c>
      <c r="W825" s="16">
        <v>-0.14734915679236499</v>
      </c>
      <c r="X825" s="18">
        <v>3.2855868127961898</v>
      </c>
      <c r="Y825" s="16">
        <v>1.0549578300317599E-2</v>
      </c>
      <c r="Z825" s="15">
        <v>418033.77</v>
      </c>
      <c r="AA825" s="16">
        <v>0.114635239620685</v>
      </c>
      <c r="AB825" s="17">
        <v>63878.68</v>
      </c>
      <c r="AC825" s="16">
        <v>0.274873926972244</v>
      </c>
      <c r="AD825" s="17">
        <v>129690.1</v>
      </c>
      <c r="AE825" s="16">
        <v>0.12801778664102301</v>
      </c>
      <c r="AF825" s="18">
        <v>6.5441829730983798</v>
      </c>
      <c r="AG825" s="16">
        <v>-0.12568983015608201</v>
      </c>
      <c r="AH825" s="18">
        <v>3.2233283033940099</v>
      </c>
      <c r="AI825" s="16">
        <v>-1.1863773052895699E-2</v>
      </c>
      <c r="AJ825" s="15">
        <v>969660.81</v>
      </c>
      <c r="AK825" s="16">
        <v>8.1882453813930306E-2</v>
      </c>
      <c r="AL825" s="17">
        <v>141827.56</v>
      </c>
      <c r="AM825" s="16">
        <v>0.198479595624692</v>
      </c>
      <c r="AN825" s="17">
        <v>302600.09000000003</v>
      </c>
      <c r="AO825" s="16">
        <v>8.5026035597161903E-2</v>
      </c>
      <c r="AP825" s="18">
        <v>6.8368997534752802</v>
      </c>
      <c r="AQ825" s="16">
        <v>-9.7287548520997094E-2</v>
      </c>
      <c r="AR825" s="18">
        <v>3.2044300119011901</v>
      </c>
      <c r="AS825" s="16">
        <v>-2.89724087726754E-3</v>
      </c>
    </row>
    <row r="826" spans="2:45" x14ac:dyDescent="0.2">
      <c r="B826" s="29"/>
      <c r="C826" s="29"/>
      <c r="D826" s="29"/>
      <c r="E826" s="14" t="s">
        <v>307</v>
      </c>
      <c r="F826" s="15">
        <v>136348.06</v>
      </c>
      <c r="G826" s="16">
        <v>0.12821317781670499</v>
      </c>
      <c r="H826" s="17">
        <v>26121.48</v>
      </c>
      <c r="I826" s="16">
        <v>6.9978441893262994E-2</v>
      </c>
      <c r="J826" s="17">
        <v>51853.26</v>
      </c>
      <c r="K826" s="16">
        <v>7.2372418454151793E-2</v>
      </c>
      <c r="L826" s="18">
        <v>5.21976779263656</v>
      </c>
      <c r="M826" s="16">
        <v>5.4426083408184202E-2</v>
      </c>
      <c r="N826" s="18">
        <v>2.6294983189099401</v>
      </c>
      <c r="O826" s="16">
        <v>5.2072170452731999E-2</v>
      </c>
      <c r="P826" s="15">
        <v>429495.68</v>
      </c>
      <c r="Q826" s="16">
        <v>0.80746967607713505</v>
      </c>
      <c r="R826" s="17">
        <v>82335.570000000007</v>
      </c>
      <c r="S826" s="16">
        <v>0.95221973209001698</v>
      </c>
      <c r="T826" s="17">
        <v>163475.9</v>
      </c>
      <c r="U826" s="16">
        <v>0.97190127026050299</v>
      </c>
      <c r="V826" s="18">
        <v>5.2164050118314602</v>
      </c>
      <c r="W826" s="16">
        <v>-7.4146395322986905E-2</v>
      </c>
      <c r="X826" s="18">
        <v>2.6272721544888298</v>
      </c>
      <c r="Y826" s="16">
        <v>-8.3387336203524107E-2</v>
      </c>
      <c r="Z826" s="15">
        <v>828350.31</v>
      </c>
      <c r="AA826" s="16">
        <v>0.96489340371287002</v>
      </c>
      <c r="AB826" s="17">
        <v>161155.89000000001</v>
      </c>
      <c r="AC826" s="16">
        <v>1.27580233398548</v>
      </c>
      <c r="AD826" s="17">
        <v>320582.59999999998</v>
      </c>
      <c r="AE826" s="16">
        <v>1.31987870558505</v>
      </c>
      <c r="AF826" s="18">
        <v>5.14005606621018</v>
      </c>
      <c r="AG826" s="16">
        <v>-0.136615085427094</v>
      </c>
      <c r="AH826" s="18">
        <v>2.5838904232481701</v>
      </c>
      <c r="AI826" s="16">
        <v>-0.153018906125375</v>
      </c>
      <c r="AJ826" s="15">
        <v>1705316.51</v>
      </c>
      <c r="AK826" s="16">
        <v>1.0260105370774499</v>
      </c>
      <c r="AL826" s="17">
        <v>336198.92</v>
      </c>
      <c r="AM826" s="16">
        <v>1.47068855195213</v>
      </c>
      <c r="AN826" s="17">
        <v>667236.18000000005</v>
      </c>
      <c r="AO826" s="16">
        <v>1.5319678903772</v>
      </c>
      <c r="AP826" s="18">
        <v>5.07234380764816</v>
      </c>
      <c r="AQ826" s="16">
        <v>-0.179981412276077</v>
      </c>
      <c r="AR826" s="18">
        <v>2.5557914290558998</v>
      </c>
      <c r="AS826" s="16">
        <v>-0.19982771314859701</v>
      </c>
    </row>
    <row r="827" spans="2:45" x14ac:dyDescent="0.2">
      <c r="B827" s="29"/>
      <c r="C827" s="29"/>
      <c r="D827" s="29"/>
      <c r="E827" s="14" t="s">
        <v>308</v>
      </c>
      <c r="F827" s="15">
        <v>59363.88</v>
      </c>
      <c r="G827" s="16">
        <v>0.20798291027528201</v>
      </c>
      <c r="H827" s="17">
        <v>11038.04</v>
      </c>
      <c r="I827" s="16">
        <v>0.33528661742326199</v>
      </c>
      <c r="J827" s="17">
        <v>18319.77</v>
      </c>
      <c r="K827" s="16">
        <v>0.207029188466929</v>
      </c>
      <c r="L827" s="18">
        <v>5.3781178542567396</v>
      </c>
      <c r="M827" s="16">
        <v>-9.5338113545719902E-2</v>
      </c>
      <c r="N827" s="18">
        <v>3.2404271451006199</v>
      </c>
      <c r="O827" s="16">
        <v>7.9013980562076002E-4</v>
      </c>
      <c r="P827" s="15">
        <v>169394.66</v>
      </c>
      <c r="Q827" s="16">
        <v>0.214219604917472</v>
      </c>
      <c r="R827" s="17">
        <v>31432.38</v>
      </c>
      <c r="S827" s="16">
        <v>0.35635466398782101</v>
      </c>
      <c r="T827" s="17">
        <v>52385.02</v>
      </c>
      <c r="U827" s="16">
        <v>0.24686961702301899</v>
      </c>
      <c r="V827" s="18">
        <v>5.38917702063923</v>
      </c>
      <c r="W827" s="16">
        <v>-0.10479195659080601</v>
      </c>
      <c r="X827" s="18">
        <v>3.2336469471616098</v>
      </c>
      <c r="Y827" s="16">
        <v>-2.61855864156036E-2</v>
      </c>
      <c r="Z827" s="15">
        <v>356602.67</v>
      </c>
      <c r="AA827" s="16">
        <v>0.18876377293861901</v>
      </c>
      <c r="AB827" s="17">
        <v>63088</v>
      </c>
      <c r="AC827" s="16">
        <v>0.29483208313459103</v>
      </c>
      <c r="AD827" s="17">
        <v>110024.53</v>
      </c>
      <c r="AE827" s="16">
        <v>0.23137366600616299</v>
      </c>
      <c r="AF827" s="18">
        <v>5.6524643355313202</v>
      </c>
      <c r="AG827" s="16">
        <v>-8.1916652805819098E-2</v>
      </c>
      <c r="AH827" s="18">
        <v>3.2411196848557302</v>
      </c>
      <c r="AI827" s="16">
        <v>-3.4603544191216598E-2</v>
      </c>
      <c r="AJ827" s="15">
        <v>735253.15</v>
      </c>
      <c r="AK827" s="16">
        <v>0.139432179481813</v>
      </c>
      <c r="AL827" s="17">
        <v>125647.28</v>
      </c>
      <c r="AM827" s="16">
        <v>0.235376157815371</v>
      </c>
      <c r="AN827" s="17">
        <v>226231.27</v>
      </c>
      <c r="AO827" s="16">
        <v>0.16876396013629599</v>
      </c>
      <c r="AP827" s="18">
        <v>5.8517235709360396</v>
      </c>
      <c r="AQ827" s="16">
        <v>-7.7663776920565294E-2</v>
      </c>
      <c r="AR827" s="18">
        <v>3.2500067298388902</v>
      </c>
      <c r="AS827" s="16">
        <v>-2.5096410956291101E-2</v>
      </c>
    </row>
    <row r="828" spans="2:45" x14ac:dyDescent="0.2">
      <c r="B828" s="29"/>
      <c r="C828" s="29"/>
      <c r="D828" s="29"/>
      <c r="E828" s="14" t="s">
        <v>309</v>
      </c>
      <c r="F828" s="15">
        <v>88116.4</v>
      </c>
      <c r="G828" s="16">
        <v>0.81857845003812901</v>
      </c>
      <c r="H828" s="17">
        <v>15825.15</v>
      </c>
      <c r="I828" s="16">
        <v>1.1076397721506499</v>
      </c>
      <c r="J828" s="17">
        <v>27785.16</v>
      </c>
      <c r="K828" s="16">
        <v>0.78442176975600697</v>
      </c>
      <c r="L828" s="18">
        <v>5.5681241568010398</v>
      </c>
      <c r="M828" s="16">
        <v>-0.13714930128575101</v>
      </c>
      <c r="N828" s="18">
        <v>3.1713475826664301</v>
      </c>
      <c r="O828" s="16">
        <v>1.91415958161015E-2</v>
      </c>
      <c r="P828" s="15">
        <v>245469.86</v>
      </c>
      <c r="Q828" s="16">
        <v>0.82995328163211002</v>
      </c>
      <c r="R828" s="17">
        <v>44882.15</v>
      </c>
      <c r="S828" s="16">
        <v>1.1575809522802301</v>
      </c>
      <c r="T828" s="17">
        <v>78806.38</v>
      </c>
      <c r="U828" s="16">
        <v>0.83169056232763905</v>
      </c>
      <c r="V828" s="18">
        <v>5.4692090285336104</v>
      </c>
      <c r="W828" s="16">
        <v>-0.15184953792897901</v>
      </c>
      <c r="X828" s="18">
        <v>3.11484755422086</v>
      </c>
      <c r="Y828" s="16">
        <v>-9.4845752402717798E-4</v>
      </c>
      <c r="Z828" s="15">
        <v>484268.75</v>
      </c>
      <c r="AA828" s="16">
        <v>0.74710380728335002</v>
      </c>
      <c r="AB828" s="17">
        <v>83246.600000000006</v>
      </c>
      <c r="AC828" s="16">
        <v>0.96271190197026602</v>
      </c>
      <c r="AD828" s="17">
        <v>152849.76</v>
      </c>
      <c r="AE828" s="16">
        <v>0.723761317382004</v>
      </c>
      <c r="AF828" s="18">
        <v>5.8172796246333203</v>
      </c>
      <c r="AG828" s="16">
        <v>-0.109852135950507</v>
      </c>
      <c r="AH828" s="18">
        <v>3.1682663420603299</v>
      </c>
      <c r="AI828" s="16">
        <v>1.3541602115076001E-2</v>
      </c>
      <c r="AJ828" s="15">
        <v>881019.28</v>
      </c>
      <c r="AK828" s="16">
        <v>0.52845372063121399</v>
      </c>
      <c r="AL828" s="17">
        <v>142791.15</v>
      </c>
      <c r="AM828" s="16">
        <v>0.69807386294243801</v>
      </c>
      <c r="AN828" s="17">
        <v>274884.31</v>
      </c>
      <c r="AO828" s="16">
        <v>0.50438021825758494</v>
      </c>
      <c r="AP828" s="18">
        <v>6.1699851846560501</v>
      </c>
      <c r="AQ828" s="16">
        <v>-9.9889731544012303E-2</v>
      </c>
      <c r="AR828" s="18">
        <v>3.2050548101490399</v>
      </c>
      <c r="AS828" s="16">
        <v>1.6002272617963002E-2</v>
      </c>
    </row>
    <row r="829" spans="2:45" x14ac:dyDescent="0.2">
      <c r="B829" s="29"/>
      <c r="C829" s="29"/>
      <c r="D829" s="29"/>
      <c r="E829" s="14" t="s">
        <v>310</v>
      </c>
      <c r="F829" s="15">
        <v>82533.570000000007</v>
      </c>
      <c r="G829" s="16">
        <v>1.48586180194144</v>
      </c>
      <c r="H829" s="17">
        <v>13918.39</v>
      </c>
      <c r="I829" s="16">
        <v>1.57851103404325</v>
      </c>
      <c r="J829" s="17">
        <v>26214.240000000002</v>
      </c>
      <c r="K829" s="16">
        <v>1.47828331244009</v>
      </c>
      <c r="L829" s="18">
        <v>5.9298216244838704</v>
      </c>
      <c r="M829" s="16">
        <v>-3.5931291694544898E-2</v>
      </c>
      <c r="N829" s="18">
        <v>3.1484250544742101</v>
      </c>
      <c r="O829" s="16">
        <v>3.0579592992092601E-3</v>
      </c>
      <c r="P829" s="15">
        <v>226935.67999999999</v>
      </c>
      <c r="Q829" s="16">
        <v>1.4255970236436599</v>
      </c>
      <c r="R829" s="17">
        <v>39261.769999999997</v>
      </c>
      <c r="S829" s="16">
        <v>1.5913940028368101</v>
      </c>
      <c r="T829" s="17">
        <v>73632.929999999993</v>
      </c>
      <c r="U829" s="16">
        <v>1.46654832976134</v>
      </c>
      <c r="V829" s="18">
        <v>5.7800674804014198</v>
      </c>
      <c r="W829" s="16">
        <v>-6.3979842128077793E-2</v>
      </c>
      <c r="X829" s="18">
        <v>3.0819862797799802</v>
      </c>
      <c r="Y829" s="16">
        <v>-1.6602677362353501E-2</v>
      </c>
      <c r="Z829" s="15">
        <v>446014.74</v>
      </c>
      <c r="AA829" s="16">
        <v>1.3759611603917401</v>
      </c>
      <c r="AB829" s="17">
        <v>73904.63</v>
      </c>
      <c r="AC829" s="16">
        <v>1.4529408387071701</v>
      </c>
      <c r="AD829" s="17">
        <v>141033.15</v>
      </c>
      <c r="AE829" s="16">
        <v>1.3195932751553801</v>
      </c>
      <c r="AF829" s="18">
        <v>6.0350040315471398</v>
      </c>
      <c r="AG829" s="16">
        <v>-3.1382606991862697E-2</v>
      </c>
      <c r="AH829" s="18">
        <v>3.1624815867758702</v>
      </c>
      <c r="AI829" s="16">
        <v>2.4300762482844601E-2</v>
      </c>
      <c r="AJ829" s="15">
        <v>798225.39</v>
      </c>
      <c r="AK829" s="16">
        <v>1.0574914471316399</v>
      </c>
      <c r="AL829" s="17">
        <v>128457.26</v>
      </c>
      <c r="AM829" s="16">
        <v>1.1617860240564799</v>
      </c>
      <c r="AN829" s="17">
        <v>249069.12</v>
      </c>
      <c r="AO829" s="16">
        <v>0.93959548618628097</v>
      </c>
      <c r="AP829" s="18">
        <v>6.2139375384466398</v>
      </c>
      <c r="AQ829" s="16">
        <v>-4.8244634651277901E-2</v>
      </c>
      <c r="AR829" s="18">
        <v>3.2048348265734399</v>
      </c>
      <c r="AS829" s="16">
        <v>6.0783788055297501E-2</v>
      </c>
    </row>
    <row r="830" spans="2:45" x14ac:dyDescent="0.2">
      <c r="B830" s="29"/>
      <c r="C830" s="29"/>
      <c r="D830" s="29"/>
      <c r="E830" s="14" t="s">
        <v>311</v>
      </c>
      <c r="F830" s="15">
        <v>57191.25</v>
      </c>
      <c r="G830" s="16">
        <v>0.12016882665124801</v>
      </c>
      <c r="H830" s="17">
        <v>9373.43</v>
      </c>
      <c r="I830" s="16">
        <v>0.193386449516709</v>
      </c>
      <c r="J830" s="17">
        <v>17205.45</v>
      </c>
      <c r="K830" s="16">
        <v>8.6265742707278298E-2</v>
      </c>
      <c r="L830" s="18">
        <v>6.1014217847682204</v>
      </c>
      <c r="M830" s="16">
        <v>-6.1352819026152097E-2</v>
      </c>
      <c r="N830" s="18">
        <v>3.3240194240778398</v>
      </c>
      <c r="O830" s="16">
        <v>3.1210672132100901E-2</v>
      </c>
      <c r="P830" s="15">
        <v>173928.9</v>
      </c>
      <c r="Q830" s="16">
        <v>0.12344724082571</v>
      </c>
      <c r="R830" s="17">
        <v>28711.65</v>
      </c>
      <c r="S830" s="16">
        <v>0.14118523818040901</v>
      </c>
      <c r="T830" s="17">
        <v>52116.02</v>
      </c>
      <c r="U830" s="16">
        <v>3.4251993349482E-2</v>
      </c>
      <c r="V830" s="18">
        <v>6.0577814232201899</v>
      </c>
      <c r="W830" s="16">
        <v>-1.5543486509676799E-2</v>
      </c>
      <c r="X830" s="18">
        <v>3.33734041855076</v>
      </c>
      <c r="Y830" s="16">
        <v>8.6241310676485994E-2</v>
      </c>
      <c r="Z830" s="15">
        <v>357068.87</v>
      </c>
      <c r="AA830" s="16">
        <v>5.8608752982099298E-2</v>
      </c>
      <c r="AB830" s="17">
        <v>58134.239999999998</v>
      </c>
      <c r="AC830" s="16">
        <v>-1.72611684155643E-3</v>
      </c>
      <c r="AD830" s="17">
        <v>107140.86</v>
      </c>
      <c r="AE830" s="16">
        <v>-6.06511649927471E-2</v>
      </c>
      <c r="AF830" s="18">
        <v>6.1421439413330301</v>
      </c>
      <c r="AG830" s="16">
        <v>6.0439194935924798E-2</v>
      </c>
      <c r="AH830" s="18">
        <v>3.3327049082861602</v>
      </c>
      <c r="AI830" s="16">
        <v>0.126960202142504</v>
      </c>
      <c r="AJ830" s="15">
        <v>723359.21</v>
      </c>
      <c r="AK830" s="16">
        <v>-1.8518762246819601E-2</v>
      </c>
      <c r="AL830" s="17">
        <v>116007.38</v>
      </c>
      <c r="AM830" s="16">
        <v>-0.130441776436411</v>
      </c>
      <c r="AN830" s="17">
        <v>222689.48</v>
      </c>
      <c r="AO830" s="16">
        <v>-0.14595412993255399</v>
      </c>
      <c r="AP830" s="18">
        <v>6.2354585544471401</v>
      </c>
      <c r="AQ830" s="16">
        <v>0.12871250154005001</v>
      </c>
      <c r="AR830" s="18">
        <v>3.2482864031116301</v>
      </c>
      <c r="AS830" s="16">
        <v>0.14921372744964001</v>
      </c>
    </row>
    <row r="831" spans="2:45" x14ac:dyDescent="0.2">
      <c r="B831" s="29"/>
      <c r="C831" s="29"/>
      <c r="D831" s="29"/>
      <c r="E831" s="14" t="s">
        <v>312</v>
      </c>
      <c r="F831" s="15">
        <v>58420.95</v>
      </c>
      <c r="G831" s="16">
        <v>0.378784900072762</v>
      </c>
      <c r="H831" s="17">
        <v>10320.969999999999</v>
      </c>
      <c r="I831" s="16">
        <v>0.28672429785366699</v>
      </c>
      <c r="J831" s="17">
        <v>18890.18</v>
      </c>
      <c r="K831" s="16">
        <v>0.36171056321225098</v>
      </c>
      <c r="L831" s="18">
        <v>5.6604127325241702</v>
      </c>
      <c r="M831" s="16">
        <v>7.1546486199613596E-2</v>
      </c>
      <c r="N831" s="18">
        <v>3.0926624309561901</v>
      </c>
      <c r="O831" s="16">
        <v>1.2538888455291299E-2</v>
      </c>
      <c r="P831" s="15">
        <v>171865.26</v>
      </c>
      <c r="Q831" s="16">
        <v>0.605362940005296</v>
      </c>
      <c r="R831" s="17">
        <v>29313.79</v>
      </c>
      <c r="S831" s="16">
        <v>0.45210577651360401</v>
      </c>
      <c r="T831" s="17">
        <v>53312.63</v>
      </c>
      <c r="U831" s="16">
        <v>0.57884616352793605</v>
      </c>
      <c r="V831" s="18">
        <v>5.8629491444129203</v>
      </c>
      <c r="W831" s="16">
        <v>0.105541322106473</v>
      </c>
      <c r="X831" s="18">
        <v>3.2237250347619302</v>
      </c>
      <c r="Y831" s="16">
        <v>1.67950349374817E-2</v>
      </c>
      <c r="Z831" s="15">
        <v>310834.40000000002</v>
      </c>
      <c r="AA831" s="16">
        <v>0.723305852936448</v>
      </c>
      <c r="AB831" s="17">
        <v>54602.37</v>
      </c>
      <c r="AC831" s="16">
        <v>0.63082355703020199</v>
      </c>
      <c r="AD831" s="17">
        <v>99168.92</v>
      </c>
      <c r="AE831" s="16">
        <v>0.75955554459431596</v>
      </c>
      <c r="AF831" s="18">
        <v>5.6926906286302197</v>
      </c>
      <c r="AG831" s="16">
        <v>5.6708952668466497E-2</v>
      </c>
      <c r="AH831" s="18">
        <v>3.1343933159703701</v>
      </c>
      <c r="AI831" s="16">
        <v>-2.0601618271860599E-2</v>
      </c>
      <c r="AJ831" s="15">
        <v>617404.73</v>
      </c>
      <c r="AK831" s="16">
        <v>0.95507352099932097</v>
      </c>
      <c r="AL831" s="17">
        <v>109246.25</v>
      </c>
      <c r="AM831" s="16">
        <v>0.98347567340175801</v>
      </c>
      <c r="AN831" s="17">
        <v>197845.03</v>
      </c>
      <c r="AO831" s="16">
        <v>1.0081812221762001</v>
      </c>
      <c r="AP831" s="18">
        <v>5.6514958637024204</v>
      </c>
      <c r="AQ831" s="16">
        <v>-1.43193853009181E-2</v>
      </c>
      <c r="AR831" s="18">
        <v>3.1206481658902399</v>
      </c>
      <c r="AS831" s="16">
        <v>-2.6445671630832501E-2</v>
      </c>
    </row>
    <row r="832" spans="2:45" x14ac:dyDescent="0.2">
      <c r="B832" s="29"/>
      <c r="C832" s="29"/>
      <c r="D832" s="29"/>
      <c r="E832" s="14" t="s">
        <v>313</v>
      </c>
      <c r="F832" s="15">
        <v>85610.71</v>
      </c>
      <c r="G832" s="16">
        <v>0.38454590473122302</v>
      </c>
      <c r="H832" s="17">
        <v>15000.64</v>
      </c>
      <c r="I832" s="16">
        <v>0.42821615795777601</v>
      </c>
      <c r="J832" s="17">
        <v>28972.39</v>
      </c>
      <c r="K832" s="16">
        <v>0.38048300054223699</v>
      </c>
      <c r="L832" s="18">
        <v>5.7071371621477498</v>
      </c>
      <c r="M832" s="16">
        <v>-3.05767813809063E-2</v>
      </c>
      <c r="N832" s="18">
        <v>2.9549067232630799</v>
      </c>
      <c r="O832" s="16">
        <v>2.9431033829394999E-3</v>
      </c>
      <c r="P832" s="15">
        <v>256334.09</v>
      </c>
      <c r="Q832" s="16">
        <v>0.41119648427033501</v>
      </c>
      <c r="R832" s="17">
        <v>44590.35</v>
      </c>
      <c r="S832" s="16">
        <v>0.42612679603732401</v>
      </c>
      <c r="T832" s="17">
        <v>85916.41</v>
      </c>
      <c r="U832" s="16">
        <v>0.38134428808277099</v>
      </c>
      <c r="V832" s="18">
        <v>5.7486449422352601</v>
      </c>
      <c r="W832" s="16">
        <v>-1.04691334658849E-2</v>
      </c>
      <c r="X832" s="18">
        <v>2.9835288741696702</v>
      </c>
      <c r="Y832" s="16">
        <v>2.1610974501510401E-2</v>
      </c>
      <c r="Z832" s="15">
        <v>499142.56</v>
      </c>
      <c r="AA832" s="16">
        <v>0.41949333669970901</v>
      </c>
      <c r="AB832" s="17">
        <v>88165.69</v>
      </c>
      <c r="AC832" s="16">
        <v>0.43114643078947901</v>
      </c>
      <c r="AD832" s="17">
        <v>170798.32</v>
      </c>
      <c r="AE832" s="16">
        <v>0.39578582943100599</v>
      </c>
      <c r="AF832" s="18">
        <v>5.6614150016860298</v>
      </c>
      <c r="AG832" s="16">
        <v>-8.1424890137490793E-3</v>
      </c>
      <c r="AH832" s="18">
        <v>2.9224090728761301</v>
      </c>
      <c r="AI832" s="16">
        <v>1.6985060865940999E-2</v>
      </c>
      <c r="AJ832" s="15">
        <v>968602.59</v>
      </c>
      <c r="AK832" s="16">
        <v>0.35639294601374499</v>
      </c>
      <c r="AL832" s="17">
        <v>171486.15</v>
      </c>
      <c r="AM832" s="16">
        <v>0.32868225991542399</v>
      </c>
      <c r="AN832" s="17">
        <v>336872.9</v>
      </c>
      <c r="AO832" s="16">
        <v>0.31721447685506299</v>
      </c>
      <c r="AP832" s="18">
        <v>5.6482846573907004</v>
      </c>
      <c r="AQ832" s="16">
        <v>2.0855765847347298E-2</v>
      </c>
      <c r="AR832" s="18">
        <v>2.8752760759324998</v>
      </c>
      <c r="AS832" s="16">
        <v>2.97434243603385E-2</v>
      </c>
    </row>
    <row r="833" spans="2:45" x14ac:dyDescent="0.2">
      <c r="B833" s="29"/>
      <c r="C833" s="29"/>
      <c r="D833" s="29"/>
      <c r="E833" s="14" t="s">
        <v>314</v>
      </c>
      <c r="F833" s="15">
        <v>122265.36</v>
      </c>
      <c r="G833" s="16">
        <v>1.03807818232647E-2</v>
      </c>
      <c r="H833" s="17">
        <v>16787.82</v>
      </c>
      <c r="I833" s="16">
        <v>2.8442989966018298E-2</v>
      </c>
      <c r="J833" s="17">
        <v>33207.14</v>
      </c>
      <c r="K833" s="16">
        <v>2.4439980107925498E-2</v>
      </c>
      <c r="L833" s="18">
        <v>7.2829801606164501</v>
      </c>
      <c r="M833" s="16">
        <v>-1.7562673205007099E-2</v>
      </c>
      <c r="N833" s="18">
        <v>3.6818997360206298</v>
      </c>
      <c r="O833" s="16">
        <v>-1.3723789150809599E-2</v>
      </c>
      <c r="P833" s="15">
        <v>369520.87</v>
      </c>
      <c r="Q833" s="16">
        <v>-3.8449266296258597E-2</v>
      </c>
      <c r="R833" s="17">
        <v>49106.21</v>
      </c>
      <c r="S833" s="16">
        <v>-0.143437871864045</v>
      </c>
      <c r="T833" s="17">
        <v>96911.77</v>
      </c>
      <c r="U833" s="16">
        <v>-0.13961882196605099</v>
      </c>
      <c r="V833" s="18">
        <v>7.5249315717910203</v>
      </c>
      <c r="W833" s="16">
        <v>0.12256974960621</v>
      </c>
      <c r="X833" s="18">
        <v>3.8129617279717398</v>
      </c>
      <c r="Y833" s="16">
        <v>0.117586900146949</v>
      </c>
      <c r="Z833" s="15">
        <v>770653.88</v>
      </c>
      <c r="AA833" s="16">
        <v>-7.5774057067021797E-2</v>
      </c>
      <c r="AB833" s="17">
        <v>102784.02</v>
      </c>
      <c r="AC833" s="16">
        <v>-0.24918242758213799</v>
      </c>
      <c r="AD833" s="17">
        <v>203036.22</v>
      </c>
      <c r="AE833" s="16">
        <v>-0.23645468751427901</v>
      </c>
      <c r="AF833" s="18">
        <v>7.4977985877571296</v>
      </c>
      <c r="AG833" s="16">
        <v>0.23095939264805501</v>
      </c>
      <c r="AH833" s="18">
        <v>3.7956472987923</v>
      </c>
      <c r="AI833" s="16">
        <v>0.21044020285339901</v>
      </c>
      <c r="AJ833" s="15">
        <v>1605775.9</v>
      </c>
      <c r="AK833" s="16">
        <v>-9.6618765101961601E-2</v>
      </c>
      <c r="AL833" s="17">
        <v>216612.59</v>
      </c>
      <c r="AM833" s="16">
        <v>-0.29319567438706001</v>
      </c>
      <c r="AN833" s="17">
        <v>429781.06</v>
      </c>
      <c r="AO833" s="16">
        <v>-0.276198662279386</v>
      </c>
      <c r="AP833" s="18">
        <v>7.41312358621445</v>
      </c>
      <c r="AQ833" s="16">
        <v>0.27812069360869701</v>
      </c>
      <c r="AR833" s="18">
        <v>3.7362649252156399</v>
      </c>
      <c r="AS833" s="16">
        <v>0.24810661132923001</v>
      </c>
    </row>
    <row r="834" spans="2:45" x14ac:dyDescent="0.2">
      <c r="B834" s="29"/>
      <c r="C834" s="29"/>
      <c r="D834" s="29"/>
      <c r="E834" s="14" t="s">
        <v>315</v>
      </c>
      <c r="F834" s="15">
        <v>193789.03</v>
      </c>
      <c r="G834" s="16">
        <v>0.24861829150225301</v>
      </c>
      <c r="H834" s="17">
        <v>33281.379999999997</v>
      </c>
      <c r="I834" s="16">
        <v>0.23737413920922901</v>
      </c>
      <c r="J834" s="17">
        <v>66042.64</v>
      </c>
      <c r="K834" s="16">
        <v>0.23895746384814501</v>
      </c>
      <c r="L834" s="18">
        <v>5.8227462322776304</v>
      </c>
      <c r="M834" s="16">
        <v>9.0871078817032994E-3</v>
      </c>
      <c r="N834" s="18">
        <v>2.9343016875158199</v>
      </c>
      <c r="O834" s="16">
        <v>7.7975458690096996E-3</v>
      </c>
      <c r="P834" s="15">
        <v>588211.69999999995</v>
      </c>
      <c r="Q834" s="16">
        <v>0.79082491146827305</v>
      </c>
      <c r="R834" s="17">
        <v>101589.03</v>
      </c>
      <c r="S834" s="16">
        <v>0.96873462971195601</v>
      </c>
      <c r="T834" s="17">
        <v>201404.01</v>
      </c>
      <c r="U834" s="16">
        <v>0.98162799797669398</v>
      </c>
      <c r="V834" s="18">
        <v>5.7901104085746304</v>
      </c>
      <c r="W834" s="16">
        <v>-9.0367546523887399E-2</v>
      </c>
      <c r="X834" s="18">
        <v>2.9205560504977002</v>
      </c>
      <c r="Y834" s="16">
        <v>-9.6286026793745899E-2</v>
      </c>
      <c r="Z834" s="15">
        <v>1145423.6200000001</v>
      </c>
      <c r="AA834" s="16">
        <v>0.979533148468959</v>
      </c>
      <c r="AB834" s="17">
        <v>199361.97</v>
      </c>
      <c r="AC834" s="16">
        <v>1.26565406477234</v>
      </c>
      <c r="AD834" s="17">
        <v>394792.95</v>
      </c>
      <c r="AE834" s="16">
        <v>1.2805355472406801</v>
      </c>
      <c r="AF834" s="18">
        <v>5.7454469375478201</v>
      </c>
      <c r="AG834" s="16">
        <v>-0.126286232639019</v>
      </c>
      <c r="AH834" s="18">
        <v>2.9013274426506399</v>
      </c>
      <c r="AI834" s="16">
        <v>-0.13198759350009601</v>
      </c>
      <c r="AJ834" s="15">
        <v>2308297.87</v>
      </c>
      <c r="AK834" s="16">
        <v>1.08412914732648</v>
      </c>
      <c r="AL834" s="17">
        <v>401385.99</v>
      </c>
      <c r="AM834" s="16">
        <v>1.4638833593490601</v>
      </c>
      <c r="AN834" s="17">
        <v>793681.11</v>
      </c>
      <c r="AO834" s="16">
        <v>1.4365632251323499</v>
      </c>
      <c r="AP834" s="18">
        <v>5.75081823359106</v>
      </c>
      <c r="AQ834" s="16">
        <v>-0.15412832372183</v>
      </c>
      <c r="AR834" s="18">
        <v>2.90834422152242</v>
      </c>
      <c r="AS834" s="16">
        <v>-0.14464392886284599</v>
      </c>
    </row>
    <row r="835" spans="2:45" x14ac:dyDescent="0.2">
      <c r="B835" s="29"/>
      <c r="C835" s="29"/>
      <c r="D835" s="29"/>
      <c r="E835" s="14" t="s">
        <v>316</v>
      </c>
      <c r="F835" s="15">
        <v>111104.13</v>
      </c>
      <c r="G835" s="16">
        <v>0.130017112359293</v>
      </c>
      <c r="H835" s="17">
        <v>19256.439999999999</v>
      </c>
      <c r="I835" s="16">
        <v>0.20960500916793801</v>
      </c>
      <c r="J835" s="17">
        <v>36626.93</v>
      </c>
      <c r="K835" s="16">
        <v>8.6158927592825105E-2</v>
      </c>
      <c r="L835" s="18">
        <v>5.7697128856631901</v>
      </c>
      <c r="M835" s="16">
        <v>-6.5796599886265003E-2</v>
      </c>
      <c r="N835" s="18">
        <v>3.0334000146886502</v>
      </c>
      <c r="O835" s="16">
        <v>4.0379159672027098E-2</v>
      </c>
      <c r="P835" s="15">
        <v>303977.63</v>
      </c>
      <c r="Q835" s="16">
        <v>0.153496792568596</v>
      </c>
      <c r="R835" s="17">
        <v>52243.93</v>
      </c>
      <c r="S835" s="16">
        <v>0.23194094862692799</v>
      </c>
      <c r="T835" s="17">
        <v>99165.51</v>
      </c>
      <c r="U835" s="16">
        <v>0.111378330671598</v>
      </c>
      <c r="V835" s="18">
        <v>5.8184296242644802</v>
      </c>
      <c r="W835" s="16">
        <v>-6.3675256631222601E-2</v>
      </c>
      <c r="X835" s="18">
        <v>3.0653563925602798</v>
      </c>
      <c r="Y835" s="16">
        <v>3.7897501448985897E-2</v>
      </c>
      <c r="Z835" s="15">
        <v>640824.88</v>
      </c>
      <c r="AA835" s="16">
        <v>0.213416165590187</v>
      </c>
      <c r="AB835" s="17">
        <v>105342.56</v>
      </c>
      <c r="AC835" s="16">
        <v>0.31279275102781401</v>
      </c>
      <c r="AD835" s="17">
        <v>208797.26</v>
      </c>
      <c r="AE835" s="16">
        <v>0.206679660604178</v>
      </c>
      <c r="AF835" s="18">
        <v>6.0832476446366996</v>
      </c>
      <c r="AG835" s="16">
        <v>-7.5698609212934198E-2</v>
      </c>
      <c r="AH835" s="18">
        <v>3.0691249492450199</v>
      </c>
      <c r="AI835" s="16">
        <v>5.5826788218476002E-3</v>
      </c>
      <c r="AJ835" s="15">
        <v>1357353.11</v>
      </c>
      <c r="AK835" s="16">
        <v>0.21408650716175701</v>
      </c>
      <c r="AL835" s="17">
        <v>217533.74</v>
      </c>
      <c r="AM835" s="16">
        <v>0.38354146307646197</v>
      </c>
      <c r="AN835" s="17">
        <v>442796.96</v>
      </c>
      <c r="AO835" s="16">
        <v>0.23988303241742401</v>
      </c>
      <c r="AP835" s="18">
        <v>6.2397360060099203</v>
      </c>
      <c r="AQ835" s="16">
        <v>-0.122479130866019</v>
      </c>
      <c r="AR835" s="18">
        <v>3.0654074725354898</v>
      </c>
      <c r="AS835" s="16">
        <v>-2.0805611965969702E-2</v>
      </c>
    </row>
    <row r="836" spans="2:45" x14ac:dyDescent="0.2">
      <c r="B836" s="29"/>
      <c r="C836" s="29"/>
      <c r="D836" s="29"/>
      <c r="E836" s="14" t="s">
        <v>317</v>
      </c>
      <c r="F836" s="15">
        <v>67983.31</v>
      </c>
      <c r="G836" s="16">
        <v>9.7917063009748395E-2</v>
      </c>
      <c r="H836" s="17">
        <v>11052.46</v>
      </c>
      <c r="I836" s="16">
        <v>9.3981274813247806E-2</v>
      </c>
      <c r="J836" s="17">
        <v>18488.8</v>
      </c>
      <c r="K836" s="16">
        <v>-3.3646342827455301E-2</v>
      </c>
      <c r="L836" s="18">
        <v>6.1509663911925498</v>
      </c>
      <c r="M836" s="16">
        <v>3.5976741897821799E-3</v>
      </c>
      <c r="N836" s="18">
        <v>3.6769995889403302</v>
      </c>
      <c r="O836" s="16">
        <v>0.13614415888086501</v>
      </c>
      <c r="P836" s="15">
        <v>199499.03</v>
      </c>
      <c r="Q836" s="16">
        <v>0.14912865096363701</v>
      </c>
      <c r="R836" s="17">
        <v>34138.71</v>
      </c>
      <c r="S836" s="16">
        <v>0.21898583259271401</v>
      </c>
      <c r="T836" s="17">
        <v>55397.97</v>
      </c>
      <c r="U836" s="16">
        <v>5.9356950592381899E-2</v>
      </c>
      <c r="V836" s="18">
        <v>5.84377763541739</v>
      </c>
      <c r="W836" s="16">
        <v>-5.7307623896246898E-2</v>
      </c>
      <c r="X836" s="18">
        <v>3.6011974807019098</v>
      </c>
      <c r="Y836" s="16">
        <v>8.4741691949116502E-2</v>
      </c>
      <c r="Z836" s="15">
        <v>400966.09</v>
      </c>
      <c r="AA836" s="16">
        <v>0.109903188880365</v>
      </c>
      <c r="AB836" s="17">
        <v>68086.899999999994</v>
      </c>
      <c r="AC836" s="16">
        <v>0.185164387469793</v>
      </c>
      <c r="AD836" s="17">
        <v>113477.07</v>
      </c>
      <c r="AE836" s="16">
        <v>3.07710544602347E-2</v>
      </c>
      <c r="AF836" s="18">
        <v>5.8890343076274601</v>
      </c>
      <c r="AG836" s="16">
        <v>-6.3502750660693497E-2</v>
      </c>
      <c r="AH836" s="18">
        <v>3.5334547323084702</v>
      </c>
      <c r="AI836" s="16">
        <v>7.6769845328619496E-2</v>
      </c>
      <c r="AJ836" s="15">
        <v>825452.98</v>
      </c>
      <c r="AK836" s="16">
        <v>3.6305136142973801E-2</v>
      </c>
      <c r="AL836" s="17">
        <v>138336.07999999999</v>
      </c>
      <c r="AM836" s="16">
        <v>7.8416611298219294E-2</v>
      </c>
      <c r="AN836" s="17">
        <v>244327.28</v>
      </c>
      <c r="AO836" s="16">
        <v>-4.2332487455485797E-2</v>
      </c>
      <c r="AP836" s="18">
        <v>5.9670114983740996</v>
      </c>
      <c r="AQ836" s="16">
        <v>-3.9049356912771303E-2</v>
      </c>
      <c r="AR836" s="18">
        <v>3.3784724325503102</v>
      </c>
      <c r="AS836" s="16">
        <v>8.2113700807830606E-2</v>
      </c>
    </row>
    <row r="837" spans="2:45" x14ac:dyDescent="0.2">
      <c r="B837" s="135"/>
      <c r="C837" s="135"/>
      <c r="D837" s="135"/>
      <c r="E837" s="14" t="s">
        <v>318</v>
      </c>
      <c r="F837" s="15">
        <v>112556.54</v>
      </c>
      <c r="G837" s="16">
        <v>-2.1015331200711699E-2</v>
      </c>
      <c r="H837" s="17">
        <v>16814.71</v>
      </c>
      <c r="I837" s="16">
        <v>1.6588544484904301E-2</v>
      </c>
      <c r="J837" s="17">
        <v>31828.7</v>
      </c>
      <c r="K837" s="16">
        <v>-0.112353625094506</v>
      </c>
      <c r="L837" s="18">
        <v>6.6939328718723097</v>
      </c>
      <c r="M837" s="16">
        <v>-3.6990261093950802E-2</v>
      </c>
      <c r="N837" s="18">
        <v>3.53632225004477</v>
      </c>
      <c r="O837" s="16">
        <v>0.102899416339665</v>
      </c>
      <c r="P837" s="15">
        <v>318481.48</v>
      </c>
      <c r="Q837" s="16">
        <v>-1.0179797232009799E-2</v>
      </c>
      <c r="R837" s="17">
        <v>47097.8</v>
      </c>
      <c r="S837" s="16">
        <v>4.57753476366261E-2</v>
      </c>
      <c r="T837" s="17">
        <v>89498.71</v>
      </c>
      <c r="U837" s="16">
        <v>-7.1116549568582002E-2</v>
      </c>
      <c r="V837" s="18">
        <v>6.7621307152351102</v>
      </c>
      <c r="W837" s="16">
        <v>-5.3505893971482803E-2</v>
      </c>
      <c r="X837" s="18">
        <v>3.5585035806661298</v>
      </c>
      <c r="Y837" s="16">
        <v>6.5602150956904498E-2</v>
      </c>
      <c r="Z837" s="15">
        <v>662509.73</v>
      </c>
      <c r="AA837" s="16">
        <v>-2.2352154590578901E-2</v>
      </c>
      <c r="AB837" s="17">
        <v>96512.11</v>
      </c>
      <c r="AC837" s="16">
        <v>4.1031672084026298E-2</v>
      </c>
      <c r="AD837" s="17">
        <v>186316.3</v>
      </c>
      <c r="AE837" s="16">
        <v>-6.98888197537334E-2</v>
      </c>
      <c r="AF837" s="18">
        <v>6.8645243586530196</v>
      </c>
      <c r="AG837" s="16">
        <v>-6.0885589146118801E-2</v>
      </c>
      <c r="AH837" s="18">
        <v>3.5558334402303999</v>
      </c>
      <c r="AI837" s="16">
        <v>5.1108583761532898E-2</v>
      </c>
      <c r="AJ837" s="15">
        <v>1356919.91</v>
      </c>
      <c r="AK837" s="16">
        <v>-2.6174088552798101E-2</v>
      </c>
      <c r="AL837" s="17">
        <v>192940.41</v>
      </c>
      <c r="AM837" s="16">
        <v>5.3906429105060501E-2</v>
      </c>
      <c r="AN837" s="17">
        <v>382786.53</v>
      </c>
      <c r="AO837" s="16">
        <v>-7.1608160036519902E-2</v>
      </c>
      <c r="AP837" s="18">
        <v>7.0328445451111099</v>
      </c>
      <c r="AQ837" s="16">
        <v>-7.5984466406434206E-2</v>
      </c>
      <c r="AR837" s="18">
        <v>3.5448475942975302</v>
      </c>
      <c r="AS837" s="16">
        <v>4.8938464911011198E-2</v>
      </c>
    </row>
    <row r="838" spans="2:45" x14ac:dyDescent="0.2">
      <c r="C838" s="29"/>
      <c r="D838" s="29"/>
      <c r="E838" s="14" t="s">
        <v>344</v>
      </c>
      <c r="F838" s="18">
        <v>72969.09</v>
      </c>
      <c r="G838" s="16">
        <v>0.85756969728135102</v>
      </c>
      <c r="H838" s="18">
        <v>21690.98</v>
      </c>
      <c r="I838" s="16">
        <v>0.99347669051868503</v>
      </c>
      <c r="J838" s="18">
        <v>36968.559999999998</v>
      </c>
      <c r="K838" s="16">
        <v>1.01080120250269</v>
      </c>
      <c r="L838" s="18">
        <v>3.3640291955457999</v>
      </c>
      <c r="M838" s="16">
        <v>-6.8175862744586105E-2</v>
      </c>
      <c r="N838" s="18">
        <v>1.97381477666428</v>
      </c>
      <c r="O838" s="16">
        <v>-7.6204204090700903E-2</v>
      </c>
      <c r="P838" s="18">
        <v>198394.66</v>
      </c>
      <c r="Q838" s="16">
        <v>0.794238368269922</v>
      </c>
      <c r="R838" s="18">
        <v>54960.03</v>
      </c>
      <c r="S838" s="16">
        <v>0.72993484419263499</v>
      </c>
      <c r="T838" s="18">
        <v>94030.42</v>
      </c>
      <c r="U838" s="16">
        <v>0.76508764954747699</v>
      </c>
      <c r="V838" s="18">
        <v>3.6097989757283599</v>
      </c>
      <c r="W838" s="16">
        <v>3.71710670451856E-2</v>
      </c>
      <c r="X838" s="18">
        <v>2.1098986902323702</v>
      </c>
      <c r="Y838" s="16">
        <v>1.6515167804793299E-2</v>
      </c>
      <c r="Z838" s="18">
        <v>396478.68</v>
      </c>
      <c r="AA838" s="16">
        <v>0.80931397301307595</v>
      </c>
      <c r="AB838" s="18">
        <v>108726.3</v>
      </c>
      <c r="AC838" s="16">
        <v>0.58809564011794901</v>
      </c>
      <c r="AD838" s="18">
        <v>186419.41</v>
      </c>
      <c r="AE838" s="16">
        <v>0.61319876295076003</v>
      </c>
      <c r="AF838" s="18">
        <v>3.64657566752479</v>
      </c>
      <c r="AG838" s="16">
        <v>0.139297865510604</v>
      </c>
      <c r="AH838" s="18">
        <v>2.1268100784140498</v>
      </c>
      <c r="AI838" s="16">
        <v>0.121569154754121</v>
      </c>
      <c r="AJ838" s="18">
        <v>766685.51</v>
      </c>
      <c r="AK838" s="16">
        <v>0.67042523442117097</v>
      </c>
      <c r="AL838" s="18">
        <v>208216.77</v>
      </c>
      <c r="AM838" s="16">
        <v>0.43280716890885501</v>
      </c>
      <c r="AN838" s="18">
        <v>356301.9</v>
      </c>
      <c r="AO838" s="16">
        <v>0.418141680713014</v>
      </c>
      <c r="AP838" s="18">
        <v>3.6821506260038501</v>
      </c>
      <c r="AQ838" s="16">
        <v>0.16584092449319099</v>
      </c>
      <c r="AR838" s="18">
        <v>2.1517861959198101</v>
      </c>
      <c r="AS838" s="16">
        <v>0.17789728426944901</v>
      </c>
    </row>
    <row r="839" spans="2:45" x14ac:dyDescent="0.2">
      <c r="C839" s="29"/>
      <c r="D839" s="29"/>
      <c r="E839" s="14" t="s">
        <v>345</v>
      </c>
      <c r="F839" s="18">
        <v>88435.01</v>
      </c>
      <c r="G839" s="16">
        <v>0.442550260885679</v>
      </c>
      <c r="H839" s="18">
        <v>63305.85</v>
      </c>
      <c r="I839" s="16">
        <v>0.15495363645419299</v>
      </c>
      <c r="J839" s="18">
        <v>29773.99</v>
      </c>
      <c r="K839" s="16">
        <v>0.42476733992297599</v>
      </c>
      <c r="L839" s="18">
        <v>1.39694846526822</v>
      </c>
      <c r="M839" s="16">
        <v>0.24901140214981399</v>
      </c>
      <c r="N839" s="18">
        <v>2.9702102405488802</v>
      </c>
      <c r="O839" s="16">
        <v>1.24812806023923E-2</v>
      </c>
      <c r="P839" s="18">
        <v>251519.35</v>
      </c>
      <c r="Q839" s="16">
        <v>0.414376097252104</v>
      </c>
      <c r="R839" s="18">
        <v>183037.79</v>
      </c>
      <c r="S839" s="16">
        <v>4.1059320223964697E-2</v>
      </c>
      <c r="T839" s="18">
        <v>83075.649999999994</v>
      </c>
      <c r="U839" s="16">
        <v>0.31158831905346002</v>
      </c>
      <c r="V839" s="18">
        <v>1.3741389141553799</v>
      </c>
      <c r="W839" s="16">
        <v>0.35859318463027401</v>
      </c>
      <c r="X839" s="18">
        <v>3.0275941265581401</v>
      </c>
      <c r="Y839" s="16">
        <v>7.8368933838038293E-2</v>
      </c>
      <c r="Z839" s="18">
        <v>482732.3</v>
      </c>
      <c r="AA839" s="16">
        <v>0.310492118081583</v>
      </c>
      <c r="AB839" s="18">
        <v>362346.01</v>
      </c>
      <c r="AC839" s="16">
        <v>-4.78562668880258E-2</v>
      </c>
      <c r="AD839" s="18">
        <v>160264.82999999999</v>
      </c>
      <c r="AE839" s="16">
        <v>0.18927569237824601</v>
      </c>
      <c r="AF839" s="18">
        <v>1.33224124642631</v>
      </c>
      <c r="AG839" s="16">
        <v>0.37635954794176701</v>
      </c>
      <c r="AH839" s="18">
        <v>3.0120912991328201</v>
      </c>
      <c r="AI839" s="16">
        <v>0.101924580213134</v>
      </c>
      <c r="AJ839" s="18">
        <v>868007.53</v>
      </c>
      <c r="AK839" s="16">
        <v>0.27253060394892697</v>
      </c>
      <c r="AL839" s="18">
        <v>746409.93</v>
      </c>
      <c r="AM839" s="16">
        <v>3.9452418069219203E-2</v>
      </c>
      <c r="AN839" s="18">
        <v>298008.98</v>
      </c>
      <c r="AO839" s="16">
        <v>0.14451980679705201</v>
      </c>
      <c r="AP839" s="18">
        <v>1.1629099441375299</v>
      </c>
      <c r="AQ839" s="16">
        <v>0.22423170298901299</v>
      </c>
      <c r="AR839" s="18">
        <v>2.9126891746685</v>
      </c>
      <c r="AS839" s="16">
        <v>0.11184672942455599</v>
      </c>
    </row>
    <row r="840" spans="2:45" x14ac:dyDescent="0.2">
      <c r="B840" s="28" t="s">
        <v>19</v>
      </c>
      <c r="C840" s="28" t="s">
        <v>11</v>
      </c>
      <c r="D840" s="28" t="s">
        <v>111</v>
      </c>
      <c r="E840" s="14" t="s">
        <v>319</v>
      </c>
      <c r="F840" s="15">
        <v>796091.91</v>
      </c>
      <c r="G840" s="16">
        <v>0.363171405554789</v>
      </c>
      <c r="H840" s="17">
        <v>128427.38</v>
      </c>
      <c r="I840" s="16">
        <v>0.44750927634218002</v>
      </c>
      <c r="J840" s="17">
        <v>249278.71</v>
      </c>
      <c r="K840" s="16">
        <v>0.39234811161810101</v>
      </c>
      <c r="L840" s="18">
        <v>6.1987709318682702</v>
      </c>
      <c r="M840" s="16">
        <v>-5.8264131474522203E-2</v>
      </c>
      <c r="N840" s="18">
        <v>3.1935816339871099</v>
      </c>
      <c r="O840" s="16">
        <v>-2.0955036904819001E-2</v>
      </c>
      <c r="P840" s="15">
        <v>2382807.46</v>
      </c>
      <c r="Q840" s="16">
        <v>0.34447634866825499</v>
      </c>
      <c r="R840" s="17">
        <v>380798.03</v>
      </c>
      <c r="S840" s="16">
        <v>0.34952183160545502</v>
      </c>
      <c r="T840" s="17">
        <v>735461.1</v>
      </c>
      <c r="U840" s="16">
        <v>0.30193750762417199</v>
      </c>
      <c r="V840" s="18">
        <v>6.2574049030663303</v>
      </c>
      <c r="W840" s="16">
        <v>-3.7387190181263599E-3</v>
      </c>
      <c r="X840" s="18">
        <v>3.23988238127074</v>
      </c>
      <c r="Y840" s="16">
        <v>3.2673489161326098E-2</v>
      </c>
      <c r="Z840" s="15">
        <v>4715931.84</v>
      </c>
      <c r="AA840" s="16">
        <v>0.303710577310213</v>
      </c>
      <c r="AB840" s="17">
        <v>755924.45</v>
      </c>
      <c r="AC840" s="16">
        <v>0.25240532244608199</v>
      </c>
      <c r="AD840" s="17">
        <v>1471036.24</v>
      </c>
      <c r="AE840" s="16">
        <v>0.22900773454581499</v>
      </c>
      <c r="AF840" s="18">
        <v>6.2386285296103301</v>
      </c>
      <c r="AG840" s="16">
        <v>4.0965375940695103E-2</v>
      </c>
      <c r="AH840" s="18">
        <v>3.2058570086621399</v>
      </c>
      <c r="AI840" s="16">
        <v>6.0783053405277898E-2</v>
      </c>
      <c r="AJ840" s="15">
        <v>9343350.6300000008</v>
      </c>
      <c r="AK840" s="16">
        <v>0.24098569626330299</v>
      </c>
      <c r="AL840" s="17">
        <v>1499231.07</v>
      </c>
      <c r="AM840" s="16">
        <v>0.147370538291829</v>
      </c>
      <c r="AN840" s="17">
        <v>2964756.32</v>
      </c>
      <c r="AO840" s="16">
        <v>0.14790096800010499</v>
      </c>
      <c r="AP840" s="18">
        <v>6.2320951165986704</v>
      </c>
      <c r="AQ840" s="16">
        <v>8.1591042167463296E-2</v>
      </c>
      <c r="AR840" s="18">
        <v>3.1514733831480601</v>
      </c>
      <c r="AS840" s="16">
        <v>8.1091253390414203E-2</v>
      </c>
    </row>
    <row r="841" spans="2:45" x14ac:dyDescent="0.2">
      <c r="B841" s="29"/>
      <c r="C841" s="29"/>
      <c r="D841" s="29"/>
      <c r="E841" s="14" t="s">
        <v>320</v>
      </c>
      <c r="F841" s="15">
        <v>1613647.56</v>
      </c>
      <c r="G841" s="16">
        <v>0.490260268833699</v>
      </c>
      <c r="H841" s="17">
        <v>456649.74</v>
      </c>
      <c r="I841" s="16">
        <v>0.76374038159383995</v>
      </c>
      <c r="J841" s="17">
        <v>789791.61</v>
      </c>
      <c r="K841" s="16">
        <v>0.72815264078007402</v>
      </c>
      <c r="L841" s="18">
        <v>3.5336657806922198</v>
      </c>
      <c r="M841" s="16">
        <v>-0.15505689817738699</v>
      </c>
      <c r="N841" s="18">
        <v>2.0431307949700801</v>
      </c>
      <c r="O841" s="16">
        <v>-0.137657036961152</v>
      </c>
      <c r="P841" s="15">
        <v>4430444.4400000004</v>
      </c>
      <c r="Q841" s="16">
        <v>0.41908222495178299</v>
      </c>
      <c r="R841" s="17">
        <v>1172527.8</v>
      </c>
      <c r="S841" s="16">
        <v>0.55764865803148</v>
      </c>
      <c r="T841" s="17">
        <v>2036067.82</v>
      </c>
      <c r="U841" s="16">
        <v>0.53776207755189398</v>
      </c>
      <c r="V841" s="18">
        <v>3.7785410631628502</v>
      </c>
      <c r="W841" s="16">
        <v>-8.8958721445447198E-2</v>
      </c>
      <c r="X841" s="18">
        <v>2.1759807784791798</v>
      </c>
      <c r="Y841" s="16">
        <v>-7.7176992678248693E-2</v>
      </c>
      <c r="Z841" s="15">
        <v>8736169.5800000001</v>
      </c>
      <c r="AA841" s="16">
        <v>0.48322899720511497</v>
      </c>
      <c r="AB841" s="17">
        <v>2267721.4900000002</v>
      </c>
      <c r="AC841" s="16">
        <v>0.46785716174393099</v>
      </c>
      <c r="AD841" s="17">
        <v>3973305.56</v>
      </c>
      <c r="AE841" s="16">
        <v>0.46078269041000702</v>
      </c>
      <c r="AF841" s="18">
        <v>3.8523996965782601</v>
      </c>
      <c r="AG841" s="16">
        <v>1.04722965298076E-2</v>
      </c>
      <c r="AH841" s="18">
        <v>2.1987157665266501</v>
      </c>
      <c r="AI841" s="16">
        <v>1.5365945217223001E-2</v>
      </c>
      <c r="AJ841" s="15">
        <v>17258376.289999999</v>
      </c>
      <c r="AK841" s="16">
        <v>0.47493598534521603</v>
      </c>
      <c r="AL841" s="17">
        <v>4320638.1900000004</v>
      </c>
      <c r="AM841" s="16">
        <v>0.38755204490513701</v>
      </c>
      <c r="AN841" s="17">
        <v>7628646.6799999997</v>
      </c>
      <c r="AO841" s="16">
        <v>0.36609057593912397</v>
      </c>
      <c r="AP841" s="18">
        <v>3.99440442153755</v>
      </c>
      <c r="AQ841" s="16">
        <v>6.2977054274063707E-2</v>
      </c>
      <c r="AR841" s="18">
        <v>2.2623116542081099</v>
      </c>
      <c r="AS841" s="16">
        <v>7.9676568540315199E-2</v>
      </c>
    </row>
    <row r="842" spans="2:45" x14ac:dyDescent="0.2">
      <c r="B842" s="29"/>
      <c r="C842" s="29"/>
      <c r="D842" s="29"/>
      <c r="E842" s="14" t="s">
        <v>321</v>
      </c>
      <c r="F842" s="15">
        <v>1044092.31</v>
      </c>
      <c r="G842" s="16">
        <v>0.35760969111349999</v>
      </c>
      <c r="H842" s="17">
        <v>199446.59</v>
      </c>
      <c r="I842" s="16">
        <v>0.59358952970207601</v>
      </c>
      <c r="J842" s="17">
        <v>339195.17</v>
      </c>
      <c r="K842" s="16">
        <v>0.415627759720476</v>
      </c>
      <c r="L842" s="18">
        <v>5.2349469098468902</v>
      </c>
      <c r="M842" s="16">
        <v>-0.14808069091210299</v>
      </c>
      <c r="N842" s="18">
        <v>3.0781461599232101</v>
      </c>
      <c r="O842" s="16">
        <v>-4.09839862270239E-2</v>
      </c>
      <c r="P842" s="15">
        <v>2899185.17</v>
      </c>
      <c r="Q842" s="16">
        <v>0.37281327984688101</v>
      </c>
      <c r="R842" s="17">
        <v>555871.81999999995</v>
      </c>
      <c r="S842" s="16">
        <v>0.61858450506613005</v>
      </c>
      <c r="T842" s="17">
        <v>937638.05</v>
      </c>
      <c r="U842" s="16">
        <v>0.42979315807082102</v>
      </c>
      <c r="V842" s="18">
        <v>5.2155642104685196</v>
      </c>
      <c r="W842" s="16">
        <v>-0.151843307809998</v>
      </c>
      <c r="X842" s="18">
        <v>3.0920088727201298</v>
      </c>
      <c r="Y842" s="16">
        <v>-3.9851833044733498E-2</v>
      </c>
      <c r="Z842" s="15">
        <v>5771750.9900000002</v>
      </c>
      <c r="AA842" s="16">
        <v>0.41741964399110298</v>
      </c>
      <c r="AB842" s="17">
        <v>1062909.1599999999</v>
      </c>
      <c r="AC842" s="16">
        <v>0.60883207139211404</v>
      </c>
      <c r="AD842" s="17">
        <v>1870984.99</v>
      </c>
      <c r="AE842" s="16">
        <v>0.46129231324553899</v>
      </c>
      <c r="AF842" s="18">
        <v>5.43014512171482</v>
      </c>
      <c r="AG842" s="16">
        <v>-0.118976014218428</v>
      </c>
      <c r="AH842" s="18">
        <v>3.0848729524013998</v>
      </c>
      <c r="AI842" s="16">
        <v>-3.0023198546083499E-2</v>
      </c>
      <c r="AJ842" s="15">
        <v>11481541.199999999</v>
      </c>
      <c r="AK842" s="16">
        <v>0.41687524433498002</v>
      </c>
      <c r="AL842" s="17">
        <v>2004083.07</v>
      </c>
      <c r="AM842" s="16">
        <v>0.57593179297628305</v>
      </c>
      <c r="AN842" s="17">
        <v>3666547.96</v>
      </c>
      <c r="AO842" s="16">
        <v>0.42223204990526603</v>
      </c>
      <c r="AP842" s="18">
        <v>5.7290744939030898</v>
      </c>
      <c r="AQ842" s="16">
        <v>-0.10092857403486399</v>
      </c>
      <c r="AR842" s="18">
        <v>3.13143079683049</v>
      </c>
      <c r="AS842" s="16">
        <v>-3.76647788990782E-3</v>
      </c>
    </row>
    <row r="843" spans="2:45" x14ac:dyDescent="0.2">
      <c r="B843" s="29"/>
      <c r="C843" s="29"/>
      <c r="D843" s="29"/>
      <c r="E843" s="14" t="s">
        <v>322</v>
      </c>
      <c r="F843" s="15">
        <v>1541731.7</v>
      </c>
      <c r="G843" s="16">
        <v>0.22466693648449601</v>
      </c>
      <c r="H843" s="17">
        <v>394381.47</v>
      </c>
      <c r="I843" s="16">
        <v>0.51814684534164701</v>
      </c>
      <c r="J843" s="17">
        <v>488018.49</v>
      </c>
      <c r="K843" s="16">
        <v>0.24907798246125501</v>
      </c>
      <c r="L843" s="18">
        <v>3.90923970134804</v>
      </c>
      <c r="M843" s="16">
        <v>-0.193314572801491</v>
      </c>
      <c r="N843" s="18">
        <v>3.1591665717419799</v>
      </c>
      <c r="O843" s="16">
        <v>-1.9543252158410501E-2</v>
      </c>
      <c r="P843" s="15">
        <v>4583403.29</v>
      </c>
      <c r="Q843" s="16">
        <v>0.252226061497834</v>
      </c>
      <c r="R843" s="17">
        <v>1188362.96</v>
      </c>
      <c r="S843" s="16">
        <v>0.60008505328426398</v>
      </c>
      <c r="T843" s="17">
        <v>1460165.99</v>
      </c>
      <c r="U843" s="16">
        <v>0.31935271492735601</v>
      </c>
      <c r="V843" s="18">
        <v>3.8569052084895001</v>
      </c>
      <c r="W843" s="16">
        <v>-0.217400313234868</v>
      </c>
      <c r="X843" s="18">
        <v>3.1389604479145499</v>
      </c>
      <c r="Y843" s="16">
        <v>-5.0878474474672801E-2</v>
      </c>
      <c r="Z843" s="15">
        <v>9510600.2400000002</v>
      </c>
      <c r="AA843" s="16">
        <v>0.13499207497346999</v>
      </c>
      <c r="AB843" s="17">
        <v>2400971.3199999998</v>
      </c>
      <c r="AC843" s="16">
        <v>0.40115803564307401</v>
      </c>
      <c r="AD843" s="17">
        <v>3014400.48</v>
      </c>
      <c r="AE843" s="16">
        <v>0.176883826776143</v>
      </c>
      <c r="AF843" s="18">
        <v>3.9611469578070602</v>
      </c>
      <c r="AG843" s="16">
        <v>-0.18996141327301799</v>
      </c>
      <c r="AH843" s="18">
        <v>3.1550553097045699</v>
      </c>
      <c r="AI843" s="16">
        <v>-3.55954860195744E-2</v>
      </c>
      <c r="AJ843" s="15">
        <v>19795724.350000001</v>
      </c>
      <c r="AK843" s="16">
        <v>5.42434843335865E-2</v>
      </c>
      <c r="AL843" s="17">
        <v>4737573.1100000003</v>
      </c>
      <c r="AM843" s="16">
        <v>0.20848525894956199</v>
      </c>
      <c r="AN843" s="17">
        <v>6154286.4100000001</v>
      </c>
      <c r="AO843" s="16">
        <v>6.29036244366524E-2</v>
      </c>
      <c r="AP843" s="18">
        <v>4.1784525305193698</v>
      </c>
      <c r="AQ843" s="16">
        <v>-0.12763231779098899</v>
      </c>
      <c r="AR843" s="18">
        <v>3.2165750878662802</v>
      </c>
      <c r="AS843" s="16">
        <v>-8.1476249623815295E-3</v>
      </c>
    </row>
    <row r="844" spans="2:45" x14ac:dyDescent="0.2">
      <c r="B844" s="29"/>
      <c r="C844" s="29"/>
      <c r="D844" s="29"/>
      <c r="E844" s="14" t="s">
        <v>323</v>
      </c>
      <c r="F844" s="15">
        <v>535254.12</v>
      </c>
      <c r="G844" s="16">
        <v>0.16627263551074001</v>
      </c>
      <c r="H844" s="17">
        <v>88352.43</v>
      </c>
      <c r="I844" s="16">
        <v>0.126850835071072</v>
      </c>
      <c r="J844" s="17">
        <v>162149.09</v>
      </c>
      <c r="K844" s="16">
        <v>0.10354179353668599</v>
      </c>
      <c r="L844" s="18">
        <v>6.0581708958089804</v>
      </c>
      <c r="M844" s="16">
        <v>3.4984045104054999E-2</v>
      </c>
      <c r="N844" s="18">
        <v>3.3009998390986999</v>
      </c>
      <c r="O844" s="16">
        <v>5.68450079022478E-2</v>
      </c>
      <c r="P844" s="15">
        <v>1501311.44</v>
      </c>
      <c r="Q844" s="16">
        <v>0.21182624269844499</v>
      </c>
      <c r="R844" s="17">
        <v>250627.17</v>
      </c>
      <c r="S844" s="16">
        <v>0.19996297083984799</v>
      </c>
      <c r="T844" s="17">
        <v>454200.99</v>
      </c>
      <c r="U844" s="16">
        <v>0.16167807331277601</v>
      </c>
      <c r="V844" s="18">
        <v>5.9902182193574598</v>
      </c>
      <c r="W844" s="16">
        <v>9.8863649519906199E-3</v>
      </c>
      <c r="X844" s="18">
        <v>3.3053900653100698</v>
      </c>
      <c r="Y844" s="16">
        <v>4.3168731972930703E-2</v>
      </c>
      <c r="Z844" s="15">
        <v>2985179.64</v>
      </c>
      <c r="AA844" s="16">
        <v>0.370667166278838</v>
      </c>
      <c r="AB844" s="17">
        <v>493165.08</v>
      </c>
      <c r="AC844" s="16">
        <v>0.38553039735173</v>
      </c>
      <c r="AD844" s="17">
        <v>905978.69</v>
      </c>
      <c r="AE844" s="16">
        <v>0.32793885791171401</v>
      </c>
      <c r="AF844" s="18">
        <v>6.0531042465537102</v>
      </c>
      <c r="AG844" s="16">
        <v>-1.07274666086731E-2</v>
      </c>
      <c r="AH844" s="18">
        <v>3.2949777659781398</v>
      </c>
      <c r="AI844" s="16">
        <v>3.21764124248285E-2</v>
      </c>
      <c r="AJ844" s="15">
        <v>6155586.96</v>
      </c>
      <c r="AK844" s="16">
        <v>0.42251107656671</v>
      </c>
      <c r="AL844" s="17">
        <v>1012805.05</v>
      </c>
      <c r="AM844" s="16">
        <v>0.47159296325182798</v>
      </c>
      <c r="AN844" s="17">
        <v>1899320.66</v>
      </c>
      <c r="AO844" s="16">
        <v>0.37431800310445001</v>
      </c>
      <c r="AP844" s="18">
        <v>6.0777609274361302</v>
      </c>
      <c r="AQ844" s="16">
        <v>-3.3352895746837301E-2</v>
      </c>
      <c r="AR844" s="18">
        <v>3.2409414005953101</v>
      </c>
      <c r="AS844" s="16">
        <v>3.5066901076313203E-2</v>
      </c>
    </row>
    <row r="845" spans="2:45" x14ac:dyDescent="0.2">
      <c r="B845" s="29"/>
      <c r="C845" s="29"/>
      <c r="D845" s="29"/>
      <c r="E845" s="14" t="s">
        <v>324</v>
      </c>
      <c r="F845" s="15">
        <v>913072.59</v>
      </c>
      <c r="G845" s="16">
        <v>0.29166361223589499</v>
      </c>
      <c r="H845" s="17">
        <v>171168.89</v>
      </c>
      <c r="I845" s="16">
        <v>0.25530256383479</v>
      </c>
      <c r="J845" s="17">
        <v>293914.52</v>
      </c>
      <c r="K845" s="16">
        <v>0.28809840533056202</v>
      </c>
      <c r="L845" s="18">
        <v>5.33433727355479</v>
      </c>
      <c r="M845" s="16">
        <v>2.89659636239619E-2</v>
      </c>
      <c r="N845" s="18">
        <v>3.1065923180658102</v>
      </c>
      <c r="O845" s="16">
        <v>2.7678063186621599E-3</v>
      </c>
      <c r="P845" s="15">
        <v>2491634.0099999998</v>
      </c>
      <c r="Q845" s="16">
        <v>0.31440516381782502</v>
      </c>
      <c r="R845" s="17">
        <v>468120.83</v>
      </c>
      <c r="S845" s="16">
        <v>0.25493061100123299</v>
      </c>
      <c r="T845" s="17">
        <v>796162.1</v>
      </c>
      <c r="U845" s="16">
        <v>0.29607883790273098</v>
      </c>
      <c r="V845" s="18">
        <v>5.3226300782214704</v>
      </c>
      <c r="W845" s="16">
        <v>4.7392702269921497E-2</v>
      </c>
      <c r="X845" s="18">
        <v>3.12955616701674</v>
      </c>
      <c r="Y845" s="16">
        <v>1.41398234267519E-2</v>
      </c>
      <c r="Z845" s="15">
        <v>4865700.74</v>
      </c>
      <c r="AA845" s="16">
        <v>0.47905230968009999</v>
      </c>
      <c r="AB845" s="17">
        <v>921881.46</v>
      </c>
      <c r="AC845" s="16">
        <v>0.43878201211944201</v>
      </c>
      <c r="AD845" s="17">
        <v>1570127.01</v>
      </c>
      <c r="AE845" s="16">
        <v>0.50052743095382202</v>
      </c>
      <c r="AF845" s="18">
        <v>5.2780112748986197</v>
      </c>
      <c r="AG845" s="16">
        <v>2.79891583446585E-2</v>
      </c>
      <c r="AH845" s="18">
        <v>3.0989217490118799</v>
      </c>
      <c r="AI845" s="16">
        <v>-1.4311715221408301E-2</v>
      </c>
      <c r="AJ845" s="15">
        <v>9555435.4000000004</v>
      </c>
      <c r="AK845" s="16">
        <v>0.58535105217908101</v>
      </c>
      <c r="AL845" s="17">
        <v>1814980.38</v>
      </c>
      <c r="AM845" s="16">
        <v>0.62229114337714697</v>
      </c>
      <c r="AN845" s="17">
        <v>3071633.89</v>
      </c>
      <c r="AO845" s="16">
        <v>0.61792590823867699</v>
      </c>
      <c r="AP845" s="18">
        <v>5.2647596113408097</v>
      </c>
      <c r="AQ845" s="16">
        <v>-2.2770321682930202E-2</v>
      </c>
      <c r="AR845" s="18">
        <v>3.11086403594798</v>
      </c>
      <c r="AS845" s="16">
        <v>-2.0133713103746301E-2</v>
      </c>
    </row>
    <row r="846" spans="2:45" x14ac:dyDescent="0.2">
      <c r="B846" s="29"/>
      <c r="C846" s="29"/>
      <c r="D846" s="29"/>
      <c r="E846" s="14" t="s">
        <v>325</v>
      </c>
      <c r="F846" s="15">
        <v>1187135.93</v>
      </c>
      <c r="G846" s="16">
        <v>7.0550342713635097E-2</v>
      </c>
      <c r="H846" s="17">
        <v>202066.7</v>
      </c>
      <c r="I846" s="16">
        <v>0.13000011687726101</v>
      </c>
      <c r="J846" s="17">
        <v>367408.68</v>
      </c>
      <c r="K846" s="16">
        <v>1.68581353675771E-2</v>
      </c>
      <c r="L846" s="18">
        <v>5.8749706408824398</v>
      </c>
      <c r="M846" s="16">
        <v>-5.26104141722697E-2</v>
      </c>
      <c r="N846" s="18">
        <v>3.23110474689928</v>
      </c>
      <c r="O846" s="16">
        <v>5.2802063019979903E-2</v>
      </c>
      <c r="P846" s="15">
        <v>3280332.94</v>
      </c>
      <c r="Q846" s="16">
        <v>9.6360947744471903E-2</v>
      </c>
      <c r="R846" s="17">
        <v>551437.98</v>
      </c>
      <c r="S846" s="16">
        <v>0.172508944655372</v>
      </c>
      <c r="T846" s="17">
        <v>1003392.14</v>
      </c>
      <c r="U846" s="16">
        <v>5.7533698690163497E-2</v>
      </c>
      <c r="V846" s="18">
        <v>5.9486888081230802</v>
      </c>
      <c r="W846" s="16">
        <v>-6.4944491262096102E-2</v>
      </c>
      <c r="X846" s="18">
        <v>3.2692432093398698</v>
      </c>
      <c r="Y846" s="16">
        <v>3.6714904784971802E-2</v>
      </c>
      <c r="Z846" s="15">
        <v>6692107.96</v>
      </c>
      <c r="AA846" s="16">
        <v>0.15354939215409</v>
      </c>
      <c r="AB846" s="17">
        <v>1110871.3999999999</v>
      </c>
      <c r="AC846" s="16">
        <v>0.279630327178647</v>
      </c>
      <c r="AD846" s="17">
        <v>2042782.92</v>
      </c>
      <c r="AE846" s="16">
        <v>0.14519647504366801</v>
      </c>
      <c r="AF846" s="18">
        <v>6.0241968242228596</v>
      </c>
      <c r="AG846" s="16">
        <v>-9.8529186395997906E-2</v>
      </c>
      <c r="AH846" s="18">
        <v>3.2759760689598898</v>
      </c>
      <c r="AI846" s="16">
        <v>7.2938725296927097E-3</v>
      </c>
      <c r="AJ846" s="15">
        <v>13662512.890000001</v>
      </c>
      <c r="AK846" s="16">
        <v>0.20666556092487401</v>
      </c>
      <c r="AL846" s="17">
        <v>2223012.2000000002</v>
      </c>
      <c r="AM846" s="16">
        <v>0.41069269879408299</v>
      </c>
      <c r="AN846" s="17">
        <v>4165205.65</v>
      </c>
      <c r="AO846" s="16">
        <v>0.21549890260167601</v>
      </c>
      <c r="AP846" s="18">
        <v>6.1459459781642201</v>
      </c>
      <c r="AQ846" s="16">
        <v>-0.144629045038384</v>
      </c>
      <c r="AR846" s="18">
        <v>3.2801532596595799</v>
      </c>
      <c r="AS846" s="16">
        <v>-7.2672559867345398E-3</v>
      </c>
    </row>
    <row r="847" spans="2:45" x14ac:dyDescent="0.2">
      <c r="B847" s="29"/>
      <c r="C847" s="29"/>
      <c r="D847" s="29"/>
      <c r="E847" s="14" t="s">
        <v>326</v>
      </c>
      <c r="F847" s="15">
        <v>1220906.1599999999</v>
      </c>
      <c r="G847" s="16">
        <v>0.377308864641827</v>
      </c>
      <c r="H847" s="17">
        <v>255546.77</v>
      </c>
      <c r="I847" s="16">
        <v>0.30078420132189498</v>
      </c>
      <c r="J847" s="17">
        <v>395272.29</v>
      </c>
      <c r="K847" s="16">
        <v>0.33115698212662598</v>
      </c>
      <c r="L847" s="18">
        <v>4.7776231333309402</v>
      </c>
      <c r="M847" s="16">
        <v>5.8829637723279697E-2</v>
      </c>
      <c r="N847" s="18">
        <v>3.0887724510109198</v>
      </c>
      <c r="O847" s="16">
        <v>3.4670503280139202E-2</v>
      </c>
      <c r="P847" s="15">
        <v>3637073.67</v>
      </c>
      <c r="Q847" s="16">
        <v>0.62291667479149804</v>
      </c>
      <c r="R847" s="17">
        <v>755419.73</v>
      </c>
      <c r="S847" s="16">
        <v>0.46780294912266202</v>
      </c>
      <c r="T847" s="17">
        <v>1172955.8</v>
      </c>
      <c r="U847" s="16">
        <v>0.64780185555661896</v>
      </c>
      <c r="V847" s="18">
        <v>4.8146394984944303</v>
      </c>
      <c r="W847" s="16">
        <v>0.105677486042354</v>
      </c>
      <c r="X847" s="18">
        <v>3.1007764060674798</v>
      </c>
      <c r="Y847" s="16">
        <v>-1.5102046815401299E-2</v>
      </c>
      <c r="Z847" s="15">
        <v>6961607.6699999999</v>
      </c>
      <c r="AA847" s="16">
        <v>0.69674446191806805</v>
      </c>
      <c r="AB847" s="17">
        <v>1469102.24</v>
      </c>
      <c r="AC847" s="16">
        <v>0.52205514740010905</v>
      </c>
      <c r="AD847" s="17">
        <v>2274720.83</v>
      </c>
      <c r="AE847" s="16">
        <v>0.76862797136613903</v>
      </c>
      <c r="AF847" s="18">
        <v>4.7386815433621603</v>
      </c>
      <c r="AG847" s="16">
        <v>0.114772000749352</v>
      </c>
      <c r="AH847" s="18">
        <v>3.0604228783538199</v>
      </c>
      <c r="AI847" s="16">
        <v>-4.0643657463217603E-2</v>
      </c>
      <c r="AJ847" s="15">
        <v>13344921.050000001</v>
      </c>
      <c r="AK847" s="16">
        <v>0.68147225501318998</v>
      </c>
      <c r="AL847" s="17">
        <v>2878989.37</v>
      </c>
      <c r="AM847" s="16">
        <v>0.57155030483685099</v>
      </c>
      <c r="AN847" s="17">
        <v>4420872.41</v>
      </c>
      <c r="AO847" s="16">
        <v>0.77583998982909597</v>
      </c>
      <c r="AP847" s="18">
        <v>4.63527972317591</v>
      </c>
      <c r="AQ847" s="16">
        <v>6.9944913527760805E-2</v>
      </c>
      <c r="AR847" s="18">
        <v>3.0186170991530599</v>
      </c>
      <c r="AS847" s="16">
        <v>-5.3139773491071997E-2</v>
      </c>
    </row>
    <row r="848" spans="2:45" x14ac:dyDescent="0.2">
      <c r="B848" s="29"/>
      <c r="C848" s="29"/>
      <c r="D848" s="29"/>
      <c r="E848" s="14" t="s">
        <v>327</v>
      </c>
      <c r="F848" s="15">
        <v>8851932.4000000004</v>
      </c>
      <c r="G848" s="16">
        <v>0.29113187090946802</v>
      </c>
      <c r="H848" s="17">
        <v>1896040.01</v>
      </c>
      <c r="I848" s="16">
        <v>0.43356405893635502</v>
      </c>
      <c r="J848" s="17">
        <v>3085028.62</v>
      </c>
      <c r="K848" s="16">
        <v>0.34147491620197001</v>
      </c>
      <c r="L848" s="18">
        <v>4.6686421981148003</v>
      </c>
      <c r="M848" s="16">
        <v>-9.9355300615283595E-2</v>
      </c>
      <c r="N848" s="18">
        <v>2.8693193776594499</v>
      </c>
      <c r="O848" s="16">
        <v>-3.75281301830344E-2</v>
      </c>
      <c r="P848" s="15">
        <v>25206192.399999999</v>
      </c>
      <c r="Q848" s="16">
        <v>0.32427087705166602</v>
      </c>
      <c r="R848" s="17">
        <v>5323165.87</v>
      </c>
      <c r="S848" s="16">
        <v>0.44341419571441798</v>
      </c>
      <c r="T848" s="17">
        <v>8596043.9499999993</v>
      </c>
      <c r="U848" s="16">
        <v>0.360700896994266</v>
      </c>
      <c r="V848" s="18">
        <v>4.7351882348915</v>
      </c>
      <c r="W848" s="16">
        <v>-8.2542709512276893E-2</v>
      </c>
      <c r="X848" s="18">
        <v>2.9323014803804002</v>
      </c>
      <c r="Y848" s="16">
        <v>-2.6772981500249201E-2</v>
      </c>
      <c r="Z848" s="15">
        <v>50239048.810000002</v>
      </c>
      <c r="AA848" s="16">
        <v>0.34578660031578101</v>
      </c>
      <c r="AB848" s="17">
        <v>10482545.59</v>
      </c>
      <c r="AC848" s="16">
        <v>0.42566610417804301</v>
      </c>
      <c r="AD848" s="17">
        <v>17123336.640000001</v>
      </c>
      <c r="AE848" s="16">
        <v>0.36362922422176303</v>
      </c>
      <c r="AF848" s="18">
        <v>4.7926382364534001</v>
      </c>
      <c r="AG848" s="16">
        <v>-5.60296016214228E-2</v>
      </c>
      <c r="AH848" s="18">
        <v>2.93395206005831</v>
      </c>
      <c r="AI848" s="16">
        <v>-1.3084659370046299E-2</v>
      </c>
      <c r="AJ848" s="15">
        <v>100597449.48</v>
      </c>
      <c r="AK848" s="16">
        <v>0.32847037390693101</v>
      </c>
      <c r="AL848" s="17">
        <v>20491310.739999998</v>
      </c>
      <c r="AM848" s="16">
        <v>0.382003904125092</v>
      </c>
      <c r="AN848" s="17">
        <v>33971269.710000001</v>
      </c>
      <c r="AO848" s="16">
        <v>0.32020275984876401</v>
      </c>
      <c r="AP848" s="18">
        <v>4.9092735333728097</v>
      </c>
      <c r="AQ848" s="16">
        <v>-3.8736164245535498E-2</v>
      </c>
      <c r="AR848" s="18">
        <v>2.9612507962982502</v>
      </c>
      <c r="AS848" s="16">
        <v>6.2623820443417797E-3</v>
      </c>
    </row>
    <row r="850" spans="1:45" s="27" customFormat="1" x14ac:dyDescent="0.2">
      <c r="A850" s="26" t="s">
        <v>113</v>
      </c>
      <c r="E850" s="30">
        <v>1</v>
      </c>
      <c r="F850" s="30">
        <v>2</v>
      </c>
      <c r="G850" s="30">
        <v>3</v>
      </c>
      <c r="H850" s="30">
        <v>4</v>
      </c>
      <c r="I850" s="30">
        <v>5</v>
      </c>
      <c r="J850" s="30">
        <v>6</v>
      </c>
      <c r="K850" s="30">
        <v>7</v>
      </c>
      <c r="L850" s="30">
        <v>8</v>
      </c>
      <c r="M850" s="30">
        <v>9</v>
      </c>
      <c r="N850" s="30">
        <v>10</v>
      </c>
      <c r="O850" s="30">
        <v>11</v>
      </c>
      <c r="P850" s="30">
        <v>12</v>
      </c>
      <c r="Q850" s="30">
        <v>13</v>
      </c>
      <c r="R850" s="30">
        <v>14</v>
      </c>
      <c r="S850" s="30">
        <v>15</v>
      </c>
      <c r="T850" s="30">
        <v>16</v>
      </c>
      <c r="U850" s="30">
        <v>17</v>
      </c>
      <c r="V850" s="30">
        <v>18</v>
      </c>
      <c r="W850" s="30">
        <v>19</v>
      </c>
      <c r="X850" s="30">
        <v>20</v>
      </c>
      <c r="Y850" s="30">
        <v>21</v>
      </c>
      <c r="Z850" s="30">
        <v>22</v>
      </c>
      <c r="AA850" s="30">
        <v>23</v>
      </c>
      <c r="AB850" s="30">
        <v>24</v>
      </c>
      <c r="AC850" s="30">
        <v>25</v>
      </c>
      <c r="AD850" s="30">
        <v>26</v>
      </c>
      <c r="AE850" s="30">
        <v>27</v>
      </c>
      <c r="AF850" s="30">
        <v>28</v>
      </c>
      <c r="AG850" s="30">
        <v>29</v>
      </c>
      <c r="AH850" s="30">
        <v>30</v>
      </c>
      <c r="AI850" s="30">
        <v>31</v>
      </c>
      <c r="AJ850" s="30">
        <v>32</v>
      </c>
      <c r="AK850" s="30">
        <v>33</v>
      </c>
      <c r="AL850" s="30">
        <v>34</v>
      </c>
      <c r="AM850" s="30">
        <v>35</v>
      </c>
      <c r="AN850" s="30">
        <v>36</v>
      </c>
      <c r="AO850" s="30">
        <v>37</v>
      </c>
      <c r="AP850" s="30">
        <v>38</v>
      </c>
      <c r="AQ850" s="30">
        <v>39</v>
      </c>
      <c r="AR850" s="30">
        <v>40</v>
      </c>
      <c r="AS850" s="30">
        <v>41</v>
      </c>
    </row>
    <row r="852" spans="1:45" x14ac:dyDescent="0.2">
      <c r="A852" s="120" t="s">
        <v>107</v>
      </c>
      <c r="B852" s="6"/>
      <c r="C852" s="6"/>
      <c r="D852" s="6"/>
      <c r="E852" s="7"/>
      <c r="F852" s="8" t="s">
        <v>69</v>
      </c>
      <c r="G852" s="9"/>
      <c r="N852" s="9"/>
      <c r="P852" s="8" t="s">
        <v>70</v>
      </c>
      <c r="Q852" s="9"/>
      <c r="Z852" s="8" t="s">
        <v>71</v>
      </c>
      <c r="AA852" s="9"/>
      <c r="AJ852" s="8" t="s">
        <v>72</v>
      </c>
      <c r="AK852" s="9"/>
    </row>
    <row r="853" spans="1:45" ht="56.25" x14ac:dyDescent="0.2">
      <c r="A853" s="121"/>
      <c r="B853" s="11"/>
      <c r="C853" s="11"/>
      <c r="D853" s="11"/>
      <c r="E853" s="12"/>
      <c r="F853" s="140" t="s">
        <v>406</v>
      </c>
      <c r="G853" s="140" t="s">
        <v>407</v>
      </c>
      <c r="H853" s="140" t="s">
        <v>408</v>
      </c>
      <c r="I853" s="140" t="s">
        <v>409</v>
      </c>
      <c r="J853" s="140" t="s">
        <v>410</v>
      </c>
      <c r="K853" s="140" t="s">
        <v>411</v>
      </c>
      <c r="L853" s="140" t="s">
        <v>412</v>
      </c>
      <c r="M853" s="140" t="s">
        <v>413</v>
      </c>
      <c r="N853" s="140" t="s">
        <v>414</v>
      </c>
      <c r="O853" s="140" t="s">
        <v>415</v>
      </c>
      <c r="P853" s="140" t="s">
        <v>406</v>
      </c>
      <c r="Q853" s="140" t="s">
        <v>407</v>
      </c>
      <c r="R853" s="140" t="s">
        <v>408</v>
      </c>
      <c r="S853" s="140" t="s">
        <v>409</v>
      </c>
      <c r="T853" s="140" t="s">
        <v>410</v>
      </c>
      <c r="U853" s="140" t="s">
        <v>411</v>
      </c>
      <c r="V853" s="140" t="s">
        <v>412</v>
      </c>
      <c r="W853" s="140" t="s">
        <v>413</v>
      </c>
      <c r="X853" s="140" t="s">
        <v>414</v>
      </c>
      <c r="Y853" s="140" t="s">
        <v>415</v>
      </c>
      <c r="Z853" s="140" t="s">
        <v>406</v>
      </c>
      <c r="AA853" s="140" t="s">
        <v>407</v>
      </c>
      <c r="AB853" s="140" t="s">
        <v>408</v>
      </c>
      <c r="AC853" s="140" t="s">
        <v>409</v>
      </c>
      <c r="AD853" s="140" t="s">
        <v>410</v>
      </c>
      <c r="AE853" s="140" t="s">
        <v>411</v>
      </c>
      <c r="AF853" s="140" t="s">
        <v>412</v>
      </c>
      <c r="AG853" s="140" t="s">
        <v>413</v>
      </c>
      <c r="AH853" s="140" t="s">
        <v>414</v>
      </c>
      <c r="AI853" s="140" t="s">
        <v>415</v>
      </c>
      <c r="AJ853" s="140" t="s">
        <v>406</v>
      </c>
      <c r="AK853" s="140" t="s">
        <v>407</v>
      </c>
      <c r="AL853" s="140" t="s">
        <v>408</v>
      </c>
      <c r="AM853" s="140" t="s">
        <v>409</v>
      </c>
      <c r="AN853" s="140" t="s">
        <v>410</v>
      </c>
      <c r="AO853" s="140" t="s">
        <v>411</v>
      </c>
      <c r="AP853" s="140" t="s">
        <v>412</v>
      </c>
      <c r="AQ853" s="140" t="s">
        <v>413</v>
      </c>
      <c r="AR853" s="140" t="s">
        <v>414</v>
      </c>
      <c r="AS853" s="140" t="s">
        <v>415</v>
      </c>
    </row>
    <row r="854" spans="1:45" x14ac:dyDescent="0.2">
      <c r="A854" s="122" t="s">
        <v>19</v>
      </c>
      <c r="B854" s="28" t="s">
        <v>11</v>
      </c>
      <c r="C854" s="28" t="s">
        <v>110</v>
      </c>
      <c r="D854" s="28" t="s">
        <v>23</v>
      </c>
      <c r="E854" s="14" t="s">
        <v>271</v>
      </c>
      <c r="F854" s="15">
        <v>35965.599999999999</v>
      </c>
      <c r="G854" s="136">
        <v>0.11306014169191</v>
      </c>
      <c r="H854" s="17">
        <v>7201.76</v>
      </c>
      <c r="I854" s="136">
        <v>3.9476001189331797E-2</v>
      </c>
      <c r="J854" s="17">
        <v>14403.53</v>
      </c>
      <c r="K854" s="136">
        <v>3.9476722871254803E-2</v>
      </c>
      <c r="L854" s="18">
        <v>4.9940014663082399</v>
      </c>
      <c r="M854" s="136">
        <v>7.0789648263534302E-2</v>
      </c>
      <c r="N854" s="18">
        <v>2.4969989995508</v>
      </c>
      <c r="O854" s="136">
        <v>7.0788904841853503E-2</v>
      </c>
      <c r="P854" s="15">
        <v>105440.56</v>
      </c>
      <c r="Q854" s="136">
        <v>0.16719672141672801</v>
      </c>
      <c r="R854" s="17">
        <v>21152.07</v>
      </c>
      <c r="S854" s="136">
        <v>9.8205246155619305E-2</v>
      </c>
      <c r="T854" s="17">
        <v>42304.12</v>
      </c>
      <c r="U854" s="136">
        <v>9.8205012051820903E-2</v>
      </c>
      <c r="V854" s="18">
        <v>4.9848813851315699</v>
      </c>
      <c r="W854" s="136">
        <v>6.2822023025860402E-2</v>
      </c>
      <c r="X854" s="18">
        <v>2.4924418709099698</v>
      </c>
      <c r="Y854" s="136">
        <v>6.2822249587085099E-2</v>
      </c>
      <c r="Z854" s="15">
        <v>184439.95</v>
      </c>
      <c r="AA854" s="136">
        <v>9.4547467938456295E-2</v>
      </c>
      <c r="AB854" s="17">
        <v>37492.230000000003</v>
      </c>
      <c r="AC854" s="136">
        <v>6.0628769194994298E-2</v>
      </c>
      <c r="AD854" s="17">
        <v>74984.509999999995</v>
      </c>
      <c r="AE854" s="136">
        <v>6.0630526584537901E-2</v>
      </c>
      <c r="AF854" s="18">
        <v>4.9194179700700698</v>
      </c>
      <c r="AG854" s="136">
        <v>3.1979802668568001E-2</v>
      </c>
      <c r="AH854" s="18">
        <v>2.4597073448903002</v>
      </c>
      <c r="AI854" s="136">
        <v>3.1978092751241499E-2</v>
      </c>
      <c r="AJ854" s="15">
        <v>349977.62</v>
      </c>
      <c r="AK854" s="16">
        <v>0.114621572606124</v>
      </c>
      <c r="AL854" s="17">
        <v>72495.360000000001</v>
      </c>
      <c r="AM854" s="16">
        <v>0.100556294704422</v>
      </c>
      <c r="AN854" s="17">
        <v>144990.74</v>
      </c>
      <c r="AO854" s="16">
        <v>0.100556780667341</v>
      </c>
      <c r="AP854" s="18">
        <v>4.8275864827762804</v>
      </c>
      <c r="AQ854" s="16">
        <v>1.27801530638462E-2</v>
      </c>
      <c r="AR854" s="18">
        <v>2.4137929084298801</v>
      </c>
      <c r="AS854" s="16">
        <v>1.2779705859659599E-2</v>
      </c>
    </row>
    <row r="855" spans="1:45" x14ac:dyDescent="0.2">
      <c r="A855" s="123"/>
      <c r="B855" s="29"/>
      <c r="C855" s="29"/>
      <c r="D855" s="29"/>
      <c r="E855" s="14" t="s">
        <v>272</v>
      </c>
      <c r="F855" s="15">
        <v>169844.76</v>
      </c>
      <c r="G855" s="16">
        <v>8.6792583219622396E-2</v>
      </c>
      <c r="H855" s="17">
        <v>39384.379999999997</v>
      </c>
      <c r="I855" s="16">
        <v>7.8539800894885797E-2</v>
      </c>
      <c r="J855" s="17">
        <v>78767.75</v>
      </c>
      <c r="K855" s="16">
        <v>7.8525528457689106E-2</v>
      </c>
      <c r="L855" s="18">
        <v>4.3124903832433104</v>
      </c>
      <c r="M855" s="16">
        <v>7.6518106405430598E-3</v>
      </c>
      <c r="N855" s="18">
        <v>2.15627284009001</v>
      </c>
      <c r="O855" s="16">
        <v>7.6651451855343899E-3</v>
      </c>
      <c r="P855" s="15">
        <v>496523.5</v>
      </c>
      <c r="Q855" s="16">
        <v>7.7748224491123993E-2</v>
      </c>
      <c r="R855" s="17">
        <v>115406.97</v>
      </c>
      <c r="S855" s="16">
        <v>6.3734690726756998E-2</v>
      </c>
      <c r="T855" s="17">
        <v>230812.93</v>
      </c>
      <c r="U855" s="16">
        <v>6.3729888946460797E-2</v>
      </c>
      <c r="V855" s="18">
        <v>4.3023701254785598</v>
      </c>
      <c r="W855" s="16">
        <v>1.3173899362812699E-2</v>
      </c>
      <c r="X855" s="18">
        <v>2.1511944759767099</v>
      </c>
      <c r="Y855" s="16">
        <v>1.31784729284492E-2</v>
      </c>
      <c r="Z855" s="15">
        <v>972671.63</v>
      </c>
      <c r="AA855" s="16">
        <v>-8.4876583253436097E-2</v>
      </c>
      <c r="AB855" s="17">
        <v>226069.6</v>
      </c>
      <c r="AC855" s="16">
        <v>-0.102583070360637</v>
      </c>
      <c r="AD855" s="17">
        <v>452138.19</v>
      </c>
      <c r="AE855" s="16">
        <v>-0.102424862124867</v>
      </c>
      <c r="AF855" s="18">
        <v>4.3025317424368401</v>
      </c>
      <c r="AG855" s="16">
        <v>1.9730502648658801E-2</v>
      </c>
      <c r="AH855" s="18">
        <v>2.1512706767813601</v>
      </c>
      <c r="AI855" s="16">
        <v>1.95507630848312E-2</v>
      </c>
      <c r="AJ855" s="15">
        <v>1983899.7</v>
      </c>
      <c r="AK855" s="16">
        <v>-0.14160005989373001</v>
      </c>
      <c r="AL855" s="17">
        <v>460269.8</v>
      </c>
      <c r="AM855" s="16">
        <v>-0.148223514966832</v>
      </c>
      <c r="AN855" s="17">
        <v>920538.55</v>
      </c>
      <c r="AO855" s="16">
        <v>-0.148167050243797</v>
      </c>
      <c r="AP855" s="18">
        <v>4.3102973516837304</v>
      </c>
      <c r="AQ855" s="16">
        <v>7.7760482820134003E-3</v>
      </c>
      <c r="AR855" s="18">
        <v>2.1551511340834102</v>
      </c>
      <c r="AS855" s="16">
        <v>7.7092466920257799E-3</v>
      </c>
    </row>
    <row r="856" spans="1:45" x14ac:dyDescent="0.2">
      <c r="A856" s="123"/>
      <c r="B856" s="29"/>
      <c r="C856" s="29"/>
      <c r="D856" s="29"/>
      <c r="E856" s="14" t="s">
        <v>273</v>
      </c>
      <c r="F856" s="15">
        <v>372389.09</v>
      </c>
      <c r="G856" s="16">
        <v>0.26624662589282999</v>
      </c>
      <c r="H856" s="17">
        <v>85717.72</v>
      </c>
      <c r="I856" s="16">
        <v>0.27113635524431101</v>
      </c>
      <c r="J856" s="17">
        <v>171435.35</v>
      </c>
      <c r="K856" s="16">
        <v>0.25568696451123202</v>
      </c>
      <c r="L856" s="18">
        <v>4.3443653190962204</v>
      </c>
      <c r="M856" s="16">
        <v>-3.8467386534166499E-3</v>
      </c>
      <c r="N856" s="18">
        <v>2.1721837998989102</v>
      </c>
      <c r="O856" s="16">
        <v>8.4094696210437192E-3</v>
      </c>
      <c r="P856" s="15">
        <v>1104864.46</v>
      </c>
      <c r="Q856" s="16">
        <v>0.154248207765427</v>
      </c>
      <c r="R856" s="17">
        <v>251984.53</v>
      </c>
      <c r="S856" s="16">
        <v>0.13460629266066401</v>
      </c>
      <c r="T856" s="17">
        <v>503968.84</v>
      </c>
      <c r="U856" s="16">
        <v>0.124122332949666</v>
      </c>
      <c r="V856" s="18">
        <v>4.3846519466889502</v>
      </c>
      <c r="W856" s="16">
        <v>1.7311657120023801E-2</v>
      </c>
      <c r="X856" s="18">
        <v>2.1923269303713302</v>
      </c>
      <c r="Y856" s="16">
        <v>2.67994629523206E-2</v>
      </c>
      <c r="Z856" s="15">
        <v>2106751.92</v>
      </c>
      <c r="AA856" s="16">
        <v>8.7538839310022501E-2</v>
      </c>
      <c r="AB856" s="17">
        <v>485992.02</v>
      </c>
      <c r="AC856" s="16">
        <v>5.9631155525163501E-2</v>
      </c>
      <c r="AD856" s="17">
        <v>974133.46</v>
      </c>
      <c r="AE856" s="16">
        <v>6.1541717984741E-2</v>
      </c>
      <c r="AF856" s="18">
        <v>4.3349516726632702</v>
      </c>
      <c r="AG856" s="16">
        <v>2.63371680224216E-2</v>
      </c>
      <c r="AH856" s="18">
        <v>2.1626933130907999</v>
      </c>
      <c r="AI856" s="16">
        <v>2.44899667011063E-2</v>
      </c>
      <c r="AJ856" s="15">
        <v>4072405.02</v>
      </c>
      <c r="AK856" s="16">
        <v>6.0489908912169502E-2</v>
      </c>
      <c r="AL856" s="17">
        <v>943905.25</v>
      </c>
      <c r="AM856" s="16">
        <v>3.29510990493697E-2</v>
      </c>
      <c r="AN856" s="17">
        <v>1898853.12</v>
      </c>
      <c r="AO856" s="16">
        <v>4.2036295762719902E-2</v>
      </c>
      <c r="AP856" s="18">
        <v>4.3144214104116898</v>
      </c>
      <c r="AQ856" s="16">
        <v>2.66603229215246E-2</v>
      </c>
      <c r="AR856" s="18">
        <v>2.1446656284821</v>
      </c>
      <c r="AS856" s="16">
        <v>1.7709184626762301E-2</v>
      </c>
    </row>
    <row r="857" spans="1:45" x14ac:dyDescent="0.2">
      <c r="A857" s="123"/>
      <c r="B857" s="29"/>
      <c r="C857" s="29"/>
      <c r="D857" s="29"/>
      <c r="E857" s="14" t="s">
        <v>274</v>
      </c>
      <c r="F857" s="15">
        <v>157118.92000000001</v>
      </c>
      <c r="G857" s="16">
        <v>0.101899780291792</v>
      </c>
      <c r="H857" s="17">
        <v>35308.57</v>
      </c>
      <c r="I857" s="16">
        <v>9.5881231583266405E-2</v>
      </c>
      <c r="J857" s="17">
        <v>70617.149999999994</v>
      </c>
      <c r="K857" s="16">
        <v>9.5881726901210995E-2</v>
      </c>
      <c r="L857" s="18">
        <v>4.4498805813999303</v>
      </c>
      <c r="M857" s="16">
        <v>5.4919716982748798E-3</v>
      </c>
      <c r="N857" s="18">
        <v>2.2249399756291499</v>
      </c>
      <c r="O857" s="16">
        <v>5.4915172348009699E-3</v>
      </c>
      <c r="P857" s="15">
        <v>430980.52</v>
      </c>
      <c r="Q857" s="16">
        <v>9.32440022138811E-2</v>
      </c>
      <c r="R857" s="17">
        <v>97044</v>
      </c>
      <c r="S857" s="16">
        <v>7.5371050883654006E-2</v>
      </c>
      <c r="T857" s="17">
        <v>194087.98</v>
      </c>
      <c r="U857" s="16">
        <v>7.5370880488533507E-2</v>
      </c>
      <c r="V857" s="18">
        <v>4.4410836321668503</v>
      </c>
      <c r="W857" s="16">
        <v>1.6620264526872298E-2</v>
      </c>
      <c r="X857" s="18">
        <v>2.2205420449014901</v>
      </c>
      <c r="Y857" s="16">
        <v>1.6620425612815699E-2</v>
      </c>
      <c r="Z857" s="15">
        <v>840753.68</v>
      </c>
      <c r="AA857" s="16">
        <v>5.3279128897186299E-2</v>
      </c>
      <c r="AB857" s="17">
        <v>189254.08</v>
      </c>
      <c r="AC857" s="16">
        <v>3.1096828556184401E-2</v>
      </c>
      <c r="AD857" s="17">
        <v>378508.11</v>
      </c>
      <c r="AE857" s="16">
        <v>3.1343843296641499E-2</v>
      </c>
      <c r="AF857" s="18">
        <v>4.4424599987487703</v>
      </c>
      <c r="AG857" s="16">
        <v>2.15133047902623E-2</v>
      </c>
      <c r="AH857" s="18">
        <v>2.22123029279346</v>
      </c>
      <c r="AI857" s="16">
        <v>2.1268644538983101E-2</v>
      </c>
      <c r="AJ857" s="15">
        <v>1706711.93</v>
      </c>
      <c r="AK857" s="16">
        <v>6.5434487320809601E-2</v>
      </c>
      <c r="AL857" s="17">
        <v>384041.08</v>
      </c>
      <c r="AM857" s="16">
        <v>5.3379103611025297E-2</v>
      </c>
      <c r="AN857" s="17">
        <v>768082.09</v>
      </c>
      <c r="AO857" s="16">
        <v>5.3506253022934498E-2</v>
      </c>
      <c r="AP857" s="18">
        <v>4.4440868929959301</v>
      </c>
      <c r="AQ857" s="16">
        <v>1.14444872396442E-2</v>
      </c>
      <c r="AR857" s="18">
        <v>2.22204364900632</v>
      </c>
      <c r="AS857" s="16">
        <v>1.1322414331806901E-2</v>
      </c>
    </row>
    <row r="858" spans="1:45" x14ac:dyDescent="0.2">
      <c r="A858" s="123"/>
      <c r="B858" s="29"/>
      <c r="C858" s="29"/>
      <c r="D858" s="29"/>
      <c r="E858" s="14" t="s">
        <v>275</v>
      </c>
      <c r="F858" s="15">
        <v>239387.98</v>
      </c>
      <c r="G858" s="16">
        <v>-0.128737626652388</v>
      </c>
      <c r="H858" s="17">
        <v>59184.78</v>
      </c>
      <c r="I858" s="16">
        <v>-0.22133485948847501</v>
      </c>
      <c r="J858" s="17">
        <v>118369.54</v>
      </c>
      <c r="K858" s="16">
        <v>-8.9973378368581394E-3</v>
      </c>
      <c r="L858" s="18">
        <v>4.0447557632215601</v>
      </c>
      <c r="M858" s="16">
        <v>0.118917912230227</v>
      </c>
      <c r="N858" s="18">
        <v>2.0223782233165699</v>
      </c>
      <c r="O858" s="16">
        <v>-0.120827413878145</v>
      </c>
      <c r="P858" s="15">
        <v>730338.67</v>
      </c>
      <c r="Q858" s="16">
        <v>-0.16998438078095601</v>
      </c>
      <c r="R858" s="17">
        <v>187901.65</v>
      </c>
      <c r="S858" s="16">
        <v>-0.21312879105063501</v>
      </c>
      <c r="T858" s="17">
        <v>375803.29</v>
      </c>
      <c r="U858" s="16">
        <v>-2.8480875627329601E-2</v>
      </c>
      <c r="V858" s="18">
        <v>3.88681350057331</v>
      </c>
      <c r="W858" s="16">
        <v>5.4830332815563897E-2</v>
      </c>
      <c r="X858" s="18">
        <v>1.9434068020000601</v>
      </c>
      <c r="Y858" s="16">
        <v>-0.14565179583572099</v>
      </c>
      <c r="Z858" s="15">
        <v>1349693.92</v>
      </c>
      <c r="AA858" s="16">
        <v>-0.18744704113921701</v>
      </c>
      <c r="AB858" s="17">
        <v>351083.92</v>
      </c>
      <c r="AC858" s="16">
        <v>-0.21274049177472301</v>
      </c>
      <c r="AD858" s="17">
        <v>695892.46</v>
      </c>
      <c r="AE858" s="16">
        <v>-4.8630479234860503E-2</v>
      </c>
      <c r="AF858" s="18">
        <v>3.8443626811504199</v>
      </c>
      <c r="AG858" s="16">
        <v>3.2128479073597102E-2</v>
      </c>
      <c r="AH858" s="18">
        <v>1.93951507967194</v>
      </c>
      <c r="AI858" s="16">
        <v>-0.145912349381041</v>
      </c>
      <c r="AJ858" s="15">
        <v>2782558.1</v>
      </c>
      <c r="AK858" s="16">
        <v>-0.11407221985955</v>
      </c>
      <c r="AL858" s="17">
        <v>721313.82</v>
      </c>
      <c r="AM858" s="16">
        <v>-0.14167203344399601</v>
      </c>
      <c r="AN858" s="17">
        <v>1345356.43</v>
      </c>
      <c r="AO858" s="16">
        <v>-2.7924716942365799E-2</v>
      </c>
      <c r="AP858" s="18">
        <v>3.85762482687494</v>
      </c>
      <c r="AQ858" s="16">
        <v>3.2155323675621503E-2</v>
      </c>
      <c r="AR858" s="18">
        <v>2.0682683324299398</v>
      </c>
      <c r="AS858" s="16">
        <v>-8.8622254282826204E-2</v>
      </c>
    </row>
    <row r="859" spans="1:45" x14ac:dyDescent="0.2">
      <c r="A859" s="123"/>
      <c r="B859" s="29"/>
      <c r="C859" s="29"/>
      <c r="D859" s="29"/>
      <c r="E859" s="14" t="s">
        <v>276</v>
      </c>
      <c r="F859" s="15">
        <v>173351.19</v>
      </c>
      <c r="G859" s="16">
        <v>-1.49787547121309E-2</v>
      </c>
      <c r="H859" s="17">
        <v>42366.67</v>
      </c>
      <c r="I859" s="16">
        <v>-1.6141928211497101E-2</v>
      </c>
      <c r="J859" s="17">
        <v>84733.28</v>
      </c>
      <c r="K859" s="16">
        <v>-1.6156333244082999E-2</v>
      </c>
      <c r="L859" s="18">
        <v>4.0916878763424203</v>
      </c>
      <c r="M859" s="16">
        <v>1.18225741366517E-3</v>
      </c>
      <c r="N859" s="18">
        <v>2.0458453868421</v>
      </c>
      <c r="O859" s="16">
        <v>1.19691631073362E-3</v>
      </c>
      <c r="P859" s="15">
        <v>521938.76</v>
      </c>
      <c r="Q859" s="16">
        <v>-1.5662997544319001E-2</v>
      </c>
      <c r="R859" s="17">
        <v>127331</v>
      </c>
      <c r="S859" s="16">
        <v>-2.15488100611625E-2</v>
      </c>
      <c r="T859" s="17">
        <v>254661.97</v>
      </c>
      <c r="U859" s="16">
        <v>-2.1553436539321302E-2</v>
      </c>
      <c r="V859" s="18">
        <v>4.0990706112415696</v>
      </c>
      <c r="W859" s="16">
        <v>6.0154380487915096E-3</v>
      </c>
      <c r="X859" s="18">
        <v>2.0495355470626402</v>
      </c>
      <c r="Y859" s="16">
        <v>6.0201948833753498E-3</v>
      </c>
      <c r="Z859" s="15">
        <v>969028.9</v>
      </c>
      <c r="AA859" s="16">
        <v>-6.7748460522450898E-2</v>
      </c>
      <c r="AB859" s="17">
        <v>236283.89</v>
      </c>
      <c r="AC859" s="16">
        <v>-7.50837746263502E-2</v>
      </c>
      <c r="AD859" s="17">
        <v>472567.65</v>
      </c>
      <c r="AE859" s="16">
        <v>-4.6513146792227199E-2</v>
      </c>
      <c r="AF859" s="18">
        <v>4.1011213248605296</v>
      </c>
      <c r="AG859" s="16">
        <v>7.9307875704483308E-3</v>
      </c>
      <c r="AH859" s="18">
        <v>2.0505612265249198</v>
      </c>
      <c r="AI859" s="16">
        <v>-2.2271218170216499E-2</v>
      </c>
      <c r="AJ859" s="15">
        <v>1911231.03</v>
      </c>
      <c r="AK859" s="16">
        <v>-9.1670294635282298E-2</v>
      </c>
      <c r="AL859" s="17">
        <v>467020.12</v>
      </c>
      <c r="AM859" s="16">
        <v>-0.10733581611986499</v>
      </c>
      <c r="AN859" s="17">
        <v>934043.78</v>
      </c>
      <c r="AO859" s="16">
        <v>-5.75625611653841E-2</v>
      </c>
      <c r="AP859" s="18">
        <v>4.09239548394617</v>
      </c>
      <c r="AQ859" s="16">
        <v>1.75491766864549E-2</v>
      </c>
      <c r="AR859" s="18">
        <v>2.0461899869404401</v>
      </c>
      <c r="AS859" s="16">
        <v>-3.6190978906859503E-2</v>
      </c>
    </row>
    <row r="860" spans="1:45" x14ac:dyDescent="0.2">
      <c r="A860" s="123"/>
      <c r="B860" s="29"/>
      <c r="C860" s="29"/>
      <c r="D860" s="29"/>
      <c r="E860" s="14" t="s">
        <v>277</v>
      </c>
      <c r="F860" s="15">
        <v>118445.9</v>
      </c>
      <c r="G860" s="16">
        <v>0.18059597192028001</v>
      </c>
      <c r="H860" s="17">
        <v>25324.45</v>
      </c>
      <c r="I860" s="16">
        <v>0.27527825085935198</v>
      </c>
      <c r="J860" s="17">
        <v>50648.98</v>
      </c>
      <c r="K860" s="16">
        <v>0.25966792843250902</v>
      </c>
      <c r="L860" s="18">
        <v>4.6771361273393897</v>
      </c>
      <c r="M860" s="16">
        <v>-7.424440813232E-2</v>
      </c>
      <c r="N860" s="18">
        <v>2.3385643699043901</v>
      </c>
      <c r="O860" s="16">
        <v>-6.2772064547697196E-2</v>
      </c>
      <c r="P860" s="15">
        <v>344468.65</v>
      </c>
      <c r="Q860" s="16">
        <v>0.29553354531871001</v>
      </c>
      <c r="R860" s="17">
        <v>74294.77</v>
      </c>
      <c r="S860" s="16">
        <v>0.43628496817138601</v>
      </c>
      <c r="T860" s="17">
        <v>148589.70000000001</v>
      </c>
      <c r="U860" s="16">
        <v>0.42891872302741002</v>
      </c>
      <c r="V860" s="18">
        <v>4.6365127720295796</v>
      </c>
      <c r="W860" s="16">
        <v>-9.7996864112470897E-2</v>
      </c>
      <c r="X860" s="18">
        <v>2.3182538897379801</v>
      </c>
      <c r="Y860" s="16">
        <v>-9.3346931185911405E-2</v>
      </c>
      <c r="Z860" s="15">
        <v>600185.41</v>
      </c>
      <c r="AA860" s="16">
        <v>0.17397061575179801</v>
      </c>
      <c r="AB860" s="17">
        <v>128545.58</v>
      </c>
      <c r="AC860" s="16">
        <v>0.27983107042857303</v>
      </c>
      <c r="AD860" s="17">
        <v>259688.63</v>
      </c>
      <c r="AE860" s="16">
        <v>0.275359713104676</v>
      </c>
      <c r="AF860" s="18">
        <v>4.6690474304911902</v>
      </c>
      <c r="AG860" s="16">
        <v>-8.2714396550261804E-2</v>
      </c>
      <c r="AH860" s="18">
        <v>2.3111732308033699</v>
      </c>
      <c r="AI860" s="16">
        <v>-7.9498431941260703E-2</v>
      </c>
      <c r="AJ860" s="15">
        <v>1142447.28</v>
      </c>
      <c r="AK860" s="16">
        <v>7.4553679640515694E-2</v>
      </c>
      <c r="AL860" s="17">
        <v>236255.84</v>
      </c>
      <c r="AM860" s="16">
        <v>0.14335314709308999</v>
      </c>
      <c r="AN860" s="17">
        <v>483385.73</v>
      </c>
      <c r="AO860" s="16">
        <v>0.13687232017772</v>
      </c>
      <c r="AP860" s="18">
        <v>4.8356361476609404</v>
      </c>
      <c r="AQ860" s="16">
        <v>-6.0173418534328497E-2</v>
      </c>
      <c r="AR860" s="18">
        <v>2.3634278157114799</v>
      </c>
      <c r="AS860" s="16">
        <v>-5.4815865802294299E-2</v>
      </c>
    </row>
    <row r="861" spans="1:45" x14ac:dyDescent="0.2">
      <c r="A861" s="123"/>
      <c r="B861" s="29"/>
      <c r="C861" s="29"/>
      <c r="D861" s="29"/>
      <c r="E861" s="14" t="s">
        <v>278</v>
      </c>
      <c r="F861" s="15">
        <v>174036.13</v>
      </c>
      <c r="G861" s="16">
        <v>5.6318941608493302E-2</v>
      </c>
      <c r="H861" s="17">
        <v>36714.99</v>
      </c>
      <c r="I861" s="16">
        <v>6.7992905374276904E-3</v>
      </c>
      <c r="J861" s="17">
        <v>72410.06</v>
      </c>
      <c r="K861" s="16">
        <v>8.9291760451067504E-3</v>
      </c>
      <c r="L861" s="18">
        <v>4.740192765952</v>
      </c>
      <c r="M861" s="16">
        <v>4.9185226426443102E-2</v>
      </c>
      <c r="N861" s="18">
        <v>2.4034799860682301</v>
      </c>
      <c r="O861" s="16">
        <v>4.69703589593366E-2</v>
      </c>
      <c r="P861" s="15">
        <v>519365.68</v>
      </c>
      <c r="Q861" s="16">
        <v>5.3653239321399197E-2</v>
      </c>
      <c r="R861" s="17">
        <v>106411.05</v>
      </c>
      <c r="S861" s="16">
        <v>-2.7923470077082999E-2</v>
      </c>
      <c r="T861" s="17">
        <v>209574.63</v>
      </c>
      <c r="U861" s="16">
        <v>-2.8597680533290301E-2</v>
      </c>
      <c r="V861" s="18">
        <v>4.8807495086271597</v>
      </c>
      <c r="W861" s="16">
        <v>8.3920048357664701E-2</v>
      </c>
      <c r="X861" s="18">
        <v>2.4781896549214899</v>
      </c>
      <c r="Y861" s="16">
        <v>8.4672352748595997E-2</v>
      </c>
      <c r="Z861" s="15">
        <v>978115.8</v>
      </c>
      <c r="AA861" s="16">
        <v>7.1760568896792304E-2</v>
      </c>
      <c r="AB861" s="17">
        <v>202824.8</v>
      </c>
      <c r="AC861" s="16">
        <v>-3.24201597664693E-3</v>
      </c>
      <c r="AD861" s="17">
        <v>398778.99</v>
      </c>
      <c r="AE861" s="16">
        <v>-6.6085683080277903E-3</v>
      </c>
      <c r="AF861" s="18">
        <v>4.8224664833886202</v>
      </c>
      <c r="AG861" s="16">
        <v>7.5246535343209103E-2</v>
      </c>
      <c r="AH861" s="18">
        <v>2.4527766620804199</v>
      </c>
      <c r="AI861" s="16">
        <v>7.8890490399478694E-2</v>
      </c>
      <c r="AJ861" s="15">
        <v>1913155.08</v>
      </c>
      <c r="AK861" s="16">
        <v>0.10040167272113699</v>
      </c>
      <c r="AL861" s="17">
        <v>403455.17</v>
      </c>
      <c r="AM861" s="16">
        <v>4.6777715961589701E-2</v>
      </c>
      <c r="AN861" s="17">
        <v>793133.11</v>
      </c>
      <c r="AO861" s="16">
        <v>4.7392844834613701E-2</v>
      </c>
      <c r="AP861" s="18">
        <v>4.7419272877331098</v>
      </c>
      <c r="AQ861" s="16">
        <v>5.1227644553253397E-2</v>
      </c>
      <c r="AR861" s="18">
        <v>2.4121488005966598</v>
      </c>
      <c r="AS861" s="16">
        <v>5.0610263520458797E-2</v>
      </c>
    </row>
    <row r="862" spans="1:45" x14ac:dyDescent="0.2">
      <c r="A862" s="123"/>
      <c r="B862" s="29"/>
      <c r="C862" s="29"/>
      <c r="D862" s="29"/>
      <c r="E862" s="14" t="s">
        <v>279</v>
      </c>
      <c r="F862" s="15">
        <v>23146.45</v>
      </c>
      <c r="G862" s="16">
        <v>8.2927543609139398E-2</v>
      </c>
      <c r="H862" s="17">
        <v>5360.24</v>
      </c>
      <c r="I862" s="16">
        <v>5.34007007945351E-2</v>
      </c>
      <c r="J862" s="17">
        <v>10720.48</v>
      </c>
      <c r="K862" s="16">
        <v>5.34007007945351E-2</v>
      </c>
      <c r="L862" s="18">
        <v>4.3181741862304701</v>
      </c>
      <c r="M862" s="16">
        <v>2.8030020098081799E-2</v>
      </c>
      <c r="N862" s="18">
        <v>2.1590870931152302</v>
      </c>
      <c r="O862" s="16">
        <v>2.8030020098081799E-2</v>
      </c>
      <c r="P862" s="15">
        <v>66333.67</v>
      </c>
      <c r="Q862" s="16">
        <v>1.92217037594992E-3</v>
      </c>
      <c r="R862" s="17">
        <v>14738.64</v>
      </c>
      <c r="S862" s="16">
        <v>-0.12903008491853801</v>
      </c>
      <c r="T862" s="17">
        <v>29477.22</v>
      </c>
      <c r="U862" s="16">
        <v>-0.129032115094428</v>
      </c>
      <c r="V862" s="18">
        <v>4.5006642403912398</v>
      </c>
      <c r="W862" s="16">
        <v>0.150352214269353</v>
      </c>
      <c r="X862" s="18">
        <v>2.25033670067937</v>
      </c>
      <c r="Y862" s="16">
        <v>0.15035489567399599</v>
      </c>
      <c r="Z862" s="15">
        <v>132459.1</v>
      </c>
      <c r="AA862" s="16">
        <v>-0.49198102360190998</v>
      </c>
      <c r="AB862" s="17">
        <v>29972.51</v>
      </c>
      <c r="AC862" s="16">
        <v>-0.51637522525313595</v>
      </c>
      <c r="AD862" s="17">
        <v>59945.02</v>
      </c>
      <c r="AE862" s="16">
        <v>-0.51637503016352104</v>
      </c>
      <c r="AF862" s="18">
        <v>4.4193529337382804</v>
      </c>
      <c r="AG862" s="16">
        <v>5.0440347403611203E-2</v>
      </c>
      <c r="AH862" s="18">
        <v>2.2096764668691402</v>
      </c>
      <c r="AI862" s="16">
        <v>5.0439923666179401E-2</v>
      </c>
      <c r="AJ862" s="15">
        <v>305328.64000000001</v>
      </c>
      <c r="AK862" s="16">
        <v>-0.59446057750223902</v>
      </c>
      <c r="AL862" s="17">
        <v>68837.149999999994</v>
      </c>
      <c r="AM862" s="16">
        <v>-0.607826129660192</v>
      </c>
      <c r="AN862" s="17">
        <v>137674.22</v>
      </c>
      <c r="AO862" s="16">
        <v>-0.607826089433535</v>
      </c>
      <c r="AP862" s="18">
        <v>4.4355212265470003</v>
      </c>
      <c r="AQ862" s="16">
        <v>3.4080679945280197E-2</v>
      </c>
      <c r="AR862" s="18">
        <v>2.2177619019741002</v>
      </c>
      <c r="AS862" s="16">
        <v>3.40805738759885E-2</v>
      </c>
    </row>
    <row r="863" spans="1:45" x14ac:dyDescent="0.2">
      <c r="A863" s="123"/>
      <c r="B863" s="29"/>
      <c r="C863" s="29"/>
      <c r="D863" s="29"/>
      <c r="E863" s="14" t="s">
        <v>280</v>
      </c>
      <c r="F863" s="15">
        <v>111739.59</v>
      </c>
      <c r="G863" s="16">
        <v>0.19852334603117699</v>
      </c>
      <c r="H863" s="17">
        <v>23042.87</v>
      </c>
      <c r="I863" s="16">
        <v>0.19277045444898699</v>
      </c>
      <c r="J863" s="17">
        <v>46085.77</v>
      </c>
      <c r="K863" s="16">
        <v>0.19277184831125399</v>
      </c>
      <c r="L863" s="18">
        <v>4.8492045478709898</v>
      </c>
      <c r="M863" s="16">
        <v>4.8231338735229999E-3</v>
      </c>
      <c r="N863" s="18">
        <v>2.4246006956160202</v>
      </c>
      <c r="O863" s="16">
        <v>4.82195964640401E-3</v>
      </c>
      <c r="P863" s="15">
        <v>308093.26</v>
      </c>
      <c r="Q863" s="16">
        <v>0.18408837881572301</v>
      </c>
      <c r="R863" s="17">
        <v>59048.2</v>
      </c>
      <c r="S863" s="16">
        <v>0.260538250229914</v>
      </c>
      <c r="T863" s="17">
        <v>118096.4</v>
      </c>
      <c r="U863" s="16">
        <v>0.26053771204043402</v>
      </c>
      <c r="V863" s="18">
        <v>5.2176571004704604</v>
      </c>
      <c r="W863" s="16">
        <v>-6.0648593091282198E-2</v>
      </c>
      <c r="X863" s="18">
        <v>2.6088285502352302</v>
      </c>
      <c r="Y863" s="16">
        <v>-6.0648192033035099E-2</v>
      </c>
      <c r="Z863" s="15">
        <v>553232.81999999995</v>
      </c>
      <c r="AA863" s="16">
        <v>0.126825529320962</v>
      </c>
      <c r="AB863" s="17">
        <v>102162.11</v>
      </c>
      <c r="AC863" s="16">
        <v>0.17241837165514501</v>
      </c>
      <c r="AD863" s="17">
        <v>204324.26</v>
      </c>
      <c r="AE863" s="16">
        <v>0.17241833208148699</v>
      </c>
      <c r="AF863" s="18">
        <v>5.4152446538153898</v>
      </c>
      <c r="AG863" s="16">
        <v>-3.8887860712911199E-2</v>
      </c>
      <c r="AH863" s="18">
        <v>2.7076217968438998</v>
      </c>
      <c r="AI863" s="16">
        <v>-3.8887828271655399E-2</v>
      </c>
      <c r="AJ863" s="15">
        <v>1051060.27</v>
      </c>
      <c r="AK863" s="16">
        <v>0.139115776263916</v>
      </c>
      <c r="AL863" s="17">
        <v>191077.52</v>
      </c>
      <c r="AM863" s="16">
        <v>0.149734874002874</v>
      </c>
      <c r="AN863" s="17">
        <v>382155.1</v>
      </c>
      <c r="AO863" s="16">
        <v>0.14973221810846599</v>
      </c>
      <c r="AP863" s="18">
        <v>5.50070081504093</v>
      </c>
      <c r="AQ863" s="16">
        <v>-9.2361273708147593E-3</v>
      </c>
      <c r="AR863" s="18">
        <v>2.7503499757035801</v>
      </c>
      <c r="AS863" s="16">
        <v>-9.2338386950803104E-3</v>
      </c>
    </row>
    <row r="864" spans="1:45" x14ac:dyDescent="0.2">
      <c r="A864" s="123"/>
      <c r="B864" s="29"/>
      <c r="C864" s="29"/>
      <c r="D864" s="29"/>
      <c r="E864" s="14" t="s">
        <v>281</v>
      </c>
      <c r="F864" s="15">
        <v>59760.06</v>
      </c>
      <c r="G864" s="16">
        <v>-0.320031636247329</v>
      </c>
      <c r="H864" s="17">
        <v>13051.47</v>
      </c>
      <c r="I864" s="16">
        <v>-0.300119100413822</v>
      </c>
      <c r="J864" s="17">
        <v>26102.95</v>
      </c>
      <c r="K864" s="16">
        <v>-0.30011770636150598</v>
      </c>
      <c r="L864" s="18">
        <v>4.5787991697486996</v>
      </c>
      <c r="M864" s="16">
        <v>-2.8451320567944399E-2</v>
      </c>
      <c r="N864" s="18">
        <v>2.28939870780889</v>
      </c>
      <c r="O864" s="16">
        <v>-2.84532557357558E-2</v>
      </c>
      <c r="P864" s="15">
        <v>164414.78</v>
      </c>
      <c r="Q864" s="16">
        <v>-0.32433183699713403</v>
      </c>
      <c r="R864" s="17">
        <v>33970.639999999999</v>
      </c>
      <c r="S864" s="16">
        <v>-0.31910966797951601</v>
      </c>
      <c r="T864" s="17">
        <v>67941.279999999999</v>
      </c>
      <c r="U864" s="16">
        <v>-0.31910857618404098</v>
      </c>
      <c r="V864" s="18">
        <v>4.8399082266333497</v>
      </c>
      <c r="W864" s="16">
        <v>-7.6696183981962004E-3</v>
      </c>
      <c r="X864" s="18">
        <v>2.4199541133166802</v>
      </c>
      <c r="Y864" s="16">
        <v>-7.6712095796705E-3</v>
      </c>
      <c r="Z864" s="15">
        <v>311602.90000000002</v>
      </c>
      <c r="AA864" s="16">
        <v>-0.32249885145490698</v>
      </c>
      <c r="AB864" s="17">
        <v>63520.42</v>
      </c>
      <c r="AC864" s="16">
        <v>-0.32799257411313798</v>
      </c>
      <c r="AD864" s="17">
        <v>127040.96000000001</v>
      </c>
      <c r="AE864" s="16">
        <v>-0.32799147723590999</v>
      </c>
      <c r="AF864" s="18">
        <v>4.9055547806516397</v>
      </c>
      <c r="AG864" s="16">
        <v>8.1750921888701696E-3</v>
      </c>
      <c r="AH864" s="18">
        <v>2.4527750734881102</v>
      </c>
      <c r="AI864" s="16">
        <v>8.17344660810327E-3</v>
      </c>
      <c r="AJ864" s="15">
        <v>694765.59</v>
      </c>
      <c r="AK864" s="16">
        <v>-0.206327235492967</v>
      </c>
      <c r="AL864" s="17">
        <v>139623.51999999999</v>
      </c>
      <c r="AM864" s="16">
        <v>-0.23762401538473299</v>
      </c>
      <c r="AN864" s="17">
        <v>279247.08</v>
      </c>
      <c r="AO864" s="16">
        <v>-0.237623260954062</v>
      </c>
      <c r="AP864" s="18">
        <v>4.9759925118633301</v>
      </c>
      <c r="AQ864" s="16">
        <v>4.1051634001246597E-2</v>
      </c>
      <c r="AR864" s="18">
        <v>2.48799589954531</v>
      </c>
      <c r="AS864" s="16">
        <v>4.1050603800241801E-2</v>
      </c>
    </row>
    <row r="865" spans="1:45" x14ac:dyDescent="0.2">
      <c r="A865" s="123"/>
      <c r="B865" s="29"/>
      <c r="C865" s="29"/>
      <c r="D865" s="29"/>
      <c r="E865" s="14" t="s">
        <v>282</v>
      </c>
      <c r="F865" s="15">
        <v>168588.57</v>
      </c>
      <c r="G865" s="16">
        <v>0.113545776076126</v>
      </c>
      <c r="H865" s="17">
        <v>32836.97</v>
      </c>
      <c r="I865" s="16">
        <v>5.6421117245896699E-2</v>
      </c>
      <c r="J865" s="17">
        <v>57701.24</v>
      </c>
      <c r="K865" s="16">
        <v>7.4746750776986004E-2</v>
      </c>
      <c r="L865" s="18">
        <v>5.1341085977177601</v>
      </c>
      <c r="M865" s="16">
        <v>5.4073757044116801E-2</v>
      </c>
      <c r="N865" s="18">
        <v>2.9217495152617201</v>
      </c>
      <c r="O865" s="16">
        <v>3.6100621165953799E-2</v>
      </c>
      <c r="P865" s="15">
        <v>483698.55</v>
      </c>
      <c r="Q865" s="16">
        <v>0.16146040937700201</v>
      </c>
      <c r="R865" s="17">
        <v>94197.43</v>
      </c>
      <c r="S865" s="16">
        <v>9.0746064030393397E-2</v>
      </c>
      <c r="T865" s="17">
        <v>163969.18</v>
      </c>
      <c r="U865" s="16">
        <v>9.4360043117881195E-2</v>
      </c>
      <c r="V865" s="18">
        <v>5.1349442336165696</v>
      </c>
      <c r="W865" s="16">
        <v>6.4831171689323799E-2</v>
      </c>
      <c r="X865" s="18">
        <v>2.9499357745156698</v>
      </c>
      <c r="Y865" s="16">
        <v>6.1314707788442897E-2</v>
      </c>
      <c r="Z865" s="15">
        <v>907411.36</v>
      </c>
      <c r="AA865" s="16">
        <v>5.1466594453113801E-2</v>
      </c>
      <c r="AB865" s="17">
        <v>179998.46</v>
      </c>
      <c r="AC865" s="16">
        <v>1.35005394541412E-3</v>
      </c>
      <c r="AD865" s="17">
        <v>310565.99</v>
      </c>
      <c r="AE865" s="16">
        <v>-1.54536182380276E-2</v>
      </c>
      <c r="AF865" s="18">
        <v>5.04121735263735</v>
      </c>
      <c r="AG865" s="16">
        <v>5.0048971695997597E-2</v>
      </c>
      <c r="AH865" s="18">
        <v>2.9217988743712699</v>
      </c>
      <c r="AI865" s="16">
        <v>6.7970604463935103E-2</v>
      </c>
      <c r="AJ865" s="15">
        <v>1766126.24</v>
      </c>
      <c r="AK865" s="16">
        <v>1.38234591680934E-2</v>
      </c>
      <c r="AL865" s="17">
        <v>355414.95</v>
      </c>
      <c r="AM865" s="16">
        <v>-1.13200208565425E-2</v>
      </c>
      <c r="AN865" s="17">
        <v>609903.52</v>
      </c>
      <c r="AO865" s="16">
        <v>-4.6314240818290497E-2</v>
      </c>
      <c r="AP865" s="18">
        <v>4.9691951337443703</v>
      </c>
      <c r="AQ865" s="16">
        <v>2.5431363590895199E-2</v>
      </c>
      <c r="AR865" s="18">
        <v>2.8957469207588802</v>
      </c>
      <c r="AS865" s="16">
        <v>6.3058192289652995E-2</v>
      </c>
    </row>
    <row r="866" spans="1:45" x14ac:dyDescent="0.2">
      <c r="A866" s="123"/>
      <c r="B866" s="29"/>
      <c r="C866" s="29"/>
      <c r="D866" s="29"/>
      <c r="E866" s="14" t="s">
        <v>283</v>
      </c>
      <c r="F866" s="15">
        <v>79718.03</v>
      </c>
      <c r="G866" s="16">
        <v>0.12520327062273201</v>
      </c>
      <c r="H866" s="17">
        <v>15325.35</v>
      </c>
      <c r="I866" s="16">
        <v>-2.2514500897416401E-2</v>
      </c>
      <c r="J866" s="17">
        <v>28146.7</v>
      </c>
      <c r="K866" s="16">
        <v>1.18291846468644E-2</v>
      </c>
      <c r="L866" s="18">
        <v>5.2017102382653597</v>
      </c>
      <c r="M866" s="16">
        <v>0.15112016664775699</v>
      </c>
      <c r="N866" s="18">
        <v>2.8322336188611801</v>
      </c>
      <c r="O866" s="16">
        <v>0.112048641901386</v>
      </c>
      <c r="P866" s="15">
        <v>251679.61</v>
      </c>
      <c r="Q866" s="16">
        <v>0.186071694582295</v>
      </c>
      <c r="R866" s="17">
        <v>48516.85</v>
      </c>
      <c r="S866" s="16">
        <v>5.6772079192479598E-2</v>
      </c>
      <c r="T866" s="17">
        <v>87234.7</v>
      </c>
      <c r="U866" s="16">
        <v>6.1849944086381697E-2</v>
      </c>
      <c r="V866" s="18">
        <v>5.1874680652185798</v>
      </c>
      <c r="W866" s="16">
        <v>0.12235336070633</v>
      </c>
      <c r="X866" s="18">
        <v>2.8850859806934599</v>
      </c>
      <c r="Y866" s="16">
        <v>0.116986162863901</v>
      </c>
      <c r="Z866" s="15">
        <v>461306.24</v>
      </c>
      <c r="AA866" s="16">
        <v>7.5513351922466304E-2</v>
      </c>
      <c r="AB866" s="17">
        <v>90473.24</v>
      </c>
      <c r="AC866" s="16">
        <v>-1.1352051952916701E-2</v>
      </c>
      <c r="AD866" s="17">
        <v>163287.51999999999</v>
      </c>
      <c r="AE866" s="16">
        <v>-1.7085242980290599E-2</v>
      </c>
      <c r="AF866" s="18">
        <v>5.0988141908038198</v>
      </c>
      <c r="AG866" s="16">
        <v>8.7862827255113199E-2</v>
      </c>
      <c r="AH866" s="18">
        <v>2.8251163346714998</v>
      </c>
      <c r="AI866" s="16">
        <v>9.4208164280211407E-2</v>
      </c>
      <c r="AJ866" s="15">
        <v>855395.61</v>
      </c>
      <c r="AK866" s="16">
        <v>0.14353291320247899</v>
      </c>
      <c r="AL866" s="17">
        <v>174302.34</v>
      </c>
      <c r="AM866" s="16">
        <v>0.102178965282208</v>
      </c>
      <c r="AN866" s="17">
        <v>315025.77</v>
      </c>
      <c r="AO866" s="16">
        <v>5.2918848356092001E-2</v>
      </c>
      <c r="AP866" s="18">
        <v>4.9075394512775903</v>
      </c>
      <c r="AQ866" s="16">
        <v>3.7520175237314699E-2</v>
      </c>
      <c r="AR866" s="18">
        <v>2.7153194800539699</v>
      </c>
      <c r="AS866" s="16">
        <v>8.6059875353035498E-2</v>
      </c>
    </row>
    <row r="867" spans="1:45" x14ac:dyDescent="0.2">
      <c r="A867" s="123"/>
      <c r="B867" s="29"/>
      <c r="C867" s="29"/>
      <c r="D867" s="29"/>
      <c r="E867" s="14" t="s">
        <v>284</v>
      </c>
      <c r="F867" s="15">
        <v>86168.59</v>
      </c>
      <c r="G867" s="16">
        <v>-0.28884898279063997</v>
      </c>
      <c r="H867" s="17">
        <v>21072.44</v>
      </c>
      <c r="I867" s="16">
        <v>-0.23922501638166499</v>
      </c>
      <c r="J867" s="17">
        <v>42144.92</v>
      </c>
      <c r="K867" s="16">
        <v>-0.220625169092944</v>
      </c>
      <c r="L867" s="18">
        <v>4.0891605338536996</v>
      </c>
      <c r="M867" s="16">
        <v>-6.5228178472637496E-2</v>
      </c>
      <c r="N867" s="18">
        <v>2.04457832640328</v>
      </c>
      <c r="O867" s="16">
        <v>-8.7536588291277903E-2</v>
      </c>
      <c r="P867" s="15">
        <v>241193.18</v>
      </c>
      <c r="Q867" s="16">
        <v>-0.33469672870620398</v>
      </c>
      <c r="R867" s="17">
        <v>55622.19</v>
      </c>
      <c r="S867" s="16">
        <v>-0.34749888526650202</v>
      </c>
      <c r="T867" s="17">
        <v>111244.42</v>
      </c>
      <c r="U867" s="16">
        <v>-0.333099811639955</v>
      </c>
      <c r="V867" s="18">
        <v>4.3362762235719199</v>
      </c>
      <c r="W867" s="16">
        <v>1.9620129791696601E-2</v>
      </c>
      <c r="X867" s="18">
        <v>2.1681373321915798</v>
      </c>
      <c r="Y867" s="16">
        <v>-2.3945368349278999E-3</v>
      </c>
      <c r="Z867" s="15">
        <v>461518.8</v>
      </c>
      <c r="AA867" s="16">
        <v>-0.348410523163528</v>
      </c>
      <c r="AB867" s="17">
        <v>108184.44</v>
      </c>
      <c r="AC867" s="16">
        <v>-0.35226213374944598</v>
      </c>
      <c r="AD867" s="17">
        <v>216368.93</v>
      </c>
      <c r="AE867" s="16">
        <v>-0.34122791011657799</v>
      </c>
      <c r="AF867" s="18">
        <v>4.2660367794111602</v>
      </c>
      <c r="AG867" s="16">
        <v>5.9462489173481197E-3</v>
      </c>
      <c r="AH867" s="18">
        <v>2.1330178967932198</v>
      </c>
      <c r="AI867" s="16">
        <v>-1.09030318030336E-2</v>
      </c>
      <c r="AJ867" s="15">
        <v>1031494.99</v>
      </c>
      <c r="AK867" s="16">
        <v>-0.280641834069703</v>
      </c>
      <c r="AL867" s="17">
        <v>234336.04</v>
      </c>
      <c r="AM867" s="16">
        <v>-0.30110990120681203</v>
      </c>
      <c r="AN867" s="17">
        <v>466998.94</v>
      </c>
      <c r="AO867" s="16">
        <v>-0.29774576480336501</v>
      </c>
      <c r="AP867" s="18">
        <v>4.4017769951220496</v>
      </c>
      <c r="AQ867" s="16">
        <v>2.92865318487875E-2</v>
      </c>
      <c r="AR867" s="18">
        <v>2.20877372869412</v>
      </c>
      <c r="AS867" s="16">
        <v>2.4355753054123502E-2</v>
      </c>
    </row>
    <row r="868" spans="1:45" x14ac:dyDescent="0.2">
      <c r="A868" s="123"/>
      <c r="B868" s="29"/>
      <c r="C868" s="29"/>
      <c r="D868" s="29"/>
      <c r="E868" s="14" t="s">
        <v>285</v>
      </c>
      <c r="F868" s="15">
        <v>102676.42</v>
      </c>
      <c r="G868" s="16">
        <v>0.19019733761145499</v>
      </c>
      <c r="H868" s="17">
        <v>25748.15</v>
      </c>
      <c r="I868" s="16">
        <v>0.25031745777386699</v>
      </c>
      <c r="J868" s="17">
        <v>51496.29</v>
      </c>
      <c r="K868" s="16">
        <v>0.27178810236779599</v>
      </c>
      <c r="L868" s="18">
        <v>3.98772028281644</v>
      </c>
      <c r="M868" s="16">
        <v>-4.8083884447597598E-2</v>
      </c>
      <c r="N868" s="18">
        <v>1.9938605285934199</v>
      </c>
      <c r="O868" s="16">
        <v>-6.4154370216576606E-2</v>
      </c>
      <c r="P868" s="15">
        <v>295442.18</v>
      </c>
      <c r="Q868" s="16">
        <v>0.142305447995869</v>
      </c>
      <c r="R868" s="17">
        <v>76253.100000000006</v>
      </c>
      <c r="S868" s="16">
        <v>0.191948787520827</v>
      </c>
      <c r="T868" s="17">
        <v>152506.19</v>
      </c>
      <c r="U868" s="16">
        <v>0.209173344336232</v>
      </c>
      <c r="V868" s="18">
        <v>3.8744940205709701</v>
      </c>
      <c r="W868" s="16">
        <v>-4.1648886298389698E-2</v>
      </c>
      <c r="X868" s="18">
        <v>1.9372471373129201</v>
      </c>
      <c r="Y868" s="16">
        <v>-5.5300504806504898E-2</v>
      </c>
      <c r="Z868" s="15">
        <v>553644.16</v>
      </c>
      <c r="AA868" s="16">
        <v>9.4008608979217201E-2</v>
      </c>
      <c r="AB868" s="17">
        <v>151679.42000000001</v>
      </c>
      <c r="AC868" s="16">
        <v>0.17296560679704001</v>
      </c>
      <c r="AD868" s="17">
        <v>303358.82</v>
      </c>
      <c r="AE868" s="16">
        <v>0.18541310983061701</v>
      </c>
      <c r="AF868" s="18">
        <v>3.65009412615106</v>
      </c>
      <c r="AG868" s="16">
        <v>-6.7313992294647906E-2</v>
      </c>
      <c r="AH868" s="18">
        <v>1.8250471833982</v>
      </c>
      <c r="AI868" s="16">
        <v>-7.7107718898486097E-2</v>
      </c>
      <c r="AJ868" s="15">
        <v>1054601.19</v>
      </c>
      <c r="AK868" s="16">
        <v>9.1742119323356599E-3</v>
      </c>
      <c r="AL868" s="17">
        <v>270952.08</v>
      </c>
      <c r="AM868" s="16">
        <v>-1.0025661445889099E-3</v>
      </c>
      <c r="AN868" s="17">
        <v>540966.22</v>
      </c>
      <c r="AO868" s="16">
        <v>1.6767746052821901E-3</v>
      </c>
      <c r="AP868" s="18">
        <v>3.8922055516237402</v>
      </c>
      <c r="AQ868" s="16">
        <v>1.01869912094263E-2</v>
      </c>
      <c r="AR868" s="18">
        <v>1.9494769747360601</v>
      </c>
      <c r="AS868" s="16">
        <v>7.4848868588450902E-3</v>
      </c>
    </row>
    <row r="869" spans="1:45" x14ac:dyDescent="0.2">
      <c r="A869" s="123"/>
      <c r="B869" s="29"/>
      <c r="C869" s="29"/>
      <c r="D869" s="29"/>
      <c r="E869" s="14" t="s">
        <v>286</v>
      </c>
      <c r="F869" s="15">
        <v>213367.36</v>
      </c>
      <c r="G869" s="16">
        <v>1.1785455381585599</v>
      </c>
      <c r="H869" s="17">
        <v>53131.61</v>
      </c>
      <c r="I869" s="16">
        <v>1.35027503090918</v>
      </c>
      <c r="J869" s="17">
        <v>106244.6</v>
      </c>
      <c r="K869" s="16">
        <v>1.3420372637618501</v>
      </c>
      <c r="L869" s="18">
        <v>4.0158271130876697</v>
      </c>
      <c r="M869" s="16">
        <v>-7.3067828442270499E-2</v>
      </c>
      <c r="N869" s="18">
        <v>2.00826545537373</v>
      </c>
      <c r="O869" s="16">
        <v>-6.9807482627618198E-2</v>
      </c>
      <c r="P869" s="15">
        <v>630860.49</v>
      </c>
      <c r="Q869" s="16">
        <v>0.25494577872979401</v>
      </c>
      <c r="R869" s="17">
        <v>156153.14000000001</v>
      </c>
      <c r="S869" s="16">
        <v>0.27095685540261</v>
      </c>
      <c r="T869" s="17">
        <v>312211.21000000002</v>
      </c>
      <c r="U869" s="16">
        <v>0.26855405997688703</v>
      </c>
      <c r="V869" s="18">
        <v>4.0400115553231899</v>
      </c>
      <c r="W869" s="16">
        <v>-1.25976555417723E-2</v>
      </c>
      <c r="X869" s="18">
        <v>2.0206208803329</v>
      </c>
      <c r="Y869" s="16">
        <v>-1.07273956045208E-2</v>
      </c>
      <c r="Z869" s="15">
        <v>1235244.26</v>
      </c>
      <c r="AA869" s="16">
        <v>7.4238845735541001E-2</v>
      </c>
      <c r="AB869" s="17">
        <v>308518.39</v>
      </c>
      <c r="AC869" s="16">
        <v>7.2858129907272695E-2</v>
      </c>
      <c r="AD869" s="17">
        <v>617110.92000000004</v>
      </c>
      <c r="AE869" s="16">
        <v>7.9454660968986804E-2</v>
      </c>
      <c r="AF869" s="18">
        <v>4.0037945874150296</v>
      </c>
      <c r="AG869" s="16">
        <v>1.28695098613621E-3</v>
      </c>
      <c r="AH869" s="18">
        <v>2.00165678481269</v>
      </c>
      <c r="AI869" s="16">
        <v>-4.8318983853974703E-3</v>
      </c>
      <c r="AJ869" s="15">
        <v>2489812.69</v>
      </c>
      <c r="AK869" s="16">
        <v>7.0543177286988695E-2</v>
      </c>
      <c r="AL869" s="17">
        <v>621108.44999999995</v>
      </c>
      <c r="AM869" s="16">
        <v>6.6537924875471194E-2</v>
      </c>
      <c r="AN869" s="17">
        <v>1242841.08</v>
      </c>
      <c r="AO869" s="16">
        <v>7.8986821108205194E-2</v>
      </c>
      <c r="AP869" s="18">
        <v>4.00866014622728</v>
      </c>
      <c r="AQ869" s="16">
        <v>3.7553773926840401E-3</v>
      </c>
      <c r="AR869" s="18">
        <v>2.0033234578953598</v>
      </c>
      <c r="AS869" s="16">
        <v>-7.82553007695155E-3</v>
      </c>
    </row>
    <row r="870" spans="1:45" x14ac:dyDescent="0.2">
      <c r="A870" s="123"/>
      <c r="B870" s="29"/>
      <c r="C870" s="29"/>
      <c r="D870" s="29"/>
      <c r="E870" s="14" t="s">
        <v>287</v>
      </c>
      <c r="F870" s="15">
        <v>168498.99</v>
      </c>
      <c r="G870" s="16">
        <v>0.41354525062307501</v>
      </c>
      <c r="H870" s="17">
        <v>41698.839999999997</v>
      </c>
      <c r="I870" s="16">
        <v>0.41505641549112499</v>
      </c>
      <c r="J870" s="17">
        <v>83397.69</v>
      </c>
      <c r="K870" s="16">
        <v>0.41505610496545797</v>
      </c>
      <c r="L870" s="18">
        <v>4.0408555729607798</v>
      </c>
      <c r="M870" s="16">
        <v>-1.06791846000362E-3</v>
      </c>
      <c r="N870" s="18">
        <v>2.0204275442161501</v>
      </c>
      <c r="O870" s="16">
        <v>-1.0676992502846501E-3</v>
      </c>
      <c r="P870" s="15">
        <v>606962.81999999995</v>
      </c>
      <c r="Q870" s="16">
        <v>0.16304870255311299</v>
      </c>
      <c r="R870" s="17">
        <v>143487.51</v>
      </c>
      <c r="S870" s="16">
        <v>0.14007451730724199</v>
      </c>
      <c r="T870" s="17">
        <v>286975.03999999998</v>
      </c>
      <c r="U870" s="16">
        <v>0.140074506177675</v>
      </c>
      <c r="V870" s="18">
        <v>4.2300742413050401</v>
      </c>
      <c r="W870" s="16">
        <v>2.0151476852701199E-2</v>
      </c>
      <c r="X870" s="18">
        <v>2.1150369732503602</v>
      </c>
      <c r="Y870" s="16">
        <v>2.0151486811562602E-2</v>
      </c>
      <c r="Z870" s="15">
        <v>1062532.6000000001</v>
      </c>
      <c r="AA870" s="16">
        <v>2.7681276496316701E-2</v>
      </c>
      <c r="AB870" s="17">
        <v>257886.32</v>
      </c>
      <c r="AC870" s="16">
        <v>3.6190896819163203E-2</v>
      </c>
      <c r="AD870" s="17">
        <v>515772.67</v>
      </c>
      <c r="AE870" s="16">
        <v>3.6190977906526499E-2</v>
      </c>
      <c r="AF870" s="18">
        <v>4.1201588358777599</v>
      </c>
      <c r="AG870" s="16">
        <v>-8.2124059851989405E-3</v>
      </c>
      <c r="AH870" s="18">
        <v>2.0600792981140299</v>
      </c>
      <c r="AI870" s="16">
        <v>-8.2124835977655207E-3</v>
      </c>
      <c r="AJ870" s="15">
        <v>2225487.0099999998</v>
      </c>
      <c r="AK870" s="16">
        <v>8.4938690807297004E-2</v>
      </c>
      <c r="AL870" s="17">
        <v>534417.24</v>
      </c>
      <c r="AM870" s="16">
        <v>8.4863930398155193E-2</v>
      </c>
      <c r="AN870" s="17">
        <v>1068834.48</v>
      </c>
      <c r="AO870" s="16">
        <v>8.4863908375480093E-2</v>
      </c>
      <c r="AP870" s="18">
        <v>4.1643248821838199</v>
      </c>
      <c r="AQ870" s="16">
        <v>6.8912245164644696E-5</v>
      </c>
      <c r="AR870" s="18">
        <v>2.08216244109191</v>
      </c>
      <c r="AS870" s="16">
        <v>6.8932546506103497E-5</v>
      </c>
    </row>
    <row r="871" spans="1:45" x14ac:dyDescent="0.2">
      <c r="A871" s="123"/>
      <c r="B871" s="29"/>
      <c r="C871" s="29"/>
      <c r="D871" s="29"/>
      <c r="E871" s="14" t="s">
        <v>288</v>
      </c>
      <c r="F871" s="15">
        <v>68304.25</v>
      </c>
      <c r="G871" s="16">
        <v>7.8326976388792394E-2</v>
      </c>
      <c r="H871" s="17">
        <v>13437.49</v>
      </c>
      <c r="I871" s="16">
        <v>1.2042085919142E-2</v>
      </c>
      <c r="J871" s="17">
        <v>23042.959999999999</v>
      </c>
      <c r="K871" s="16">
        <v>1.73716859091812E-2</v>
      </c>
      <c r="L871" s="18">
        <v>5.0831107595242901</v>
      </c>
      <c r="M871" s="16">
        <v>6.5496179844586402E-2</v>
      </c>
      <c r="N871" s="18">
        <v>2.9642133649496398</v>
      </c>
      <c r="O871" s="16">
        <v>5.9914475037840302E-2</v>
      </c>
      <c r="P871" s="15">
        <v>194475.14</v>
      </c>
      <c r="Q871" s="16">
        <v>0.114666054372164</v>
      </c>
      <c r="R871" s="17">
        <v>38455.21</v>
      </c>
      <c r="S871" s="16">
        <v>3.4930983896287397E-2</v>
      </c>
      <c r="T871" s="17">
        <v>65486</v>
      </c>
      <c r="U871" s="16">
        <v>3.3653645055214398E-2</v>
      </c>
      <c r="V871" s="18">
        <v>5.0571857493432004</v>
      </c>
      <c r="W871" s="16">
        <v>7.7043852891225797E-2</v>
      </c>
      <c r="X871" s="18">
        <v>2.9697208563662501</v>
      </c>
      <c r="Y871" s="16">
        <v>7.8374811238268102E-2</v>
      </c>
      <c r="Z871" s="15">
        <v>370245.31</v>
      </c>
      <c r="AA871" s="16">
        <v>-0.17694858196503299</v>
      </c>
      <c r="AB871" s="17">
        <v>74938.92</v>
      </c>
      <c r="AC871" s="16">
        <v>-0.213043710202688</v>
      </c>
      <c r="AD871" s="17">
        <v>126596.04</v>
      </c>
      <c r="AE871" s="16">
        <v>-0.25087111147931002</v>
      </c>
      <c r="AF871" s="18">
        <v>4.9406277805978496</v>
      </c>
      <c r="AG871" s="16">
        <v>4.5866751057992199E-2</v>
      </c>
      <c r="AH871" s="18">
        <v>2.9246199960125101</v>
      </c>
      <c r="AI871" s="16">
        <v>9.8677985386802405E-2</v>
      </c>
      <c r="AJ871" s="15">
        <v>757801.58</v>
      </c>
      <c r="AK871" s="16">
        <v>-0.27441773365320798</v>
      </c>
      <c r="AL871" s="17">
        <v>155862.37</v>
      </c>
      <c r="AM871" s="16">
        <v>-0.290304424538119</v>
      </c>
      <c r="AN871" s="17">
        <v>262873.67</v>
      </c>
      <c r="AO871" s="16">
        <v>-0.316884824158703</v>
      </c>
      <c r="AP871" s="18">
        <v>4.86199189708202</v>
      </c>
      <c r="AQ871" s="16">
        <v>2.23852190068555E-2</v>
      </c>
      <c r="AR871" s="18">
        <v>2.8827595399721901</v>
      </c>
      <c r="AS871" s="16">
        <v>6.2166808771586403E-2</v>
      </c>
    </row>
    <row r="872" spans="1:45" x14ac:dyDescent="0.2">
      <c r="A872" s="123"/>
      <c r="B872" s="29"/>
      <c r="C872" s="29"/>
      <c r="D872" s="29"/>
      <c r="E872" s="14" t="s">
        <v>289</v>
      </c>
      <c r="F872" s="15">
        <v>59283.32</v>
      </c>
      <c r="G872" s="16">
        <v>2.6130593076498801E-2</v>
      </c>
      <c r="H872" s="17">
        <v>12736.08</v>
      </c>
      <c r="I872" s="16">
        <v>-5.47297357475574E-2</v>
      </c>
      <c r="J872" s="17">
        <v>25472.15</v>
      </c>
      <c r="K872" s="16">
        <v>-5.4730106846931803E-2</v>
      </c>
      <c r="L872" s="18">
        <v>4.6547540530524296</v>
      </c>
      <c r="M872" s="16">
        <v>8.5542021030359794E-2</v>
      </c>
      <c r="N872" s="18">
        <v>2.3273779402209902</v>
      </c>
      <c r="O872" s="16">
        <v>8.5542447198555499E-2</v>
      </c>
      <c r="P872" s="15">
        <v>169813.04</v>
      </c>
      <c r="Q872" s="16">
        <v>1.21457702231223E-2</v>
      </c>
      <c r="R872" s="17">
        <v>35506.19</v>
      </c>
      <c r="S872" s="16">
        <v>-0.121720010606783</v>
      </c>
      <c r="T872" s="17">
        <v>71012.31</v>
      </c>
      <c r="U872" s="16">
        <v>-0.121720984991082</v>
      </c>
      <c r="V872" s="18">
        <v>4.78263198614101</v>
      </c>
      <c r="W872" s="16">
        <v>0.15241811546041301</v>
      </c>
      <c r="X872" s="18">
        <v>2.3913183502972899</v>
      </c>
      <c r="Y872" s="16">
        <v>0.15241939398135901</v>
      </c>
      <c r="Z872" s="15">
        <v>321536.94</v>
      </c>
      <c r="AA872" s="16">
        <v>-0.13574153216739099</v>
      </c>
      <c r="AB872" s="17">
        <v>68035.7</v>
      </c>
      <c r="AC872" s="16">
        <v>-0.21067219153709099</v>
      </c>
      <c r="AD872" s="17">
        <v>136071.29999999999</v>
      </c>
      <c r="AE872" s="16">
        <v>-0.21067313792106501</v>
      </c>
      <c r="AF872" s="18">
        <v>4.7260032600531803</v>
      </c>
      <c r="AG872" s="16">
        <v>9.4929709261879297E-2</v>
      </c>
      <c r="AH872" s="18">
        <v>2.3630033666173502</v>
      </c>
      <c r="AI872" s="16">
        <v>9.4931022056335995E-2</v>
      </c>
      <c r="AJ872" s="15">
        <v>653946.61</v>
      </c>
      <c r="AK872" s="16">
        <v>-0.19805406770926101</v>
      </c>
      <c r="AL872" s="17">
        <v>138972.19</v>
      </c>
      <c r="AM872" s="16">
        <v>-0.25445815943711197</v>
      </c>
      <c r="AN872" s="17">
        <v>277944.27</v>
      </c>
      <c r="AO872" s="16">
        <v>-0.254458534486597</v>
      </c>
      <c r="AP872" s="18">
        <v>4.7055933277010302</v>
      </c>
      <c r="AQ872" s="16">
        <v>7.5655166026986603E-2</v>
      </c>
      <c r="AR872" s="18">
        <v>2.3527975949998901</v>
      </c>
      <c r="AS872" s="16">
        <v>7.5655707142317299E-2</v>
      </c>
    </row>
    <row r="873" spans="1:45" x14ac:dyDescent="0.2">
      <c r="A873" s="123"/>
      <c r="B873" s="29"/>
      <c r="C873" s="29"/>
      <c r="D873" s="29"/>
      <c r="E873" s="14" t="s">
        <v>290</v>
      </c>
      <c r="F873" s="15">
        <v>118980.49</v>
      </c>
      <c r="G873" s="16">
        <v>9.7003757439066501E-2</v>
      </c>
      <c r="H873" s="17">
        <v>27571.88</v>
      </c>
      <c r="I873" s="16">
        <v>9.4917775574236807E-2</v>
      </c>
      <c r="J873" s="17">
        <v>55143.78</v>
      </c>
      <c r="K873" s="16">
        <v>9.4913172427472894E-2</v>
      </c>
      <c r="L873" s="18">
        <v>4.3152839051961598</v>
      </c>
      <c r="M873" s="16">
        <v>1.90514932843757E-3</v>
      </c>
      <c r="N873" s="18">
        <v>2.1576411700467402</v>
      </c>
      <c r="O873" s="16">
        <v>1.9093614582777201E-3</v>
      </c>
      <c r="P873" s="15">
        <v>335711.06</v>
      </c>
      <c r="Q873" s="16">
        <v>6.4341256448809406E-2</v>
      </c>
      <c r="R873" s="17">
        <v>77904.87</v>
      </c>
      <c r="S873" s="16">
        <v>5.2005667241835099E-2</v>
      </c>
      <c r="T873" s="17">
        <v>155809.78</v>
      </c>
      <c r="U873" s="16">
        <v>5.2004019510411302E-2</v>
      </c>
      <c r="V873" s="18">
        <v>4.3092435684701096</v>
      </c>
      <c r="W873" s="16">
        <v>1.17257820856763E-2</v>
      </c>
      <c r="X873" s="18">
        <v>2.1546212310934498</v>
      </c>
      <c r="Y873" s="16">
        <v>1.1727366730157099E-2</v>
      </c>
      <c r="Z873" s="15">
        <v>660909.24</v>
      </c>
      <c r="AA873" s="16">
        <v>6.1048052940628802E-2</v>
      </c>
      <c r="AB873" s="17">
        <v>153082.22</v>
      </c>
      <c r="AC873" s="16">
        <v>3.3564430343304801E-2</v>
      </c>
      <c r="AD873" s="17">
        <v>306164.47999999998</v>
      </c>
      <c r="AE873" s="16">
        <v>3.3563797763394597E-2</v>
      </c>
      <c r="AF873" s="18">
        <v>4.31734815447542</v>
      </c>
      <c r="AG873" s="16">
        <v>2.65911072309204E-2</v>
      </c>
      <c r="AH873" s="18">
        <v>2.1586737952096899</v>
      </c>
      <c r="AI873" s="16">
        <v>2.65917355432818E-2</v>
      </c>
      <c r="AJ873" s="15">
        <v>1332319.81</v>
      </c>
      <c r="AK873" s="16">
        <v>0.11309610995444901</v>
      </c>
      <c r="AL873" s="17">
        <v>307984.7</v>
      </c>
      <c r="AM873" s="16">
        <v>9.0003551535397699E-2</v>
      </c>
      <c r="AN873" s="17">
        <v>615969.46</v>
      </c>
      <c r="AO873" s="16">
        <v>9.0003368383574894E-2</v>
      </c>
      <c r="AP873" s="18">
        <v>4.3259285607369504</v>
      </c>
      <c r="AQ873" s="16">
        <v>2.1185764382622801E-2</v>
      </c>
      <c r="AR873" s="18">
        <v>2.1629640696796901</v>
      </c>
      <c r="AS873" s="16">
        <v>2.1185935971114601E-2</v>
      </c>
    </row>
    <row r="874" spans="1:45" x14ac:dyDescent="0.2">
      <c r="A874" s="123"/>
      <c r="B874" s="29"/>
      <c r="C874" s="29"/>
      <c r="D874" s="29"/>
      <c r="E874" s="14" t="s">
        <v>291</v>
      </c>
      <c r="F874" s="15">
        <v>23692.43</v>
      </c>
      <c r="G874" s="16">
        <v>0.252718659998171</v>
      </c>
      <c r="H874" s="17">
        <v>5076.5</v>
      </c>
      <c r="I874" s="16">
        <v>0.18693009118541001</v>
      </c>
      <c r="J874" s="17">
        <v>8595</v>
      </c>
      <c r="K874" s="16">
        <v>0.28609905730959201</v>
      </c>
      <c r="L874" s="18">
        <v>4.6670796808824999</v>
      </c>
      <c r="M874" s="16">
        <v>5.5427500997178303E-2</v>
      </c>
      <c r="N874" s="18">
        <v>2.7565363583478799</v>
      </c>
      <c r="O874" s="16">
        <v>-2.5954763843190998E-2</v>
      </c>
      <c r="P874" s="15">
        <v>67848.160000000003</v>
      </c>
      <c r="Q874" s="16">
        <v>0.194321248915444</v>
      </c>
      <c r="R874" s="17">
        <v>14464.5</v>
      </c>
      <c r="S874" s="16">
        <v>0.13380364491475599</v>
      </c>
      <c r="T874" s="17">
        <v>24185</v>
      </c>
      <c r="U874" s="16">
        <v>0.19349585471772601</v>
      </c>
      <c r="V874" s="18">
        <v>4.6906674962840098</v>
      </c>
      <c r="W874" s="16">
        <v>5.33757359769629E-2</v>
      </c>
      <c r="X874" s="18">
        <v>2.8053818482530501</v>
      </c>
      <c r="Y874" s="16">
        <v>6.9157692878070096E-4</v>
      </c>
      <c r="Z874" s="15">
        <v>124428.19</v>
      </c>
      <c r="AA874" s="16">
        <v>-0.207662347048686</v>
      </c>
      <c r="AB874" s="17">
        <v>26911</v>
      </c>
      <c r="AC874" s="16">
        <v>-0.15712028364307201</v>
      </c>
      <c r="AD874" s="17">
        <v>44989</v>
      </c>
      <c r="AE874" s="16">
        <v>-0.175192978699376</v>
      </c>
      <c r="AF874" s="18">
        <v>4.6236925420831598</v>
      </c>
      <c r="AG874" s="16">
        <v>-5.9963554021759E-2</v>
      </c>
      <c r="AH874" s="18">
        <v>2.76574696036809</v>
      </c>
      <c r="AI874" s="16">
        <v>-3.9366018366465298E-2</v>
      </c>
      <c r="AJ874" s="15">
        <v>234124.04</v>
      </c>
      <c r="AK874" s="16">
        <v>-0.54770005233853902</v>
      </c>
      <c r="AL874" s="17">
        <v>51479.5</v>
      </c>
      <c r="AM874" s="16">
        <v>-0.45277979509019201</v>
      </c>
      <c r="AN874" s="17">
        <v>85058</v>
      </c>
      <c r="AO874" s="16">
        <v>-0.517472791400444</v>
      </c>
      <c r="AP874" s="18">
        <v>4.5479081964665502</v>
      </c>
      <c r="AQ874" s="16">
        <v>-0.17345897756825601</v>
      </c>
      <c r="AR874" s="18">
        <v>2.7525222789155599</v>
      </c>
      <c r="AS874" s="16">
        <v>-6.2643640398691997E-2</v>
      </c>
    </row>
    <row r="875" spans="1:45" x14ac:dyDescent="0.2">
      <c r="A875" s="123"/>
      <c r="B875" s="29"/>
      <c r="C875" s="29"/>
      <c r="D875" s="29"/>
      <c r="E875" s="14" t="s">
        <v>292</v>
      </c>
      <c r="F875" s="15">
        <v>255421.59</v>
      </c>
      <c r="G875" s="16">
        <v>-0.34567832858460801</v>
      </c>
      <c r="H875" s="17">
        <v>46772.97</v>
      </c>
      <c r="I875" s="16">
        <v>-0.39529617616669299</v>
      </c>
      <c r="J875" s="17">
        <v>92470.33</v>
      </c>
      <c r="K875" s="16">
        <v>-0.38855286710947901</v>
      </c>
      <c r="L875" s="18">
        <v>5.4608802904754601</v>
      </c>
      <c r="M875" s="16">
        <v>8.2053140110062095E-2</v>
      </c>
      <c r="N875" s="18">
        <v>2.7622004809542702</v>
      </c>
      <c r="O875" s="16">
        <v>7.0119780138943696E-2</v>
      </c>
      <c r="P875" s="15">
        <v>808500.5</v>
      </c>
      <c r="Q875" s="16">
        <v>-0.33131774347725301</v>
      </c>
      <c r="R875" s="17">
        <v>148199.74</v>
      </c>
      <c r="S875" s="16">
        <v>-0.37364370060910901</v>
      </c>
      <c r="T875" s="17">
        <v>293033.82</v>
      </c>
      <c r="U875" s="16">
        <v>-0.36654962589777201</v>
      </c>
      <c r="V875" s="18">
        <v>5.4554785318786703</v>
      </c>
      <c r="W875" s="16">
        <v>6.7574888562655602E-2</v>
      </c>
      <c r="X875" s="18">
        <v>2.7590689020127401</v>
      </c>
      <c r="Y875" s="16">
        <v>5.56190095719057E-2</v>
      </c>
      <c r="Z875" s="15">
        <v>1493238.9</v>
      </c>
      <c r="AA875" s="16">
        <v>-0.33488775440882801</v>
      </c>
      <c r="AB875" s="17">
        <v>283582.46999999997</v>
      </c>
      <c r="AC875" s="16">
        <v>-0.35566961494062799</v>
      </c>
      <c r="AD875" s="17">
        <v>556508.15</v>
      </c>
      <c r="AE875" s="16">
        <v>-0.35547673222849002</v>
      </c>
      <c r="AF875" s="18">
        <v>5.2656248462748803</v>
      </c>
      <c r="AG875" s="16">
        <v>3.2253423109767601E-2</v>
      </c>
      <c r="AH875" s="18">
        <v>2.6832291674434599</v>
      </c>
      <c r="AI875" s="16">
        <v>3.19445066597039E-2</v>
      </c>
      <c r="AJ875" s="15">
        <v>2953656.94</v>
      </c>
      <c r="AK875" s="16">
        <v>-0.315642679268892</v>
      </c>
      <c r="AL875" s="17">
        <v>574695.55000000005</v>
      </c>
      <c r="AM875" s="16">
        <v>-0.31012190685654101</v>
      </c>
      <c r="AN875" s="17">
        <v>1113117.3899999999</v>
      </c>
      <c r="AO875" s="16">
        <v>-0.31620380071591803</v>
      </c>
      <c r="AP875" s="18">
        <v>5.1395159402226103</v>
      </c>
      <c r="AQ875" s="16">
        <v>-8.0025332985942908E-3</v>
      </c>
      <c r="AR875" s="18">
        <v>2.6534999511596902</v>
      </c>
      <c r="AS875" s="16">
        <v>8.2059749324832896E-4</v>
      </c>
    </row>
    <row r="876" spans="1:45" x14ac:dyDescent="0.2">
      <c r="A876" s="123"/>
      <c r="B876" s="29"/>
      <c r="C876" s="29"/>
      <c r="D876" s="29"/>
      <c r="E876" s="14" t="s">
        <v>293</v>
      </c>
      <c r="F876" s="15">
        <v>12016.73</v>
      </c>
      <c r="G876" s="16">
        <v>0.105425787531231</v>
      </c>
      <c r="H876" s="17">
        <v>2618.8000000000002</v>
      </c>
      <c r="I876" s="16">
        <v>4.0999181129405503E-2</v>
      </c>
      <c r="J876" s="17">
        <v>5237.6000000000004</v>
      </c>
      <c r="K876" s="16">
        <v>4.0949526588175397E-2</v>
      </c>
      <c r="L876" s="18">
        <v>4.5886398350389497</v>
      </c>
      <c r="M876" s="16">
        <v>6.1889199885755197E-2</v>
      </c>
      <c r="N876" s="18">
        <v>2.29431991751947</v>
      </c>
      <c r="O876" s="16">
        <v>6.1939853274522498E-2</v>
      </c>
      <c r="P876" s="15">
        <v>32741.27</v>
      </c>
      <c r="Q876" s="16">
        <v>8.3970342609406695E-2</v>
      </c>
      <c r="R876" s="17">
        <v>6908.82</v>
      </c>
      <c r="S876" s="16">
        <v>-6.9307357499552205E-2</v>
      </c>
      <c r="T876" s="17">
        <v>13817.61</v>
      </c>
      <c r="U876" s="16">
        <v>-6.9323169105345001E-2</v>
      </c>
      <c r="V876" s="18">
        <v>4.7390538471113697</v>
      </c>
      <c r="W876" s="16">
        <v>0.164692072451712</v>
      </c>
      <c r="X876" s="18">
        <v>2.3695320681362402</v>
      </c>
      <c r="Y876" s="16">
        <v>0.16471185982720901</v>
      </c>
      <c r="Z876" s="15">
        <v>63190.52</v>
      </c>
      <c r="AA876" s="16">
        <v>-0.40407608977544801</v>
      </c>
      <c r="AB876" s="17">
        <v>13660.12</v>
      </c>
      <c r="AC876" s="16">
        <v>-0.42696320011812999</v>
      </c>
      <c r="AD876" s="17">
        <v>27320.2</v>
      </c>
      <c r="AE876" s="16">
        <v>-0.42675085729704898</v>
      </c>
      <c r="AF876" s="18">
        <v>4.62591251028541</v>
      </c>
      <c r="AG876" s="16">
        <v>3.9940035870994699E-2</v>
      </c>
      <c r="AH876" s="18">
        <v>2.31295964158388</v>
      </c>
      <c r="AI876" s="16">
        <v>3.95548215121376E-2</v>
      </c>
      <c r="AJ876" s="15">
        <v>142469.62</v>
      </c>
      <c r="AK876" s="16">
        <v>-0.49886023552119202</v>
      </c>
      <c r="AL876" s="17">
        <v>30028.69</v>
      </c>
      <c r="AM876" s="16">
        <v>-0.52509784707957996</v>
      </c>
      <c r="AN876" s="17">
        <v>60057.35</v>
      </c>
      <c r="AO876" s="16">
        <v>-0.52503836793261704</v>
      </c>
      <c r="AP876" s="18">
        <v>4.7444500575949196</v>
      </c>
      <c r="AQ876" s="16">
        <v>5.5248457807654403E-2</v>
      </c>
      <c r="AR876" s="18">
        <v>2.37222621377733</v>
      </c>
      <c r="AS876" s="16">
        <v>5.5116309705856903E-2</v>
      </c>
    </row>
    <row r="877" spans="1:45" x14ac:dyDescent="0.2">
      <c r="A877" s="123"/>
      <c r="B877" s="29"/>
      <c r="C877" s="29"/>
      <c r="D877" s="29"/>
      <c r="E877" s="14" t="s">
        <v>294</v>
      </c>
      <c r="F877" s="15">
        <v>305917.78999999998</v>
      </c>
      <c r="G877" s="16">
        <v>4.3579444679502401E-2</v>
      </c>
      <c r="H877" s="17">
        <v>70920.100000000006</v>
      </c>
      <c r="I877" s="16">
        <v>3.7743248166905101E-2</v>
      </c>
      <c r="J877" s="17">
        <v>141840.18</v>
      </c>
      <c r="K877" s="16">
        <v>3.7743177765458602E-2</v>
      </c>
      <c r="L877" s="18">
        <v>4.3135555364417097</v>
      </c>
      <c r="M877" s="16">
        <v>5.62393108594681E-3</v>
      </c>
      <c r="N877" s="18">
        <v>2.1567780723346499</v>
      </c>
      <c r="O877" s="16">
        <v>5.6239993083943398E-3</v>
      </c>
      <c r="P877" s="15">
        <v>921318.11</v>
      </c>
      <c r="Q877" s="16">
        <v>6.4568908215165199E-2</v>
      </c>
      <c r="R877" s="17">
        <v>214224.6</v>
      </c>
      <c r="S877" s="16">
        <v>5.0491092323984001E-2</v>
      </c>
      <c r="T877" s="17">
        <v>428449.19</v>
      </c>
      <c r="U877" s="16">
        <v>5.0491119318363399E-2</v>
      </c>
      <c r="V877" s="18">
        <v>4.3007110761322496</v>
      </c>
      <c r="W877" s="16">
        <v>1.34011758824504E-2</v>
      </c>
      <c r="X877" s="18">
        <v>2.1503555882554002</v>
      </c>
      <c r="Y877" s="16">
        <v>1.34011498411681E-2</v>
      </c>
      <c r="Z877" s="15">
        <v>1859734.04</v>
      </c>
      <c r="AA877" s="16">
        <v>9.1580648815749496E-2</v>
      </c>
      <c r="AB877" s="17">
        <v>431899.99</v>
      </c>
      <c r="AC877" s="16">
        <v>6.3145581261382894E-2</v>
      </c>
      <c r="AD877" s="17">
        <v>863800</v>
      </c>
      <c r="AE877" s="16">
        <v>6.3145592791976193E-2</v>
      </c>
      <c r="AF877" s="18">
        <v>4.3059367517003198</v>
      </c>
      <c r="AG877" s="16">
        <v>2.6746165394046399E-2</v>
      </c>
      <c r="AH877" s="18">
        <v>2.1529683260013899</v>
      </c>
      <c r="AI877" s="16">
        <v>2.67461542582316E-2</v>
      </c>
      <c r="AJ877" s="15">
        <v>3695699.79</v>
      </c>
      <c r="AK877" s="16">
        <v>0.15645375078429999</v>
      </c>
      <c r="AL877" s="17">
        <v>856080.55</v>
      </c>
      <c r="AM877" s="16">
        <v>0.13092007041798601</v>
      </c>
      <c r="AN877" s="17">
        <v>1712161.12</v>
      </c>
      <c r="AO877" s="16">
        <v>0.130920098568378</v>
      </c>
      <c r="AP877" s="18">
        <v>4.3170000650055602</v>
      </c>
      <c r="AQ877" s="16">
        <v>2.2577793987577099E-2</v>
      </c>
      <c r="AR877" s="18">
        <v>2.1585000072890299</v>
      </c>
      <c r="AS877" s="16">
        <v>2.2577768533996699E-2</v>
      </c>
    </row>
    <row r="878" spans="1:45" x14ac:dyDescent="0.2">
      <c r="A878" s="123"/>
      <c r="B878" s="29"/>
      <c r="C878" s="29"/>
      <c r="D878" s="29"/>
      <c r="E878" s="14" t="s">
        <v>295</v>
      </c>
      <c r="F878" s="15">
        <v>18101.62</v>
      </c>
      <c r="G878" s="16">
        <v>0.52938522526419696</v>
      </c>
      <c r="H878" s="17">
        <v>3709.54</v>
      </c>
      <c r="I878" s="16">
        <v>0.39351615326821898</v>
      </c>
      <c r="J878" s="17">
        <v>7054.28</v>
      </c>
      <c r="K878" s="16">
        <v>0.344855854103992</v>
      </c>
      <c r="L878" s="18">
        <v>4.8797478932697897</v>
      </c>
      <c r="M878" s="16">
        <v>9.7500894896211304E-2</v>
      </c>
      <c r="N878" s="18">
        <v>2.56604784613029</v>
      </c>
      <c r="O878" s="16">
        <v>0.137211263643676</v>
      </c>
      <c r="P878" s="15">
        <v>51003.75</v>
      </c>
      <c r="Q878" s="16">
        <v>0.431324621603836</v>
      </c>
      <c r="R878" s="17">
        <v>10349.06</v>
      </c>
      <c r="S878" s="16">
        <v>0.296372707811136</v>
      </c>
      <c r="T878" s="17">
        <v>19730.36</v>
      </c>
      <c r="U878" s="16">
        <v>0.25352432129535701</v>
      </c>
      <c r="V878" s="18">
        <v>4.9283461493121097</v>
      </c>
      <c r="W878" s="16">
        <v>0.10409962580943299</v>
      </c>
      <c r="X878" s="18">
        <v>2.5850389957405699</v>
      </c>
      <c r="Y878" s="16">
        <v>0.14184032753727899</v>
      </c>
      <c r="Z878" s="15">
        <v>86673.62</v>
      </c>
      <c r="AA878" s="16">
        <v>0.26830466780131801</v>
      </c>
      <c r="AB878" s="17">
        <v>18248.22</v>
      </c>
      <c r="AC878" s="16">
        <v>0.117860995587541</v>
      </c>
      <c r="AD878" s="17">
        <v>35298.82</v>
      </c>
      <c r="AE878" s="16">
        <v>9.4960099312788704E-2</v>
      </c>
      <c r="AF878" s="18">
        <v>4.7497027107301397</v>
      </c>
      <c r="AG878" s="16">
        <v>0.13458173494523301</v>
      </c>
      <c r="AH878" s="18">
        <v>2.4554254221529201</v>
      </c>
      <c r="AI878" s="16">
        <v>0.15831131070193599</v>
      </c>
      <c r="AJ878" s="15">
        <v>155832.57999999999</v>
      </c>
      <c r="AK878" s="16">
        <v>-0.53192412075851403</v>
      </c>
      <c r="AL878" s="17">
        <v>33863.480000000003</v>
      </c>
      <c r="AM878" s="16">
        <v>-0.59586622947689405</v>
      </c>
      <c r="AN878" s="17">
        <v>65973.039999999994</v>
      </c>
      <c r="AO878" s="16">
        <v>-0.60431625076305195</v>
      </c>
      <c r="AP878" s="18">
        <v>4.60178871161499</v>
      </c>
      <c r="AQ878" s="16">
        <v>0.158220157240545</v>
      </c>
      <c r="AR878" s="18">
        <v>2.3620645645554599</v>
      </c>
      <c r="AS878" s="16">
        <v>0.18295451896657899</v>
      </c>
    </row>
    <row r="879" spans="1:45" x14ac:dyDescent="0.2">
      <c r="A879" s="123"/>
      <c r="B879" s="29"/>
      <c r="C879" s="29"/>
      <c r="D879" s="29"/>
      <c r="E879" s="14" t="s">
        <v>296</v>
      </c>
      <c r="F879" s="15">
        <v>34124.93</v>
      </c>
      <c r="G879" s="16">
        <v>-0.62315668023379001</v>
      </c>
      <c r="H879" s="17">
        <v>7447.67</v>
      </c>
      <c r="I879" s="16">
        <v>-0.63029170919228505</v>
      </c>
      <c r="J879" s="17">
        <v>14832.17</v>
      </c>
      <c r="K879" s="16">
        <v>-0.63185943108637499</v>
      </c>
      <c r="L879" s="18">
        <v>4.5819605326229498</v>
      </c>
      <c r="M879" s="16">
        <v>1.92990775048789E-2</v>
      </c>
      <c r="N879" s="18">
        <v>2.3007375185155001</v>
      </c>
      <c r="O879" s="16">
        <v>2.36397495616033E-2</v>
      </c>
      <c r="P879" s="15">
        <v>106108.58</v>
      </c>
      <c r="Q879" s="16">
        <v>-0.62418952718258902</v>
      </c>
      <c r="R879" s="17">
        <v>23097.47</v>
      </c>
      <c r="S879" s="16">
        <v>-0.63704224599602699</v>
      </c>
      <c r="T879" s="17">
        <v>45895.97</v>
      </c>
      <c r="U879" s="16">
        <v>-0.63939133655505398</v>
      </c>
      <c r="V879" s="18">
        <v>4.5939481683491703</v>
      </c>
      <c r="W879" s="16">
        <v>3.54110600246271E-2</v>
      </c>
      <c r="X879" s="18">
        <v>2.3119367561029902</v>
      </c>
      <c r="Y879" s="16">
        <v>4.21559738117201E-2</v>
      </c>
      <c r="Z879" s="15">
        <v>194895.03</v>
      </c>
      <c r="AA879" s="16">
        <v>-0.63214818800239903</v>
      </c>
      <c r="AB879" s="17">
        <v>43210.97</v>
      </c>
      <c r="AC879" s="16">
        <v>-0.64223373609629897</v>
      </c>
      <c r="AD879" s="17">
        <v>86122.97</v>
      </c>
      <c r="AE879" s="16">
        <v>-0.64347143026281695</v>
      </c>
      <c r="AF879" s="18">
        <v>4.5103137004330103</v>
      </c>
      <c r="AG879" s="16">
        <v>2.8190327349072501E-2</v>
      </c>
      <c r="AH879" s="18">
        <v>2.2629854729812502</v>
      </c>
      <c r="AI879" s="16">
        <v>3.1759705172477601E-2</v>
      </c>
      <c r="AJ879" s="15">
        <v>514005.81</v>
      </c>
      <c r="AK879" s="16">
        <v>-0.54245510226760596</v>
      </c>
      <c r="AL879" s="17">
        <v>116557.92</v>
      </c>
      <c r="AM879" s="16">
        <v>-0.56357015865945703</v>
      </c>
      <c r="AN879" s="17">
        <v>232816.83</v>
      </c>
      <c r="AO879" s="16">
        <v>-0.56412998546456095</v>
      </c>
      <c r="AP879" s="18">
        <v>4.4098745928204597</v>
      </c>
      <c r="AQ879" s="16">
        <v>4.83813304951679E-2</v>
      </c>
      <c r="AR879" s="18">
        <v>2.2077691290616799</v>
      </c>
      <c r="AS879" s="16">
        <v>4.97278603118795E-2</v>
      </c>
    </row>
    <row r="880" spans="1:45" x14ac:dyDescent="0.2">
      <c r="A880" s="123"/>
      <c r="B880" s="29"/>
      <c r="C880" s="29"/>
      <c r="D880" s="29"/>
      <c r="E880" s="14" t="s">
        <v>297</v>
      </c>
      <c r="F880" s="15">
        <v>46266.79</v>
      </c>
      <c r="G880" s="16">
        <v>4.3130709490825897E-2</v>
      </c>
      <c r="H880" s="17">
        <v>10324.81</v>
      </c>
      <c r="I880" s="16">
        <v>3.8856462107956603E-2</v>
      </c>
      <c r="J880" s="17">
        <v>20649.63</v>
      </c>
      <c r="K880" s="16">
        <v>2.93373889454661E-2</v>
      </c>
      <c r="L880" s="18">
        <v>4.4811274977457201</v>
      </c>
      <c r="M880" s="16">
        <v>4.1143772395625597E-3</v>
      </c>
      <c r="N880" s="18">
        <v>2.2405626638346501</v>
      </c>
      <c r="O880" s="16">
        <v>1.34001938465391E-2</v>
      </c>
      <c r="P880" s="15">
        <v>134588.51</v>
      </c>
      <c r="Q880" s="16">
        <v>9.5202011633079897E-2</v>
      </c>
      <c r="R880" s="17">
        <v>30292.91</v>
      </c>
      <c r="S880" s="16">
        <v>9.6178327354204896E-2</v>
      </c>
      <c r="T880" s="17">
        <v>60585.9</v>
      </c>
      <c r="U880" s="16">
        <v>8.8023443562349701E-2</v>
      </c>
      <c r="V880" s="18">
        <v>4.4429046268582297</v>
      </c>
      <c r="W880" s="16">
        <v>-8.90654099576504E-4</v>
      </c>
      <c r="X880" s="18">
        <v>2.2214493801363</v>
      </c>
      <c r="Y880" s="16">
        <v>6.5978064289004103E-3</v>
      </c>
      <c r="Z880" s="15">
        <v>256427.15</v>
      </c>
      <c r="AA880" s="16">
        <v>-0.142242397238875</v>
      </c>
      <c r="AB880" s="17">
        <v>57925.68</v>
      </c>
      <c r="AC880" s="16">
        <v>-0.12532559249907399</v>
      </c>
      <c r="AD880" s="17">
        <v>116100.57</v>
      </c>
      <c r="AE880" s="16">
        <v>-0.128483823770836</v>
      </c>
      <c r="AF880" s="18">
        <v>4.4268302072586803</v>
      </c>
      <c r="AG880" s="16">
        <v>-1.9340687911671199E-2</v>
      </c>
      <c r="AH880" s="18">
        <v>2.2086640056978202</v>
      </c>
      <c r="AI880" s="16">
        <v>-1.5786939867907999E-2</v>
      </c>
      <c r="AJ880" s="15">
        <v>527045.05000000005</v>
      </c>
      <c r="AK880" s="16">
        <v>-0.21760917972681301</v>
      </c>
      <c r="AL880" s="17">
        <v>117313.61</v>
      </c>
      <c r="AM880" s="16">
        <v>-0.20640021809623799</v>
      </c>
      <c r="AN880" s="17">
        <v>235793.18</v>
      </c>
      <c r="AO880" s="16">
        <v>-0.20673145841795099</v>
      </c>
      <c r="AP880" s="18">
        <v>4.4926164150945498</v>
      </c>
      <c r="AQ880" s="16">
        <v>-1.4124199484639499E-2</v>
      </c>
      <c r="AR880" s="18">
        <v>2.2352005685660599</v>
      </c>
      <c r="AS880" s="16">
        <v>-1.37125333208947E-2</v>
      </c>
    </row>
    <row r="881" spans="1:45" x14ac:dyDescent="0.2">
      <c r="A881" s="123"/>
      <c r="B881" s="29"/>
      <c r="C881" s="29"/>
      <c r="D881" s="29"/>
      <c r="E881" s="14" t="s">
        <v>298</v>
      </c>
      <c r="F881" s="15">
        <v>103669.55</v>
      </c>
      <c r="G881" s="16">
        <v>0.22909480515200101</v>
      </c>
      <c r="H881" s="17">
        <v>21579.19</v>
      </c>
      <c r="I881" s="16">
        <v>0.260953557419074</v>
      </c>
      <c r="J881" s="17">
        <v>43158.38</v>
      </c>
      <c r="K881" s="16">
        <v>0.26095318900779202</v>
      </c>
      <c r="L881" s="18">
        <v>4.8041446412029396</v>
      </c>
      <c r="M881" s="16">
        <v>-2.5265603225134999E-2</v>
      </c>
      <c r="N881" s="18">
        <v>2.4020723206014698</v>
      </c>
      <c r="O881" s="16">
        <v>-2.5265318438077201E-2</v>
      </c>
      <c r="P881" s="15">
        <v>290548.05</v>
      </c>
      <c r="Q881" s="16">
        <v>0.25854156080386198</v>
      </c>
      <c r="R881" s="17">
        <v>59788.13</v>
      </c>
      <c r="S881" s="16">
        <v>0.25433608111249401</v>
      </c>
      <c r="T881" s="17">
        <v>119576.29</v>
      </c>
      <c r="U881" s="16">
        <v>0.25433665896362401</v>
      </c>
      <c r="V881" s="18">
        <v>4.8596276551884099</v>
      </c>
      <c r="W881" s="16">
        <v>3.3527535041792799E-3</v>
      </c>
      <c r="X881" s="18">
        <v>2.4298132179882801</v>
      </c>
      <c r="Y881" s="16">
        <v>3.35229127697844E-3</v>
      </c>
      <c r="Z881" s="15">
        <v>560032.82999999996</v>
      </c>
      <c r="AA881" s="16">
        <v>0.225791125179644</v>
      </c>
      <c r="AB881" s="17">
        <v>115150.94</v>
      </c>
      <c r="AC881" s="16">
        <v>0.22262717767075199</v>
      </c>
      <c r="AD881" s="17">
        <v>230214.46</v>
      </c>
      <c r="AE881" s="16">
        <v>0.22227371636801499</v>
      </c>
      <c r="AF881" s="18">
        <v>4.8634672891076702</v>
      </c>
      <c r="AG881" s="16">
        <v>2.5878269080521102E-3</v>
      </c>
      <c r="AH881" s="18">
        <v>2.4326570537749901</v>
      </c>
      <c r="AI881" s="16">
        <v>2.8777586922850099E-3</v>
      </c>
      <c r="AJ881" s="15">
        <v>1077318</v>
      </c>
      <c r="AK881" s="16">
        <v>0.24094155446083901</v>
      </c>
      <c r="AL881" s="17">
        <v>221487.62</v>
      </c>
      <c r="AM881" s="16">
        <v>0.24006142986234799</v>
      </c>
      <c r="AN881" s="17">
        <v>442791</v>
      </c>
      <c r="AO881" s="16">
        <v>0.239604870435982</v>
      </c>
      <c r="AP881" s="18">
        <v>4.86401000651865</v>
      </c>
      <c r="AQ881" s="16">
        <v>7.0974274120334205E-4</v>
      </c>
      <c r="AR881" s="18">
        <v>2.43301693123844</v>
      </c>
      <c r="AS881" s="16">
        <v>1.0783145958334901E-3</v>
      </c>
    </row>
    <row r="882" spans="1:45" x14ac:dyDescent="0.2">
      <c r="A882" s="123"/>
      <c r="B882" s="29"/>
      <c r="C882" s="29"/>
      <c r="D882" s="29"/>
      <c r="E882" s="14" t="s">
        <v>299</v>
      </c>
      <c r="F882" s="15">
        <v>397262.91</v>
      </c>
      <c r="G882" s="16">
        <v>0.80997889466893902</v>
      </c>
      <c r="H882" s="17">
        <v>90513.56</v>
      </c>
      <c r="I882" s="16">
        <v>0.98267293929833499</v>
      </c>
      <c r="J882" s="17">
        <v>173617.65</v>
      </c>
      <c r="K882" s="16">
        <v>0.97100991387585001</v>
      </c>
      <c r="L882" s="18">
        <v>4.38898779365213</v>
      </c>
      <c r="M882" s="16">
        <v>-8.7101629929196595E-2</v>
      </c>
      <c r="N882" s="18">
        <v>2.2881481807869202</v>
      </c>
      <c r="O882" s="16">
        <v>-8.1699751012543106E-2</v>
      </c>
      <c r="P882" s="15">
        <v>1225148.6499999999</v>
      </c>
      <c r="Q882" s="16">
        <v>0.29245894237466602</v>
      </c>
      <c r="R882" s="17">
        <v>281514.93</v>
      </c>
      <c r="S882" s="16">
        <v>0.33037008129429701</v>
      </c>
      <c r="T882" s="17">
        <v>537797.11</v>
      </c>
      <c r="U882" s="16">
        <v>0.28048732780977897</v>
      </c>
      <c r="V882" s="18">
        <v>4.35198463541525</v>
      </c>
      <c r="W882" s="16">
        <v>-2.84966863376451E-2</v>
      </c>
      <c r="X882" s="18">
        <v>2.2780870838074998</v>
      </c>
      <c r="Y882" s="16">
        <v>9.3492643815252605E-3</v>
      </c>
      <c r="Z882" s="15">
        <v>2361303.2200000002</v>
      </c>
      <c r="AA882" s="16">
        <v>0.24604544563702099</v>
      </c>
      <c r="AB882" s="17">
        <v>558368.43999999994</v>
      </c>
      <c r="AC882" s="16">
        <v>0.31041642806852798</v>
      </c>
      <c r="AD882" s="17">
        <v>1062357.78</v>
      </c>
      <c r="AE882" s="16">
        <v>0.254918512755205</v>
      </c>
      <c r="AF882" s="18">
        <v>4.22893389175076</v>
      </c>
      <c r="AG882" s="16">
        <v>-4.9122539257529102E-2</v>
      </c>
      <c r="AH882" s="18">
        <v>2.2227005482089099</v>
      </c>
      <c r="AI882" s="16">
        <v>-7.0706320992133401E-3</v>
      </c>
      <c r="AJ882" s="15">
        <v>4676874.03</v>
      </c>
      <c r="AK882" s="16">
        <v>0.18762511727637801</v>
      </c>
      <c r="AL882" s="17">
        <v>1120476.56</v>
      </c>
      <c r="AM882" s="16">
        <v>0.24160330608257199</v>
      </c>
      <c r="AN882" s="17">
        <v>2124057.4700000002</v>
      </c>
      <c r="AO882" s="16">
        <v>0.208758090663691</v>
      </c>
      <c r="AP882" s="18">
        <v>4.1740043450797399</v>
      </c>
      <c r="AQ882" s="16">
        <v>-4.3474585273538299E-2</v>
      </c>
      <c r="AR882" s="18">
        <v>2.20185851656829</v>
      </c>
      <c r="AS882" s="16">
        <v>-1.7483211529703099E-2</v>
      </c>
    </row>
    <row r="883" spans="1:45" x14ac:dyDescent="0.2">
      <c r="A883" s="123"/>
      <c r="B883" s="29"/>
      <c r="C883" s="29"/>
      <c r="D883" s="29"/>
      <c r="E883" s="14" t="s">
        <v>300</v>
      </c>
      <c r="F883" s="15">
        <v>210213.4</v>
      </c>
      <c r="G883" s="16">
        <v>-0.15465668018727599</v>
      </c>
      <c r="H883" s="17">
        <v>44212.14</v>
      </c>
      <c r="I883" s="16">
        <v>-0.27208340358049798</v>
      </c>
      <c r="J883" s="17">
        <v>88424.3</v>
      </c>
      <c r="K883" s="16">
        <v>-0.115601168925965</v>
      </c>
      <c r="L883" s="18">
        <v>4.7546533599142702</v>
      </c>
      <c r="M883" s="16">
        <v>0.16131892578191501</v>
      </c>
      <c r="N883" s="18">
        <v>2.3773261422482301</v>
      </c>
      <c r="O883" s="16">
        <v>-4.4160518862153601E-2</v>
      </c>
      <c r="P883" s="15">
        <v>618795.67000000004</v>
      </c>
      <c r="Q883" s="16">
        <v>-8.1187251576937403E-2</v>
      </c>
      <c r="R883" s="17">
        <v>138163.64000000001</v>
      </c>
      <c r="S883" s="16">
        <v>-0.15786182263864501</v>
      </c>
      <c r="T883" s="17">
        <v>276327.3</v>
      </c>
      <c r="U883" s="16">
        <v>1.9238278202649901E-2</v>
      </c>
      <c r="V883" s="18">
        <v>4.4787157460530098</v>
      </c>
      <c r="W883" s="16">
        <v>9.1047494488315103E-2</v>
      </c>
      <c r="X883" s="18">
        <v>2.2393577109464</v>
      </c>
      <c r="Y883" s="16">
        <v>-9.8529982563724305E-2</v>
      </c>
      <c r="Z883" s="15">
        <v>1094216.5900000001</v>
      </c>
      <c r="AA883" s="16">
        <v>-0.10963638091342599</v>
      </c>
      <c r="AB883" s="17">
        <v>244069.09</v>
      </c>
      <c r="AC883" s="16">
        <v>-0.17507648239295301</v>
      </c>
      <c r="AD883" s="17">
        <v>483433.88</v>
      </c>
      <c r="AE883" s="16">
        <v>-1.49356787278735E-2</v>
      </c>
      <c r="AF883" s="18">
        <v>4.4832247704942896</v>
      </c>
      <c r="AG883" s="16">
        <v>7.9328689366690894E-2</v>
      </c>
      <c r="AH883" s="18">
        <v>2.2634255381521902</v>
      </c>
      <c r="AI883" s="16">
        <v>-9.6136567065239195E-2</v>
      </c>
      <c r="AJ883" s="15">
        <v>2214834.98</v>
      </c>
      <c r="AK883" s="16">
        <v>-6.2850019333807905E-2</v>
      </c>
      <c r="AL883" s="17">
        <v>498960.47</v>
      </c>
      <c r="AM883" s="16">
        <v>-0.127510520713597</v>
      </c>
      <c r="AN883" s="17">
        <v>934870.36</v>
      </c>
      <c r="AO883" s="16">
        <v>-1.87139049194841E-2</v>
      </c>
      <c r="AP883" s="18">
        <v>4.4388986967244097</v>
      </c>
      <c r="AQ883" s="16">
        <v>7.4110350800646999E-2</v>
      </c>
      <c r="AR883" s="18">
        <v>2.3691359516414701</v>
      </c>
      <c r="AS883" s="16">
        <v>-4.4977825157812401E-2</v>
      </c>
    </row>
    <row r="884" spans="1:45" x14ac:dyDescent="0.2">
      <c r="A884" s="123"/>
      <c r="B884" s="29"/>
      <c r="C884" s="29"/>
      <c r="D884" s="29"/>
      <c r="E884" s="14" t="s">
        <v>301</v>
      </c>
      <c r="F884" s="15">
        <v>9635.18</v>
      </c>
      <c r="G884" s="16">
        <v>0.25841989298079998</v>
      </c>
      <c r="H884" s="17">
        <v>1976.5</v>
      </c>
      <c r="I884" s="16">
        <v>0.23802067021609799</v>
      </c>
      <c r="J884" s="17">
        <v>3953</v>
      </c>
      <c r="K884" s="16">
        <v>0.23802067021609799</v>
      </c>
      <c r="L884" s="18">
        <v>4.8748697192006096</v>
      </c>
      <c r="M884" s="16">
        <v>1.64772877024267E-2</v>
      </c>
      <c r="N884" s="18">
        <v>2.4374348596002999</v>
      </c>
      <c r="O884" s="16">
        <v>1.64772877024267E-2</v>
      </c>
      <c r="P884" s="15">
        <v>27292.73</v>
      </c>
      <c r="Q884" s="16">
        <v>0.27490606157427899</v>
      </c>
      <c r="R884" s="17">
        <v>5516.01</v>
      </c>
      <c r="S884" s="16">
        <v>0.25306336636362398</v>
      </c>
      <c r="T884" s="17">
        <v>11030</v>
      </c>
      <c r="U884" s="16">
        <v>0.25283392624295198</v>
      </c>
      <c r="V884" s="18">
        <v>4.9479116245257</v>
      </c>
      <c r="W884" s="16">
        <v>1.74314370661416E-2</v>
      </c>
      <c r="X884" s="18">
        <v>2.4744088848594701</v>
      </c>
      <c r="Y884" s="16">
        <v>1.76177663048428E-2</v>
      </c>
      <c r="Z884" s="15">
        <v>46685.74</v>
      </c>
      <c r="AA884" s="16">
        <v>-0.49206343334652702</v>
      </c>
      <c r="AB884" s="17">
        <v>9557.01</v>
      </c>
      <c r="AC884" s="16">
        <v>-0.47997183569151403</v>
      </c>
      <c r="AD884" s="17">
        <v>19112</v>
      </c>
      <c r="AE884" s="16">
        <v>-0.480026651626835</v>
      </c>
      <c r="AF884" s="18">
        <v>4.8849734383452601</v>
      </c>
      <c r="AG884" s="16">
        <v>-2.3251813045726401E-2</v>
      </c>
      <c r="AH884" s="18">
        <v>2.4427448723315202</v>
      </c>
      <c r="AI884" s="16">
        <v>-2.3148843603910799E-2</v>
      </c>
      <c r="AJ884" s="15">
        <v>86787.25</v>
      </c>
      <c r="AK884" s="16">
        <v>-0.64144325912831401</v>
      </c>
      <c r="AL884" s="17">
        <v>18056.009999999998</v>
      </c>
      <c r="AM884" s="16">
        <v>-0.62934590961801296</v>
      </c>
      <c r="AN884" s="17">
        <v>36110</v>
      </c>
      <c r="AO884" s="16">
        <v>-0.62936656683205405</v>
      </c>
      <c r="AP884" s="18">
        <v>4.8065574841839398</v>
      </c>
      <c r="AQ884" s="16">
        <v>-3.2637841654017501E-2</v>
      </c>
      <c r="AR884" s="18">
        <v>2.4034131819440598</v>
      </c>
      <c r="AS884" s="16">
        <v>-3.2583925829452798E-2</v>
      </c>
    </row>
    <row r="885" spans="1:45" x14ac:dyDescent="0.2">
      <c r="A885" s="123"/>
      <c r="B885" s="29"/>
      <c r="C885" s="29"/>
      <c r="D885" s="29"/>
      <c r="E885" s="14" t="s">
        <v>302</v>
      </c>
      <c r="F885" s="15">
        <v>200092.81</v>
      </c>
      <c r="G885" s="16">
        <v>6.91747240150348E-2</v>
      </c>
      <c r="H885" s="17">
        <v>46316.49</v>
      </c>
      <c r="I885" s="16">
        <v>5.8544797413407797E-2</v>
      </c>
      <c r="J885" s="17">
        <v>92632.94</v>
      </c>
      <c r="K885" s="16">
        <v>5.8544340321431597E-2</v>
      </c>
      <c r="L885" s="18">
        <v>4.3201203286345704</v>
      </c>
      <c r="M885" s="16">
        <v>1.00420186539121E-2</v>
      </c>
      <c r="N885" s="18">
        <v>2.1600610970568401</v>
      </c>
      <c r="O885" s="16">
        <v>1.0042454802011699E-2</v>
      </c>
      <c r="P885" s="15">
        <v>585349.09</v>
      </c>
      <c r="Q885" s="16">
        <v>5.2995122323288298E-2</v>
      </c>
      <c r="R885" s="17">
        <v>135707.51</v>
      </c>
      <c r="S885" s="16">
        <v>3.1800427842745699E-2</v>
      </c>
      <c r="T885" s="17">
        <v>271415</v>
      </c>
      <c r="U885" s="16">
        <v>3.1800234138040999E-2</v>
      </c>
      <c r="V885" s="18">
        <v>4.3133139057668899</v>
      </c>
      <c r="W885" s="16">
        <v>2.0541467040148201E-2</v>
      </c>
      <c r="X885" s="18">
        <v>2.1566571118029598</v>
      </c>
      <c r="Y885" s="16">
        <v>2.0541658631191801E-2</v>
      </c>
      <c r="Z885" s="15">
        <v>1162546.23</v>
      </c>
      <c r="AA885" s="16">
        <v>5.9649746682229603E-2</v>
      </c>
      <c r="AB885" s="17">
        <v>269330.7</v>
      </c>
      <c r="AC885" s="16">
        <v>2.7727859987906799E-2</v>
      </c>
      <c r="AD885" s="17">
        <v>538661.37</v>
      </c>
      <c r="AE885" s="16">
        <v>2.7727841966669199E-2</v>
      </c>
      <c r="AF885" s="18">
        <v>4.3164267200137196</v>
      </c>
      <c r="AG885" s="16">
        <v>3.10606415736343E-2</v>
      </c>
      <c r="AH885" s="18">
        <v>2.1582134802055699</v>
      </c>
      <c r="AI885" s="16">
        <v>3.1060659653312801E-2</v>
      </c>
      <c r="AJ885" s="15">
        <v>2333924.52</v>
      </c>
      <c r="AK885" s="16">
        <v>0.126145010228323</v>
      </c>
      <c r="AL885" s="17">
        <v>540407.72</v>
      </c>
      <c r="AM885" s="16">
        <v>0.101179014957685</v>
      </c>
      <c r="AN885" s="17">
        <v>1080815.3600000001</v>
      </c>
      <c r="AO885" s="16">
        <v>0.101178866134844</v>
      </c>
      <c r="AP885" s="18">
        <v>4.3188215741995704</v>
      </c>
      <c r="AQ885" s="16">
        <v>2.2672058703913402E-2</v>
      </c>
      <c r="AR885" s="18">
        <v>2.1594109469354699</v>
      </c>
      <c r="AS885" s="16">
        <v>2.26721969166651E-2</v>
      </c>
    </row>
    <row r="886" spans="1:45" x14ac:dyDescent="0.2">
      <c r="A886" s="123"/>
      <c r="B886" s="29"/>
      <c r="C886" s="29"/>
      <c r="D886" s="29"/>
      <c r="E886" s="14" t="s">
        <v>303</v>
      </c>
      <c r="F886" s="15">
        <v>42429.35</v>
      </c>
      <c r="G886" s="16">
        <v>0.11389465067723401</v>
      </c>
      <c r="H886" s="17">
        <v>9296.51</v>
      </c>
      <c r="I886" s="16">
        <v>0.12854456571748399</v>
      </c>
      <c r="J886" s="17">
        <v>17631.71</v>
      </c>
      <c r="K886" s="16">
        <v>0.13066616904224601</v>
      </c>
      <c r="L886" s="18">
        <v>4.5640084289695801</v>
      </c>
      <c r="M886" s="16">
        <v>-1.2981246363927199E-2</v>
      </c>
      <c r="N886" s="18">
        <v>2.4064228597226198</v>
      </c>
      <c r="O886" s="16">
        <v>-1.48333069691287E-2</v>
      </c>
      <c r="P886" s="15">
        <v>111475.52</v>
      </c>
      <c r="Q886" s="16">
        <v>3.3080860268067003E-2</v>
      </c>
      <c r="R886" s="17">
        <v>23301.59</v>
      </c>
      <c r="S886" s="16">
        <v>-4.9785400724642097E-2</v>
      </c>
      <c r="T886" s="17">
        <v>44560.71</v>
      </c>
      <c r="U886" s="16">
        <v>-4.8488517344095303E-2</v>
      </c>
      <c r="V886" s="18">
        <v>4.78403061765313</v>
      </c>
      <c r="W886" s="16">
        <v>8.7207943401315394E-2</v>
      </c>
      <c r="X886" s="18">
        <v>2.5016549332360301</v>
      </c>
      <c r="Y886" s="16">
        <v>8.5726109562526603E-2</v>
      </c>
      <c r="Z886" s="15">
        <v>207071.72</v>
      </c>
      <c r="AA886" s="16">
        <v>-0.114098403353931</v>
      </c>
      <c r="AB886" s="17">
        <v>43565.33</v>
      </c>
      <c r="AC886" s="16">
        <v>-0.164887509388115</v>
      </c>
      <c r="AD886" s="17">
        <v>83529.460000000006</v>
      </c>
      <c r="AE886" s="16">
        <v>-0.16667080690192199</v>
      </c>
      <c r="AF886" s="18">
        <v>4.7531309874159096</v>
      </c>
      <c r="AG886" s="16">
        <v>6.08170834529978E-2</v>
      </c>
      <c r="AH886" s="18">
        <v>2.4790262022524701</v>
      </c>
      <c r="AI886" s="16">
        <v>6.3087197692596603E-2</v>
      </c>
      <c r="AJ886" s="15">
        <v>436948.89</v>
      </c>
      <c r="AK886" s="16">
        <v>-0.13894166745064301</v>
      </c>
      <c r="AL886" s="17">
        <v>91727.96</v>
      </c>
      <c r="AM886" s="16">
        <v>-0.18564711288479999</v>
      </c>
      <c r="AN886" s="17">
        <v>175694.28</v>
      </c>
      <c r="AO886" s="16">
        <v>-0.19058527427199101</v>
      </c>
      <c r="AP886" s="18">
        <v>4.7635300076443396</v>
      </c>
      <c r="AQ886" s="16">
        <v>5.7352833363933903E-2</v>
      </c>
      <c r="AR886" s="18">
        <v>2.4869841522444598</v>
      </c>
      <c r="AS886" s="16">
        <v>6.3803641297603603E-2</v>
      </c>
    </row>
    <row r="887" spans="1:45" x14ac:dyDescent="0.2">
      <c r="A887" s="123"/>
      <c r="B887" s="29"/>
      <c r="C887" s="29"/>
      <c r="D887" s="29"/>
      <c r="E887" s="14" t="s">
        <v>304</v>
      </c>
      <c r="F887" s="15">
        <v>249722.98</v>
      </c>
      <c r="G887" s="16">
        <v>0.67142645831422998</v>
      </c>
      <c r="H887" s="17">
        <v>58291.53</v>
      </c>
      <c r="I887" s="16">
        <v>0.76836591988108105</v>
      </c>
      <c r="J887" s="17">
        <v>115558.96</v>
      </c>
      <c r="K887" s="16">
        <v>0.76104656726935405</v>
      </c>
      <c r="L887" s="18">
        <v>4.2840354336213204</v>
      </c>
      <c r="M887" s="16">
        <v>-5.4818666474509802E-2</v>
      </c>
      <c r="N887" s="18">
        <v>2.1610005835981898</v>
      </c>
      <c r="O887" s="16">
        <v>-5.0890255045377503E-2</v>
      </c>
      <c r="P887" s="15">
        <v>746384.4</v>
      </c>
      <c r="Q887" s="16">
        <v>0.25496025674360201</v>
      </c>
      <c r="R887" s="17">
        <v>174505.94</v>
      </c>
      <c r="S887" s="16">
        <v>0.26331843416394801</v>
      </c>
      <c r="T887" s="17">
        <v>345361.77</v>
      </c>
      <c r="U887" s="16">
        <v>0.25012866456927801</v>
      </c>
      <c r="V887" s="18">
        <v>4.27712890460921</v>
      </c>
      <c r="W887" s="16">
        <v>-6.6160495994641499E-3</v>
      </c>
      <c r="X887" s="18">
        <v>2.1611668251526499</v>
      </c>
      <c r="Y887" s="16">
        <v>3.8648759213825599E-3</v>
      </c>
      <c r="Z887" s="15">
        <v>1443124.76</v>
      </c>
      <c r="AA887" s="16">
        <v>0.16742275765504899</v>
      </c>
      <c r="AB887" s="17">
        <v>341002.98</v>
      </c>
      <c r="AC887" s="16">
        <v>0.16696094814714199</v>
      </c>
      <c r="AD887" s="17">
        <v>674684.58</v>
      </c>
      <c r="AE887" s="16">
        <v>0.16225969189026501</v>
      </c>
      <c r="AF887" s="18">
        <v>4.2320004358906198</v>
      </c>
      <c r="AG887" s="16">
        <v>3.9573689988475601E-4</v>
      </c>
      <c r="AH887" s="18">
        <v>2.1389621206401399</v>
      </c>
      <c r="AI887" s="16">
        <v>4.4422651846305096E-3</v>
      </c>
      <c r="AJ887" s="15">
        <v>2871407.57</v>
      </c>
      <c r="AK887" s="16">
        <v>0.194007840420129</v>
      </c>
      <c r="AL887" s="17">
        <v>683265.46</v>
      </c>
      <c r="AM887" s="16">
        <v>0.21033535158201999</v>
      </c>
      <c r="AN887" s="17">
        <v>1350625.41</v>
      </c>
      <c r="AO887" s="16">
        <v>0.21406814229711199</v>
      </c>
      <c r="AP887" s="18">
        <v>4.20247727727961</v>
      </c>
      <c r="AQ887" s="16">
        <v>-1.3490072103197699E-2</v>
      </c>
      <c r="AR887" s="18">
        <v>2.1259836730007899</v>
      </c>
      <c r="AS887" s="16">
        <v>-1.6523209182498302E-2</v>
      </c>
    </row>
    <row r="888" spans="1:45" x14ac:dyDescent="0.2">
      <c r="A888" s="123"/>
      <c r="B888" s="29"/>
      <c r="C888" s="29"/>
      <c r="D888" s="29"/>
      <c r="E888" s="14" t="s">
        <v>305</v>
      </c>
      <c r="F888" s="15">
        <v>87346.95</v>
      </c>
      <c r="G888" s="136">
        <v>-0.19977046764994699</v>
      </c>
      <c r="H888" s="17">
        <v>15933.09</v>
      </c>
      <c r="I888" s="136">
        <v>-0.25106571998674498</v>
      </c>
      <c r="J888" s="17">
        <v>31426.9</v>
      </c>
      <c r="K888" s="136">
        <v>-0.25517253474644103</v>
      </c>
      <c r="L888" s="18">
        <v>5.4821098732260998</v>
      </c>
      <c r="M888" s="136">
        <v>6.84909927422339E-2</v>
      </c>
      <c r="N888" s="18">
        <v>2.7793689482577002</v>
      </c>
      <c r="O888" s="136">
        <v>7.4382416977110302E-2</v>
      </c>
      <c r="P888" s="15">
        <v>252773.12</v>
      </c>
      <c r="Q888" s="136">
        <v>-0.28009094830848003</v>
      </c>
      <c r="R888" s="17">
        <v>45031.11</v>
      </c>
      <c r="S888" s="136">
        <v>-0.30549688059652702</v>
      </c>
      <c r="T888" s="17">
        <v>88790.23</v>
      </c>
      <c r="U888" s="136">
        <v>-0.30849823791726699</v>
      </c>
      <c r="V888" s="18">
        <v>5.6132997831943303</v>
      </c>
      <c r="W888" s="136">
        <v>3.6581451656933002E-2</v>
      </c>
      <c r="X888" s="18">
        <v>2.84685736257244</v>
      </c>
      <c r="Y888" s="136">
        <v>4.1080574434441103E-2</v>
      </c>
      <c r="Z888" s="15">
        <v>488602.3</v>
      </c>
      <c r="AA888" s="16">
        <v>-0.27300596824175899</v>
      </c>
      <c r="AB888" s="17">
        <v>88787.07</v>
      </c>
      <c r="AC888" s="16">
        <v>-0.28347905117842498</v>
      </c>
      <c r="AD888" s="17">
        <v>175423.61</v>
      </c>
      <c r="AE888" s="16">
        <v>-0.28650959436127199</v>
      </c>
      <c r="AF888" s="18">
        <v>5.5030794461400703</v>
      </c>
      <c r="AG888" s="16">
        <v>1.4616576045530299E-2</v>
      </c>
      <c r="AH888" s="18">
        <v>2.78527103620773</v>
      </c>
      <c r="AI888" s="16">
        <v>1.8926149549866399E-2</v>
      </c>
      <c r="AJ888" s="15">
        <v>1088058.23</v>
      </c>
      <c r="AK888" s="16">
        <v>-0.135772672402139</v>
      </c>
      <c r="AL888" s="17">
        <v>207337.97</v>
      </c>
      <c r="AM888" s="16">
        <v>-0.14494228035824899</v>
      </c>
      <c r="AN888" s="17">
        <v>411090.43</v>
      </c>
      <c r="AO888" s="16">
        <v>-0.14876462081530001</v>
      </c>
      <c r="AP888" s="18">
        <v>5.2477519192456601</v>
      </c>
      <c r="AQ888" s="16">
        <v>1.0723963710837401E-2</v>
      </c>
      <c r="AR888" s="18">
        <v>2.6467612734258998</v>
      </c>
      <c r="AS888" s="16">
        <v>1.52624629225397E-2</v>
      </c>
    </row>
    <row r="889" spans="1:45" x14ac:dyDescent="0.2">
      <c r="A889" s="123"/>
      <c r="B889" s="29"/>
      <c r="C889" s="29"/>
      <c r="D889" s="29"/>
      <c r="E889" s="14" t="s">
        <v>306</v>
      </c>
      <c r="F889" s="15">
        <v>184683.77</v>
      </c>
      <c r="G889" s="16">
        <v>6.3022024505645494E-2</v>
      </c>
      <c r="H889" s="17">
        <v>38317.21</v>
      </c>
      <c r="I889" s="16">
        <v>4.76846042857028E-2</v>
      </c>
      <c r="J889" s="17">
        <v>76634.36</v>
      </c>
      <c r="K889" s="16">
        <v>4.7424600106937102E-2</v>
      </c>
      <c r="L889" s="18">
        <v>4.8198647552888101</v>
      </c>
      <c r="M889" s="16">
        <v>1.4639348671539701E-2</v>
      </c>
      <c r="N889" s="18">
        <v>2.40993426447353</v>
      </c>
      <c r="O889" s="16">
        <v>1.48912145056702E-2</v>
      </c>
      <c r="P889" s="15">
        <v>509603.77</v>
      </c>
      <c r="Q889" s="16">
        <v>0.15245647015733099</v>
      </c>
      <c r="R889" s="17">
        <v>98062.12</v>
      </c>
      <c r="S889" s="16">
        <v>0.19995379433437299</v>
      </c>
      <c r="T889" s="17">
        <v>196124.18</v>
      </c>
      <c r="U889" s="16">
        <v>0.19967692848146201</v>
      </c>
      <c r="V889" s="18">
        <v>5.1967443697933504</v>
      </c>
      <c r="W889" s="16">
        <v>-3.9582627598914302E-2</v>
      </c>
      <c r="X889" s="18">
        <v>2.5983729798130999</v>
      </c>
      <c r="Y889" s="16">
        <v>-3.9360978946141503E-2</v>
      </c>
      <c r="Z889" s="15">
        <v>901460.11</v>
      </c>
      <c r="AA889" s="16">
        <v>0.10232574121541101</v>
      </c>
      <c r="AB889" s="17">
        <v>168529.82</v>
      </c>
      <c r="AC889" s="16">
        <v>0.13161655286923801</v>
      </c>
      <c r="AD889" s="17">
        <v>337084.49</v>
      </c>
      <c r="AE889" s="16">
        <v>0.131455500704348</v>
      </c>
      <c r="AF889" s="18">
        <v>5.3489650080917404</v>
      </c>
      <c r="AG889" s="16">
        <v>-2.5884043123582601E-2</v>
      </c>
      <c r="AH889" s="18">
        <v>2.6742853401531499</v>
      </c>
      <c r="AI889" s="16">
        <v>-2.5745386779067101E-2</v>
      </c>
      <c r="AJ889" s="15">
        <v>1739187.73</v>
      </c>
      <c r="AK889" s="16">
        <v>9.8670824445762501E-2</v>
      </c>
      <c r="AL889" s="17">
        <v>321307.43</v>
      </c>
      <c r="AM889" s="16">
        <v>0.103703400911419</v>
      </c>
      <c r="AN889" s="17">
        <v>642717.28</v>
      </c>
      <c r="AO889" s="16">
        <v>0.103639885754106</v>
      </c>
      <c r="AP889" s="18">
        <v>5.4128462886774802</v>
      </c>
      <c r="AQ889" s="16">
        <v>-4.55971818289255E-3</v>
      </c>
      <c r="AR889" s="18">
        <v>2.7059918631719402</v>
      </c>
      <c r="AS889" s="16">
        <v>-4.5024299796377698E-3</v>
      </c>
    </row>
    <row r="890" spans="1:45" x14ac:dyDescent="0.2">
      <c r="A890" s="123"/>
      <c r="B890" s="29"/>
      <c r="C890" s="29"/>
      <c r="D890" s="29"/>
      <c r="E890" s="14" t="s">
        <v>307</v>
      </c>
      <c r="F890" s="15">
        <v>54898.67</v>
      </c>
      <c r="G890" s="16">
        <v>4.2982363481890003E-2</v>
      </c>
      <c r="H890" s="17">
        <v>11386.77</v>
      </c>
      <c r="I890" s="16">
        <v>3.1796315107010101E-2</v>
      </c>
      <c r="J890" s="17">
        <v>21743.55</v>
      </c>
      <c r="K890" s="16">
        <v>-1.48696863637909E-2</v>
      </c>
      <c r="L890" s="18">
        <v>4.8212680154249199</v>
      </c>
      <c r="M890" s="16">
        <v>1.08413339058298E-2</v>
      </c>
      <c r="N890" s="18">
        <v>2.52482552297118</v>
      </c>
      <c r="O890" s="16">
        <v>5.8725276285675899E-2</v>
      </c>
      <c r="P890" s="15">
        <v>169525.61</v>
      </c>
      <c r="Q890" s="16">
        <v>-0.36742841780059898</v>
      </c>
      <c r="R890" s="17">
        <v>35191.68</v>
      </c>
      <c r="S890" s="16">
        <v>-0.43044115155125801</v>
      </c>
      <c r="T890" s="17">
        <v>66997.38</v>
      </c>
      <c r="U890" s="16">
        <v>-0.45781783213011401</v>
      </c>
      <c r="V890" s="18">
        <v>4.8172070784912799</v>
      </c>
      <c r="W890" s="16">
        <v>0.11063428111472701</v>
      </c>
      <c r="X890" s="18">
        <v>2.5303319323830298</v>
      </c>
      <c r="Y890" s="16">
        <v>0.16671410401532499</v>
      </c>
      <c r="Z890" s="15">
        <v>303108.64</v>
      </c>
      <c r="AA890" s="16">
        <v>-0.44167007469692499</v>
      </c>
      <c r="AB890" s="17">
        <v>64222.76</v>
      </c>
      <c r="AC890" s="16">
        <v>-0.49561394621694499</v>
      </c>
      <c r="AD890" s="17">
        <v>122119.01</v>
      </c>
      <c r="AE890" s="16">
        <v>-0.52044641883823595</v>
      </c>
      <c r="AF890" s="18">
        <v>4.7196451849780399</v>
      </c>
      <c r="AG890" s="16">
        <v>0.106949569908652</v>
      </c>
      <c r="AH890" s="18">
        <v>2.4820758045778502</v>
      </c>
      <c r="AI890" s="16">
        <v>0.16427016132476299</v>
      </c>
      <c r="AJ890" s="15">
        <v>570315.03</v>
      </c>
      <c r="AK890" s="16">
        <v>-0.54183637440697496</v>
      </c>
      <c r="AL890" s="17">
        <v>119064.72</v>
      </c>
      <c r="AM890" s="16">
        <v>-0.59930678042232499</v>
      </c>
      <c r="AN890" s="17">
        <v>229221.79</v>
      </c>
      <c r="AO890" s="16">
        <v>-0.61348555271471605</v>
      </c>
      <c r="AP890" s="18">
        <v>4.7899581840867702</v>
      </c>
      <c r="AQ890" s="16">
        <v>0.14342744825061801</v>
      </c>
      <c r="AR890" s="18">
        <v>2.4880489328697801</v>
      </c>
      <c r="AS890" s="16">
        <v>0.185372574844162</v>
      </c>
    </row>
    <row r="891" spans="1:45" x14ac:dyDescent="0.2">
      <c r="A891" s="123"/>
      <c r="B891" s="29"/>
      <c r="C891" s="29"/>
      <c r="D891" s="29"/>
      <c r="E891" s="14" t="s">
        <v>308</v>
      </c>
      <c r="F891" s="15">
        <v>149952.16</v>
      </c>
      <c r="G891" s="16">
        <v>-3.73512558769315E-3</v>
      </c>
      <c r="H891" s="17">
        <v>31686.799999999999</v>
      </c>
      <c r="I891" s="16">
        <v>0.101445023513655</v>
      </c>
      <c r="J891" s="17">
        <v>63373.66</v>
      </c>
      <c r="K891" s="16">
        <v>4.41816392161231E-2</v>
      </c>
      <c r="L891" s="18">
        <v>4.7323226075211098</v>
      </c>
      <c r="M891" s="16">
        <v>-9.5492872413930605E-2</v>
      </c>
      <c r="N891" s="18">
        <v>2.3661590635604801</v>
      </c>
      <c r="O891" s="16">
        <v>-4.5889300294331803E-2</v>
      </c>
      <c r="P891" s="15">
        <v>420636.95</v>
      </c>
      <c r="Q891" s="16">
        <v>5.8407327480732497E-2</v>
      </c>
      <c r="R891" s="17">
        <v>89395.78</v>
      </c>
      <c r="S891" s="16">
        <v>0.20570793435082399</v>
      </c>
      <c r="T891" s="17">
        <v>178791.66</v>
      </c>
      <c r="U891" s="16">
        <v>0.152758377085499</v>
      </c>
      <c r="V891" s="18">
        <v>4.7053334061182799</v>
      </c>
      <c r="W891" s="16">
        <v>-0.122169393327748</v>
      </c>
      <c r="X891" s="18">
        <v>2.3526653871886398</v>
      </c>
      <c r="Y891" s="16">
        <v>-8.1848071096488395E-2</v>
      </c>
      <c r="Z891" s="15">
        <v>783148.04</v>
      </c>
      <c r="AA891" s="16">
        <v>2.5064610383962699E-2</v>
      </c>
      <c r="AB891" s="17">
        <v>165437.01999999999</v>
      </c>
      <c r="AC891" s="16">
        <v>0.15623719923330801</v>
      </c>
      <c r="AD891" s="17">
        <v>334538.15000000002</v>
      </c>
      <c r="AE891" s="16">
        <v>0.115991539313583</v>
      </c>
      <c r="AF891" s="18">
        <v>4.7338137497882897</v>
      </c>
      <c r="AG891" s="16">
        <v>-0.11344781930241001</v>
      </c>
      <c r="AH891" s="18">
        <v>2.3409827548816202</v>
      </c>
      <c r="AI891" s="16">
        <v>-8.1476360461968406E-2</v>
      </c>
      <c r="AJ891" s="15">
        <v>1526849.32</v>
      </c>
      <c r="AK891" s="16">
        <v>7.6837229799028703E-3</v>
      </c>
      <c r="AL891" s="17">
        <v>309520.34000000003</v>
      </c>
      <c r="AM891" s="16">
        <v>8.6849091281809995E-2</v>
      </c>
      <c r="AN891" s="17">
        <v>637082.48</v>
      </c>
      <c r="AO891" s="16">
        <v>6.4615356644087699E-2</v>
      </c>
      <c r="AP891" s="18">
        <v>4.9329530976865703</v>
      </c>
      <c r="AQ891" s="16">
        <v>-7.2839337988074307E-2</v>
      </c>
      <c r="AR891" s="18">
        <v>2.3966273880267401</v>
      </c>
      <c r="AS891" s="16">
        <v>-5.3476246898829599E-2</v>
      </c>
    </row>
    <row r="892" spans="1:45" x14ac:dyDescent="0.2">
      <c r="A892" s="123"/>
      <c r="B892" s="29"/>
      <c r="C892" s="29"/>
      <c r="D892" s="29"/>
      <c r="E892" s="14" t="s">
        <v>309</v>
      </c>
      <c r="F892" s="15">
        <v>94210.13</v>
      </c>
      <c r="G892" s="16">
        <v>0.26564563422045301</v>
      </c>
      <c r="H892" s="17">
        <v>20997.06</v>
      </c>
      <c r="I892" s="16">
        <v>0.54716302676303696</v>
      </c>
      <c r="J892" s="17">
        <v>41994.14</v>
      </c>
      <c r="K892" s="16">
        <v>0.386021148353342</v>
      </c>
      <c r="L892" s="18">
        <v>4.4868248221417701</v>
      </c>
      <c r="M892" s="16">
        <v>-0.18195716138044801</v>
      </c>
      <c r="N892" s="18">
        <v>2.24341134263019</v>
      </c>
      <c r="O892" s="16">
        <v>-8.6849695097294094E-2</v>
      </c>
      <c r="P892" s="15">
        <v>260906.12</v>
      </c>
      <c r="Q892" s="16">
        <v>5.9592410474765399E-2</v>
      </c>
      <c r="R892" s="17">
        <v>58139.94</v>
      </c>
      <c r="S892" s="16">
        <v>0.226185994511895</v>
      </c>
      <c r="T892" s="17">
        <v>116279.89</v>
      </c>
      <c r="U892" s="16">
        <v>0.13567212212374</v>
      </c>
      <c r="V892" s="18">
        <v>4.4875539947237604</v>
      </c>
      <c r="W892" s="16">
        <v>-0.13586322530412301</v>
      </c>
      <c r="X892" s="18">
        <v>2.2437768043984199</v>
      </c>
      <c r="Y892" s="16">
        <v>-6.6990912400582095E-2</v>
      </c>
      <c r="Z892" s="15">
        <v>483599.7</v>
      </c>
      <c r="AA892" s="16">
        <v>-0.11641392605600499</v>
      </c>
      <c r="AB892" s="17">
        <v>106883.79</v>
      </c>
      <c r="AC892" s="16">
        <v>-2.46371674890828E-2</v>
      </c>
      <c r="AD892" s="17">
        <v>217669.04</v>
      </c>
      <c r="AE892" s="16">
        <v>-6.7206949366731106E-2</v>
      </c>
      <c r="AF892" s="18">
        <v>4.5245373503316104</v>
      </c>
      <c r="AG892" s="16">
        <v>-9.4094992660994997E-2</v>
      </c>
      <c r="AH892" s="18">
        <v>2.2217201858380999</v>
      </c>
      <c r="AI892" s="16">
        <v>-5.2752297689039697E-2</v>
      </c>
      <c r="AJ892" s="15">
        <v>983981.66</v>
      </c>
      <c r="AK892" s="16">
        <v>-0.10408781574414</v>
      </c>
      <c r="AL892" s="17">
        <v>207330.44</v>
      </c>
      <c r="AM892" s="16">
        <v>-6.2099443394996401E-2</v>
      </c>
      <c r="AN892" s="17">
        <v>433491.5</v>
      </c>
      <c r="AO892" s="16">
        <v>-7.7667965276060597E-2</v>
      </c>
      <c r="AP892" s="18">
        <v>4.7459584805781496</v>
      </c>
      <c r="AQ892" s="16">
        <v>-4.4768469379240498E-2</v>
      </c>
      <c r="AR892" s="18">
        <v>2.2698983947782101</v>
      </c>
      <c r="AS892" s="16">
        <v>-2.8644619804392899E-2</v>
      </c>
    </row>
    <row r="893" spans="1:45" x14ac:dyDescent="0.2">
      <c r="A893" s="123"/>
      <c r="B893" s="29"/>
      <c r="C893" s="29"/>
      <c r="D893" s="29"/>
      <c r="E893" s="14" t="s">
        <v>310</v>
      </c>
      <c r="F893" s="15">
        <v>33798.550000000003</v>
      </c>
      <c r="G893" s="16">
        <v>-0.25547590127627501</v>
      </c>
      <c r="H893" s="17">
        <v>7247.64</v>
      </c>
      <c r="I893" s="16">
        <v>-7.5564376338476499E-2</v>
      </c>
      <c r="J893" s="17">
        <v>14495.27</v>
      </c>
      <c r="K893" s="16">
        <v>-0.134303747119874</v>
      </c>
      <c r="L893" s="18">
        <v>4.6633869783819302</v>
      </c>
      <c r="M893" s="16">
        <v>-0.19461768925044301</v>
      </c>
      <c r="N893" s="18">
        <v>2.33169509778017</v>
      </c>
      <c r="O893" s="16">
        <v>-0.13997075042576099</v>
      </c>
      <c r="P893" s="15">
        <v>92409.14</v>
      </c>
      <c r="Q893" s="16">
        <v>-0.29489335820902901</v>
      </c>
      <c r="R893" s="17">
        <v>19804.7</v>
      </c>
      <c r="S893" s="16">
        <v>-0.138681922005716</v>
      </c>
      <c r="T893" s="17">
        <v>39609.4</v>
      </c>
      <c r="U893" s="16">
        <v>-0.180984830517534</v>
      </c>
      <c r="V893" s="18">
        <v>4.6660206920579501</v>
      </c>
      <c r="W893" s="16">
        <v>-0.181363238731824</v>
      </c>
      <c r="X893" s="18">
        <v>2.3330103460289702</v>
      </c>
      <c r="Y893" s="16">
        <v>-0.13907987536235</v>
      </c>
      <c r="Z893" s="15">
        <v>169678.82</v>
      </c>
      <c r="AA893" s="16">
        <v>-0.37035630370010603</v>
      </c>
      <c r="AB893" s="17">
        <v>35955.599999999999</v>
      </c>
      <c r="AC893" s="16">
        <v>-0.24137677847812</v>
      </c>
      <c r="AD893" s="17">
        <v>73217.84</v>
      </c>
      <c r="AE893" s="16">
        <v>-0.26312453472167602</v>
      </c>
      <c r="AF893" s="18">
        <v>4.7191208045478303</v>
      </c>
      <c r="AG893" s="16">
        <v>-0.17001789763730099</v>
      </c>
      <c r="AH893" s="18">
        <v>2.3174518669220499</v>
      </c>
      <c r="AI893" s="16">
        <v>-0.145522240909361</v>
      </c>
      <c r="AJ893" s="15">
        <v>403041.94</v>
      </c>
      <c r="AK893" s="16">
        <v>-0.25215250048243198</v>
      </c>
      <c r="AL893" s="17">
        <v>78701.75</v>
      </c>
      <c r="AM893" s="16">
        <v>-0.177179610064992</v>
      </c>
      <c r="AN893" s="17">
        <v>164036.96</v>
      </c>
      <c r="AO893" s="16">
        <v>-0.18362635870701199</v>
      </c>
      <c r="AP893" s="18">
        <v>5.1211305974771797</v>
      </c>
      <c r="AQ893" s="16">
        <v>-9.1116957399854898E-2</v>
      </c>
      <c r="AR893" s="18">
        <v>2.4570190766763802</v>
      </c>
      <c r="AS893" s="16">
        <v>-8.3939679466974101E-2</v>
      </c>
    </row>
    <row r="894" spans="1:45" x14ac:dyDescent="0.2">
      <c r="A894" s="123"/>
      <c r="B894" s="29"/>
      <c r="C894" s="29"/>
      <c r="D894" s="29"/>
      <c r="E894" s="14" t="s">
        <v>311</v>
      </c>
      <c r="F894" s="15">
        <v>110693.91</v>
      </c>
      <c r="G894" s="16">
        <v>-0.29029081084408098</v>
      </c>
      <c r="H894" s="17">
        <v>20739.830000000002</v>
      </c>
      <c r="I894" s="16">
        <v>-0.31898941666729602</v>
      </c>
      <c r="J894" s="17">
        <v>36476.720000000001</v>
      </c>
      <c r="K894" s="16">
        <v>-0.32776316854002602</v>
      </c>
      <c r="L894" s="18">
        <v>5.3372621665654902</v>
      </c>
      <c r="M894" s="16">
        <v>4.2141203860255397E-2</v>
      </c>
      <c r="N894" s="18">
        <v>3.0346453847824</v>
      </c>
      <c r="O894" s="16">
        <v>5.57427917398719E-2</v>
      </c>
      <c r="P894" s="15">
        <v>321903</v>
      </c>
      <c r="Q894" s="16">
        <v>-0.34109666652263299</v>
      </c>
      <c r="R894" s="17">
        <v>58644.34</v>
      </c>
      <c r="S894" s="16">
        <v>-0.39698874517133098</v>
      </c>
      <c r="T894" s="17">
        <v>103537.73</v>
      </c>
      <c r="U894" s="16">
        <v>-0.40239797542724798</v>
      </c>
      <c r="V894" s="18">
        <v>5.48907192066617</v>
      </c>
      <c r="W894" s="16">
        <v>9.2688284341522903E-2</v>
      </c>
      <c r="X894" s="18">
        <v>3.1090405401007</v>
      </c>
      <c r="Y894" s="16">
        <v>0.102578817313147</v>
      </c>
      <c r="Z894" s="15">
        <v>723349.39</v>
      </c>
      <c r="AA894" s="16">
        <v>-0.157243117908795</v>
      </c>
      <c r="AB894" s="17">
        <v>135822.79</v>
      </c>
      <c r="AC894" s="16">
        <v>-0.21266646513228099</v>
      </c>
      <c r="AD894" s="17">
        <v>244823.84</v>
      </c>
      <c r="AE894" s="16">
        <v>-0.20729263792598701</v>
      </c>
      <c r="AF894" s="18">
        <v>5.3256849605283501</v>
      </c>
      <c r="AG894" s="16">
        <v>7.0393733746902498E-2</v>
      </c>
      <c r="AH894" s="18">
        <v>2.9545708865607199</v>
      </c>
      <c r="AI894" s="16">
        <v>6.3137448208181596E-2</v>
      </c>
      <c r="AJ894" s="15">
        <v>1582858.08</v>
      </c>
      <c r="AK894" s="16">
        <v>-7.5127611725599001E-3</v>
      </c>
      <c r="AL894" s="17">
        <v>303649.19</v>
      </c>
      <c r="AM894" s="16">
        <v>-5.8920329405106803E-2</v>
      </c>
      <c r="AN894" s="17">
        <v>544022.53</v>
      </c>
      <c r="AO894" s="16">
        <v>-6.1338569972991502E-2</v>
      </c>
      <c r="AP894" s="18">
        <v>5.2127854515271403</v>
      </c>
      <c r="AQ894" s="16">
        <v>5.4626159547204303E-2</v>
      </c>
      <c r="AR894" s="18">
        <v>2.9095450881418499</v>
      </c>
      <c r="AS894" s="16">
        <v>5.7343155986374003E-2</v>
      </c>
    </row>
    <row r="895" spans="1:45" x14ac:dyDescent="0.2">
      <c r="A895" s="123"/>
      <c r="B895" s="29"/>
      <c r="C895" s="29"/>
      <c r="D895" s="29"/>
      <c r="E895" s="14" t="s">
        <v>312</v>
      </c>
      <c r="F895" s="15">
        <v>15245.29</v>
      </c>
      <c r="G895" s="16">
        <v>0.68272166359452102</v>
      </c>
      <c r="H895" s="17">
        <v>3040</v>
      </c>
      <c r="I895" s="16">
        <v>0.62915326902465196</v>
      </c>
      <c r="J895" s="17">
        <v>6080</v>
      </c>
      <c r="K895" s="16">
        <v>0.62915326902465196</v>
      </c>
      <c r="L895" s="18">
        <v>5.0148980263157901</v>
      </c>
      <c r="M895" s="16">
        <v>3.2881126403742397E-2</v>
      </c>
      <c r="N895" s="18">
        <v>2.5074490131578999</v>
      </c>
      <c r="O895" s="16">
        <v>3.2881126403742397E-2</v>
      </c>
      <c r="P895" s="15">
        <v>42776.47</v>
      </c>
      <c r="Q895" s="16">
        <v>6.7062345480837601E-2</v>
      </c>
      <c r="R895" s="17">
        <v>8497.5</v>
      </c>
      <c r="S895" s="16">
        <v>5.7164646473443E-2</v>
      </c>
      <c r="T895" s="17">
        <v>16995</v>
      </c>
      <c r="U895" s="16">
        <v>0.12777988284892</v>
      </c>
      <c r="V895" s="18">
        <v>5.0340064724919102</v>
      </c>
      <c r="W895" s="16">
        <v>9.3624952748957695E-3</v>
      </c>
      <c r="X895" s="18">
        <v>2.5170032362459498</v>
      </c>
      <c r="Y895" s="16">
        <v>-5.3838109981800601E-2</v>
      </c>
      <c r="Z895" s="15">
        <v>73590.67</v>
      </c>
      <c r="AA895" s="16">
        <v>-0.13815277101446399</v>
      </c>
      <c r="AB895" s="17">
        <v>14849.5</v>
      </c>
      <c r="AC895" s="16">
        <v>-0.12750234583446199</v>
      </c>
      <c r="AD895" s="17">
        <v>29699</v>
      </c>
      <c r="AE895" s="16">
        <v>-4.9562656091388498E-2</v>
      </c>
      <c r="AF895" s="18">
        <v>4.9557675342604099</v>
      </c>
      <c r="AG895" s="16">
        <v>-1.2206823856951699E-2</v>
      </c>
      <c r="AH895" s="18">
        <v>2.4778837671302099</v>
      </c>
      <c r="AI895" s="16">
        <v>-9.32098422803493E-2</v>
      </c>
      <c r="AJ895" s="15">
        <v>122297.65</v>
      </c>
      <c r="AK895" s="16">
        <v>-0.34043279657661302</v>
      </c>
      <c r="AL895" s="17">
        <v>25007</v>
      </c>
      <c r="AM895" s="16">
        <v>-0.312246479068855</v>
      </c>
      <c r="AN895" s="17">
        <v>50014</v>
      </c>
      <c r="AO895" s="16">
        <v>-0.252847832319059</v>
      </c>
      <c r="AP895" s="18">
        <v>4.8905366497380696</v>
      </c>
      <c r="AQ895" s="16">
        <v>-4.0983167152087503E-2</v>
      </c>
      <c r="AR895" s="18">
        <v>2.4452683248690401</v>
      </c>
      <c r="AS895" s="16">
        <v>-0.11722506879610101</v>
      </c>
    </row>
    <row r="896" spans="1:45" x14ac:dyDescent="0.2">
      <c r="A896" s="123"/>
      <c r="B896" s="29"/>
      <c r="C896" s="29"/>
      <c r="D896" s="29"/>
      <c r="E896" s="14" t="s">
        <v>313</v>
      </c>
      <c r="F896" s="15">
        <v>90558.62</v>
      </c>
      <c r="G896" s="16">
        <v>-0.17906790696746799</v>
      </c>
      <c r="H896" s="17">
        <v>17233.05</v>
      </c>
      <c r="I896" s="16">
        <v>-0.23573205064297101</v>
      </c>
      <c r="J896" s="17">
        <v>32260.07</v>
      </c>
      <c r="K896" s="16">
        <v>-0.23332837429844699</v>
      </c>
      <c r="L896" s="18">
        <v>5.2549386208477298</v>
      </c>
      <c r="M896" s="16">
        <v>7.4141724408532603E-2</v>
      </c>
      <c r="N896" s="18">
        <v>2.80714269993834</v>
      </c>
      <c r="O896" s="16">
        <v>7.0774064817290205E-2</v>
      </c>
      <c r="P896" s="15">
        <v>289488.05</v>
      </c>
      <c r="Q896" s="16">
        <v>-0.16774882951043599</v>
      </c>
      <c r="R896" s="17">
        <v>55010.14</v>
      </c>
      <c r="S896" s="16">
        <v>-0.21868975699339099</v>
      </c>
      <c r="T896" s="17">
        <v>102924.88</v>
      </c>
      <c r="U896" s="16">
        <v>-0.220135137838292</v>
      </c>
      <c r="V896" s="18">
        <v>5.2624488866961601</v>
      </c>
      <c r="W896" s="16">
        <v>6.5199359587205796E-2</v>
      </c>
      <c r="X896" s="18">
        <v>2.8126148896165799</v>
      </c>
      <c r="Y896" s="16">
        <v>6.7173571819412706E-2</v>
      </c>
      <c r="Z896" s="15">
        <v>534983.32999999996</v>
      </c>
      <c r="AA896" s="16">
        <v>-0.16648229251746199</v>
      </c>
      <c r="AB896" s="17">
        <v>105621.15</v>
      </c>
      <c r="AC896" s="16">
        <v>-0.18612913143617099</v>
      </c>
      <c r="AD896" s="17">
        <v>196152.51</v>
      </c>
      <c r="AE896" s="16">
        <v>-0.191584183756107</v>
      </c>
      <c r="AF896" s="18">
        <v>5.0651155568747397</v>
      </c>
      <c r="AG896" s="16">
        <v>2.4139995271458901E-2</v>
      </c>
      <c r="AH896" s="18">
        <v>2.7273845743804102</v>
      </c>
      <c r="AI896" s="16">
        <v>3.1050717631026199E-2</v>
      </c>
      <c r="AJ896" s="15">
        <v>1027043.82</v>
      </c>
      <c r="AK896" s="16">
        <v>-0.17781028166097301</v>
      </c>
      <c r="AL896" s="17">
        <v>210026.05</v>
      </c>
      <c r="AM896" s="16">
        <v>-0.15561347686016599</v>
      </c>
      <c r="AN896" s="17">
        <v>386301.61</v>
      </c>
      <c r="AO896" s="16">
        <v>-0.162849133039947</v>
      </c>
      <c r="AP896" s="18">
        <v>4.8900782545784196</v>
      </c>
      <c r="AQ896" s="16">
        <v>-2.6287492981613099E-2</v>
      </c>
      <c r="AR896" s="18">
        <v>2.6586578813378501</v>
      </c>
      <c r="AS896" s="16">
        <v>-1.7871508244809799E-2</v>
      </c>
    </row>
    <row r="897" spans="1:45" x14ac:dyDescent="0.2">
      <c r="A897" s="123"/>
      <c r="B897" s="29"/>
      <c r="C897" s="29"/>
      <c r="D897" s="29"/>
      <c r="E897" s="14" t="s">
        <v>314</v>
      </c>
      <c r="F897" s="15">
        <v>291785.51</v>
      </c>
      <c r="G897" s="16">
        <v>8.5732311275339396E-2</v>
      </c>
      <c r="H897" s="17">
        <v>54286.9</v>
      </c>
      <c r="I897" s="16">
        <v>0.12615876612916799</v>
      </c>
      <c r="J897" s="17">
        <v>95913.58</v>
      </c>
      <c r="K897" s="16">
        <v>0.143569690465565</v>
      </c>
      <c r="L897" s="18">
        <v>5.3748788381727497</v>
      </c>
      <c r="M897" s="16">
        <v>-3.5897651441085997E-2</v>
      </c>
      <c r="N897" s="18">
        <v>3.0421709835041102</v>
      </c>
      <c r="O897" s="16">
        <v>-5.0576173601347398E-2</v>
      </c>
      <c r="P897" s="15">
        <v>889623.24</v>
      </c>
      <c r="Q897" s="16">
        <v>5.4135176079178398E-3</v>
      </c>
      <c r="R897" s="17">
        <v>158969.45000000001</v>
      </c>
      <c r="S897" s="16">
        <v>-2.95464656981917E-2</v>
      </c>
      <c r="T897" s="17">
        <v>280751.26</v>
      </c>
      <c r="U897" s="16">
        <v>-1.18125096970413E-2</v>
      </c>
      <c r="V897" s="18">
        <v>5.5961899597690001</v>
      </c>
      <c r="W897" s="16">
        <v>3.6024376304900997E-2</v>
      </c>
      <c r="X897" s="18">
        <v>3.1687239444624402</v>
      </c>
      <c r="Y897" s="16">
        <v>1.7431942292325499E-2</v>
      </c>
      <c r="Z897" s="15">
        <v>1718549.22</v>
      </c>
      <c r="AA897" s="16">
        <v>9.4765702737943699E-2</v>
      </c>
      <c r="AB897" s="17">
        <v>316296.43</v>
      </c>
      <c r="AC897" s="16">
        <v>6.2611396140322101E-2</v>
      </c>
      <c r="AD897" s="17">
        <v>559411</v>
      </c>
      <c r="AE897" s="16">
        <v>8.4117028849077596E-2</v>
      </c>
      <c r="AF897" s="18">
        <v>5.4333500381272097</v>
      </c>
      <c r="AG897" s="16">
        <v>3.02597042666908E-2</v>
      </c>
      <c r="AH897" s="18">
        <v>3.0720690511984898</v>
      </c>
      <c r="AI897" s="16">
        <v>9.8224394650186994E-3</v>
      </c>
      <c r="AJ897" s="15">
        <v>3302580.23</v>
      </c>
      <c r="AK897" s="16">
        <v>9.4896133630933605E-2</v>
      </c>
      <c r="AL897" s="17">
        <v>608135.64</v>
      </c>
      <c r="AM897" s="16">
        <v>5.0791881049658399E-2</v>
      </c>
      <c r="AN897" s="17">
        <v>1068705.07</v>
      </c>
      <c r="AO897" s="16">
        <v>6.4199759036125403E-2</v>
      </c>
      <c r="AP897" s="18">
        <v>5.4306638400604204</v>
      </c>
      <c r="AQ897" s="16">
        <v>4.1972395653855299E-2</v>
      </c>
      <c r="AR897" s="18">
        <v>3.0902634624911101</v>
      </c>
      <c r="AS897" s="16">
        <v>2.8844560745447501E-2</v>
      </c>
    </row>
    <row r="898" spans="1:45" x14ac:dyDescent="0.2">
      <c r="A898" s="123"/>
      <c r="B898" s="29"/>
      <c r="C898" s="29"/>
      <c r="D898" s="29"/>
      <c r="E898" s="14" t="s">
        <v>315</v>
      </c>
      <c r="F898" s="15">
        <v>59268.55</v>
      </c>
      <c r="G898" s="16">
        <v>-0.19795360169187601</v>
      </c>
      <c r="H898" s="17">
        <v>10786.67</v>
      </c>
      <c r="I898" s="16">
        <v>-0.278482164178256</v>
      </c>
      <c r="J898" s="17">
        <v>20684.57</v>
      </c>
      <c r="K898" s="16">
        <v>-0.287702777345413</v>
      </c>
      <c r="L898" s="18">
        <v>5.4946104775616602</v>
      </c>
      <c r="M898" s="16">
        <v>0.111609940168236</v>
      </c>
      <c r="N898" s="18">
        <v>2.8653508388136699</v>
      </c>
      <c r="O898" s="16">
        <v>0.125999614766234</v>
      </c>
      <c r="P898" s="15">
        <v>194891.38</v>
      </c>
      <c r="Q898" s="16">
        <v>-0.41828520024932803</v>
      </c>
      <c r="R898" s="17">
        <v>35325.620000000003</v>
      </c>
      <c r="S898" s="16">
        <v>-0.47712907232706298</v>
      </c>
      <c r="T898" s="17">
        <v>67865.25</v>
      </c>
      <c r="U898" s="16">
        <v>-0.489631814309539</v>
      </c>
      <c r="V898" s="18">
        <v>5.5169981446893201</v>
      </c>
      <c r="W898" s="16">
        <v>0.112539957690175</v>
      </c>
      <c r="X898" s="18">
        <v>2.8717403973314801</v>
      </c>
      <c r="Y898" s="16">
        <v>0.13979439953469699</v>
      </c>
      <c r="Z898" s="15">
        <v>358788.32</v>
      </c>
      <c r="AA898" s="16">
        <v>-0.45987774925417302</v>
      </c>
      <c r="AB898" s="17">
        <v>66085.289999999994</v>
      </c>
      <c r="AC898" s="16">
        <v>-0.51645678707743503</v>
      </c>
      <c r="AD898" s="17">
        <v>126826.88</v>
      </c>
      <c r="AE898" s="16">
        <v>-0.53016651178042995</v>
      </c>
      <c r="AF898" s="18">
        <v>5.4291706974426504</v>
      </c>
      <c r="AG898" s="16">
        <v>0.117009268895111</v>
      </c>
      <c r="AH898" s="18">
        <v>2.8289611792074401</v>
      </c>
      <c r="AI898" s="16">
        <v>0.14960356017323501</v>
      </c>
      <c r="AJ898" s="15">
        <v>678990.92</v>
      </c>
      <c r="AK898" s="16">
        <v>-0.50469088081261804</v>
      </c>
      <c r="AL898" s="17">
        <v>125671.38</v>
      </c>
      <c r="AM898" s="16">
        <v>-0.53829707815467798</v>
      </c>
      <c r="AN898" s="17">
        <v>241611.2</v>
      </c>
      <c r="AO898" s="16">
        <v>-0.55243379425390504</v>
      </c>
      <c r="AP898" s="18">
        <v>5.4029081243477997</v>
      </c>
      <c r="AQ898" s="16">
        <v>7.2787491159345505E-2</v>
      </c>
      <c r="AR898" s="18">
        <v>2.8102626037203602</v>
      </c>
      <c r="AS898" s="16">
        <v>0.106672293011265</v>
      </c>
    </row>
    <row r="899" spans="1:45" x14ac:dyDescent="0.2">
      <c r="A899" s="123"/>
      <c r="B899" s="29"/>
      <c r="C899" s="29"/>
      <c r="D899" s="29"/>
      <c r="E899" s="14" t="s">
        <v>316</v>
      </c>
      <c r="F899" s="15">
        <v>203886.87</v>
      </c>
      <c r="G899" s="16">
        <v>0.128243695082771</v>
      </c>
      <c r="H899" s="17">
        <v>45336.13</v>
      </c>
      <c r="I899" s="16">
        <v>0.15826364167304899</v>
      </c>
      <c r="J899" s="17">
        <v>90672.24</v>
      </c>
      <c r="K899" s="16">
        <v>0.161598628714619</v>
      </c>
      <c r="L899" s="18">
        <v>4.49722704606679</v>
      </c>
      <c r="M899" s="16">
        <v>-2.59180600255366E-2</v>
      </c>
      <c r="N899" s="18">
        <v>2.2486140190206001</v>
      </c>
      <c r="O899" s="16">
        <v>-2.87146806197227E-2</v>
      </c>
      <c r="P899" s="15">
        <v>581714.9</v>
      </c>
      <c r="Q899" s="16">
        <v>0.17395204961591201</v>
      </c>
      <c r="R899" s="17">
        <v>129601.38</v>
      </c>
      <c r="S899" s="16">
        <v>0.204257115076693</v>
      </c>
      <c r="T899" s="17">
        <v>259202.69</v>
      </c>
      <c r="U899" s="16">
        <v>0.21337616307007201</v>
      </c>
      <c r="V899" s="18">
        <v>4.4884931009222298</v>
      </c>
      <c r="W899" s="16">
        <v>-2.5164946157573798E-2</v>
      </c>
      <c r="X899" s="18">
        <v>2.24424715653993</v>
      </c>
      <c r="Y899" s="16">
        <v>-3.2491254282109097E-2</v>
      </c>
      <c r="Z899" s="15">
        <v>1111057.6100000001</v>
      </c>
      <c r="AA899" s="16">
        <v>0.112594314140748</v>
      </c>
      <c r="AB899" s="17">
        <v>245155.24</v>
      </c>
      <c r="AC899" s="16">
        <v>0.11943088190592201</v>
      </c>
      <c r="AD899" s="17">
        <v>493821.13</v>
      </c>
      <c r="AE899" s="16">
        <v>0.12822469856464799</v>
      </c>
      <c r="AF899" s="18">
        <v>4.5320573608787598</v>
      </c>
      <c r="AG899" s="16">
        <v>-6.1071816721139996E-3</v>
      </c>
      <c r="AH899" s="18">
        <v>2.2499191357000101</v>
      </c>
      <c r="AI899" s="16">
        <v>-1.3853964058565E-2</v>
      </c>
      <c r="AJ899" s="15">
        <v>2263724.4700000002</v>
      </c>
      <c r="AK899" s="16">
        <v>0.10921982499604101</v>
      </c>
      <c r="AL899" s="17">
        <v>492581.61</v>
      </c>
      <c r="AM899" s="16">
        <v>0.118581998368889</v>
      </c>
      <c r="AN899" s="17">
        <v>999142.07</v>
      </c>
      <c r="AO899" s="16">
        <v>0.120687888766759</v>
      </c>
      <c r="AP899" s="18">
        <v>4.59563334083869</v>
      </c>
      <c r="AQ899" s="16">
        <v>-8.3696799935099198E-3</v>
      </c>
      <c r="AR899" s="18">
        <v>2.26566825476581</v>
      </c>
      <c r="AS899" s="16">
        <v>-1.02330576476003E-2</v>
      </c>
    </row>
    <row r="900" spans="1:45" x14ac:dyDescent="0.2">
      <c r="A900" s="123"/>
      <c r="B900" s="29"/>
      <c r="C900" s="29"/>
      <c r="D900" s="29"/>
      <c r="E900" s="14" t="s">
        <v>317</v>
      </c>
      <c r="F900" s="15">
        <v>123927.83</v>
      </c>
      <c r="G900" s="16">
        <v>0.23733753607466701</v>
      </c>
      <c r="H900" s="17">
        <v>23485.7</v>
      </c>
      <c r="I900" s="16">
        <v>0.34222714481333399</v>
      </c>
      <c r="J900" s="17">
        <v>46471.040000000001</v>
      </c>
      <c r="K900" s="16">
        <v>0.39512620400869902</v>
      </c>
      <c r="L900" s="18">
        <v>5.2767356306177797</v>
      </c>
      <c r="M900" s="16">
        <v>-7.8145945076423196E-2</v>
      </c>
      <c r="N900" s="18">
        <v>2.66677547995483</v>
      </c>
      <c r="O900" s="16">
        <v>-0.11309992420803899</v>
      </c>
      <c r="P900" s="15">
        <v>340327.53</v>
      </c>
      <c r="Q900" s="16">
        <v>0.126937651116803</v>
      </c>
      <c r="R900" s="17">
        <v>63260.12</v>
      </c>
      <c r="S900" s="16">
        <v>0.20734290591961399</v>
      </c>
      <c r="T900" s="17">
        <v>129700.7</v>
      </c>
      <c r="U900" s="16">
        <v>0.23535159040419901</v>
      </c>
      <c r="V900" s="18">
        <v>5.3798116412045998</v>
      </c>
      <c r="W900" s="16">
        <v>-6.6596866895546503E-2</v>
      </c>
      <c r="X900" s="18">
        <v>2.6239452061553998</v>
      </c>
      <c r="Y900" s="16">
        <v>-8.7759582073248604E-2</v>
      </c>
      <c r="Z900" s="15">
        <v>608286.92000000004</v>
      </c>
      <c r="AA900" s="16">
        <v>0.13380460706236599</v>
      </c>
      <c r="AB900" s="17">
        <v>110271.26</v>
      </c>
      <c r="AC900" s="16">
        <v>0.177312035264934</v>
      </c>
      <c r="AD900" s="17">
        <v>226444.91</v>
      </c>
      <c r="AE900" s="16">
        <v>0.20503961074722599</v>
      </c>
      <c r="AF900" s="18">
        <v>5.5162779494856604</v>
      </c>
      <c r="AG900" s="16">
        <v>-3.6954882732323197E-2</v>
      </c>
      <c r="AH900" s="18">
        <v>2.6862468226819498</v>
      </c>
      <c r="AI900" s="16">
        <v>-5.9114242427838803E-2</v>
      </c>
      <c r="AJ900" s="15">
        <v>1145952.72</v>
      </c>
      <c r="AK900" s="16">
        <v>0.19351147897129301</v>
      </c>
      <c r="AL900" s="17">
        <v>205713.81</v>
      </c>
      <c r="AM900" s="16">
        <v>0.167439478257119</v>
      </c>
      <c r="AN900" s="17">
        <v>420297.37</v>
      </c>
      <c r="AO900" s="16">
        <v>0.19668513012758099</v>
      </c>
      <c r="AP900" s="18">
        <v>5.57061638205038</v>
      </c>
      <c r="AQ900" s="16">
        <v>2.23326358237406E-2</v>
      </c>
      <c r="AR900" s="18">
        <v>2.7265284101111602</v>
      </c>
      <c r="AS900" s="16">
        <v>-2.6520352567173302E-3</v>
      </c>
    </row>
    <row r="901" spans="1:45" x14ac:dyDescent="0.2">
      <c r="A901" s="134"/>
      <c r="B901" s="135"/>
      <c r="C901" s="135"/>
      <c r="D901" s="135"/>
      <c r="E901" s="14" t="s">
        <v>318</v>
      </c>
      <c r="F901" s="15">
        <v>259851.69</v>
      </c>
      <c r="G901" s="16">
        <v>5.3982280963443499E-2</v>
      </c>
      <c r="H901" s="17">
        <v>60403.3</v>
      </c>
      <c r="I901" s="16">
        <v>4.22349542019703E-2</v>
      </c>
      <c r="J901" s="17">
        <v>120806.58</v>
      </c>
      <c r="K901" s="16">
        <v>4.2234601822499898E-2</v>
      </c>
      <c r="L901" s="18">
        <v>4.3019452579577599</v>
      </c>
      <c r="M901" s="16">
        <v>1.12712845737054E-2</v>
      </c>
      <c r="N901" s="18">
        <v>2.1509729850807799</v>
      </c>
      <c r="O901" s="16">
        <v>1.1271626484479699E-2</v>
      </c>
      <c r="P901" s="15">
        <v>775927.46</v>
      </c>
      <c r="Q901" s="16">
        <v>5.2058554484467702E-2</v>
      </c>
      <c r="R901" s="17">
        <v>181351.12</v>
      </c>
      <c r="S901" s="16">
        <v>3.5532565941918302E-2</v>
      </c>
      <c r="T901" s="17">
        <v>362702.11</v>
      </c>
      <c r="U901" s="16">
        <v>3.5532017395922898E-2</v>
      </c>
      <c r="V901" s="18">
        <v>4.2785920483976101</v>
      </c>
      <c r="W901" s="16">
        <v>1.5958926919422699E-2</v>
      </c>
      <c r="X901" s="18">
        <v>2.1392967909671099</v>
      </c>
      <c r="Y901" s="16">
        <v>1.5959465097085401E-2</v>
      </c>
      <c r="Z901" s="15">
        <v>1522215.94</v>
      </c>
      <c r="AA901" s="16">
        <v>3.9975332715690197E-2</v>
      </c>
      <c r="AB901" s="17">
        <v>355252.9</v>
      </c>
      <c r="AC901" s="16">
        <v>9.7146977419212792E-3</v>
      </c>
      <c r="AD901" s="17">
        <v>710505.73</v>
      </c>
      <c r="AE901" s="16">
        <v>9.7145265171278208E-3</v>
      </c>
      <c r="AF901" s="18">
        <v>4.2848797011931499</v>
      </c>
      <c r="AG901" s="16">
        <v>2.9969490432735502E-2</v>
      </c>
      <c r="AH901" s="18">
        <v>2.1424400616726902</v>
      </c>
      <c r="AI901" s="16">
        <v>2.9969665092313899E-2</v>
      </c>
      <c r="AJ901" s="15">
        <v>3052829.28</v>
      </c>
      <c r="AK901" s="16">
        <v>0.103329762568698</v>
      </c>
      <c r="AL901" s="17">
        <v>711205.01</v>
      </c>
      <c r="AM901" s="16">
        <v>7.6296863889463995E-2</v>
      </c>
      <c r="AN901" s="17">
        <v>1422409.96</v>
      </c>
      <c r="AO901" s="16">
        <v>7.6296842921273395E-2</v>
      </c>
      <c r="AP901" s="18">
        <v>4.2924743738798998</v>
      </c>
      <c r="AQ901" s="16">
        <v>2.5116582223926199E-2</v>
      </c>
      <c r="AR901" s="18">
        <v>2.1462372774723799</v>
      </c>
      <c r="AS901" s="16">
        <v>2.5116602195033699E-2</v>
      </c>
    </row>
    <row r="902" spans="1:45" x14ac:dyDescent="0.2">
      <c r="C902" s="29"/>
      <c r="D902" s="29"/>
      <c r="E902" s="14" t="s">
        <v>344</v>
      </c>
      <c r="F902" s="18">
        <v>30896.35</v>
      </c>
      <c r="G902" s="16">
        <v>-0.30119356216934201</v>
      </c>
      <c r="H902" s="18">
        <v>7130.12</v>
      </c>
      <c r="I902" s="16">
        <v>-0.26473445295307801</v>
      </c>
      <c r="J902" s="18">
        <v>14260.27</v>
      </c>
      <c r="K902" s="16">
        <v>-0.23919582493939301</v>
      </c>
      <c r="L902" s="18">
        <v>4.3332159907547103</v>
      </c>
      <c r="M902" s="16">
        <v>-4.9586315260788098E-2</v>
      </c>
      <c r="N902" s="18">
        <v>2.16660343738232</v>
      </c>
      <c r="O902" s="16">
        <v>-8.1489743697858497E-2</v>
      </c>
      <c r="P902" s="18">
        <v>84415.44</v>
      </c>
      <c r="Q902" s="16">
        <v>-0.350302973582717</v>
      </c>
      <c r="R902" s="18">
        <v>18586.03</v>
      </c>
      <c r="S902" s="16">
        <v>-0.36937486237118899</v>
      </c>
      <c r="T902" s="18">
        <v>37172.120000000003</v>
      </c>
      <c r="U902" s="16">
        <v>-0.35040725237589398</v>
      </c>
      <c r="V902" s="18">
        <v>4.5418758067215004</v>
      </c>
      <c r="W902" s="16">
        <v>3.0242829932506699E-2</v>
      </c>
      <c r="X902" s="18">
        <v>2.27093423781049</v>
      </c>
      <c r="Y902" s="16">
        <v>1.6052949106686501E-4</v>
      </c>
      <c r="Z902" s="18">
        <v>162433.28</v>
      </c>
      <c r="AA902" s="16">
        <v>-0.35718025211179799</v>
      </c>
      <c r="AB902" s="18">
        <v>35936.199999999997</v>
      </c>
      <c r="AC902" s="16">
        <v>-0.37706529285274099</v>
      </c>
      <c r="AD902" s="18">
        <v>71872.52</v>
      </c>
      <c r="AE902" s="16">
        <v>-0.36303019318908403</v>
      </c>
      <c r="AF902" s="18">
        <v>4.5200460816669503</v>
      </c>
      <c r="AG902" s="16">
        <v>3.1921548940509401E-2</v>
      </c>
      <c r="AH902" s="18">
        <v>2.26001926744742</v>
      </c>
      <c r="AI902" s="16">
        <v>9.1840162826160796E-3</v>
      </c>
      <c r="AJ902" s="18">
        <v>369001.56</v>
      </c>
      <c r="AK902" s="16">
        <v>-0.263757662449639</v>
      </c>
      <c r="AL902" s="18">
        <v>80130</v>
      </c>
      <c r="AM902" s="16">
        <v>-0.30632811762140399</v>
      </c>
      <c r="AN902" s="18">
        <v>159555.18</v>
      </c>
      <c r="AO902" s="16">
        <v>-0.30169572796086702</v>
      </c>
      <c r="AP902" s="18">
        <v>4.6050363159865197</v>
      </c>
      <c r="AQ902" s="16">
        <v>6.1369728618365801E-2</v>
      </c>
      <c r="AR902" s="18">
        <v>2.3126893153829302</v>
      </c>
      <c r="AS902" s="16">
        <v>5.43288463644147E-2</v>
      </c>
    </row>
    <row r="903" spans="1:45" x14ac:dyDescent="0.2">
      <c r="C903" s="29"/>
      <c r="D903" s="29"/>
      <c r="E903" s="14" t="s">
        <v>345</v>
      </c>
      <c r="F903" s="18">
        <v>92111.17</v>
      </c>
      <c r="G903" s="16">
        <v>0.192147354840981</v>
      </c>
      <c r="H903" s="18">
        <v>19197.84</v>
      </c>
      <c r="I903" s="16">
        <v>0.20220554391831599</v>
      </c>
      <c r="J903" s="18">
        <v>38352.660000000003</v>
      </c>
      <c r="K903" s="16">
        <v>0.20084952254278199</v>
      </c>
      <c r="L903" s="18">
        <v>4.7979965454446996</v>
      </c>
      <c r="M903" s="16">
        <v>-8.3664470923604101E-3</v>
      </c>
      <c r="N903" s="18">
        <v>2.40168921790562</v>
      </c>
      <c r="O903" s="16">
        <v>-7.24667623914614E-3</v>
      </c>
      <c r="P903" s="18">
        <v>266793.24</v>
      </c>
      <c r="Q903" s="16">
        <v>6.0569008895409997E-2</v>
      </c>
      <c r="R903" s="18">
        <v>53876.88</v>
      </c>
      <c r="S903" s="16">
        <v>4.0273746086679801E-2</v>
      </c>
      <c r="T903" s="18">
        <v>107640.81</v>
      </c>
      <c r="U903" s="16">
        <v>5.89491002886312E-2</v>
      </c>
      <c r="V903" s="18">
        <v>4.9519059010098596</v>
      </c>
      <c r="W903" s="16">
        <v>1.95095405272671E-2</v>
      </c>
      <c r="X903" s="18">
        <v>2.4785510253964098</v>
      </c>
      <c r="Y903" s="16">
        <v>1.52973226601455E-3</v>
      </c>
      <c r="Z903" s="18">
        <v>494102.74</v>
      </c>
      <c r="AA903" s="16">
        <v>-1.1854539955243101E-2</v>
      </c>
      <c r="AB903" s="18">
        <v>100062.21</v>
      </c>
      <c r="AC903" s="16">
        <v>-3.35893212336675E-2</v>
      </c>
      <c r="AD903" s="18">
        <v>199836.38</v>
      </c>
      <c r="AE903" s="16">
        <v>-9.9169631090280097E-3</v>
      </c>
      <c r="AF903" s="18">
        <v>4.9379554978847704</v>
      </c>
      <c r="AG903" s="16">
        <v>2.2490212242035401E-2</v>
      </c>
      <c r="AH903" s="18">
        <v>2.4725364820959999</v>
      </c>
      <c r="AI903" s="16">
        <v>-1.9569841861945998E-3</v>
      </c>
      <c r="AJ903" s="18">
        <v>956081.84</v>
      </c>
      <c r="AK903" s="16">
        <v>-0.119237352842779</v>
      </c>
      <c r="AL903" s="18">
        <v>196812.07</v>
      </c>
      <c r="AM903" s="16">
        <v>-0.13508847748344499</v>
      </c>
      <c r="AN903" s="18">
        <v>392888.16</v>
      </c>
      <c r="AO903" s="16">
        <v>-9.7515835755152699E-2</v>
      </c>
      <c r="AP903" s="18">
        <v>4.85784149315639</v>
      </c>
      <c r="AQ903" s="16">
        <v>1.8326874169215499E-2</v>
      </c>
      <c r="AR903" s="18">
        <v>2.43347073630318</v>
      </c>
      <c r="AS903" s="16">
        <v>-2.4068585298449002E-2</v>
      </c>
    </row>
    <row r="904" spans="1:45" x14ac:dyDescent="0.2">
      <c r="A904" s="122" t="s">
        <v>19</v>
      </c>
      <c r="B904" s="28" t="s">
        <v>11</v>
      </c>
      <c r="C904" s="28" t="s">
        <v>110</v>
      </c>
      <c r="D904" s="28" t="s">
        <v>23</v>
      </c>
      <c r="E904" s="14" t="s">
        <v>319</v>
      </c>
      <c r="F904" s="15">
        <v>1058691.95</v>
      </c>
      <c r="G904" s="16">
        <v>-0.158234249057187</v>
      </c>
      <c r="H904" s="17">
        <v>197210.03</v>
      </c>
      <c r="I904" s="16">
        <v>-0.188785280081084</v>
      </c>
      <c r="J904" s="17">
        <v>361056.5</v>
      </c>
      <c r="K904" s="16">
        <v>-0.187064038431939</v>
      </c>
      <c r="L904" s="18">
        <v>5.3683473908502499</v>
      </c>
      <c r="M904" s="16">
        <v>3.7660844008047097E-2</v>
      </c>
      <c r="N904" s="18">
        <v>2.9322057628099798</v>
      </c>
      <c r="O904" s="16">
        <v>3.5463788954720799E-2</v>
      </c>
      <c r="P904" s="15">
        <v>3244801.27</v>
      </c>
      <c r="Q904" s="16">
        <v>-0.18608634260992701</v>
      </c>
      <c r="R904" s="17">
        <v>592190.68000000005</v>
      </c>
      <c r="S904" s="16">
        <v>-0.2364748979114</v>
      </c>
      <c r="T904" s="17">
        <v>1086326.18</v>
      </c>
      <c r="U904" s="16">
        <v>-0.23241209530259899</v>
      </c>
      <c r="V904" s="18">
        <v>5.4793183675231099</v>
      </c>
      <c r="W904" s="16">
        <v>6.5994628288757504E-2</v>
      </c>
      <c r="X904" s="18">
        <v>2.9869493433362702</v>
      </c>
      <c r="Y904" s="16">
        <v>6.0352374508734E-2</v>
      </c>
      <c r="Z904" s="15">
        <v>6301584.6200000001</v>
      </c>
      <c r="AA904" s="16">
        <v>-0.124842468204467</v>
      </c>
      <c r="AB904" s="17">
        <v>1187774.44</v>
      </c>
      <c r="AC904" s="16">
        <v>-0.16053700609618199</v>
      </c>
      <c r="AD904" s="17">
        <v>2176750.71</v>
      </c>
      <c r="AE904" s="16">
        <v>-0.15914440217550599</v>
      </c>
      <c r="AF904" s="18">
        <v>5.3053714642992302</v>
      </c>
      <c r="AG904" s="16">
        <v>4.2520680662433502E-2</v>
      </c>
      <c r="AH904" s="18">
        <v>2.8949500698681301</v>
      </c>
      <c r="AI904" s="16">
        <v>4.0794084096944197E-2</v>
      </c>
      <c r="AJ904" s="15">
        <v>12531270.16</v>
      </c>
      <c r="AK904" s="16">
        <v>-9.2853696464251095E-2</v>
      </c>
      <c r="AL904" s="17">
        <v>2404057.88</v>
      </c>
      <c r="AM904" s="16">
        <v>-0.113486734098267</v>
      </c>
      <c r="AN904" s="17">
        <v>4363902.6500000004</v>
      </c>
      <c r="AO904" s="16">
        <v>-0.11919920803020199</v>
      </c>
      <c r="AP904" s="18">
        <v>5.2125492752279303</v>
      </c>
      <c r="AQ904" s="16">
        <v>2.32743698573184E-2</v>
      </c>
      <c r="AR904" s="18">
        <v>2.8715741768437502</v>
      </c>
      <c r="AS904" s="16">
        <v>2.9910862712818599E-2</v>
      </c>
    </row>
    <row r="905" spans="1:45" x14ac:dyDescent="0.2">
      <c r="A905" s="123"/>
      <c r="B905" s="29"/>
      <c r="C905" s="29"/>
      <c r="D905" s="29"/>
      <c r="E905" s="14" t="s">
        <v>320</v>
      </c>
      <c r="F905" s="15">
        <v>1120096.8500000001</v>
      </c>
      <c r="G905" s="16">
        <v>-8.1857886375190092E-3</v>
      </c>
      <c r="H905" s="17">
        <v>250265.66</v>
      </c>
      <c r="I905" s="16">
        <v>-5.1295530462934797E-3</v>
      </c>
      <c r="J905" s="17">
        <v>497057.11</v>
      </c>
      <c r="K905" s="16">
        <v>6.2544179261300598E-3</v>
      </c>
      <c r="L905" s="18">
        <v>4.4756314150331296</v>
      </c>
      <c r="M905" s="16">
        <v>-3.0719935450727498E-3</v>
      </c>
      <c r="N905" s="18">
        <v>2.25345705245017</v>
      </c>
      <c r="O905" s="16">
        <v>-1.4350452834194701E-2</v>
      </c>
      <c r="P905" s="15">
        <v>3163458.58</v>
      </c>
      <c r="Q905" s="16">
        <v>-3.2941734262433103E-2</v>
      </c>
      <c r="R905" s="17">
        <v>685078.31</v>
      </c>
      <c r="S905" s="16">
        <v>-6.2948697956015806E-2</v>
      </c>
      <c r="T905" s="17">
        <v>1361621.06</v>
      </c>
      <c r="U905" s="16">
        <v>-5.3614166298270399E-2</v>
      </c>
      <c r="V905" s="18">
        <v>4.6176598117666297</v>
      </c>
      <c r="W905" s="16">
        <v>3.2022754387223601E-2</v>
      </c>
      <c r="X905" s="18">
        <v>2.32330321036603</v>
      </c>
      <c r="Y905" s="16">
        <v>2.18435560842857E-2</v>
      </c>
      <c r="Z905" s="15">
        <v>5948354.2999999998</v>
      </c>
      <c r="AA905" s="16">
        <v>-9.2078895915741005E-2</v>
      </c>
      <c r="AB905" s="17">
        <v>1307329.7</v>
      </c>
      <c r="AC905" s="16">
        <v>-0.110206285338771</v>
      </c>
      <c r="AD905" s="17">
        <v>2598795.4300000002</v>
      </c>
      <c r="AE905" s="16">
        <v>-0.10414976703544</v>
      </c>
      <c r="AF905" s="18">
        <v>4.5500031858834102</v>
      </c>
      <c r="AG905" s="16">
        <v>2.0372575265865101E-2</v>
      </c>
      <c r="AH905" s="18">
        <v>2.2888890103981701</v>
      </c>
      <c r="AI905" s="16">
        <v>1.3474206597853E-2</v>
      </c>
      <c r="AJ905" s="15">
        <v>12020572.130000001</v>
      </c>
      <c r="AK905" s="16">
        <v>-0.120281052551947</v>
      </c>
      <c r="AL905" s="17">
        <v>2598623.5299999998</v>
      </c>
      <c r="AM905" s="16">
        <v>-0.15823784165403801</v>
      </c>
      <c r="AN905" s="17">
        <v>5158246.2699999996</v>
      </c>
      <c r="AO905" s="16">
        <v>-0.15703998883110101</v>
      </c>
      <c r="AP905" s="18">
        <v>4.6257458963284304</v>
      </c>
      <c r="AQ905" s="16">
        <v>4.5092059230454201E-2</v>
      </c>
      <c r="AR905" s="18">
        <v>2.3303602621516601</v>
      </c>
      <c r="AS905" s="16">
        <v>4.3606975173331501E-2</v>
      </c>
    </row>
    <row r="906" spans="1:45" x14ac:dyDescent="0.2">
      <c r="A906" s="123"/>
      <c r="B906" s="29"/>
      <c r="C906" s="29"/>
      <c r="D906" s="29"/>
      <c r="E906" s="14" t="s">
        <v>321</v>
      </c>
      <c r="F906" s="15">
        <v>1250024.1399999999</v>
      </c>
      <c r="G906" s="16">
        <v>0.15965325478742201</v>
      </c>
      <c r="H906" s="17">
        <v>276458.49</v>
      </c>
      <c r="I906" s="16">
        <v>0.24480890777620301</v>
      </c>
      <c r="J906" s="17">
        <v>552680.99</v>
      </c>
      <c r="K906" s="16">
        <v>0.19532149306520999</v>
      </c>
      <c r="L906" s="18">
        <v>4.52156177225738</v>
      </c>
      <c r="M906" s="16">
        <v>-6.8408614733411394E-2</v>
      </c>
      <c r="N906" s="18">
        <v>2.2617462200029701</v>
      </c>
      <c r="O906" s="16">
        <v>-2.98398702647957E-2</v>
      </c>
      <c r="P906" s="15">
        <v>3544395.96</v>
      </c>
      <c r="Q906" s="16">
        <v>0.119068606005552</v>
      </c>
      <c r="R906" s="17">
        <v>783059.2</v>
      </c>
      <c r="S906" s="16">
        <v>0.187507894321122</v>
      </c>
      <c r="T906" s="17">
        <v>1565264.12</v>
      </c>
      <c r="U906" s="16">
        <v>0.151165124879274</v>
      </c>
      <c r="V906" s="18">
        <v>4.5263448280794103</v>
      </c>
      <c r="W906" s="16">
        <v>-5.7632701763802197E-2</v>
      </c>
      <c r="X906" s="18">
        <v>2.26440759403595</v>
      </c>
      <c r="Y906" s="16">
        <v>-2.7881767941057199E-2</v>
      </c>
      <c r="Z906" s="15">
        <v>6587159.5800000001</v>
      </c>
      <c r="AA906" s="16">
        <v>1.3037671591825499E-3</v>
      </c>
      <c r="AB906" s="17">
        <v>1455529.92</v>
      </c>
      <c r="AC906" s="16">
        <v>5.0904379031778801E-2</v>
      </c>
      <c r="AD906" s="17">
        <v>2934747</v>
      </c>
      <c r="AE906" s="16">
        <v>3.3209588748224599E-2</v>
      </c>
      <c r="AF906" s="18">
        <v>4.5256091884390797</v>
      </c>
      <c r="AG906" s="16">
        <v>-4.7198025683644597E-2</v>
      </c>
      <c r="AH906" s="18">
        <v>2.2445408684291999</v>
      </c>
      <c r="AI906" s="16">
        <v>-3.0880299540868E-2</v>
      </c>
      <c r="AJ906" s="15">
        <v>13069475.01</v>
      </c>
      <c r="AK906" s="16">
        <v>-3.49542719449214E-2</v>
      </c>
      <c r="AL906" s="17">
        <v>2824718.71</v>
      </c>
      <c r="AM906" s="16">
        <v>-1.10889602542597E-2</v>
      </c>
      <c r="AN906" s="17">
        <v>5768910.8899999997</v>
      </c>
      <c r="AO906" s="16">
        <v>-1.49143115809479E-2</v>
      </c>
      <c r="AP906" s="18">
        <v>4.6268235359973202</v>
      </c>
      <c r="AQ906" s="16">
        <v>-2.4132920689001199E-2</v>
      </c>
      <c r="AR906" s="18">
        <v>2.2655012807798798</v>
      </c>
      <c r="AS906" s="16">
        <v>-2.03433676882823E-2</v>
      </c>
    </row>
    <row r="907" spans="1:45" x14ac:dyDescent="0.2">
      <c r="A907" s="123"/>
      <c r="B907" s="29"/>
      <c r="C907" s="29"/>
      <c r="D907" s="29"/>
      <c r="E907" s="14" t="s">
        <v>322</v>
      </c>
      <c r="F907" s="15">
        <v>2220399.37</v>
      </c>
      <c r="G907" s="16">
        <v>0.239057633344673</v>
      </c>
      <c r="H907" s="17">
        <v>519176.51</v>
      </c>
      <c r="I907" s="16">
        <v>0.20855376800327899</v>
      </c>
      <c r="J907" s="17">
        <v>1030579.36</v>
      </c>
      <c r="K907" s="16">
        <v>0.29826550471970398</v>
      </c>
      <c r="L907" s="18">
        <v>4.2767716320601599</v>
      </c>
      <c r="M907" s="16">
        <v>2.5239973718167299E-2</v>
      </c>
      <c r="N907" s="18">
        <v>2.1545156600070099</v>
      </c>
      <c r="O907" s="16">
        <v>-4.5605364357126602E-2</v>
      </c>
      <c r="P907" s="15">
        <v>6706461.5899999999</v>
      </c>
      <c r="Q907" s="16">
        <v>9.7210736741285303E-2</v>
      </c>
      <c r="R907" s="17">
        <v>1575539.83</v>
      </c>
      <c r="S907" s="16">
        <v>7.42817931028803E-2</v>
      </c>
      <c r="T907" s="17">
        <v>3124567.28</v>
      </c>
      <c r="U907" s="16">
        <v>0.13199074188093901</v>
      </c>
      <c r="V907" s="18">
        <v>4.2566119004430396</v>
      </c>
      <c r="W907" s="16">
        <v>2.13435094829065E-2</v>
      </c>
      <c r="X907" s="18">
        <v>2.1463649168085799</v>
      </c>
      <c r="Y907" s="16">
        <v>-3.07246374487679E-2</v>
      </c>
      <c r="Z907" s="15">
        <v>12478924.779999999</v>
      </c>
      <c r="AA907" s="16">
        <v>3.5468251614370602E-2</v>
      </c>
      <c r="AB907" s="17">
        <v>2964956.19</v>
      </c>
      <c r="AC907" s="16">
        <v>2.4904971152577601E-2</v>
      </c>
      <c r="AD907" s="17">
        <v>5859863.7300000004</v>
      </c>
      <c r="AE907" s="16">
        <v>7.56156991759072E-2</v>
      </c>
      <c r="AF907" s="18">
        <v>4.2088057901455898</v>
      </c>
      <c r="AG907" s="16">
        <v>1.03065950103782E-2</v>
      </c>
      <c r="AH907" s="18">
        <v>2.12955886945173</v>
      </c>
      <c r="AI907" s="16">
        <v>-3.73250851510405E-2</v>
      </c>
      <c r="AJ907" s="15">
        <v>25014407.629999999</v>
      </c>
      <c r="AK907" s="16">
        <v>4.6176171801186397E-2</v>
      </c>
      <c r="AL907" s="17">
        <v>5961567.8499999996</v>
      </c>
      <c r="AM907" s="16">
        <v>3.5601343717361102E-2</v>
      </c>
      <c r="AN907" s="17">
        <v>11614684.699999999</v>
      </c>
      <c r="AO907" s="16">
        <v>7.5836381357490407E-2</v>
      </c>
      <c r="AP907" s="18">
        <v>4.1959444661860203</v>
      </c>
      <c r="AQ907" s="16">
        <v>1.0211292354900099E-2</v>
      </c>
      <c r="AR907" s="18">
        <v>2.1536880488886601</v>
      </c>
      <c r="AS907" s="16">
        <v>-2.75694427798386E-2</v>
      </c>
    </row>
    <row r="908" spans="1:45" x14ac:dyDescent="0.2">
      <c r="A908" s="123"/>
      <c r="B908" s="29"/>
      <c r="C908" s="29"/>
      <c r="D908" s="29"/>
      <c r="E908" s="14" t="s">
        <v>323</v>
      </c>
      <c r="F908" s="15">
        <v>459380.14</v>
      </c>
      <c r="G908" s="16">
        <v>-0.13279195993544601</v>
      </c>
      <c r="H908" s="17">
        <v>90645.25</v>
      </c>
      <c r="I908" s="16">
        <v>-0.15511361078439101</v>
      </c>
      <c r="J908" s="17">
        <v>173358.91</v>
      </c>
      <c r="K908" s="16">
        <v>-0.14602737921612799</v>
      </c>
      <c r="L908" s="18">
        <v>5.0678898232394998</v>
      </c>
      <c r="M908" s="16">
        <v>2.6419706997136399E-2</v>
      </c>
      <c r="N908" s="18">
        <v>2.6498790284272098</v>
      </c>
      <c r="O908" s="16">
        <v>1.54986459267667E-2</v>
      </c>
      <c r="P908" s="15">
        <v>1287188.47</v>
      </c>
      <c r="Q908" s="16">
        <v>-0.19699411217733401</v>
      </c>
      <c r="R908" s="17">
        <v>251515.49</v>
      </c>
      <c r="S908" s="16">
        <v>-0.226050912743645</v>
      </c>
      <c r="T908" s="17">
        <v>487565.45</v>
      </c>
      <c r="U908" s="16">
        <v>-0.223369230202902</v>
      </c>
      <c r="V908" s="18">
        <v>5.1177304030061901</v>
      </c>
      <c r="W908" s="16">
        <v>3.75435555707129E-2</v>
      </c>
      <c r="X908" s="18">
        <v>2.6400321638869202</v>
      </c>
      <c r="Y908" s="16">
        <v>3.3960949078104499E-2</v>
      </c>
      <c r="Z908" s="15">
        <v>2321018.12</v>
      </c>
      <c r="AA908" s="16">
        <v>-0.28575499432844298</v>
      </c>
      <c r="AB908" s="17">
        <v>451359.74</v>
      </c>
      <c r="AC908" s="16">
        <v>-0.32015897589036202</v>
      </c>
      <c r="AD908" s="17">
        <v>875603.34</v>
      </c>
      <c r="AE908" s="16">
        <v>-0.32006623194350198</v>
      </c>
      <c r="AF908" s="18">
        <v>5.1422799029439403</v>
      </c>
      <c r="AG908" s="16">
        <v>5.0605921593178102E-2</v>
      </c>
      <c r="AH908" s="18">
        <v>2.6507643518125499</v>
      </c>
      <c r="AI908" s="16">
        <v>5.04626174298312E-2</v>
      </c>
      <c r="AJ908" s="15">
        <v>4781282.42</v>
      </c>
      <c r="AK908" s="16">
        <v>-0.29234601623657203</v>
      </c>
      <c r="AL908" s="17">
        <v>948370.79</v>
      </c>
      <c r="AM908" s="16">
        <v>-0.33363614100148298</v>
      </c>
      <c r="AN908" s="17">
        <v>1834039.45</v>
      </c>
      <c r="AO908" s="16">
        <v>-0.34265202725678801</v>
      </c>
      <c r="AP908" s="18">
        <v>5.0415749519236002</v>
      </c>
      <c r="AQ908" s="16">
        <v>6.1963331605297302E-2</v>
      </c>
      <c r="AR908" s="18">
        <v>2.6069681434606</v>
      </c>
      <c r="AS908" s="16">
        <v>7.6528738364068302E-2</v>
      </c>
    </row>
    <row r="909" spans="1:45" x14ac:dyDescent="0.2">
      <c r="A909" s="123"/>
      <c r="B909" s="29"/>
      <c r="C909" s="29"/>
      <c r="D909" s="29"/>
      <c r="E909" s="14" t="s">
        <v>324</v>
      </c>
      <c r="F909" s="15">
        <v>697288.96</v>
      </c>
      <c r="G909" s="16">
        <v>0.12396936881100799</v>
      </c>
      <c r="H909" s="17">
        <v>136933.04999999999</v>
      </c>
      <c r="I909" s="16">
        <v>7.3935515424234599E-2</v>
      </c>
      <c r="J909" s="17">
        <v>246099.16</v>
      </c>
      <c r="K909" s="16">
        <v>0.100417632497711</v>
      </c>
      <c r="L909" s="18">
        <v>5.09218892005984</v>
      </c>
      <c r="M909" s="16">
        <v>4.6589252956225201E-2</v>
      </c>
      <c r="N909" s="18">
        <v>2.8333658676445701</v>
      </c>
      <c r="O909" s="16">
        <v>2.1402543559612401E-2</v>
      </c>
      <c r="P909" s="15">
        <v>1989930.35</v>
      </c>
      <c r="Q909" s="16">
        <v>0.15431799505232699</v>
      </c>
      <c r="R909" s="17">
        <v>389426.07</v>
      </c>
      <c r="S909" s="16">
        <v>8.8608353237869003E-2</v>
      </c>
      <c r="T909" s="17">
        <v>695170.37</v>
      </c>
      <c r="U909" s="16">
        <v>0.103674893941006</v>
      </c>
      <c r="V909" s="18">
        <v>5.1099053281152997</v>
      </c>
      <c r="W909" s="16">
        <v>6.0361140550700902E-2</v>
      </c>
      <c r="X909" s="18">
        <v>2.8625074310920402</v>
      </c>
      <c r="Y909" s="16">
        <v>4.5885886676722498E-2</v>
      </c>
      <c r="Z909" s="15">
        <v>3765840.52</v>
      </c>
      <c r="AA909" s="16">
        <v>-5.2120010585469999E-4</v>
      </c>
      <c r="AB909" s="17">
        <v>747816.64</v>
      </c>
      <c r="AC909" s="16">
        <v>-4.1500809707435103E-2</v>
      </c>
      <c r="AD909" s="17">
        <v>1328724.07</v>
      </c>
      <c r="AE909" s="16">
        <v>-4.38407516727716E-2</v>
      </c>
      <c r="AF909" s="18">
        <v>5.0357805892096801</v>
      </c>
      <c r="AG909" s="16">
        <v>4.27539324149789E-2</v>
      </c>
      <c r="AH909" s="18">
        <v>2.8341779945327499</v>
      </c>
      <c r="AI909" s="16">
        <v>4.5305791522388297E-2</v>
      </c>
      <c r="AJ909" s="15">
        <v>7380359.5700000003</v>
      </c>
      <c r="AK909" s="16">
        <v>-5.4833915355882001E-2</v>
      </c>
      <c r="AL909" s="17">
        <v>1486918.39</v>
      </c>
      <c r="AM909" s="16">
        <v>-7.1513959098875604E-2</v>
      </c>
      <c r="AN909" s="17">
        <v>2619941.81</v>
      </c>
      <c r="AO909" s="16">
        <v>-9.1120455510017295E-2</v>
      </c>
      <c r="AP909" s="18">
        <v>4.9635269962596897</v>
      </c>
      <c r="AQ909" s="16">
        <v>1.7964775999007001E-2</v>
      </c>
      <c r="AR909" s="18">
        <v>2.8169936988028002</v>
      </c>
      <c r="AS909" s="16">
        <v>3.9924476652731099E-2</v>
      </c>
    </row>
    <row r="910" spans="1:45" x14ac:dyDescent="0.2">
      <c r="A910" s="123"/>
      <c r="B910" s="29"/>
      <c r="C910" s="29"/>
      <c r="D910" s="29"/>
      <c r="E910" s="14" t="s">
        <v>325</v>
      </c>
      <c r="F910" s="15">
        <v>1986458.66</v>
      </c>
      <c r="G910" s="16">
        <v>8.6320500714651305E-2</v>
      </c>
      <c r="H910" s="17">
        <v>455007.87</v>
      </c>
      <c r="I910" s="16">
        <v>8.1839608140219594E-2</v>
      </c>
      <c r="J910" s="17">
        <v>910014.74</v>
      </c>
      <c r="K910" s="16">
        <v>8.1561206173651105E-2</v>
      </c>
      <c r="L910" s="18">
        <v>4.3657676954027202</v>
      </c>
      <c r="M910" s="16">
        <v>4.1419195051797001E-3</v>
      </c>
      <c r="N910" s="18">
        <v>2.18288624643596</v>
      </c>
      <c r="O910" s="16">
        <v>4.4003931666870598E-3</v>
      </c>
      <c r="P910" s="15">
        <v>5758030.0899999999</v>
      </c>
      <c r="Q910" s="16">
        <v>9.0573655601783307E-2</v>
      </c>
      <c r="R910" s="17">
        <v>1323368.6200000001</v>
      </c>
      <c r="S910" s="16">
        <v>7.8618146706207398E-2</v>
      </c>
      <c r="T910" s="17">
        <v>2646736.31</v>
      </c>
      <c r="U910" s="16">
        <v>7.8917384625509804E-2</v>
      </c>
      <c r="V910" s="18">
        <v>4.35104021886207</v>
      </c>
      <c r="W910" s="16">
        <v>1.1084097678204801E-2</v>
      </c>
      <c r="X910" s="18">
        <v>2.1755208738568999</v>
      </c>
      <c r="Y910" s="16">
        <v>1.08036733325224E-2</v>
      </c>
      <c r="Z910" s="15">
        <v>11330936.34</v>
      </c>
      <c r="AA910" s="16">
        <v>5.9543928942304002E-2</v>
      </c>
      <c r="AB910" s="17">
        <v>2601579.27</v>
      </c>
      <c r="AC910" s="16">
        <v>3.78837695678765E-2</v>
      </c>
      <c r="AD910" s="17">
        <v>5207416.7</v>
      </c>
      <c r="AE910" s="16">
        <v>3.8419392202400302E-2</v>
      </c>
      <c r="AF910" s="18">
        <v>4.3554069140472498</v>
      </c>
      <c r="AG910" s="16">
        <v>2.08695424377296E-2</v>
      </c>
      <c r="AH910" s="18">
        <v>2.1759227257538298</v>
      </c>
      <c r="AI910" s="16">
        <v>2.0342972115630801E-2</v>
      </c>
      <c r="AJ910" s="15">
        <v>22781354.699999999</v>
      </c>
      <c r="AK910" s="16">
        <v>8.6126490627293203E-2</v>
      </c>
      <c r="AL910" s="17">
        <v>5216224.5999999996</v>
      </c>
      <c r="AM910" s="16">
        <v>7.1646111769261403E-2</v>
      </c>
      <c r="AN910" s="17">
        <v>10449248.42</v>
      </c>
      <c r="AO910" s="16">
        <v>7.1666678607977499E-2</v>
      </c>
      <c r="AP910" s="18">
        <v>4.3674029488684196</v>
      </c>
      <c r="AQ910" s="16">
        <v>1.3512276766557901E-2</v>
      </c>
      <c r="AR910" s="18">
        <v>2.1801907452402198</v>
      </c>
      <c r="AS910" s="16">
        <v>1.3492825995204001E-2</v>
      </c>
    </row>
    <row r="911" spans="1:45" x14ac:dyDescent="0.2">
      <c r="A911" s="123"/>
      <c r="B911" s="29"/>
      <c r="C911" s="29"/>
      <c r="D911" s="29"/>
      <c r="E911" s="14" t="s">
        <v>326</v>
      </c>
      <c r="F911" s="15">
        <v>666557.47</v>
      </c>
      <c r="G911" s="16">
        <v>-3.42053661066841E-2</v>
      </c>
      <c r="H911" s="17">
        <v>127345.36</v>
      </c>
      <c r="I911" s="16">
        <v>-0.100283504038415</v>
      </c>
      <c r="J911" s="17">
        <v>241873.13</v>
      </c>
      <c r="K911" s="16">
        <v>-8.1342259824738403E-2</v>
      </c>
      <c r="L911" s="18">
        <v>5.2342501524986904</v>
      </c>
      <c r="M911" s="16">
        <v>7.3443288222818606E-2</v>
      </c>
      <c r="N911" s="18">
        <v>2.7558144635578201</v>
      </c>
      <c r="O911" s="16">
        <v>5.1310615103576498E-2</v>
      </c>
      <c r="P911" s="15">
        <v>2032061.63</v>
      </c>
      <c r="Q911" s="16">
        <v>-0.171360443873741</v>
      </c>
      <c r="R911" s="17">
        <v>384948.73</v>
      </c>
      <c r="S911" s="16">
        <v>-0.234635624814064</v>
      </c>
      <c r="T911" s="17">
        <v>726778.91</v>
      </c>
      <c r="U911" s="16">
        <v>-0.233926797641931</v>
      </c>
      <c r="V911" s="18">
        <v>5.2787851254893097</v>
      </c>
      <c r="W911" s="16">
        <v>8.26732769276739E-2</v>
      </c>
      <c r="X911" s="18">
        <v>2.7959832103548501</v>
      </c>
      <c r="Y911" s="16">
        <v>8.1671508121682695E-2</v>
      </c>
      <c r="Z911" s="15">
        <v>3757840.7</v>
      </c>
      <c r="AA911" s="16">
        <v>-0.22067666304379299</v>
      </c>
      <c r="AB911" s="17">
        <v>722011.52</v>
      </c>
      <c r="AC911" s="16">
        <v>-0.27322462732268199</v>
      </c>
      <c r="AD911" s="17">
        <v>1360619.56</v>
      </c>
      <c r="AE911" s="16">
        <v>-0.27922947846544899</v>
      </c>
      <c r="AF911" s="18">
        <v>5.2046824682243296</v>
      </c>
      <c r="AG911" s="16">
        <v>7.2302896127741795E-2</v>
      </c>
      <c r="AH911" s="18">
        <v>2.7618599720850701</v>
      </c>
      <c r="AI911" s="16">
        <v>8.1236418072418895E-2</v>
      </c>
      <c r="AJ911" s="15">
        <v>7427922.5999999996</v>
      </c>
      <c r="AK911" s="16">
        <v>-0.22189886273048601</v>
      </c>
      <c r="AL911" s="17">
        <v>1457243.12</v>
      </c>
      <c r="AM911" s="16">
        <v>-0.26172026075986199</v>
      </c>
      <c r="AN911" s="17">
        <v>2732330.63</v>
      </c>
      <c r="AO911" s="16">
        <v>-0.28280391803321098</v>
      </c>
      <c r="AP911" s="18">
        <v>5.0972432108651802</v>
      </c>
      <c r="AQ911" s="16">
        <v>5.39380886577778E-2</v>
      </c>
      <c r="AR911" s="18">
        <v>2.7185299313502198</v>
      </c>
      <c r="AS911" s="16">
        <v>8.4921065290404996E-2</v>
      </c>
    </row>
    <row r="912" spans="1:45" x14ac:dyDescent="0.2">
      <c r="A912" s="123"/>
      <c r="B912" s="29"/>
      <c r="C912" s="29"/>
      <c r="D912" s="29"/>
      <c r="E912" s="14" t="s">
        <v>327</v>
      </c>
      <c r="F912" s="15">
        <v>9458897.4800000004</v>
      </c>
      <c r="G912" s="16">
        <v>5.9718150187662598E-2</v>
      </c>
      <c r="H912" s="17">
        <v>2053042.13</v>
      </c>
      <c r="I912" s="16">
        <v>5.6497039658782999E-2</v>
      </c>
      <c r="J912" s="17">
        <v>4012719.93</v>
      </c>
      <c r="K912" s="16">
        <v>7.7062905835526205E-2</v>
      </c>
      <c r="L912" s="18">
        <v>4.6072593162031197</v>
      </c>
      <c r="M912" s="16">
        <v>3.0488590199173899E-3</v>
      </c>
      <c r="N912" s="18">
        <v>2.3572284248604398</v>
      </c>
      <c r="O912" s="16">
        <v>-1.6103753600546201E-2</v>
      </c>
      <c r="P912" s="15">
        <v>27726327.920000002</v>
      </c>
      <c r="Q912" s="16">
        <v>4.7078922249886102E-3</v>
      </c>
      <c r="R912" s="17">
        <v>5985126.7999999998</v>
      </c>
      <c r="S912" s="16">
        <v>-9.95221268775957E-3</v>
      </c>
      <c r="T912" s="17">
        <v>11694029.810000001</v>
      </c>
      <c r="U912" s="16">
        <v>5.2047580024453801E-3</v>
      </c>
      <c r="V912" s="18">
        <v>4.6325380976055497</v>
      </c>
      <c r="W912" s="16">
        <v>1.4807472023696099E-2</v>
      </c>
      <c r="X912" s="18">
        <v>2.3709814640877802</v>
      </c>
      <c r="Y912" s="16">
        <v>-4.94293101481455E-4</v>
      </c>
      <c r="Z912" s="15">
        <v>52491658.920000002</v>
      </c>
      <c r="AA912" s="16">
        <v>-4.4141195594555399E-2</v>
      </c>
      <c r="AB912" s="17">
        <v>11438357.279999999</v>
      </c>
      <c r="AC912" s="16">
        <v>-5.5172039818098602E-2</v>
      </c>
      <c r="AD912" s="17">
        <v>22342520.780000001</v>
      </c>
      <c r="AE912" s="16">
        <v>-4.3470465238587899E-2</v>
      </c>
      <c r="AF912" s="18">
        <v>4.5890906915262901</v>
      </c>
      <c r="AG912" s="16">
        <v>1.1674976491402299E-2</v>
      </c>
      <c r="AH912" s="18">
        <v>2.3494062929098001</v>
      </c>
      <c r="AI912" s="16">
        <v>-7.0121238455525504E-4</v>
      </c>
      <c r="AJ912" s="15">
        <v>105006644.08</v>
      </c>
      <c r="AK912" s="16">
        <v>-4.5544827255222201E-2</v>
      </c>
      <c r="AL912" s="17">
        <v>22897724.420000002</v>
      </c>
      <c r="AM912" s="16">
        <v>-5.6849986656684399E-2</v>
      </c>
      <c r="AN912" s="17">
        <v>44541305.020000003</v>
      </c>
      <c r="AO912" s="16">
        <v>-5.1480366267616803E-2</v>
      </c>
      <c r="AP912" s="18">
        <v>4.5858986750789104</v>
      </c>
      <c r="AQ912" s="16">
        <v>1.1986597297907201E-2</v>
      </c>
      <c r="AR912" s="18">
        <v>2.3575116183248301</v>
      </c>
      <c r="AS912" s="16">
        <v>6.25768703283277E-3</v>
      </c>
    </row>
    <row r="913" spans="1:45" x14ac:dyDescent="0.2">
      <c r="A913" s="122" t="s">
        <v>19</v>
      </c>
      <c r="B913" s="28" t="s">
        <v>11</v>
      </c>
      <c r="C913" s="28" t="s">
        <v>110</v>
      </c>
      <c r="D913" s="28" t="s">
        <v>24</v>
      </c>
      <c r="E913" s="14" t="s">
        <v>271</v>
      </c>
      <c r="F913" s="15">
        <v>104847.63</v>
      </c>
      <c r="G913" s="16">
        <v>0.88354032385409997</v>
      </c>
      <c r="H913" s="17">
        <v>22152.76</v>
      </c>
      <c r="I913" s="16">
        <v>0.935639909232857</v>
      </c>
      <c r="J913" s="17">
        <v>33589.480000000003</v>
      </c>
      <c r="K913" s="16">
        <v>0.96146499586269896</v>
      </c>
      <c r="L913" s="18">
        <v>4.7329375662445701</v>
      </c>
      <c r="M913" s="16">
        <v>-2.6915949154719399E-2</v>
      </c>
      <c r="N913" s="18">
        <v>3.12144248735021</v>
      </c>
      <c r="O913" s="16">
        <v>-3.97277913054606E-2</v>
      </c>
      <c r="P913" s="15">
        <v>251486.99</v>
      </c>
      <c r="Q913" s="16">
        <v>0.30658522366337299</v>
      </c>
      <c r="R913" s="17">
        <v>55871.15</v>
      </c>
      <c r="S913" s="16">
        <v>0.39449596011329402</v>
      </c>
      <c r="T913" s="17">
        <v>84324.82</v>
      </c>
      <c r="U913" s="16">
        <v>0.40694418745191602</v>
      </c>
      <c r="V913" s="18">
        <v>4.50119587658389</v>
      </c>
      <c r="W913" s="16">
        <v>-6.3041227055816496E-2</v>
      </c>
      <c r="X913" s="18">
        <v>2.9823602351004102</v>
      </c>
      <c r="Y913" s="16">
        <v>-7.1331162020222605E-2</v>
      </c>
      <c r="Z913" s="15">
        <v>428984.66</v>
      </c>
      <c r="AA913" s="16">
        <v>0.21919801356268401</v>
      </c>
      <c r="AB913" s="17">
        <v>97436.27</v>
      </c>
      <c r="AC913" s="16">
        <v>0.28307606085310699</v>
      </c>
      <c r="AD913" s="17">
        <v>146842.25</v>
      </c>
      <c r="AE913" s="16">
        <v>0.28561454042435802</v>
      </c>
      <c r="AF913" s="18">
        <v>4.4027204653872696</v>
      </c>
      <c r="AG913" s="16">
        <v>-4.97850823028766E-2</v>
      </c>
      <c r="AH913" s="18">
        <v>2.9213980308800802</v>
      </c>
      <c r="AI913" s="16">
        <v>-5.1661306537300902E-2</v>
      </c>
      <c r="AJ913" s="15">
        <v>821052.91</v>
      </c>
      <c r="AK913" s="16">
        <v>0.20491218231092501</v>
      </c>
      <c r="AL913" s="17">
        <v>186369.76</v>
      </c>
      <c r="AM913" s="16">
        <v>0.24414931306340401</v>
      </c>
      <c r="AN913" s="17">
        <v>280366.57</v>
      </c>
      <c r="AO913" s="16">
        <v>0.21714270333840299</v>
      </c>
      <c r="AP913" s="18">
        <v>4.4055050025283098</v>
      </c>
      <c r="AQ913" s="16">
        <v>-3.1537316574863701E-2</v>
      </c>
      <c r="AR913" s="18">
        <v>2.9284978947383098</v>
      </c>
      <c r="AS913" s="16">
        <v>-1.00485514097341E-2</v>
      </c>
    </row>
    <row r="914" spans="1:45" x14ac:dyDescent="0.2">
      <c r="A914" s="123"/>
      <c r="B914" s="29"/>
      <c r="C914" s="29"/>
      <c r="D914" s="29"/>
      <c r="E914" s="14" t="s">
        <v>272</v>
      </c>
      <c r="F914" s="15">
        <v>164548.79</v>
      </c>
      <c r="G914" s="16">
        <v>0.33288395926553599</v>
      </c>
      <c r="H914" s="17">
        <v>37637.51</v>
      </c>
      <c r="I914" s="16">
        <v>0.405966413707959</v>
      </c>
      <c r="J914" s="17">
        <v>65182.51</v>
      </c>
      <c r="K914" s="16">
        <v>0.27060531349097799</v>
      </c>
      <c r="L914" s="18">
        <v>4.37193613498874</v>
      </c>
      <c r="M914" s="16">
        <v>-5.1980227784874898E-2</v>
      </c>
      <c r="N914" s="18">
        <v>2.5244316305094698</v>
      </c>
      <c r="O914" s="16">
        <v>4.9014942022749697E-2</v>
      </c>
      <c r="P914" s="15">
        <v>470427.53</v>
      </c>
      <c r="Q914" s="16">
        <v>0.22532897988450001</v>
      </c>
      <c r="R914" s="17">
        <v>106184.98</v>
      </c>
      <c r="S914" s="16">
        <v>0.30710538113666302</v>
      </c>
      <c r="T914" s="17">
        <v>187012.93</v>
      </c>
      <c r="U914" s="16">
        <v>0.208094253260418</v>
      </c>
      <c r="V914" s="18">
        <v>4.4302643368205201</v>
      </c>
      <c r="W914" s="16">
        <v>-6.2562974976852898E-2</v>
      </c>
      <c r="X914" s="18">
        <v>2.51548130923354</v>
      </c>
      <c r="Y914" s="16">
        <v>1.42660447043511E-2</v>
      </c>
      <c r="Z914" s="15">
        <v>846259.72</v>
      </c>
      <c r="AA914" s="16">
        <v>0.141832415090235</v>
      </c>
      <c r="AB914" s="17">
        <v>192207.46</v>
      </c>
      <c r="AC914" s="16">
        <v>0.20247106345679</v>
      </c>
      <c r="AD914" s="17">
        <v>346575.74</v>
      </c>
      <c r="AE914" s="16">
        <v>0.133438943050779</v>
      </c>
      <c r="AF914" s="18">
        <v>4.4028453422151301</v>
      </c>
      <c r="AG914" s="16">
        <v>-5.0428363899447298E-2</v>
      </c>
      <c r="AH914" s="18">
        <v>2.44177425690558</v>
      </c>
      <c r="AI914" s="16">
        <v>7.4053146761166797E-3</v>
      </c>
      <c r="AJ914" s="15">
        <v>1582716.74</v>
      </c>
      <c r="AK914" s="16">
        <v>0.12291467737261499</v>
      </c>
      <c r="AL914" s="17">
        <v>355172.72</v>
      </c>
      <c r="AM914" s="16">
        <v>0.15660173818159101</v>
      </c>
      <c r="AN914" s="17">
        <v>656544.9</v>
      </c>
      <c r="AO914" s="16">
        <v>0.10384083101878901</v>
      </c>
      <c r="AP914" s="18">
        <v>4.45618892126625</v>
      </c>
      <c r="AQ914" s="16">
        <v>-2.9125895022377099E-2</v>
      </c>
      <c r="AR914" s="18">
        <v>2.4106755531876001</v>
      </c>
      <c r="AS914" s="16">
        <v>1.7279526013022701E-2</v>
      </c>
    </row>
    <row r="915" spans="1:45" x14ac:dyDescent="0.2">
      <c r="A915" s="123"/>
      <c r="B915" s="29"/>
      <c r="C915" s="29"/>
      <c r="D915" s="29"/>
      <c r="E915" s="14" t="s">
        <v>273</v>
      </c>
      <c r="F915" s="15">
        <v>276764.84000000003</v>
      </c>
      <c r="G915" s="16">
        <v>-5.2719859119357698E-2</v>
      </c>
      <c r="H915" s="17">
        <v>65518.28</v>
      </c>
      <c r="I915" s="16">
        <v>-0.105286581418122</v>
      </c>
      <c r="J915" s="17">
        <v>115505.5</v>
      </c>
      <c r="K915" s="16">
        <v>-0.13127593168288099</v>
      </c>
      <c r="L915" s="18">
        <v>4.22423848733514</v>
      </c>
      <c r="M915" s="16">
        <v>5.87525806666487E-2</v>
      </c>
      <c r="N915" s="18">
        <v>2.3961182800818999</v>
      </c>
      <c r="O915" s="16">
        <v>9.0426955380321902E-2</v>
      </c>
      <c r="P915" s="15">
        <v>827951.71</v>
      </c>
      <c r="Q915" s="16">
        <v>-0.125954504376426</v>
      </c>
      <c r="R915" s="17">
        <v>194074.66</v>
      </c>
      <c r="S915" s="16">
        <v>-0.20698213258048001</v>
      </c>
      <c r="T915" s="17">
        <v>342969.04</v>
      </c>
      <c r="U915" s="16">
        <v>-0.23154660903447999</v>
      </c>
      <c r="V915" s="18">
        <v>4.2661505113547502</v>
      </c>
      <c r="W915" s="16">
        <v>0.102176295809977</v>
      </c>
      <c r="X915" s="18">
        <v>2.4140712817693402</v>
      </c>
      <c r="Y915" s="16">
        <v>0.137408600052351</v>
      </c>
      <c r="Z915" s="15">
        <v>1526420.54</v>
      </c>
      <c r="AA915" s="16">
        <v>-0.107482781443834</v>
      </c>
      <c r="AB915" s="17">
        <v>358933.83</v>
      </c>
      <c r="AC915" s="16">
        <v>-0.18041249931012901</v>
      </c>
      <c r="AD915" s="17">
        <v>636080.16</v>
      </c>
      <c r="AE915" s="16">
        <v>-0.20012933133857</v>
      </c>
      <c r="AF915" s="18">
        <v>4.25265163776844</v>
      </c>
      <c r="AG915" s="16">
        <v>8.8983443262504597E-2</v>
      </c>
      <c r="AH915" s="18">
        <v>2.3997298390819202</v>
      </c>
      <c r="AI915" s="16">
        <v>0.115826912430453</v>
      </c>
      <c r="AJ915" s="15">
        <v>2830555.91</v>
      </c>
      <c r="AK915" s="16">
        <v>-0.13316015784374699</v>
      </c>
      <c r="AL915" s="17">
        <v>677956.38</v>
      </c>
      <c r="AM915" s="16">
        <v>-0.18137581639923001</v>
      </c>
      <c r="AN915" s="17">
        <v>1193066.67</v>
      </c>
      <c r="AO915" s="16">
        <v>-0.21459315364812601</v>
      </c>
      <c r="AP915" s="18">
        <v>4.1751298365242899</v>
      </c>
      <c r="AQ915" s="16">
        <v>5.8898404813064902E-2</v>
      </c>
      <c r="AR915" s="18">
        <v>2.3725043882082502</v>
      </c>
      <c r="AS915" s="16">
        <v>0.10368256424377501</v>
      </c>
    </row>
    <row r="916" spans="1:45" x14ac:dyDescent="0.2">
      <c r="A916" s="123"/>
      <c r="B916" s="29"/>
      <c r="C916" s="29"/>
      <c r="D916" s="29"/>
      <c r="E916" s="14" t="s">
        <v>274</v>
      </c>
      <c r="F916" s="15">
        <v>108274.91</v>
      </c>
      <c r="G916" s="16">
        <v>0.18220892823704701</v>
      </c>
      <c r="H916" s="17">
        <v>24842</v>
      </c>
      <c r="I916" s="16">
        <v>0.19333439014665699</v>
      </c>
      <c r="J916" s="17">
        <v>44209.89</v>
      </c>
      <c r="K916" s="16">
        <v>0.16767309720447099</v>
      </c>
      <c r="L916" s="18">
        <v>4.35854238789147</v>
      </c>
      <c r="M916" s="16">
        <v>-9.3230045169842499E-3</v>
      </c>
      <c r="N916" s="18">
        <v>2.4491105949370202</v>
      </c>
      <c r="O916" s="16">
        <v>1.24485449458209E-2</v>
      </c>
      <c r="P916" s="15">
        <v>304827.98</v>
      </c>
      <c r="Q916" s="16">
        <v>0.152104459372638</v>
      </c>
      <c r="R916" s="17">
        <v>69508.78</v>
      </c>
      <c r="S916" s="16">
        <v>0.14336213255008901</v>
      </c>
      <c r="T916" s="17">
        <v>124335.64</v>
      </c>
      <c r="U916" s="16">
        <v>0.139462280313151</v>
      </c>
      <c r="V916" s="18">
        <v>4.3854600814458298</v>
      </c>
      <c r="W916" s="16">
        <v>7.6461573928900397E-3</v>
      </c>
      <c r="X916" s="18">
        <v>2.4516540872753798</v>
      </c>
      <c r="Y916" s="16">
        <v>1.10948640230652E-2</v>
      </c>
      <c r="Z916" s="15">
        <v>565969.46</v>
      </c>
      <c r="AA916" s="16">
        <v>0.109569031896224</v>
      </c>
      <c r="AB916" s="17">
        <v>130067.33</v>
      </c>
      <c r="AC916" s="16">
        <v>0.10117981982848399</v>
      </c>
      <c r="AD916" s="17">
        <v>234233.67</v>
      </c>
      <c r="AE916" s="16">
        <v>9.8274704663072102E-2</v>
      </c>
      <c r="AF916" s="18">
        <v>4.3513575622717902</v>
      </c>
      <c r="AG916" s="16">
        <v>7.6183852234469997E-3</v>
      </c>
      <c r="AH916" s="18">
        <v>2.4162600534756602</v>
      </c>
      <c r="AI916" s="16">
        <v>1.02836996838753E-2</v>
      </c>
      <c r="AJ916" s="15">
        <v>1137234.68</v>
      </c>
      <c r="AK916" s="16">
        <v>0.174693676098468</v>
      </c>
      <c r="AL916" s="17">
        <v>261385.4</v>
      </c>
      <c r="AM916" s="16">
        <v>0.177324738172495</v>
      </c>
      <c r="AN916" s="17">
        <v>471485.58</v>
      </c>
      <c r="AO916" s="16">
        <v>0.14204826213451899</v>
      </c>
      <c r="AP916" s="18">
        <v>4.3507964867203803</v>
      </c>
      <c r="AQ916" s="16">
        <v>-2.23478025112421E-3</v>
      </c>
      <c r="AR916" s="18">
        <v>2.41202430835743</v>
      </c>
      <c r="AS916" s="16">
        <v>2.8584968819910801E-2</v>
      </c>
    </row>
    <row r="917" spans="1:45" x14ac:dyDescent="0.2">
      <c r="A917" s="123"/>
      <c r="B917" s="29"/>
      <c r="C917" s="29"/>
      <c r="D917" s="29"/>
      <c r="E917" s="14" t="s">
        <v>275</v>
      </c>
      <c r="F917" s="15">
        <v>237232.86</v>
      </c>
      <c r="G917" s="16">
        <v>-0.143760771888752</v>
      </c>
      <c r="H917" s="17">
        <v>62358.29</v>
      </c>
      <c r="I917" s="16">
        <v>-0.19058926483734301</v>
      </c>
      <c r="J917" s="17">
        <v>85368.25</v>
      </c>
      <c r="K917" s="16">
        <v>-0.247343363847248</v>
      </c>
      <c r="L917" s="18">
        <v>3.8043515946316</v>
      </c>
      <c r="M917" s="16">
        <v>5.7855043075479E-2</v>
      </c>
      <c r="N917" s="18">
        <v>2.7789354941679099</v>
      </c>
      <c r="O917" s="16">
        <v>0.13762263824307</v>
      </c>
      <c r="P917" s="15">
        <v>707847.22</v>
      </c>
      <c r="Q917" s="16">
        <v>-0.194801980172679</v>
      </c>
      <c r="R917" s="17">
        <v>189422.18</v>
      </c>
      <c r="S917" s="16">
        <v>-0.22930468678830199</v>
      </c>
      <c r="T917" s="17">
        <v>256937.52</v>
      </c>
      <c r="U917" s="16">
        <v>-0.30992105886966798</v>
      </c>
      <c r="V917" s="18">
        <v>3.7368761145078202</v>
      </c>
      <c r="W917" s="16">
        <v>4.4768283943288398E-2</v>
      </c>
      <c r="X917" s="18">
        <v>2.75493909959122</v>
      </c>
      <c r="Y917" s="16">
        <v>0.16682015902184599</v>
      </c>
      <c r="Z917" s="15">
        <v>1344003.92</v>
      </c>
      <c r="AA917" s="16">
        <v>-0.176025592864716</v>
      </c>
      <c r="AB917" s="17">
        <v>358547.8</v>
      </c>
      <c r="AC917" s="16">
        <v>-0.19703056025708399</v>
      </c>
      <c r="AD917" s="17">
        <v>482871.02</v>
      </c>
      <c r="AE917" s="16">
        <v>-0.28091484082186302</v>
      </c>
      <c r="AF917" s="18">
        <v>3.7484651139959602</v>
      </c>
      <c r="AG917" s="16">
        <v>2.61591118574739E-2</v>
      </c>
      <c r="AH917" s="18">
        <v>2.78336007822544</v>
      </c>
      <c r="AI917" s="16">
        <v>0.14586484871559299</v>
      </c>
      <c r="AJ917" s="15">
        <v>2679802.67</v>
      </c>
      <c r="AK917" s="16">
        <v>-0.11702887848113699</v>
      </c>
      <c r="AL917" s="17">
        <v>718313.16</v>
      </c>
      <c r="AM917" s="16">
        <v>-0.116070297002691</v>
      </c>
      <c r="AN917" s="17">
        <v>952646.56</v>
      </c>
      <c r="AO917" s="16">
        <v>-0.23120570590185999</v>
      </c>
      <c r="AP917" s="18">
        <v>3.7306885342320601</v>
      </c>
      <c r="AQ917" s="16">
        <v>-1.0844544257247999E-3</v>
      </c>
      <c r="AR917" s="18">
        <v>2.8130082892442299</v>
      </c>
      <c r="AS917" s="16">
        <v>0.14851414519752901</v>
      </c>
    </row>
    <row r="918" spans="1:45" x14ac:dyDescent="0.2">
      <c r="A918" s="123"/>
      <c r="B918" s="29"/>
      <c r="C918" s="29"/>
      <c r="D918" s="29"/>
      <c r="E918" s="14" t="s">
        <v>276</v>
      </c>
      <c r="F918" s="15">
        <v>121251.24</v>
      </c>
      <c r="G918" s="16">
        <v>-8.3053678307038904E-3</v>
      </c>
      <c r="H918" s="17">
        <v>29524.09</v>
      </c>
      <c r="I918" s="16">
        <v>-1.1735686629719E-2</v>
      </c>
      <c r="J918" s="17">
        <v>51642.21</v>
      </c>
      <c r="K918" s="16">
        <v>-2.0538415289871399E-2</v>
      </c>
      <c r="L918" s="18">
        <v>4.1068578235603503</v>
      </c>
      <c r="M918" s="16">
        <v>3.4710540010462901E-3</v>
      </c>
      <c r="N918" s="18">
        <v>2.3479095879126799</v>
      </c>
      <c r="O918" s="16">
        <v>1.2489563296949399E-2</v>
      </c>
      <c r="P918" s="15">
        <v>377266.7</v>
      </c>
      <c r="Q918" s="16">
        <v>7.3765268722249602E-3</v>
      </c>
      <c r="R918" s="17">
        <v>92029.119999999995</v>
      </c>
      <c r="S918" s="16">
        <v>1.4869551893691301E-3</v>
      </c>
      <c r="T918" s="17">
        <v>160170.22</v>
      </c>
      <c r="U918" s="16">
        <v>-5.0753078131390104E-3</v>
      </c>
      <c r="V918" s="18">
        <v>4.0994274420965899</v>
      </c>
      <c r="W918" s="16">
        <v>5.8808271563979804E-3</v>
      </c>
      <c r="X918" s="18">
        <v>2.35541101210949</v>
      </c>
      <c r="Y918" s="16">
        <v>1.25153539590968E-2</v>
      </c>
      <c r="Z918" s="15">
        <v>697475.77</v>
      </c>
      <c r="AA918" s="16">
        <v>1.4467551626301801E-2</v>
      </c>
      <c r="AB918" s="17">
        <v>169201.45</v>
      </c>
      <c r="AC918" s="16">
        <v>5.0656776873471698E-3</v>
      </c>
      <c r="AD918" s="17">
        <v>297049.15000000002</v>
      </c>
      <c r="AE918" s="16">
        <v>2.4143389698843302E-3</v>
      </c>
      <c r="AF918" s="18">
        <v>4.1221618963667304</v>
      </c>
      <c r="AG918" s="16">
        <v>9.3544871222626096E-3</v>
      </c>
      <c r="AH918" s="18">
        <v>2.34801469723108</v>
      </c>
      <c r="AI918" s="16">
        <v>1.20241822047396E-2</v>
      </c>
      <c r="AJ918" s="15">
        <v>1374369.05</v>
      </c>
      <c r="AK918" s="16">
        <v>1.6995544439521601E-2</v>
      </c>
      <c r="AL918" s="17">
        <v>333183.02</v>
      </c>
      <c r="AM918" s="16">
        <v>7.9512407477491803E-3</v>
      </c>
      <c r="AN918" s="17">
        <v>587021.93000000005</v>
      </c>
      <c r="AO918" s="16">
        <v>9.9783990348770407E-4</v>
      </c>
      <c r="AP918" s="18">
        <v>4.1249672627374601</v>
      </c>
      <c r="AQ918" s="16">
        <v>8.9729575461041204E-3</v>
      </c>
      <c r="AR918" s="18">
        <v>2.34125673976098</v>
      </c>
      <c r="AS918" s="16">
        <v>1.5981757300871102E-2</v>
      </c>
    </row>
    <row r="919" spans="1:45" x14ac:dyDescent="0.2">
      <c r="A919" s="123"/>
      <c r="B919" s="29"/>
      <c r="C919" s="29"/>
      <c r="D919" s="29"/>
      <c r="E919" s="14" t="s">
        <v>277</v>
      </c>
      <c r="F919" s="15">
        <v>57095.15</v>
      </c>
      <c r="G919" s="16">
        <v>-6.7075761190322797E-2</v>
      </c>
      <c r="H919" s="17">
        <v>12520.84</v>
      </c>
      <c r="I919" s="16">
        <v>-0.115975898544565</v>
      </c>
      <c r="J919" s="17">
        <v>20084.78</v>
      </c>
      <c r="K919" s="16">
        <v>-0.14839068031970201</v>
      </c>
      <c r="L919" s="18">
        <v>4.5600095520747796</v>
      </c>
      <c r="M919" s="16">
        <v>5.5315389335804203E-2</v>
      </c>
      <c r="N919" s="18">
        <v>2.8427072639082902</v>
      </c>
      <c r="O919" s="16">
        <v>9.5483829556850003E-2</v>
      </c>
      <c r="P919" s="15">
        <v>175077.09</v>
      </c>
      <c r="Q919" s="16">
        <v>1.7868694732628101E-2</v>
      </c>
      <c r="R919" s="17">
        <v>38107.660000000003</v>
      </c>
      <c r="S919" s="16">
        <v>-3.3239721040440998E-2</v>
      </c>
      <c r="T919" s="17">
        <v>61817.9</v>
      </c>
      <c r="U919" s="16">
        <v>-4.1488432037639598E-2</v>
      </c>
      <c r="V919" s="18">
        <v>4.5942755341052202</v>
      </c>
      <c r="W919" s="16">
        <v>5.2865655411569602E-2</v>
      </c>
      <c r="X919" s="18">
        <v>2.8321423082958201</v>
      </c>
      <c r="Y919" s="16">
        <v>6.1926354103843798E-2</v>
      </c>
      <c r="Z919" s="15">
        <v>364343.3</v>
      </c>
      <c r="AA919" s="16">
        <v>0.16046916113147</v>
      </c>
      <c r="AB919" s="17">
        <v>79672.42</v>
      </c>
      <c r="AC919" s="16">
        <v>0.12086991607307</v>
      </c>
      <c r="AD919" s="17">
        <v>132045.84</v>
      </c>
      <c r="AE919" s="16">
        <v>0.105317148960345</v>
      </c>
      <c r="AF919" s="18">
        <v>4.5730166097628304</v>
      </c>
      <c r="AG919" s="16">
        <v>3.5329028364981398E-2</v>
      </c>
      <c r="AH919" s="18">
        <v>2.7592183138825099</v>
      </c>
      <c r="AI919" s="16">
        <v>4.9897002161778302E-2</v>
      </c>
      <c r="AJ919" s="15">
        <v>708594.3</v>
      </c>
      <c r="AK919" s="16">
        <v>0.283723093592464</v>
      </c>
      <c r="AL919" s="17">
        <v>155759.35999999999</v>
      </c>
      <c r="AM919" s="16">
        <v>0.23889651536652401</v>
      </c>
      <c r="AN919" s="17">
        <v>256448.71</v>
      </c>
      <c r="AO919" s="16">
        <v>0.24079323882581299</v>
      </c>
      <c r="AP919" s="18">
        <v>4.5492887233229498</v>
      </c>
      <c r="AQ919" s="16">
        <v>3.6182665517206898E-2</v>
      </c>
      <c r="AR919" s="18">
        <v>2.76310339014768</v>
      </c>
      <c r="AS919" s="16">
        <v>3.45987175166073E-2</v>
      </c>
    </row>
    <row r="920" spans="1:45" x14ac:dyDescent="0.2">
      <c r="A920" s="123"/>
      <c r="B920" s="29"/>
      <c r="C920" s="29"/>
      <c r="D920" s="29"/>
      <c r="E920" s="14" t="s">
        <v>278</v>
      </c>
      <c r="F920" s="15">
        <v>200111.49</v>
      </c>
      <c r="G920" s="16">
        <v>0.115062678972329</v>
      </c>
      <c r="H920" s="17">
        <v>44390.32</v>
      </c>
      <c r="I920" s="16">
        <v>0.103354406861179</v>
      </c>
      <c r="J920" s="17">
        <v>74346.37</v>
      </c>
      <c r="K920" s="16">
        <v>0.106732312668409</v>
      </c>
      <c r="L920" s="18">
        <v>4.5079983654094002</v>
      </c>
      <c r="M920" s="16">
        <v>1.06115243101782E-2</v>
      </c>
      <c r="N920" s="18">
        <v>2.69161076727754</v>
      </c>
      <c r="O920" s="16">
        <v>7.5269929399955004E-3</v>
      </c>
      <c r="P920" s="15">
        <v>607721.73</v>
      </c>
      <c r="Q920" s="16">
        <v>8.6307542814261007E-2</v>
      </c>
      <c r="R920" s="17">
        <v>133931.28</v>
      </c>
      <c r="S920" s="16">
        <v>8.5975906209163802E-2</v>
      </c>
      <c r="T920" s="17">
        <v>223702.96</v>
      </c>
      <c r="U920" s="16">
        <v>9.4382195180310699E-2</v>
      </c>
      <c r="V920" s="18">
        <v>4.5375638163093797</v>
      </c>
      <c r="W920" s="16">
        <v>3.0538118129590702E-4</v>
      </c>
      <c r="X920" s="18">
        <v>2.7166459040148601</v>
      </c>
      <c r="Y920" s="16">
        <v>-7.3782746115667996E-3</v>
      </c>
      <c r="Z920" s="15">
        <v>1060836.1499999999</v>
      </c>
      <c r="AA920" s="16">
        <v>6.3322655597528907E-2</v>
      </c>
      <c r="AB920" s="17">
        <v>229388.03</v>
      </c>
      <c r="AC920" s="16">
        <v>5.3554162582821398E-2</v>
      </c>
      <c r="AD920" s="17">
        <v>395488.29</v>
      </c>
      <c r="AE920" s="16">
        <v>5.9351333142724803E-2</v>
      </c>
      <c r="AF920" s="18">
        <v>4.6246360370242501</v>
      </c>
      <c r="AG920" s="16">
        <v>9.2719419291740802E-3</v>
      </c>
      <c r="AH920" s="18">
        <v>2.6823452851157699</v>
      </c>
      <c r="AI920" s="16">
        <v>3.7488247105166399E-3</v>
      </c>
      <c r="AJ920" s="15">
        <v>2086131.02</v>
      </c>
      <c r="AK920" s="16">
        <v>0.11338780763212</v>
      </c>
      <c r="AL920" s="17">
        <v>449795.86</v>
      </c>
      <c r="AM920" s="16">
        <v>9.7800071877522599E-2</v>
      </c>
      <c r="AN920" s="17">
        <v>777012.6</v>
      </c>
      <c r="AO920" s="16">
        <v>0.104994049838633</v>
      </c>
      <c r="AP920" s="18">
        <v>4.637950691676</v>
      </c>
      <c r="AQ920" s="16">
        <v>1.41990660721473E-2</v>
      </c>
      <c r="AR920" s="18">
        <v>2.6848097701375799</v>
      </c>
      <c r="AS920" s="16">
        <v>7.5962018028175003E-3</v>
      </c>
    </row>
    <row r="921" spans="1:45" x14ac:dyDescent="0.2">
      <c r="A921" s="123"/>
      <c r="B921" s="29"/>
      <c r="C921" s="29"/>
      <c r="D921" s="29"/>
      <c r="E921" s="14" t="s">
        <v>279</v>
      </c>
      <c r="F921" s="15">
        <v>114216.14</v>
      </c>
      <c r="G921" s="16">
        <v>0.1919272221501</v>
      </c>
      <c r="H921" s="17">
        <v>27517.95</v>
      </c>
      <c r="I921" s="16">
        <v>0.18429003151169199</v>
      </c>
      <c r="J921" s="17">
        <v>40931.31</v>
      </c>
      <c r="K921" s="16">
        <v>0.189914856801979</v>
      </c>
      <c r="L921" s="18">
        <v>4.1506049687567597</v>
      </c>
      <c r="M921" s="16">
        <v>6.4487502513717199E-3</v>
      </c>
      <c r="N921" s="18">
        <v>2.79043451089154</v>
      </c>
      <c r="O921" s="16">
        <v>1.69118432013663E-3</v>
      </c>
      <c r="P921" s="15">
        <v>329543.76</v>
      </c>
      <c r="Q921" s="16">
        <v>0.162686713451625</v>
      </c>
      <c r="R921" s="17">
        <v>79286.14</v>
      </c>
      <c r="S921" s="16">
        <v>0.15842415086400199</v>
      </c>
      <c r="T921" s="17">
        <v>113487.36</v>
      </c>
      <c r="U921" s="16">
        <v>0.14748108947820601</v>
      </c>
      <c r="V921" s="18">
        <v>4.15638546661497</v>
      </c>
      <c r="W921" s="16">
        <v>3.6796216519164198E-3</v>
      </c>
      <c r="X921" s="18">
        <v>2.9037926338228299</v>
      </c>
      <c r="Y921" s="16">
        <v>1.32513068083179E-2</v>
      </c>
      <c r="Z921" s="15">
        <v>604283.59</v>
      </c>
      <c r="AA921" s="16">
        <v>0.22485726721389199</v>
      </c>
      <c r="AB921" s="17">
        <v>145968.70000000001</v>
      </c>
      <c r="AC921" s="16">
        <v>0.17928908521350401</v>
      </c>
      <c r="AD921" s="17">
        <v>214067.86</v>
      </c>
      <c r="AE921" s="16">
        <v>0.13417948443935401</v>
      </c>
      <c r="AF921" s="18">
        <v>4.1398162071731797</v>
      </c>
      <c r="AG921" s="16">
        <v>3.86403830678533E-2</v>
      </c>
      <c r="AH921" s="18">
        <v>2.8228599566511301</v>
      </c>
      <c r="AI921" s="16">
        <v>7.99501172597578E-2</v>
      </c>
      <c r="AJ921" s="15">
        <v>1138254.8400000001</v>
      </c>
      <c r="AK921" s="16">
        <v>0.205868284719436</v>
      </c>
      <c r="AL921" s="17">
        <v>281614.58</v>
      </c>
      <c r="AM921" s="16">
        <v>0.14823898982054901</v>
      </c>
      <c r="AN921" s="17">
        <v>412279.9</v>
      </c>
      <c r="AO921" s="16">
        <v>6.7469870533904394E-2</v>
      </c>
      <c r="AP921" s="18">
        <v>4.0418888823156802</v>
      </c>
      <c r="AQ921" s="16">
        <v>5.0189285862774602E-2</v>
      </c>
      <c r="AR921" s="18">
        <v>2.7608788107302802</v>
      </c>
      <c r="AS921" s="16">
        <v>0.129650885711941</v>
      </c>
    </row>
    <row r="922" spans="1:45" x14ac:dyDescent="0.2">
      <c r="A922" s="123"/>
      <c r="B922" s="29"/>
      <c r="C922" s="29"/>
      <c r="D922" s="29"/>
      <c r="E922" s="14" t="s">
        <v>280</v>
      </c>
      <c r="F922" s="15">
        <v>54254.16</v>
      </c>
      <c r="G922" s="16">
        <v>0.166213651585295</v>
      </c>
      <c r="H922" s="17">
        <v>11950.21</v>
      </c>
      <c r="I922" s="16">
        <v>0.20582519373587299</v>
      </c>
      <c r="J922" s="17">
        <v>18706.080000000002</v>
      </c>
      <c r="K922" s="16">
        <v>0.20505805267935201</v>
      </c>
      <c r="L922" s="18">
        <v>4.5400172883991203</v>
      </c>
      <c r="M922" s="16">
        <v>-3.2850153037401998E-2</v>
      </c>
      <c r="N922" s="18">
        <v>2.9003489774447702</v>
      </c>
      <c r="O922" s="16">
        <v>-3.2234464561843798E-2</v>
      </c>
      <c r="P922" s="15">
        <v>190430.07999999999</v>
      </c>
      <c r="Q922" s="16">
        <v>7.7327263236317306E-2</v>
      </c>
      <c r="R922" s="17">
        <v>42147.24</v>
      </c>
      <c r="S922" s="16">
        <v>9.2190829505232399E-2</v>
      </c>
      <c r="T922" s="17">
        <v>67250.61</v>
      </c>
      <c r="U922" s="16">
        <v>9.6313307036180906E-2</v>
      </c>
      <c r="V922" s="18">
        <v>4.5182099705698402</v>
      </c>
      <c r="W922" s="16">
        <v>-1.3608946227509E-2</v>
      </c>
      <c r="X922" s="18">
        <v>2.8316483672044002</v>
      </c>
      <c r="Y922" s="16">
        <v>-1.7318082046446401E-2</v>
      </c>
      <c r="Z922" s="15">
        <v>346145.35</v>
      </c>
      <c r="AA922" s="16">
        <v>0.10571326187589999</v>
      </c>
      <c r="AB922" s="17">
        <v>75642.39</v>
      </c>
      <c r="AC922" s="16">
        <v>0.12226334552097</v>
      </c>
      <c r="AD922" s="17">
        <v>121538.95</v>
      </c>
      <c r="AE922" s="16">
        <v>0.122779917715059</v>
      </c>
      <c r="AF922" s="18">
        <v>4.5760763243995903</v>
      </c>
      <c r="AG922" s="16">
        <v>-1.4747058888737801E-2</v>
      </c>
      <c r="AH922" s="18">
        <v>2.8480199146035101</v>
      </c>
      <c r="AI922" s="16">
        <v>-1.5200357229305799E-2</v>
      </c>
      <c r="AJ922" s="15">
        <v>720653.08</v>
      </c>
      <c r="AK922" s="16">
        <v>0.216021248127717</v>
      </c>
      <c r="AL922" s="17">
        <v>157643.6</v>
      </c>
      <c r="AM922" s="16">
        <v>0.272679479714934</v>
      </c>
      <c r="AN922" s="17">
        <v>251187.47</v>
      </c>
      <c r="AO922" s="16">
        <v>0.20976701528028299</v>
      </c>
      <c r="AP922" s="18">
        <v>4.5714071487837096</v>
      </c>
      <c r="AQ922" s="16">
        <v>-4.4518853717912102E-2</v>
      </c>
      <c r="AR922" s="18">
        <v>2.8689849855966099</v>
      </c>
      <c r="AS922" s="16">
        <v>5.1697829155841601E-3</v>
      </c>
    </row>
    <row r="923" spans="1:45" x14ac:dyDescent="0.2">
      <c r="A923" s="123"/>
      <c r="B923" s="29"/>
      <c r="C923" s="29"/>
      <c r="D923" s="29"/>
      <c r="E923" s="14" t="s">
        <v>281</v>
      </c>
      <c r="F923" s="15">
        <v>62759.94</v>
      </c>
      <c r="G923" s="16">
        <v>6.01257050830847E-2</v>
      </c>
      <c r="H923" s="17">
        <v>14249.92</v>
      </c>
      <c r="I923" s="16">
        <v>1.0326500047066901E-3</v>
      </c>
      <c r="J923" s="17">
        <v>25268.79</v>
      </c>
      <c r="K923" s="16">
        <v>5.7493223474879E-2</v>
      </c>
      <c r="L923" s="18">
        <v>4.40423104129707</v>
      </c>
      <c r="M923" s="16">
        <v>5.9032095584594699E-2</v>
      </c>
      <c r="N923" s="18">
        <v>2.48369391648749</v>
      </c>
      <c r="O923" s="16">
        <v>2.4893602623339002E-3</v>
      </c>
      <c r="P923" s="15">
        <v>190718.75</v>
      </c>
      <c r="Q923" s="16">
        <v>3.84743322496039E-2</v>
      </c>
      <c r="R923" s="17">
        <v>43549.08</v>
      </c>
      <c r="S923" s="16">
        <v>-2.1249119274158301E-2</v>
      </c>
      <c r="T923" s="17">
        <v>77797.919999999998</v>
      </c>
      <c r="U923" s="16">
        <v>3.8167417378746599E-2</v>
      </c>
      <c r="V923" s="18">
        <v>4.3793979115058201</v>
      </c>
      <c r="W923" s="16">
        <v>6.1020074361998203E-2</v>
      </c>
      <c r="X923" s="18">
        <v>2.4514633553184999</v>
      </c>
      <c r="Y923" s="16">
        <v>2.9563138441780599E-4</v>
      </c>
      <c r="Z923" s="15">
        <v>355694.08000000002</v>
      </c>
      <c r="AA923" s="16">
        <v>8.6469970685898803E-2</v>
      </c>
      <c r="AB923" s="17">
        <v>80289.03</v>
      </c>
      <c r="AC923" s="16">
        <v>2.9367125804054501E-2</v>
      </c>
      <c r="AD923" s="17">
        <v>146217.07</v>
      </c>
      <c r="AE923" s="16">
        <v>9.8136150281989798E-2</v>
      </c>
      <c r="AF923" s="18">
        <v>4.4301703483028803</v>
      </c>
      <c r="AG923" s="16">
        <v>5.5473740563883302E-2</v>
      </c>
      <c r="AH923" s="18">
        <v>2.4326440134520499</v>
      </c>
      <c r="AI923" s="16">
        <v>-1.06236185677845E-2</v>
      </c>
      <c r="AJ923" s="15">
        <v>737036.48</v>
      </c>
      <c r="AK923" s="16">
        <v>0.165384309305453</v>
      </c>
      <c r="AL923" s="17">
        <v>169276.24</v>
      </c>
      <c r="AM923" s="16">
        <v>0.13868721945885301</v>
      </c>
      <c r="AN923" s="17">
        <v>302336.5</v>
      </c>
      <c r="AO923" s="16">
        <v>0.178936511619292</v>
      </c>
      <c r="AP923" s="18">
        <v>4.3540456711467597</v>
      </c>
      <c r="AQ923" s="16">
        <v>2.3445498808080601E-2</v>
      </c>
      <c r="AR923" s="18">
        <v>2.4378018532330699</v>
      </c>
      <c r="AS923" s="16">
        <v>-1.1495277464284401E-2</v>
      </c>
    </row>
    <row r="924" spans="1:45" x14ac:dyDescent="0.2">
      <c r="A924" s="123"/>
      <c r="B924" s="29"/>
      <c r="C924" s="29"/>
      <c r="D924" s="29"/>
      <c r="E924" s="14" t="s">
        <v>282</v>
      </c>
      <c r="F924" s="15">
        <v>193960.99</v>
      </c>
      <c r="G924" s="16">
        <v>0.187042078333851</v>
      </c>
      <c r="H924" s="17">
        <v>42815.82</v>
      </c>
      <c r="I924" s="16">
        <v>0.16030208739266399</v>
      </c>
      <c r="J924" s="17">
        <v>64481.88</v>
      </c>
      <c r="K924" s="16">
        <v>0.125142056384934</v>
      </c>
      <c r="L924" s="18">
        <v>4.5301243792598198</v>
      </c>
      <c r="M924" s="16">
        <v>2.3045714759743801E-2</v>
      </c>
      <c r="N924" s="18">
        <v>3.0079921677221599</v>
      </c>
      <c r="O924" s="16">
        <v>5.5015294822238603E-2</v>
      </c>
      <c r="P924" s="15">
        <v>605581.54</v>
      </c>
      <c r="Q924" s="16">
        <v>0.24890326307990199</v>
      </c>
      <c r="R924" s="17">
        <v>131117.72</v>
      </c>
      <c r="S924" s="16">
        <v>0.18402627587100001</v>
      </c>
      <c r="T924" s="17">
        <v>195211.11</v>
      </c>
      <c r="U924" s="16">
        <v>0.13123024950783799</v>
      </c>
      <c r="V924" s="18">
        <v>4.6186094450086497</v>
      </c>
      <c r="W924" s="16">
        <v>5.4793536706926001E-2</v>
      </c>
      <c r="X924" s="18">
        <v>3.10218788264664</v>
      </c>
      <c r="Y924" s="16">
        <v>0.104022159611856</v>
      </c>
      <c r="Z924" s="15">
        <v>1123639.78</v>
      </c>
      <c r="AA924" s="16">
        <v>0.26028840268508202</v>
      </c>
      <c r="AB924" s="17">
        <v>249478.78</v>
      </c>
      <c r="AC924" s="16">
        <v>0.281766981042261</v>
      </c>
      <c r="AD924" s="17">
        <v>370427.99</v>
      </c>
      <c r="AE924" s="16">
        <v>0.143595612172433</v>
      </c>
      <c r="AF924" s="18">
        <v>4.5039493138454496</v>
      </c>
      <c r="AG924" s="16">
        <v>-1.6757007065133101E-2</v>
      </c>
      <c r="AH924" s="18">
        <v>3.03335549778514</v>
      </c>
      <c r="AI924" s="16">
        <v>0.10204025729949499</v>
      </c>
      <c r="AJ924" s="15">
        <v>2173827.35</v>
      </c>
      <c r="AK924" s="16">
        <v>0.30118279667401099</v>
      </c>
      <c r="AL924" s="17">
        <v>487059.76</v>
      </c>
      <c r="AM924" s="16">
        <v>0.36988587944418899</v>
      </c>
      <c r="AN924" s="17">
        <v>729085.48</v>
      </c>
      <c r="AO924" s="16">
        <v>0.17629100589598001</v>
      </c>
      <c r="AP924" s="18">
        <v>4.46316351406242</v>
      </c>
      <c r="AQ924" s="16">
        <v>-5.0152413278435899E-2</v>
      </c>
      <c r="AR924" s="18">
        <v>2.98158091147282</v>
      </c>
      <c r="AS924" s="16">
        <v>0.106174229125302</v>
      </c>
    </row>
    <row r="925" spans="1:45" x14ac:dyDescent="0.2">
      <c r="A925" s="123"/>
      <c r="B925" s="29"/>
      <c r="C925" s="29"/>
      <c r="D925" s="29"/>
      <c r="E925" s="14" t="s">
        <v>283</v>
      </c>
      <c r="F925" s="15">
        <v>208612.8</v>
      </c>
      <c r="G925" s="16">
        <v>0.30273895612424601</v>
      </c>
      <c r="H925" s="17">
        <v>46181.91</v>
      </c>
      <c r="I925" s="16">
        <v>0.25916242714378002</v>
      </c>
      <c r="J925" s="17">
        <v>78004.55</v>
      </c>
      <c r="K925" s="16">
        <v>0.19851138204424301</v>
      </c>
      <c r="L925" s="18">
        <v>4.5171973181706901</v>
      </c>
      <c r="M925" s="16">
        <v>3.46075518464386E-2</v>
      </c>
      <c r="N925" s="18">
        <v>2.6743670721771999</v>
      </c>
      <c r="O925" s="16">
        <v>8.6964192114910702E-2</v>
      </c>
      <c r="P925" s="15">
        <v>664227.41</v>
      </c>
      <c r="Q925" s="16">
        <v>0.351711310473179</v>
      </c>
      <c r="R925" s="17">
        <v>145810.87</v>
      </c>
      <c r="S925" s="16">
        <v>0.29232647511880899</v>
      </c>
      <c r="T925" s="17">
        <v>248416.43</v>
      </c>
      <c r="U925" s="16">
        <v>0.25112074672262302</v>
      </c>
      <c r="V925" s="18">
        <v>4.5554039283902501</v>
      </c>
      <c r="W925" s="16">
        <v>4.5951883287782297E-2</v>
      </c>
      <c r="X925" s="18">
        <v>2.6738465326146099</v>
      </c>
      <c r="Y925" s="16">
        <v>8.0400364244665207E-2</v>
      </c>
      <c r="Z925" s="15">
        <v>1214691.1399999999</v>
      </c>
      <c r="AA925" s="16">
        <v>0.31859249715939297</v>
      </c>
      <c r="AB925" s="17">
        <v>271401.45</v>
      </c>
      <c r="AC925" s="16">
        <v>0.322689089554687</v>
      </c>
      <c r="AD925" s="17">
        <v>459005.84</v>
      </c>
      <c r="AE925" s="16">
        <v>0.238394155069797</v>
      </c>
      <c r="AF925" s="18">
        <v>4.4756250933810398</v>
      </c>
      <c r="AG925" s="16">
        <v>-3.09716956739441E-3</v>
      </c>
      <c r="AH925" s="18">
        <v>2.64635225556172</v>
      </c>
      <c r="AI925" s="16">
        <v>6.47599488105432E-2</v>
      </c>
      <c r="AJ925" s="15">
        <v>2240646</v>
      </c>
      <c r="AK925" s="16">
        <v>0.209824745856168</v>
      </c>
      <c r="AL925" s="17">
        <v>505857.18</v>
      </c>
      <c r="AM925" s="16">
        <v>0.231608530464391</v>
      </c>
      <c r="AN925" s="17">
        <v>864843.57</v>
      </c>
      <c r="AO925" s="16">
        <v>0.181580931107998</v>
      </c>
      <c r="AP925" s="18">
        <v>4.4294043627096498</v>
      </c>
      <c r="AQ925" s="16">
        <v>-1.7687263500853902E-2</v>
      </c>
      <c r="AR925" s="18">
        <v>2.5908107289275399</v>
      </c>
      <c r="AS925" s="16">
        <v>2.39034111033639E-2</v>
      </c>
    </row>
    <row r="926" spans="1:45" x14ac:dyDescent="0.2">
      <c r="A926" s="123"/>
      <c r="B926" s="29"/>
      <c r="C926" s="29"/>
      <c r="D926" s="29"/>
      <c r="E926" s="14" t="s">
        <v>284</v>
      </c>
      <c r="F926" s="15">
        <v>83751.100000000006</v>
      </c>
      <c r="G926" s="16">
        <v>-4.7563432010909998E-2</v>
      </c>
      <c r="H926" s="17">
        <v>17688.22</v>
      </c>
      <c r="I926" s="16">
        <v>-0.131188510297606</v>
      </c>
      <c r="J926" s="17">
        <v>30049.07</v>
      </c>
      <c r="K926" s="16">
        <v>-6.50557748049468E-2</v>
      </c>
      <c r="L926" s="18">
        <v>4.7348517827118801</v>
      </c>
      <c r="M926" s="16">
        <v>9.6252270231073397E-2</v>
      </c>
      <c r="N926" s="18">
        <v>2.78714449398933</v>
      </c>
      <c r="O926" s="16">
        <v>1.87095040780508E-2</v>
      </c>
      <c r="P926" s="15">
        <v>244276.28</v>
      </c>
      <c r="Q926" s="16">
        <v>-7.8559505694794904E-2</v>
      </c>
      <c r="R926" s="17">
        <v>51489.62</v>
      </c>
      <c r="S926" s="16">
        <v>-0.16471803956303499</v>
      </c>
      <c r="T926" s="17">
        <v>87130.55</v>
      </c>
      <c r="U926" s="16">
        <v>-0.10976553356361</v>
      </c>
      <c r="V926" s="18">
        <v>4.7441849444606499</v>
      </c>
      <c r="W926" s="16">
        <v>0.103149041819564</v>
      </c>
      <c r="X926" s="18">
        <v>2.8035663725295001</v>
      </c>
      <c r="Y926" s="16">
        <v>3.5053717919653997E-2</v>
      </c>
      <c r="Z926" s="15">
        <v>434321.73</v>
      </c>
      <c r="AA926" s="16">
        <v>-5.5353987022348602E-2</v>
      </c>
      <c r="AB926" s="17">
        <v>90518.31</v>
      </c>
      <c r="AC926" s="16">
        <v>-0.136506948949838</v>
      </c>
      <c r="AD926" s="17">
        <v>158426.66</v>
      </c>
      <c r="AE926" s="16">
        <v>-7.8625391532852404E-2</v>
      </c>
      <c r="AF926" s="18">
        <v>4.79816437138519</v>
      </c>
      <c r="AG926" s="16">
        <v>9.3982182982008305E-2</v>
      </c>
      <c r="AH926" s="18">
        <v>2.7414687023004798</v>
      </c>
      <c r="AI926" s="16">
        <v>2.52572670189159E-2</v>
      </c>
      <c r="AJ926" s="15">
        <v>905966.84</v>
      </c>
      <c r="AK926" s="16">
        <v>1.09845821439973E-2</v>
      </c>
      <c r="AL926" s="17">
        <v>194876.95</v>
      </c>
      <c r="AM926" s="16">
        <v>-5.2673960497810798E-2</v>
      </c>
      <c r="AN926" s="17">
        <v>333846.77</v>
      </c>
      <c r="AO926" s="16">
        <v>-6.0276069459587901E-3</v>
      </c>
      <c r="AP926" s="18">
        <v>4.64891738094218</v>
      </c>
      <c r="AQ926" s="16">
        <v>6.7198134525321598E-2</v>
      </c>
      <c r="AR926" s="18">
        <v>2.7137205491010099</v>
      </c>
      <c r="AS926" s="16">
        <v>1.7115353714890501E-2</v>
      </c>
    </row>
    <row r="927" spans="1:45" x14ac:dyDescent="0.2">
      <c r="A927" s="123"/>
      <c r="B927" s="29"/>
      <c r="C927" s="29"/>
      <c r="D927" s="29"/>
      <c r="E927" s="14" t="s">
        <v>285</v>
      </c>
      <c r="F927" s="15">
        <v>32259.35</v>
      </c>
      <c r="G927" s="16">
        <v>0.28216200876625402</v>
      </c>
      <c r="H927" s="17">
        <v>8460.0400000000009</v>
      </c>
      <c r="I927" s="16">
        <v>0.40801901315975603</v>
      </c>
      <c r="J927" s="17">
        <v>13940.46</v>
      </c>
      <c r="K927" s="16">
        <v>0.445733877591657</v>
      </c>
      <c r="L927" s="18">
        <v>3.8131439094850599</v>
      </c>
      <c r="M927" s="16">
        <v>-8.9385869947213897E-2</v>
      </c>
      <c r="N927" s="18">
        <v>2.31408074052076</v>
      </c>
      <c r="O927" s="16">
        <v>-0.113141063760563</v>
      </c>
      <c r="P927" s="15">
        <v>97327.21</v>
      </c>
      <c r="Q927" s="16">
        <v>0.23612491608004199</v>
      </c>
      <c r="R927" s="17">
        <v>26939.69</v>
      </c>
      <c r="S927" s="16">
        <v>0.42262850274812302</v>
      </c>
      <c r="T927" s="17">
        <v>44905.86</v>
      </c>
      <c r="U927" s="16">
        <v>0.45943005156088301</v>
      </c>
      <c r="V927" s="18">
        <v>3.6127813645962501</v>
      </c>
      <c r="W927" s="16">
        <v>-0.13109788416850099</v>
      </c>
      <c r="X927" s="18">
        <v>2.16736100811787</v>
      </c>
      <c r="Y927" s="16">
        <v>-0.153008453705618</v>
      </c>
      <c r="Z927" s="15">
        <v>173558.08</v>
      </c>
      <c r="AA927" s="16">
        <v>0.25026117031675998</v>
      </c>
      <c r="AB927" s="17">
        <v>48453.87</v>
      </c>
      <c r="AC927" s="16">
        <v>0.45375667827078903</v>
      </c>
      <c r="AD927" s="17">
        <v>83106.509999999995</v>
      </c>
      <c r="AE927" s="16">
        <v>0.447843813757411</v>
      </c>
      <c r="AF927" s="18">
        <v>3.58192400318076</v>
      </c>
      <c r="AG927" s="16">
        <v>-0.13997907008488</v>
      </c>
      <c r="AH927" s="18">
        <v>2.0883812832472399</v>
      </c>
      <c r="AI927" s="16">
        <v>-0.13646682160273199</v>
      </c>
      <c r="AJ927" s="15">
        <v>335594.67</v>
      </c>
      <c r="AK927" s="16">
        <v>0.20253648211786199</v>
      </c>
      <c r="AL927" s="17">
        <v>89294.99</v>
      </c>
      <c r="AM927" s="16">
        <v>0.27286459638520399</v>
      </c>
      <c r="AN927" s="17">
        <v>149938.16</v>
      </c>
      <c r="AO927" s="16">
        <v>0.22595150588495</v>
      </c>
      <c r="AP927" s="18">
        <v>3.7582698648602801</v>
      </c>
      <c r="AQ927" s="16">
        <v>-5.5251842550312097E-2</v>
      </c>
      <c r="AR927" s="18">
        <v>2.23822054372283</v>
      </c>
      <c r="AS927" s="16">
        <v>-1.9099469803404701E-2</v>
      </c>
    </row>
    <row r="928" spans="1:45" x14ac:dyDescent="0.2">
      <c r="A928" s="123"/>
      <c r="B928" s="29"/>
      <c r="C928" s="29"/>
      <c r="D928" s="29"/>
      <c r="E928" s="14" t="s">
        <v>286</v>
      </c>
      <c r="F928" s="15">
        <v>144192.04999999999</v>
      </c>
      <c r="G928" s="16">
        <v>-8.4577304986680601E-3</v>
      </c>
      <c r="H928" s="17">
        <v>36832.589999999997</v>
      </c>
      <c r="I928" s="16">
        <v>-1.9011148608428199E-2</v>
      </c>
      <c r="J928" s="17">
        <v>55782.22</v>
      </c>
      <c r="K928" s="16">
        <v>-8.3300781233951599E-2</v>
      </c>
      <c r="L928" s="18">
        <v>3.9147952940588802</v>
      </c>
      <c r="M928" s="16">
        <v>1.0757938884616E-2</v>
      </c>
      <c r="N928" s="18">
        <v>2.5849105682778499</v>
      </c>
      <c r="O928" s="16">
        <v>8.1644065144975797E-2</v>
      </c>
      <c r="P928" s="15">
        <v>423667.22</v>
      </c>
      <c r="Q928" s="16">
        <v>-0.210588620006987</v>
      </c>
      <c r="R928" s="17">
        <v>106499.59</v>
      </c>
      <c r="S928" s="16">
        <v>-0.26166253577397403</v>
      </c>
      <c r="T928" s="17">
        <v>161777.21</v>
      </c>
      <c r="U928" s="16">
        <v>-0.33014760815137201</v>
      </c>
      <c r="V928" s="18">
        <v>3.9781112772359002</v>
      </c>
      <c r="W928" s="16">
        <v>6.9174216725581106E-2</v>
      </c>
      <c r="X928" s="18">
        <v>2.6188312927389501</v>
      </c>
      <c r="Y928" s="16">
        <v>0.17848557323865299</v>
      </c>
      <c r="Z928" s="15">
        <v>776223.4</v>
      </c>
      <c r="AA928" s="16">
        <v>-0.22918925616751401</v>
      </c>
      <c r="AB928" s="17">
        <v>197561.55</v>
      </c>
      <c r="AC928" s="16">
        <v>-0.25973534434738799</v>
      </c>
      <c r="AD928" s="17">
        <v>302753</v>
      </c>
      <c r="AE928" s="16">
        <v>-0.32911466793643501</v>
      </c>
      <c r="AF928" s="18">
        <v>3.92902060142776</v>
      </c>
      <c r="AG928" s="16">
        <v>4.1263739861988301E-2</v>
      </c>
      <c r="AH928" s="18">
        <v>2.5638834297265398</v>
      </c>
      <c r="AI928" s="16">
        <v>0.14894559024202</v>
      </c>
      <c r="AJ928" s="15">
        <v>1527404.64</v>
      </c>
      <c r="AK928" s="16">
        <v>-0.21466137711809599</v>
      </c>
      <c r="AL928" s="17">
        <v>392835.75</v>
      </c>
      <c r="AM928" s="16">
        <v>-0.238517051546599</v>
      </c>
      <c r="AN928" s="17">
        <v>603926.19999999995</v>
      </c>
      <c r="AO928" s="16">
        <v>-0.31659937082569001</v>
      </c>
      <c r="AP928" s="18">
        <v>3.8881508111214398</v>
      </c>
      <c r="AQ928" s="16">
        <v>3.1327916766823102E-2</v>
      </c>
      <c r="AR928" s="18">
        <v>2.5291246513232899</v>
      </c>
      <c r="AS928" s="16">
        <v>0.149162861952229</v>
      </c>
    </row>
    <row r="929" spans="1:45" x14ac:dyDescent="0.2">
      <c r="A929" s="123"/>
      <c r="B929" s="29"/>
      <c r="C929" s="29"/>
      <c r="D929" s="29"/>
      <c r="E929" s="14" t="s">
        <v>287</v>
      </c>
      <c r="F929" s="15">
        <v>164147.82999999999</v>
      </c>
      <c r="G929" s="16">
        <v>9.6266420504907593E-2</v>
      </c>
      <c r="H929" s="17">
        <v>39796.160000000003</v>
      </c>
      <c r="I929" s="16">
        <v>4.10639968210477E-2</v>
      </c>
      <c r="J929" s="17">
        <v>57179.519999999997</v>
      </c>
      <c r="K929" s="16">
        <v>-0.10630845558395401</v>
      </c>
      <c r="L929" s="18">
        <v>4.1247152991645404</v>
      </c>
      <c r="M929" s="16">
        <v>5.3025005045246001E-2</v>
      </c>
      <c r="N929" s="18">
        <v>2.8707451549086098</v>
      </c>
      <c r="O929" s="16">
        <v>0.22667202946541101</v>
      </c>
      <c r="P929" s="15">
        <v>429442.92</v>
      </c>
      <c r="Q929" s="16">
        <v>-0.21723020914542801</v>
      </c>
      <c r="R929" s="17">
        <v>107471.57</v>
      </c>
      <c r="S929" s="16">
        <v>-0.25547476455175</v>
      </c>
      <c r="T929" s="17">
        <v>155288.45000000001</v>
      </c>
      <c r="U929" s="16">
        <v>-0.37886200175067503</v>
      </c>
      <c r="V929" s="18">
        <v>3.9958746299137502</v>
      </c>
      <c r="W929" s="16">
        <v>5.1367708689278403E-2</v>
      </c>
      <c r="X929" s="18">
        <v>2.7654530649253002</v>
      </c>
      <c r="Y929" s="16">
        <v>0.26021881298649502</v>
      </c>
      <c r="Z929" s="15">
        <v>765977.77</v>
      </c>
      <c r="AA929" s="16">
        <v>-0.27228093203376902</v>
      </c>
      <c r="AB929" s="17">
        <v>196068.59</v>
      </c>
      <c r="AC929" s="16">
        <v>-0.29499643792114399</v>
      </c>
      <c r="AD929" s="17">
        <v>284431.53000000003</v>
      </c>
      <c r="AE929" s="16">
        <v>-0.40536501993405699</v>
      </c>
      <c r="AF929" s="18">
        <v>3.9066827073117598</v>
      </c>
      <c r="AG929" s="16">
        <v>3.2220412930103901E-2</v>
      </c>
      <c r="AH929" s="18">
        <v>2.69301286675215</v>
      </c>
      <c r="AI929" s="16">
        <v>0.22380803747120401</v>
      </c>
      <c r="AJ929" s="15">
        <v>1545538.45</v>
      </c>
      <c r="AK929" s="16">
        <v>-0.28368276563078498</v>
      </c>
      <c r="AL929" s="17">
        <v>405393.31</v>
      </c>
      <c r="AM929" s="16">
        <v>-0.29991469145320399</v>
      </c>
      <c r="AN929" s="17">
        <v>592859.39</v>
      </c>
      <c r="AO929" s="16">
        <v>-0.40146425863353102</v>
      </c>
      <c r="AP929" s="18">
        <v>3.8124419221422299</v>
      </c>
      <c r="AQ929" s="16">
        <v>2.3185639841681899E-2</v>
      </c>
      <c r="AR929" s="18">
        <v>2.6069224441228802</v>
      </c>
      <c r="AS929" s="16">
        <v>0.19678272300639499</v>
      </c>
    </row>
    <row r="930" spans="1:45" x14ac:dyDescent="0.2">
      <c r="A930" s="123"/>
      <c r="B930" s="29"/>
      <c r="C930" s="29"/>
      <c r="D930" s="29"/>
      <c r="E930" s="14" t="s">
        <v>288</v>
      </c>
      <c r="F930" s="15">
        <v>157598.57</v>
      </c>
      <c r="G930" s="16">
        <v>0.28673742153769799</v>
      </c>
      <c r="H930" s="17">
        <v>34593.24</v>
      </c>
      <c r="I930" s="16">
        <v>0.23861229695410099</v>
      </c>
      <c r="J930" s="17">
        <v>53795.01</v>
      </c>
      <c r="K930" s="16">
        <v>0.24306941846452801</v>
      </c>
      <c r="L930" s="18">
        <v>4.5557620506202996</v>
      </c>
      <c r="M930" s="16">
        <v>3.8854066524240498E-2</v>
      </c>
      <c r="N930" s="18">
        <v>2.9296131741587201</v>
      </c>
      <c r="O930" s="16">
        <v>3.5129174947533801E-2</v>
      </c>
      <c r="P930" s="15">
        <v>477135.51</v>
      </c>
      <c r="Q930" s="16">
        <v>0.33549647508071001</v>
      </c>
      <c r="R930" s="17">
        <v>102529.81</v>
      </c>
      <c r="S930" s="16">
        <v>0.26609570209539002</v>
      </c>
      <c r="T930" s="17">
        <v>156833.07999999999</v>
      </c>
      <c r="U930" s="16">
        <v>0.213556716857699</v>
      </c>
      <c r="V930" s="18">
        <v>4.6536271743798201</v>
      </c>
      <c r="W930" s="16">
        <v>5.4814792333992397E-2</v>
      </c>
      <c r="X930" s="18">
        <v>3.0423142235043801</v>
      </c>
      <c r="Y930" s="16">
        <v>0.10048130139212</v>
      </c>
      <c r="Z930" s="15">
        <v>901583.72</v>
      </c>
      <c r="AA930" s="16">
        <v>0.33827176803424602</v>
      </c>
      <c r="AB930" s="17">
        <v>199201.83</v>
      </c>
      <c r="AC930" s="16">
        <v>0.36837215423967901</v>
      </c>
      <c r="AD930" s="17">
        <v>302437.36</v>
      </c>
      <c r="AE930" s="16">
        <v>0.216696925447939</v>
      </c>
      <c r="AF930" s="18">
        <v>4.5259811117197097</v>
      </c>
      <c r="AG930" s="16">
        <v>-2.1997222109622201E-2</v>
      </c>
      <c r="AH930" s="18">
        <v>2.9810593506040401</v>
      </c>
      <c r="AI930" s="16">
        <v>9.9922043068818203E-2</v>
      </c>
      <c r="AJ930" s="15">
        <v>1724931.97</v>
      </c>
      <c r="AK930" s="16">
        <v>0.30240957085444897</v>
      </c>
      <c r="AL930" s="17">
        <v>386462.61</v>
      </c>
      <c r="AM930" s="16">
        <v>0.35121830671315601</v>
      </c>
      <c r="AN930" s="17">
        <v>585576.22</v>
      </c>
      <c r="AO930" s="16">
        <v>0.20459414164142101</v>
      </c>
      <c r="AP930" s="18">
        <v>4.4633864321311698</v>
      </c>
      <c r="AQ930" s="16">
        <v>-3.6122020857928198E-2</v>
      </c>
      <c r="AR930" s="18">
        <v>2.9457001686304798</v>
      </c>
      <c r="AS930" s="16">
        <v>8.1201979846707004E-2</v>
      </c>
    </row>
    <row r="931" spans="1:45" x14ac:dyDescent="0.2">
      <c r="A931" s="123"/>
      <c r="B931" s="29"/>
      <c r="C931" s="29"/>
      <c r="D931" s="29"/>
      <c r="E931" s="14" t="s">
        <v>289</v>
      </c>
      <c r="F931" s="15">
        <v>77345.86</v>
      </c>
      <c r="G931" s="16">
        <v>0.21226606205285001</v>
      </c>
      <c r="H931" s="17">
        <v>19197.169999999998</v>
      </c>
      <c r="I931" s="16">
        <v>0.15879665372285101</v>
      </c>
      <c r="J931" s="17">
        <v>26914.83</v>
      </c>
      <c r="K931" s="16">
        <v>0.149453861830631</v>
      </c>
      <c r="L931" s="18">
        <v>4.0290240696936097</v>
      </c>
      <c r="M931" s="16">
        <v>4.6142183926937301E-2</v>
      </c>
      <c r="N931" s="18">
        <v>2.8737264920491801</v>
      </c>
      <c r="O931" s="16">
        <v>5.4645255723604499E-2</v>
      </c>
      <c r="P931" s="15">
        <v>216721.87</v>
      </c>
      <c r="Q931" s="16">
        <v>0.181214008492982</v>
      </c>
      <c r="R931" s="17">
        <v>53942.65</v>
      </c>
      <c r="S931" s="16">
        <v>0.12862608764060299</v>
      </c>
      <c r="T931" s="17">
        <v>74421.47</v>
      </c>
      <c r="U931" s="16">
        <v>0.13328575109382301</v>
      </c>
      <c r="V931" s="18">
        <v>4.0176348399643</v>
      </c>
      <c r="W931" s="16">
        <v>4.65946352191043E-2</v>
      </c>
      <c r="X931" s="18">
        <v>2.9120880036365899</v>
      </c>
      <c r="Y931" s="16">
        <v>4.2291414458268298E-2</v>
      </c>
      <c r="Z931" s="15">
        <v>403754.94</v>
      </c>
      <c r="AA931" s="16">
        <v>0.22414991597810699</v>
      </c>
      <c r="AB931" s="17">
        <v>100238.18</v>
      </c>
      <c r="AC931" s="16">
        <v>0.175628534045291</v>
      </c>
      <c r="AD931" s="17">
        <v>141609.5</v>
      </c>
      <c r="AE931" s="16">
        <v>0.17713798930555399</v>
      </c>
      <c r="AF931" s="18">
        <v>4.0279556153154399</v>
      </c>
      <c r="AG931" s="16">
        <v>4.1272715426407099E-2</v>
      </c>
      <c r="AH931" s="18">
        <v>2.8511854077586598</v>
      </c>
      <c r="AI931" s="16">
        <v>3.9937481501456602E-2</v>
      </c>
      <c r="AJ931" s="15">
        <v>795772.15</v>
      </c>
      <c r="AK931" s="16">
        <v>0.27076976035091199</v>
      </c>
      <c r="AL931" s="17">
        <v>196651.55</v>
      </c>
      <c r="AM931" s="16">
        <v>0.21971756364562001</v>
      </c>
      <c r="AN931" s="17">
        <v>279568.36</v>
      </c>
      <c r="AO931" s="16">
        <v>0.18294034056289299</v>
      </c>
      <c r="AP931" s="18">
        <v>4.0466101080820396</v>
      </c>
      <c r="AQ931" s="16">
        <v>4.18557526979461E-2</v>
      </c>
      <c r="AR931" s="18">
        <v>2.84643137013073</v>
      </c>
      <c r="AS931" s="16">
        <v>7.4246702708799794E-2</v>
      </c>
    </row>
    <row r="932" spans="1:45" x14ac:dyDescent="0.2">
      <c r="A932" s="123"/>
      <c r="B932" s="29"/>
      <c r="C932" s="29"/>
      <c r="D932" s="29"/>
      <c r="E932" s="14" t="s">
        <v>290</v>
      </c>
      <c r="F932" s="15">
        <v>68938.880000000005</v>
      </c>
      <c r="G932" s="16">
        <v>5.3782612151561299E-2</v>
      </c>
      <c r="H932" s="17">
        <v>16354.83</v>
      </c>
      <c r="I932" s="16">
        <v>3.1522468565200697E-2</v>
      </c>
      <c r="J932" s="17">
        <v>30402.39</v>
      </c>
      <c r="K932" s="16">
        <v>9.6459184089319694E-2</v>
      </c>
      <c r="L932" s="18">
        <v>4.2152000357081096</v>
      </c>
      <c r="M932" s="16">
        <v>2.1579892115509199E-2</v>
      </c>
      <c r="N932" s="18">
        <v>2.26754804474254</v>
      </c>
      <c r="O932" s="16">
        <v>-3.8922171073065698E-2</v>
      </c>
      <c r="P932" s="15">
        <v>205799.92</v>
      </c>
      <c r="Q932" s="16">
        <v>3.7736458908015399E-2</v>
      </c>
      <c r="R932" s="17">
        <v>48951.94</v>
      </c>
      <c r="S932" s="16">
        <v>3.4764622860523099E-3</v>
      </c>
      <c r="T932" s="17">
        <v>91011.89</v>
      </c>
      <c r="U932" s="16">
        <v>7.1213566430340006E-2</v>
      </c>
      <c r="V932" s="18">
        <v>4.2041218386850403</v>
      </c>
      <c r="W932" s="16">
        <v>3.4141305660438E-2</v>
      </c>
      <c r="X932" s="18">
        <v>2.2612421300118002</v>
      </c>
      <c r="Y932" s="16">
        <v>-3.1251571648669499E-2</v>
      </c>
      <c r="Z932" s="15">
        <v>387476.5</v>
      </c>
      <c r="AA932" s="16">
        <v>3.4698467776320498E-2</v>
      </c>
      <c r="AB932" s="17">
        <v>91993.26</v>
      </c>
      <c r="AC932" s="16">
        <v>-5.5516981827180402E-3</v>
      </c>
      <c r="AD932" s="17">
        <v>170863.63</v>
      </c>
      <c r="AE932" s="16">
        <v>3.3282154115905502E-2</v>
      </c>
      <c r="AF932" s="18">
        <v>4.2120096624470102</v>
      </c>
      <c r="AG932" s="16">
        <v>4.0474870222498703E-2</v>
      </c>
      <c r="AH932" s="18">
        <v>2.2677529442632101</v>
      </c>
      <c r="AI932" s="16">
        <v>1.3706940110921101E-3</v>
      </c>
      <c r="AJ932" s="15">
        <v>788636.6</v>
      </c>
      <c r="AK932" s="16">
        <v>0.14699093055305301</v>
      </c>
      <c r="AL932" s="17">
        <v>188481.77</v>
      </c>
      <c r="AM932" s="16">
        <v>0.13056024768442201</v>
      </c>
      <c r="AN932" s="17">
        <v>342642.22</v>
      </c>
      <c r="AO932" s="16">
        <v>0.116870386734075</v>
      </c>
      <c r="AP932" s="18">
        <v>4.1841531942319898</v>
      </c>
      <c r="AQ932" s="16">
        <v>1.4533221827217301E-2</v>
      </c>
      <c r="AR932" s="18">
        <v>2.3016328810851201</v>
      </c>
      <c r="AS932" s="16">
        <v>2.69687012716451E-2</v>
      </c>
    </row>
    <row r="933" spans="1:45" x14ac:dyDescent="0.2">
      <c r="A933" s="123"/>
      <c r="B933" s="29"/>
      <c r="C933" s="29"/>
      <c r="D933" s="29"/>
      <c r="E933" s="14" t="s">
        <v>291</v>
      </c>
      <c r="F933" s="15">
        <v>175895.92</v>
      </c>
      <c r="G933" s="16">
        <v>0.54085961286997197</v>
      </c>
      <c r="H933" s="17">
        <v>33329.31</v>
      </c>
      <c r="I933" s="16">
        <v>0.67462174521004503</v>
      </c>
      <c r="J933" s="17">
        <v>63580.43</v>
      </c>
      <c r="K933" s="16">
        <v>0.74145104783534799</v>
      </c>
      <c r="L933" s="18">
        <v>5.2775145960117396</v>
      </c>
      <c r="M933" s="16">
        <v>-7.9876027361209398E-2</v>
      </c>
      <c r="N933" s="18">
        <v>2.76651038692252</v>
      </c>
      <c r="O933" s="16">
        <v>-0.115186375875862</v>
      </c>
      <c r="P933" s="15">
        <v>500658.72</v>
      </c>
      <c r="Q933" s="16">
        <v>0.25950127033452802</v>
      </c>
      <c r="R933" s="17">
        <v>90836.78</v>
      </c>
      <c r="S933" s="16">
        <v>0.242709969886062</v>
      </c>
      <c r="T933" s="17">
        <v>172503.66</v>
      </c>
      <c r="U933" s="16">
        <v>0.261357534115159</v>
      </c>
      <c r="V933" s="18">
        <v>5.5116299807192597</v>
      </c>
      <c r="W933" s="16">
        <v>1.3511841745347799E-2</v>
      </c>
      <c r="X933" s="18">
        <v>2.9023078119038201</v>
      </c>
      <c r="Y933" s="16">
        <v>-1.47163966633184E-3</v>
      </c>
      <c r="Z933" s="15">
        <v>933851.62</v>
      </c>
      <c r="AA933" s="16">
        <v>0.42830334207413401</v>
      </c>
      <c r="AB933" s="17">
        <v>170193.96</v>
      </c>
      <c r="AC933" s="16">
        <v>0.44235225322570398</v>
      </c>
      <c r="AD933" s="17">
        <v>329278.84000000003</v>
      </c>
      <c r="AE933" s="16">
        <v>0.47133787703445201</v>
      </c>
      <c r="AF933" s="18">
        <v>5.4869844969821502</v>
      </c>
      <c r="AG933" s="16">
        <v>-9.7402774669992104E-3</v>
      </c>
      <c r="AH933" s="18">
        <v>2.8360511109672299</v>
      </c>
      <c r="AI933" s="16">
        <v>-2.9248574125649601E-2</v>
      </c>
      <c r="AJ933" s="15">
        <v>1705635.52</v>
      </c>
      <c r="AK933" s="16">
        <v>0.71010626791727904</v>
      </c>
      <c r="AL933" s="17">
        <v>314618.48</v>
      </c>
      <c r="AM933" s="16">
        <v>0.67455351366530503</v>
      </c>
      <c r="AN933" s="17">
        <v>610282.55000000005</v>
      </c>
      <c r="AO933" s="16">
        <v>0.75943225940221903</v>
      </c>
      <c r="AP933" s="18">
        <v>5.4212820556503898</v>
      </c>
      <c r="AQ933" s="16">
        <v>2.1231184289927599E-2</v>
      </c>
      <c r="AR933" s="18">
        <v>2.7948292475345999</v>
      </c>
      <c r="AS933" s="16">
        <v>-2.8035175109099499E-2</v>
      </c>
    </row>
    <row r="934" spans="1:45" x14ac:dyDescent="0.2">
      <c r="A934" s="123"/>
      <c r="B934" s="29"/>
      <c r="C934" s="29"/>
      <c r="D934" s="29"/>
      <c r="E934" s="14" t="s">
        <v>292</v>
      </c>
      <c r="F934" s="15">
        <v>434404.39</v>
      </c>
      <c r="G934" s="16">
        <v>3.9867504409039203E-2</v>
      </c>
      <c r="H934" s="17">
        <v>88677.96</v>
      </c>
      <c r="I934" s="16">
        <v>4.1823209060827898E-2</v>
      </c>
      <c r="J934" s="17">
        <v>179215.09</v>
      </c>
      <c r="K934" s="16">
        <v>4.4195890036786097E-2</v>
      </c>
      <c r="L934" s="18">
        <v>4.8986736952451304</v>
      </c>
      <c r="M934" s="16">
        <v>-1.8771943596379299E-3</v>
      </c>
      <c r="N934" s="18">
        <v>2.4239275275312999</v>
      </c>
      <c r="O934" s="16">
        <v>-4.1451854666794703E-3</v>
      </c>
      <c r="P934" s="15">
        <v>1318878.22</v>
      </c>
      <c r="Q934" s="16">
        <v>1.37486307845377E-2</v>
      </c>
      <c r="R934" s="17">
        <v>264160.48</v>
      </c>
      <c r="S934" s="16">
        <v>7.7094054563457796E-3</v>
      </c>
      <c r="T934" s="17">
        <v>531728.93999999994</v>
      </c>
      <c r="U934" s="16">
        <v>1.3816091224677999E-2</v>
      </c>
      <c r="V934" s="18">
        <v>4.99271586726372</v>
      </c>
      <c r="W934" s="16">
        <v>5.9930226863935199E-3</v>
      </c>
      <c r="X934" s="18">
        <v>2.4803581689572902</v>
      </c>
      <c r="Y934" s="16">
        <v>-6.6541102202004698E-5</v>
      </c>
      <c r="Z934" s="15">
        <v>2441772.4700000002</v>
      </c>
      <c r="AA934" s="16">
        <v>3.0031728186537598E-2</v>
      </c>
      <c r="AB934" s="17">
        <v>496754.98</v>
      </c>
      <c r="AC934" s="16">
        <v>3.9547245352977399E-2</v>
      </c>
      <c r="AD934" s="17">
        <v>1018159.94</v>
      </c>
      <c r="AE934" s="16">
        <v>4.6104874259657903E-2</v>
      </c>
      <c r="AF934" s="18">
        <v>4.9154463836477298</v>
      </c>
      <c r="AG934" s="16">
        <v>-9.1535206398520794E-3</v>
      </c>
      <c r="AH934" s="18">
        <v>2.3982209219506299</v>
      </c>
      <c r="AI934" s="16">
        <v>-1.5364755932807899E-2</v>
      </c>
      <c r="AJ934" s="15">
        <v>4828873.95</v>
      </c>
      <c r="AK934" s="16">
        <v>6.0846439064927899E-2</v>
      </c>
      <c r="AL934" s="17">
        <v>994144.92</v>
      </c>
      <c r="AM934" s="16">
        <v>9.7430623766239899E-2</v>
      </c>
      <c r="AN934" s="17">
        <v>2039585.59</v>
      </c>
      <c r="AO934" s="16">
        <v>9.9780744897718099E-2</v>
      </c>
      <c r="AP934" s="18">
        <v>4.85731391153716</v>
      </c>
      <c r="AQ934" s="16">
        <v>-3.3336216348474002E-2</v>
      </c>
      <c r="AR934" s="18">
        <v>2.36757602803028</v>
      </c>
      <c r="AS934" s="16">
        <v>-3.5401879886896297E-2</v>
      </c>
    </row>
    <row r="935" spans="1:45" x14ac:dyDescent="0.2">
      <c r="A935" s="123"/>
      <c r="B935" s="29"/>
      <c r="C935" s="29"/>
      <c r="D935" s="29"/>
      <c r="E935" s="14" t="s">
        <v>293</v>
      </c>
      <c r="F935" s="15">
        <v>42899.38</v>
      </c>
      <c r="G935" s="16">
        <v>0.58205138606668305</v>
      </c>
      <c r="H935" s="17">
        <v>10416.629999999999</v>
      </c>
      <c r="I935" s="16">
        <v>0.98277171523364104</v>
      </c>
      <c r="J935" s="17">
        <v>14659.61</v>
      </c>
      <c r="K935" s="16">
        <v>0.908130073893197</v>
      </c>
      <c r="L935" s="18">
        <v>4.1183549766095204</v>
      </c>
      <c r="M935" s="16">
        <v>-0.20210109216720301</v>
      </c>
      <c r="N935" s="18">
        <v>2.9263657082282499</v>
      </c>
      <c r="O935" s="16">
        <v>-0.17088912977573301</v>
      </c>
      <c r="P935" s="15">
        <v>116656.79</v>
      </c>
      <c r="Q935" s="16">
        <v>0.56567738347253604</v>
      </c>
      <c r="R935" s="17">
        <v>27705.22</v>
      </c>
      <c r="S935" s="16">
        <v>0.88416922772457696</v>
      </c>
      <c r="T935" s="17">
        <v>39457.589999999997</v>
      </c>
      <c r="U935" s="16">
        <v>0.84087410003471097</v>
      </c>
      <c r="V935" s="18">
        <v>4.2106429763055502</v>
      </c>
      <c r="W935" s="16">
        <v>-0.16903568934552099</v>
      </c>
      <c r="X935" s="18">
        <v>2.9565107752399502</v>
      </c>
      <c r="Y935" s="16">
        <v>-0.14949241588927001</v>
      </c>
      <c r="Z935" s="15">
        <v>206295.78</v>
      </c>
      <c r="AA935" s="16">
        <v>0.401428671290049</v>
      </c>
      <c r="AB935" s="17">
        <v>48261.61</v>
      </c>
      <c r="AC935" s="16">
        <v>0.63682239136318397</v>
      </c>
      <c r="AD935" s="17">
        <v>72399.3</v>
      </c>
      <c r="AE935" s="16">
        <v>0.52463456325220303</v>
      </c>
      <c r="AF935" s="18">
        <v>4.2745316619151303</v>
      </c>
      <c r="AG935" s="16">
        <v>-0.14381140025650199</v>
      </c>
      <c r="AH935" s="18">
        <v>2.8494167761290501</v>
      </c>
      <c r="AI935" s="16">
        <v>-8.0810113407991394E-2</v>
      </c>
      <c r="AJ935" s="15">
        <v>385021.26</v>
      </c>
      <c r="AK935" s="16">
        <v>0.25573250186906299</v>
      </c>
      <c r="AL935" s="17">
        <v>87423.9</v>
      </c>
      <c r="AM935" s="16">
        <v>0.34339724814077199</v>
      </c>
      <c r="AN935" s="17">
        <v>130054.27</v>
      </c>
      <c r="AO935" s="16">
        <v>0.18988864819455301</v>
      </c>
      <c r="AP935" s="18">
        <v>4.4040732568553898</v>
      </c>
      <c r="AQ935" s="16">
        <v>-6.5256011498486005E-2</v>
      </c>
      <c r="AR935" s="18">
        <v>2.9604661192592898</v>
      </c>
      <c r="AS935" s="16">
        <v>5.5336147440700499E-2</v>
      </c>
    </row>
    <row r="936" spans="1:45" x14ac:dyDescent="0.2">
      <c r="A936" s="123"/>
      <c r="B936" s="29"/>
      <c r="C936" s="29"/>
      <c r="D936" s="29"/>
      <c r="E936" s="14" t="s">
        <v>294</v>
      </c>
      <c r="F936" s="15">
        <v>232165.37</v>
      </c>
      <c r="G936" s="16">
        <v>0.124583818913255</v>
      </c>
      <c r="H936" s="17">
        <v>55860.4</v>
      </c>
      <c r="I936" s="16">
        <v>0.12569597277391001</v>
      </c>
      <c r="J936" s="17">
        <v>99934.77</v>
      </c>
      <c r="K936" s="16">
        <v>0.140743156467036</v>
      </c>
      <c r="L936" s="18">
        <v>4.15617091893363</v>
      </c>
      <c r="M936" s="16">
        <v>-9.8797000926873E-4</v>
      </c>
      <c r="N936" s="18">
        <v>2.3231691032060202</v>
      </c>
      <c r="O936" s="16">
        <v>-1.41656230521059E-2</v>
      </c>
      <c r="P936" s="15">
        <v>710978.97</v>
      </c>
      <c r="Q936" s="16">
        <v>0.11535613151049599</v>
      </c>
      <c r="R936" s="17">
        <v>171161.56</v>
      </c>
      <c r="S936" s="16">
        <v>0.106285494160804</v>
      </c>
      <c r="T936" s="17">
        <v>306659.03000000003</v>
      </c>
      <c r="U936" s="16">
        <v>0.120312421511484</v>
      </c>
      <c r="V936" s="18">
        <v>4.15384721896669</v>
      </c>
      <c r="W936" s="16">
        <v>8.1991831200614994E-3</v>
      </c>
      <c r="X936" s="18">
        <v>2.3184674196614998</v>
      </c>
      <c r="Y936" s="16">
        <v>-4.4240248575495404E-3</v>
      </c>
      <c r="Z936" s="15">
        <v>1314537.33</v>
      </c>
      <c r="AA936" s="16">
        <v>9.0921496256967493E-2</v>
      </c>
      <c r="AB936" s="17">
        <v>316370.02</v>
      </c>
      <c r="AC936" s="16">
        <v>7.4968013782912402E-2</v>
      </c>
      <c r="AD936" s="17">
        <v>569938.44999999995</v>
      </c>
      <c r="AE936" s="16">
        <v>8.03409112837037E-2</v>
      </c>
      <c r="AF936" s="18">
        <v>4.1550628912309699</v>
      </c>
      <c r="AG936" s="16">
        <v>1.4840890398136901E-2</v>
      </c>
      <c r="AH936" s="18">
        <v>2.3064548987702098</v>
      </c>
      <c r="AI936" s="16">
        <v>9.7937464579506295E-3</v>
      </c>
      <c r="AJ936" s="15">
        <v>2566654.9500000002</v>
      </c>
      <c r="AK936" s="16">
        <v>0.17005163999380499</v>
      </c>
      <c r="AL936" s="17">
        <v>617671.38</v>
      </c>
      <c r="AM936" s="16">
        <v>0.171203065588306</v>
      </c>
      <c r="AN936" s="17">
        <v>1104510</v>
      </c>
      <c r="AO936" s="16">
        <v>0.148515461800108</v>
      </c>
      <c r="AP936" s="18">
        <v>4.1553729589996502</v>
      </c>
      <c r="AQ936" s="16">
        <v>-9.8311354224716002E-4</v>
      </c>
      <c r="AR936" s="18">
        <v>2.3237951218187298</v>
      </c>
      <c r="AS936" s="16">
        <v>1.8751317600846602E-2</v>
      </c>
    </row>
    <row r="937" spans="1:45" x14ac:dyDescent="0.2">
      <c r="A937" s="123"/>
      <c r="B937" s="29"/>
      <c r="C937" s="29"/>
      <c r="D937" s="29"/>
      <c r="E937" s="14" t="s">
        <v>295</v>
      </c>
      <c r="F937" s="15">
        <v>212927.53</v>
      </c>
      <c r="G937" s="16">
        <v>0.203984123713532</v>
      </c>
      <c r="H937" s="17">
        <v>51048.36</v>
      </c>
      <c r="I937" s="16">
        <v>8.5776088974817796E-2</v>
      </c>
      <c r="J937" s="17">
        <v>97177.19</v>
      </c>
      <c r="K937" s="16">
        <v>7.8917467421701304E-2</v>
      </c>
      <c r="L937" s="18">
        <v>4.1710944288905702</v>
      </c>
      <c r="M937" s="16">
        <v>0.10886962416931199</v>
      </c>
      <c r="N937" s="18">
        <v>2.1911266419619699</v>
      </c>
      <c r="O937" s="16">
        <v>0.115918650006384</v>
      </c>
      <c r="P937" s="15">
        <v>658946.39</v>
      </c>
      <c r="Q937" s="16">
        <v>0.12551181433481401</v>
      </c>
      <c r="R937" s="17">
        <v>174857.11</v>
      </c>
      <c r="S937" s="16">
        <v>0.12656648224413999</v>
      </c>
      <c r="T937" s="17">
        <v>335078.15000000002</v>
      </c>
      <c r="U937" s="16">
        <v>0.125127281817768</v>
      </c>
      <c r="V937" s="18">
        <v>3.7684849646662899</v>
      </c>
      <c r="W937" s="16">
        <v>-9.3617902356317895E-4</v>
      </c>
      <c r="X937" s="18">
        <v>1.96654538650163</v>
      </c>
      <c r="Y937" s="16">
        <v>3.4176801439205899E-4</v>
      </c>
      <c r="Z937" s="15">
        <v>1315366.02</v>
      </c>
      <c r="AA937" s="16">
        <v>0.24572853661727201</v>
      </c>
      <c r="AB937" s="17">
        <v>351647.09</v>
      </c>
      <c r="AC937" s="16">
        <v>0.26921736049619299</v>
      </c>
      <c r="AD937" s="17">
        <v>682979.81</v>
      </c>
      <c r="AE937" s="16">
        <v>0.27392819368877003</v>
      </c>
      <c r="AF937" s="18">
        <v>3.74058553989456</v>
      </c>
      <c r="AG937" s="16">
        <v>-1.85065415979953E-2</v>
      </c>
      <c r="AH937" s="18">
        <v>1.9259222611573199</v>
      </c>
      <c r="AI937" s="16">
        <v>-2.2135986322621901E-2</v>
      </c>
      <c r="AJ937" s="15">
        <v>2415475.9500000002</v>
      </c>
      <c r="AK937" s="16">
        <v>0.535640729348558</v>
      </c>
      <c r="AL937" s="17">
        <v>638139.17000000004</v>
      </c>
      <c r="AM937" s="16">
        <v>0.52229845466491298</v>
      </c>
      <c r="AN937" s="17">
        <v>1235386.3999999999</v>
      </c>
      <c r="AO937" s="16">
        <v>0.538089830763684</v>
      </c>
      <c r="AP937" s="18">
        <v>3.7851867798680998</v>
      </c>
      <c r="AQ937" s="16">
        <v>8.7645590408101E-3</v>
      </c>
      <c r="AR937" s="18">
        <v>1.95523922717621</v>
      </c>
      <c r="AS937" s="16">
        <v>-1.5923006355943699E-3</v>
      </c>
    </row>
    <row r="938" spans="1:45" x14ac:dyDescent="0.2">
      <c r="A938" s="123"/>
      <c r="B938" s="29"/>
      <c r="C938" s="29"/>
      <c r="D938" s="29"/>
      <c r="E938" s="14" t="s">
        <v>296</v>
      </c>
      <c r="F938" s="15">
        <v>224040.85</v>
      </c>
      <c r="G938" s="16">
        <v>0.44811010197102302</v>
      </c>
      <c r="H938" s="17">
        <v>52073.21</v>
      </c>
      <c r="I938" s="16">
        <v>0.28754525725704699</v>
      </c>
      <c r="J938" s="17">
        <v>92694.06</v>
      </c>
      <c r="K938" s="16">
        <v>0.320389646741085</v>
      </c>
      <c r="L938" s="18">
        <v>4.3024205728819096</v>
      </c>
      <c r="M938" s="16">
        <v>0.124706175421001</v>
      </c>
      <c r="N938" s="18">
        <v>2.41699252357702</v>
      </c>
      <c r="O938" s="16">
        <v>9.6729367384219098E-2</v>
      </c>
      <c r="P938" s="15">
        <v>733678.52</v>
      </c>
      <c r="Q938" s="16">
        <v>0.41891598607182101</v>
      </c>
      <c r="R938" s="17">
        <v>179966.73</v>
      </c>
      <c r="S938" s="16">
        <v>0.32823126891972398</v>
      </c>
      <c r="T938" s="17">
        <v>324927.33</v>
      </c>
      <c r="U938" s="16">
        <v>0.36974059531279602</v>
      </c>
      <c r="V938" s="18">
        <v>4.0767452962000297</v>
      </c>
      <c r="W938" s="16">
        <v>6.8274794664224606E-2</v>
      </c>
      <c r="X938" s="18">
        <v>2.2579772529445301</v>
      </c>
      <c r="Y938" s="16">
        <v>3.5901243583859502E-2</v>
      </c>
      <c r="Z938" s="15">
        <v>1442771.29</v>
      </c>
      <c r="AA938" s="16">
        <v>0.37903318960599303</v>
      </c>
      <c r="AB938" s="17">
        <v>362363.94</v>
      </c>
      <c r="AC938" s="16">
        <v>0.25221531814928799</v>
      </c>
      <c r="AD938" s="17">
        <v>675896.18</v>
      </c>
      <c r="AE938" s="16">
        <v>0.26802843071261401</v>
      </c>
      <c r="AF938" s="18">
        <v>3.9815531589594699</v>
      </c>
      <c r="AG938" s="16">
        <v>0.10127481242134601</v>
      </c>
      <c r="AH938" s="18">
        <v>2.1346048885791902</v>
      </c>
      <c r="AI938" s="16">
        <v>8.7541222424323495E-2</v>
      </c>
      <c r="AJ938" s="15">
        <v>2588191.7999999998</v>
      </c>
      <c r="AK938" s="16">
        <v>0.50291183848950505</v>
      </c>
      <c r="AL938" s="17">
        <v>650435.74</v>
      </c>
      <c r="AM938" s="16">
        <v>0.39216536919945599</v>
      </c>
      <c r="AN938" s="17">
        <v>1207599.6399999999</v>
      </c>
      <c r="AO938" s="16">
        <v>0.41968004897733002</v>
      </c>
      <c r="AP938" s="18">
        <v>3.9791660279922501</v>
      </c>
      <c r="AQ938" s="16">
        <v>7.9549794686914393E-2</v>
      </c>
      <c r="AR938" s="18">
        <v>2.1432532060046001</v>
      </c>
      <c r="AS938" s="16">
        <v>5.8627146005277998E-2</v>
      </c>
    </row>
    <row r="939" spans="1:45" x14ac:dyDescent="0.2">
      <c r="A939" s="123"/>
      <c r="B939" s="29"/>
      <c r="C939" s="29"/>
      <c r="D939" s="29"/>
      <c r="E939" s="14" t="s">
        <v>297</v>
      </c>
      <c r="F939" s="15">
        <v>63938.87</v>
      </c>
      <c r="G939" s="16">
        <v>0.35509585660568999</v>
      </c>
      <c r="H939" s="17">
        <v>15495.16</v>
      </c>
      <c r="I939" s="16">
        <v>0.55598735139444999</v>
      </c>
      <c r="J939" s="17">
        <v>23664.52</v>
      </c>
      <c r="K939" s="16">
        <v>0.46392751293064299</v>
      </c>
      <c r="L939" s="18">
        <v>4.1263768815552702</v>
      </c>
      <c r="M939" s="16">
        <v>-0.12910869398052899</v>
      </c>
      <c r="N939" s="18">
        <v>2.7018874669758799</v>
      </c>
      <c r="O939" s="16">
        <v>-7.4342243972915098E-2</v>
      </c>
      <c r="P939" s="15">
        <v>174550.65</v>
      </c>
      <c r="Q939" s="16">
        <v>0.355373385147151</v>
      </c>
      <c r="R939" s="17">
        <v>41631.699999999997</v>
      </c>
      <c r="S939" s="16">
        <v>0.50139169684594398</v>
      </c>
      <c r="T939" s="17">
        <v>64834.58</v>
      </c>
      <c r="U939" s="16">
        <v>0.44081455051006102</v>
      </c>
      <c r="V939" s="18">
        <v>4.1927341424923803</v>
      </c>
      <c r="W939" s="16">
        <v>-9.7255307862393198E-2</v>
      </c>
      <c r="X939" s="18">
        <v>2.6922461748036302</v>
      </c>
      <c r="Y939" s="16">
        <v>-5.93005986319773E-2</v>
      </c>
      <c r="Z939" s="15">
        <v>328050.78000000003</v>
      </c>
      <c r="AA939" s="16">
        <v>0.28679039934653699</v>
      </c>
      <c r="AB939" s="17">
        <v>77682.039999999994</v>
      </c>
      <c r="AC939" s="16">
        <v>0.409909801174906</v>
      </c>
      <c r="AD939" s="17">
        <v>124987.5</v>
      </c>
      <c r="AE939" s="16">
        <v>0.31707895360784</v>
      </c>
      <c r="AF939" s="18">
        <v>4.2229938863603502</v>
      </c>
      <c r="AG939" s="16">
        <v>-8.7324310906818997E-2</v>
      </c>
      <c r="AH939" s="18">
        <v>2.6246687068706902</v>
      </c>
      <c r="AI939" s="16">
        <v>-2.2996764300525999E-2</v>
      </c>
      <c r="AJ939" s="15">
        <v>624569.18999999994</v>
      </c>
      <c r="AK939" s="16">
        <v>0.211265945703557</v>
      </c>
      <c r="AL939" s="17">
        <v>145071.09</v>
      </c>
      <c r="AM939" s="16">
        <v>0.26744085371420601</v>
      </c>
      <c r="AN939" s="17">
        <v>233741.74</v>
      </c>
      <c r="AO939" s="16">
        <v>0.16717800440612199</v>
      </c>
      <c r="AP939" s="18">
        <v>4.3052629576299504</v>
      </c>
      <c r="AQ939" s="16">
        <v>-4.4321522259622603E-2</v>
      </c>
      <c r="AR939" s="18">
        <v>2.6720481759056001</v>
      </c>
      <c r="AS939" s="16">
        <v>3.7773108412772302E-2</v>
      </c>
    </row>
    <row r="940" spans="1:45" x14ac:dyDescent="0.2">
      <c r="A940" s="123"/>
      <c r="B940" s="29"/>
      <c r="C940" s="29"/>
      <c r="D940" s="29"/>
      <c r="E940" s="14" t="s">
        <v>298</v>
      </c>
      <c r="F940" s="15">
        <v>105264.99</v>
      </c>
      <c r="G940" s="16">
        <v>0.13970637116114401</v>
      </c>
      <c r="H940" s="17">
        <v>25217.5</v>
      </c>
      <c r="I940" s="16">
        <v>0.15749665844129099</v>
      </c>
      <c r="J940" s="17">
        <v>37410.76</v>
      </c>
      <c r="K940" s="16">
        <v>0.15131144049801101</v>
      </c>
      <c r="L940" s="18">
        <v>4.1742833349856197</v>
      </c>
      <c r="M940" s="16">
        <v>-1.5369623013948199E-2</v>
      </c>
      <c r="N940" s="18">
        <v>2.81376240418532</v>
      </c>
      <c r="O940" s="16">
        <v>-1.0079869728253E-2</v>
      </c>
      <c r="P940" s="15">
        <v>298013.34000000003</v>
      </c>
      <c r="Q940" s="16">
        <v>0.103128658577122</v>
      </c>
      <c r="R940" s="17">
        <v>72022.850000000006</v>
      </c>
      <c r="S940" s="16">
        <v>0.115020098053483</v>
      </c>
      <c r="T940" s="17">
        <v>104994.54</v>
      </c>
      <c r="U940" s="16">
        <v>0.101653605097081</v>
      </c>
      <c r="V940" s="18">
        <v>4.1377610022374798</v>
      </c>
      <c r="W940" s="16">
        <v>-1.06647759059409E-2</v>
      </c>
      <c r="X940" s="18">
        <v>2.8383698809480999</v>
      </c>
      <c r="Y940" s="16">
        <v>1.3389449035673699E-3</v>
      </c>
      <c r="Z940" s="15">
        <v>544558.68999999994</v>
      </c>
      <c r="AA940" s="16">
        <v>7.3704735061891097E-2</v>
      </c>
      <c r="AB940" s="17">
        <v>128659.26</v>
      </c>
      <c r="AC940" s="16">
        <v>9.5671137347416405E-2</v>
      </c>
      <c r="AD940" s="17">
        <v>195602.6</v>
      </c>
      <c r="AE940" s="16">
        <v>7.6887240448712493E-2</v>
      </c>
      <c r="AF940" s="18">
        <v>4.2325650714919396</v>
      </c>
      <c r="AG940" s="16">
        <v>-2.00483535038673E-2</v>
      </c>
      <c r="AH940" s="18">
        <v>2.7840053762066601</v>
      </c>
      <c r="AI940" s="16">
        <v>-2.9552819155842102E-3</v>
      </c>
      <c r="AJ940" s="15">
        <v>1124288.47</v>
      </c>
      <c r="AK940" s="16">
        <v>0.16142131617873501</v>
      </c>
      <c r="AL940" s="17">
        <v>263693.57</v>
      </c>
      <c r="AM940" s="16">
        <v>0.223300116469176</v>
      </c>
      <c r="AN940" s="17">
        <v>406584.63</v>
      </c>
      <c r="AO940" s="16">
        <v>0.15017171049417499</v>
      </c>
      <c r="AP940" s="18">
        <v>4.2636173115635696</v>
      </c>
      <c r="AQ940" s="16">
        <v>-5.0583499059120698E-2</v>
      </c>
      <c r="AR940" s="18">
        <v>2.7652016014476501</v>
      </c>
      <c r="AS940" s="16">
        <v>9.7808054066351301E-3</v>
      </c>
    </row>
    <row r="941" spans="1:45" x14ac:dyDescent="0.2">
      <c r="A941" s="123"/>
      <c r="B941" s="29"/>
      <c r="C941" s="29"/>
      <c r="D941" s="29"/>
      <c r="E941" s="14" t="s">
        <v>299</v>
      </c>
      <c r="F941" s="15">
        <v>659947.56999999995</v>
      </c>
      <c r="G941" s="16">
        <v>0.15139759019160201</v>
      </c>
      <c r="H941" s="17">
        <v>190575.26</v>
      </c>
      <c r="I941" s="16">
        <v>0.37987654366576501</v>
      </c>
      <c r="J941" s="17">
        <v>238343.23</v>
      </c>
      <c r="K941" s="16">
        <v>0.14294305526683501</v>
      </c>
      <c r="L941" s="18">
        <v>3.46292362397931</v>
      </c>
      <c r="M941" s="16">
        <v>-0.16557927194500199</v>
      </c>
      <c r="N941" s="18">
        <v>2.7688958062706499</v>
      </c>
      <c r="O941" s="16">
        <v>7.39716198966153E-3</v>
      </c>
      <c r="P941" s="15">
        <v>1990053.14</v>
      </c>
      <c r="Q941" s="16">
        <v>-3.1092251941713601E-2</v>
      </c>
      <c r="R941" s="17">
        <v>565186.11</v>
      </c>
      <c r="S941" s="16">
        <v>0.14495463704653799</v>
      </c>
      <c r="T941" s="17">
        <v>708969.87</v>
      </c>
      <c r="U941" s="16">
        <v>-0.10622420775227499</v>
      </c>
      <c r="V941" s="18">
        <v>3.5210581165910102</v>
      </c>
      <c r="W941" s="16">
        <v>-0.15375883313802899</v>
      </c>
      <c r="X941" s="18">
        <v>2.8069643354519398</v>
      </c>
      <c r="Y941" s="16">
        <v>8.4061300901442898E-2</v>
      </c>
      <c r="Z941" s="15">
        <v>3555236.7</v>
      </c>
      <c r="AA941" s="16">
        <v>-0.10093884639905901</v>
      </c>
      <c r="AB941" s="17">
        <v>1004801.93</v>
      </c>
      <c r="AC941" s="16">
        <v>3.7604177794497498E-2</v>
      </c>
      <c r="AD941" s="17">
        <v>1265313.8999999999</v>
      </c>
      <c r="AE941" s="16">
        <v>-0.193403792039126</v>
      </c>
      <c r="AF941" s="18">
        <v>3.53824628899747</v>
      </c>
      <c r="AG941" s="16">
        <v>-0.133522037746648</v>
      </c>
      <c r="AH941" s="18">
        <v>2.8097665725477299</v>
      </c>
      <c r="AI941" s="16">
        <v>0.114635978606724</v>
      </c>
      <c r="AJ941" s="15">
        <v>6967915.29</v>
      </c>
      <c r="AK941" s="16">
        <v>-7.9625584758566501E-2</v>
      </c>
      <c r="AL941" s="17">
        <v>2002315.19</v>
      </c>
      <c r="AM941" s="16">
        <v>8.01115397258617E-2</v>
      </c>
      <c r="AN941" s="17">
        <v>2527186.7599999998</v>
      </c>
      <c r="AO941" s="16">
        <v>-0.16626841578038501</v>
      </c>
      <c r="AP941" s="18">
        <v>3.47992929624631</v>
      </c>
      <c r="AQ941" s="16">
        <v>-0.14788947123458199</v>
      </c>
      <c r="AR941" s="18">
        <v>2.75718257165925</v>
      </c>
      <c r="AS941" s="16">
        <v>0.103921732919495</v>
      </c>
    </row>
    <row r="942" spans="1:45" x14ac:dyDescent="0.2">
      <c r="A942" s="123"/>
      <c r="B942" s="29"/>
      <c r="C942" s="29"/>
      <c r="D942" s="29"/>
      <c r="E942" s="14" t="s">
        <v>300</v>
      </c>
      <c r="F942" s="15">
        <v>206341.11</v>
      </c>
      <c r="G942" s="16">
        <v>0.18243375005580101</v>
      </c>
      <c r="H942" s="17">
        <v>49970.35</v>
      </c>
      <c r="I942" s="16">
        <v>0.11218822446414101</v>
      </c>
      <c r="J942" s="17">
        <v>72045.67</v>
      </c>
      <c r="K942" s="16">
        <v>0.16636355041357001</v>
      </c>
      <c r="L942" s="18">
        <v>4.1292708576185699</v>
      </c>
      <c r="M942" s="16">
        <v>6.3159745847429602E-2</v>
      </c>
      <c r="N942" s="18">
        <v>2.8640320785412898</v>
      </c>
      <c r="O942" s="16">
        <v>1.3778036562041501E-2</v>
      </c>
      <c r="P942" s="15">
        <v>575118</v>
      </c>
      <c r="Q942" s="16">
        <v>0.11214634451877201</v>
      </c>
      <c r="R942" s="17">
        <v>143148.04999999999</v>
      </c>
      <c r="S942" s="16">
        <v>8.7207205756633599E-2</v>
      </c>
      <c r="T942" s="17">
        <v>204549.59</v>
      </c>
      <c r="U942" s="16">
        <v>0.123355500084218</v>
      </c>
      <c r="V942" s="18">
        <v>4.0176446692777201</v>
      </c>
      <c r="W942" s="16">
        <v>2.2938717320938499E-2</v>
      </c>
      <c r="X942" s="18">
        <v>2.8116311550661099</v>
      </c>
      <c r="Y942" s="16">
        <v>-9.9782798629683197E-3</v>
      </c>
      <c r="Z942" s="15">
        <v>1062580.6399999999</v>
      </c>
      <c r="AA942" s="16">
        <v>0.11793246102502</v>
      </c>
      <c r="AB942" s="17">
        <v>266293.27</v>
      </c>
      <c r="AC942" s="16">
        <v>0.10887619740210799</v>
      </c>
      <c r="AD942" s="17">
        <v>378583.27</v>
      </c>
      <c r="AE942" s="16">
        <v>0.13704728328448301</v>
      </c>
      <c r="AF942" s="18">
        <v>3.9902647182934801</v>
      </c>
      <c r="AG942" s="16">
        <v>8.1670646769486498E-3</v>
      </c>
      <c r="AH942" s="18">
        <v>2.8067289925410601</v>
      </c>
      <c r="AI942" s="16">
        <v>-1.6810929976674702E-2</v>
      </c>
      <c r="AJ942" s="15">
        <v>2127361</v>
      </c>
      <c r="AK942" s="16">
        <v>0.17245208674366699</v>
      </c>
      <c r="AL942" s="17">
        <v>536617.44999999995</v>
      </c>
      <c r="AM942" s="16">
        <v>0.19051424394210201</v>
      </c>
      <c r="AN942" s="17">
        <v>751676.61</v>
      </c>
      <c r="AO942" s="16">
        <v>0.179380637544656</v>
      </c>
      <c r="AP942" s="18">
        <v>3.9643902746733302</v>
      </c>
      <c r="AQ942" s="16">
        <v>-1.51717270837739E-2</v>
      </c>
      <c r="AR942" s="18">
        <v>2.8301545793742302</v>
      </c>
      <c r="AS942" s="16">
        <v>-5.8747367732040201E-3</v>
      </c>
    </row>
    <row r="943" spans="1:45" x14ac:dyDescent="0.2">
      <c r="A943" s="123"/>
      <c r="B943" s="29"/>
      <c r="C943" s="29"/>
      <c r="D943" s="29"/>
      <c r="E943" s="14" t="s">
        <v>301</v>
      </c>
      <c r="F943" s="15">
        <v>36215.870000000003</v>
      </c>
      <c r="G943" s="16">
        <v>0.45556269620887602</v>
      </c>
      <c r="H943" s="17">
        <v>8220.19</v>
      </c>
      <c r="I943" s="16">
        <v>0.45155075719048399</v>
      </c>
      <c r="J943" s="17">
        <v>12695.05</v>
      </c>
      <c r="K943" s="16">
        <v>0.48633270071266399</v>
      </c>
      <c r="L943" s="18">
        <v>4.4057217655552998</v>
      </c>
      <c r="M943" s="16">
        <v>2.7638985399014598E-3</v>
      </c>
      <c r="N943" s="18">
        <v>2.8527552077384501</v>
      </c>
      <c r="O943" s="16">
        <v>-2.0701962951521199E-2</v>
      </c>
      <c r="P943" s="15">
        <v>105448.01</v>
      </c>
      <c r="Q943" s="16">
        <v>0.34702564864437102</v>
      </c>
      <c r="R943" s="17">
        <v>23579.47</v>
      </c>
      <c r="S943" s="16">
        <v>0.34280436016895399</v>
      </c>
      <c r="T943" s="17">
        <v>36429.31</v>
      </c>
      <c r="U943" s="16">
        <v>0.39271796946055298</v>
      </c>
      <c r="V943" s="18">
        <v>4.4720263008456103</v>
      </c>
      <c r="W943" s="16">
        <v>3.14363625903502E-3</v>
      </c>
      <c r="X943" s="18">
        <v>2.8945925684565501</v>
      </c>
      <c r="Y943" s="16">
        <v>-3.2808021306625697E-2</v>
      </c>
      <c r="Z943" s="15">
        <v>191870.85</v>
      </c>
      <c r="AA943" s="16">
        <v>0.32802667198973201</v>
      </c>
      <c r="AB943" s="17">
        <v>41514.83</v>
      </c>
      <c r="AC943" s="16">
        <v>0.37527209893916602</v>
      </c>
      <c r="AD943" s="17">
        <v>68392.479999999996</v>
      </c>
      <c r="AE943" s="16">
        <v>0.484276549389416</v>
      </c>
      <c r="AF943" s="18">
        <v>4.6217423990414996</v>
      </c>
      <c r="AG943" s="16">
        <v>-3.4353512287406802E-2</v>
      </c>
      <c r="AH943" s="18">
        <v>2.8054378200644301</v>
      </c>
      <c r="AI943" s="16">
        <v>-0.105270057297584</v>
      </c>
      <c r="AJ943" s="15">
        <v>361679.15</v>
      </c>
      <c r="AK943" s="16">
        <v>0.22577638787441001</v>
      </c>
      <c r="AL943" s="17">
        <v>78701.7</v>
      </c>
      <c r="AM943" s="16">
        <v>0.32057742384904597</v>
      </c>
      <c r="AN943" s="17">
        <v>129066.69</v>
      </c>
      <c r="AO943" s="16">
        <v>0.42036637742480698</v>
      </c>
      <c r="AP943" s="18">
        <v>4.5955697272104699</v>
      </c>
      <c r="AQ943" s="16">
        <v>-7.1787563729752396E-2</v>
      </c>
      <c r="AR943" s="18">
        <v>2.8022656349209898</v>
      </c>
      <c r="AS943" s="16">
        <v>-0.13699985626469</v>
      </c>
    </row>
    <row r="944" spans="1:45" x14ac:dyDescent="0.2">
      <c r="A944" s="123"/>
      <c r="B944" s="29"/>
      <c r="C944" s="29"/>
      <c r="D944" s="29"/>
      <c r="E944" s="14" t="s">
        <v>302</v>
      </c>
      <c r="F944" s="15">
        <v>146242.47</v>
      </c>
      <c r="G944" s="16">
        <v>0.16970694153035801</v>
      </c>
      <c r="H944" s="17">
        <v>35066.94</v>
      </c>
      <c r="I944" s="16">
        <v>0.135664666314743</v>
      </c>
      <c r="J944" s="17">
        <v>60521.03</v>
      </c>
      <c r="K944" s="16">
        <v>0.166854905257313</v>
      </c>
      <c r="L944" s="18">
        <v>4.1703801358202304</v>
      </c>
      <c r="M944" s="16">
        <v>2.99756400153601E-2</v>
      </c>
      <c r="N944" s="18">
        <v>2.4163909636038898</v>
      </c>
      <c r="O944" s="16">
        <v>2.44420815321157E-3</v>
      </c>
      <c r="P944" s="15">
        <v>443266.92</v>
      </c>
      <c r="Q944" s="16">
        <v>0.15522080059257601</v>
      </c>
      <c r="R944" s="17">
        <v>106473.68</v>
      </c>
      <c r="S944" s="16">
        <v>0.10511596933391</v>
      </c>
      <c r="T944" s="17">
        <v>183510.71</v>
      </c>
      <c r="U944" s="16">
        <v>0.13918982196092</v>
      </c>
      <c r="V944" s="18">
        <v>4.1631595714546501</v>
      </c>
      <c r="W944" s="16">
        <v>4.5338980386706397E-2</v>
      </c>
      <c r="X944" s="18">
        <v>2.41548256229841</v>
      </c>
      <c r="Y944" s="16">
        <v>1.40722628684147E-2</v>
      </c>
      <c r="Z944" s="15">
        <v>819636.8</v>
      </c>
      <c r="AA944" s="16">
        <v>0.15004066563823401</v>
      </c>
      <c r="AB944" s="17">
        <v>197544.02</v>
      </c>
      <c r="AC944" s="16">
        <v>0.104678178296708</v>
      </c>
      <c r="AD944" s="17">
        <v>341566.03</v>
      </c>
      <c r="AE944" s="16">
        <v>0.11376536010235901</v>
      </c>
      <c r="AF944" s="18">
        <v>4.1491349624250802</v>
      </c>
      <c r="AG944" s="16">
        <v>4.10639842741072E-2</v>
      </c>
      <c r="AH944" s="18">
        <v>2.3996437819065299</v>
      </c>
      <c r="AI944" s="16">
        <v>3.2569971050761502E-2</v>
      </c>
      <c r="AJ944" s="15">
        <v>1594191.41</v>
      </c>
      <c r="AK944" s="16">
        <v>0.23127515208940599</v>
      </c>
      <c r="AL944" s="17">
        <v>388185.53</v>
      </c>
      <c r="AM944" s="16">
        <v>0.22345938124182199</v>
      </c>
      <c r="AN944" s="17">
        <v>662962.06999999995</v>
      </c>
      <c r="AO944" s="16">
        <v>0.17655128332973999</v>
      </c>
      <c r="AP944" s="18">
        <v>4.1067770094367004</v>
      </c>
      <c r="AQ944" s="16">
        <v>6.3882552763225098E-3</v>
      </c>
      <c r="AR944" s="18">
        <v>2.40464949978209</v>
      </c>
      <c r="AS944" s="16">
        <v>4.6512098142286101E-2</v>
      </c>
    </row>
    <row r="945" spans="1:45" x14ac:dyDescent="0.2">
      <c r="A945" s="123"/>
      <c r="B945" s="29"/>
      <c r="C945" s="29"/>
      <c r="D945" s="29"/>
      <c r="E945" s="14" t="s">
        <v>303</v>
      </c>
      <c r="F945" s="15">
        <v>63972.97</v>
      </c>
      <c r="G945" s="16">
        <v>0.22055073912678499</v>
      </c>
      <c r="H945" s="17">
        <v>14873.07</v>
      </c>
      <c r="I945" s="16">
        <v>0.19849200068977599</v>
      </c>
      <c r="J945" s="17">
        <v>20177.7</v>
      </c>
      <c r="K945" s="16">
        <v>0.16715670083890999</v>
      </c>
      <c r="L945" s="18">
        <v>4.3012619452473499</v>
      </c>
      <c r="M945" s="16">
        <v>1.8405411487363198E-2</v>
      </c>
      <c r="N945" s="18">
        <v>3.1704787958984402</v>
      </c>
      <c r="O945" s="16">
        <v>4.5747103409077103E-2</v>
      </c>
      <c r="P945" s="15">
        <v>183130</v>
      </c>
      <c r="Q945" s="16">
        <v>0.17211264134972501</v>
      </c>
      <c r="R945" s="17">
        <v>42664.38</v>
      </c>
      <c r="S945" s="16">
        <v>0.15829554191589401</v>
      </c>
      <c r="T945" s="17">
        <v>57005.21</v>
      </c>
      <c r="U945" s="16">
        <v>0.124718500796504</v>
      </c>
      <c r="V945" s="18">
        <v>4.2923394175656604</v>
      </c>
      <c r="W945" s="16">
        <v>1.19288203518215E-2</v>
      </c>
      <c r="X945" s="18">
        <v>3.2125133825487202</v>
      </c>
      <c r="Y945" s="16">
        <v>4.2138668937745101E-2</v>
      </c>
      <c r="Z945" s="15">
        <v>331412.77</v>
      </c>
      <c r="AA945" s="16">
        <v>0.219729928192548</v>
      </c>
      <c r="AB945" s="17">
        <v>76557.350000000006</v>
      </c>
      <c r="AC945" s="16">
        <v>0.210462164000533</v>
      </c>
      <c r="AD945" s="17">
        <v>106275.69</v>
      </c>
      <c r="AE945" s="16">
        <v>0.18202473210115899</v>
      </c>
      <c r="AF945" s="18">
        <v>4.3289477757524297</v>
      </c>
      <c r="AG945" s="16">
        <v>7.6563848649225698E-3</v>
      </c>
      <c r="AH945" s="18">
        <v>3.1184250132838498</v>
      </c>
      <c r="AI945" s="16">
        <v>3.1898821629869401E-2</v>
      </c>
      <c r="AJ945" s="15">
        <v>662560.67000000004</v>
      </c>
      <c r="AK945" s="16">
        <v>0.274237764033468</v>
      </c>
      <c r="AL945" s="17">
        <v>152821.17000000001</v>
      </c>
      <c r="AM945" s="16">
        <v>0.267719231125297</v>
      </c>
      <c r="AN945" s="17">
        <v>215535.66</v>
      </c>
      <c r="AO945" s="16">
        <v>0.22162333851998101</v>
      </c>
      <c r="AP945" s="18">
        <v>4.3355293641581198</v>
      </c>
      <c r="AQ945" s="16">
        <v>5.1419373849717004E-3</v>
      </c>
      <c r="AR945" s="18">
        <v>3.0740187957760701</v>
      </c>
      <c r="AS945" s="16">
        <v>4.3069270088790197E-2</v>
      </c>
    </row>
    <row r="946" spans="1:45" x14ac:dyDescent="0.2">
      <c r="A946" s="123"/>
      <c r="B946" s="29"/>
      <c r="C946" s="29"/>
      <c r="D946" s="29"/>
      <c r="E946" s="14" t="s">
        <v>304</v>
      </c>
      <c r="F946" s="15">
        <v>219495.67</v>
      </c>
      <c r="G946" s="16">
        <v>2.2728933185548E-2</v>
      </c>
      <c r="H946" s="17">
        <v>59471.16</v>
      </c>
      <c r="I946" s="16">
        <v>0.12985541476492901</v>
      </c>
      <c r="J946" s="17">
        <v>82481.53</v>
      </c>
      <c r="K946" s="16">
        <v>-2.70755327128578E-2</v>
      </c>
      <c r="L946" s="18">
        <v>3.6907918056415898</v>
      </c>
      <c r="M946" s="16">
        <v>-9.4814327726764402E-2</v>
      </c>
      <c r="N946" s="18">
        <v>2.66114935064856</v>
      </c>
      <c r="O946" s="16">
        <v>5.11904752866153E-2</v>
      </c>
      <c r="P946" s="15">
        <v>662557.01</v>
      </c>
      <c r="Q946" s="16">
        <v>-9.7998416289577298E-2</v>
      </c>
      <c r="R946" s="17">
        <v>174800.79</v>
      </c>
      <c r="S946" s="16">
        <v>-3.8922844106952098E-2</v>
      </c>
      <c r="T946" s="17">
        <v>245526.97</v>
      </c>
      <c r="U946" s="16">
        <v>-0.186596954695114</v>
      </c>
      <c r="V946" s="18">
        <v>3.7903547804332001</v>
      </c>
      <c r="W946" s="16">
        <v>-6.1468084867474702E-2</v>
      </c>
      <c r="X946" s="18">
        <v>2.6985101066493802</v>
      </c>
      <c r="Y946" s="16">
        <v>0.10892329321477701</v>
      </c>
      <c r="Z946" s="15">
        <v>1194006.8799999999</v>
      </c>
      <c r="AA946" s="16">
        <v>-0.14746844498297901</v>
      </c>
      <c r="AB946" s="17">
        <v>316463.73</v>
      </c>
      <c r="AC946" s="16">
        <v>-9.5489137508782601E-2</v>
      </c>
      <c r="AD946" s="17">
        <v>445010.42</v>
      </c>
      <c r="AE946" s="16">
        <v>-0.23776304759383399</v>
      </c>
      <c r="AF946" s="18">
        <v>3.7729659572678398</v>
      </c>
      <c r="AG946" s="16">
        <v>-5.7466758697660901E-2</v>
      </c>
      <c r="AH946" s="18">
        <v>2.68309870137423</v>
      </c>
      <c r="AI946" s="16">
        <v>0.118460017355261</v>
      </c>
      <c r="AJ946" s="15">
        <v>2295628.31</v>
      </c>
      <c r="AK946" s="16">
        <v>-0.124046501308354</v>
      </c>
      <c r="AL946" s="17">
        <v>616065.85</v>
      </c>
      <c r="AM946" s="16">
        <v>-5.34206711412036E-2</v>
      </c>
      <c r="AN946" s="17">
        <v>871557.33</v>
      </c>
      <c r="AO946" s="16">
        <v>-0.20079903285713099</v>
      </c>
      <c r="AP946" s="18">
        <v>3.7262709984655098</v>
      </c>
      <c r="AQ946" s="16">
        <v>-7.4611633715156098E-2</v>
      </c>
      <c r="AR946" s="18">
        <v>2.6339383893426702</v>
      </c>
      <c r="AS946" s="16">
        <v>9.6036584919516901E-2</v>
      </c>
    </row>
    <row r="947" spans="1:45" x14ac:dyDescent="0.2">
      <c r="A947" s="123"/>
      <c r="B947" s="29"/>
      <c r="C947" s="29"/>
      <c r="D947" s="29"/>
      <c r="E947" s="14" t="s">
        <v>305</v>
      </c>
      <c r="F947" s="15">
        <v>149588.74</v>
      </c>
      <c r="G947" s="16">
        <v>6.4587083124248698E-2</v>
      </c>
      <c r="H947" s="17">
        <v>32328.45</v>
      </c>
      <c r="I947" s="16">
        <v>1.10985347594687E-2</v>
      </c>
      <c r="J947" s="17">
        <v>45916.99</v>
      </c>
      <c r="K947" s="16">
        <v>-6.8404906046168501E-2</v>
      </c>
      <c r="L947" s="18">
        <v>4.6271547197592202</v>
      </c>
      <c r="M947" s="16">
        <v>5.2901420114810603E-2</v>
      </c>
      <c r="N947" s="18">
        <v>3.2578080575403598</v>
      </c>
      <c r="O947" s="16">
        <v>0.142757288046655</v>
      </c>
      <c r="P947" s="15">
        <v>469274.05</v>
      </c>
      <c r="Q947" s="16">
        <v>2.6919200492300701E-2</v>
      </c>
      <c r="R947" s="17">
        <v>100307.89</v>
      </c>
      <c r="S947" s="16">
        <v>-1.00206063349158E-2</v>
      </c>
      <c r="T947" s="17">
        <v>142011.47</v>
      </c>
      <c r="U947" s="16">
        <v>-9.7623930707182102E-2</v>
      </c>
      <c r="V947" s="18">
        <v>4.6783363701499496</v>
      </c>
      <c r="W947" s="16">
        <v>3.7313712854626799E-2</v>
      </c>
      <c r="X947" s="18">
        <v>3.3044799127845099</v>
      </c>
      <c r="Y947" s="16">
        <v>0.13801688169444201</v>
      </c>
      <c r="Z947" s="15">
        <v>848940.82</v>
      </c>
      <c r="AA947" s="16">
        <v>2.9395265051151099E-3</v>
      </c>
      <c r="AB947" s="17">
        <v>184598.07</v>
      </c>
      <c r="AC947" s="16">
        <v>3.7855471323714203E-2</v>
      </c>
      <c r="AD947" s="17">
        <v>266777.34000000003</v>
      </c>
      <c r="AE947" s="16">
        <v>-9.89542387941659E-2</v>
      </c>
      <c r="AF947" s="18">
        <v>4.5988607573199403</v>
      </c>
      <c r="AG947" s="16">
        <v>-3.3642396059314801E-2</v>
      </c>
      <c r="AH947" s="18">
        <v>3.18220737938237</v>
      </c>
      <c r="AI947" s="16">
        <v>0.11308389616407501</v>
      </c>
      <c r="AJ947" s="15">
        <v>1648415.84</v>
      </c>
      <c r="AK947" s="16">
        <v>8.5432080224222703E-2</v>
      </c>
      <c r="AL947" s="17">
        <v>368602.74</v>
      </c>
      <c r="AM947" s="16">
        <v>0.168728149131394</v>
      </c>
      <c r="AN947" s="17">
        <v>553008.4</v>
      </c>
      <c r="AO947" s="16">
        <v>-1.05463422457838E-2</v>
      </c>
      <c r="AP947" s="18">
        <v>4.47206615989887</v>
      </c>
      <c r="AQ947" s="16">
        <v>-7.1270696242814999E-2</v>
      </c>
      <c r="AR947" s="18">
        <v>2.9808151919573</v>
      </c>
      <c r="AS947" s="16">
        <v>9.7001432778419203E-2</v>
      </c>
    </row>
    <row r="948" spans="1:45" x14ac:dyDescent="0.2">
      <c r="A948" s="123"/>
      <c r="B948" s="29"/>
      <c r="C948" s="29"/>
      <c r="D948" s="29"/>
      <c r="E948" s="14" t="s">
        <v>306</v>
      </c>
      <c r="F948" s="15">
        <v>95925.96</v>
      </c>
      <c r="G948" s="16">
        <v>0.15713668443036199</v>
      </c>
      <c r="H948" s="17">
        <v>21445.87</v>
      </c>
      <c r="I948" s="16">
        <v>0.17594802679594199</v>
      </c>
      <c r="J948" s="17">
        <v>32752.17</v>
      </c>
      <c r="K948" s="16">
        <v>0.15923999951863799</v>
      </c>
      <c r="L948" s="18">
        <v>4.4729339495203497</v>
      </c>
      <c r="M948" s="16">
        <v>-1.5996746401143801E-2</v>
      </c>
      <c r="N948" s="18">
        <v>2.9288428827769302</v>
      </c>
      <c r="O948" s="16">
        <v>-1.81439140225431E-3</v>
      </c>
      <c r="P948" s="15">
        <v>336635.1</v>
      </c>
      <c r="Q948" s="16">
        <v>9.5723647078628599E-2</v>
      </c>
      <c r="R948" s="17">
        <v>75991.839999999997</v>
      </c>
      <c r="S948" s="16">
        <v>9.3738724106013596E-2</v>
      </c>
      <c r="T948" s="17">
        <v>118303.59</v>
      </c>
      <c r="U948" s="16">
        <v>8.2962081457697803E-2</v>
      </c>
      <c r="V948" s="18">
        <v>4.4298848402670599</v>
      </c>
      <c r="W948" s="16">
        <v>1.8148054273540899E-3</v>
      </c>
      <c r="X948" s="18">
        <v>2.8455188891562799</v>
      </c>
      <c r="Y948" s="16">
        <v>1.17839450147262E-2</v>
      </c>
      <c r="Z948" s="15">
        <v>619647.71</v>
      </c>
      <c r="AA948" s="16">
        <v>0.115923473713958</v>
      </c>
      <c r="AB948" s="17">
        <v>139337.09</v>
      </c>
      <c r="AC948" s="16">
        <v>0.12013096818428801</v>
      </c>
      <c r="AD948" s="17">
        <v>214530.97</v>
      </c>
      <c r="AE948" s="16">
        <v>0.10987299815834201</v>
      </c>
      <c r="AF948" s="18">
        <v>4.44711246660885</v>
      </c>
      <c r="AG948" s="16">
        <v>-3.7562522507083602E-3</v>
      </c>
      <c r="AH948" s="18">
        <v>2.88838348141529</v>
      </c>
      <c r="AI948" s="16">
        <v>5.45150261845735E-3</v>
      </c>
      <c r="AJ948" s="15">
        <v>1290120.46</v>
      </c>
      <c r="AK948" s="16">
        <v>0.21782504352114501</v>
      </c>
      <c r="AL948" s="17">
        <v>291060.3</v>
      </c>
      <c r="AM948" s="16">
        <v>0.22945825578297999</v>
      </c>
      <c r="AN948" s="17">
        <v>446646.91</v>
      </c>
      <c r="AO948" s="16">
        <v>0.20187711550941001</v>
      </c>
      <c r="AP948" s="18">
        <v>4.4324851585736704</v>
      </c>
      <c r="AQ948" s="16">
        <v>-9.4620636423536804E-3</v>
      </c>
      <c r="AR948" s="18">
        <v>2.8884571483993899</v>
      </c>
      <c r="AS948" s="16">
        <v>1.3269183517962699E-2</v>
      </c>
    </row>
    <row r="949" spans="1:45" x14ac:dyDescent="0.2">
      <c r="A949" s="123"/>
      <c r="B949" s="29"/>
      <c r="C949" s="29"/>
      <c r="D949" s="29"/>
      <c r="E949" s="14" t="s">
        <v>307</v>
      </c>
      <c r="F949" s="15">
        <v>224331.97</v>
      </c>
      <c r="G949" s="16">
        <v>0.19628404897506499</v>
      </c>
      <c r="H949" s="17">
        <v>65356.58</v>
      </c>
      <c r="I949" s="16">
        <v>0.173472390624442</v>
      </c>
      <c r="J949" s="17">
        <v>140355.15</v>
      </c>
      <c r="K949" s="16">
        <v>0.15732990904883301</v>
      </c>
      <c r="L949" s="18">
        <v>3.4324312869492299</v>
      </c>
      <c r="M949" s="16">
        <v>1.9439450414750599E-2</v>
      </c>
      <c r="N949" s="18">
        <v>1.5983166274981699</v>
      </c>
      <c r="O949" s="16">
        <v>3.3658630630436497E-2</v>
      </c>
      <c r="P949" s="15">
        <v>684750.46</v>
      </c>
      <c r="Q949" s="16">
        <v>0.13680638421403599</v>
      </c>
      <c r="R949" s="17">
        <v>198598.41</v>
      </c>
      <c r="S949" s="16">
        <v>0.110847032677846</v>
      </c>
      <c r="T949" s="17">
        <v>424276.04</v>
      </c>
      <c r="U949" s="16">
        <v>9.2005346212397199E-2</v>
      </c>
      <c r="V949" s="18">
        <v>3.4479151167423701</v>
      </c>
      <c r="W949" s="16">
        <v>2.3368970499575401E-2</v>
      </c>
      <c r="X949" s="18">
        <v>1.61392677276803</v>
      </c>
      <c r="Y949" s="16">
        <v>4.1026390719633501E-2</v>
      </c>
      <c r="Z949" s="15">
        <v>1281332.05</v>
      </c>
      <c r="AA949" s="16">
        <v>0.16653136528005899</v>
      </c>
      <c r="AB949" s="17">
        <v>376005.64</v>
      </c>
      <c r="AC949" s="16">
        <v>0.14629669560849701</v>
      </c>
      <c r="AD949" s="17">
        <v>806956.35</v>
      </c>
      <c r="AE949" s="16">
        <v>0.123695659239393</v>
      </c>
      <c r="AF949" s="18">
        <v>3.4077468891158098</v>
      </c>
      <c r="AG949" s="16">
        <v>1.7652209719422499E-2</v>
      </c>
      <c r="AH949" s="18">
        <v>1.5878579429977799</v>
      </c>
      <c r="AI949" s="16">
        <v>3.8120380450397402E-2</v>
      </c>
      <c r="AJ949" s="15">
        <v>2481767.34</v>
      </c>
      <c r="AK949" s="16">
        <v>0.11876827266482599</v>
      </c>
      <c r="AL949" s="17">
        <v>738450.35</v>
      </c>
      <c r="AM949" s="16">
        <v>0.272119397285292</v>
      </c>
      <c r="AN949" s="17">
        <v>1590280.18</v>
      </c>
      <c r="AO949" s="16">
        <v>0.301252175643756</v>
      </c>
      <c r="AP949" s="18">
        <v>3.3607775255303198</v>
      </c>
      <c r="AQ949" s="16">
        <v>-0.120547744926866</v>
      </c>
      <c r="AR949" s="18">
        <v>1.56058496560021</v>
      </c>
      <c r="AS949" s="16">
        <v>-0.14023715494550601</v>
      </c>
    </row>
    <row r="950" spans="1:45" x14ac:dyDescent="0.2">
      <c r="A950" s="123"/>
      <c r="B950" s="29"/>
      <c r="C950" s="29"/>
      <c r="D950" s="29"/>
      <c r="E950" s="14" t="s">
        <v>308</v>
      </c>
      <c r="F950" s="15">
        <v>87631.18</v>
      </c>
      <c r="G950" s="16">
        <v>2.0454818844634199E-2</v>
      </c>
      <c r="H950" s="17">
        <v>19167.189999999999</v>
      </c>
      <c r="I950" s="16">
        <v>-7.2034614261776903E-2</v>
      </c>
      <c r="J950" s="17">
        <v>30091.86</v>
      </c>
      <c r="K950" s="16">
        <v>-5.86106151751098E-2</v>
      </c>
      <c r="L950" s="18">
        <v>4.5719367314666401</v>
      </c>
      <c r="M950" s="16">
        <v>9.9669055040057394E-2</v>
      </c>
      <c r="N950" s="18">
        <v>2.9121224145001299</v>
      </c>
      <c r="O950" s="16">
        <v>8.3988023759638E-2</v>
      </c>
      <c r="P950" s="15">
        <v>261871.07</v>
      </c>
      <c r="Q950" s="16">
        <v>5.6635845321765702E-2</v>
      </c>
      <c r="R950" s="17">
        <v>56954.05</v>
      </c>
      <c r="S950" s="16">
        <v>-3.1459100465495701E-2</v>
      </c>
      <c r="T950" s="17">
        <v>90378.17</v>
      </c>
      <c r="U950" s="16">
        <v>2.0640206652771002E-2</v>
      </c>
      <c r="V950" s="18">
        <v>4.5979358798891399</v>
      </c>
      <c r="W950" s="16">
        <v>9.0956350763918406E-2</v>
      </c>
      <c r="X950" s="18">
        <v>2.89750356750972</v>
      </c>
      <c r="Y950" s="16">
        <v>3.5267705930421597E-2</v>
      </c>
      <c r="Z950" s="15">
        <v>480980.69</v>
      </c>
      <c r="AA950" s="16">
        <v>5.5542668590977E-2</v>
      </c>
      <c r="AB950" s="17">
        <v>104663.28</v>
      </c>
      <c r="AC950" s="16">
        <v>-1.70312362205783E-2</v>
      </c>
      <c r="AD950" s="17">
        <v>165786.18</v>
      </c>
      <c r="AE950" s="16">
        <v>1.61711561209892E-2</v>
      </c>
      <c r="AF950" s="18">
        <v>4.5955056061686603</v>
      </c>
      <c r="AG950" s="16">
        <v>7.3831343869479302E-2</v>
      </c>
      <c r="AH950" s="18">
        <v>2.9012110056459499</v>
      </c>
      <c r="AI950" s="16">
        <v>3.8744961646303797E-2</v>
      </c>
      <c r="AJ950" s="15">
        <v>952201.99</v>
      </c>
      <c r="AK950" s="16">
        <v>0.13934230125389499</v>
      </c>
      <c r="AL950" s="17">
        <v>208696.5</v>
      </c>
      <c r="AM950" s="16">
        <v>8.3403761815372901E-2</v>
      </c>
      <c r="AN950" s="17">
        <v>327463.94</v>
      </c>
      <c r="AO950" s="16">
        <v>7.7443769256081402E-2</v>
      </c>
      <c r="AP950" s="18">
        <v>4.5626159997891698</v>
      </c>
      <c r="AQ950" s="16">
        <v>5.16322182090177E-2</v>
      </c>
      <c r="AR950" s="18">
        <v>2.9078071619122401</v>
      </c>
      <c r="AS950" s="16">
        <v>5.7449431482211898E-2</v>
      </c>
    </row>
    <row r="951" spans="1:45" x14ac:dyDescent="0.2">
      <c r="A951" s="123"/>
      <c r="B951" s="29"/>
      <c r="C951" s="29"/>
      <c r="D951" s="29"/>
      <c r="E951" s="14" t="s">
        <v>309</v>
      </c>
      <c r="F951" s="15">
        <v>110213.12</v>
      </c>
      <c r="G951" s="16">
        <v>-5.9458450222801005E-4</v>
      </c>
      <c r="H951" s="17">
        <v>24726.74</v>
      </c>
      <c r="I951" s="16">
        <v>-8.3157084463006903E-2</v>
      </c>
      <c r="J951" s="17">
        <v>42359.54</v>
      </c>
      <c r="K951" s="16">
        <v>-4.2558683472249802E-2</v>
      </c>
      <c r="L951" s="18">
        <v>4.4572442626888904</v>
      </c>
      <c r="M951" s="16">
        <v>9.0050867560471995E-2</v>
      </c>
      <c r="N951" s="18">
        <v>2.6018488397182802</v>
      </c>
      <c r="O951" s="16">
        <v>4.3829421444029897E-2</v>
      </c>
      <c r="P951" s="15">
        <v>323172.87</v>
      </c>
      <c r="Q951" s="16">
        <v>6.3355573804529499E-3</v>
      </c>
      <c r="R951" s="17">
        <v>73145.05</v>
      </c>
      <c r="S951" s="16">
        <v>-7.0880779522172893E-2</v>
      </c>
      <c r="T951" s="17">
        <v>125474.58</v>
      </c>
      <c r="U951" s="16">
        <v>-3.06960039280601E-2</v>
      </c>
      <c r="V951" s="18">
        <v>4.4182466209265003</v>
      </c>
      <c r="W951" s="16">
        <v>8.3107027818146995E-2</v>
      </c>
      <c r="X951" s="18">
        <v>2.5756043176235401</v>
      </c>
      <c r="Y951" s="16">
        <v>3.8204280038648099E-2</v>
      </c>
      <c r="Z951" s="15">
        <v>605407.59</v>
      </c>
      <c r="AA951" s="16">
        <v>7.9119000753323995E-2</v>
      </c>
      <c r="AB951" s="17">
        <v>136936.09</v>
      </c>
      <c r="AC951" s="16">
        <v>4.4826704186811698E-3</v>
      </c>
      <c r="AD951" s="17">
        <v>235083.53</v>
      </c>
      <c r="AE951" s="16">
        <v>4.5078909430210798E-2</v>
      </c>
      <c r="AF951" s="18">
        <v>4.4210959287650198</v>
      </c>
      <c r="AG951" s="16">
        <v>7.4303253338888695E-2</v>
      </c>
      <c r="AH951" s="18">
        <v>2.57528713304586</v>
      </c>
      <c r="AI951" s="16">
        <v>3.25717905279252E-2</v>
      </c>
      <c r="AJ951" s="15">
        <v>1208167.52</v>
      </c>
      <c r="AK951" s="16">
        <v>0.18477478171344999</v>
      </c>
      <c r="AL951" s="17">
        <v>275401.01</v>
      </c>
      <c r="AM951" s="16">
        <v>0.14636095210880301</v>
      </c>
      <c r="AN951" s="17">
        <v>467275.7</v>
      </c>
      <c r="AO951" s="16">
        <v>0.160501997729391</v>
      </c>
      <c r="AP951" s="18">
        <v>4.3869393216822301</v>
      </c>
      <c r="AQ951" s="16">
        <v>3.3509366778397803E-2</v>
      </c>
      <c r="AR951" s="18">
        <v>2.58555606465305</v>
      </c>
      <c r="AS951" s="16">
        <v>2.0915762343839898E-2</v>
      </c>
    </row>
    <row r="952" spans="1:45" x14ac:dyDescent="0.2">
      <c r="A952" s="123"/>
      <c r="B952" s="29"/>
      <c r="C952" s="29"/>
      <c r="D952" s="29"/>
      <c r="E952" s="14" t="s">
        <v>310</v>
      </c>
      <c r="F952" s="15">
        <v>52234.05</v>
      </c>
      <c r="G952" s="16">
        <v>-9.6067445480116503E-2</v>
      </c>
      <c r="H952" s="17">
        <v>11183.95</v>
      </c>
      <c r="I952" s="16">
        <v>-0.13134166526213301</v>
      </c>
      <c r="J952" s="17">
        <v>15982.35</v>
      </c>
      <c r="K952" s="16">
        <v>-0.148696306641589</v>
      </c>
      <c r="L952" s="18">
        <v>4.6704473821860804</v>
      </c>
      <c r="M952" s="16">
        <v>4.0607703134122097E-2</v>
      </c>
      <c r="N952" s="18">
        <v>3.2682333949638198</v>
      </c>
      <c r="O952" s="16">
        <v>6.18214881153058E-2</v>
      </c>
      <c r="P952" s="15">
        <v>154722.07999999999</v>
      </c>
      <c r="Q952" s="16">
        <v>-0.110884876597571</v>
      </c>
      <c r="R952" s="17">
        <v>33805.08</v>
      </c>
      <c r="S952" s="16">
        <v>-0.138330672245774</v>
      </c>
      <c r="T952" s="17">
        <v>48994.91</v>
      </c>
      <c r="U952" s="16">
        <v>-0.12564844810568099</v>
      </c>
      <c r="V952" s="18">
        <v>4.5768884439853403</v>
      </c>
      <c r="W952" s="16">
        <v>3.18518888443379E-2</v>
      </c>
      <c r="X952" s="18">
        <v>3.1579215065401698</v>
      </c>
      <c r="Y952" s="16">
        <v>1.6885166471225298E-2</v>
      </c>
      <c r="Z952" s="15">
        <v>283441.83</v>
      </c>
      <c r="AA952" s="16">
        <v>-0.155528890414314</v>
      </c>
      <c r="AB952" s="17">
        <v>61591.56</v>
      </c>
      <c r="AC952" s="16">
        <v>-0.16551557068672301</v>
      </c>
      <c r="AD952" s="17">
        <v>90054.27</v>
      </c>
      <c r="AE952" s="16">
        <v>-0.16753780636599599</v>
      </c>
      <c r="AF952" s="18">
        <v>4.6019589372310099</v>
      </c>
      <c r="AG952" s="16">
        <v>1.19674854576109E-2</v>
      </c>
      <c r="AH952" s="18">
        <v>3.1474557508488998</v>
      </c>
      <c r="AI952" s="16">
        <v>1.4425779384957401E-2</v>
      </c>
      <c r="AJ952" s="15">
        <v>604201.01</v>
      </c>
      <c r="AK952" s="16">
        <v>-8.6168412195012298E-2</v>
      </c>
      <c r="AL952" s="17">
        <v>130159.93</v>
      </c>
      <c r="AM952" s="16">
        <v>-8.0415438233571598E-2</v>
      </c>
      <c r="AN952" s="17">
        <v>189817.60000000001</v>
      </c>
      <c r="AO952" s="16">
        <v>-0.1190455460418</v>
      </c>
      <c r="AP952" s="18">
        <v>4.6419893587834604</v>
      </c>
      <c r="AQ952" s="16">
        <v>-6.2560575727693404E-3</v>
      </c>
      <c r="AR952" s="18">
        <v>3.1830610544017</v>
      </c>
      <c r="AS952" s="16">
        <v>3.7319901953009701E-2</v>
      </c>
    </row>
    <row r="953" spans="1:45" x14ac:dyDescent="0.2">
      <c r="A953" s="123"/>
      <c r="B953" s="29"/>
      <c r="C953" s="29"/>
      <c r="D953" s="29"/>
      <c r="E953" s="14" t="s">
        <v>311</v>
      </c>
      <c r="F953" s="15">
        <v>96989</v>
      </c>
      <c r="G953" s="16">
        <v>-0.14504215420217101</v>
      </c>
      <c r="H953" s="17">
        <v>20670.64</v>
      </c>
      <c r="I953" s="16">
        <v>-0.131710448052101</v>
      </c>
      <c r="J953" s="17">
        <v>39276.589999999997</v>
      </c>
      <c r="K953" s="16">
        <v>-0.15666066171813101</v>
      </c>
      <c r="L953" s="18">
        <v>4.6921140322699202</v>
      </c>
      <c r="M953" s="16">
        <v>-1.53539866052315E-2</v>
      </c>
      <c r="N953" s="18">
        <v>2.46938443485038</v>
      </c>
      <c r="O953" s="16">
        <v>1.37767882850457E-2</v>
      </c>
      <c r="P953" s="15">
        <v>300994.90000000002</v>
      </c>
      <c r="Q953" s="16">
        <v>-0.188141562782764</v>
      </c>
      <c r="R953" s="17">
        <v>64074.13</v>
      </c>
      <c r="S953" s="16">
        <v>-0.19170047084481101</v>
      </c>
      <c r="T953" s="17">
        <v>122474.09</v>
      </c>
      <c r="U953" s="16">
        <v>-0.20143340752771399</v>
      </c>
      <c r="V953" s="18">
        <v>4.6976041656749796</v>
      </c>
      <c r="W953" s="16">
        <v>4.4029569901718798E-3</v>
      </c>
      <c r="X953" s="18">
        <v>2.4576210364167599</v>
      </c>
      <c r="Y953" s="16">
        <v>1.6644629102000499E-2</v>
      </c>
      <c r="Z953" s="15">
        <v>589718.27</v>
      </c>
      <c r="AA953" s="16">
        <v>-0.15366891457217599</v>
      </c>
      <c r="AB953" s="17">
        <v>123697.59</v>
      </c>
      <c r="AC953" s="16">
        <v>-0.180715006659387</v>
      </c>
      <c r="AD953" s="17">
        <v>241487.92</v>
      </c>
      <c r="AE953" s="16">
        <v>-0.17780881113684599</v>
      </c>
      <c r="AF953" s="18">
        <v>4.76741923589619</v>
      </c>
      <c r="AG953" s="16">
        <v>3.3011824099122601E-2</v>
      </c>
      <c r="AH953" s="18">
        <v>2.4420197498905898</v>
      </c>
      <c r="AI953" s="16">
        <v>2.9360441818949701E-2</v>
      </c>
      <c r="AJ953" s="15">
        <v>1216214.3</v>
      </c>
      <c r="AK953" s="16">
        <v>-0.117298444179505</v>
      </c>
      <c r="AL953" s="17">
        <v>250555.47</v>
      </c>
      <c r="AM953" s="16">
        <v>-0.16973612931248999</v>
      </c>
      <c r="AN953" s="17">
        <v>494219.24</v>
      </c>
      <c r="AO953" s="16">
        <v>-0.15847450273602601</v>
      </c>
      <c r="AP953" s="18">
        <v>4.8540720344281496</v>
      </c>
      <c r="AQ953" s="16">
        <v>6.3157854971532104E-2</v>
      </c>
      <c r="AR953" s="18">
        <v>2.4608801146632802</v>
      </c>
      <c r="AS953" s="16">
        <v>4.8930256647476501E-2</v>
      </c>
    </row>
    <row r="954" spans="1:45" x14ac:dyDescent="0.2">
      <c r="A954" s="123"/>
      <c r="B954" s="29"/>
      <c r="C954" s="29"/>
      <c r="D954" s="29"/>
      <c r="E954" s="14" t="s">
        <v>312</v>
      </c>
      <c r="F954" s="15">
        <v>59421.23</v>
      </c>
      <c r="G954" s="16">
        <v>0.25325682902214502</v>
      </c>
      <c r="H954" s="17">
        <v>14172.06</v>
      </c>
      <c r="I954" s="16">
        <v>0.276419483778229</v>
      </c>
      <c r="J954" s="17">
        <v>23192.04</v>
      </c>
      <c r="K954" s="16">
        <v>0.28502279482002402</v>
      </c>
      <c r="L954" s="18">
        <v>4.1928435245123197</v>
      </c>
      <c r="M954" s="16">
        <v>-1.8146585076813701E-2</v>
      </c>
      <c r="N954" s="18">
        <v>2.5621389925164002</v>
      </c>
      <c r="O954" s="16">
        <v>-2.4720157436840199E-2</v>
      </c>
      <c r="P954" s="15">
        <v>178416.98</v>
      </c>
      <c r="Q954" s="16">
        <v>0.20698923676426201</v>
      </c>
      <c r="R954" s="17">
        <v>43283.88</v>
      </c>
      <c r="S954" s="16">
        <v>0.248780831201489</v>
      </c>
      <c r="T954" s="17">
        <v>71018.850000000006</v>
      </c>
      <c r="U954" s="16">
        <v>0.25339451804859098</v>
      </c>
      <c r="V954" s="18">
        <v>4.1220190981030402</v>
      </c>
      <c r="W954" s="16">
        <v>-3.3465916030291698E-2</v>
      </c>
      <c r="X954" s="18">
        <v>2.5122482270552098</v>
      </c>
      <c r="Y954" s="16">
        <v>-3.7023682979384298E-2</v>
      </c>
      <c r="Z954" s="15">
        <v>315430.42</v>
      </c>
      <c r="AA954" s="16">
        <v>0.17977886478517199</v>
      </c>
      <c r="AB954" s="17">
        <v>75651.259999999995</v>
      </c>
      <c r="AC954" s="16">
        <v>0.21715286541811801</v>
      </c>
      <c r="AD954" s="17">
        <v>126410.47</v>
      </c>
      <c r="AE954" s="16">
        <v>0.20078376948380999</v>
      </c>
      <c r="AF954" s="18">
        <v>4.16953293309325</v>
      </c>
      <c r="AG954" s="16">
        <v>-3.0706086059376799E-2</v>
      </c>
      <c r="AH954" s="18">
        <v>2.4952871387947502</v>
      </c>
      <c r="AI954" s="16">
        <v>-1.7492662069931102E-2</v>
      </c>
      <c r="AJ954" s="15">
        <v>615111.91</v>
      </c>
      <c r="AK954" s="16">
        <v>0.19815216218353601</v>
      </c>
      <c r="AL954" s="17">
        <v>144892.32999999999</v>
      </c>
      <c r="AM954" s="16">
        <v>0.22107899543617601</v>
      </c>
      <c r="AN954" s="17">
        <v>240370.19</v>
      </c>
      <c r="AO954" s="16">
        <v>0.176943068453701</v>
      </c>
      <c r="AP954" s="18">
        <v>4.2453034608526199</v>
      </c>
      <c r="AQ954" s="16">
        <v>-1.8775880461730499E-2</v>
      </c>
      <c r="AR954" s="18">
        <v>2.5590191113132601</v>
      </c>
      <c r="AS954" s="16">
        <v>1.8020492493065601E-2</v>
      </c>
    </row>
    <row r="955" spans="1:45" x14ac:dyDescent="0.2">
      <c r="A955" s="123"/>
      <c r="B955" s="29"/>
      <c r="C955" s="29"/>
      <c r="D955" s="29"/>
      <c r="E955" s="14" t="s">
        <v>313</v>
      </c>
      <c r="F955" s="15">
        <v>108684.09</v>
      </c>
      <c r="G955" s="16">
        <v>-1.55993730795944E-2</v>
      </c>
      <c r="H955" s="17">
        <v>22561.69</v>
      </c>
      <c r="I955" s="16">
        <v>4.60979626029053E-5</v>
      </c>
      <c r="J955" s="17">
        <v>46633.72</v>
      </c>
      <c r="K955" s="16">
        <v>-9.7238357800736599E-4</v>
      </c>
      <c r="L955" s="18">
        <v>4.8171963181836102</v>
      </c>
      <c r="M955" s="16">
        <v>-1.5644749851103701E-2</v>
      </c>
      <c r="N955" s="18">
        <v>2.3305901823830499</v>
      </c>
      <c r="O955" s="16">
        <v>-1.46412263896901E-2</v>
      </c>
      <c r="P955" s="15">
        <v>337906.47</v>
      </c>
      <c r="Q955" s="16">
        <v>-2.5220487355615301E-2</v>
      </c>
      <c r="R955" s="17">
        <v>68910.429999999993</v>
      </c>
      <c r="S955" s="16">
        <v>-1.3567054404493699E-2</v>
      </c>
      <c r="T955" s="17">
        <v>142021.75</v>
      </c>
      <c r="U955" s="16">
        <v>-1.2280892947715401E-2</v>
      </c>
      <c r="V955" s="18">
        <v>4.9035606075887204</v>
      </c>
      <c r="W955" s="16">
        <v>-1.18137102001256E-2</v>
      </c>
      <c r="X955" s="18">
        <v>2.3792585994750799</v>
      </c>
      <c r="Y955" s="16">
        <v>-1.31004800003477E-2</v>
      </c>
      <c r="Z955" s="15">
        <v>637294.34</v>
      </c>
      <c r="AA955" s="16">
        <v>-1.22185297669884E-2</v>
      </c>
      <c r="AB955" s="17">
        <v>133696.70000000001</v>
      </c>
      <c r="AC955" s="16">
        <v>1.65181046190978E-2</v>
      </c>
      <c r="AD955" s="17">
        <v>276062.7</v>
      </c>
      <c r="AE955" s="16">
        <v>1.40835974923148E-2</v>
      </c>
      <c r="AF955" s="18">
        <v>4.76671705434764</v>
      </c>
      <c r="AG955" s="16">
        <v>-2.82696729704132E-2</v>
      </c>
      <c r="AH955" s="18">
        <v>2.30851302982982</v>
      </c>
      <c r="AI955" s="16">
        <v>-2.5936843199460699E-2</v>
      </c>
      <c r="AJ955" s="15">
        <v>1292922.52</v>
      </c>
      <c r="AK955" s="16">
        <v>2.0783916496419301E-2</v>
      </c>
      <c r="AL955" s="17">
        <v>274126.09999999998</v>
      </c>
      <c r="AM955" s="16">
        <v>8.1066254967264995E-2</v>
      </c>
      <c r="AN955" s="17">
        <v>568103.73</v>
      </c>
      <c r="AO955" s="16">
        <v>7.1636738469252101E-2</v>
      </c>
      <c r="AP955" s="18">
        <v>4.7165246942921497</v>
      </c>
      <c r="AQ955" s="16">
        <v>-5.5761927813268899E-2</v>
      </c>
      <c r="AR955" s="18">
        <v>2.2758564179819798</v>
      </c>
      <c r="AS955" s="16">
        <v>-4.7453414153635597E-2</v>
      </c>
    </row>
    <row r="956" spans="1:45" x14ac:dyDescent="0.2">
      <c r="A956" s="123"/>
      <c r="B956" s="29"/>
      <c r="C956" s="29"/>
      <c r="D956" s="29"/>
      <c r="E956" s="14" t="s">
        <v>314</v>
      </c>
      <c r="F956" s="15">
        <v>222179.57</v>
      </c>
      <c r="G956" s="16">
        <v>-7.0439326034569E-3</v>
      </c>
      <c r="H956" s="17">
        <v>39575.589999999997</v>
      </c>
      <c r="I956" s="16">
        <v>5.3217074450093001E-2</v>
      </c>
      <c r="J956" s="17">
        <v>79152.69</v>
      </c>
      <c r="K956" s="16">
        <v>2.4802749977342501E-2</v>
      </c>
      <c r="L956" s="18">
        <v>5.6140557853970101</v>
      </c>
      <c r="M956" s="16">
        <v>-5.7216131902355902E-2</v>
      </c>
      <c r="N956" s="18">
        <v>2.8069743428808298</v>
      </c>
      <c r="O956" s="16">
        <v>-3.10759144445149E-2</v>
      </c>
      <c r="P956" s="15">
        <v>676006.38</v>
      </c>
      <c r="Q956" s="16">
        <v>-8.7754490816756694E-2</v>
      </c>
      <c r="R956" s="17">
        <v>118352.95</v>
      </c>
      <c r="S956" s="16">
        <v>-9.2829754871616599E-2</v>
      </c>
      <c r="T956" s="17">
        <v>236442.35</v>
      </c>
      <c r="U956" s="16">
        <v>-9.3757490780327399E-2</v>
      </c>
      <c r="V956" s="18">
        <v>5.7117831029982797</v>
      </c>
      <c r="W956" s="16">
        <v>5.5946103635064297E-3</v>
      </c>
      <c r="X956" s="18">
        <v>2.8590748653953102</v>
      </c>
      <c r="Y956" s="16">
        <v>6.6240547121758902E-3</v>
      </c>
      <c r="Z956" s="15">
        <v>1283953.6000000001</v>
      </c>
      <c r="AA956" s="16">
        <v>-0.15288895329980501</v>
      </c>
      <c r="AB956" s="17">
        <v>228598.95</v>
      </c>
      <c r="AC956" s="16">
        <v>-0.20324803737934</v>
      </c>
      <c r="AD956" s="17">
        <v>458907.68</v>
      </c>
      <c r="AE956" s="16">
        <v>-0.17912849733212299</v>
      </c>
      <c r="AF956" s="18">
        <v>5.6166207237609802</v>
      </c>
      <c r="AG956" s="16">
        <v>6.3205472270059099E-2</v>
      </c>
      <c r="AH956" s="18">
        <v>2.7978472707190298</v>
      </c>
      <c r="AI956" s="16">
        <v>3.1965470779577301E-2</v>
      </c>
      <c r="AJ956" s="15">
        <v>2603229.13</v>
      </c>
      <c r="AK956" s="16">
        <v>-0.17833858803156999</v>
      </c>
      <c r="AL956" s="17">
        <v>447492.04</v>
      </c>
      <c r="AM956" s="16">
        <v>-0.26274456824606601</v>
      </c>
      <c r="AN956" s="17">
        <v>911452.54</v>
      </c>
      <c r="AO956" s="16">
        <v>-0.22705225280969701</v>
      </c>
      <c r="AP956" s="18">
        <v>5.8173752766641398</v>
      </c>
      <c r="AQ956" s="16">
        <v>0.114486752594951</v>
      </c>
      <c r="AR956" s="18">
        <v>2.8561323993896601</v>
      </c>
      <c r="AS956" s="16">
        <v>6.3023231460604096E-2</v>
      </c>
    </row>
    <row r="957" spans="1:45" x14ac:dyDescent="0.2">
      <c r="A957" s="123"/>
      <c r="B957" s="29"/>
      <c r="C957" s="29"/>
      <c r="D957" s="29"/>
      <c r="E957" s="14" t="s">
        <v>315</v>
      </c>
      <c r="F957" s="15">
        <v>269854.81</v>
      </c>
      <c r="G957" s="16">
        <v>0.142636277642328</v>
      </c>
      <c r="H957" s="17">
        <v>69157.73</v>
      </c>
      <c r="I957" s="16">
        <v>8.0052036603658894E-2</v>
      </c>
      <c r="J957" s="17">
        <v>140549.88</v>
      </c>
      <c r="K957" s="16">
        <v>4.5840675803400503E-2</v>
      </c>
      <c r="L957" s="18">
        <v>3.9020194850235801</v>
      </c>
      <c r="M957" s="16">
        <v>5.7945579395852397E-2</v>
      </c>
      <c r="N957" s="18">
        <v>1.9199931725306301</v>
      </c>
      <c r="O957" s="16">
        <v>9.2552913726147407E-2</v>
      </c>
      <c r="P957" s="15">
        <v>850835.8</v>
      </c>
      <c r="Q957" s="16">
        <v>0.149311068471081</v>
      </c>
      <c r="R957" s="17">
        <v>218508.2</v>
      </c>
      <c r="S957" s="16">
        <v>8.5976705207701495E-2</v>
      </c>
      <c r="T957" s="17">
        <v>441402.73</v>
      </c>
      <c r="U957" s="16">
        <v>5.52454386736215E-2</v>
      </c>
      <c r="V957" s="18">
        <v>3.8938392243403199</v>
      </c>
      <c r="W957" s="16">
        <v>5.83201858379334E-2</v>
      </c>
      <c r="X957" s="18">
        <v>1.92757258207261</v>
      </c>
      <c r="Y957" s="16">
        <v>8.9140996350284593E-2</v>
      </c>
      <c r="Z957" s="15">
        <v>1551795.74</v>
      </c>
      <c r="AA957" s="16">
        <v>0.17749132424848499</v>
      </c>
      <c r="AB957" s="17">
        <v>407309.41</v>
      </c>
      <c r="AC957" s="16">
        <v>0.13383415743885299</v>
      </c>
      <c r="AD957" s="17">
        <v>836336.97</v>
      </c>
      <c r="AE957" s="16">
        <v>0.11122882231400801</v>
      </c>
      <c r="AF957" s="18">
        <v>3.80986960257068</v>
      </c>
      <c r="AG957" s="16">
        <v>3.8504014474432698E-2</v>
      </c>
      <c r="AH957" s="18">
        <v>1.8554671091485999</v>
      </c>
      <c r="AI957" s="16">
        <v>5.9629934540837898E-2</v>
      </c>
      <c r="AJ957" s="15">
        <v>2932105.52</v>
      </c>
      <c r="AK957" s="16">
        <v>0.127266702491595</v>
      </c>
      <c r="AL957" s="17">
        <v>784467.34</v>
      </c>
      <c r="AM957" s="16">
        <v>0.142754576806087</v>
      </c>
      <c r="AN957" s="17">
        <v>1620804.65</v>
      </c>
      <c r="AO957" s="16">
        <v>0.120745548390778</v>
      </c>
      <c r="AP957" s="18">
        <v>3.7377024771993699</v>
      </c>
      <c r="AQ957" s="16">
        <v>-1.3553106352703801E-2</v>
      </c>
      <c r="AR957" s="18">
        <v>1.80904313175558</v>
      </c>
      <c r="AS957" s="16">
        <v>5.8185857710342601E-3</v>
      </c>
    </row>
    <row r="958" spans="1:45" x14ac:dyDescent="0.2">
      <c r="A958" s="123"/>
      <c r="B958" s="29"/>
      <c r="C958" s="29"/>
      <c r="D958" s="29"/>
      <c r="E958" s="14" t="s">
        <v>316</v>
      </c>
      <c r="F958" s="15">
        <v>152510.32</v>
      </c>
      <c r="G958" s="16">
        <v>6.9517960549730098E-2</v>
      </c>
      <c r="H958" s="17">
        <v>34553.279999999999</v>
      </c>
      <c r="I958" s="16">
        <v>7.5833956821899001E-2</v>
      </c>
      <c r="J958" s="17">
        <v>60672.84</v>
      </c>
      <c r="K958" s="16">
        <v>3.5141997363727501E-2</v>
      </c>
      <c r="L958" s="18">
        <v>4.41377258541013</v>
      </c>
      <c r="M958" s="16">
        <v>-5.8707909637159402E-3</v>
      </c>
      <c r="N958" s="18">
        <v>2.51365058896205</v>
      </c>
      <c r="O958" s="16">
        <v>3.3208934883861799E-2</v>
      </c>
      <c r="P958" s="15">
        <v>441786.09</v>
      </c>
      <c r="Q958" s="16">
        <v>8.1842545079212403E-2</v>
      </c>
      <c r="R958" s="17">
        <v>99296.52</v>
      </c>
      <c r="S958" s="16">
        <v>8.6071028253274104E-2</v>
      </c>
      <c r="T958" s="17">
        <v>175941.88</v>
      </c>
      <c r="U958" s="16">
        <v>6.7013156191069304E-2</v>
      </c>
      <c r="V958" s="18">
        <v>4.4491598497107496</v>
      </c>
      <c r="W958" s="16">
        <v>-3.8933762747196399E-3</v>
      </c>
      <c r="X958" s="18">
        <v>2.51097743186557</v>
      </c>
      <c r="Y958" s="16">
        <v>1.38980375284965E-2</v>
      </c>
      <c r="Z958" s="15">
        <v>827929.74</v>
      </c>
      <c r="AA958" s="16">
        <v>6.2441808569543601E-2</v>
      </c>
      <c r="AB958" s="17">
        <v>187145.97</v>
      </c>
      <c r="AC958" s="16">
        <v>7.1631106338787304E-2</v>
      </c>
      <c r="AD958" s="17">
        <v>332744.49</v>
      </c>
      <c r="AE958" s="16">
        <v>4.4729610551319E-2</v>
      </c>
      <c r="AF958" s="18">
        <v>4.4239784591674596</v>
      </c>
      <c r="AG958" s="16">
        <v>-8.5750569527969101E-3</v>
      </c>
      <c r="AH958" s="18">
        <v>2.4881846728701702</v>
      </c>
      <c r="AI958" s="16">
        <v>1.6953858528885299E-2</v>
      </c>
      <c r="AJ958" s="15">
        <v>1667087.92</v>
      </c>
      <c r="AK958" s="16">
        <v>0.183429358793011</v>
      </c>
      <c r="AL958" s="17">
        <v>378487.09</v>
      </c>
      <c r="AM958" s="16">
        <v>0.20261515599705701</v>
      </c>
      <c r="AN958" s="17">
        <v>670509.18000000005</v>
      </c>
      <c r="AO958" s="16">
        <v>0.150177227790742</v>
      </c>
      <c r="AP958" s="18">
        <v>4.4046097318669402</v>
      </c>
      <c r="AQ958" s="16">
        <v>-1.5953397151510298E-2</v>
      </c>
      <c r="AR958" s="18">
        <v>2.4863014105190899</v>
      </c>
      <c r="AS958" s="16">
        <v>2.8910441103184699E-2</v>
      </c>
    </row>
    <row r="959" spans="1:45" x14ac:dyDescent="0.2">
      <c r="A959" s="123"/>
      <c r="B959" s="29"/>
      <c r="C959" s="29"/>
      <c r="D959" s="29"/>
      <c r="E959" s="14" t="s">
        <v>317</v>
      </c>
      <c r="F959" s="15">
        <v>106600.27</v>
      </c>
      <c r="G959" s="16">
        <v>0.41271148210817399</v>
      </c>
      <c r="H959" s="17">
        <v>25044.74</v>
      </c>
      <c r="I959" s="16">
        <v>0.451084979014237</v>
      </c>
      <c r="J959" s="17">
        <v>34481.370000000003</v>
      </c>
      <c r="K959" s="16">
        <v>0.39427673757058601</v>
      </c>
      <c r="L959" s="18">
        <v>4.2563935580884404</v>
      </c>
      <c r="M959" s="16">
        <v>-2.6444693082090499E-2</v>
      </c>
      <c r="N959" s="18">
        <v>3.09153232600677</v>
      </c>
      <c r="O959" s="16">
        <v>1.32217256738496E-2</v>
      </c>
      <c r="P959" s="15">
        <v>311656.86</v>
      </c>
      <c r="Q959" s="16">
        <v>0.25072094961039898</v>
      </c>
      <c r="R959" s="17">
        <v>71551.94</v>
      </c>
      <c r="S959" s="16">
        <v>0.22678414670946101</v>
      </c>
      <c r="T959" s="17">
        <v>97851.66</v>
      </c>
      <c r="U959" s="16">
        <v>0.169060342322779</v>
      </c>
      <c r="V959" s="18">
        <v>4.35567309565611</v>
      </c>
      <c r="W959" s="16">
        <v>1.9511829334558799E-2</v>
      </c>
      <c r="X959" s="18">
        <v>3.18499308034222</v>
      </c>
      <c r="Y959" s="16">
        <v>6.9851490407561195E-2</v>
      </c>
      <c r="Z959" s="15">
        <v>547865.92000000004</v>
      </c>
      <c r="AA959" s="16">
        <v>0.24401733830713901</v>
      </c>
      <c r="AB959" s="17">
        <v>125797.55</v>
      </c>
      <c r="AC959" s="16">
        <v>0.26003250306124798</v>
      </c>
      <c r="AD959" s="17">
        <v>178288.27</v>
      </c>
      <c r="AE959" s="16">
        <v>0.21749221894121901</v>
      </c>
      <c r="AF959" s="18">
        <v>4.3551398258551099</v>
      </c>
      <c r="AG959" s="16">
        <v>-1.27101203462608E-2</v>
      </c>
      <c r="AH959" s="18">
        <v>3.0729218472982001</v>
      </c>
      <c r="AI959" s="16">
        <v>2.1786684919422102E-2</v>
      </c>
      <c r="AJ959" s="15">
        <v>1027044.55</v>
      </c>
      <c r="AK959" s="16">
        <v>0.192997408973135</v>
      </c>
      <c r="AL959" s="17">
        <v>237639.73</v>
      </c>
      <c r="AM959" s="16">
        <v>0.20720353452365201</v>
      </c>
      <c r="AN959" s="17">
        <v>339914.54</v>
      </c>
      <c r="AO959" s="16">
        <v>0.182963698801858</v>
      </c>
      <c r="AP959" s="18">
        <v>4.3218553985059698</v>
      </c>
      <c r="AQ959" s="16">
        <v>-1.17677965183581E-2</v>
      </c>
      <c r="AR959" s="18">
        <v>3.0214787222694302</v>
      </c>
      <c r="AS959" s="16">
        <v>8.4818411430883801E-3</v>
      </c>
    </row>
    <row r="960" spans="1:45" x14ac:dyDescent="0.2">
      <c r="A960" s="134"/>
      <c r="B960" s="135"/>
      <c r="C960" s="135"/>
      <c r="D960" s="135"/>
      <c r="E960" s="14" t="s">
        <v>318</v>
      </c>
      <c r="F960" s="15">
        <v>185382.95</v>
      </c>
      <c r="G960" s="16">
        <v>0.18269562270504699</v>
      </c>
      <c r="H960" s="17">
        <v>44339.26</v>
      </c>
      <c r="I960" s="16">
        <v>0.124990453659845</v>
      </c>
      <c r="J960" s="17">
        <v>77518.16</v>
      </c>
      <c r="K960" s="16">
        <v>0.153872180020241</v>
      </c>
      <c r="L960" s="18">
        <v>4.1810113655482803</v>
      </c>
      <c r="M960" s="16">
        <v>5.1293918857244103E-2</v>
      </c>
      <c r="N960" s="18">
        <v>2.3914776872928898</v>
      </c>
      <c r="O960" s="16">
        <v>2.49797535497393E-2</v>
      </c>
      <c r="P960" s="15">
        <v>571103.68000000005</v>
      </c>
      <c r="Q960" s="16">
        <v>0.17472537962915899</v>
      </c>
      <c r="R960" s="17">
        <v>137165.21</v>
      </c>
      <c r="S960" s="16">
        <v>0.10886863962766199</v>
      </c>
      <c r="T960" s="17">
        <v>238771.5</v>
      </c>
      <c r="U960" s="16">
        <v>0.13426928686277201</v>
      </c>
      <c r="V960" s="18">
        <v>4.1636190401341597</v>
      </c>
      <c r="W960" s="16">
        <v>5.9390930222005998E-2</v>
      </c>
      <c r="X960" s="18">
        <v>2.3918419074303299</v>
      </c>
      <c r="Y960" s="16">
        <v>3.56670970773467E-2</v>
      </c>
      <c r="Z960" s="15">
        <v>1024116.09</v>
      </c>
      <c r="AA960" s="16">
        <v>0.14953466746104299</v>
      </c>
      <c r="AB960" s="17">
        <v>245837.06</v>
      </c>
      <c r="AC960" s="16">
        <v>8.9851105690754204E-2</v>
      </c>
      <c r="AD960" s="17">
        <v>433644.39</v>
      </c>
      <c r="AE960" s="16">
        <v>9.4876208460158498E-2</v>
      </c>
      <c r="AF960" s="18">
        <v>4.1658328081209604</v>
      </c>
      <c r="AG960" s="16">
        <v>5.47630419042065E-2</v>
      </c>
      <c r="AH960" s="18">
        <v>2.3616495765112999</v>
      </c>
      <c r="AI960" s="16">
        <v>4.9922044682801599E-2</v>
      </c>
      <c r="AJ960" s="15">
        <v>1968434.36</v>
      </c>
      <c r="AK960" s="16">
        <v>0.22744999706424801</v>
      </c>
      <c r="AL960" s="17">
        <v>479490.92</v>
      </c>
      <c r="AM960" s="16">
        <v>0.207337183657819</v>
      </c>
      <c r="AN960" s="17">
        <v>837134.41</v>
      </c>
      <c r="AO960" s="16">
        <v>0.156779074089684</v>
      </c>
      <c r="AP960" s="18">
        <v>4.1052588858199899</v>
      </c>
      <c r="AQ960" s="16">
        <v>1.66588204841784E-2</v>
      </c>
      <c r="AR960" s="18">
        <v>2.35139582901627</v>
      </c>
      <c r="AS960" s="16">
        <v>6.1092843532096701E-2</v>
      </c>
    </row>
    <row r="961" spans="1:45" x14ac:dyDescent="0.2">
      <c r="C961" s="29"/>
      <c r="D961" s="29"/>
      <c r="E961" s="14" t="s">
        <v>344</v>
      </c>
      <c r="F961" s="18">
        <v>46548.77</v>
      </c>
      <c r="G961" s="16">
        <v>0.23248873189577099</v>
      </c>
      <c r="H961" s="18">
        <v>10703.15</v>
      </c>
      <c r="I961" s="16">
        <v>0.16244832971668499</v>
      </c>
      <c r="J961" s="18">
        <v>16730.09</v>
      </c>
      <c r="K961" s="16">
        <v>0.182868507868543</v>
      </c>
      <c r="L961" s="18">
        <v>4.3490720021675902</v>
      </c>
      <c r="M961" s="16">
        <v>6.0252486401831298E-2</v>
      </c>
      <c r="N961" s="18">
        <v>2.7823382898717202</v>
      </c>
      <c r="O961" s="16">
        <v>4.1949061706478802E-2</v>
      </c>
      <c r="P961" s="18">
        <v>132837.49</v>
      </c>
      <c r="Q961" s="16">
        <v>0.18401146099114801</v>
      </c>
      <c r="R961" s="18">
        <v>30517.82</v>
      </c>
      <c r="S961" s="16">
        <v>0.10987976292264</v>
      </c>
      <c r="T961" s="18">
        <v>47540.26</v>
      </c>
      <c r="U961" s="16">
        <v>0.14157246063949799</v>
      </c>
      <c r="V961" s="18">
        <v>4.3527843731957301</v>
      </c>
      <c r="W961" s="16">
        <v>6.6792548657070003E-2</v>
      </c>
      <c r="X961" s="18">
        <v>2.7942104229131299</v>
      </c>
      <c r="Y961" s="16">
        <v>3.7175914639597997E-2</v>
      </c>
      <c r="Z961" s="18">
        <v>244754.45</v>
      </c>
      <c r="AA961" s="16">
        <v>0.202604427773874</v>
      </c>
      <c r="AB961" s="18">
        <v>56555.8</v>
      </c>
      <c r="AC961" s="16">
        <v>0.14673359416566101</v>
      </c>
      <c r="AD961" s="18">
        <v>89215.92</v>
      </c>
      <c r="AE961" s="16">
        <v>0.177302750213678</v>
      </c>
      <c r="AF961" s="18">
        <v>4.3276631220847399</v>
      </c>
      <c r="AG961" s="16">
        <v>4.8721720452310997E-2</v>
      </c>
      <c r="AH961" s="18">
        <v>2.7433943403823</v>
      </c>
      <c r="AI961" s="16">
        <v>2.1491224373343099E-2</v>
      </c>
      <c r="AJ961" s="18">
        <v>496446.49</v>
      </c>
      <c r="AK961" s="16">
        <v>0.30066032459387498</v>
      </c>
      <c r="AL961" s="18">
        <v>117094.95</v>
      </c>
      <c r="AM961" s="16">
        <v>0.27976651068361502</v>
      </c>
      <c r="AN961" s="18">
        <v>183314.81</v>
      </c>
      <c r="AO961" s="16">
        <v>0.27213237824011899</v>
      </c>
      <c r="AP961" s="18">
        <v>4.2396917202663298</v>
      </c>
      <c r="AQ961" s="16">
        <v>1.6326270249953201E-2</v>
      </c>
      <c r="AR961" s="18">
        <v>2.7081635684536298</v>
      </c>
      <c r="AS961" s="16">
        <v>2.2425296959442401E-2</v>
      </c>
    </row>
    <row r="962" spans="1:45" x14ac:dyDescent="0.2">
      <c r="C962" s="29"/>
      <c r="D962" s="29"/>
      <c r="E962" s="14" t="s">
        <v>345</v>
      </c>
      <c r="F962" s="18">
        <v>162371.65</v>
      </c>
      <c r="G962" s="16">
        <v>0.15203508757988701</v>
      </c>
      <c r="H962" s="18">
        <v>54244.02</v>
      </c>
      <c r="I962" s="16">
        <v>0.16098257563645399</v>
      </c>
      <c r="J962" s="18">
        <v>58027.69</v>
      </c>
      <c r="K962" s="16">
        <v>0.182233599752257</v>
      </c>
      <c r="L962" s="18">
        <v>2.9933557652991101</v>
      </c>
      <c r="M962" s="16">
        <v>-7.7068237235712002E-3</v>
      </c>
      <c r="N962" s="18">
        <v>2.7981753194035499</v>
      </c>
      <c r="O962" s="16">
        <v>-2.55436084532689E-2</v>
      </c>
      <c r="P962" s="18">
        <v>490604.98</v>
      </c>
      <c r="Q962" s="16">
        <v>0.141791280112606</v>
      </c>
      <c r="R962" s="18">
        <v>165607.19</v>
      </c>
      <c r="S962" s="16">
        <v>0.11408854493571199</v>
      </c>
      <c r="T962" s="18">
        <v>172636.84</v>
      </c>
      <c r="U962" s="16">
        <v>0.16336037782410101</v>
      </c>
      <c r="V962" s="18">
        <v>2.9624618351413399</v>
      </c>
      <c r="W962" s="16">
        <v>2.4865828935071801E-2</v>
      </c>
      <c r="X962" s="18">
        <v>2.84183248488561</v>
      </c>
      <c r="Y962" s="16">
        <v>-1.8540340656810799E-2</v>
      </c>
      <c r="Z962" s="18">
        <v>900712.62</v>
      </c>
      <c r="AA962" s="16">
        <v>0.180792597662876</v>
      </c>
      <c r="AB962" s="18">
        <v>304666.26</v>
      </c>
      <c r="AC962" s="16">
        <v>0.32988224066192301</v>
      </c>
      <c r="AD962" s="18">
        <v>318760.39</v>
      </c>
      <c r="AE962" s="16">
        <v>0.137533466035892</v>
      </c>
      <c r="AF962" s="18">
        <v>2.9563911015286002</v>
      </c>
      <c r="AG962" s="16">
        <v>-0.112107402024438</v>
      </c>
      <c r="AH962" s="18">
        <v>2.8256729764949799</v>
      </c>
      <c r="AI962" s="16">
        <v>3.8028886989790497E-2</v>
      </c>
      <c r="AJ962" s="18">
        <v>1788007.47</v>
      </c>
      <c r="AK962" s="16">
        <v>0.34035579131059401</v>
      </c>
      <c r="AL962" s="18">
        <v>599987.71</v>
      </c>
      <c r="AM962" s="16">
        <v>0.71186699639422102</v>
      </c>
      <c r="AN962" s="18">
        <v>631754.15</v>
      </c>
      <c r="AO962" s="16">
        <v>0.196729297330068</v>
      </c>
      <c r="AP962" s="18">
        <v>2.9800734918386902</v>
      </c>
      <c r="AQ962" s="16">
        <v>-0.217021068731483</v>
      </c>
      <c r="AR962" s="18">
        <v>2.8302267108178101</v>
      </c>
      <c r="AS962" s="16">
        <v>0.120015858474394</v>
      </c>
    </row>
    <row r="963" spans="1:45" x14ac:dyDescent="0.2">
      <c r="A963" s="122" t="s">
        <v>19</v>
      </c>
      <c r="B963" s="28" t="s">
        <v>11</v>
      </c>
      <c r="C963" s="28" t="s">
        <v>110</v>
      </c>
      <c r="D963" s="28" t="s">
        <v>24</v>
      </c>
      <c r="E963" s="14" t="s">
        <v>319</v>
      </c>
      <c r="F963" s="15">
        <v>1150446.1499999999</v>
      </c>
      <c r="G963" s="16">
        <v>-1.9081718947354599E-2</v>
      </c>
      <c r="H963" s="17">
        <v>228853.16</v>
      </c>
      <c r="I963" s="16">
        <v>-2.5105353875041199E-3</v>
      </c>
      <c r="J963" s="17">
        <v>459278.16</v>
      </c>
      <c r="K963" s="16">
        <v>-1.28874923222724E-2</v>
      </c>
      <c r="L963" s="18">
        <v>5.0270057446442902</v>
      </c>
      <c r="M963" s="16">
        <v>-1.6612890810117999E-2</v>
      </c>
      <c r="N963" s="18">
        <v>2.50490062492847</v>
      </c>
      <c r="O963" s="16">
        <v>-6.2750968880484403E-3</v>
      </c>
      <c r="P963" s="15">
        <v>3517911.22</v>
      </c>
      <c r="Q963" s="16">
        <v>-6.1207338378915198E-2</v>
      </c>
      <c r="R963" s="17">
        <v>689287.73</v>
      </c>
      <c r="S963" s="16">
        <v>-6.7758223599458697E-2</v>
      </c>
      <c r="T963" s="17">
        <v>1380532.81</v>
      </c>
      <c r="U963" s="16">
        <v>-6.5057838190679798E-2</v>
      </c>
      <c r="V963" s="18">
        <v>5.1036904719020599</v>
      </c>
      <c r="W963" s="16">
        <v>7.0270238755411303E-3</v>
      </c>
      <c r="X963" s="18">
        <v>2.54822717324625</v>
      </c>
      <c r="Y963" s="16">
        <v>4.11843637932955E-3</v>
      </c>
      <c r="Z963" s="15">
        <v>6655672.6600000001</v>
      </c>
      <c r="AA963" s="16">
        <v>-7.0747908763379996E-2</v>
      </c>
      <c r="AB963" s="17">
        <v>1322511.6100000001</v>
      </c>
      <c r="AC963" s="16">
        <v>-8.6541815814602394E-2</v>
      </c>
      <c r="AD963" s="17">
        <v>2678822.73</v>
      </c>
      <c r="AE963" s="16">
        <v>-7.1274584627112794E-2</v>
      </c>
      <c r="AF963" s="18">
        <v>5.0326005531248201</v>
      </c>
      <c r="AG963" s="16">
        <v>1.72902354203626E-2</v>
      </c>
      <c r="AH963" s="18">
        <v>2.48455136111227</v>
      </c>
      <c r="AI963" s="16">
        <v>5.67095349190373E-4</v>
      </c>
      <c r="AJ963" s="15">
        <v>13430225.359999999</v>
      </c>
      <c r="AK963" s="16">
        <v>-6.02995229825967E-2</v>
      </c>
      <c r="AL963" s="17">
        <v>2657174.8199999998</v>
      </c>
      <c r="AM963" s="16">
        <v>-7.9201727976182301E-2</v>
      </c>
      <c r="AN963" s="17">
        <v>5418168.9100000001</v>
      </c>
      <c r="AO963" s="16">
        <v>-5.8632509391476698E-2</v>
      </c>
      <c r="AP963" s="18">
        <v>5.0543250895325</v>
      </c>
      <c r="AQ963" s="16">
        <v>2.05280630599366E-2</v>
      </c>
      <c r="AR963" s="18">
        <v>2.4787387737603801</v>
      </c>
      <c r="AS963" s="16">
        <v>-1.7708425325399799E-3</v>
      </c>
    </row>
    <row r="964" spans="1:45" x14ac:dyDescent="0.2">
      <c r="A964" s="123"/>
      <c r="B964" s="29"/>
      <c r="C964" s="29"/>
      <c r="D964" s="29"/>
      <c r="E964" s="14" t="s">
        <v>320</v>
      </c>
      <c r="F964" s="15">
        <v>1366455.61</v>
      </c>
      <c r="G964" s="16">
        <v>0.15342595603843201</v>
      </c>
      <c r="H964" s="17">
        <v>318848.71999999997</v>
      </c>
      <c r="I964" s="16">
        <v>0.117872317047462</v>
      </c>
      <c r="J964" s="17">
        <v>512578.83</v>
      </c>
      <c r="K964" s="16">
        <v>0.115127168145518</v>
      </c>
      <c r="L964" s="18">
        <v>4.2855922708424199</v>
      </c>
      <c r="M964" s="16">
        <v>3.1804740531436899E-2</v>
      </c>
      <c r="N964" s="18">
        <v>2.6658448028374502</v>
      </c>
      <c r="O964" s="16">
        <v>3.4344771598207501E-2</v>
      </c>
      <c r="P964" s="15">
        <v>4090092.89</v>
      </c>
      <c r="Q964" s="16">
        <v>0.105186745445651</v>
      </c>
      <c r="R964" s="17">
        <v>976156.64</v>
      </c>
      <c r="S964" s="16">
        <v>9.4004586326522893E-2</v>
      </c>
      <c r="T964" s="17">
        <v>1577804.79</v>
      </c>
      <c r="U964" s="16">
        <v>9.7605294501291795E-2</v>
      </c>
      <c r="V964" s="18">
        <v>4.1899964845805897</v>
      </c>
      <c r="W964" s="16">
        <v>1.02213091781235E-2</v>
      </c>
      <c r="X964" s="18">
        <v>2.5922680143466899</v>
      </c>
      <c r="Y964" s="16">
        <v>6.9072652822836696E-3</v>
      </c>
      <c r="Z964" s="15">
        <v>7567241.2400000002</v>
      </c>
      <c r="AA964" s="16">
        <v>0.145299966520228</v>
      </c>
      <c r="AB964" s="17">
        <v>1806872.96</v>
      </c>
      <c r="AC964" s="16">
        <v>0.141104800869433</v>
      </c>
      <c r="AD964" s="17">
        <v>2996776.71</v>
      </c>
      <c r="AE964" s="16">
        <v>0.146617278840179</v>
      </c>
      <c r="AF964" s="18">
        <v>4.1880317031253798</v>
      </c>
      <c r="AG964" s="16">
        <v>3.6764069764657799E-3</v>
      </c>
      <c r="AH964" s="18">
        <v>2.52512681867446</v>
      </c>
      <c r="AI964" s="16">
        <v>-1.1488683663339399E-3</v>
      </c>
      <c r="AJ964" s="15">
        <v>14936861.35</v>
      </c>
      <c r="AK964" s="16">
        <v>0.23834848714700299</v>
      </c>
      <c r="AL964" s="17">
        <v>3560389</v>
      </c>
      <c r="AM964" s="16">
        <v>0.22970173354839701</v>
      </c>
      <c r="AN964" s="17">
        <v>5865474.9800000004</v>
      </c>
      <c r="AO964" s="16">
        <v>0.21863402865141601</v>
      </c>
      <c r="AP964" s="18">
        <v>4.1952891523931797</v>
      </c>
      <c r="AQ964" s="16">
        <v>7.0315860852331403E-3</v>
      </c>
      <c r="AR964" s="18">
        <v>2.5465731932932099</v>
      </c>
      <c r="AS964" s="16">
        <v>1.6177505331443302E-2</v>
      </c>
    </row>
    <row r="965" spans="1:45" x14ac:dyDescent="0.2">
      <c r="A965" s="123"/>
      <c r="B965" s="29"/>
      <c r="C965" s="29"/>
      <c r="D965" s="29"/>
      <c r="E965" s="14" t="s">
        <v>321</v>
      </c>
      <c r="F965" s="15">
        <v>1138751.03</v>
      </c>
      <c r="G965" s="16">
        <v>5.0410498667947001E-2</v>
      </c>
      <c r="H965" s="17">
        <v>263232.39</v>
      </c>
      <c r="I965" s="16">
        <v>3.2824393785689097E-2</v>
      </c>
      <c r="J965" s="17">
        <v>423188.81</v>
      </c>
      <c r="K965" s="16">
        <v>-8.2317534952025297E-3</v>
      </c>
      <c r="L965" s="18">
        <v>4.3260292929756901</v>
      </c>
      <c r="M965" s="16">
        <v>1.7027197448152901E-2</v>
      </c>
      <c r="N965" s="18">
        <v>2.6908817130585301</v>
      </c>
      <c r="O965" s="16">
        <v>5.9128987411945499E-2</v>
      </c>
      <c r="P965" s="15">
        <v>3309178.6</v>
      </c>
      <c r="Q965" s="16">
        <v>1.0973007994828201E-2</v>
      </c>
      <c r="R965" s="17">
        <v>757955.9</v>
      </c>
      <c r="S965" s="16">
        <v>-2.8040296613709499E-2</v>
      </c>
      <c r="T965" s="17">
        <v>1229429.49</v>
      </c>
      <c r="U965" s="16">
        <v>-5.59793867209002E-2</v>
      </c>
      <c r="V965" s="18">
        <v>4.3659249832345104</v>
      </c>
      <c r="W965" s="16">
        <v>4.01388087105011E-2</v>
      </c>
      <c r="X965" s="18">
        <v>2.6916375659737901</v>
      </c>
      <c r="Y965" s="16">
        <v>7.0922598271627002E-2</v>
      </c>
      <c r="Z965" s="15">
        <v>6154590.6200000001</v>
      </c>
      <c r="AA965" s="16">
        <v>1.43126446474317E-2</v>
      </c>
      <c r="AB965" s="17">
        <v>1408324.78</v>
      </c>
      <c r="AC965" s="16">
        <v>-1.4870817022234801E-2</v>
      </c>
      <c r="AD965" s="17">
        <v>2310982.75</v>
      </c>
      <c r="AE965" s="16">
        <v>-4.3478632841876003E-2</v>
      </c>
      <c r="AF965" s="18">
        <v>4.3701500587101796</v>
      </c>
      <c r="AG965" s="16">
        <v>2.96239946739301E-2</v>
      </c>
      <c r="AH965" s="18">
        <v>2.6631919342539399</v>
      </c>
      <c r="AI965" s="16">
        <v>6.0418177234251101E-2</v>
      </c>
      <c r="AJ965" s="15">
        <v>11912211.9</v>
      </c>
      <c r="AK965" s="16">
        <v>3.2750990968156798E-2</v>
      </c>
      <c r="AL965" s="17">
        <v>2735296.68</v>
      </c>
      <c r="AM965" s="16">
        <v>1.4159877343196301E-2</v>
      </c>
      <c r="AN965" s="17">
        <v>4465180.45</v>
      </c>
      <c r="AO965" s="16">
        <v>-3.9722502502717499E-2</v>
      </c>
      <c r="AP965" s="18">
        <v>4.3549981203501504</v>
      </c>
      <c r="AQ965" s="16">
        <v>1.8331541249357802E-2</v>
      </c>
      <c r="AR965" s="18">
        <v>2.66780078283286</v>
      </c>
      <c r="AS965" s="16">
        <v>7.5471406608774994E-2</v>
      </c>
    </row>
    <row r="966" spans="1:45" x14ac:dyDescent="0.2">
      <c r="A966" s="123"/>
      <c r="B966" s="29"/>
      <c r="C966" s="29"/>
      <c r="D966" s="29"/>
      <c r="E966" s="14" t="s">
        <v>322</v>
      </c>
      <c r="F966" s="15">
        <v>2390258.66</v>
      </c>
      <c r="G966" s="16">
        <v>9.9543248100490603E-2</v>
      </c>
      <c r="H966" s="17">
        <v>616666.09</v>
      </c>
      <c r="I966" s="16">
        <v>0.13823312141135499</v>
      </c>
      <c r="J966" s="17">
        <v>866423.11</v>
      </c>
      <c r="K966" s="16">
        <v>3.1013668004009499E-2</v>
      </c>
      <c r="L966" s="18">
        <v>3.8760987490004499</v>
      </c>
      <c r="M966" s="16">
        <v>-3.3991168050786502E-2</v>
      </c>
      <c r="N966" s="18">
        <v>2.7587660490727202</v>
      </c>
      <c r="O966" s="16">
        <v>6.6468158690030699E-2</v>
      </c>
      <c r="P966" s="15">
        <v>6918513.6299999999</v>
      </c>
      <c r="Q966" s="16">
        <v>-5.7330170686942003E-2</v>
      </c>
      <c r="R966" s="17">
        <v>1793328.34</v>
      </c>
      <c r="S966" s="16">
        <v>-2.69030176778263E-2</v>
      </c>
      <c r="T966" s="17">
        <v>2522040.37</v>
      </c>
      <c r="U966" s="16">
        <v>-0.144511078268521</v>
      </c>
      <c r="V966" s="18">
        <v>3.8579179705597002</v>
      </c>
      <c r="W966" s="16">
        <v>-3.1268366423771198E-2</v>
      </c>
      <c r="X966" s="18">
        <v>2.7432208113306298</v>
      </c>
      <c r="Y966" s="16">
        <v>0.10190769905603</v>
      </c>
      <c r="Z966" s="15">
        <v>12550237.57</v>
      </c>
      <c r="AA966" s="16">
        <v>-8.9672387142206905E-2</v>
      </c>
      <c r="AB966" s="17">
        <v>3262066.11</v>
      </c>
      <c r="AC966" s="16">
        <v>-5.9393497685004397E-2</v>
      </c>
      <c r="AD966" s="17">
        <v>4600110.17</v>
      </c>
      <c r="AE966" s="16">
        <v>-0.17371988911823599</v>
      </c>
      <c r="AF966" s="18">
        <v>3.8473277814715998</v>
      </c>
      <c r="AG966" s="16">
        <v>-3.2190814525182299E-2</v>
      </c>
      <c r="AH966" s="18">
        <v>2.72824717369758</v>
      </c>
      <c r="AI966" s="16">
        <v>0.101717929391206</v>
      </c>
      <c r="AJ966" s="15">
        <v>24749067.02</v>
      </c>
      <c r="AK966" s="16">
        <v>-6.8341690939614397E-2</v>
      </c>
      <c r="AL966" s="17">
        <v>6493402.2199999997</v>
      </c>
      <c r="AM966" s="16">
        <v>-2.5529795995796599E-2</v>
      </c>
      <c r="AN966" s="17">
        <v>9150835.7599999998</v>
      </c>
      <c r="AO966" s="16">
        <v>-0.15440014851332201</v>
      </c>
      <c r="AP966" s="18">
        <v>3.8114175252799898</v>
      </c>
      <c r="AQ966" s="16">
        <v>-4.3933508451976397E-2</v>
      </c>
      <c r="AR966" s="18">
        <v>2.7045690327197001</v>
      </c>
      <c r="AS966" s="16">
        <v>0.101772082176228</v>
      </c>
    </row>
    <row r="967" spans="1:45" x14ac:dyDescent="0.2">
      <c r="A967" s="123"/>
      <c r="B967" s="29"/>
      <c r="C967" s="29"/>
      <c r="D967" s="29"/>
      <c r="E967" s="14" t="s">
        <v>323</v>
      </c>
      <c r="F967" s="15">
        <v>1077175.6200000001</v>
      </c>
      <c r="G967" s="16">
        <v>0.48734964752936999</v>
      </c>
      <c r="H967" s="17">
        <v>240156.21</v>
      </c>
      <c r="I967" s="16">
        <v>0.42608679076952899</v>
      </c>
      <c r="J967" s="17">
        <v>411364.97</v>
      </c>
      <c r="K967" s="16">
        <v>0.44997735495193802</v>
      </c>
      <c r="L967" s="18">
        <v>4.4853123723096697</v>
      </c>
      <c r="M967" s="16">
        <v>4.2958715525850198E-2</v>
      </c>
      <c r="N967" s="18">
        <v>2.6185399792306101</v>
      </c>
      <c r="O967" s="16">
        <v>2.5774397406827701E-2</v>
      </c>
      <c r="P967" s="15">
        <v>3332861.5</v>
      </c>
      <c r="Q967" s="16">
        <v>0.39849006058776698</v>
      </c>
      <c r="R967" s="17">
        <v>756460.23</v>
      </c>
      <c r="S967" s="16">
        <v>0.34948134644894802</v>
      </c>
      <c r="T967" s="17">
        <v>1310523.8500000001</v>
      </c>
      <c r="U967" s="16">
        <v>0.37955982410463901</v>
      </c>
      <c r="V967" s="18">
        <v>4.4058648000569702</v>
      </c>
      <c r="W967" s="16">
        <v>3.6316703648984899E-2</v>
      </c>
      <c r="X967" s="18">
        <v>2.5431521143243598</v>
      </c>
      <c r="Y967" s="16">
        <v>1.37219395290915E-2</v>
      </c>
      <c r="Z967" s="15">
        <v>6364643.5599999996</v>
      </c>
      <c r="AA967" s="16">
        <v>0.378874277161586</v>
      </c>
      <c r="AB967" s="17">
        <v>1466106.3</v>
      </c>
      <c r="AC967" s="16">
        <v>0.31242029538218802</v>
      </c>
      <c r="AD967" s="17">
        <v>2623285.25</v>
      </c>
      <c r="AE967" s="16">
        <v>0.332333308284331</v>
      </c>
      <c r="AF967" s="18">
        <v>4.3411883299321499</v>
      </c>
      <c r="AG967" s="16">
        <v>5.0634680074073103E-2</v>
      </c>
      <c r="AH967" s="18">
        <v>2.4262110115550701</v>
      </c>
      <c r="AI967" s="16">
        <v>3.4931926258892999E-2</v>
      </c>
      <c r="AJ967" s="15">
        <v>11621517.4</v>
      </c>
      <c r="AK967" s="16">
        <v>0.403490437026716</v>
      </c>
      <c r="AL967" s="17">
        <v>2681293.44</v>
      </c>
      <c r="AM967" s="16">
        <v>0.36462969107808701</v>
      </c>
      <c r="AN967" s="17">
        <v>4774837.37</v>
      </c>
      <c r="AO967" s="16">
        <v>0.40501612017392402</v>
      </c>
      <c r="AP967" s="18">
        <v>4.3342952422245897</v>
      </c>
      <c r="AQ967" s="16">
        <v>2.8477136473505901E-2</v>
      </c>
      <c r="AR967" s="18">
        <v>2.4339085291191802</v>
      </c>
      <c r="AS967" s="16">
        <v>-1.0858830196338401E-3</v>
      </c>
    </row>
    <row r="968" spans="1:45" x14ac:dyDescent="0.2">
      <c r="A968" s="123"/>
      <c r="B968" s="29"/>
      <c r="C968" s="29"/>
      <c r="D968" s="29"/>
      <c r="E968" s="14" t="s">
        <v>324</v>
      </c>
      <c r="F968" s="15">
        <v>971562.1</v>
      </c>
      <c r="G968" s="16">
        <v>0.21233113643607199</v>
      </c>
      <c r="H968" s="17">
        <v>218664.79</v>
      </c>
      <c r="I968" s="16">
        <v>0.19107642603847599</v>
      </c>
      <c r="J968" s="17">
        <v>325443.20000000001</v>
      </c>
      <c r="K968" s="16">
        <v>0.17679355836251401</v>
      </c>
      <c r="L968" s="18">
        <v>4.4431574923425003</v>
      </c>
      <c r="M968" s="16">
        <v>1.78449593434481E-2</v>
      </c>
      <c r="N968" s="18">
        <v>2.9853507463053499</v>
      </c>
      <c r="O968" s="16">
        <v>3.0198651089667499E-2</v>
      </c>
      <c r="P968" s="15">
        <v>2931609</v>
      </c>
      <c r="Q968" s="16">
        <v>0.236396798546816</v>
      </c>
      <c r="R968" s="17">
        <v>648836.56000000006</v>
      </c>
      <c r="S968" s="16">
        <v>0.18605092595233</v>
      </c>
      <c r="T968" s="17">
        <v>953416.65</v>
      </c>
      <c r="U968" s="16">
        <v>0.15133262854587301</v>
      </c>
      <c r="V968" s="18">
        <v>4.5182549516013699</v>
      </c>
      <c r="W968" s="16">
        <v>4.24483228273363E-2</v>
      </c>
      <c r="X968" s="18">
        <v>3.0748456092097798</v>
      </c>
      <c r="Y968" s="16">
        <v>7.3883227046538699E-2</v>
      </c>
      <c r="Z968" s="15">
        <v>5460411.9100000001</v>
      </c>
      <c r="AA968" s="16">
        <v>0.23320091448455299</v>
      </c>
      <c r="AB968" s="17">
        <v>1224423.3</v>
      </c>
      <c r="AC968" s="16">
        <v>0.265069358608092</v>
      </c>
      <c r="AD968" s="17">
        <v>1820141.45</v>
      </c>
      <c r="AE968" s="16">
        <v>0.153667166495322</v>
      </c>
      <c r="AF968" s="18">
        <v>4.4595785705809403</v>
      </c>
      <c r="AG968" s="16">
        <v>-2.51910647481043E-2</v>
      </c>
      <c r="AH968" s="18">
        <v>2.9999931653663499</v>
      </c>
      <c r="AI968" s="16">
        <v>6.8939942384633204E-2</v>
      </c>
      <c r="AJ968" s="15">
        <v>10683101.470000001</v>
      </c>
      <c r="AK968" s="16">
        <v>0.237328297905537</v>
      </c>
      <c r="AL968" s="17">
        <v>2421726.94</v>
      </c>
      <c r="AM968" s="16">
        <v>0.31249165441382798</v>
      </c>
      <c r="AN968" s="17">
        <v>3612043.85</v>
      </c>
      <c r="AO968" s="16">
        <v>0.16155369233642899</v>
      </c>
      <c r="AP968" s="18">
        <v>4.4113567444560902</v>
      </c>
      <c r="AQ968" s="16">
        <v>-5.7267683383373097E-2</v>
      </c>
      <c r="AR968" s="18">
        <v>2.9576333825515402</v>
      </c>
      <c r="AS968" s="16">
        <v>6.5235559982328203E-2</v>
      </c>
    </row>
    <row r="969" spans="1:45" x14ac:dyDescent="0.2">
      <c r="A969" s="123"/>
      <c r="B969" s="29"/>
      <c r="C969" s="29"/>
      <c r="D969" s="29"/>
      <c r="E969" s="14" t="s">
        <v>325</v>
      </c>
      <c r="F969" s="15">
        <v>1533313.76</v>
      </c>
      <c r="G969" s="16">
        <v>0.17970264604859701</v>
      </c>
      <c r="H969" s="17">
        <v>361008.29</v>
      </c>
      <c r="I969" s="16">
        <v>0.17578661493758599</v>
      </c>
      <c r="J969" s="17">
        <v>628758.19999999995</v>
      </c>
      <c r="K969" s="16">
        <v>0.160750653888699</v>
      </c>
      <c r="L969" s="18">
        <v>4.2473090022392599</v>
      </c>
      <c r="M969" s="16">
        <v>3.3305627579527401E-3</v>
      </c>
      <c r="N969" s="18">
        <v>2.4386381919154299</v>
      </c>
      <c r="O969" s="16">
        <v>1.6327358590240999E-2</v>
      </c>
      <c r="P969" s="15">
        <v>4532481.53</v>
      </c>
      <c r="Q969" s="16">
        <v>0.15399902034058799</v>
      </c>
      <c r="R969" s="17">
        <v>1065235.1299999999</v>
      </c>
      <c r="S969" s="16">
        <v>0.140899187626669</v>
      </c>
      <c r="T969" s="17">
        <v>1864216.25</v>
      </c>
      <c r="U969" s="16">
        <v>0.13985970064825501</v>
      </c>
      <c r="V969" s="18">
        <v>4.2549118052462296</v>
      </c>
      <c r="W969" s="16">
        <v>1.14820247537999E-2</v>
      </c>
      <c r="X969" s="18">
        <v>2.4313067381533702</v>
      </c>
      <c r="Y969" s="16">
        <v>1.24044386202021E-2</v>
      </c>
      <c r="Z969" s="15">
        <v>8292593.0599999996</v>
      </c>
      <c r="AA969" s="16">
        <v>0.12157432812216599</v>
      </c>
      <c r="AB969" s="17">
        <v>1951459.35</v>
      </c>
      <c r="AC969" s="16">
        <v>0.10961865288534201</v>
      </c>
      <c r="AD969" s="17">
        <v>3452370.16</v>
      </c>
      <c r="AE969" s="16">
        <v>9.9740442893743203E-2</v>
      </c>
      <c r="AF969" s="18">
        <v>4.2494316163951904</v>
      </c>
      <c r="AG969" s="16">
        <v>1.07745802629897E-2</v>
      </c>
      <c r="AH969" s="18">
        <v>2.40199998136932</v>
      </c>
      <c r="AI969" s="16">
        <v>1.98536712635317E-2</v>
      </c>
      <c r="AJ969" s="15">
        <v>16140223.09</v>
      </c>
      <c r="AK969" s="16">
        <v>0.18826784319871701</v>
      </c>
      <c r="AL969" s="17">
        <v>3811602.58</v>
      </c>
      <c r="AM969" s="16">
        <v>0.19743469299715999</v>
      </c>
      <c r="AN969" s="17">
        <v>6730481.0499999998</v>
      </c>
      <c r="AO969" s="16">
        <v>0.15315789404790001</v>
      </c>
      <c r="AP969" s="18">
        <v>4.2344978919601797</v>
      </c>
      <c r="AQ969" s="16">
        <v>-7.6554068894554E-3</v>
      </c>
      <c r="AR969" s="18">
        <v>2.39807867670915</v>
      </c>
      <c r="AS969" s="16">
        <v>3.04467838550459E-2</v>
      </c>
    </row>
    <row r="970" spans="1:45" x14ac:dyDescent="0.2">
      <c r="A970" s="123"/>
      <c r="B970" s="29"/>
      <c r="C970" s="29"/>
      <c r="D970" s="29"/>
      <c r="E970" s="14" t="s">
        <v>326</v>
      </c>
      <c r="F970" s="15">
        <v>1685418.34</v>
      </c>
      <c r="G970" s="16">
        <v>0.16718355447264399</v>
      </c>
      <c r="H970" s="17">
        <v>423017.98</v>
      </c>
      <c r="I970" s="16">
        <v>0.15326382964918001</v>
      </c>
      <c r="J970" s="17">
        <v>757591.85</v>
      </c>
      <c r="K970" s="16">
        <v>0.1072199099924</v>
      </c>
      <c r="L970" s="18">
        <v>3.9842711650223501</v>
      </c>
      <c r="M970" s="16">
        <v>1.20698529387664E-2</v>
      </c>
      <c r="N970" s="18">
        <v>2.22470495161742</v>
      </c>
      <c r="O970" s="16">
        <v>5.4156942030292199E-2</v>
      </c>
      <c r="P970" s="15">
        <v>5193605.37</v>
      </c>
      <c r="Q970" s="16">
        <v>0.147052930304753</v>
      </c>
      <c r="R970" s="17">
        <v>1300416.4099999999</v>
      </c>
      <c r="S970" s="16">
        <v>0.12704623499763201</v>
      </c>
      <c r="T970" s="17">
        <v>2322541.16</v>
      </c>
      <c r="U970" s="16">
        <v>8.9867026284658494E-2</v>
      </c>
      <c r="V970" s="18">
        <v>3.9938017776936499</v>
      </c>
      <c r="W970" s="16">
        <v>1.7751441498904501E-2</v>
      </c>
      <c r="X970" s="18">
        <v>2.2361736616112302</v>
      </c>
      <c r="Y970" s="16">
        <v>5.2470533231049901E-2</v>
      </c>
      <c r="Z970" s="15">
        <v>9539635.6899999995</v>
      </c>
      <c r="AA970" s="16">
        <v>0.148733335916436</v>
      </c>
      <c r="AB970" s="17">
        <v>2409112.56</v>
      </c>
      <c r="AC970" s="16">
        <v>0.16010757609765899</v>
      </c>
      <c r="AD970" s="17">
        <v>4370612.49</v>
      </c>
      <c r="AE970" s="16">
        <v>0.109003285473108</v>
      </c>
      <c r="AF970" s="18">
        <v>3.9598131894675799</v>
      </c>
      <c r="AG970" s="16">
        <v>-9.8044702194630996E-3</v>
      </c>
      <c r="AH970" s="18">
        <v>2.18267707599948</v>
      </c>
      <c r="AI970" s="16">
        <v>3.5825006980370999E-2</v>
      </c>
      <c r="AJ970" s="15">
        <v>18335321.800000001</v>
      </c>
      <c r="AK970" s="16">
        <v>0.14130680012917499</v>
      </c>
      <c r="AL970" s="17">
        <v>4655670.1100000003</v>
      </c>
      <c r="AM970" s="16">
        <v>0.214994727290403</v>
      </c>
      <c r="AN970" s="17">
        <v>8542731.3000000007</v>
      </c>
      <c r="AO970" s="16">
        <v>0.16171324147333499</v>
      </c>
      <c r="AP970" s="18">
        <v>3.93827770584888</v>
      </c>
      <c r="AQ970" s="16">
        <v>-6.0648762917318799E-2</v>
      </c>
      <c r="AR970" s="18">
        <v>2.1463067438396402</v>
      </c>
      <c r="AS970" s="16">
        <v>-1.75658162579603E-2</v>
      </c>
    </row>
    <row r="971" spans="1:45" x14ac:dyDescent="0.2">
      <c r="A971" s="123"/>
      <c r="B971" s="29"/>
      <c r="C971" s="29"/>
      <c r="D971" s="29"/>
      <c r="E971" s="14" t="s">
        <v>327</v>
      </c>
      <c r="F971" s="15">
        <v>11313381.119999999</v>
      </c>
      <c r="G971" s="16">
        <v>0.144516066556787</v>
      </c>
      <c r="H971" s="17">
        <v>2670447.67</v>
      </c>
      <c r="I971" s="16">
        <v>0.14262173316739901</v>
      </c>
      <c r="J971" s="17">
        <v>4384627.12</v>
      </c>
      <c r="K971" s="16">
        <v>0.102174060708345</v>
      </c>
      <c r="L971" s="18">
        <v>4.2365110715687599</v>
      </c>
      <c r="M971" s="16">
        <v>1.65788321226511E-3</v>
      </c>
      <c r="N971" s="18">
        <v>2.5802379108579698</v>
      </c>
      <c r="O971" s="16">
        <v>3.84168048930758E-2</v>
      </c>
      <c r="P971" s="15">
        <v>33826253.619999997</v>
      </c>
      <c r="Q971" s="16">
        <v>8.1736965696791397E-2</v>
      </c>
      <c r="R971" s="17">
        <v>7987677</v>
      </c>
      <c r="S971" s="16">
        <v>7.2241087795682501E-2</v>
      </c>
      <c r="T971" s="17">
        <v>13160505.439999999</v>
      </c>
      <c r="U971" s="16">
        <v>3.5521262555722501E-2</v>
      </c>
      <c r="V971" s="18">
        <v>4.2348048900825601</v>
      </c>
      <c r="W971" s="16">
        <v>8.8561033607009402E-3</v>
      </c>
      <c r="X971" s="18">
        <v>2.5702852959726399</v>
      </c>
      <c r="Y971" s="16">
        <v>4.4630375842796603E-2</v>
      </c>
      <c r="Z971" s="15">
        <v>62585026.520000003</v>
      </c>
      <c r="AA971" s="16">
        <v>7.2290922698798304E-2</v>
      </c>
      <c r="AB971" s="17">
        <v>14850877.300000001</v>
      </c>
      <c r="AC971" s="16">
        <v>7.2330997866515201E-2</v>
      </c>
      <c r="AD971" s="17">
        <v>24853101.77</v>
      </c>
      <c r="AE971" s="16">
        <v>3.0898374092723401E-2</v>
      </c>
      <c r="AF971" s="18">
        <v>4.2142309343569897</v>
      </c>
      <c r="AG971" s="16">
        <v>-3.7372012742899401E-5</v>
      </c>
      <c r="AH971" s="18">
        <v>2.51819781285996</v>
      </c>
      <c r="AI971" s="16">
        <v>4.0151919574520301E-2</v>
      </c>
      <c r="AJ971" s="15">
        <v>121808529.66</v>
      </c>
      <c r="AK971" s="16">
        <v>9.7220345781035195E-2</v>
      </c>
      <c r="AL971" s="17">
        <v>29016556.23</v>
      </c>
      <c r="AM971" s="16">
        <v>0.117454536210662</v>
      </c>
      <c r="AN971" s="17">
        <v>48559753.969999999</v>
      </c>
      <c r="AO971" s="16">
        <v>6.1679884386200201E-2</v>
      </c>
      <c r="AP971" s="18">
        <v>4.1978975276901798</v>
      </c>
      <c r="AQ971" s="16">
        <v>-1.8107394774414601E-2</v>
      </c>
      <c r="AR971" s="18">
        <v>2.5084255932444099</v>
      </c>
      <c r="AS971" s="16">
        <v>3.3475685013456102E-2</v>
      </c>
    </row>
    <row r="972" spans="1:45" x14ac:dyDescent="0.2">
      <c r="A972" s="122" t="s">
        <v>19</v>
      </c>
      <c r="B972" s="28" t="s">
        <v>11</v>
      </c>
      <c r="C972" s="28" t="s">
        <v>111</v>
      </c>
      <c r="D972" s="28" t="s">
        <v>23</v>
      </c>
      <c r="E972" s="14" t="s">
        <v>271</v>
      </c>
      <c r="F972" s="15">
        <v>37340.080000000002</v>
      </c>
      <c r="G972" s="16">
        <v>-0.205554722247931</v>
      </c>
      <c r="H972" s="17">
        <v>7322.28</v>
      </c>
      <c r="I972" s="16">
        <v>-0.26040638721022702</v>
      </c>
      <c r="J972" s="17">
        <v>13908.03</v>
      </c>
      <c r="K972" s="16">
        <v>-0.26963022090119698</v>
      </c>
      <c r="L972" s="18">
        <v>5.0995154514714001</v>
      </c>
      <c r="M972" s="16">
        <v>7.41646006857654E-2</v>
      </c>
      <c r="N972" s="18">
        <v>2.6847856957455498</v>
      </c>
      <c r="O972" s="16">
        <v>8.7730216236943201E-2</v>
      </c>
      <c r="P972" s="15">
        <v>106900.44</v>
      </c>
      <c r="Q972" s="16">
        <v>-0.144651002242461</v>
      </c>
      <c r="R972" s="17">
        <v>20946.34</v>
      </c>
      <c r="S972" s="16">
        <v>-9.59746362550324E-2</v>
      </c>
      <c r="T972" s="17">
        <v>39877.75</v>
      </c>
      <c r="U972" s="16">
        <v>-9.6921138061328196E-2</v>
      </c>
      <c r="V972" s="18">
        <v>5.10353789731285</v>
      </c>
      <c r="W972" s="16">
        <v>-5.3844026881928297E-2</v>
      </c>
      <c r="X972" s="18">
        <v>2.6807039012983398</v>
      </c>
      <c r="Y972" s="16">
        <v>-5.2852376678012201E-2</v>
      </c>
      <c r="Z972" s="15">
        <v>225876.66</v>
      </c>
      <c r="AA972" s="16">
        <v>-9.6849815314891605E-2</v>
      </c>
      <c r="AB972" s="17">
        <v>45492.29</v>
      </c>
      <c r="AC972" s="16">
        <v>-2.9629473206408699E-2</v>
      </c>
      <c r="AD972" s="17">
        <v>85587.38</v>
      </c>
      <c r="AE972" s="16">
        <v>-2.9266156510132799E-2</v>
      </c>
      <c r="AF972" s="18">
        <v>4.9651635474934297</v>
      </c>
      <c r="AG972" s="16">
        <v>-6.9272860471762204E-2</v>
      </c>
      <c r="AH972" s="18">
        <v>2.6391351154808098</v>
      </c>
      <c r="AI972" s="16">
        <v>-6.9621203853148794E-2</v>
      </c>
      <c r="AJ972" s="15">
        <v>483361.88</v>
      </c>
      <c r="AK972" s="16">
        <v>-0.15907649574885199</v>
      </c>
      <c r="AL972" s="17">
        <v>96862.38</v>
      </c>
      <c r="AM972" s="16">
        <v>-0.11213091228277899</v>
      </c>
      <c r="AN972" s="17">
        <v>175490.36</v>
      </c>
      <c r="AO972" s="16">
        <v>-9.8173358999033594E-2</v>
      </c>
      <c r="AP972" s="18">
        <v>4.9901920642461999</v>
      </c>
      <c r="AQ972" s="16">
        <v>-5.2874442995614702E-2</v>
      </c>
      <c r="AR972" s="18">
        <v>2.7543500395121399</v>
      </c>
      <c r="AS972" s="16">
        <v>-6.7533086716333998E-2</v>
      </c>
    </row>
    <row r="973" spans="1:45" x14ac:dyDescent="0.2">
      <c r="A973" s="123"/>
      <c r="B973" s="29"/>
      <c r="C973" s="29"/>
      <c r="D973" s="29"/>
      <c r="E973" s="14" t="s">
        <v>272</v>
      </c>
      <c r="F973" s="15">
        <v>138411.81</v>
      </c>
      <c r="G973" s="16">
        <v>0.114851029465801</v>
      </c>
      <c r="H973" s="17">
        <v>28843.63</v>
      </c>
      <c r="I973" s="16">
        <v>0.13962704432409501</v>
      </c>
      <c r="J973" s="17">
        <v>54852.77</v>
      </c>
      <c r="K973" s="16">
        <v>0.143517904689</v>
      </c>
      <c r="L973" s="18">
        <v>4.79869593390291</v>
      </c>
      <c r="M973" s="16">
        <v>-2.17404588472087E-2</v>
      </c>
      <c r="N973" s="18">
        <v>2.5233330969429599</v>
      </c>
      <c r="O973" s="16">
        <v>-2.5069021749156199E-2</v>
      </c>
      <c r="P973" s="15">
        <v>384364.31</v>
      </c>
      <c r="Q973" s="16">
        <v>0.106422671865072</v>
      </c>
      <c r="R973" s="17">
        <v>78948.73</v>
      </c>
      <c r="S973" s="16">
        <v>0.117252711344946</v>
      </c>
      <c r="T973" s="17">
        <v>150687.73000000001</v>
      </c>
      <c r="U973" s="16">
        <v>0.12766136093841601</v>
      </c>
      <c r="V973" s="18">
        <v>4.8685306274084503</v>
      </c>
      <c r="W973" s="16">
        <v>-9.6934555359792507E-3</v>
      </c>
      <c r="X973" s="18">
        <v>2.5507339582327</v>
      </c>
      <c r="Y973" s="16">
        <v>-1.8834279340448901E-2</v>
      </c>
      <c r="Z973" s="15">
        <v>748135.06</v>
      </c>
      <c r="AA973" s="16">
        <v>0.41188854465325597</v>
      </c>
      <c r="AB973" s="17">
        <v>152679.89000000001</v>
      </c>
      <c r="AC973" s="16">
        <v>0.48727559222941802</v>
      </c>
      <c r="AD973" s="17">
        <v>291915.36</v>
      </c>
      <c r="AE973" s="16">
        <v>0.49533236508101602</v>
      </c>
      <c r="AF973" s="18">
        <v>4.9000235721940903</v>
      </c>
      <c r="AG973" s="16">
        <v>-5.0688015032343103E-2</v>
      </c>
      <c r="AH973" s="18">
        <v>2.5628492450688398</v>
      </c>
      <c r="AI973" s="16">
        <v>-5.5802858532550501E-2</v>
      </c>
      <c r="AJ973" s="15">
        <v>1478231.74</v>
      </c>
      <c r="AK973" s="16">
        <v>0.955857992410582</v>
      </c>
      <c r="AL973" s="17">
        <v>299419.71000000002</v>
      </c>
      <c r="AM973" s="16">
        <v>1.25786694935653</v>
      </c>
      <c r="AN973" s="17">
        <v>570095</v>
      </c>
      <c r="AO973" s="16">
        <v>1.1739232398169499</v>
      </c>
      <c r="AP973" s="18">
        <v>4.93698875067376</v>
      </c>
      <c r="AQ973" s="16">
        <v>-0.133758526839686</v>
      </c>
      <c r="AR973" s="18">
        <v>2.59295685806751</v>
      </c>
      <c r="AS973" s="16">
        <v>-0.100309543323495</v>
      </c>
    </row>
    <row r="974" spans="1:45" x14ac:dyDescent="0.2">
      <c r="A974" s="123"/>
      <c r="B974" s="29"/>
      <c r="C974" s="29"/>
      <c r="D974" s="29"/>
      <c r="E974" s="14" t="s">
        <v>273</v>
      </c>
      <c r="F974" s="15">
        <v>105832.7</v>
      </c>
      <c r="G974" s="16">
        <v>0.46601875176183</v>
      </c>
      <c r="H974" s="17">
        <v>21656.21</v>
      </c>
      <c r="I974" s="16">
        <v>1.29231738168577</v>
      </c>
      <c r="J974" s="17">
        <v>31705.09</v>
      </c>
      <c r="K974" s="16">
        <v>0.43362046356837303</v>
      </c>
      <c r="L974" s="18">
        <v>4.88694466852695</v>
      </c>
      <c r="M974" s="16">
        <v>-0.36046432161862402</v>
      </c>
      <c r="N974" s="18">
        <v>3.33803499690428</v>
      </c>
      <c r="O974" s="16">
        <v>2.25989297842582E-2</v>
      </c>
      <c r="P974" s="15">
        <v>326122.58</v>
      </c>
      <c r="Q974" s="16">
        <v>0.65200487634426996</v>
      </c>
      <c r="R974" s="17">
        <v>69609.11</v>
      </c>
      <c r="S974" s="16">
        <v>1.6974294846258899</v>
      </c>
      <c r="T974" s="17">
        <v>99372.24</v>
      </c>
      <c r="U974" s="16">
        <v>0.65708833280694101</v>
      </c>
      <c r="V974" s="18">
        <v>4.6850560221212403</v>
      </c>
      <c r="W974" s="16">
        <v>-0.38756327616349601</v>
      </c>
      <c r="X974" s="18">
        <v>3.28182780221116</v>
      </c>
      <c r="Y974" s="16">
        <v>-3.06770397330644E-3</v>
      </c>
      <c r="Z974" s="15">
        <v>596626.69999999995</v>
      </c>
      <c r="AA974" s="16">
        <v>0.48907920595946403</v>
      </c>
      <c r="AB974" s="17">
        <v>119506.98</v>
      </c>
      <c r="AC974" s="16">
        <v>1.26329846920948</v>
      </c>
      <c r="AD974" s="17">
        <v>183995.23</v>
      </c>
      <c r="AE974" s="16">
        <v>0.498562279541725</v>
      </c>
      <c r="AF974" s="18">
        <v>4.9924004438903902</v>
      </c>
      <c r="AG974" s="16">
        <v>-0.34207563597232199</v>
      </c>
      <c r="AH974" s="18">
        <v>3.2426204744546898</v>
      </c>
      <c r="AI974" s="16">
        <v>-6.3281144278903396E-3</v>
      </c>
      <c r="AJ974" s="15">
        <v>1053795.75</v>
      </c>
      <c r="AK974" s="16">
        <v>0.245792448485955</v>
      </c>
      <c r="AL974" s="17">
        <v>180765.96</v>
      </c>
      <c r="AM974" s="16">
        <v>0.68496044351141006</v>
      </c>
      <c r="AN974" s="17">
        <v>323690.02</v>
      </c>
      <c r="AO974" s="16">
        <v>0.24097617267621299</v>
      </c>
      <c r="AP974" s="18">
        <v>5.8296138830563002</v>
      </c>
      <c r="AQ974" s="16">
        <v>-0.26063994363585302</v>
      </c>
      <c r="AR974" s="18">
        <v>3.2555707154641298</v>
      </c>
      <c r="AS974" s="16">
        <v>3.88103810192892E-3</v>
      </c>
    </row>
    <row r="975" spans="1:45" x14ac:dyDescent="0.2">
      <c r="A975" s="123"/>
      <c r="B975" s="29"/>
      <c r="C975" s="29"/>
      <c r="D975" s="29"/>
      <c r="E975" s="14" t="s">
        <v>274</v>
      </c>
      <c r="F975" s="15">
        <v>51825.52</v>
      </c>
      <c r="G975" s="16">
        <v>0.145825346353051</v>
      </c>
      <c r="H975" s="17">
        <v>10504.39</v>
      </c>
      <c r="I975" s="16">
        <v>0.14056533196667501</v>
      </c>
      <c r="J975" s="17">
        <v>16489.36</v>
      </c>
      <c r="K975" s="16">
        <v>0.140158508235873</v>
      </c>
      <c r="L975" s="18">
        <v>4.93370105260753</v>
      </c>
      <c r="M975" s="16">
        <v>4.6117607110731903E-3</v>
      </c>
      <c r="N975" s="18">
        <v>3.1429673437901799</v>
      </c>
      <c r="O975" s="16">
        <v>4.9702195582837297E-3</v>
      </c>
      <c r="P975" s="15">
        <v>134132.62</v>
      </c>
      <c r="Q975" s="16">
        <v>0.131011930243737</v>
      </c>
      <c r="R975" s="17">
        <v>26961.58</v>
      </c>
      <c r="S975" s="16">
        <v>0.117514521449136</v>
      </c>
      <c r="T975" s="17">
        <v>42313.43</v>
      </c>
      <c r="U975" s="16">
        <v>0.136787335641291</v>
      </c>
      <c r="V975" s="18">
        <v>4.97495399008515</v>
      </c>
      <c r="W975" s="16">
        <v>1.2078061211320001E-2</v>
      </c>
      <c r="X975" s="18">
        <v>3.1699774752365899</v>
      </c>
      <c r="Y975" s="16">
        <v>-5.0804624721611097E-3</v>
      </c>
      <c r="Z975" s="15">
        <v>262794.17</v>
      </c>
      <c r="AA975" s="16">
        <v>0.17932183810091901</v>
      </c>
      <c r="AB975" s="17">
        <v>52419.87</v>
      </c>
      <c r="AC975" s="16">
        <v>0.210900207900208</v>
      </c>
      <c r="AD975" s="17">
        <v>83252.86</v>
      </c>
      <c r="AE975" s="16">
        <v>0.22466948299099199</v>
      </c>
      <c r="AF975" s="18">
        <v>5.0132548974272497</v>
      </c>
      <c r="AG975" s="16">
        <v>-2.6078424624311501E-2</v>
      </c>
      <c r="AH975" s="18">
        <v>3.1565782845177899</v>
      </c>
      <c r="AI975" s="16">
        <v>-3.7028476270446802E-2</v>
      </c>
      <c r="AJ975" s="15">
        <v>539303.04</v>
      </c>
      <c r="AK975" s="16">
        <v>0.39239319206444201</v>
      </c>
      <c r="AL975" s="17">
        <v>107262.15</v>
      </c>
      <c r="AM975" s="16">
        <v>0.55612875539469397</v>
      </c>
      <c r="AN975" s="17">
        <v>168714.84</v>
      </c>
      <c r="AO975" s="16">
        <v>0.44472066124194798</v>
      </c>
      <c r="AP975" s="18">
        <v>5.0278969795030202</v>
      </c>
      <c r="AQ975" s="16">
        <v>-0.10521980444267499</v>
      </c>
      <c r="AR975" s="18">
        <v>3.1965358826763599</v>
      </c>
      <c r="AS975" s="16">
        <v>-3.6219783229599102E-2</v>
      </c>
    </row>
    <row r="976" spans="1:45" x14ac:dyDescent="0.2">
      <c r="A976" s="123"/>
      <c r="B976" s="29"/>
      <c r="C976" s="29"/>
      <c r="D976" s="29"/>
      <c r="E976" s="14" t="s">
        <v>275</v>
      </c>
      <c r="F976" s="15">
        <v>177810.42</v>
      </c>
      <c r="G976" s="16">
        <v>2.4858513702827598</v>
      </c>
      <c r="H976" s="17">
        <v>50397.01</v>
      </c>
      <c r="I976" s="16">
        <v>6.1280177418967003</v>
      </c>
      <c r="J976" s="17">
        <v>58763.11</v>
      </c>
      <c r="K976" s="16">
        <v>2.5269201521369</v>
      </c>
      <c r="L976" s="18">
        <v>3.5281938353088802</v>
      </c>
      <c r="M976" s="16">
        <v>-0.51096482970380397</v>
      </c>
      <c r="N976" s="18">
        <v>3.02588511738062</v>
      </c>
      <c r="O976" s="16">
        <v>-1.16443752856873E-2</v>
      </c>
      <c r="P976" s="15">
        <v>560496.67000000004</v>
      </c>
      <c r="Q976" s="16">
        <v>2.7984065572881698</v>
      </c>
      <c r="R976" s="17">
        <v>163138.47</v>
      </c>
      <c r="S976" s="16">
        <v>7.4293647845180102</v>
      </c>
      <c r="T976" s="17">
        <v>187564.69</v>
      </c>
      <c r="U976" s="16">
        <v>3.0906598499430999</v>
      </c>
      <c r="V976" s="18">
        <v>3.43571120901158</v>
      </c>
      <c r="W976" s="16">
        <v>-0.54938401001880899</v>
      </c>
      <c r="X976" s="18">
        <v>2.9882845753110598</v>
      </c>
      <c r="Y976" s="16">
        <v>-7.1444046529312896E-2</v>
      </c>
      <c r="Z976" s="15">
        <v>985391.76</v>
      </c>
      <c r="AA976" s="16">
        <v>2.2415234800897599</v>
      </c>
      <c r="AB976" s="17">
        <v>277860.02</v>
      </c>
      <c r="AC976" s="16">
        <v>5.9723172476888804</v>
      </c>
      <c r="AD976" s="17">
        <v>329292.90999999997</v>
      </c>
      <c r="AE976" s="16">
        <v>2.48360085770575</v>
      </c>
      <c r="AF976" s="18">
        <v>3.5463603579960901</v>
      </c>
      <c r="AG976" s="16">
        <v>-0.53508663405064805</v>
      </c>
      <c r="AH976" s="18">
        <v>2.9924475446495298</v>
      </c>
      <c r="AI976" s="16">
        <v>-6.9490560917883096E-2</v>
      </c>
      <c r="AJ976" s="15">
        <v>1539866.33</v>
      </c>
      <c r="AK976" s="16">
        <v>1.3228954218937401</v>
      </c>
      <c r="AL976" s="17">
        <v>397991.15</v>
      </c>
      <c r="AM976" s="16">
        <v>3.6007420768951399</v>
      </c>
      <c r="AN976" s="17">
        <v>509523.02</v>
      </c>
      <c r="AO976" s="16">
        <v>1.49475437327331</v>
      </c>
      <c r="AP976" s="18">
        <v>3.8690969133358899</v>
      </c>
      <c r="AQ976" s="16">
        <v>-0.49510418470114098</v>
      </c>
      <c r="AR976" s="18">
        <v>3.02217224650615</v>
      </c>
      <c r="AS976" s="16">
        <v>-6.8888125107915102E-2</v>
      </c>
    </row>
    <row r="977" spans="1:45" x14ac:dyDescent="0.2">
      <c r="A977" s="123"/>
      <c r="B977" s="29"/>
      <c r="C977" s="29"/>
      <c r="D977" s="29"/>
      <c r="E977" s="14" t="s">
        <v>276</v>
      </c>
      <c r="F977" s="15">
        <v>8944.44</v>
      </c>
      <c r="G977" s="16">
        <v>-0.15475356854295699</v>
      </c>
      <c r="H977" s="17">
        <v>1148.3</v>
      </c>
      <c r="I977" s="16">
        <v>-0.15972720221282299</v>
      </c>
      <c r="J977" s="17">
        <v>2920.99</v>
      </c>
      <c r="K977" s="16">
        <v>-0.115320663284622</v>
      </c>
      <c r="L977" s="18">
        <v>7.7892885134546699</v>
      </c>
      <c r="M977" s="16">
        <v>5.9190701912093698E-3</v>
      </c>
      <c r="N977" s="18">
        <v>3.0621261969400799</v>
      </c>
      <c r="O977" s="16">
        <v>-4.4573105329599898E-2</v>
      </c>
      <c r="P977" s="15">
        <v>29141.43</v>
      </c>
      <c r="Q977" s="16">
        <v>1.93491946172329E-2</v>
      </c>
      <c r="R977" s="17">
        <v>3846.64</v>
      </c>
      <c r="S977" s="16">
        <v>4.8110798976586197E-2</v>
      </c>
      <c r="T977" s="17">
        <v>9857.23</v>
      </c>
      <c r="U977" s="16">
        <v>7.0693213416753595E-2</v>
      </c>
      <c r="V977" s="18">
        <v>7.5758142170829599</v>
      </c>
      <c r="W977" s="16">
        <v>-2.74413777507466E-2</v>
      </c>
      <c r="X977" s="18">
        <v>2.95635082066666</v>
      </c>
      <c r="Y977" s="16">
        <v>-4.7953996678164898E-2</v>
      </c>
      <c r="Z977" s="15">
        <v>67909.399999999994</v>
      </c>
      <c r="AA977" s="16">
        <v>-5.6694141450734301E-2</v>
      </c>
      <c r="AB977" s="17">
        <v>9118.7000000000007</v>
      </c>
      <c r="AC977" s="16">
        <v>-5.44808650244916E-2</v>
      </c>
      <c r="AD977" s="17">
        <v>22875.84</v>
      </c>
      <c r="AE977" s="16">
        <v>-3.8591919845675997E-2</v>
      </c>
      <c r="AF977" s="18">
        <v>7.4472677026330496</v>
      </c>
      <c r="AG977" s="16">
        <v>-2.3408055367382498E-3</v>
      </c>
      <c r="AH977" s="18">
        <v>2.9686079287143099</v>
      </c>
      <c r="AI977" s="16">
        <v>-1.88288635998905E-2</v>
      </c>
      <c r="AJ977" s="15">
        <v>170751.68</v>
      </c>
      <c r="AK977" s="16">
        <v>-8.4571566552573904E-2</v>
      </c>
      <c r="AL977" s="17">
        <v>23318.86</v>
      </c>
      <c r="AM977" s="16">
        <v>-9.07373108372099E-2</v>
      </c>
      <c r="AN977" s="17">
        <v>57056.26</v>
      </c>
      <c r="AO977" s="16">
        <v>-8.1446695543050104E-2</v>
      </c>
      <c r="AP977" s="18">
        <v>7.3224711671153697</v>
      </c>
      <c r="AQ977" s="16">
        <v>6.7810373813020301E-3</v>
      </c>
      <c r="AR977" s="18">
        <v>2.9926896715627702</v>
      </c>
      <c r="AS977" s="16">
        <v>-3.4019484708850498E-3</v>
      </c>
    </row>
    <row r="978" spans="1:45" x14ac:dyDescent="0.2">
      <c r="A978" s="123"/>
      <c r="B978" s="29"/>
      <c r="C978" s="29"/>
      <c r="D978" s="29"/>
      <c r="E978" s="14" t="s">
        <v>277</v>
      </c>
      <c r="F978" s="15">
        <v>9026.15</v>
      </c>
      <c r="G978" s="16">
        <v>9.6330772939239601E-3</v>
      </c>
      <c r="H978" s="17">
        <v>1196.1300000000001</v>
      </c>
      <c r="I978" s="16">
        <v>4.8979198091696902E-2</v>
      </c>
      <c r="J978" s="17">
        <v>2789.54</v>
      </c>
      <c r="K978" s="16">
        <v>-3.55454906909606E-2</v>
      </c>
      <c r="L978" s="18">
        <v>7.5461279292384598</v>
      </c>
      <c r="M978" s="16">
        <v>-3.75089619216009E-2</v>
      </c>
      <c r="N978" s="18">
        <v>3.2357126981509499</v>
      </c>
      <c r="O978" s="16">
        <v>4.6843648454971298E-2</v>
      </c>
      <c r="P978" s="15">
        <v>26434.48</v>
      </c>
      <c r="Q978" s="16">
        <v>5.4828203472721597E-2</v>
      </c>
      <c r="R978" s="17">
        <v>3497.16</v>
      </c>
      <c r="S978" s="16">
        <v>9.4487129332603004E-2</v>
      </c>
      <c r="T978" s="17">
        <v>8126.6</v>
      </c>
      <c r="U978" s="16">
        <v>-1.07848865517578E-2</v>
      </c>
      <c r="V978" s="18">
        <v>7.5588420318201104</v>
      </c>
      <c r="W978" s="16">
        <v>-3.6235168780892502E-2</v>
      </c>
      <c r="X978" s="18">
        <v>3.25283390347747</v>
      </c>
      <c r="Y978" s="16">
        <v>6.6328434667524194E-2</v>
      </c>
      <c r="Z978" s="15">
        <v>56984.13</v>
      </c>
      <c r="AA978" s="16">
        <v>7.0420024715494396E-4</v>
      </c>
      <c r="AB978" s="17">
        <v>7815.41</v>
      </c>
      <c r="AC978" s="16">
        <v>3.8435373245780599E-2</v>
      </c>
      <c r="AD978" s="17">
        <v>17955.419999999998</v>
      </c>
      <c r="AE978" s="16">
        <v>-7.9869365516739704E-2</v>
      </c>
      <c r="AF978" s="18">
        <v>7.29125279415923</v>
      </c>
      <c r="AG978" s="16">
        <v>-3.6334637639212297E-2</v>
      </c>
      <c r="AH978" s="18">
        <v>3.1736450609342501</v>
      </c>
      <c r="AI978" s="16">
        <v>8.7567528722858307E-2</v>
      </c>
      <c r="AJ978" s="15">
        <v>123755.74</v>
      </c>
      <c r="AK978" s="16">
        <v>-4.6616922022813201E-2</v>
      </c>
      <c r="AL978" s="17">
        <v>16494.830000000002</v>
      </c>
      <c r="AM978" s="16">
        <v>-1.38156907456753E-2</v>
      </c>
      <c r="AN978" s="17">
        <v>39858.78</v>
      </c>
      <c r="AO978" s="16">
        <v>-9.0153566965126497E-2</v>
      </c>
      <c r="AP978" s="18">
        <v>7.50269872438819</v>
      </c>
      <c r="AQ978" s="16">
        <v>-3.3260751534304703E-2</v>
      </c>
      <c r="AR978" s="18">
        <v>3.10485519125272</v>
      </c>
      <c r="AS978" s="16">
        <v>4.7850541983324398E-2</v>
      </c>
    </row>
    <row r="979" spans="1:45" x14ac:dyDescent="0.2">
      <c r="A979" s="123"/>
      <c r="B979" s="29"/>
      <c r="C979" s="29"/>
      <c r="D979" s="29"/>
      <c r="E979" s="14" t="s">
        <v>278</v>
      </c>
      <c r="F979" s="15">
        <v>47291.42</v>
      </c>
      <c r="G979" s="16">
        <v>-7.2820153684904895E-2</v>
      </c>
      <c r="H979" s="17">
        <v>6756.58</v>
      </c>
      <c r="I979" s="16">
        <v>-0.125511239503412</v>
      </c>
      <c r="J979" s="17">
        <v>12975.25</v>
      </c>
      <c r="K979" s="16">
        <v>-0.106721797564685</v>
      </c>
      <c r="L979" s="18">
        <v>6.9993132620349403</v>
      </c>
      <c r="M979" s="16">
        <v>6.0253588380696402E-2</v>
      </c>
      <c r="N979" s="18">
        <v>3.6447405637656298</v>
      </c>
      <c r="O979" s="16">
        <v>3.7951943512508302E-2</v>
      </c>
      <c r="P979" s="15">
        <v>138344.01999999999</v>
      </c>
      <c r="Q979" s="16">
        <v>-9.1089811697992601E-2</v>
      </c>
      <c r="R979" s="17">
        <v>20182.73</v>
      </c>
      <c r="S979" s="16">
        <v>-0.122064392085728</v>
      </c>
      <c r="T979" s="17">
        <v>38715.269999999997</v>
      </c>
      <c r="U979" s="16">
        <v>-0.11342879794011899</v>
      </c>
      <c r="V979" s="18">
        <v>6.8545741829772302</v>
      </c>
      <c r="W979" s="16">
        <v>3.5281152864186503E-2</v>
      </c>
      <c r="X979" s="18">
        <v>3.5733709205695798</v>
      </c>
      <c r="Y979" s="16">
        <v>2.51970582737444E-2</v>
      </c>
      <c r="Z979" s="15">
        <v>281187.65999999997</v>
      </c>
      <c r="AA979" s="16">
        <v>-3.708821600744E-2</v>
      </c>
      <c r="AB979" s="17">
        <v>41477.01</v>
      </c>
      <c r="AC979" s="16">
        <v>-7.7820609393745604E-2</v>
      </c>
      <c r="AD979" s="17">
        <v>80788.160000000003</v>
      </c>
      <c r="AE979" s="16">
        <v>-0.118053984753198</v>
      </c>
      <c r="AF979" s="18">
        <v>6.77936186817709</v>
      </c>
      <c r="AG979" s="16">
        <v>4.4169706893500998E-2</v>
      </c>
      <c r="AH979" s="18">
        <v>3.48055531899724</v>
      </c>
      <c r="AI979" s="16">
        <v>9.1803542786120101E-2</v>
      </c>
      <c r="AJ979" s="15">
        <v>602923.42000000004</v>
      </c>
      <c r="AK979" s="16">
        <v>0.116325959776685</v>
      </c>
      <c r="AL979" s="17">
        <v>87661.47</v>
      </c>
      <c r="AM979" s="16">
        <v>0.121256640801622</v>
      </c>
      <c r="AN979" s="17">
        <v>175134</v>
      </c>
      <c r="AO979" s="16">
        <v>2.2296505446218098E-2</v>
      </c>
      <c r="AP979" s="18">
        <v>6.8778611629487898</v>
      </c>
      <c r="AQ979" s="16">
        <v>-4.3974598192008003E-3</v>
      </c>
      <c r="AR979" s="18">
        <v>3.4426406066212198</v>
      </c>
      <c r="AS979" s="16">
        <v>9.1978651819243404E-2</v>
      </c>
    </row>
    <row r="980" spans="1:45" x14ac:dyDescent="0.2">
      <c r="A980" s="123"/>
      <c r="B980" s="29"/>
      <c r="C980" s="29"/>
      <c r="D980" s="29"/>
      <c r="E980" s="14" t="s">
        <v>279</v>
      </c>
      <c r="F980" s="15">
        <v>99265.43</v>
      </c>
      <c r="G980" s="16">
        <v>0.169430846074516</v>
      </c>
      <c r="H980" s="17">
        <v>22284.43</v>
      </c>
      <c r="I980" s="16">
        <v>0.195874623411944</v>
      </c>
      <c r="J980" s="17">
        <v>44543.519999999997</v>
      </c>
      <c r="K980" s="16">
        <v>0.19466610594568901</v>
      </c>
      <c r="L980" s="18">
        <v>4.4544747162032001</v>
      </c>
      <c r="M980" s="16">
        <v>-2.21124997719091E-2</v>
      </c>
      <c r="N980" s="18">
        <v>2.22850439300711</v>
      </c>
      <c r="O980" s="16">
        <v>-2.1123274315376701E-2</v>
      </c>
      <c r="P980" s="15">
        <v>276806.40000000002</v>
      </c>
      <c r="Q980" s="16">
        <v>0.193511877949675</v>
      </c>
      <c r="R980" s="17">
        <v>59694.78</v>
      </c>
      <c r="S980" s="16">
        <v>0.209186733595705</v>
      </c>
      <c r="T980" s="17">
        <v>119333.45</v>
      </c>
      <c r="U980" s="16">
        <v>0.20808522054282799</v>
      </c>
      <c r="V980" s="18">
        <v>4.6370285643066298</v>
      </c>
      <c r="W980" s="16">
        <v>-1.29631389515976E-2</v>
      </c>
      <c r="X980" s="18">
        <v>2.3196044361409101</v>
      </c>
      <c r="Y980" s="16">
        <v>-1.2063174307028199E-2</v>
      </c>
      <c r="Z980" s="15">
        <v>548478.80000000005</v>
      </c>
      <c r="AA980" s="16">
        <v>0.72726335986713997</v>
      </c>
      <c r="AB980" s="17">
        <v>119838.3</v>
      </c>
      <c r="AC980" s="16">
        <v>0.86751693084572701</v>
      </c>
      <c r="AD980" s="17">
        <v>239561.33</v>
      </c>
      <c r="AE980" s="16">
        <v>0.83546119537385999</v>
      </c>
      <c r="AF980" s="18">
        <v>4.5768239369216701</v>
      </c>
      <c r="AG980" s="16">
        <v>-7.5101632901968904E-2</v>
      </c>
      <c r="AH980" s="18">
        <v>2.2895130862731499</v>
      </c>
      <c r="AI980" s="16">
        <v>-5.8948582394128E-2</v>
      </c>
      <c r="AJ980" s="15">
        <v>1009115.38</v>
      </c>
      <c r="AK980" s="16">
        <v>1.4745279782921701</v>
      </c>
      <c r="AL980" s="17">
        <v>226636.29</v>
      </c>
      <c r="AM980" s="16">
        <v>2.0285810309691601</v>
      </c>
      <c r="AN980" s="17">
        <v>453112.5</v>
      </c>
      <c r="AO980" s="16">
        <v>1.8543278441795401</v>
      </c>
      <c r="AP980" s="18">
        <v>4.4525763283541204</v>
      </c>
      <c r="AQ980" s="16">
        <v>-0.18294146566047101</v>
      </c>
      <c r="AR980" s="18">
        <v>2.2270746889569399</v>
      </c>
      <c r="AS980" s="16">
        <v>-0.13306105206584901</v>
      </c>
    </row>
    <row r="981" spans="1:45" x14ac:dyDescent="0.2">
      <c r="A981" s="123"/>
      <c r="B981" s="29"/>
      <c r="C981" s="29"/>
      <c r="D981" s="29"/>
      <c r="E981" s="14" t="s">
        <v>280</v>
      </c>
      <c r="F981" s="15">
        <v>11156.12</v>
      </c>
      <c r="G981" s="16">
        <v>1.2223468700920601E-3</v>
      </c>
      <c r="H981" s="17">
        <v>1481.59</v>
      </c>
      <c r="I981" s="16">
        <v>0.10117729252449</v>
      </c>
      <c r="J981" s="17">
        <v>3462.7</v>
      </c>
      <c r="K981" s="16">
        <v>1.32201128303565E-2</v>
      </c>
      <c r="L981" s="18">
        <v>7.5298294399935202</v>
      </c>
      <c r="M981" s="16">
        <v>-9.0770983322083706E-2</v>
      </c>
      <c r="N981" s="18">
        <v>3.2217980188870001</v>
      </c>
      <c r="O981" s="16">
        <v>-1.1841223647593701E-2</v>
      </c>
      <c r="P981" s="15">
        <v>35864.21</v>
      </c>
      <c r="Q981" s="16">
        <v>4.9130162989188602E-3</v>
      </c>
      <c r="R981" s="17">
        <v>4702.6499999999996</v>
      </c>
      <c r="S981" s="16">
        <v>0.11293998480627999</v>
      </c>
      <c r="T981" s="17">
        <v>11123.92</v>
      </c>
      <c r="U981" s="16">
        <v>3.3758152380987803E-2</v>
      </c>
      <c r="V981" s="18">
        <v>7.62638299682094</v>
      </c>
      <c r="W981" s="16">
        <v>-9.7064504809003097E-2</v>
      </c>
      <c r="X981" s="18">
        <v>3.2240622010945801</v>
      </c>
      <c r="Y981" s="16">
        <v>-2.79031764012036E-2</v>
      </c>
      <c r="Z981" s="15">
        <v>79818.97</v>
      </c>
      <c r="AA981" s="16">
        <v>6.9737692429960196E-2</v>
      </c>
      <c r="AB981" s="17">
        <v>10655.52</v>
      </c>
      <c r="AC981" s="16">
        <v>0.191891284237937</v>
      </c>
      <c r="AD981" s="17">
        <v>25414.83</v>
      </c>
      <c r="AE981" s="16">
        <v>0.116889423472018</v>
      </c>
      <c r="AF981" s="18">
        <v>7.4908563824196301</v>
      </c>
      <c r="AG981" s="16">
        <v>-0.102487192769497</v>
      </c>
      <c r="AH981" s="18">
        <v>3.14064544205096</v>
      </c>
      <c r="AI981" s="16">
        <v>-4.2217009178473097E-2</v>
      </c>
      <c r="AJ981" s="15">
        <v>183032.08</v>
      </c>
      <c r="AK981" s="16">
        <v>0.112871071372026</v>
      </c>
      <c r="AL981" s="17">
        <v>23928.37</v>
      </c>
      <c r="AM981" s="16">
        <v>0.21920669228550799</v>
      </c>
      <c r="AN981" s="17">
        <v>58076.480000000003</v>
      </c>
      <c r="AO981" s="16">
        <v>0.14614399227647901</v>
      </c>
      <c r="AP981" s="18">
        <v>7.6491662407426801</v>
      </c>
      <c r="AQ981" s="16">
        <v>-8.7217058097136493E-2</v>
      </c>
      <c r="AR981" s="18">
        <v>3.1515697921086101</v>
      </c>
      <c r="AS981" s="16">
        <v>-2.90303148022148E-2</v>
      </c>
    </row>
    <row r="982" spans="1:45" x14ac:dyDescent="0.2">
      <c r="A982" s="123"/>
      <c r="B982" s="29"/>
      <c r="C982" s="29"/>
      <c r="D982" s="29"/>
      <c r="E982" s="14" t="s">
        <v>281</v>
      </c>
      <c r="F982" s="15">
        <v>45521.29</v>
      </c>
      <c r="G982" s="16">
        <v>4.1115296986955396</v>
      </c>
      <c r="H982" s="17">
        <v>7583.49</v>
      </c>
      <c r="I982" s="16">
        <v>6.2581089746657401</v>
      </c>
      <c r="J982" s="17">
        <v>15442.86</v>
      </c>
      <c r="K982" s="16">
        <v>4.6115859242140198</v>
      </c>
      <c r="L982" s="18">
        <v>6.0026834610449802</v>
      </c>
      <c r="M982" s="16">
        <v>-0.29574911088587702</v>
      </c>
      <c r="N982" s="18">
        <v>2.9477240614756601</v>
      </c>
      <c r="O982" s="16">
        <v>-8.9111390660656001E-2</v>
      </c>
      <c r="P982" s="15">
        <v>133679.28</v>
      </c>
      <c r="Q982" s="16">
        <v>4.1812047761291202</v>
      </c>
      <c r="R982" s="17">
        <v>21873.02</v>
      </c>
      <c r="S982" s="16">
        <v>6.2224893180032099</v>
      </c>
      <c r="T982" s="17">
        <v>44541.25</v>
      </c>
      <c r="U982" s="16">
        <v>4.5926062646983903</v>
      </c>
      <c r="V982" s="18">
        <v>6.11160598765054</v>
      </c>
      <c r="W982" s="16">
        <v>-0.28262894578270398</v>
      </c>
      <c r="X982" s="18">
        <v>3.0012467095108502</v>
      </c>
      <c r="Y982" s="16">
        <v>-7.3561675737144297E-2</v>
      </c>
      <c r="Z982" s="15">
        <v>261565.96</v>
      </c>
      <c r="AA982" s="16">
        <v>3.4995161014532101</v>
      </c>
      <c r="AB982" s="17">
        <v>43299.31</v>
      </c>
      <c r="AC982" s="16">
        <v>5.2032151217597304</v>
      </c>
      <c r="AD982" s="17">
        <v>88478.38</v>
      </c>
      <c r="AE982" s="16">
        <v>3.8095433785486499</v>
      </c>
      <c r="AF982" s="18">
        <v>6.0408805590666503</v>
      </c>
      <c r="AG982" s="16">
        <v>-0.27464774102872302</v>
      </c>
      <c r="AH982" s="18">
        <v>2.9562697689537298</v>
      </c>
      <c r="AI982" s="16">
        <v>-6.4460854741058296E-2</v>
      </c>
      <c r="AJ982" s="15">
        <v>439239.79</v>
      </c>
      <c r="AK982" s="16">
        <v>2.2214288192164</v>
      </c>
      <c r="AL982" s="17">
        <v>72520.72</v>
      </c>
      <c r="AM982" s="16">
        <v>3.33961649947461</v>
      </c>
      <c r="AN982" s="17">
        <v>150533.57999999999</v>
      </c>
      <c r="AO982" s="16">
        <v>2.4063505554394</v>
      </c>
      <c r="AP982" s="18">
        <v>6.05674888500831</v>
      </c>
      <c r="AQ982" s="16">
        <v>-0.25766969970585801</v>
      </c>
      <c r="AR982" s="18">
        <v>2.9178857634290001</v>
      </c>
      <c r="AS982" s="16">
        <v>-5.4287347474471101E-2</v>
      </c>
    </row>
    <row r="983" spans="1:45" x14ac:dyDescent="0.2">
      <c r="A983" s="123"/>
      <c r="B983" s="29"/>
      <c r="C983" s="29"/>
      <c r="D983" s="29"/>
      <c r="E983" s="14" t="s">
        <v>282</v>
      </c>
      <c r="F983" s="15">
        <v>96404.09</v>
      </c>
      <c r="G983" s="16">
        <v>0.34241004458868102</v>
      </c>
      <c r="H983" s="17">
        <v>16809.560000000001</v>
      </c>
      <c r="I983" s="16">
        <v>0.30072334801489398</v>
      </c>
      <c r="J983" s="17">
        <v>33851.120000000003</v>
      </c>
      <c r="K983" s="16">
        <v>0.32159643567278801</v>
      </c>
      <c r="L983" s="18">
        <v>5.7350751596115499</v>
      </c>
      <c r="M983" s="16">
        <v>3.2048856997459803E-2</v>
      </c>
      <c r="N983" s="18">
        <v>2.8478847967216399</v>
      </c>
      <c r="O983" s="16">
        <v>1.5748838566818399E-2</v>
      </c>
      <c r="P983" s="15">
        <v>271092.88</v>
      </c>
      <c r="Q983" s="16">
        <v>0.38513007714472802</v>
      </c>
      <c r="R983" s="17">
        <v>47093.81</v>
      </c>
      <c r="S983" s="16">
        <v>0.334103778021278</v>
      </c>
      <c r="T983" s="17">
        <v>94605.97</v>
      </c>
      <c r="U983" s="16">
        <v>0.34938876261156698</v>
      </c>
      <c r="V983" s="18">
        <v>5.7564439997528298</v>
      </c>
      <c r="W983" s="16">
        <v>3.8247623583775002E-2</v>
      </c>
      <c r="X983" s="18">
        <v>2.8654944291570601</v>
      </c>
      <c r="Y983" s="16">
        <v>2.64870402981482E-2</v>
      </c>
      <c r="Z983" s="15">
        <v>508730.46</v>
      </c>
      <c r="AA983" s="16">
        <v>0.69887998183339195</v>
      </c>
      <c r="AB983" s="17">
        <v>90171.04</v>
      </c>
      <c r="AC983" s="16">
        <v>0.79797903664768199</v>
      </c>
      <c r="AD983" s="17">
        <v>182070.31</v>
      </c>
      <c r="AE983" s="16">
        <v>0.77042325655613098</v>
      </c>
      <c r="AF983" s="18">
        <v>5.64183866571795</v>
      </c>
      <c r="AG983" s="16">
        <v>-5.5116913375730901E-2</v>
      </c>
      <c r="AH983" s="18">
        <v>2.79414287810022</v>
      </c>
      <c r="AI983" s="16">
        <v>-4.0410265995888303E-2</v>
      </c>
      <c r="AJ983" s="15">
        <v>920255</v>
      </c>
      <c r="AK983" s="16">
        <v>0.88729599215364896</v>
      </c>
      <c r="AL983" s="17">
        <v>163986.43</v>
      </c>
      <c r="AM983" s="16">
        <v>1.2401535397149901</v>
      </c>
      <c r="AN983" s="17">
        <v>331213.34999999998</v>
      </c>
      <c r="AO983" s="16">
        <v>1.1067903083919</v>
      </c>
      <c r="AP983" s="18">
        <v>5.611775315799</v>
      </c>
      <c r="AQ983" s="16">
        <v>-0.15751489409348099</v>
      </c>
      <c r="AR983" s="18">
        <v>2.7784357122078598</v>
      </c>
      <c r="AS983" s="16">
        <v>-0.104184225342194</v>
      </c>
    </row>
    <row r="984" spans="1:45" x14ac:dyDescent="0.2">
      <c r="A984" s="123"/>
      <c r="B984" s="29"/>
      <c r="C984" s="29"/>
      <c r="D984" s="29"/>
      <c r="E984" s="14" t="s">
        <v>283</v>
      </c>
      <c r="F984" s="15">
        <v>78369.429999999993</v>
      </c>
      <c r="G984" s="16">
        <v>0.81731650639520603</v>
      </c>
      <c r="H984" s="17">
        <v>13931.71</v>
      </c>
      <c r="I984" s="16">
        <v>1.0142745814712399</v>
      </c>
      <c r="J984" s="17">
        <v>28291.53</v>
      </c>
      <c r="K984" s="16">
        <v>1.0452260398352899</v>
      </c>
      <c r="L984" s="18">
        <v>5.6252556218870504</v>
      </c>
      <c r="M984" s="16">
        <v>-9.7781145077138601E-2</v>
      </c>
      <c r="N984" s="18">
        <v>2.77006687160433</v>
      </c>
      <c r="O984" s="16">
        <v>-0.111434887391929</v>
      </c>
      <c r="P984" s="15">
        <v>233550.59</v>
      </c>
      <c r="Q984" s="16">
        <v>0.84735360837357299</v>
      </c>
      <c r="R984" s="17">
        <v>40437.300000000003</v>
      </c>
      <c r="S984" s="16">
        <v>1.01194810777677</v>
      </c>
      <c r="T984" s="17">
        <v>82037.039999999994</v>
      </c>
      <c r="U984" s="16">
        <v>1.0350783362262199</v>
      </c>
      <c r="V984" s="18">
        <v>5.7756227542392802</v>
      </c>
      <c r="W984" s="16">
        <v>-8.1808521187494807E-2</v>
      </c>
      <c r="X984" s="18">
        <v>2.8468919648978099</v>
      </c>
      <c r="Y984" s="16">
        <v>-9.2244472613648695E-2</v>
      </c>
      <c r="Z984" s="15">
        <v>422884.45</v>
      </c>
      <c r="AA984" s="16">
        <v>1.17410926748023</v>
      </c>
      <c r="AB984" s="17">
        <v>73882.880000000005</v>
      </c>
      <c r="AC984" s="16">
        <v>1.6483881952733801</v>
      </c>
      <c r="AD984" s="17">
        <v>149939.69</v>
      </c>
      <c r="AE984" s="16">
        <v>1.5718956440121299</v>
      </c>
      <c r="AF984" s="18">
        <v>5.7237136668197</v>
      </c>
      <c r="AG984" s="16">
        <v>-0.17908210308428299</v>
      </c>
      <c r="AH984" s="18">
        <v>2.8203636408745401</v>
      </c>
      <c r="AI984" s="16">
        <v>-0.15466660844425101</v>
      </c>
      <c r="AJ984" s="15">
        <v>738532.74</v>
      </c>
      <c r="AK984" s="16">
        <v>1.27022684754844</v>
      </c>
      <c r="AL984" s="17">
        <v>126492.32</v>
      </c>
      <c r="AM984" s="16">
        <v>1.84091270479396</v>
      </c>
      <c r="AN984" s="17">
        <v>256343.28</v>
      </c>
      <c r="AO984" s="16">
        <v>1.6977096807326599</v>
      </c>
      <c r="AP984" s="18">
        <v>5.83855794565235</v>
      </c>
      <c r="AQ984" s="16">
        <v>-0.200881166212007</v>
      </c>
      <c r="AR984" s="18">
        <v>2.8810302341453999</v>
      </c>
      <c r="AS984" s="16">
        <v>-0.158461392727821</v>
      </c>
    </row>
    <row r="985" spans="1:45" x14ac:dyDescent="0.2">
      <c r="A985" s="123"/>
      <c r="B985" s="29"/>
      <c r="C985" s="29"/>
      <c r="D985" s="29"/>
      <c r="E985" s="14" t="s">
        <v>284</v>
      </c>
      <c r="F985" s="15">
        <v>72791.08</v>
      </c>
      <c r="G985" s="16">
        <v>3.6295363727080798</v>
      </c>
      <c r="H985" s="17">
        <v>12087.47</v>
      </c>
      <c r="I985" s="16">
        <v>5.8445469988675001</v>
      </c>
      <c r="J985" s="17">
        <v>24453.59</v>
      </c>
      <c r="K985" s="16">
        <v>4.19262776342081</v>
      </c>
      <c r="L985" s="18">
        <v>6.0220277692519604</v>
      </c>
      <c r="M985" s="16">
        <v>-0.32361683344798597</v>
      </c>
      <c r="N985" s="18">
        <v>2.9767032161739899</v>
      </c>
      <c r="O985" s="16">
        <v>-0.108440546168049</v>
      </c>
      <c r="P985" s="15">
        <v>219937.3</v>
      </c>
      <c r="Q985" s="16">
        <v>3.4880803415831401</v>
      </c>
      <c r="R985" s="17">
        <v>35853.49</v>
      </c>
      <c r="S985" s="16">
        <v>5.5375613349549502</v>
      </c>
      <c r="T985" s="17">
        <v>72487.490000000005</v>
      </c>
      <c r="U985" s="16">
        <v>3.9566163101503702</v>
      </c>
      <c r="V985" s="18">
        <v>6.1343344818035801</v>
      </c>
      <c r="W985" s="16">
        <v>-0.31349319545403997</v>
      </c>
      <c r="X985" s="18">
        <v>3.03414147737768</v>
      </c>
      <c r="Y985" s="16">
        <v>-9.4527383047128502E-2</v>
      </c>
      <c r="Z985" s="15">
        <v>421615.45</v>
      </c>
      <c r="AA985" s="16">
        <v>2.9924624200518801</v>
      </c>
      <c r="AB985" s="17">
        <v>69714.69</v>
      </c>
      <c r="AC985" s="16">
        <v>4.7183638918349597</v>
      </c>
      <c r="AD985" s="17">
        <v>140911.16</v>
      </c>
      <c r="AE985" s="16">
        <v>3.3352984719667802</v>
      </c>
      <c r="AF985" s="18">
        <v>6.0477275305964904</v>
      </c>
      <c r="AG985" s="16">
        <v>-0.30181735622796402</v>
      </c>
      <c r="AH985" s="18">
        <v>2.9920657100544799</v>
      </c>
      <c r="AI985" s="16">
        <v>-7.9080149644082803E-2</v>
      </c>
      <c r="AJ985" s="15">
        <v>675700.58</v>
      </c>
      <c r="AK985" s="16">
        <v>1.7861962956692301</v>
      </c>
      <c r="AL985" s="17">
        <v>109889.23</v>
      </c>
      <c r="AM985" s="16">
        <v>2.7899529158251402</v>
      </c>
      <c r="AN985" s="17">
        <v>225437.71</v>
      </c>
      <c r="AO985" s="16">
        <v>1.9180714385938</v>
      </c>
      <c r="AP985" s="18">
        <v>6.1489245124385699</v>
      </c>
      <c r="AQ985" s="16">
        <v>-0.26484672565842998</v>
      </c>
      <c r="AR985" s="18">
        <v>2.99728284145541</v>
      </c>
      <c r="AS985" s="16">
        <v>-4.5192568345112601E-2</v>
      </c>
    </row>
    <row r="986" spans="1:45" x14ac:dyDescent="0.2">
      <c r="A986" s="123"/>
      <c r="B986" s="29"/>
      <c r="C986" s="29"/>
      <c r="D986" s="29"/>
      <c r="E986" s="14" t="s">
        <v>285</v>
      </c>
      <c r="F986" s="15">
        <v>737.02</v>
      </c>
      <c r="G986" s="16">
        <v>0.46594796722094001</v>
      </c>
      <c r="H986" s="17">
        <v>132.05000000000001</v>
      </c>
      <c r="I986" s="16">
        <v>0.29549690964387298</v>
      </c>
      <c r="J986" s="17">
        <v>275.23</v>
      </c>
      <c r="K986" s="16">
        <v>0.34989455098337402</v>
      </c>
      <c r="L986" s="18">
        <v>5.5813706929193501</v>
      </c>
      <c r="M986" s="16">
        <v>0.13157195228194199</v>
      </c>
      <c r="N986" s="18">
        <v>2.6778330850561298</v>
      </c>
      <c r="O986" s="16">
        <v>8.5972208831441105E-2</v>
      </c>
      <c r="P986" s="15">
        <v>1688.23</v>
      </c>
      <c r="Q986" s="16">
        <v>0.268735345397703</v>
      </c>
      <c r="R986" s="17">
        <v>301.3</v>
      </c>
      <c r="S986" s="16">
        <v>0.22764128264678299</v>
      </c>
      <c r="T986" s="17">
        <v>614.16</v>
      </c>
      <c r="U986" s="16">
        <v>0.23822580645161301</v>
      </c>
      <c r="V986" s="18">
        <v>5.6031530036508501</v>
      </c>
      <c r="W986" s="16">
        <v>3.3473998741979302E-2</v>
      </c>
      <c r="X986" s="18">
        <v>2.7488439494594199</v>
      </c>
      <c r="Y986" s="16">
        <v>2.46397214362069E-2</v>
      </c>
      <c r="Z986" s="15">
        <v>3506.84</v>
      </c>
      <c r="AA986" s="16">
        <v>-0.159138047202634</v>
      </c>
      <c r="AB986" s="17">
        <v>639.67999999999995</v>
      </c>
      <c r="AC986" s="16">
        <v>4.0316154108864903E-2</v>
      </c>
      <c r="AD986" s="17">
        <v>1298.94</v>
      </c>
      <c r="AE986" s="16">
        <v>-0.10474116244288099</v>
      </c>
      <c r="AF986" s="18">
        <v>5.4821785892946497</v>
      </c>
      <c r="AG986" s="16">
        <v>-0.191724602683259</v>
      </c>
      <c r="AH986" s="18">
        <v>2.6997705821669999</v>
      </c>
      <c r="AI986" s="16">
        <v>-6.0761069846777503E-2</v>
      </c>
      <c r="AJ986" s="15">
        <v>6875.92</v>
      </c>
      <c r="AK986" s="16">
        <v>-0.41850914700151498</v>
      </c>
      <c r="AL986" s="17">
        <v>1221.6400000000001</v>
      </c>
      <c r="AM986" s="16">
        <v>-0.23490655844481201</v>
      </c>
      <c r="AN986" s="17">
        <v>2482.4299999999998</v>
      </c>
      <c r="AO986" s="16">
        <v>-0.38989245091967301</v>
      </c>
      <c r="AP986" s="18">
        <v>5.6284339085164197</v>
      </c>
      <c r="AQ986" s="16">
        <v>-0.23997407190355599</v>
      </c>
      <c r="AR986" s="18">
        <v>2.7698343961360399</v>
      </c>
      <c r="AS986" s="16">
        <v>-4.6904346823735503E-2</v>
      </c>
    </row>
    <row r="987" spans="1:45" x14ac:dyDescent="0.2">
      <c r="A987" s="123"/>
      <c r="B987" s="29"/>
      <c r="C987" s="29"/>
      <c r="D987" s="29"/>
      <c r="E987" s="14" t="s">
        <v>286</v>
      </c>
      <c r="F987" s="15">
        <v>48069.66</v>
      </c>
      <c r="G987" s="16">
        <v>1.0256778715356301</v>
      </c>
      <c r="H987" s="17">
        <v>12540.69</v>
      </c>
      <c r="I987" s="16">
        <v>2.23237819321547</v>
      </c>
      <c r="J987" s="17">
        <v>15838.62</v>
      </c>
      <c r="K987" s="16">
        <v>0.91857925549247199</v>
      </c>
      <c r="L987" s="18">
        <v>3.8330953081528998</v>
      </c>
      <c r="M987" s="16">
        <v>-0.37331656432177901</v>
      </c>
      <c r="N987" s="18">
        <v>3.0349651674198901</v>
      </c>
      <c r="O987" s="16">
        <v>5.5821835734208097E-2</v>
      </c>
      <c r="P987" s="15">
        <v>151448.10999999999</v>
      </c>
      <c r="Q987" s="16">
        <v>1.2500953089570199</v>
      </c>
      <c r="R987" s="17">
        <v>40606.080000000002</v>
      </c>
      <c r="S987" s="16">
        <v>2.9505919163144698</v>
      </c>
      <c r="T987" s="17">
        <v>50303.85</v>
      </c>
      <c r="U987" s="16">
        <v>1.2974263486869999</v>
      </c>
      <c r="V987" s="18">
        <v>3.72969047984932</v>
      </c>
      <c r="W987" s="16">
        <v>-0.43044096767753598</v>
      </c>
      <c r="X987" s="18">
        <v>3.0106663804062701</v>
      </c>
      <c r="Y987" s="16">
        <v>-2.0601765865980198E-2</v>
      </c>
      <c r="Z987" s="15">
        <v>253301.44</v>
      </c>
      <c r="AA987" s="16">
        <v>0.62853291749081397</v>
      </c>
      <c r="AB987" s="17">
        <v>62985.67</v>
      </c>
      <c r="AC987" s="16">
        <v>1.68278707028372</v>
      </c>
      <c r="AD987" s="17">
        <v>84578.75</v>
      </c>
      <c r="AE987" s="16">
        <v>0.66858259921584495</v>
      </c>
      <c r="AF987" s="18">
        <v>4.0215725259412203</v>
      </c>
      <c r="AG987" s="16">
        <v>-0.39296974570606202</v>
      </c>
      <c r="AH987" s="18">
        <v>2.9948591105921998</v>
      </c>
      <c r="AI987" s="16">
        <v>-2.4002217057670999E-2</v>
      </c>
      <c r="AJ987" s="15">
        <v>414021.61</v>
      </c>
      <c r="AK987" s="16">
        <v>0.115033390948464</v>
      </c>
      <c r="AL987" s="17">
        <v>87898.23</v>
      </c>
      <c r="AM987" s="16">
        <v>0.57012630750480098</v>
      </c>
      <c r="AN987" s="17">
        <v>135989.17000000001</v>
      </c>
      <c r="AO987" s="16">
        <v>0.132390959136583</v>
      </c>
      <c r="AP987" s="18">
        <v>4.7102383062776099</v>
      </c>
      <c r="AQ987" s="16">
        <v>-0.28984478151923798</v>
      </c>
      <c r="AR987" s="18">
        <v>3.0445189863281001</v>
      </c>
      <c r="AS987" s="16">
        <v>-1.53282468815837E-2</v>
      </c>
    </row>
    <row r="988" spans="1:45" x14ac:dyDescent="0.2">
      <c r="A988" s="123"/>
      <c r="B988" s="29"/>
      <c r="C988" s="29"/>
      <c r="D988" s="29"/>
      <c r="E988" s="14" t="s">
        <v>287</v>
      </c>
      <c r="F988" s="15">
        <v>63383.15</v>
      </c>
      <c r="G988" s="16">
        <v>0.95540763040004895</v>
      </c>
      <c r="H988" s="17">
        <v>16271.21</v>
      </c>
      <c r="I988" s="16">
        <v>2.57859906175978</v>
      </c>
      <c r="J988" s="17">
        <v>20489.47</v>
      </c>
      <c r="K988" s="16">
        <v>0.94676333909428101</v>
      </c>
      <c r="L988" s="18">
        <v>3.89541712017729</v>
      </c>
      <c r="M988" s="16">
        <v>-0.45358292542599798</v>
      </c>
      <c r="N988" s="18">
        <v>3.0934499525854</v>
      </c>
      <c r="O988" s="16">
        <v>4.44034009279727E-3</v>
      </c>
      <c r="P988" s="15">
        <v>203298.99</v>
      </c>
      <c r="Q988" s="16">
        <v>1.2193502980745301</v>
      </c>
      <c r="R988" s="17">
        <v>53071.12</v>
      </c>
      <c r="S988" s="16">
        <v>3.343341822872</v>
      </c>
      <c r="T988" s="17">
        <v>65854.77</v>
      </c>
      <c r="U988" s="16">
        <v>1.3392954701590001</v>
      </c>
      <c r="V988" s="18">
        <v>3.83068964815515</v>
      </c>
      <c r="W988" s="16">
        <v>-0.48902241900753701</v>
      </c>
      <c r="X988" s="18">
        <v>3.0870807080489402</v>
      </c>
      <c r="Y988" s="16">
        <v>-5.1274058200234202E-2</v>
      </c>
      <c r="Z988" s="15">
        <v>347789.31</v>
      </c>
      <c r="AA988" s="16">
        <v>0.70897942488666998</v>
      </c>
      <c r="AB988" s="17">
        <v>86810.87</v>
      </c>
      <c r="AC988" s="16">
        <v>2.1501481799467399</v>
      </c>
      <c r="AD988" s="17">
        <v>117593.41</v>
      </c>
      <c r="AE988" s="16">
        <v>0.86075090886794003</v>
      </c>
      <c r="AF988" s="18">
        <v>4.0062875766594699</v>
      </c>
      <c r="AG988" s="16">
        <v>-0.45749236948099198</v>
      </c>
      <c r="AH988" s="18">
        <v>2.9575578257319002</v>
      </c>
      <c r="AI988" s="16">
        <v>-8.1564643208266105E-2</v>
      </c>
      <c r="AJ988" s="15">
        <v>566920.87</v>
      </c>
      <c r="AK988" s="16">
        <v>0.208173297288515</v>
      </c>
      <c r="AL988" s="17">
        <v>116641.29</v>
      </c>
      <c r="AM988" s="16">
        <v>0.79109648780673603</v>
      </c>
      <c r="AN988" s="17">
        <v>184887.92</v>
      </c>
      <c r="AO988" s="16">
        <v>0.26830855099554302</v>
      </c>
      <c r="AP988" s="18">
        <v>4.8603789447116004</v>
      </c>
      <c r="AQ988" s="16">
        <v>-0.32545605135546402</v>
      </c>
      <c r="AR988" s="18">
        <v>3.0662948125545499</v>
      </c>
      <c r="AS988" s="16">
        <v>-4.7413741443141803E-2</v>
      </c>
    </row>
    <row r="989" spans="1:45" x14ac:dyDescent="0.2">
      <c r="A989" s="123"/>
      <c r="B989" s="29"/>
      <c r="C989" s="29"/>
      <c r="D989" s="29"/>
      <c r="E989" s="14" t="s">
        <v>288</v>
      </c>
      <c r="F989" s="15">
        <v>112566.05</v>
      </c>
      <c r="G989" s="16">
        <v>0.36280556754120802</v>
      </c>
      <c r="H989" s="17">
        <v>20560.09</v>
      </c>
      <c r="I989" s="16">
        <v>0.32471989964130898</v>
      </c>
      <c r="J989" s="17">
        <v>40297.019999999997</v>
      </c>
      <c r="K989" s="16">
        <v>0.33593091101975903</v>
      </c>
      <c r="L989" s="18">
        <v>5.4749784655611897</v>
      </c>
      <c r="M989" s="16">
        <v>2.8749977946440401E-2</v>
      </c>
      <c r="N989" s="18">
        <v>2.79340879300752</v>
      </c>
      <c r="O989" s="16">
        <v>2.0116801175694799E-2</v>
      </c>
      <c r="P989" s="15">
        <v>302250.06</v>
      </c>
      <c r="Q989" s="16">
        <v>0.32874971556628801</v>
      </c>
      <c r="R989" s="17">
        <v>55017.03</v>
      </c>
      <c r="S989" s="16">
        <v>0.28200448096637898</v>
      </c>
      <c r="T989" s="17">
        <v>107882.3</v>
      </c>
      <c r="U989" s="16">
        <v>0.29865363257745497</v>
      </c>
      <c r="V989" s="18">
        <v>5.4937545701758204</v>
      </c>
      <c r="W989" s="16">
        <v>3.6462614050047998E-2</v>
      </c>
      <c r="X989" s="18">
        <v>2.8016649626491099</v>
      </c>
      <c r="Y989" s="16">
        <v>2.3174834485390001E-2</v>
      </c>
      <c r="Z989" s="15">
        <v>553981.96</v>
      </c>
      <c r="AA989" s="16">
        <v>0.72235466234360202</v>
      </c>
      <c r="AB989" s="17">
        <v>102764.13</v>
      </c>
      <c r="AC989" s="16">
        <v>0.79686847577262598</v>
      </c>
      <c r="AD989" s="17">
        <v>202416.38</v>
      </c>
      <c r="AE989" s="16">
        <v>0.80164449060933196</v>
      </c>
      <c r="AF989" s="18">
        <v>5.3908105873129104</v>
      </c>
      <c r="AG989" s="16">
        <v>-4.1468707606428699E-2</v>
      </c>
      <c r="AH989" s="18">
        <v>2.73684353015304</v>
      </c>
      <c r="AI989" s="16">
        <v>-4.40096970734297E-2</v>
      </c>
      <c r="AJ989" s="15">
        <v>963240.29</v>
      </c>
      <c r="AK989" s="16">
        <v>1.0602898543160899</v>
      </c>
      <c r="AL989" s="17">
        <v>180040.41</v>
      </c>
      <c r="AM989" s="16">
        <v>1.37021833500045</v>
      </c>
      <c r="AN989" s="17">
        <v>354255.9</v>
      </c>
      <c r="AO989" s="16">
        <v>1.2969523111364401</v>
      </c>
      <c r="AP989" s="18">
        <v>5.3501338393975004</v>
      </c>
      <c r="AQ989" s="16">
        <v>-0.13075946469053801</v>
      </c>
      <c r="AR989" s="18">
        <v>2.7190522162086799</v>
      </c>
      <c r="AS989" s="16">
        <v>-0.103033247870636</v>
      </c>
    </row>
    <row r="990" spans="1:45" x14ac:dyDescent="0.2">
      <c r="A990" s="123"/>
      <c r="B990" s="29"/>
      <c r="C990" s="29"/>
      <c r="D990" s="29"/>
      <c r="E990" s="14" t="s">
        <v>289</v>
      </c>
      <c r="F990" s="15">
        <v>42508.7</v>
      </c>
      <c r="G990" s="16">
        <v>0.30493976709904003</v>
      </c>
      <c r="H990" s="17">
        <v>8102.6</v>
      </c>
      <c r="I990" s="16">
        <v>0.33997704578604998</v>
      </c>
      <c r="J990" s="17">
        <v>16261.02</v>
      </c>
      <c r="K990" s="16">
        <v>0.31188463884290302</v>
      </c>
      <c r="L990" s="18">
        <v>5.2463036556167104</v>
      </c>
      <c r="M990" s="16">
        <v>-2.6147670810626501E-2</v>
      </c>
      <c r="N990" s="18">
        <v>2.6141472060178299</v>
      </c>
      <c r="O990" s="16">
        <v>-5.2938128385958102E-3</v>
      </c>
      <c r="P990" s="15">
        <v>115666.13</v>
      </c>
      <c r="Q990" s="16">
        <v>0.244933965274792</v>
      </c>
      <c r="R990" s="17">
        <v>20985.45</v>
      </c>
      <c r="S990" s="16">
        <v>0.31419437260071498</v>
      </c>
      <c r="T990" s="17">
        <v>42137.87</v>
      </c>
      <c r="U990" s="16">
        <v>0.27120092626782599</v>
      </c>
      <c r="V990" s="18">
        <v>5.5117297937380396</v>
      </c>
      <c r="W990" s="16">
        <v>-5.2701798736865001E-2</v>
      </c>
      <c r="X990" s="18">
        <v>2.7449448678824999</v>
      </c>
      <c r="Y990" s="16">
        <v>-2.0663107184914199E-2</v>
      </c>
      <c r="Z990" s="15">
        <v>228679.18</v>
      </c>
      <c r="AA990" s="16">
        <v>0.51544248587534702</v>
      </c>
      <c r="AB990" s="17">
        <v>41864.800000000003</v>
      </c>
      <c r="AC990" s="16">
        <v>0.75745310182614001</v>
      </c>
      <c r="AD990" s="17">
        <v>84027.24</v>
      </c>
      <c r="AE990" s="16">
        <v>0.62202067212891698</v>
      </c>
      <c r="AF990" s="18">
        <v>5.4623258680323303</v>
      </c>
      <c r="AG990" s="16">
        <v>-0.13770530530762001</v>
      </c>
      <c r="AH990" s="18">
        <v>2.7214886505852198</v>
      </c>
      <c r="AI990" s="16">
        <v>-6.5707045591277699E-2</v>
      </c>
      <c r="AJ990" s="15">
        <v>421875.29</v>
      </c>
      <c r="AK990" s="16">
        <v>0.56930149680478404</v>
      </c>
      <c r="AL990" s="17">
        <v>75465.67</v>
      </c>
      <c r="AM990" s="16">
        <v>0.99273285443739201</v>
      </c>
      <c r="AN990" s="17">
        <v>152222.03</v>
      </c>
      <c r="AO990" s="16">
        <v>0.71134843171769202</v>
      </c>
      <c r="AP990" s="18">
        <v>5.5902941032657596</v>
      </c>
      <c r="AQ990" s="16">
        <v>-0.21248776858860799</v>
      </c>
      <c r="AR990" s="18">
        <v>2.7714470106593598</v>
      </c>
      <c r="AS990" s="16">
        <v>-8.30029304846676E-2</v>
      </c>
    </row>
    <row r="991" spans="1:45" x14ac:dyDescent="0.2">
      <c r="A991" s="123"/>
      <c r="B991" s="29"/>
      <c r="C991" s="29"/>
      <c r="D991" s="29"/>
      <c r="E991" s="14" t="s">
        <v>290</v>
      </c>
      <c r="F991" s="15">
        <v>17608.810000000001</v>
      </c>
      <c r="G991" s="16">
        <v>-9.5454260590475598E-2</v>
      </c>
      <c r="H991" s="17">
        <v>3012.21</v>
      </c>
      <c r="I991" s="16">
        <v>-0.11906683745986101</v>
      </c>
      <c r="J991" s="17">
        <v>5075.3500000000004</v>
      </c>
      <c r="K991" s="16">
        <v>-0.14855263930479701</v>
      </c>
      <c r="L991" s="18">
        <v>5.84581088303936</v>
      </c>
      <c r="M991" s="16">
        <v>2.6804050379144798E-2</v>
      </c>
      <c r="N991" s="18">
        <v>3.46947698188302</v>
      </c>
      <c r="O991" s="16">
        <v>6.2362491406358897E-2</v>
      </c>
      <c r="P991" s="15">
        <v>48020.79</v>
      </c>
      <c r="Q991" s="16">
        <v>-2.0199633590888898E-2</v>
      </c>
      <c r="R991" s="17">
        <v>8122.79</v>
      </c>
      <c r="S991" s="16">
        <v>-4.4658629814760403E-2</v>
      </c>
      <c r="T991" s="17">
        <v>13507.68</v>
      </c>
      <c r="U991" s="16">
        <v>-5.6313064449308399E-2</v>
      </c>
      <c r="V991" s="18">
        <v>5.9118591025989797</v>
      </c>
      <c r="W991" s="16">
        <v>2.5602362660301199E-2</v>
      </c>
      <c r="X991" s="18">
        <v>3.5550731139618401</v>
      </c>
      <c r="Y991" s="16">
        <v>3.8268444224403203E-2</v>
      </c>
      <c r="Z991" s="15">
        <v>96874.78</v>
      </c>
      <c r="AA991" s="16">
        <v>-4.5099686890556497E-2</v>
      </c>
      <c r="AB991" s="17">
        <v>16387.650000000001</v>
      </c>
      <c r="AC991" s="16">
        <v>-3.7230845695734101E-2</v>
      </c>
      <c r="AD991" s="17">
        <v>27407.34</v>
      </c>
      <c r="AE991" s="16">
        <v>-6.9616798356446297E-2</v>
      </c>
      <c r="AF991" s="18">
        <v>5.9114503909956602</v>
      </c>
      <c r="AG991" s="16">
        <v>-8.1731338812041903E-3</v>
      </c>
      <c r="AH991" s="18">
        <v>3.5346290446281898</v>
      </c>
      <c r="AI991" s="16">
        <v>2.6351627396732299E-2</v>
      </c>
      <c r="AJ991" s="15">
        <v>202759.01</v>
      </c>
      <c r="AK991" s="16">
        <v>4.1401671037705701E-2</v>
      </c>
      <c r="AL991" s="17">
        <v>34491.57</v>
      </c>
      <c r="AM991" s="16">
        <v>0.14602117168602599</v>
      </c>
      <c r="AN991" s="17">
        <v>57454.17</v>
      </c>
      <c r="AO991" s="16">
        <v>-2.37485271120777E-3</v>
      </c>
      <c r="AP991" s="18">
        <v>5.87850915455574</v>
      </c>
      <c r="AQ991" s="16">
        <v>-9.1289326264718695E-2</v>
      </c>
      <c r="AR991" s="18">
        <v>3.5290564636126498</v>
      </c>
      <c r="AS991" s="16">
        <v>4.3880734029092303E-2</v>
      </c>
    </row>
    <row r="992" spans="1:45" x14ac:dyDescent="0.2">
      <c r="A992" s="123"/>
      <c r="B992" s="29"/>
      <c r="C992" s="29"/>
      <c r="D992" s="29"/>
      <c r="E992" s="14" t="s">
        <v>291</v>
      </c>
      <c r="F992" s="15">
        <v>8409.02</v>
      </c>
      <c r="G992" s="16">
        <v>0.30414661494965001</v>
      </c>
      <c r="H992" s="17">
        <v>1107.3800000000001</v>
      </c>
      <c r="I992" s="16">
        <v>0.462756753186712</v>
      </c>
      <c r="J992" s="17">
        <v>2614.4899999999998</v>
      </c>
      <c r="K992" s="16">
        <v>0.45573750410636998</v>
      </c>
      <c r="L992" s="18">
        <v>7.5936173671187799</v>
      </c>
      <c r="M992" s="16">
        <v>-0.108432340436316</v>
      </c>
      <c r="N992" s="18">
        <v>3.21631369789137</v>
      </c>
      <c r="O992" s="16">
        <v>-0.10413339542954</v>
      </c>
      <c r="P992" s="15">
        <v>24862.78</v>
      </c>
      <c r="Q992" s="16">
        <v>0.16661161150827999</v>
      </c>
      <c r="R992" s="17">
        <v>3265.54</v>
      </c>
      <c r="S992" s="16">
        <v>0.30514056417511998</v>
      </c>
      <c r="T992" s="17">
        <v>7687.69</v>
      </c>
      <c r="U992" s="16">
        <v>0.28791226832810901</v>
      </c>
      <c r="V992" s="18">
        <v>7.6136810450951504</v>
      </c>
      <c r="W992" s="16">
        <v>-0.106141021487899</v>
      </c>
      <c r="X992" s="18">
        <v>3.2341028319300098</v>
      </c>
      <c r="Y992" s="16">
        <v>-9.4183943893394795E-2</v>
      </c>
      <c r="Z992" s="15">
        <v>49191.53</v>
      </c>
      <c r="AA992" s="16">
        <v>0.27861969512146001</v>
      </c>
      <c r="AB992" s="17">
        <v>6265.15</v>
      </c>
      <c r="AC992" s="16">
        <v>0.45657804188520601</v>
      </c>
      <c r="AD992" s="17">
        <v>14912.83</v>
      </c>
      <c r="AE992" s="16">
        <v>0.38506126641719901</v>
      </c>
      <c r="AF992" s="18">
        <v>7.8516124913210401</v>
      </c>
      <c r="AG992" s="16">
        <v>-0.122175634704352</v>
      </c>
      <c r="AH992" s="18">
        <v>3.2986046243402498</v>
      </c>
      <c r="AI992" s="16">
        <v>-7.6849720569456201E-2</v>
      </c>
      <c r="AJ992" s="15">
        <v>94730.99</v>
      </c>
      <c r="AK992" s="16">
        <v>0.13943615519552399</v>
      </c>
      <c r="AL992" s="17">
        <v>11812.08</v>
      </c>
      <c r="AM992" s="16">
        <v>0.31101122099024398</v>
      </c>
      <c r="AN992" s="17">
        <v>28269.14</v>
      </c>
      <c r="AO992" s="16">
        <v>0.21207082619267401</v>
      </c>
      <c r="AP992" s="18">
        <v>8.0198398588563595</v>
      </c>
      <c r="AQ992" s="16">
        <v>-0.130872309136396</v>
      </c>
      <c r="AR992" s="18">
        <v>3.3510389774856999</v>
      </c>
      <c r="AS992" s="16">
        <v>-5.9926094603982703E-2</v>
      </c>
    </row>
    <row r="993" spans="1:45" x14ac:dyDescent="0.2">
      <c r="A993" s="123"/>
      <c r="B993" s="29"/>
      <c r="C993" s="29"/>
      <c r="D993" s="29"/>
      <c r="E993" s="14" t="s">
        <v>292</v>
      </c>
      <c r="F993" s="15">
        <v>205151.89</v>
      </c>
      <c r="G993" s="16">
        <v>2.59692776281921</v>
      </c>
      <c r="H993" s="17">
        <v>34702.49</v>
      </c>
      <c r="I993" s="16">
        <v>4.0730110326418298</v>
      </c>
      <c r="J993" s="17">
        <v>67820.87</v>
      </c>
      <c r="K993" s="16">
        <v>3.2010240406742101</v>
      </c>
      <c r="L993" s="18">
        <v>5.9117339994910996</v>
      </c>
      <c r="M993" s="16">
        <v>-0.29096788087486802</v>
      </c>
      <c r="N993" s="18">
        <v>3.02490796711986</v>
      </c>
      <c r="O993" s="16">
        <v>-0.14379738654341401</v>
      </c>
      <c r="P993" s="15">
        <v>608286.92000000004</v>
      </c>
      <c r="Q993" s="16">
        <v>2.4496266831611102</v>
      </c>
      <c r="R993" s="17">
        <v>101431.1</v>
      </c>
      <c r="S993" s="16">
        <v>4.0446242733169004</v>
      </c>
      <c r="T993" s="17">
        <v>197524.43</v>
      </c>
      <c r="U993" s="16">
        <v>3.1730860157851999</v>
      </c>
      <c r="V993" s="18">
        <v>5.9970454821055901</v>
      </c>
      <c r="W993" s="16">
        <v>-0.31617767820537002</v>
      </c>
      <c r="X993" s="18">
        <v>3.0795528431596999</v>
      </c>
      <c r="Y993" s="16">
        <v>-0.173363148971174</v>
      </c>
      <c r="Z993" s="15">
        <v>1162961.9099999999</v>
      </c>
      <c r="AA993" s="16">
        <v>2.2971424236117399</v>
      </c>
      <c r="AB993" s="17">
        <v>194382.63</v>
      </c>
      <c r="AC993" s="16">
        <v>3.9847566675154802</v>
      </c>
      <c r="AD993" s="17">
        <v>383297.68</v>
      </c>
      <c r="AE993" s="16">
        <v>3.1668271587893599</v>
      </c>
      <c r="AF993" s="18">
        <v>5.98284893048314</v>
      </c>
      <c r="AG993" s="16">
        <v>-0.33855499003623202</v>
      </c>
      <c r="AH993" s="18">
        <v>3.0340958755607401</v>
      </c>
      <c r="AI993" s="16">
        <v>-0.208716297085456</v>
      </c>
      <c r="AJ993" s="15">
        <v>2103780.58</v>
      </c>
      <c r="AK993" s="16">
        <v>1.9084511816704699</v>
      </c>
      <c r="AL993" s="17">
        <v>355543.89</v>
      </c>
      <c r="AM993" s="16">
        <v>3.3586457869786401</v>
      </c>
      <c r="AN993" s="17">
        <v>718087.9</v>
      </c>
      <c r="AO993" s="16">
        <v>2.7597362894018498</v>
      </c>
      <c r="AP993" s="18">
        <v>5.9170770168487499</v>
      </c>
      <c r="AQ993" s="16">
        <v>-0.33271678318999798</v>
      </c>
      <c r="AR993" s="18">
        <v>2.92969785453842</v>
      </c>
      <c r="AS993" s="16">
        <v>-0.22642149401037201</v>
      </c>
    </row>
    <row r="994" spans="1:45" x14ac:dyDescent="0.2">
      <c r="A994" s="123"/>
      <c r="B994" s="29"/>
      <c r="C994" s="29"/>
      <c r="D994" s="29"/>
      <c r="E994" s="14" t="s">
        <v>293</v>
      </c>
      <c r="F994" s="15">
        <v>39135.599999999999</v>
      </c>
      <c r="G994" s="16">
        <v>0.134891873011215</v>
      </c>
      <c r="H994" s="17">
        <v>7760.05</v>
      </c>
      <c r="I994" s="16">
        <v>0.60837718689180997</v>
      </c>
      <c r="J994" s="17">
        <v>14527.64</v>
      </c>
      <c r="K994" s="16">
        <v>0.66935630287249503</v>
      </c>
      <c r="L994" s="18">
        <v>5.0432149277388696</v>
      </c>
      <c r="M994" s="16">
        <v>-0.29438698692040399</v>
      </c>
      <c r="N994" s="18">
        <v>2.6938718195109499</v>
      </c>
      <c r="O994" s="16">
        <v>-0.32016198635463</v>
      </c>
      <c r="P994" s="15">
        <v>104149.85</v>
      </c>
      <c r="Q994" s="16">
        <v>5.6954665154960601E-2</v>
      </c>
      <c r="R994" s="17">
        <v>19905.939999999999</v>
      </c>
      <c r="S994" s="16">
        <v>0.44467563646550501</v>
      </c>
      <c r="T994" s="17">
        <v>37172.129999999997</v>
      </c>
      <c r="U994" s="16">
        <v>0.49076775554253499</v>
      </c>
      <c r="V994" s="18">
        <v>5.2320990618880598</v>
      </c>
      <c r="W994" s="16">
        <v>-0.26837925519331801</v>
      </c>
      <c r="X994" s="18">
        <v>2.8018262606958499</v>
      </c>
      <c r="Y994" s="16">
        <v>-0.29099978100190199</v>
      </c>
      <c r="Z994" s="15">
        <v>194772.81</v>
      </c>
      <c r="AA994" s="16">
        <v>0.39868173796247702</v>
      </c>
      <c r="AB994" s="17">
        <v>38102.39</v>
      </c>
      <c r="AC994" s="16">
        <v>0.91889331622385495</v>
      </c>
      <c r="AD994" s="17">
        <v>71278.77</v>
      </c>
      <c r="AE994" s="16">
        <v>0.99092588030440898</v>
      </c>
      <c r="AF994" s="18">
        <v>5.1118265809572598</v>
      </c>
      <c r="AG994" s="16">
        <v>-0.27109979166798598</v>
      </c>
      <c r="AH994" s="18">
        <v>2.73255009871803</v>
      </c>
      <c r="AI994" s="16">
        <v>-0.29747171815928097</v>
      </c>
      <c r="AJ994" s="15">
        <v>370096.35</v>
      </c>
      <c r="AK994" s="16">
        <v>0.98742294162761501</v>
      </c>
      <c r="AL994" s="17">
        <v>67396.179999999993</v>
      </c>
      <c r="AM994" s="16">
        <v>1.5293444986078399</v>
      </c>
      <c r="AN994" s="17">
        <v>124359.72</v>
      </c>
      <c r="AO994" s="16">
        <v>1.4960273415562999</v>
      </c>
      <c r="AP994" s="18">
        <v>5.4913549996453801</v>
      </c>
      <c r="AQ994" s="16">
        <v>-0.21425375518380499</v>
      </c>
      <c r="AR994" s="18">
        <v>2.9760146613388998</v>
      </c>
      <c r="AS994" s="16">
        <v>-0.203765556354669</v>
      </c>
    </row>
    <row r="995" spans="1:45" x14ac:dyDescent="0.2">
      <c r="A995" s="123"/>
      <c r="B995" s="29"/>
      <c r="C995" s="29"/>
      <c r="D995" s="29"/>
      <c r="E995" s="14" t="s">
        <v>294</v>
      </c>
      <c r="F995" s="15">
        <v>68448.92</v>
      </c>
      <c r="G995" s="16">
        <v>-9.4013378900304201E-2</v>
      </c>
      <c r="H995" s="17">
        <v>10017.1</v>
      </c>
      <c r="I995" s="16">
        <v>-0.123949002919266</v>
      </c>
      <c r="J995" s="17">
        <v>19509.48</v>
      </c>
      <c r="K995" s="16">
        <v>-0.17752591853116001</v>
      </c>
      <c r="L995" s="18">
        <v>6.8332072156612202</v>
      </c>
      <c r="M995" s="16">
        <v>3.4171097480302497E-2</v>
      </c>
      <c r="N995" s="18">
        <v>3.5084953571289401</v>
      </c>
      <c r="O995" s="16">
        <v>0.101538202251568</v>
      </c>
      <c r="P995" s="15">
        <v>197113.51</v>
      </c>
      <c r="Q995" s="16">
        <v>-4.5583321910331397E-2</v>
      </c>
      <c r="R995" s="17">
        <v>28353.1</v>
      </c>
      <c r="S995" s="16">
        <v>-7.4859351578309904E-2</v>
      </c>
      <c r="T995" s="17">
        <v>55473.57</v>
      </c>
      <c r="U995" s="16">
        <v>-9.0445421875322798E-2</v>
      </c>
      <c r="V995" s="18">
        <v>6.9520973015296397</v>
      </c>
      <c r="W995" s="16">
        <v>3.1644950114260099E-2</v>
      </c>
      <c r="X995" s="18">
        <v>3.5532869076210498</v>
      </c>
      <c r="Y995" s="16">
        <v>4.9323153380733099E-2</v>
      </c>
      <c r="Z995" s="15">
        <v>389376.16</v>
      </c>
      <c r="AA995" s="16">
        <v>-4.2717358320317103E-2</v>
      </c>
      <c r="AB995" s="17">
        <v>56546.28</v>
      </c>
      <c r="AC995" s="16">
        <v>-4.7439135695031102E-2</v>
      </c>
      <c r="AD995" s="17">
        <v>110495.25</v>
      </c>
      <c r="AE995" s="16">
        <v>-7.2089719429017499E-2</v>
      </c>
      <c r="AF995" s="18">
        <v>6.8859730472101797</v>
      </c>
      <c r="AG995" s="16">
        <v>4.9569298421253596E-3</v>
      </c>
      <c r="AH995" s="18">
        <v>3.5239176344684502</v>
      </c>
      <c r="AI995" s="16">
        <v>3.16543115468301E-2</v>
      </c>
      <c r="AJ995" s="15">
        <v>778590.91</v>
      </c>
      <c r="AK995" s="16">
        <v>1.2774953691931001E-2</v>
      </c>
      <c r="AL995" s="17">
        <v>112818.05</v>
      </c>
      <c r="AM995" s="16">
        <v>6.8691570016706005E-2</v>
      </c>
      <c r="AN995" s="17">
        <v>220613.18</v>
      </c>
      <c r="AO995" s="16">
        <v>-3.0824613545731998E-2</v>
      </c>
      <c r="AP995" s="18">
        <v>6.9012973544570198</v>
      </c>
      <c r="AQ995" s="16">
        <v>-5.23225015463544E-2</v>
      </c>
      <c r="AR995" s="18">
        <v>3.5292130325123798</v>
      </c>
      <c r="AS995" s="16">
        <v>4.4986251040869202E-2</v>
      </c>
    </row>
    <row r="996" spans="1:45" x14ac:dyDescent="0.2">
      <c r="A996" s="123"/>
      <c r="B996" s="29"/>
      <c r="C996" s="29"/>
      <c r="D996" s="29"/>
      <c r="E996" s="14" t="s">
        <v>295</v>
      </c>
      <c r="F996" s="15">
        <v>10974.47</v>
      </c>
      <c r="G996" s="16">
        <v>0.304681267914228</v>
      </c>
      <c r="H996" s="17">
        <v>2577.87</v>
      </c>
      <c r="I996" s="16">
        <v>0.20003631014449599</v>
      </c>
      <c r="J996" s="17">
        <v>2874.72</v>
      </c>
      <c r="K996" s="16">
        <v>0.324542124542125</v>
      </c>
      <c r="L996" s="18">
        <v>4.2571851955296403</v>
      </c>
      <c r="M996" s="16">
        <v>8.7201492892437504E-2</v>
      </c>
      <c r="N996" s="18">
        <v>3.8175787554961902</v>
      </c>
      <c r="O996" s="16">
        <v>-1.4994507354579001E-2</v>
      </c>
      <c r="P996" s="15">
        <v>30483.68</v>
      </c>
      <c r="Q996" s="16">
        <v>0.29391884865311602</v>
      </c>
      <c r="R996" s="17">
        <v>7151.64</v>
      </c>
      <c r="S996" s="16">
        <v>0.19049949561031199</v>
      </c>
      <c r="T996" s="17">
        <v>8012.75</v>
      </c>
      <c r="U996" s="16">
        <v>0.31749863115957599</v>
      </c>
      <c r="V996" s="18">
        <v>4.2624740618935002</v>
      </c>
      <c r="W996" s="16">
        <v>8.6870555950791295E-2</v>
      </c>
      <c r="X996" s="18">
        <v>3.8043967426913401</v>
      </c>
      <c r="Y996" s="16">
        <v>-1.7897386721158998E-2</v>
      </c>
      <c r="Z996" s="15">
        <v>53487.09</v>
      </c>
      <c r="AA996" s="16">
        <v>0.32321141511912499</v>
      </c>
      <c r="AB996" s="17">
        <v>12622.24</v>
      </c>
      <c r="AC996" s="16">
        <v>0.27756241434664602</v>
      </c>
      <c r="AD996" s="17">
        <v>14188.25</v>
      </c>
      <c r="AE996" s="16">
        <v>0.328229146383476</v>
      </c>
      <c r="AF996" s="18">
        <v>4.2375275703837003</v>
      </c>
      <c r="AG996" s="16">
        <v>3.5731327299437302E-2</v>
      </c>
      <c r="AH996" s="18">
        <v>3.7698158687646499</v>
      </c>
      <c r="AI996" s="16">
        <v>-3.7777602441666702E-3</v>
      </c>
      <c r="AJ996" s="15">
        <v>98106.83</v>
      </c>
      <c r="AK996" s="16">
        <v>-0.30401832269451701</v>
      </c>
      <c r="AL996" s="17">
        <v>23393.74</v>
      </c>
      <c r="AM996" s="16">
        <v>-4.4298409025544501E-2</v>
      </c>
      <c r="AN996" s="17">
        <v>26066.57</v>
      </c>
      <c r="AO996" s="16">
        <v>-0.409482775220748</v>
      </c>
      <c r="AP996" s="18">
        <v>4.1937214827556399</v>
      </c>
      <c r="AQ996" s="16">
        <v>-0.27175837742841502</v>
      </c>
      <c r="AR996" s="18">
        <v>3.7637030879014799</v>
      </c>
      <c r="AS996" s="16">
        <v>0.17859674214525401</v>
      </c>
    </row>
    <row r="997" spans="1:45" x14ac:dyDescent="0.2">
      <c r="A997" s="123"/>
      <c r="B997" s="29"/>
      <c r="C997" s="29"/>
      <c r="D997" s="29"/>
      <c r="E997" s="14" t="s">
        <v>296</v>
      </c>
      <c r="F997" s="15">
        <v>11609.35</v>
      </c>
      <c r="G997" s="16">
        <v>6.4352464329360801E-2</v>
      </c>
      <c r="H997" s="17">
        <v>2154.9299999999998</v>
      </c>
      <c r="I997" s="16">
        <v>2.5268576757286401E-2</v>
      </c>
      <c r="J997" s="17">
        <v>3158.12</v>
      </c>
      <c r="K997" s="16">
        <v>6.9385516099430694E-2</v>
      </c>
      <c r="L997" s="18">
        <v>5.3873443684945697</v>
      </c>
      <c r="M997" s="16">
        <v>3.8120633420453402E-2</v>
      </c>
      <c r="N997" s="18">
        <v>3.6760319430547299</v>
      </c>
      <c r="O997" s="16">
        <v>-4.7064895627424901E-3</v>
      </c>
      <c r="P997" s="15">
        <v>34969.53</v>
      </c>
      <c r="Q997" s="16">
        <v>0.100962481452295</v>
      </c>
      <c r="R997" s="17">
        <v>6595.54</v>
      </c>
      <c r="S997" s="16">
        <v>8.4095589842716298E-2</v>
      </c>
      <c r="T997" s="17">
        <v>9479.64</v>
      </c>
      <c r="U997" s="16">
        <v>0.100733734241667</v>
      </c>
      <c r="V997" s="18">
        <v>5.3019965006655996</v>
      </c>
      <c r="W997" s="16">
        <v>1.55584911216418E-2</v>
      </c>
      <c r="X997" s="18">
        <v>3.6889090724964202</v>
      </c>
      <c r="Y997" s="16">
        <v>2.0781339166124E-4</v>
      </c>
      <c r="Z997" s="15">
        <v>65954.12</v>
      </c>
      <c r="AA997" s="16">
        <v>8.8976628999840199E-2</v>
      </c>
      <c r="AB997" s="17">
        <v>12188.22</v>
      </c>
      <c r="AC997" s="16">
        <v>0.11161861261775601</v>
      </c>
      <c r="AD997" s="17">
        <v>18061.689999999999</v>
      </c>
      <c r="AE997" s="16">
        <v>7.9711219218256996E-2</v>
      </c>
      <c r="AF997" s="18">
        <v>5.4113004195854701</v>
      </c>
      <c r="AG997" s="16">
        <v>-2.03684819243862E-2</v>
      </c>
      <c r="AH997" s="18">
        <v>3.6516029230930198</v>
      </c>
      <c r="AI997" s="16">
        <v>8.5813777023560096E-3</v>
      </c>
      <c r="AJ997" s="15">
        <v>131880.01999999999</v>
      </c>
      <c r="AK997" s="16">
        <v>-3.7007374545000998E-2</v>
      </c>
      <c r="AL997" s="17">
        <v>24030.17</v>
      </c>
      <c r="AM997" s="16">
        <v>0.136767864939877</v>
      </c>
      <c r="AN997" s="17">
        <v>36248.49</v>
      </c>
      <c r="AO997" s="16">
        <v>-9.5268343356097795E-2</v>
      </c>
      <c r="AP997" s="18">
        <v>5.4881018319886996</v>
      </c>
      <c r="AQ997" s="16">
        <v>-0.152867832425988</v>
      </c>
      <c r="AR997" s="18">
        <v>3.63822106796724</v>
      </c>
      <c r="AS997" s="16">
        <v>6.4395855260791501E-2</v>
      </c>
    </row>
    <row r="998" spans="1:45" x14ac:dyDescent="0.2">
      <c r="A998" s="123"/>
      <c r="B998" s="29"/>
      <c r="C998" s="29"/>
      <c r="D998" s="29"/>
      <c r="E998" s="14" t="s">
        <v>297</v>
      </c>
      <c r="F998" s="15">
        <v>47315.199999999997</v>
      </c>
      <c r="G998" s="16">
        <v>9.36142811114207E-2</v>
      </c>
      <c r="H998" s="17">
        <v>9260.14</v>
      </c>
      <c r="I998" s="16">
        <v>0.45841378636923402</v>
      </c>
      <c r="J998" s="17">
        <v>16991.28</v>
      </c>
      <c r="K998" s="16">
        <v>0.518948777110389</v>
      </c>
      <c r="L998" s="18">
        <v>5.1095555790733203</v>
      </c>
      <c r="M998" s="16">
        <v>-0.25013443281141301</v>
      </c>
      <c r="N998" s="18">
        <v>2.7846754335164898</v>
      </c>
      <c r="O998" s="16">
        <v>-0.28001898576732398</v>
      </c>
      <c r="P998" s="15">
        <v>127955.09</v>
      </c>
      <c r="Q998" s="16">
        <v>5.0210887417931602E-2</v>
      </c>
      <c r="R998" s="17">
        <v>24329.279999999999</v>
      </c>
      <c r="S998" s="16">
        <v>0.36751721672501098</v>
      </c>
      <c r="T998" s="17">
        <v>44378.26</v>
      </c>
      <c r="U998" s="16">
        <v>0.41894464492059902</v>
      </c>
      <c r="V998" s="18">
        <v>5.2593044266003801</v>
      </c>
      <c r="W998" s="16">
        <v>-0.232030957582368</v>
      </c>
      <c r="X998" s="18">
        <v>2.8832831661268399</v>
      </c>
      <c r="Y998" s="16">
        <v>-0.25986479375543298</v>
      </c>
      <c r="Z998" s="15">
        <v>246181.85</v>
      </c>
      <c r="AA998" s="16">
        <v>0.36029229543151797</v>
      </c>
      <c r="AB998" s="17">
        <v>47744.87</v>
      </c>
      <c r="AC998" s="16">
        <v>0.76578578698526001</v>
      </c>
      <c r="AD998" s="17">
        <v>87393.38</v>
      </c>
      <c r="AE998" s="16">
        <v>0.84343689916332398</v>
      </c>
      <c r="AF998" s="18">
        <v>5.1561947911890904</v>
      </c>
      <c r="AG998" s="16">
        <v>-0.22963911848336099</v>
      </c>
      <c r="AH998" s="18">
        <v>2.8169393379681602</v>
      </c>
      <c r="AI998" s="16">
        <v>-0.26208903811738299</v>
      </c>
      <c r="AJ998" s="15">
        <v>476417.02</v>
      </c>
      <c r="AK998" s="16">
        <v>0.91305730209047098</v>
      </c>
      <c r="AL998" s="17">
        <v>86965.86</v>
      </c>
      <c r="AM998" s="16">
        <v>1.3522487806105099</v>
      </c>
      <c r="AN998" s="17">
        <v>156602.43</v>
      </c>
      <c r="AO998" s="16">
        <v>1.31593662063062</v>
      </c>
      <c r="AP998" s="18">
        <v>5.4782074253045998</v>
      </c>
      <c r="AQ998" s="16">
        <v>-0.18671132158310699</v>
      </c>
      <c r="AR998" s="18">
        <v>3.0422070717548899</v>
      </c>
      <c r="AS998" s="16">
        <v>-0.17395956130718701</v>
      </c>
    </row>
    <row r="999" spans="1:45" x14ac:dyDescent="0.2">
      <c r="A999" s="123"/>
      <c r="B999" s="29"/>
      <c r="C999" s="29"/>
      <c r="D999" s="29"/>
      <c r="E999" s="14" t="s">
        <v>298</v>
      </c>
      <c r="F999" s="15">
        <v>36639.82</v>
      </c>
      <c r="G999" s="16">
        <v>0.20550587242829399</v>
      </c>
      <c r="H999" s="17">
        <v>7234.31</v>
      </c>
      <c r="I999" s="16">
        <v>0.16169400293542399</v>
      </c>
      <c r="J999" s="17">
        <v>10690.36</v>
      </c>
      <c r="K999" s="16">
        <v>0.26874992582394802</v>
      </c>
      <c r="L999" s="18">
        <v>5.0647290481054901</v>
      </c>
      <c r="M999" s="16">
        <v>3.7713777795326101E-2</v>
      </c>
      <c r="N999" s="18">
        <v>3.42737007921155</v>
      </c>
      <c r="O999" s="16">
        <v>-4.9847532684253897E-2</v>
      </c>
      <c r="P999" s="15">
        <v>96130.26</v>
      </c>
      <c r="Q999" s="16">
        <v>0.19408758688879699</v>
      </c>
      <c r="R999" s="17">
        <v>18812.43</v>
      </c>
      <c r="S999" s="16">
        <v>0.14948667781991101</v>
      </c>
      <c r="T999" s="17">
        <v>27014.240000000002</v>
      </c>
      <c r="U999" s="16">
        <v>0.223004633196942</v>
      </c>
      <c r="V999" s="18">
        <v>5.1099331665287302</v>
      </c>
      <c r="W999" s="16">
        <v>3.8800718555064E-2</v>
      </c>
      <c r="X999" s="18">
        <v>3.5585032190429899</v>
      </c>
      <c r="Y999" s="16">
        <v>-2.3644265543422999E-2</v>
      </c>
      <c r="Z999" s="15">
        <v>185839.37</v>
      </c>
      <c r="AA999" s="16">
        <v>6.2463385508977003E-2</v>
      </c>
      <c r="AB999" s="17">
        <v>36074.870000000003</v>
      </c>
      <c r="AC999" s="16">
        <v>4.3700769404803601E-2</v>
      </c>
      <c r="AD999" s="17">
        <v>52129.18</v>
      </c>
      <c r="AE999" s="16">
        <v>7.4911122030622196E-2</v>
      </c>
      <c r="AF999" s="18">
        <v>5.1514910518042099</v>
      </c>
      <c r="AG999" s="16">
        <v>1.79770070638859E-2</v>
      </c>
      <c r="AH999" s="18">
        <v>3.5649778108921</v>
      </c>
      <c r="AI999" s="16">
        <v>-1.15802472097695E-2</v>
      </c>
      <c r="AJ999" s="15">
        <v>380955.18</v>
      </c>
      <c r="AK999" s="16">
        <v>0.13998686796076301</v>
      </c>
      <c r="AL999" s="17">
        <v>73499.55</v>
      </c>
      <c r="AM999" s="16">
        <v>0.219952469696859</v>
      </c>
      <c r="AN999" s="17">
        <v>106843.35</v>
      </c>
      <c r="AO999" s="16">
        <v>0.121003991064565</v>
      </c>
      <c r="AP999" s="18">
        <v>5.1830954067065704</v>
      </c>
      <c r="AQ999" s="16">
        <v>-6.5548128900437097E-2</v>
      </c>
      <c r="AR999" s="18">
        <v>3.5655488151578898</v>
      </c>
      <c r="AS999" s="16">
        <v>1.6933817406101202E-2</v>
      </c>
    </row>
    <row r="1000" spans="1:45" x14ac:dyDescent="0.2">
      <c r="A1000" s="123"/>
      <c r="B1000" s="29"/>
      <c r="C1000" s="29"/>
      <c r="D1000" s="29"/>
      <c r="E1000" s="14" t="s">
        <v>299</v>
      </c>
      <c r="F1000" s="15">
        <v>162223.4</v>
      </c>
      <c r="G1000" s="16">
        <v>0.38754101187442302</v>
      </c>
      <c r="H1000" s="17">
        <v>37211.06</v>
      </c>
      <c r="I1000" s="16">
        <v>1.7993668691090701</v>
      </c>
      <c r="J1000" s="17">
        <v>47484.08</v>
      </c>
      <c r="K1000" s="16">
        <v>0.46693576714179402</v>
      </c>
      <c r="L1000" s="18">
        <v>4.3595479408541404</v>
      </c>
      <c r="M1000" s="16">
        <v>-0.50433756032983801</v>
      </c>
      <c r="N1000" s="18">
        <v>3.4163744985687798</v>
      </c>
      <c r="O1000" s="16">
        <v>-5.4122857350506197E-2</v>
      </c>
      <c r="P1000" s="15">
        <v>503931.55</v>
      </c>
      <c r="Q1000" s="16">
        <v>0.42229777167072602</v>
      </c>
      <c r="R1000" s="17">
        <v>118732.78</v>
      </c>
      <c r="S1000" s="16">
        <v>2.0563177651743398</v>
      </c>
      <c r="T1000" s="17">
        <v>149418.54999999999</v>
      </c>
      <c r="U1000" s="16">
        <v>0.53680683985447197</v>
      </c>
      <c r="V1000" s="18">
        <v>4.2442495661265598</v>
      </c>
      <c r="W1000" s="16">
        <v>-0.53463681431384402</v>
      </c>
      <c r="X1000" s="18">
        <v>3.37261705457589</v>
      </c>
      <c r="Y1000" s="16">
        <v>-7.4511034968187506E-2</v>
      </c>
      <c r="Z1000" s="15">
        <v>946151.85</v>
      </c>
      <c r="AA1000" s="16">
        <v>0.14682281430047101</v>
      </c>
      <c r="AB1000" s="17">
        <v>212115.23</v>
      </c>
      <c r="AC1000" s="16">
        <v>1.2006836880768901</v>
      </c>
      <c r="AD1000" s="17">
        <v>288253.40000000002</v>
      </c>
      <c r="AE1000" s="16">
        <v>0.220835194740929</v>
      </c>
      <c r="AF1000" s="18">
        <v>4.4605559440498403</v>
      </c>
      <c r="AG1000" s="16">
        <v>-0.47887885000745101</v>
      </c>
      <c r="AH1000" s="18">
        <v>3.2823614569680699</v>
      </c>
      <c r="AI1000" s="16">
        <v>-6.0624383011961998E-2</v>
      </c>
      <c r="AJ1000" s="15">
        <v>1795117.63</v>
      </c>
      <c r="AK1000" s="16">
        <v>-7.5430878148374E-2</v>
      </c>
      <c r="AL1000" s="17">
        <v>354276.09</v>
      </c>
      <c r="AM1000" s="16">
        <v>0.365232724883225</v>
      </c>
      <c r="AN1000" s="17">
        <v>527760.47</v>
      </c>
      <c r="AO1000" s="16">
        <v>-7.0577770404772006E-2</v>
      </c>
      <c r="AP1000" s="18">
        <v>5.0670019249676104</v>
      </c>
      <c r="AQ1000" s="16">
        <v>-0.32277544699881899</v>
      </c>
      <c r="AR1000" s="18">
        <v>3.40138705348659</v>
      </c>
      <c r="AS1000" s="16">
        <v>-5.2216394110948597E-3</v>
      </c>
    </row>
    <row r="1001" spans="1:45" x14ac:dyDescent="0.2">
      <c r="A1001" s="123"/>
      <c r="B1001" s="29"/>
      <c r="C1001" s="29"/>
      <c r="D1001" s="29"/>
      <c r="E1001" s="14" t="s">
        <v>300</v>
      </c>
      <c r="F1001" s="15">
        <v>86334.41</v>
      </c>
      <c r="G1001" s="16">
        <v>1.47059744310662</v>
      </c>
      <c r="H1001" s="17">
        <v>24302.11</v>
      </c>
      <c r="I1001" s="16">
        <v>2.8070852634728598</v>
      </c>
      <c r="J1001" s="17">
        <v>29595.42</v>
      </c>
      <c r="K1001" s="16">
        <v>1.27970975420001</v>
      </c>
      <c r="L1001" s="18">
        <v>3.5525479063340599</v>
      </c>
      <c r="M1001" s="16">
        <v>-0.35105276816077502</v>
      </c>
      <c r="N1001" s="18">
        <v>2.9171544110541401</v>
      </c>
      <c r="O1001" s="16">
        <v>8.37333298920723E-2</v>
      </c>
      <c r="P1001" s="15">
        <v>257358.88</v>
      </c>
      <c r="Q1001" s="16">
        <v>1.70663108571337</v>
      </c>
      <c r="R1001" s="17">
        <v>74921.440000000002</v>
      </c>
      <c r="S1001" s="16">
        <v>3.8284203661073599</v>
      </c>
      <c r="T1001" s="17">
        <v>89295.7</v>
      </c>
      <c r="U1001" s="16">
        <v>1.8002187599858599</v>
      </c>
      <c r="V1001" s="18">
        <v>3.4350498335322999</v>
      </c>
      <c r="W1001" s="16">
        <v>-0.43943756332561401</v>
      </c>
      <c r="X1001" s="18">
        <v>2.88209712225785</v>
      </c>
      <c r="Y1001" s="16">
        <v>-3.3421558204603699E-2</v>
      </c>
      <c r="Z1001" s="15">
        <v>481825.56</v>
      </c>
      <c r="AA1001" s="16">
        <v>1.4580650483376001</v>
      </c>
      <c r="AB1001" s="17">
        <v>136894.57999999999</v>
      </c>
      <c r="AC1001" s="16">
        <v>3.3186126640995801</v>
      </c>
      <c r="AD1001" s="17">
        <v>166462.65</v>
      </c>
      <c r="AE1001" s="16">
        <v>1.5615900563999401</v>
      </c>
      <c r="AF1001" s="18">
        <v>3.5196832482337901</v>
      </c>
      <c r="AG1001" s="16">
        <v>-0.43082067332146501</v>
      </c>
      <c r="AH1001" s="18">
        <v>2.8944965131817901</v>
      </c>
      <c r="AI1001" s="16">
        <v>-4.0414354281121598E-2</v>
      </c>
      <c r="AJ1001" s="15">
        <v>830744.45</v>
      </c>
      <c r="AK1001" s="16">
        <v>0.88930590224016703</v>
      </c>
      <c r="AL1001" s="17">
        <v>220099.92</v>
      </c>
      <c r="AM1001" s="16">
        <v>2.0829406586233801</v>
      </c>
      <c r="AN1001" s="17">
        <v>284004.43</v>
      </c>
      <c r="AO1001" s="16">
        <v>0.99823798966884902</v>
      </c>
      <c r="AP1001" s="18">
        <v>3.7743968739289002</v>
      </c>
      <c r="AQ1001" s="16">
        <v>-0.38717409400809</v>
      </c>
      <c r="AR1001" s="18">
        <v>2.9251108864745499</v>
      </c>
      <c r="AS1001" s="16">
        <v>-5.4514070892393802E-2</v>
      </c>
    </row>
    <row r="1002" spans="1:45" x14ac:dyDescent="0.2">
      <c r="A1002" s="123"/>
      <c r="B1002" s="29"/>
      <c r="C1002" s="29"/>
      <c r="D1002" s="29"/>
      <c r="E1002" s="14" t="s">
        <v>301</v>
      </c>
      <c r="F1002" s="15">
        <v>36676.6</v>
      </c>
      <c r="G1002" s="16">
        <v>0.15901387469481401</v>
      </c>
      <c r="H1002" s="17">
        <v>6902.43</v>
      </c>
      <c r="I1002" s="16">
        <v>0.18790109816353201</v>
      </c>
      <c r="J1002" s="17">
        <v>12761.84</v>
      </c>
      <c r="K1002" s="16">
        <v>0.19647596751979901</v>
      </c>
      <c r="L1002" s="18">
        <v>5.3135779718157199</v>
      </c>
      <c r="M1002" s="16">
        <v>-2.4317869150366801E-2</v>
      </c>
      <c r="N1002" s="18">
        <v>2.8739272706757002</v>
      </c>
      <c r="O1002" s="16">
        <v>-3.1310359624389397E-2</v>
      </c>
      <c r="P1002" s="15">
        <v>103664.5</v>
      </c>
      <c r="Q1002" s="16">
        <v>0.309293941538762</v>
      </c>
      <c r="R1002" s="17">
        <v>19123.54</v>
      </c>
      <c r="S1002" s="16">
        <v>0.32880797693082697</v>
      </c>
      <c r="T1002" s="17">
        <v>35377.54</v>
      </c>
      <c r="U1002" s="16">
        <v>0.34228938098627598</v>
      </c>
      <c r="V1002" s="18">
        <v>5.42077983469588</v>
      </c>
      <c r="W1002" s="16">
        <v>-1.46853689403172E-2</v>
      </c>
      <c r="X1002" s="18">
        <v>2.9302348326084902</v>
      </c>
      <c r="Y1002" s="16">
        <v>-2.45814650066517E-2</v>
      </c>
      <c r="Z1002" s="15">
        <v>191472.94</v>
      </c>
      <c r="AA1002" s="16">
        <v>1.04777541659136</v>
      </c>
      <c r="AB1002" s="17">
        <v>35058.25</v>
      </c>
      <c r="AC1002" s="16">
        <v>1.1001691720990601</v>
      </c>
      <c r="AD1002" s="17">
        <v>64845.59</v>
      </c>
      <c r="AE1002" s="16">
        <v>1.1488514709615201</v>
      </c>
      <c r="AF1002" s="18">
        <v>5.4615658225952499</v>
      </c>
      <c r="AG1002" s="16">
        <v>-2.4947397668607901E-2</v>
      </c>
      <c r="AH1002" s="18">
        <v>2.9527519142010998</v>
      </c>
      <c r="AI1002" s="16">
        <v>-4.7037245587262501E-2</v>
      </c>
      <c r="AJ1002" s="15">
        <v>369463.07</v>
      </c>
      <c r="AK1002" s="16">
        <v>2.13661178108591</v>
      </c>
      <c r="AL1002" s="17">
        <v>67044.06</v>
      </c>
      <c r="AM1002" s="16">
        <v>2.3449377951090198</v>
      </c>
      <c r="AN1002" s="17">
        <v>124332.33</v>
      </c>
      <c r="AO1002" s="16">
        <v>2.3769716739503002</v>
      </c>
      <c r="AP1002" s="18">
        <v>5.5107502439440603</v>
      </c>
      <c r="AQ1002" s="16">
        <v>-6.2280983020888102E-2</v>
      </c>
      <c r="AR1002" s="18">
        <v>2.97157682157167</v>
      </c>
      <c r="AS1002" s="16">
        <v>-7.1176164940472603E-2</v>
      </c>
    </row>
    <row r="1003" spans="1:45" x14ac:dyDescent="0.2">
      <c r="A1003" s="123"/>
      <c r="B1003" s="29"/>
      <c r="C1003" s="29"/>
      <c r="D1003" s="29"/>
      <c r="E1003" s="14" t="s">
        <v>302</v>
      </c>
      <c r="F1003" s="15">
        <v>37157.07</v>
      </c>
      <c r="G1003" s="16">
        <v>-7.9308376228821295E-2</v>
      </c>
      <c r="H1003" s="17">
        <v>6447.82</v>
      </c>
      <c r="I1003" s="16">
        <v>-0.124532247114732</v>
      </c>
      <c r="J1003" s="17">
        <v>10578.97</v>
      </c>
      <c r="K1003" s="16">
        <v>-0.132612517177256</v>
      </c>
      <c r="L1003" s="18">
        <v>5.7627337611782004</v>
      </c>
      <c r="M1003" s="16">
        <v>5.1656809444855997E-2</v>
      </c>
      <c r="N1003" s="18">
        <v>3.51235233675868</v>
      </c>
      <c r="O1003" s="16">
        <v>6.1453666330262197E-2</v>
      </c>
      <c r="P1003" s="15">
        <v>102899.97</v>
      </c>
      <c r="Q1003" s="16">
        <v>-5.1611693769474103E-2</v>
      </c>
      <c r="R1003" s="17">
        <v>17732.7</v>
      </c>
      <c r="S1003" s="16">
        <v>-0.10009226075385901</v>
      </c>
      <c r="T1003" s="17">
        <v>28822.01</v>
      </c>
      <c r="U1003" s="16">
        <v>-7.7102367570063501E-2</v>
      </c>
      <c r="V1003" s="18">
        <v>5.8028371314013096</v>
      </c>
      <c r="W1003" s="16">
        <v>5.3872819257001901E-2</v>
      </c>
      <c r="X1003" s="18">
        <v>3.5701871590496301</v>
      </c>
      <c r="Y1003" s="16">
        <v>2.76202613430418E-2</v>
      </c>
      <c r="Z1003" s="15">
        <v>212206.59</v>
      </c>
      <c r="AA1003" s="16">
        <v>-6.4741254070750404E-2</v>
      </c>
      <c r="AB1003" s="17">
        <v>36943.449999999997</v>
      </c>
      <c r="AC1003" s="16">
        <v>-6.8290406985908506E-2</v>
      </c>
      <c r="AD1003" s="17">
        <v>59816.53</v>
      </c>
      <c r="AE1003" s="16">
        <v>-8.3030840127071001E-2</v>
      </c>
      <c r="AF1003" s="18">
        <v>5.74409238985531</v>
      </c>
      <c r="AG1003" s="16">
        <v>3.80929094405545E-3</v>
      </c>
      <c r="AH1003" s="18">
        <v>3.5476245445865899</v>
      </c>
      <c r="AI1003" s="16">
        <v>1.9945693766685701E-2</v>
      </c>
      <c r="AJ1003" s="15">
        <v>435695.01</v>
      </c>
      <c r="AK1003" s="16">
        <v>4.5611402051356199E-2</v>
      </c>
      <c r="AL1003" s="17">
        <v>75730.47</v>
      </c>
      <c r="AM1003" s="16">
        <v>0.136156388638387</v>
      </c>
      <c r="AN1003" s="17">
        <v>122559.43</v>
      </c>
      <c r="AO1003" s="16">
        <v>1.11433299998095E-3</v>
      </c>
      <c r="AP1003" s="18">
        <v>5.7532326156169402</v>
      </c>
      <c r="AQ1003" s="16">
        <v>-7.9694122651145796E-2</v>
      </c>
      <c r="AR1003" s="18">
        <v>3.55496929122467</v>
      </c>
      <c r="AS1003" s="16">
        <v>4.4447539691129398E-2</v>
      </c>
    </row>
    <row r="1004" spans="1:45" x14ac:dyDescent="0.2">
      <c r="A1004" s="123"/>
      <c r="B1004" s="29"/>
      <c r="C1004" s="29"/>
      <c r="D1004" s="29"/>
      <c r="E1004" s="14" t="s">
        <v>303</v>
      </c>
      <c r="F1004" s="15">
        <v>35601.86</v>
      </c>
      <c r="G1004" s="16">
        <v>0.35829593127686898</v>
      </c>
      <c r="H1004" s="17">
        <v>7119.16</v>
      </c>
      <c r="I1004" s="16">
        <v>0.34348361870002603</v>
      </c>
      <c r="J1004" s="17">
        <v>12274.01</v>
      </c>
      <c r="K1004" s="16">
        <v>0.31637618255507999</v>
      </c>
      <c r="L1004" s="18">
        <v>5.0008512240208098</v>
      </c>
      <c r="M1004" s="16">
        <v>1.10253019617576E-2</v>
      </c>
      <c r="N1004" s="18">
        <v>2.9005891310174898</v>
      </c>
      <c r="O1004" s="16">
        <v>3.1844809468082602E-2</v>
      </c>
      <c r="P1004" s="15">
        <v>93626.6</v>
      </c>
      <c r="Q1004" s="16">
        <v>0.28972296053343</v>
      </c>
      <c r="R1004" s="17">
        <v>18104.68</v>
      </c>
      <c r="S1004" s="16">
        <v>0.28689117705177702</v>
      </c>
      <c r="T1004" s="17">
        <v>30587.4</v>
      </c>
      <c r="U1004" s="16">
        <v>0.241741151081064</v>
      </c>
      <c r="V1004" s="18">
        <v>5.1714031951959401</v>
      </c>
      <c r="W1004" s="16">
        <v>2.2004840286036602E-3</v>
      </c>
      <c r="X1004" s="18">
        <v>3.0609532029528501</v>
      </c>
      <c r="Y1004" s="16">
        <v>3.8640750055349699E-2</v>
      </c>
      <c r="Z1004" s="15">
        <v>181628.4</v>
      </c>
      <c r="AA1004" s="16">
        <v>0.55142304150441301</v>
      </c>
      <c r="AB1004" s="17">
        <v>35261.1</v>
      </c>
      <c r="AC1004" s="16">
        <v>0.63429691736536897</v>
      </c>
      <c r="AD1004" s="17">
        <v>60918.41</v>
      </c>
      <c r="AE1004" s="16">
        <v>0.57217401313310601</v>
      </c>
      <c r="AF1004" s="18">
        <v>5.1509567200115702</v>
      </c>
      <c r="AG1004" s="16">
        <v>-5.0709191812315597E-2</v>
      </c>
      <c r="AH1004" s="18">
        <v>2.9815026360668302</v>
      </c>
      <c r="AI1004" s="16">
        <v>-1.3198902573983901E-2</v>
      </c>
      <c r="AJ1004" s="15">
        <v>344576.33</v>
      </c>
      <c r="AK1004" s="16">
        <v>0.674470448790365</v>
      </c>
      <c r="AL1004" s="17">
        <v>65639.360000000001</v>
      </c>
      <c r="AM1004" s="16">
        <v>0.87220240062955001</v>
      </c>
      <c r="AN1004" s="17">
        <v>115029.65</v>
      </c>
      <c r="AO1004" s="16">
        <v>0.73139434037182005</v>
      </c>
      <c r="AP1004" s="18">
        <v>5.2495382343764501</v>
      </c>
      <c r="AQ1004" s="16">
        <v>-0.105614623596624</v>
      </c>
      <c r="AR1004" s="18">
        <v>2.99554358376297</v>
      </c>
      <c r="AS1004" s="16">
        <v>-3.2877485073233098E-2</v>
      </c>
    </row>
    <row r="1005" spans="1:45" x14ac:dyDescent="0.2">
      <c r="A1005" s="123"/>
      <c r="B1005" s="29"/>
      <c r="C1005" s="29"/>
      <c r="D1005" s="29"/>
      <c r="E1005" s="14" t="s">
        <v>304</v>
      </c>
      <c r="F1005" s="15">
        <v>49378.09</v>
      </c>
      <c r="G1005" s="16">
        <v>0.45928502316091302</v>
      </c>
      <c r="H1005" s="17">
        <v>10498.96</v>
      </c>
      <c r="I1005" s="16">
        <v>1.73258843401967</v>
      </c>
      <c r="J1005" s="17">
        <v>14994.68</v>
      </c>
      <c r="K1005" s="16">
        <v>0.53918513317648598</v>
      </c>
      <c r="L1005" s="18">
        <v>4.7031410730205696</v>
      </c>
      <c r="M1005" s="16">
        <v>-0.465969699280953</v>
      </c>
      <c r="N1005" s="18">
        <v>3.2930405983989002</v>
      </c>
      <c r="O1005" s="16">
        <v>-5.1910656030492802E-2</v>
      </c>
      <c r="P1005" s="15">
        <v>158209.31</v>
      </c>
      <c r="Q1005" s="16">
        <v>0.54021916165216299</v>
      </c>
      <c r="R1005" s="17">
        <v>35167.72</v>
      </c>
      <c r="S1005" s="16">
        <v>2.0284991896495601</v>
      </c>
      <c r="T1005" s="17">
        <v>48795.360000000001</v>
      </c>
      <c r="U1005" s="16">
        <v>0.65472337888663801</v>
      </c>
      <c r="V1005" s="18">
        <v>4.49870819035183</v>
      </c>
      <c r="W1005" s="16">
        <v>-0.49142493849226099</v>
      </c>
      <c r="X1005" s="18">
        <v>3.2423023418620098</v>
      </c>
      <c r="Y1005" s="16">
        <v>-6.9198404213952999E-2</v>
      </c>
      <c r="Z1005" s="15">
        <v>290139.68</v>
      </c>
      <c r="AA1005" s="16">
        <v>9.2619549031648096E-2</v>
      </c>
      <c r="AB1005" s="17">
        <v>58809.52</v>
      </c>
      <c r="AC1005" s="16">
        <v>0.82339439372184098</v>
      </c>
      <c r="AD1005" s="17">
        <v>88902.75</v>
      </c>
      <c r="AE1005" s="16">
        <v>0.12847328000097499</v>
      </c>
      <c r="AF1005" s="18">
        <v>4.9335495341570503</v>
      </c>
      <c r="AG1005" s="16">
        <v>-0.40077716987961398</v>
      </c>
      <c r="AH1005" s="18">
        <v>3.26356248822449</v>
      </c>
      <c r="AI1005" s="16">
        <v>-3.1771891815901697E-2</v>
      </c>
      <c r="AJ1005" s="15">
        <v>528660.66</v>
      </c>
      <c r="AK1005" s="16">
        <v>-0.19767513966757699</v>
      </c>
      <c r="AL1005" s="17">
        <v>90852.25</v>
      </c>
      <c r="AM1005" s="16">
        <v>6.5954116182249403E-2</v>
      </c>
      <c r="AN1005" s="17">
        <v>158346.84</v>
      </c>
      <c r="AO1005" s="16">
        <v>-0.20109341641925799</v>
      </c>
      <c r="AP1005" s="18">
        <v>5.8189055306830602</v>
      </c>
      <c r="AQ1005" s="16">
        <v>-0.24731763951906599</v>
      </c>
      <c r="AR1005" s="18">
        <v>3.3386246293263602</v>
      </c>
      <c r="AS1005" s="16">
        <v>4.2786939323496802E-3</v>
      </c>
    </row>
    <row r="1006" spans="1:45" x14ac:dyDescent="0.2">
      <c r="A1006" s="123"/>
      <c r="B1006" s="29"/>
      <c r="C1006" s="29"/>
      <c r="D1006" s="29"/>
      <c r="E1006" s="14" t="s">
        <v>305</v>
      </c>
      <c r="F1006" s="15">
        <v>82391.149999999994</v>
      </c>
      <c r="G1006" s="16">
        <v>1.13561829291337</v>
      </c>
      <c r="H1006" s="17">
        <v>12461.21</v>
      </c>
      <c r="I1006" s="16">
        <v>0.67616445800310998</v>
      </c>
      <c r="J1006" s="17">
        <v>20993.79</v>
      </c>
      <c r="K1006" s="16">
        <v>0.91024384651291002</v>
      </c>
      <c r="L1006" s="18">
        <v>6.6118097680722796</v>
      </c>
      <c r="M1006" s="16">
        <v>0.27411023585216998</v>
      </c>
      <c r="N1006" s="18">
        <v>3.9245486403360199</v>
      </c>
      <c r="O1006" s="16">
        <v>0.11798202978738501</v>
      </c>
      <c r="P1006" s="15">
        <v>256758.84</v>
      </c>
      <c r="Q1006" s="16">
        <v>0.93690311208689303</v>
      </c>
      <c r="R1006" s="17">
        <v>38558.79</v>
      </c>
      <c r="S1006" s="16">
        <v>0.53548307709951803</v>
      </c>
      <c r="T1006" s="17">
        <v>65856.17</v>
      </c>
      <c r="U1006" s="16">
        <v>0.69472030213375802</v>
      </c>
      <c r="V1006" s="18">
        <v>6.6588925637967398</v>
      </c>
      <c r="W1006" s="16">
        <v>0.26142914954533097</v>
      </c>
      <c r="X1006" s="18">
        <v>3.8987818453457002</v>
      </c>
      <c r="Y1006" s="16">
        <v>0.14290429497316601</v>
      </c>
      <c r="Z1006" s="15">
        <v>454588.7</v>
      </c>
      <c r="AA1006" s="16">
        <v>0.976140187548451</v>
      </c>
      <c r="AB1006" s="17">
        <v>69335.03</v>
      </c>
      <c r="AC1006" s="16">
        <v>0.71121719849666698</v>
      </c>
      <c r="AD1006" s="17">
        <v>119952.57</v>
      </c>
      <c r="AE1006" s="16">
        <v>0.68309932276172203</v>
      </c>
      <c r="AF1006" s="18">
        <v>6.5564073456087097</v>
      </c>
      <c r="AG1006" s="16">
        <v>0.15481552504528601</v>
      </c>
      <c r="AH1006" s="18">
        <v>3.7897370602397298</v>
      </c>
      <c r="AI1006" s="16">
        <v>0.17410788586492401</v>
      </c>
      <c r="AJ1006" s="15">
        <v>680756.4</v>
      </c>
      <c r="AK1006" s="16">
        <v>0.60722595384746803</v>
      </c>
      <c r="AL1006" s="17">
        <v>111160.63</v>
      </c>
      <c r="AM1006" s="16">
        <v>0.58980843603410005</v>
      </c>
      <c r="AN1006" s="17">
        <v>185863.71</v>
      </c>
      <c r="AO1006" s="16">
        <v>0.37159112611685802</v>
      </c>
      <c r="AP1006" s="18">
        <v>6.1240782820320501</v>
      </c>
      <c r="AQ1006" s="16">
        <v>1.09557336711696E-2</v>
      </c>
      <c r="AR1006" s="18">
        <v>3.6626644329869502</v>
      </c>
      <c r="AS1006" s="16">
        <v>0.17179669891691501</v>
      </c>
    </row>
    <row r="1007" spans="1:45" x14ac:dyDescent="0.2">
      <c r="A1007" s="123"/>
      <c r="B1007" s="29"/>
      <c r="C1007" s="29"/>
      <c r="D1007" s="29"/>
      <c r="E1007" s="14" t="s">
        <v>306</v>
      </c>
      <c r="F1007" s="15">
        <v>18975.919999999998</v>
      </c>
      <c r="G1007" s="16">
        <v>0.23008349901111899</v>
      </c>
      <c r="H1007" s="17">
        <v>2620.4299999999998</v>
      </c>
      <c r="I1007" s="16">
        <v>0.49315653918037999</v>
      </c>
      <c r="J1007" s="17">
        <v>5686.76</v>
      </c>
      <c r="K1007" s="16">
        <v>0.249170223375208</v>
      </c>
      <c r="L1007" s="18">
        <v>7.2415290620241697</v>
      </c>
      <c r="M1007" s="16">
        <v>-0.17618584071142801</v>
      </c>
      <c r="N1007" s="18">
        <v>3.3368596529482502</v>
      </c>
      <c r="O1007" s="16">
        <v>-1.52795223636677E-2</v>
      </c>
      <c r="P1007" s="15">
        <v>57505.4</v>
      </c>
      <c r="Q1007" s="16">
        <v>0.16700506635576501</v>
      </c>
      <c r="R1007" s="17">
        <v>7963.02</v>
      </c>
      <c r="S1007" s="16">
        <v>0.431497540771421</v>
      </c>
      <c r="T1007" s="17">
        <v>17276.02</v>
      </c>
      <c r="U1007" s="16">
        <v>0.19885194584215499</v>
      </c>
      <c r="V1007" s="18">
        <v>7.2215566455942604</v>
      </c>
      <c r="W1007" s="16">
        <v>-0.184766279286183</v>
      </c>
      <c r="X1007" s="18">
        <v>3.3286254588730499</v>
      </c>
      <c r="Y1007" s="16">
        <v>-2.65644807908441E-2</v>
      </c>
      <c r="Z1007" s="15">
        <v>132870.25</v>
      </c>
      <c r="AA1007" s="16">
        <v>0.16514339821715099</v>
      </c>
      <c r="AB1007" s="17">
        <v>18870.060000000001</v>
      </c>
      <c r="AC1007" s="16">
        <v>0.45499589410254399</v>
      </c>
      <c r="AD1007" s="17">
        <v>41696.019999999997</v>
      </c>
      <c r="AE1007" s="16">
        <v>0.23936872361074199</v>
      </c>
      <c r="AF1007" s="18">
        <v>7.0413263126879304</v>
      </c>
      <c r="AG1007" s="16">
        <v>-0.19921189953884799</v>
      </c>
      <c r="AH1007" s="18">
        <v>3.1866410750954199</v>
      </c>
      <c r="AI1007" s="16">
        <v>-5.9889622821322298E-2</v>
      </c>
      <c r="AJ1007" s="15">
        <v>308878.31</v>
      </c>
      <c r="AK1007" s="16">
        <v>0.11226105638659301</v>
      </c>
      <c r="AL1007" s="17">
        <v>41467.25</v>
      </c>
      <c r="AM1007" s="16">
        <v>0.29191364821104698</v>
      </c>
      <c r="AN1007" s="17">
        <v>96566.01</v>
      </c>
      <c r="AO1007" s="16">
        <v>0.15775407769394001</v>
      </c>
      <c r="AP1007" s="18">
        <v>7.4487290572680802</v>
      </c>
      <c r="AQ1007" s="16">
        <v>-0.13905928780396801</v>
      </c>
      <c r="AR1007" s="18">
        <v>3.1986235115233601</v>
      </c>
      <c r="AS1007" s="16">
        <v>-3.92942008876025E-2</v>
      </c>
    </row>
    <row r="1008" spans="1:45" x14ac:dyDescent="0.2">
      <c r="A1008" s="123"/>
      <c r="B1008" s="29"/>
      <c r="C1008" s="29"/>
      <c r="D1008" s="29"/>
      <c r="E1008" s="14" t="s">
        <v>307</v>
      </c>
      <c r="F1008" s="15">
        <v>70899.59</v>
      </c>
      <c r="G1008" s="16">
        <v>8.3975568364242303E-2</v>
      </c>
      <c r="H1008" s="17">
        <v>16187.52</v>
      </c>
      <c r="I1008" s="16">
        <v>3.3318949338549099E-2</v>
      </c>
      <c r="J1008" s="17">
        <v>32382.66</v>
      </c>
      <c r="K1008" s="16">
        <v>3.00467109124135E-2</v>
      </c>
      <c r="L1008" s="18">
        <v>4.3798920402878299</v>
      </c>
      <c r="M1008" s="16">
        <v>4.9023216943925897E-2</v>
      </c>
      <c r="N1008" s="18">
        <v>2.1894307014927099</v>
      </c>
      <c r="O1008" s="16">
        <v>5.2355739677144103E-2</v>
      </c>
      <c r="P1008" s="15">
        <v>223093.04</v>
      </c>
      <c r="Q1008" s="16">
        <v>1.5327530033529699</v>
      </c>
      <c r="R1008" s="17">
        <v>51175.46</v>
      </c>
      <c r="S1008" s="16">
        <v>1.8448132863121101</v>
      </c>
      <c r="T1008" s="17">
        <v>102374.24</v>
      </c>
      <c r="U1008" s="16">
        <v>1.7838513397392499</v>
      </c>
      <c r="V1008" s="18">
        <v>4.3593753724929902</v>
      </c>
      <c r="W1008" s="16">
        <v>-0.10969446903971899</v>
      </c>
      <c r="X1008" s="18">
        <v>2.1791911715290899</v>
      </c>
      <c r="Y1008" s="16">
        <v>-9.0198184364904496E-2</v>
      </c>
      <c r="Z1008" s="15">
        <v>423486.42</v>
      </c>
      <c r="AA1008" s="16">
        <v>2.4906372912907</v>
      </c>
      <c r="AB1008" s="17">
        <v>99539.15</v>
      </c>
      <c r="AC1008" s="16">
        <v>3.5595845309941301</v>
      </c>
      <c r="AD1008" s="17">
        <v>199139.57</v>
      </c>
      <c r="AE1008" s="16">
        <v>3.3661412186852999</v>
      </c>
      <c r="AF1008" s="18">
        <v>4.2544709292775797</v>
      </c>
      <c r="AG1008" s="16">
        <v>-0.23443961449495501</v>
      </c>
      <c r="AH1008" s="18">
        <v>2.12658097032147</v>
      </c>
      <c r="AI1008" s="16">
        <v>-0.200521211647439</v>
      </c>
      <c r="AJ1008" s="15">
        <v>853485.25</v>
      </c>
      <c r="AK1008" s="16">
        <v>3.4052286296394998</v>
      </c>
      <c r="AL1008" s="17">
        <v>205335.81</v>
      </c>
      <c r="AM1008" s="16">
        <v>5.9804882973978497</v>
      </c>
      <c r="AN1008" s="17">
        <v>410838.37</v>
      </c>
      <c r="AO1008" s="16">
        <v>5.2857671576389897</v>
      </c>
      <c r="AP1008" s="18">
        <v>4.1565338749242002</v>
      </c>
      <c r="AQ1008" s="16">
        <v>-0.36892256788373101</v>
      </c>
      <c r="AR1008" s="18">
        <v>2.0774234159287501</v>
      </c>
      <c r="AS1008" s="16">
        <v>-0.29917406751443198</v>
      </c>
    </row>
    <row r="1009" spans="1:45" x14ac:dyDescent="0.2">
      <c r="A1009" s="123"/>
      <c r="B1009" s="29"/>
      <c r="C1009" s="29"/>
      <c r="D1009" s="29"/>
      <c r="E1009" s="14" t="s">
        <v>308</v>
      </c>
      <c r="F1009" s="15">
        <v>19423.77</v>
      </c>
      <c r="G1009" s="16">
        <v>0.90525874905098902</v>
      </c>
      <c r="H1009" s="17">
        <v>2898.47</v>
      </c>
      <c r="I1009" s="16">
        <v>1.29347439052374</v>
      </c>
      <c r="J1009" s="17">
        <v>6277.67</v>
      </c>
      <c r="K1009" s="16">
        <v>0.862738232649779</v>
      </c>
      <c r="L1009" s="18">
        <v>6.7013872836358503</v>
      </c>
      <c r="M1009" s="16">
        <v>-0.16926966487038</v>
      </c>
      <c r="N1009" s="18">
        <v>3.0941049784394501</v>
      </c>
      <c r="O1009" s="16">
        <v>2.2826887673166801E-2</v>
      </c>
      <c r="P1009" s="15">
        <v>55551.68</v>
      </c>
      <c r="Q1009" s="16">
        <v>0.94511271508514505</v>
      </c>
      <c r="R1009" s="17">
        <v>8461.2000000000007</v>
      </c>
      <c r="S1009" s="16">
        <v>1.41952502823809</v>
      </c>
      <c r="T1009" s="17">
        <v>18246.27</v>
      </c>
      <c r="U1009" s="16">
        <v>0.95660174425150901</v>
      </c>
      <c r="V1009" s="18">
        <v>6.5654611639010998</v>
      </c>
      <c r="W1009" s="16">
        <v>-0.19607662975836701</v>
      </c>
      <c r="X1009" s="18">
        <v>3.0445499271905998</v>
      </c>
      <c r="Y1009" s="16">
        <v>-5.8719303507309903E-3</v>
      </c>
      <c r="Z1009" s="15">
        <v>114901.86</v>
      </c>
      <c r="AA1009" s="16">
        <v>0.77263658067178598</v>
      </c>
      <c r="AB1009" s="17">
        <v>17340.75</v>
      </c>
      <c r="AC1009" s="16">
        <v>1.22657288243973</v>
      </c>
      <c r="AD1009" s="17">
        <v>37395.78</v>
      </c>
      <c r="AE1009" s="16">
        <v>0.80062778701465998</v>
      </c>
      <c r="AF1009" s="18">
        <v>6.6261182474806501</v>
      </c>
      <c r="AG1009" s="16">
        <v>-0.203872195403075</v>
      </c>
      <c r="AH1009" s="18">
        <v>3.0725889391797701</v>
      </c>
      <c r="AI1009" s="16">
        <v>-1.55452484654156E-2</v>
      </c>
      <c r="AJ1009" s="15">
        <v>212302.03</v>
      </c>
      <c r="AK1009" s="16">
        <v>0.386816537227339</v>
      </c>
      <c r="AL1009" s="17">
        <v>30128.720000000001</v>
      </c>
      <c r="AM1009" s="16">
        <v>0.66715748363067295</v>
      </c>
      <c r="AN1009" s="17">
        <v>68986.78</v>
      </c>
      <c r="AO1009" s="16">
        <v>0.43153661119817299</v>
      </c>
      <c r="AP1009" s="18">
        <v>7.04650015002297</v>
      </c>
      <c r="AQ1009" s="16">
        <v>-0.168155047831965</v>
      </c>
      <c r="AR1009" s="18">
        <v>3.07743063236174</v>
      </c>
      <c r="AS1009" s="16">
        <v>-3.1239210803978901E-2</v>
      </c>
    </row>
    <row r="1010" spans="1:45" x14ac:dyDescent="0.2">
      <c r="A1010" s="123"/>
      <c r="B1010" s="29"/>
      <c r="C1010" s="29"/>
      <c r="D1010" s="29"/>
      <c r="E1010" s="14" t="s">
        <v>309</v>
      </c>
      <c r="F1010" s="15">
        <v>45842.400000000001</v>
      </c>
      <c r="G1010" s="16">
        <v>2.2833221125610601</v>
      </c>
      <c r="H1010" s="17">
        <v>8236.5</v>
      </c>
      <c r="I1010" s="16">
        <v>3.4087420111121798</v>
      </c>
      <c r="J1010" s="17">
        <v>15191.02</v>
      </c>
      <c r="K1010" s="16">
        <v>2.0492361363412801</v>
      </c>
      <c r="L1010" s="18">
        <v>5.5657621562556896</v>
      </c>
      <c r="M1010" s="16">
        <v>-0.25527007380212202</v>
      </c>
      <c r="N1010" s="18">
        <v>3.0177302116645199</v>
      </c>
      <c r="O1010" s="16">
        <v>7.6768726905043799E-2</v>
      </c>
      <c r="P1010" s="15">
        <v>128601.53</v>
      </c>
      <c r="Q1010" s="16">
        <v>2.3738053106631698</v>
      </c>
      <c r="R1010" s="17">
        <v>23609.040000000001</v>
      </c>
      <c r="S1010" s="16">
        <v>3.5600449649146202</v>
      </c>
      <c r="T1010" s="17">
        <v>43304.36</v>
      </c>
      <c r="U1010" s="16">
        <v>2.13669469126225</v>
      </c>
      <c r="V1010" s="18">
        <v>5.4471308447950397</v>
      </c>
      <c r="W1010" s="16">
        <v>-0.26013770990823099</v>
      </c>
      <c r="X1010" s="18">
        <v>2.9697132113256002</v>
      </c>
      <c r="Y1010" s="16">
        <v>7.5592508273574499E-2</v>
      </c>
      <c r="Z1010" s="15">
        <v>240574.64</v>
      </c>
      <c r="AA1010" s="16">
        <v>2.0403278946252299</v>
      </c>
      <c r="AB1010" s="17">
        <v>42168.7</v>
      </c>
      <c r="AC1010" s="16">
        <v>2.97398032267792</v>
      </c>
      <c r="AD1010" s="17">
        <v>79287.570000000007</v>
      </c>
      <c r="AE1010" s="16">
        <v>1.8049011037760301</v>
      </c>
      <c r="AF1010" s="18">
        <v>5.7050523255400298</v>
      </c>
      <c r="AG1010" s="16">
        <v>-0.23494138174884999</v>
      </c>
      <c r="AH1010" s="18">
        <v>3.03420372197054</v>
      </c>
      <c r="AI1010" s="16">
        <v>8.3934079006301399E-2</v>
      </c>
      <c r="AJ1010" s="15">
        <v>379749.71</v>
      </c>
      <c r="AK1010" s="16">
        <v>1.1129602487191199</v>
      </c>
      <c r="AL1010" s="17">
        <v>60871.95</v>
      </c>
      <c r="AM1010" s="16">
        <v>1.6776910218624901</v>
      </c>
      <c r="AN1010" s="17">
        <v>123165.41</v>
      </c>
      <c r="AO1010" s="16">
        <v>1.03595073863614</v>
      </c>
      <c r="AP1010" s="18">
        <v>6.2385008201643002</v>
      </c>
      <c r="AQ1010" s="16">
        <v>-0.21090214238032901</v>
      </c>
      <c r="AR1010" s="18">
        <v>3.0832496721279101</v>
      </c>
      <c r="AS1010" s="16">
        <v>3.7824839580632097E-2</v>
      </c>
    </row>
    <row r="1011" spans="1:45" x14ac:dyDescent="0.2">
      <c r="A1011" s="123"/>
      <c r="B1011" s="29"/>
      <c r="C1011" s="29"/>
      <c r="D1011" s="29"/>
      <c r="E1011" s="14" t="s">
        <v>310</v>
      </c>
      <c r="F1011" s="15">
        <v>48199.14</v>
      </c>
      <c r="G1011" s="16">
        <v>3.8604452529644702</v>
      </c>
      <c r="H1011" s="17">
        <v>8476.98</v>
      </c>
      <c r="I1011" s="16">
        <v>4.9989809422038496</v>
      </c>
      <c r="J1011" s="17">
        <v>16017.58</v>
      </c>
      <c r="K1011" s="16">
        <v>4.6106358980825703</v>
      </c>
      <c r="L1011" s="18">
        <v>5.6858857753586802</v>
      </c>
      <c r="M1011" s="16">
        <v>-0.189788182394378</v>
      </c>
      <c r="N1011" s="18">
        <v>3.0091399574717301</v>
      </c>
      <c r="O1011" s="16">
        <v>-0.133708666672609</v>
      </c>
      <c r="P1011" s="15">
        <v>131613.89000000001</v>
      </c>
      <c r="Q1011" s="16">
        <v>3.7637105098948802</v>
      </c>
      <c r="R1011" s="17">
        <v>23706.11</v>
      </c>
      <c r="S1011" s="16">
        <v>5.1557523272873604</v>
      </c>
      <c r="T1011" s="17">
        <v>44562.51</v>
      </c>
      <c r="U1011" s="16">
        <v>4.6080347940333697</v>
      </c>
      <c r="V1011" s="18">
        <v>5.5518973800425302</v>
      </c>
      <c r="W1011" s="16">
        <v>-0.22613674874829001</v>
      </c>
      <c r="X1011" s="18">
        <v>2.9534667145095699</v>
      </c>
      <c r="Y1011" s="16">
        <v>-0.15055617790331899</v>
      </c>
      <c r="Z1011" s="15">
        <v>250831.33</v>
      </c>
      <c r="AA1011" s="16">
        <v>2.92799958407242</v>
      </c>
      <c r="AB1011" s="17">
        <v>43214.7</v>
      </c>
      <c r="AC1011" s="16">
        <v>3.9642739806597</v>
      </c>
      <c r="AD1011" s="17">
        <v>82003.490000000005</v>
      </c>
      <c r="AE1011" s="16">
        <v>3.3521602248591198</v>
      </c>
      <c r="AF1011" s="18">
        <v>5.8043057107882303</v>
      </c>
      <c r="AG1011" s="16">
        <v>-0.20874641500942601</v>
      </c>
      <c r="AH1011" s="18">
        <v>3.0587884735149702</v>
      </c>
      <c r="AI1011" s="16">
        <v>-9.7459794417479595E-2</v>
      </c>
      <c r="AJ1011" s="15">
        <v>396431.21</v>
      </c>
      <c r="AK1011" s="16">
        <v>1.6522763457051699</v>
      </c>
      <c r="AL1011" s="17">
        <v>64996.88</v>
      </c>
      <c r="AM1011" s="16">
        <v>2.3652397537768901</v>
      </c>
      <c r="AN1011" s="17">
        <v>125657.68</v>
      </c>
      <c r="AO1011" s="16">
        <v>1.7601457988382001</v>
      </c>
      <c r="AP1011" s="18">
        <v>6.0992344555615601</v>
      </c>
      <c r="AQ1011" s="16">
        <v>-0.21186110358750701</v>
      </c>
      <c r="AR1011" s="18">
        <v>3.1548506227394899</v>
      </c>
      <c r="AS1011" s="16">
        <v>-3.9081070709538E-2</v>
      </c>
    </row>
    <row r="1012" spans="1:45" x14ac:dyDescent="0.2">
      <c r="A1012" s="123"/>
      <c r="B1012" s="29"/>
      <c r="C1012" s="29"/>
      <c r="D1012" s="29"/>
      <c r="E1012" s="14" t="s">
        <v>311</v>
      </c>
      <c r="F1012" s="15">
        <v>20536.439999999999</v>
      </c>
      <c r="G1012" s="16">
        <v>0.93172691896345905</v>
      </c>
      <c r="H1012" s="17">
        <v>3586.17</v>
      </c>
      <c r="I1012" s="16">
        <v>1.6987425028032199</v>
      </c>
      <c r="J1012" s="17">
        <v>5453.9</v>
      </c>
      <c r="K1012" s="16">
        <v>1.0425903246707</v>
      </c>
      <c r="L1012" s="18">
        <v>5.7265662252486598</v>
      </c>
      <c r="M1012" s="16">
        <v>-0.28421221477893899</v>
      </c>
      <c r="N1012" s="18">
        <v>3.7654595793835601</v>
      </c>
      <c r="O1012" s="16">
        <v>-5.4275888986753798E-2</v>
      </c>
      <c r="P1012" s="15">
        <v>63168.12</v>
      </c>
      <c r="Q1012" s="16">
        <v>1.04480314178123</v>
      </c>
      <c r="R1012" s="17">
        <v>11208.86</v>
      </c>
      <c r="S1012" s="16">
        <v>1.8584040781665601</v>
      </c>
      <c r="T1012" s="17">
        <v>16418.3</v>
      </c>
      <c r="U1012" s="16">
        <v>1.0986224606531501</v>
      </c>
      <c r="V1012" s="18">
        <v>5.6355525896478298</v>
      </c>
      <c r="W1012" s="16">
        <v>-0.28463468219902299</v>
      </c>
      <c r="X1012" s="18">
        <v>3.8474214748177298</v>
      </c>
      <c r="Y1012" s="16">
        <v>-2.5645069506768699E-2</v>
      </c>
      <c r="Z1012" s="15">
        <v>124204.82</v>
      </c>
      <c r="AA1012" s="16">
        <v>0.70099409797126699</v>
      </c>
      <c r="AB1012" s="17">
        <v>21214.03</v>
      </c>
      <c r="AC1012" s="16">
        <v>1.06367579693241</v>
      </c>
      <c r="AD1012" s="17">
        <v>32162.41</v>
      </c>
      <c r="AE1012" s="16">
        <v>0.69054736305411102</v>
      </c>
      <c r="AF1012" s="18">
        <v>5.8548432334638898</v>
      </c>
      <c r="AG1012" s="16">
        <v>-0.17574548264812601</v>
      </c>
      <c r="AH1012" s="18">
        <v>3.8618007792326501</v>
      </c>
      <c r="AI1012" s="16">
        <v>6.1794985135954902E-3</v>
      </c>
      <c r="AJ1012" s="15">
        <v>207425.81</v>
      </c>
      <c r="AK1012" s="16">
        <v>0.307432560411595</v>
      </c>
      <c r="AL1012" s="17">
        <v>32616.1</v>
      </c>
      <c r="AM1012" s="16">
        <v>0.438012783178441</v>
      </c>
      <c r="AN1012" s="17">
        <v>54022.35</v>
      </c>
      <c r="AO1012" s="16">
        <v>0.262153422303257</v>
      </c>
      <c r="AP1012" s="18">
        <v>6.3596141169545097</v>
      </c>
      <c r="AQ1012" s="16">
        <v>-9.0806023628124399E-2</v>
      </c>
      <c r="AR1012" s="18">
        <v>3.8396295237063902</v>
      </c>
      <c r="AS1012" s="16">
        <v>3.5874512011153999E-2</v>
      </c>
    </row>
    <row r="1013" spans="1:45" x14ac:dyDescent="0.2">
      <c r="A1013" s="123"/>
      <c r="B1013" s="29"/>
      <c r="C1013" s="29"/>
      <c r="D1013" s="29"/>
      <c r="E1013" s="14" t="s">
        <v>312</v>
      </c>
      <c r="F1013" s="15">
        <v>38605.480000000003</v>
      </c>
      <c r="G1013" s="16">
        <v>0.37194222029056201</v>
      </c>
      <c r="H1013" s="17">
        <v>7553.35</v>
      </c>
      <c r="I1013" s="16">
        <v>0.27967790137805099</v>
      </c>
      <c r="J1013" s="17">
        <v>13218.66</v>
      </c>
      <c r="K1013" s="16">
        <v>0.40095257474977403</v>
      </c>
      <c r="L1013" s="18">
        <v>5.1110407964677904</v>
      </c>
      <c r="M1013" s="16">
        <v>7.20996422718201E-2</v>
      </c>
      <c r="N1013" s="18">
        <v>2.9205290097483401</v>
      </c>
      <c r="O1013" s="16">
        <v>-2.0707592092754499E-2</v>
      </c>
      <c r="P1013" s="15">
        <v>112097.87</v>
      </c>
      <c r="Q1013" s="16">
        <v>0.78080198614824303</v>
      </c>
      <c r="R1013" s="17">
        <v>20913.78</v>
      </c>
      <c r="S1013" s="16">
        <v>0.54815971810967701</v>
      </c>
      <c r="T1013" s="17">
        <v>36181.22</v>
      </c>
      <c r="U1013" s="16">
        <v>0.81077761718108798</v>
      </c>
      <c r="V1013" s="18">
        <v>5.3600004399013503</v>
      </c>
      <c r="W1013" s="16">
        <v>0.150270198427993</v>
      </c>
      <c r="X1013" s="18">
        <v>3.0982335587357199</v>
      </c>
      <c r="Y1013" s="16">
        <v>-1.65540101382021E-2</v>
      </c>
      <c r="Z1013" s="15">
        <v>194343.96</v>
      </c>
      <c r="AA1013" s="16">
        <v>1.0552105834103001</v>
      </c>
      <c r="AB1013" s="17">
        <v>38216.93</v>
      </c>
      <c r="AC1013" s="16">
        <v>0.90149967833116296</v>
      </c>
      <c r="AD1013" s="17">
        <v>65575.95</v>
      </c>
      <c r="AE1013" s="16">
        <v>1.2518161926503399</v>
      </c>
      <c r="AF1013" s="18">
        <v>5.0852844537748103</v>
      </c>
      <c r="AG1013" s="16">
        <v>8.0836671618079198E-2</v>
      </c>
      <c r="AH1013" s="18">
        <v>2.96364688578663</v>
      </c>
      <c r="AI1013" s="16">
        <v>-8.7309794592355203E-2</v>
      </c>
      <c r="AJ1013" s="15">
        <v>364255.39</v>
      </c>
      <c r="AK1013" s="16">
        <v>1.5600594051501</v>
      </c>
      <c r="AL1013" s="17">
        <v>73531.86</v>
      </c>
      <c r="AM1013" s="16">
        <v>1.6458551476826999</v>
      </c>
      <c r="AN1013" s="17">
        <v>124329.02</v>
      </c>
      <c r="AO1013" s="16">
        <v>1.8749352828074799</v>
      </c>
      <c r="AP1013" s="18">
        <v>4.9537083653262703</v>
      </c>
      <c r="AQ1013" s="16">
        <v>-3.24264699856079E-2</v>
      </c>
      <c r="AR1013" s="18">
        <v>2.9297696547435201</v>
      </c>
      <c r="AS1013" s="16">
        <v>-0.109524509835192</v>
      </c>
    </row>
    <row r="1014" spans="1:45" x14ac:dyDescent="0.2">
      <c r="A1014" s="123"/>
      <c r="B1014" s="29"/>
      <c r="C1014" s="29"/>
      <c r="D1014" s="29"/>
      <c r="E1014" s="14" t="s">
        <v>313</v>
      </c>
      <c r="F1014" s="15">
        <v>38732.28</v>
      </c>
      <c r="G1014" s="16">
        <v>1.44341181903289</v>
      </c>
      <c r="H1014" s="17">
        <v>6406</v>
      </c>
      <c r="I1014" s="16">
        <v>2.2436099971645</v>
      </c>
      <c r="J1014" s="17">
        <v>12199.8</v>
      </c>
      <c r="K1014" s="16">
        <v>1.8006372702062401</v>
      </c>
      <c r="L1014" s="18">
        <v>6.0462503902591296</v>
      </c>
      <c r="M1014" s="16">
        <v>-0.24669987416216199</v>
      </c>
      <c r="N1014" s="18">
        <v>3.1748290955589402</v>
      </c>
      <c r="O1014" s="16">
        <v>-0.127551488003674</v>
      </c>
      <c r="P1014" s="15">
        <v>115619.94</v>
      </c>
      <c r="Q1014" s="16">
        <v>1.3212366765221899</v>
      </c>
      <c r="R1014" s="17">
        <v>18818.52</v>
      </c>
      <c r="S1014" s="16">
        <v>2.1126909195565799</v>
      </c>
      <c r="T1014" s="17">
        <v>35707.040000000001</v>
      </c>
      <c r="U1014" s="16">
        <v>1.7050787878787901</v>
      </c>
      <c r="V1014" s="18">
        <v>6.1439443696953804</v>
      </c>
      <c r="W1014" s="16">
        <v>-0.25426689108828598</v>
      </c>
      <c r="X1014" s="18">
        <v>3.2380152485336202</v>
      </c>
      <c r="Y1014" s="16">
        <v>-0.14189683238675299</v>
      </c>
      <c r="Z1014" s="15">
        <v>225079.86</v>
      </c>
      <c r="AA1014" s="16">
        <v>1.2103839400403</v>
      </c>
      <c r="AB1014" s="17">
        <v>36646.28</v>
      </c>
      <c r="AC1014" s="16">
        <v>2.0246536358128902</v>
      </c>
      <c r="AD1014" s="17">
        <v>70459.63</v>
      </c>
      <c r="AE1014" s="16">
        <v>1.6575552701604299</v>
      </c>
      <c r="AF1014" s="18">
        <v>6.1419565642133396</v>
      </c>
      <c r="AG1014" s="16">
        <v>-0.269210889515206</v>
      </c>
      <c r="AH1014" s="18">
        <v>3.1944513475304901</v>
      </c>
      <c r="AI1014" s="16">
        <v>-0.168264169381935</v>
      </c>
      <c r="AJ1014" s="15">
        <v>407561.36</v>
      </c>
      <c r="AK1014" s="16">
        <v>0.93259525157677203</v>
      </c>
      <c r="AL1014" s="17">
        <v>65817.440000000002</v>
      </c>
      <c r="AM1014" s="16">
        <v>1.5364494877382799</v>
      </c>
      <c r="AN1014" s="17">
        <v>130721.87</v>
      </c>
      <c r="AO1014" s="16">
        <v>1.3125792107198</v>
      </c>
      <c r="AP1014" s="18">
        <v>6.1923003994078201</v>
      </c>
      <c r="AQ1014" s="16">
        <v>-0.23807067283644601</v>
      </c>
      <c r="AR1014" s="18">
        <v>3.1177748604728501</v>
      </c>
      <c r="AS1014" s="16">
        <v>-0.164311759520122</v>
      </c>
    </row>
    <row r="1015" spans="1:45" x14ac:dyDescent="0.2">
      <c r="A1015" s="123"/>
      <c r="B1015" s="29"/>
      <c r="C1015" s="29"/>
      <c r="D1015" s="29"/>
      <c r="E1015" s="14" t="s">
        <v>314</v>
      </c>
      <c r="F1015" s="15">
        <v>42403.13</v>
      </c>
      <c r="G1015" s="16">
        <v>0.11050954221313999</v>
      </c>
      <c r="H1015" s="17">
        <v>5918.69</v>
      </c>
      <c r="I1015" s="16">
        <v>0.23429985944219001</v>
      </c>
      <c r="J1015" s="17">
        <v>11411.83</v>
      </c>
      <c r="K1015" s="16">
        <v>0.186883967155315</v>
      </c>
      <c r="L1015" s="18">
        <v>7.1642762165276404</v>
      </c>
      <c r="M1015" s="16">
        <v>-0.100291931723134</v>
      </c>
      <c r="N1015" s="18">
        <v>3.7157169358463999</v>
      </c>
      <c r="O1015" s="16">
        <v>-6.4348687028966498E-2</v>
      </c>
      <c r="P1015" s="15">
        <v>130822.94</v>
      </c>
      <c r="Q1015" s="16">
        <v>0.19521402547844499</v>
      </c>
      <c r="R1015" s="17">
        <v>17561.34</v>
      </c>
      <c r="S1015" s="16">
        <v>0.27514349715547098</v>
      </c>
      <c r="T1015" s="17">
        <v>33548.26</v>
      </c>
      <c r="U1015" s="16">
        <v>0.215886719146407</v>
      </c>
      <c r="V1015" s="18">
        <v>7.4494850620738502</v>
      </c>
      <c r="W1015" s="16">
        <v>-6.2682726967850003E-2</v>
      </c>
      <c r="X1015" s="18">
        <v>3.8995447155828602</v>
      </c>
      <c r="Y1015" s="16">
        <v>-1.70021543474667E-2</v>
      </c>
      <c r="Z1015" s="15">
        <v>262731.34000000003</v>
      </c>
      <c r="AA1015" s="16">
        <v>0.253683849582373</v>
      </c>
      <c r="AB1015" s="17">
        <v>35241.43</v>
      </c>
      <c r="AC1015" s="16">
        <v>0.321343366236848</v>
      </c>
      <c r="AD1015" s="17">
        <v>67519.09</v>
      </c>
      <c r="AE1015" s="16">
        <v>0.27401216026277597</v>
      </c>
      <c r="AF1015" s="18">
        <v>7.4551838560467001</v>
      </c>
      <c r="AG1015" s="16">
        <v>-5.1205098071644299E-2</v>
      </c>
      <c r="AH1015" s="18">
        <v>3.8912156547133598</v>
      </c>
      <c r="AI1015" s="16">
        <v>-1.5956135517740999E-2</v>
      </c>
      <c r="AJ1015" s="15">
        <v>520220.64</v>
      </c>
      <c r="AK1015" s="16">
        <v>0.22575400672766599</v>
      </c>
      <c r="AL1015" s="17">
        <v>68461.33</v>
      </c>
      <c r="AM1015" s="16">
        <v>0.23733039676399001</v>
      </c>
      <c r="AN1015" s="17">
        <v>133908.32999999999</v>
      </c>
      <c r="AO1015" s="16">
        <v>0.21506700056094699</v>
      </c>
      <c r="AP1015" s="18">
        <v>7.5987515872098896</v>
      </c>
      <c r="AQ1015" s="16">
        <v>-9.3559408760988203E-3</v>
      </c>
      <c r="AR1015" s="18">
        <v>3.8849012604369002</v>
      </c>
      <c r="AS1015" s="16">
        <v>8.7954048309977408E-3</v>
      </c>
    </row>
    <row r="1016" spans="1:45" x14ac:dyDescent="0.2">
      <c r="A1016" s="123"/>
      <c r="B1016" s="29"/>
      <c r="C1016" s="29"/>
      <c r="D1016" s="29"/>
      <c r="E1016" s="14" t="s">
        <v>315</v>
      </c>
      <c r="F1016" s="15">
        <v>112832.2</v>
      </c>
      <c r="G1016" s="16">
        <v>0.36195207634797799</v>
      </c>
      <c r="H1016" s="17">
        <v>21779.71</v>
      </c>
      <c r="I1016" s="16">
        <v>0.35255691309861398</v>
      </c>
      <c r="J1016" s="17">
        <v>43560.76</v>
      </c>
      <c r="K1016" s="16">
        <v>0.34603079254368801</v>
      </c>
      <c r="L1016" s="18">
        <v>5.1806107611166503</v>
      </c>
      <c r="M1016" s="16">
        <v>6.9462239691196401E-3</v>
      </c>
      <c r="N1016" s="18">
        <v>2.5902256985415302</v>
      </c>
      <c r="O1016" s="16">
        <v>1.1828320639085999E-2</v>
      </c>
      <c r="P1016" s="15">
        <v>348407.4</v>
      </c>
      <c r="Q1016" s="16">
        <v>1.8769486495391099</v>
      </c>
      <c r="R1016" s="17">
        <v>67532.67</v>
      </c>
      <c r="S1016" s="16">
        <v>2.3642480209110199</v>
      </c>
      <c r="T1016" s="17">
        <v>135083.06</v>
      </c>
      <c r="U1016" s="16">
        <v>2.27069074222756</v>
      </c>
      <c r="V1016" s="18">
        <v>5.1590941095620799</v>
      </c>
      <c r="W1016" s="16">
        <v>-0.144846446618388</v>
      </c>
      <c r="X1016" s="18">
        <v>2.5792086735375999</v>
      </c>
      <c r="Y1016" s="16">
        <v>-0.120384996234859</v>
      </c>
      <c r="Z1016" s="15">
        <v>649690.5</v>
      </c>
      <c r="AA1016" s="16">
        <v>2.7301363888019901</v>
      </c>
      <c r="AB1016" s="17">
        <v>128876.3</v>
      </c>
      <c r="AC1016" s="16">
        <v>3.9199079514072599</v>
      </c>
      <c r="AD1016" s="17">
        <v>257778.76</v>
      </c>
      <c r="AE1016" s="16">
        <v>3.6662464647283799</v>
      </c>
      <c r="AF1016" s="18">
        <v>5.0411945408116203</v>
      </c>
      <c r="AG1016" s="16">
        <v>-0.24182801271006699</v>
      </c>
      <c r="AH1016" s="18">
        <v>2.5203414742161101</v>
      </c>
      <c r="AI1016" s="16">
        <v>-0.20061308012818099</v>
      </c>
      <c r="AJ1016" s="15">
        <v>1257271.58</v>
      </c>
      <c r="AK1016" s="16">
        <v>3.2911566998747102</v>
      </c>
      <c r="AL1016" s="17">
        <v>250148.93</v>
      </c>
      <c r="AM1016" s="16">
        <v>5.4043126567322401</v>
      </c>
      <c r="AN1016" s="17">
        <v>500329.45</v>
      </c>
      <c r="AO1016" s="16">
        <v>4.7165625909049096</v>
      </c>
      <c r="AP1016" s="18">
        <v>5.0260921763686897</v>
      </c>
      <c r="AQ1016" s="16">
        <v>-0.32995827501272501</v>
      </c>
      <c r="AR1016" s="18">
        <v>2.5128874184799601</v>
      </c>
      <c r="AS1016" s="16">
        <v>-0.24934667789661399</v>
      </c>
    </row>
    <row r="1017" spans="1:45" x14ac:dyDescent="0.2">
      <c r="A1017" s="123"/>
      <c r="B1017" s="29"/>
      <c r="C1017" s="29"/>
      <c r="D1017" s="29"/>
      <c r="E1017" s="14" t="s">
        <v>316</v>
      </c>
      <c r="F1017" s="15">
        <v>54991.15</v>
      </c>
      <c r="G1017" s="16">
        <v>8.2147633414855203E-2</v>
      </c>
      <c r="H1017" s="17">
        <v>10337.75</v>
      </c>
      <c r="I1017" s="16">
        <v>9.8993681005596093E-2</v>
      </c>
      <c r="J1017" s="17">
        <v>19495.27</v>
      </c>
      <c r="K1017" s="16">
        <v>7.2381297093086702E-2</v>
      </c>
      <c r="L1017" s="18">
        <v>5.31945055742304</v>
      </c>
      <c r="M1017" s="16">
        <v>-1.53286118763909E-2</v>
      </c>
      <c r="N1017" s="18">
        <v>2.8207431853983</v>
      </c>
      <c r="O1017" s="16">
        <v>9.1071490599865905E-3</v>
      </c>
      <c r="P1017" s="15">
        <v>150656.12</v>
      </c>
      <c r="Q1017" s="16">
        <v>9.5407379379388493E-2</v>
      </c>
      <c r="R1017" s="17">
        <v>28056.23</v>
      </c>
      <c r="S1017" s="16">
        <v>0.109792884662548</v>
      </c>
      <c r="T1017" s="17">
        <v>52651.29</v>
      </c>
      <c r="U1017" s="16">
        <v>8.2232217294572099E-2</v>
      </c>
      <c r="V1017" s="18">
        <v>5.36979202123735</v>
      </c>
      <c r="W1017" s="16">
        <v>-1.2962333316394599E-2</v>
      </c>
      <c r="X1017" s="18">
        <v>2.8613946590862298</v>
      </c>
      <c r="Y1017" s="16">
        <v>1.21740619751206E-2</v>
      </c>
      <c r="Z1017" s="15">
        <v>308860.28000000003</v>
      </c>
      <c r="AA1017" s="16">
        <v>0.22843887102250701</v>
      </c>
      <c r="AB1017" s="17">
        <v>56875.72</v>
      </c>
      <c r="AC1017" s="16">
        <v>0.29327222723102297</v>
      </c>
      <c r="AD1017" s="17">
        <v>108035.05</v>
      </c>
      <c r="AE1017" s="16">
        <v>0.23655921362951199</v>
      </c>
      <c r="AF1017" s="18">
        <v>5.4304416717713604</v>
      </c>
      <c r="AG1017" s="16">
        <v>-5.0131252216965801E-2</v>
      </c>
      <c r="AH1017" s="18">
        <v>2.8588895918500499</v>
      </c>
      <c r="AI1017" s="16">
        <v>-6.5668853682877204E-3</v>
      </c>
      <c r="AJ1017" s="15">
        <v>642136.15</v>
      </c>
      <c r="AK1017" s="16">
        <v>0.37920268273218799</v>
      </c>
      <c r="AL1017" s="17">
        <v>116249.78</v>
      </c>
      <c r="AM1017" s="16">
        <v>0.58401516515143703</v>
      </c>
      <c r="AN1017" s="17">
        <v>223391.52</v>
      </c>
      <c r="AO1017" s="16">
        <v>0.41315950685060399</v>
      </c>
      <c r="AP1017" s="18">
        <v>5.5237622815286196</v>
      </c>
      <c r="AQ1017" s="16">
        <v>-0.129299571699282</v>
      </c>
      <c r="AR1017" s="18">
        <v>2.8744875812653898</v>
      </c>
      <c r="AS1017" s="16">
        <v>-2.4029010139197102E-2</v>
      </c>
    </row>
    <row r="1018" spans="1:45" x14ac:dyDescent="0.2">
      <c r="A1018" s="123"/>
      <c r="B1018" s="29"/>
      <c r="C1018" s="29"/>
      <c r="D1018" s="29"/>
      <c r="E1018" s="14" t="s">
        <v>317</v>
      </c>
      <c r="F1018" s="15">
        <v>34315.93</v>
      </c>
      <c r="G1018" s="16">
        <v>0.386777336433208</v>
      </c>
      <c r="H1018" s="17">
        <v>6074.92</v>
      </c>
      <c r="I1018" s="16">
        <v>0.40423889249745198</v>
      </c>
      <c r="J1018" s="17">
        <v>8374.65</v>
      </c>
      <c r="K1018" s="16">
        <v>0.17941521093754401</v>
      </c>
      <c r="L1018" s="18">
        <v>5.6487871445220703</v>
      </c>
      <c r="M1018" s="16">
        <v>-1.24348899304366E-2</v>
      </c>
      <c r="N1018" s="18">
        <v>4.0975957204181697</v>
      </c>
      <c r="O1018" s="16">
        <v>0.17581774728072799</v>
      </c>
      <c r="P1018" s="15">
        <v>105093.14</v>
      </c>
      <c r="Q1018" s="16">
        <v>0.56303680842447101</v>
      </c>
      <c r="R1018" s="17">
        <v>19293.7</v>
      </c>
      <c r="S1018" s="16">
        <v>0.679399744961244</v>
      </c>
      <c r="T1018" s="17">
        <v>25450.83</v>
      </c>
      <c r="U1018" s="16">
        <v>0.380604147861408</v>
      </c>
      <c r="V1018" s="18">
        <v>5.4470184568019597</v>
      </c>
      <c r="W1018" s="16">
        <v>-6.9288409079434704E-2</v>
      </c>
      <c r="X1018" s="18">
        <v>4.1292617961771798</v>
      </c>
      <c r="Y1018" s="16">
        <v>0.132139730889303</v>
      </c>
      <c r="Z1018" s="15">
        <v>199067.34</v>
      </c>
      <c r="AA1018" s="16">
        <v>0.496709105694774</v>
      </c>
      <c r="AB1018" s="17">
        <v>36455.33</v>
      </c>
      <c r="AC1018" s="16">
        <v>0.69968943824269003</v>
      </c>
      <c r="AD1018" s="17">
        <v>49404.39</v>
      </c>
      <c r="AE1018" s="16">
        <v>0.350626837468418</v>
      </c>
      <c r="AF1018" s="18">
        <v>5.4605825814771096</v>
      </c>
      <c r="AG1018" s="16">
        <v>-0.119422012034021</v>
      </c>
      <c r="AH1018" s="18">
        <v>4.0293451654802297</v>
      </c>
      <c r="AI1018" s="16">
        <v>0.10815886681192299</v>
      </c>
      <c r="AJ1018" s="15">
        <v>374086.22</v>
      </c>
      <c r="AK1018" s="16">
        <v>0.34115736212987802</v>
      </c>
      <c r="AL1018" s="17">
        <v>66940.61</v>
      </c>
      <c r="AM1018" s="16">
        <v>0.54518279687540805</v>
      </c>
      <c r="AN1018" s="17">
        <v>97674.83</v>
      </c>
      <c r="AO1018" s="16">
        <v>0.21040290284057001</v>
      </c>
      <c r="AP1018" s="18">
        <v>5.5883300137241099</v>
      </c>
      <c r="AQ1018" s="16">
        <v>-0.13203967527861399</v>
      </c>
      <c r="AR1018" s="18">
        <v>3.8299142163851201</v>
      </c>
      <c r="AS1018" s="16">
        <v>0.108025566513806</v>
      </c>
    </row>
    <row r="1019" spans="1:45" x14ac:dyDescent="0.2">
      <c r="A1019" s="134"/>
      <c r="B1019" s="135"/>
      <c r="C1019" s="135"/>
      <c r="D1019" s="135"/>
      <c r="E1019" s="14" t="s">
        <v>318</v>
      </c>
      <c r="F1019" s="15">
        <v>46324.55</v>
      </c>
      <c r="G1019" s="16">
        <v>-3.1387125655976303E-2</v>
      </c>
      <c r="H1019" s="17">
        <v>7767.82</v>
      </c>
      <c r="I1019" s="16">
        <v>-5.47935537568204E-2</v>
      </c>
      <c r="J1019" s="17">
        <v>13044.05</v>
      </c>
      <c r="K1019" s="16">
        <v>-0.116752853580205</v>
      </c>
      <c r="L1019" s="18">
        <v>5.9636487457227396</v>
      </c>
      <c r="M1019" s="16">
        <v>2.4763297154685501E-2</v>
      </c>
      <c r="N1019" s="18">
        <v>3.5513931639329801</v>
      </c>
      <c r="O1019" s="16">
        <v>9.6649876843933002E-2</v>
      </c>
      <c r="P1019" s="15">
        <v>130988.8</v>
      </c>
      <c r="Q1019" s="16">
        <v>-2.99629037239818E-3</v>
      </c>
      <c r="R1019" s="17">
        <v>21473.83</v>
      </c>
      <c r="S1019" s="16">
        <v>-2.8204644326148099E-2</v>
      </c>
      <c r="T1019" s="17">
        <v>36657.19</v>
      </c>
      <c r="U1019" s="16">
        <v>-4.9269066326735597E-2</v>
      </c>
      <c r="V1019" s="18">
        <v>6.09992721372946</v>
      </c>
      <c r="W1019" s="16">
        <v>2.59399819175615E-2</v>
      </c>
      <c r="X1019" s="18">
        <v>3.5733453655340202</v>
      </c>
      <c r="Y1019" s="16">
        <v>4.8670737761268498E-2</v>
      </c>
      <c r="Z1019" s="15">
        <v>261351.93</v>
      </c>
      <c r="AA1019" s="16">
        <v>-4.2596187417949599E-2</v>
      </c>
      <c r="AB1019" s="17">
        <v>42806.3</v>
      </c>
      <c r="AC1019" s="16">
        <v>-3.20872386143971E-2</v>
      </c>
      <c r="AD1019" s="17">
        <v>73952.7</v>
      </c>
      <c r="AE1019" s="16">
        <v>-7.6251268468679204E-2</v>
      </c>
      <c r="AF1019" s="18">
        <v>6.1054548045498001</v>
      </c>
      <c r="AG1019" s="16">
        <v>-1.08573305599447E-2</v>
      </c>
      <c r="AH1019" s="18">
        <v>3.5340417591244102</v>
      </c>
      <c r="AI1019" s="16">
        <v>3.6433155361348897E-2</v>
      </c>
      <c r="AJ1019" s="15">
        <v>529760.54</v>
      </c>
      <c r="AK1019" s="16">
        <v>3.4818472912966601E-2</v>
      </c>
      <c r="AL1019" s="17">
        <v>86126.88</v>
      </c>
      <c r="AM1019" s="16">
        <v>0.120891623305864</v>
      </c>
      <c r="AN1019" s="17">
        <v>150014.37</v>
      </c>
      <c r="AO1019" s="16">
        <v>-2.0775648944882499E-2</v>
      </c>
      <c r="AP1019" s="18">
        <v>6.15093150941959</v>
      </c>
      <c r="AQ1019" s="16">
        <v>-7.6789895296960495E-2</v>
      </c>
      <c r="AR1019" s="18">
        <v>3.5313986253450298</v>
      </c>
      <c r="AS1019" s="16">
        <v>5.6773630882388001E-2</v>
      </c>
    </row>
    <row r="1020" spans="1:45" x14ac:dyDescent="0.2">
      <c r="C1020" s="29"/>
      <c r="D1020" s="29"/>
      <c r="E1020" s="14" t="s">
        <v>344</v>
      </c>
      <c r="F1020" s="18">
        <v>28083.31</v>
      </c>
      <c r="G1020" s="16">
        <v>3.6232160818910799</v>
      </c>
      <c r="H1020" s="18">
        <v>4917.03</v>
      </c>
      <c r="I1020" s="16">
        <v>4.2022704910227802</v>
      </c>
      <c r="J1020" s="18">
        <v>9791.0300000000007</v>
      </c>
      <c r="K1020" s="16">
        <v>3.50135394206323</v>
      </c>
      <c r="L1020" s="18">
        <v>5.7114375954590502</v>
      </c>
      <c r="M1020" s="16">
        <v>-0.11130801639994201</v>
      </c>
      <c r="N1020" s="18">
        <v>2.86826922193069</v>
      </c>
      <c r="O1020" s="16">
        <v>2.7072330102527301E-2</v>
      </c>
      <c r="P1020" s="18">
        <v>79073.320000000007</v>
      </c>
      <c r="Q1020" s="16">
        <v>3.5431538402315699</v>
      </c>
      <c r="R1020" s="18">
        <v>13545.48</v>
      </c>
      <c r="S1020" s="16">
        <v>4.3750838277018298</v>
      </c>
      <c r="T1020" s="18">
        <v>26951.4</v>
      </c>
      <c r="U1020" s="16">
        <v>3.5458440156524098</v>
      </c>
      <c r="V1020" s="18">
        <v>5.8376166809887904</v>
      </c>
      <c r="W1020" s="16">
        <v>-0.154775258235547</v>
      </c>
      <c r="X1020" s="18">
        <v>2.9339225420571799</v>
      </c>
      <c r="Y1020" s="16">
        <v>-5.9178788616121903E-4</v>
      </c>
      <c r="Z1020" s="18">
        <v>157538.42000000001</v>
      </c>
      <c r="AA1020" s="16">
        <v>2.9286986659896801</v>
      </c>
      <c r="AB1020" s="18">
        <v>27489.79</v>
      </c>
      <c r="AC1020" s="16">
        <v>4.1429119318713301</v>
      </c>
      <c r="AD1020" s="18">
        <v>54566.47</v>
      </c>
      <c r="AE1020" s="16">
        <v>3.1045351390344198</v>
      </c>
      <c r="AF1020" s="18">
        <v>5.7307975070016903</v>
      </c>
      <c r="AG1020" s="16">
        <v>-0.23609450870760601</v>
      </c>
      <c r="AH1020" s="18">
        <v>2.88709201823024</v>
      </c>
      <c r="AI1020" s="16">
        <v>-4.2839558461205601E-2</v>
      </c>
      <c r="AJ1020" s="18">
        <v>264535.28000000003</v>
      </c>
      <c r="AK1020" s="16">
        <v>1.7387893370218399</v>
      </c>
      <c r="AL1020" s="18">
        <v>46363.8</v>
      </c>
      <c r="AM1020" s="16">
        <v>2.7793515633788402</v>
      </c>
      <c r="AN1020" s="18">
        <v>92904.38</v>
      </c>
      <c r="AO1020" s="16">
        <v>1.9258614114080499</v>
      </c>
      <c r="AP1020" s="18">
        <v>5.7056427643980898</v>
      </c>
      <c r="AQ1020" s="16">
        <v>-0.27532824319384303</v>
      </c>
      <c r="AR1020" s="18">
        <v>2.8473929862079701</v>
      </c>
      <c r="AS1020" s="16">
        <v>-6.3937435196627895E-2</v>
      </c>
    </row>
    <row r="1021" spans="1:45" x14ac:dyDescent="0.2">
      <c r="C1021" s="29"/>
      <c r="D1021" s="29"/>
      <c r="E1021" s="14" t="s">
        <v>345</v>
      </c>
      <c r="F1021" s="18">
        <v>41007.56</v>
      </c>
      <c r="G1021" s="16">
        <v>0.60411798968312003</v>
      </c>
      <c r="H1021" s="18">
        <v>8444.41</v>
      </c>
      <c r="I1021" s="16">
        <v>0.47097730582439701</v>
      </c>
      <c r="J1021" s="18">
        <v>11794.51</v>
      </c>
      <c r="K1021" s="16">
        <v>0.72216568228775002</v>
      </c>
      <c r="L1021" s="18">
        <v>4.85617822914804</v>
      </c>
      <c r="M1021" s="16">
        <v>9.0511718523152304E-2</v>
      </c>
      <c r="N1021" s="18">
        <v>3.4768345611644702</v>
      </c>
      <c r="O1021" s="16">
        <v>-6.8546071855185298E-2</v>
      </c>
      <c r="P1021" s="18">
        <v>117032.09</v>
      </c>
      <c r="Q1021" s="16">
        <v>0.67487162122902999</v>
      </c>
      <c r="R1021" s="18">
        <v>22898.7</v>
      </c>
      <c r="S1021" s="16">
        <v>0.44574182762243397</v>
      </c>
      <c r="T1021" s="18">
        <v>31725.59</v>
      </c>
      <c r="U1021" s="16">
        <v>0.71102521537753005</v>
      </c>
      <c r="V1021" s="18">
        <v>5.1108617519771897</v>
      </c>
      <c r="W1021" s="16">
        <v>0.158485968399633</v>
      </c>
      <c r="X1021" s="18">
        <v>3.68888616413438</v>
      </c>
      <c r="Y1021" s="16">
        <v>-2.1129784542960099E-2</v>
      </c>
      <c r="Z1021" s="18">
        <v>213906.66</v>
      </c>
      <c r="AA1021" s="16">
        <v>0.515495297541127</v>
      </c>
      <c r="AB1021" s="18">
        <v>41312.67</v>
      </c>
      <c r="AC1021" s="16">
        <v>0.34705769573136502</v>
      </c>
      <c r="AD1021" s="18">
        <v>58015.839999999997</v>
      </c>
      <c r="AE1021" s="16">
        <v>0.50045609170145899</v>
      </c>
      <c r="AF1021" s="18">
        <v>5.1777495862649401</v>
      </c>
      <c r="AG1021" s="16">
        <v>0.125041119132103</v>
      </c>
      <c r="AH1021" s="18">
        <v>3.68703891902625</v>
      </c>
      <c r="AI1021" s="16">
        <v>1.0023089594454301E-2</v>
      </c>
      <c r="AJ1021" s="18">
        <v>352219.17</v>
      </c>
      <c r="AK1021" s="16">
        <v>0.66664570460355299</v>
      </c>
      <c r="AL1021" s="18">
        <v>69670.58</v>
      </c>
      <c r="AM1021" s="16">
        <v>0.770899335873796</v>
      </c>
      <c r="AN1021" s="18">
        <v>95680.23</v>
      </c>
      <c r="AO1021" s="16">
        <v>0.57434232945173103</v>
      </c>
      <c r="AP1021" s="18">
        <v>5.0554935813653303</v>
      </c>
      <c r="AQ1021" s="16">
        <v>-5.88704446144038E-2</v>
      </c>
      <c r="AR1021" s="18">
        <v>3.6812115731745201</v>
      </c>
      <c r="AS1021" s="16">
        <v>5.8629799520137998E-2</v>
      </c>
    </row>
    <row r="1022" spans="1:45" x14ac:dyDescent="0.2">
      <c r="A1022" s="122" t="s">
        <v>19</v>
      </c>
      <c r="B1022" s="28" t="s">
        <v>11</v>
      </c>
      <c r="C1022" s="28" t="s">
        <v>111</v>
      </c>
      <c r="D1022" s="28" t="s">
        <v>23</v>
      </c>
      <c r="E1022" s="14" t="s">
        <v>319</v>
      </c>
      <c r="F1022" s="15">
        <v>366478.16</v>
      </c>
      <c r="G1022" s="16">
        <v>1.35965029250783</v>
      </c>
      <c r="H1022" s="17">
        <v>60204.33</v>
      </c>
      <c r="I1022" s="16">
        <v>2.1492512173700602</v>
      </c>
      <c r="J1022" s="17">
        <v>113228.41</v>
      </c>
      <c r="K1022" s="16">
        <v>1.7468636116851199</v>
      </c>
      <c r="L1022" s="18">
        <v>6.0872392401011703</v>
      </c>
      <c r="M1022" s="16">
        <v>-0.25072656017630202</v>
      </c>
      <c r="N1022" s="18">
        <v>3.2366272740207198</v>
      </c>
      <c r="O1022" s="16">
        <v>-0.140965615303972</v>
      </c>
      <c r="P1022" s="15">
        <v>1094154.5900000001</v>
      </c>
      <c r="Q1022" s="16">
        <v>1.3530256839262</v>
      </c>
      <c r="R1022" s="17">
        <v>177476.82</v>
      </c>
      <c r="S1022" s="16">
        <v>2.1577488199597199</v>
      </c>
      <c r="T1022" s="17">
        <v>330228.2</v>
      </c>
      <c r="U1022" s="16">
        <v>1.73434693150417</v>
      </c>
      <c r="V1022" s="18">
        <v>6.1650563155233504</v>
      </c>
      <c r="W1022" s="16">
        <v>-0.25484076850792198</v>
      </c>
      <c r="X1022" s="18">
        <v>3.3133287526625499</v>
      </c>
      <c r="Y1022" s="16">
        <v>-0.13945605920906301</v>
      </c>
      <c r="Z1022" s="15">
        <v>2111993.46</v>
      </c>
      <c r="AA1022" s="16">
        <v>1.23709444341834</v>
      </c>
      <c r="AB1022" s="17">
        <v>340371.97</v>
      </c>
      <c r="AC1022" s="16">
        <v>1.9548424862862801</v>
      </c>
      <c r="AD1022" s="17">
        <v>643382.88</v>
      </c>
      <c r="AE1022" s="16">
        <v>1.6445273474175199</v>
      </c>
      <c r="AF1022" s="18">
        <v>6.2049570650603201</v>
      </c>
      <c r="AG1022" s="16">
        <v>-0.242905686580277</v>
      </c>
      <c r="AH1022" s="18">
        <v>3.2826385744053401</v>
      </c>
      <c r="AI1022" s="16">
        <v>-0.15406643625638999</v>
      </c>
      <c r="AJ1022" s="15">
        <v>3832557.84</v>
      </c>
      <c r="AK1022" s="16">
        <v>0.95053874823015105</v>
      </c>
      <c r="AL1022" s="17">
        <v>610241.4</v>
      </c>
      <c r="AM1022" s="16">
        <v>1.4765788031898699</v>
      </c>
      <c r="AN1022" s="17">
        <v>1196165.27</v>
      </c>
      <c r="AO1022" s="16">
        <v>1.3002739890091699</v>
      </c>
      <c r="AP1022" s="18">
        <v>6.2803963152942401</v>
      </c>
      <c r="AQ1022" s="16">
        <v>-0.21240594253741199</v>
      </c>
      <c r="AR1022" s="18">
        <v>3.2040370474892699</v>
      </c>
      <c r="AS1022" s="16">
        <v>-0.15204068839193599</v>
      </c>
    </row>
    <row r="1023" spans="1:45" x14ac:dyDescent="0.2">
      <c r="A1023" s="123"/>
      <c r="B1023" s="29"/>
      <c r="C1023" s="29"/>
      <c r="D1023" s="29"/>
      <c r="E1023" s="14" t="s">
        <v>320</v>
      </c>
      <c r="F1023" s="15">
        <v>589866.21</v>
      </c>
      <c r="G1023" s="16">
        <v>0.65683498750589497</v>
      </c>
      <c r="H1023" s="17">
        <v>110548.56</v>
      </c>
      <c r="I1023" s="16">
        <v>0.686448844710286</v>
      </c>
      <c r="J1023" s="17">
        <v>210208.89</v>
      </c>
      <c r="K1023" s="16">
        <v>0.67771667468909103</v>
      </c>
      <c r="L1023" s="18">
        <v>5.3358108870888996</v>
      </c>
      <c r="M1023" s="16">
        <v>-1.7559890593348601E-2</v>
      </c>
      <c r="N1023" s="18">
        <v>2.8060954510534701</v>
      </c>
      <c r="O1023" s="16">
        <v>-1.2446492007994201E-2</v>
      </c>
      <c r="P1023" s="15">
        <v>1658559.28</v>
      </c>
      <c r="Q1023" s="16">
        <v>0.63338166532421003</v>
      </c>
      <c r="R1023" s="17">
        <v>301486.5</v>
      </c>
      <c r="S1023" s="16">
        <v>0.67705196774286702</v>
      </c>
      <c r="T1023" s="17">
        <v>572002.32999999996</v>
      </c>
      <c r="U1023" s="16">
        <v>0.65435195610270203</v>
      </c>
      <c r="V1023" s="18">
        <v>5.5012721299295304</v>
      </c>
      <c r="W1023" s="16">
        <v>-2.60399219932539E-2</v>
      </c>
      <c r="X1023" s="18">
        <v>2.8995673496644701</v>
      </c>
      <c r="Y1023" s="16">
        <v>-1.26758340032391E-2</v>
      </c>
      <c r="Z1023" s="15">
        <v>3250770.19</v>
      </c>
      <c r="AA1023" s="16">
        <v>0.854022035642925</v>
      </c>
      <c r="AB1023" s="17">
        <v>595539.57999999996</v>
      </c>
      <c r="AC1023" s="16">
        <v>1.04324200848697</v>
      </c>
      <c r="AD1023" s="17">
        <v>1139648.49</v>
      </c>
      <c r="AE1023" s="16">
        <v>0.94380299722828798</v>
      </c>
      <c r="AF1023" s="18">
        <v>5.4585292047255702</v>
      </c>
      <c r="AG1023" s="16">
        <v>-9.2607714631006102E-2</v>
      </c>
      <c r="AH1023" s="18">
        <v>2.85243232323328</v>
      </c>
      <c r="AI1023" s="16">
        <v>-4.6188302885314801E-2</v>
      </c>
      <c r="AJ1023" s="15">
        <v>5920517.5</v>
      </c>
      <c r="AK1023" s="16">
        <v>0.80294794349066001</v>
      </c>
      <c r="AL1023" s="17">
        <v>1076913.45</v>
      </c>
      <c r="AM1023" s="16">
        <v>1.17714569797016</v>
      </c>
      <c r="AN1023" s="17">
        <v>2081822.28</v>
      </c>
      <c r="AO1023" s="16">
        <v>0.937228566525665</v>
      </c>
      <c r="AP1023" s="18">
        <v>5.4976725381227203</v>
      </c>
      <c r="AQ1023" s="16">
        <v>-0.17187538474268499</v>
      </c>
      <c r="AR1023" s="18">
        <v>2.8439111046501</v>
      </c>
      <c r="AS1023" s="16">
        <v>-6.9315838799461696E-2</v>
      </c>
    </row>
    <row r="1024" spans="1:45" x14ac:dyDescent="0.2">
      <c r="A1024" s="123"/>
      <c r="B1024" s="29"/>
      <c r="C1024" s="29"/>
      <c r="D1024" s="29"/>
      <c r="E1024" s="14" t="s">
        <v>321</v>
      </c>
      <c r="F1024" s="15">
        <v>549204.51</v>
      </c>
      <c r="G1024" s="16">
        <v>0.48975721659649701</v>
      </c>
      <c r="H1024" s="17">
        <v>106083.81</v>
      </c>
      <c r="I1024" s="16">
        <v>0.90845553240632904</v>
      </c>
      <c r="J1024" s="17">
        <v>184851.79</v>
      </c>
      <c r="K1024" s="16">
        <v>0.66963187164055904</v>
      </c>
      <c r="L1024" s="18">
        <v>5.17708130957966</v>
      </c>
      <c r="M1024" s="16">
        <v>-0.21939118239863001</v>
      </c>
      <c r="N1024" s="18">
        <v>2.9710532421676801</v>
      </c>
      <c r="O1024" s="16">
        <v>-0.107733122551931</v>
      </c>
      <c r="P1024" s="15">
        <v>1540010.31</v>
      </c>
      <c r="Q1024" s="16">
        <v>0.50957456944574897</v>
      </c>
      <c r="R1024" s="17">
        <v>299336.59000000003</v>
      </c>
      <c r="S1024" s="16">
        <v>0.95728878348415003</v>
      </c>
      <c r="T1024" s="17">
        <v>513156.49</v>
      </c>
      <c r="U1024" s="16">
        <v>0.68466992410266503</v>
      </c>
      <c r="V1024" s="18">
        <v>5.1447446167540001</v>
      </c>
      <c r="W1024" s="16">
        <v>-0.22874203225209799</v>
      </c>
      <c r="X1024" s="18">
        <v>3.0010539475005</v>
      </c>
      <c r="Y1024" s="16">
        <v>-0.10393451687586799</v>
      </c>
      <c r="Z1024" s="15">
        <v>2925181.29</v>
      </c>
      <c r="AA1024" s="16">
        <v>0.62089313023949599</v>
      </c>
      <c r="AB1024" s="17">
        <v>555638.41</v>
      </c>
      <c r="AC1024" s="16">
        <v>1.07958328720466</v>
      </c>
      <c r="AD1024" s="17">
        <v>981418.04</v>
      </c>
      <c r="AE1024" s="16">
        <v>0.78961733582518501</v>
      </c>
      <c r="AF1024" s="18">
        <v>5.2645411788576704</v>
      </c>
      <c r="AG1024" s="16">
        <v>-0.22056830317275999</v>
      </c>
      <c r="AH1024" s="18">
        <v>2.9805660491017698</v>
      </c>
      <c r="AI1024" s="16">
        <v>-9.4279487691646902E-2</v>
      </c>
      <c r="AJ1024" s="15">
        <v>5367245.54</v>
      </c>
      <c r="AK1024" s="16">
        <v>0.60885670017094096</v>
      </c>
      <c r="AL1024" s="17">
        <v>948408.82</v>
      </c>
      <c r="AM1024" s="16">
        <v>1.03500458569127</v>
      </c>
      <c r="AN1024" s="17">
        <v>1759669.58</v>
      </c>
      <c r="AO1024" s="16">
        <v>0.71121555332684105</v>
      </c>
      <c r="AP1024" s="18">
        <v>5.6592109086459201</v>
      </c>
      <c r="AQ1024" s="16">
        <v>-0.20940880846987101</v>
      </c>
      <c r="AR1024" s="18">
        <v>3.0501439594131101</v>
      </c>
      <c r="AS1024" s="16">
        <v>-5.9816457930679599E-2</v>
      </c>
    </row>
    <row r="1025" spans="1:45" x14ac:dyDescent="0.2">
      <c r="A1025" s="123"/>
      <c r="B1025" s="29"/>
      <c r="C1025" s="29"/>
      <c r="D1025" s="29"/>
      <c r="E1025" s="14" t="s">
        <v>322</v>
      </c>
      <c r="F1025" s="15">
        <v>782434.44</v>
      </c>
      <c r="G1025" s="16">
        <v>0.68226623279983201</v>
      </c>
      <c r="H1025" s="17">
        <v>192621.92</v>
      </c>
      <c r="I1025" s="16">
        <v>1.7486004566210001</v>
      </c>
      <c r="J1025" s="17">
        <v>254397.74</v>
      </c>
      <c r="K1025" s="16">
        <v>0.64721080186209001</v>
      </c>
      <c r="L1025" s="18">
        <v>4.0620218093558602</v>
      </c>
      <c r="M1025" s="16">
        <v>-0.38795533969024798</v>
      </c>
      <c r="N1025" s="18">
        <v>3.0756343983244498</v>
      </c>
      <c r="O1025" s="16">
        <v>2.12816907818438E-2</v>
      </c>
      <c r="P1025" s="15">
        <v>2412650.73</v>
      </c>
      <c r="Q1025" s="16">
        <v>0.82232804333034304</v>
      </c>
      <c r="R1025" s="17">
        <v>609718.39</v>
      </c>
      <c r="S1025" s="16">
        <v>2.3219214761112399</v>
      </c>
      <c r="T1025" s="17">
        <v>791033.93</v>
      </c>
      <c r="U1025" s="16">
        <v>0.92511785547857295</v>
      </c>
      <c r="V1025" s="18">
        <v>3.95699189916184</v>
      </c>
      <c r="W1025" s="16">
        <v>-0.45142350400659598</v>
      </c>
      <c r="X1025" s="18">
        <v>3.0499965153201498</v>
      </c>
      <c r="Y1025" s="16">
        <v>-5.3394036035615801E-2</v>
      </c>
      <c r="Z1025" s="15">
        <v>4470455.24</v>
      </c>
      <c r="AA1025" s="16">
        <v>0.51521770527364497</v>
      </c>
      <c r="AB1025" s="17">
        <v>1074160.75</v>
      </c>
      <c r="AC1025" s="16">
        <v>1.5922731028371899</v>
      </c>
      <c r="AD1025" s="17">
        <v>1480546.68</v>
      </c>
      <c r="AE1025" s="16">
        <v>0.60076139564001596</v>
      </c>
      <c r="AF1025" s="18">
        <v>4.1618121310055303</v>
      </c>
      <c r="AG1025" s="16">
        <v>-0.41548685452344197</v>
      </c>
      <c r="AH1025" s="18">
        <v>3.0194625406880098</v>
      </c>
      <c r="AI1025" s="16">
        <v>-5.3439376161472797E-2</v>
      </c>
      <c r="AJ1025" s="15">
        <v>8047221.3600000003</v>
      </c>
      <c r="AK1025" s="16">
        <v>0.16383766055806701</v>
      </c>
      <c r="AL1025" s="17">
        <v>1715110.28</v>
      </c>
      <c r="AM1025" s="16">
        <v>0.69627465958970403</v>
      </c>
      <c r="AN1025" s="17">
        <v>2608406.48</v>
      </c>
      <c r="AO1025" s="16">
        <v>0.20864870611613801</v>
      </c>
      <c r="AP1025" s="18">
        <v>4.6919556449746196</v>
      </c>
      <c r="AQ1025" s="16">
        <v>-0.31388607736463098</v>
      </c>
      <c r="AR1025" s="18">
        <v>3.0851101704056498</v>
      </c>
      <c r="AS1025" s="16">
        <v>-3.7075326628252997E-2</v>
      </c>
    </row>
    <row r="1026" spans="1:45" x14ac:dyDescent="0.2">
      <c r="A1026" s="123"/>
      <c r="B1026" s="29"/>
      <c r="C1026" s="29"/>
      <c r="D1026" s="29"/>
      <c r="E1026" s="14" t="s">
        <v>323</v>
      </c>
      <c r="F1026" s="15">
        <v>297608.43</v>
      </c>
      <c r="G1026" s="16">
        <v>0.22138994588977201</v>
      </c>
      <c r="H1026" s="17">
        <v>54453.26</v>
      </c>
      <c r="I1026" s="16">
        <v>0.220488089802822</v>
      </c>
      <c r="J1026" s="17">
        <v>92283.44</v>
      </c>
      <c r="K1026" s="16">
        <v>0.20369636312814299</v>
      </c>
      <c r="L1026" s="18">
        <v>5.4653923383099601</v>
      </c>
      <c r="M1026" s="16">
        <v>7.3893067411733005E-4</v>
      </c>
      <c r="N1026" s="18">
        <v>3.2249386238744502</v>
      </c>
      <c r="O1026" s="16">
        <v>1.4699373781979001E-2</v>
      </c>
      <c r="P1026" s="15">
        <v>858852.51</v>
      </c>
      <c r="Q1026" s="16">
        <v>0.33246717402201598</v>
      </c>
      <c r="R1026" s="17">
        <v>156448.67000000001</v>
      </c>
      <c r="S1026" s="16">
        <v>0.33760003871335598</v>
      </c>
      <c r="T1026" s="17">
        <v>261352.13</v>
      </c>
      <c r="U1026" s="16">
        <v>0.308907978984924</v>
      </c>
      <c r="V1026" s="18">
        <v>5.4896760068334203</v>
      </c>
      <c r="W1026" s="16">
        <v>-3.83736882684068E-3</v>
      </c>
      <c r="X1026" s="18">
        <v>3.2861890584170901</v>
      </c>
      <c r="Y1026" s="16">
        <v>1.79991224863362E-2</v>
      </c>
      <c r="Z1026" s="15">
        <v>1621873.25</v>
      </c>
      <c r="AA1026" s="16">
        <v>0.65846792523406295</v>
      </c>
      <c r="AB1026" s="17">
        <v>293714.94</v>
      </c>
      <c r="AC1026" s="16">
        <v>0.72574890872645104</v>
      </c>
      <c r="AD1026" s="17">
        <v>496141.25</v>
      </c>
      <c r="AE1026" s="16">
        <v>0.69175456370051602</v>
      </c>
      <c r="AF1026" s="18">
        <v>5.5219296982305401</v>
      </c>
      <c r="AG1026" s="16">
        <v>-3.8986542684265303E-2</v>
      </c>
      <c r="AH1026" s="18">
        <v>3.2689748131202601</v>
      </c>
      <c r="AI1026" s="16">
        <v>-1.9675808288432801E-2</v>
      </c>
      <c r="AJ1026" s="15">
        <v>3109451.99</v>
      </c>
      <c r="AK1026" s="16">
        <v>0.82667684929653995</v>
      </c>
      <c r="AL1026" s="17">
        <v>558528.92000000004</v>
      </c>
      <c r="AM1026" s="16">
        <v>1.0410096353688501</v>
      </c>
      <c r="AN1026" s="17">
        <v>958959.85</v>
      </c>
      <c r="AO1026" s="16">
        <v>0.88063033602172103</v>
      </c>
      <c r="AP1026" s="18">
        <v>5.5672175220577698</v>
      </c>
      <c r="AQ1026" s="16">
        <v>-0.105013118193131</v>
      </c>
      <c r="AR1026" s="18">
        <v>3.24252573243812</v>
      </c>
      <c r="AS1026" s="16">
        <v>-2.8689044142143599E-2</v>
      </c>
    </row>
    <row r="1027" spans="1:45" x14ac:dyDescent="0.2">
      <c r="A1027" s="123"/>
      <c r="B1027" s="29"/>
      <c r="C1027" s="29"/>
      <c r="D1027" s="29"/>
      <c r="E1027" s="14" t="s">
        <v>324</v>
      </c>
      <c r="F1027" s="15">
        <v>521209.65</v>
      </c>
      <c r="G1027" s="16">
        <v>0.34494304070405601</v>
      </c>
      <c r="H1027" s="17">
        <v>94023.4</v>
      </c>
      <c r="I1027" s="16">
        <v>0.324963153349004</v>
      </c>
      <c r="J1027" s="17">
        <v>178320.35</v>
      </c>
      <c r="K1027" s="16">
        <v>0.364679706505665</v>
      </c>
      <c r="L1027" s="18">
        <v>5.5434035569868803</v>
      </c>
      <c r="M1027" s="16">
        <v>1.5079579612874599E-2</v>
      </c>
      <c r="N1027" s="18">
        <v>2.9228837314417602</v>
      </c>
      <c r="O1027" s="16">
        <v>-1.4462489408701901E-2</v>
      </c>
      <c r="P1027" s="15">
        <v>1427870.76</v>
      </c>
      <c r="Q1027" s="16">
        <v>0.37251904340682501</v>
      </c>
      <c r="R1027" s="17">
        <v>256138.43</v>
      </c>
      <c r="S1027" s="16">
        <v>0.34124654796033099</v>
      </c>
      <c r="T1027" s="17">
        <v>484236.82</v>
      </c>
      <c r="U1027" s="16">
        <v>0.37513288816720303</v>
      </c>
      <c r="V1027" s="18">
        <v>5.5746057317521602</v>
      </c>
      <c r="W1027" s="16">
        <v>2.3315993240803801E-2</v>
      </c>
      <c r="X1027" s="18">
        <v>2.9487034050818401</v>
      </c>
      <c r="Y1027" s="16">
        <v>-1.9007943034953601E-3</v>
      </c>
      <c r="Z1027" s="15">
        <v>2677762.7799999998</v>
      </c>
      <c r="AA1027" s="16">
        <v>0.60550434111252704</v>
      </c>
      <c r="AB1027" s="17">
        <v>487321.66</v>
      </c>
      <c r="AC1027" s="16">
        <v>0.67273451344262003</v>
      </c>
      <c r="AD1027" s="17">
        <v>927403.87</v>
      </c>
      <c r="AE1027" s="16">
        <v>0.71350958093410199</v>
      </c>
      <c r="AF1027" s="18">
        <v>5.4948568877484298</v>
      </c>
      <c r="AG1027" s="16">
        <v>-4.0191776871828899E-2</v>
      </c>
      <c r="AH1027" s="18">
        <v>2.8873750332743402</v>
      </c>
      <c r="AI1027" s="16">
        <v>-6.3031593767159999E-2</v>
      </c>
      <c r="AJ1027" s="15">
        <v>4832190.8</v>
      </c>
      <c r="AK1027" s="16">
        <v>0.73597677860611499</v>
      </c>
      <c r="AL1027" s="17">
        <v>882717.58</v>
      </c>
      <c r="AM1027" s="16">
        <v>0.98919483314509904</v>
      </c>
      <c r="AN1027" s="17">
        <v>1675840.92</v>
      </c>
      <c r="AO1027" s="16">
        <v>0.93409071097887497</v>
      </c>
      <c r="AP1027" s="18">
        <v>5.4742206448408997</v>
      </c>
      <c r="AQ1027" s="16">
        <v>-0.127296758628024</v>
      </c>
      <c r="AR1027" s="18">
        <v>2.8834424212532102</v>
      </c>
      <c r="AS1027" s="16">
        <v>-0.102432595972963</v>
      </c>
    </row>
    <row r="1028" spans="1:45" x14ac:dyDescent="0.2">
      <c r="A1028" s="123"/>
      <c r="B1028" s="29"/>
      <c r="C1028" s="29"/>
      <c r="D1028" s="29"/>
      <c r="E1028" s="14" t="s">
        <v>325</v>
      </c>
      <c r="F1028" s="15">
        <v>611176.93999999994</v>
      </c>
      <c r="G1028" s="16">
        <v>3.87005148746523E-2</v>
      </c>
      <c r="H1028" s="17">
        <v>114318.31</v>
      </c>
      <c r="I1028" s="16">
        <v>4.73121461421478E-2</v>
      </c>
      <c r="J1028" s="17">
        <v>201745.55</v>
      </c>
      <c r="K1028" s="16">
        <v>2.9532018258968E-2</v>
      </c>
      <c r="L1028" s="18">
        <v>5.3462734009976201</v>
      </c>
      <c r="M1028" s="16">
        <v>-8.2226023055467397E-3</v>
      </c>
      <c r="N1028" s="18">
        <v>3.0294444660613302</v>
      </c>
      <c r="O1028" s="16">
        <v>8.9054992492501091E-3</v>
      </c>
      <c r="P1028" s="15">
        <v>1681000.81</v>
      </c>
      <c r="Q1028" s="16">
        <v>5.7918678604447701E-2</v>
      </c>
      <c r="R1028" s="17">
        <v>309433.62</v>
      </c>
      <c r="S1028" s="16">
        <v>5.6988261224267298E-2</v>
      </c>
      <c r="T1028" s="17">
        <v>548257.73</v>
      </c>
      <c r="U1028" s="16">
        <v>6.0829967345859798E-2</v>
      </c>
      <c r="V1028" s="18">
        <v>5.4325086265674702</v>
      </c>
      <c r="W1028" s="16">
        <v>8.8025327651487697E-4</v>
      </c>
      <c r="X1028" s="18">
        <v>3.0660777185941401</v>
      </c>
      <c r="Y1028" s="16">
        <v>-2.7443500193493598E-3</v>
      </c>
      <c r="Z1028" s="15">
        <v>3311374.21</v>
      </c>
      <c r="AA1028" s="16">
        <v>0.13937277312159799</v>
      </c>
      <c r="AB1028" s="17">
        <v>608057.67000000004</v>
      </c>
      <c r="AC1028" s="16">
        <v>0.18579221407011101</v>
      </c>
      <c r="AD1028" s="17">
        <v>1082301.1599999999</v>
      </c>
      <c r="AE1028" s="16">
        <v>0.18119142765237001</v>
      </c>
      <c r="AF1028" s="18">
        <v>5.4458226141609201</v>
      </c>
      <c r="AG1028" s="16">
        <v>-3.9146353296740301E-2</v>
      </c>
      <c r="AH1028" s="18">
        <v>3.0595681981898601</v>
      </c>
      <c r="AI1028" s="16">
        <v>-3.5403791080576001E-2</v>
      </c>
      <c r="AJ1028" s="15">
        <v>6669745.0599999996</v>
      </c>
      <c r="AK1028" s="16">
        <v>0.323166556837991</v>
      </c>
      <c r="AL1028" s="17">
        <v>1219010.32</v>
      </c>
      <c r="AM1028" s="16">
        <v>0.50321785783033601</v>
      </c>
      <c r="AN1028" s="17">
        <v>2160319.48</v>
      </c>
      <c r="AO1028" s="16">
        <v>0.38108169756891402</v>
      </c>
      <c r="AP1028" s="18">
        <v>5.4714426535781904</v>
      </c>
      <c r="AQ1028" s="16">
        <v>-0.119777249887266</v>
      </c>
      <c r="AR1028" s="18">
        <v>3.0873882875879102</v>
      </c>
      <c r="AS1028" s="16">
        <v>-4.1934623297716099E-2</v>
      </c>
    </row>
    <row r="1029" spans="1:45" x14ac:dyDescent="0.2">
      <c r="A1029" s="123"/>
      <c r="B1029" s="29"/>
      <c r="C1029" s="29"/>
      <c r="D1029" s="29"/>
      <c r="E1029" s="14" t="s">
        <v>326</v>
      </c>
      <c r="F1029" s="15">
        <v>624184.12</v>
      </c>
      <c r="G1029" s="16">
        <v>0.487408109940414</v>
      </c>
      <c r="H1029" s="17">
        <v>119216.23</v>
      </c>
      <c r="I1029" s="16">
        <v>0.41792486401905998</v>
      </c>
      <c r="J1029" s="17">
        <v>221207.02</v>
      </c>
      <c r="K1029" s="16">
        <v>0.44274248555248802</v>
      </c>
      <c r="L1029" s="18">
        <v>5.2357310745357397</v>
      </c>
      <c r="M1029" s="16">
        <v>4.9003475208415401E-2</v>
      </c>
      <c r="N1029" s="18">
        <v>2.8217193107162699</v>
      </c>
      <c r="O1029" s="16">
        <v>3.09588334960701E-2</v>
      </c>
      <c r="P1029" s="15">
        <v>1900808.98</v>
      </c>
      <c r="Q1029" s="16">
        <v>1.0640839662958199</v>
      </c>
      <c r="R1029" s="17">
        <v>358709.07</v>
      </c>
      <c r="S1029" s="16">
        <v>1.1193406777925601</v>
      </c>
      <c r="T1029" s="17">
        <v>665379.81999999995</v>
      </c>
      <c r="U1029" s="16">
        <v>1.2359455855016499</v>
      </c>
      <c r="V1029" s="18">
        <v>5.2990268130103297</v>
      </c>
      <c r="W1029" s="16">
        <v>-2.60725951593073E-2</v>
      </c>
      <c r="X1029" s="18">
        <v>2.85672772582733</v>
      </c>
      <c r="Y1029" s="16">
        <v>-7.6863059781158705E-2</v>
      </c>
      <c r="Z1029" s="15">
        <v>3505831.29</v>
      </c>
      <c r="AA1029" s="16">
        <v>1.3053036542701899</v>
      </c>
      <c r="AB1029" s="17">
        <v>674394.77</v>
      </c>
      <c r="AC1029" s="16">
        <v>1.6044201183128</v>
      </c>
      <c r="AD1029" s="17">
        <v>1257019.3</v>
      </c>
      <c r="AE1029" s="16">
        <v>1.6764025613865099</v>
      </c>
      <c r="AF1029" s="18">
        <v>5.1984852877788503</v>
      </c>
      <c r="AG1029" s="16">
        <v>-0.114849544410825</v>
      </c>
      <c r="AH1029" s="18">
        <v>2.7890035499057202</v>
      </c>
      <c r="AI1029" s="16">
        <v>-0.138655863086633</v>
      </c>
      <c r="AJ1029" s="15">
        <v>6319311.96</v>
      </c>
      <c r="AK1029" s="16">
        <v>1.35269553829986</v>
      </c>
      <c r="AL1029" s="17">
        <v>1242446.71</v>
      </c>
      <c r="AM1029" s="16">
        <v>2.0122747034030799</v>
      </c>
      <c r="AN1029" s="17">
        <v>2322406.73</v>
      </c>
      <c r="AO1029" s="16">
        <v>1.85963285789407</v>
      </c>
      <c r="AP1029" s="18">
        <v>5.0861835031942704</v>
      </c>
      <c r="AQ1029" s="16">
        <v>-0.21896381640029999</v>
      </c>
      <c r="AR1029" s="18">
        <v>2.7210186219189998</v>
      </c>
      <c r="AS1029" s="16">
        <v>-0.17727356789694301</v>
      </c>
    </row>
    <row r="1030" spans="1:45" x14ac:dyDescent="0.2">
      <c r="A1030" s="123"/>
      <c r="B1030" s="29"/>
      <c r="C1030" s="29"/>
      <c r="D1030" s="29"/>
      <c r="E1030" s="14" t="s">
        <v>327</v>
      </c>
      <c r="F1030" s="15">
        <v>4342162.49</v>
      </c>
      <c r="G1030" s="16">
        <v>0.45498308551635303</v>
      </c>
      <c r="H1030" s="17">
        <v>851469.84</v>
      </c>
      <c r="I1030" s="16">
        <v>0.64013788202023103</v>
      </c>
      <c r="J1030" s="17">
        <v>1456243.2</v>
      </c>
      <c r="K1030" s="16">
        <v>0.47349987273455002</v>
      </c>
      <c r="L1030" s="18">
        <v>5.0996080965122603</v>
      </c>
      <c r="M1030" s="16">
        <v>-0.112889775020509</v>
      </c>
      <c r="N1030" s="18">
        <v>2.98175640579815</v>
      </c>
      <c r="O1030" s="16">
        <v>-1.25665346572669E-2</v>
      </c>
      <c r="P1030" s="15">
        <v>12573907.869999999</v>
      </c>
      <c r="Q1030" s="16">
        <v>0.56796213123488504</v>
      </c>
      <c r="R1030" s="17">
        <v>2468747.9</v>
      </c>
      <c r="S1030" s="16">
        <v>0.83906714419555395</v>
      </c>
      <c r="T1030" s="17">
        <v>4165647.28</v>
      </c>
      <c r="U1030" s="16">
        <v>0.63471260735655799</v>
      </c>
      <c r="V1030" s="18">
        <v>5.0932328367752699</v>
      </c>
      <c r="W1030" s="16">
        <v>-0.14741441812841199</v>
      </c>
      <c r="X1030" s="18">
        <v>3.0184763674950399</v>
      </c>
      <c r="Y1030" s="16">
        <v>-4.0833156740384499E-2</v>
      </c>
      <c r="Z1030" s="15">
        <v>23875241.719999999</v>
      </c>
      <c r="AA1030" s="16">
        <v>0.643693249651213</v>
      </c>
      <c r="AB1030" s="17">
        <v>4629199.4000000004</v>
      </c>
      <c r="AC1030" s="16">
        <v>0.99407871576351703</v>
      </c>
      <c r="AD1030" s="17">
        <v>8007861.6500000004</v>
      </c>
      <c r="AE1030" s="16">
        <v>0.77034604290502895</v>
      </c>
      <c r="AF1030" s="18">
        <v>5.1575314988591803</v>
      </c>
      <c r="AG1030" s="16">
        <v>-0.175712956235102</v>
      </c>
      <c r="AH1030" s="18">
        <v>2.9814753005878898</v>
      </c>
      <c r="AI1030" s="16">
        <v>-7.1541263789302006E-2</v>
      </c>
      <c r="AJ1030" s="15">
        <v>44098242.259999998</v>
      </c>
      <c r="AK1030" s="16">
        <v>0.59132493267852604</v>
      </c>
      <c r="AL1030" s="17">
        <v>8253376.79</v>
      </c>
      <c r="AM1030" s="16">
        <v>0.984459429785978</v>
      </c>
      <c r="AN1030" s="17">
        <v>14763590.449999999</v>
      </c>
      <c r="AO1030" s="16">
        <v>0.73000774443677596</v>
      </c>
      <c r="AP1030" s="18">
        <v>5.3430545317439702</v>
      </c>
      <c r="AQ1030" s="16">
        <v>-0.19810659326497401</v>
      </c>
      <c r="AR1030" s="18">
        <v>2.9869591959589998</v>
      </c>
      <c r="AS1030" s="16">
        <v>-8.0163116150327104E-2</v>
      </c>
    </row>
    <row r="1031" spans="1:45" x14ac:dyDescent="0.2">
      <c r="A1031" s="122" t="s">
        <v>19</v>
      </c>
      <c r="B1031" s="28" t="s">
        <v>11</v>
      </c>
      <c r="C1031" s="28" t="s">
        <v>111</v>
      </c>
      <c r="D1031" s="28" t="s">
        <v>24</v>
      </c>
      <c r="E1031" s="14" t="s">
        <v>271</v>
      </c>
      <c r="F1031" s="15">
        <v>11527.45</v>
      </c>
      <c r="G1031" s="16">
        <v>-3.9644864920705201E-2</v>
      </c>
      <c r="H1031" s="17">
        <v>3108.33</v>
      </c>
      <c r="I1031" s="16">
        <v>-3.6108001500882302E-2</v>
      </c>
      <c r="J1031" s="17">
        <v>4262.37</v>
      </c>
      <c r="K1031" s="16">
        <v>-2.91060669908773E-2</v>
      </c>
      <c r="L1031" s="18">
        <v>3.70856697969649</v>
      </c>
      <c r="M1031" s="16">
        <v>-3.6693565516990401E-3</v>
      </c>
      <c r="N1031" s="18">
        <v>2.7044695791308602</v>
      </c>
      <c r="O1031" s="16">
        <v>-1.0854736621089701E-2</v>
      </c>
      <c r="P1031" s="15">
        <v>34846.67</v>
      </c>
      <c r="Q1031" s="16">
        <v>-4.63676545162022E-2</v>
      </c>
      <c r="R1031" s="17">
        <v>9671.77</v>
      </c>
      <c r="S1031" s="16">
        <v>2.50177252162266E-2</v>
      </c>
      <c r="T1031" s="17">
        <v>13001.91</v>
      </c>
      <c r="U1031" s="16">
        <v>-3.47892512104193E-2</v>
      </c>
      <c r="V1031" s="18">
        <v>3.6029258346714199</v>
      </c>
      <c r="W1031" s="16">
        <v>-6.9643068579492304E-2</v>
      </c>
      <c r="X1031" s="18">
        <v>2.68011930554818</v>
      </c>
      <c r="Y1031" s="16">
        <v>-1.19957256177501E-2</v>
      </c>
      <c r="Z1031" s="15">
        <v>83344.02</v>
      </c>
      <c r="AA1031" s="16">
        <v>-6.4935993808942997E-3</v>
      </c>
      <c r="AB1031" s="17">
        <v>22622.17</v>
      </c>
      <c r="AC1031" s="16">
        <v>9.1365339786340594E-2</v>
      </c>
      <c r="AD1031" s="17">
        <v>30289.88</v>
      </c>
      <c r="AE1031" s="16">
        <v>-1.1811976664446E-2</v>
      </c>
      <c r="AF1031" s="18">
        <v>3.68417441828083</v>
      </c>
      <c r="AG1031" s="16">
        <v>-8.9666526505590705E-2</v>
      </c>
      <c r="AH1031" s="18">
        <v>2.7515467212151399</v>
      </c>
      <c r="AI1031" s="16">
        <v>5.3819487364356504E-3</v>
      </c>
      <c r="AJ1031" s="15">
        <v>200565.3</v>
      </c>
      <c r="AK1031" s="16">
        <v>4.7641787015706899E-2</v>
      </c>
      <c r="AL1031" s="17">
        <v>52317.5</v>
      </c>
      <c r="AM1031" s="16">
        <v>0.21101595714761601</v>
      </c>
      <c r="AN1031" s="17">
        <v>72622.509999999995</v>
      </c>
      <c r="AO1031" s="16">
        <v>5.68490019874534E-2</v>
      </c>
      <c r="AP1031" s="18">
        <v>3.83361781430688</v>
      </c>
      <c r="AQ1031" s="16">
        <v>-0.134906703060061</v>
      </c>
      <c r="AR1031" s="18">
        <v>2.7617511429996</v>
      </c>
      <c r="AS1031" s="16">
        <v>-8.7119493460579098E-3</v>
      </c>
    </row>
    <row r="1032" spans="1:45" x14ac:dyDescent="0.2">
      <c r="A1032" s="123"/>
      <c r="B1032" s="29"/>
      <c r="C1032" s="29"/>
      <c r="D1032" s="29"/>
      <c r="E1032" s="14" t="s">
        <v>272</v>
      </c>
      <c r="F1032" s="15">
        <v>60421.08</v>
      </c>
      <c r="G1032" s="16">
        <v>0.49821207132671202</v>
      </c>
      <c r="H1032" s="17">
        <v>8158.64</v>
      </c>
      <c r="I1032" s="16">
        <v>0.449280923146885</v>
      </c>
      <c r="J1032" s="17">
        <v>18253.080000000002</v>
      </c>
      <c r="K1032" s="16">
        <v>0.34984325972444202</v>
      </c>
      <c r="L1032" s="18">
        <v>7.4057784140493998</v>
      </c>
      <c r="M1032" s="16">
        <v>3.3762362698862299E-2</v>
      </c>
      <c r="N1032" s="18">
        <v>3.31018545911156</v>
      </c>
      <c r="O1032" s="16">
        <v>0.109915585038043</v>
      </c>
      <c r="P1032" s="15">
        <v>164731.14000000001</v>
      </c>
      <c r="Q1032" s="16">
        <v>0.49634581854037102</v>
      </c>
      <c r="R1032" s="17">
        <v>22397.98</v>
      </c>
      <c r="S1032" s="16">
        <v>0.49729626745192701</v>
      </c>
      <c r="T1032" s="17">
        <v>50062.58</v>
      </c>
      <c r="U1032" s="16">
        <v>0.40034366231694901</v>
      </c>
      <c r="V1032" s="18">
        <v>7.3547319892240299</v>
      </c>
      <c r="W1032" s="16">
        <v>-6.3477678547392395E-4</v>
      </c>
      <c r="X1032" s="18">
        <v>3.2905044046870899</v>
      </c>
      <c r="Y1032" s="16">
        <v>6.8556140043924296E-2</v>
      </c>
      <c r="Z1032" s="15">
        <v>375568.94</v>
      </c>
      <c r="AA1032" s="16">
        <v>0.59543411524991097</v>
      </c>
      <c r="AB1032" s="17">
        <v>50429.27</v>
      </c>
      <c r="AC1032" s="16">
        <v>0.66552074450482501</v>
      </c>
      <c r="AD1032" s="17">
        <v>112674.61</v>
      </c>
      <c r="AE1032" s="16">
        <v>0.54508474855175704</v>
      </c>
      <c r="AF1032" s="18">
        <v>7.4474395524662604</v>
      </c>
      <c r="AG1032" s="16">
        <v>-4.20809104216536E-2</v>
      </c>
      <c r="AH1032" s="18">
        <v>3.33321712850837</v>
      </c>
      <c r="AI1032" s="16">
        <v>3.25867993618787E-2</v>
      </c>
      <c r="AJ1032" s="15">
        <v>798867.98</v>
      </c>
      <c r="AK1032" s="16">
        <v>0.53924065900791995</v>
      </c>
      <c r="AL1032" s="17">
        <v>106555.3</v>
      </c>
      <c r="AM1032" s="16">
        <v>0.66393210307901895</v>
      </c>
      <c r="AN1032" s="17">
        <v>238691.73</v>
      </c>
      <c r="AO1032" s="16">
        <v>0.53778333125561095</v>
      </c>
      <c r="AP1032" s="18">
        <v>7.4972148734037596</v>
      </c>
      <c r="AQ1032" s="16">
        <v>-7.4937819782648796E-2</v>
      </c>
      <c r="AR1032" s="18">
        <v>3.3468607395823899</v>
      </c>
      <c r="AS1032" s="16">
        <v>9.4768080957064198E-4</v>
      </c>
    </row>
    <row r="1033" spans="1:45" x14ac:dyDescent="0.2">
      <c r="A1033" s="123"/>
      <c r="B1033" s="29"/>
      <c r="C1033" s="29"/>
      <c r="D1033" s="29"/>
      <c r="E1033" s="14" t="s">
        <v>273</v>
      </c>
      <c r="F1033" s="15">
        <v>123460.88</v>
      </c>
      <c r="G1033" s="16">
        <v>0.22219302988659401</v>
      </c>
      <c r="H1033" s="17">
        <v>21991.55</v>
      </c>
      <c r="I1033" s="16">
        <v>0.261743021888178</v>
      </c>
      <c r="J1033" s="17">
        <v>37416.129999999997</v>
      </c>
      <c r="K1033" s="16">
        <v>0.158777267529945</v>
      </c>
      <c r="L1033" s="18">
        <v>5.61401447374105</v>
      </c>
      <c r="M1033" s="16">
        <v>-3.1345520692793803E-2</v>
      </c>
      <c r="N1033" s="18">
        <v>3.2996699551770901</v>
      </c>
      <c r="O1033" s="16">
        <v>5.4726446689644402E-2</v>
      </c>
      <c r="P1033" s="15">
        <v>343723.29</v>
      </c>
      <c r="Q1033" s="16">
        <v>0.26820538222068502</v>
      </c>
      <c r="R1033" s="17">
        <v>62251.27</v>
      </c>
      <c r="S1033" s="16">
        <v>0.31933370450537402</v>
      </c>
      <c r="T1033" s="17">
        <v>106141.3</v>
      </c>
      <c r="U1033" s="16">
        <v>0.21213993409712201</v>
      </c>
      <c r="V1033" s="18">
        <v>5.5215466286872497</v>
      </c>
      <c r="W1033" s="16">
        <v>-3.8753138883735001E-2</v>
      </c>
      <c r="X1033" s="18">
        <v>3.23835575784355</v>
      </c>
      <c r="Y1033" s="16">
        <v>4.6253280290879703E-2</v>
      </c>
      <c r="Z1033" s="15">
        <v>717127.64</v>
      </c>
      <c r="AA1033" s="16">
        <v>0.22312482925990701</v>
      </c>
      <c r="AB1033" s="17">
        <v>126957.58</v>
      </c>
      <c r="AC1033" s="16">
        <v>0.259250450010097</v>
      </c>
      <c r="AD1033" s="17">
        <v>220706.2</v>
      </c>
      <c r="AE1033" s="16">
        <v>0.166935507237335</v>
      </c>
      <c r="AF1033" s="18">
        <v>5.6485610390494196</v>
      </c>
      <c r="AG1033" s="16">
        <v>-2.86881936392403E-2</v>
      </c>
      <c r="AH1033" s="18">
        <v>3.24924102721174</v>
      </c>
      <c r="AI1033" s="16">
        <v>4.8151180312952901E-2</v>
      </c>
      <c r="AJ1033" s="15">
        <v>1509185.02</v>
      </c>
      <c r="AK1033" s="16">
        <v>0.205144568236063</v>
      </c>
      <c r="AL1033" s="17">
        <v>261211.57</v>
      </c>
      <c r="AM1033" s="16">
        <v>0.25393521157659299</v>
      </c>
      <c r="AN1033" s="17">
        <v>460219.26</v>
      </c>
      <c r="AO1033" s="16">
        <v>0.132756147424726</v>
      </c>
      <c r="AP1033" s="18">
        <v>5.7776346583729001</v>
      </c>
      <c r="AQ1033" s="16">
        <v>-3.8910019345564303E-2</v>
      </c>
      <c r="AR1033" s="18">
        <v>3.2792739269538602</v>
      </c>
      <c r="AS1033" s="16">
        <v>6.3904681493814799E-2</v>
      </c>
    </row>
    <row r="1034" spans="1:45" x14ac:dyDescent="0.2">
      <c r="A1034" s="123"/>
      <c r="B1034" s="29"/>
      <c r="C1034" s="29"/>
      <c r="D1034" s="29"/>
      <c r="E1034" s="14" t="s">
        <v>274</v>
      </c>
      <c r="F1034" s="15">
        <v>37632.870000000003</v>
      </c>
      <c r="G1034" s="16">
        <v>0.12199573000336</v>
      </c>
      <c r="H1034" s="17">
        <v>7699.27</v>
      </c>
      <c r="I1034" s="16">
        <v>0.38969972419967402</v>
      </c>
      <c r="J1034" s="17">
        <v>10946.22</v>
      </c>
      <c r="K1034" s="16">
        <v>4.7295752251506701E-2</v>
      </c>
      <c r="L1034" s="18">
        <v>4.8878491077725599</v>
      </c>
      <c r="M1034" s="16">
        <v>-0.192634415575267</v>
      </c>
      <c r="N1034" s="18">
        <v>3.4379785898693802</v>
      </c>
      <c r="O1034" s="16">
        <v>7.13265355953763E-2</v>
      </c>
      <c r="P1034" s="15">
        <v>99721.12</v>
      </c>
      <c r="Q1034" s="16">
        <v>0.203676652532195</v>
      </c>
      <c r="R1034" s="17">
        <v>21076.3</v>
      </c>
      <c r="S1034" s="16">
        <v>0.80227581542071502</v>
      </c>
      <c r="T1034" s="17">
        <v>28223.4</v>
      </c>
      <c r="U1034" s="16">
        <v>0.10078110160795301</v>
      </c>
      <c r="V1034" s="18">
        <v>4.7314338854542797</v>
      </c>
      <c r="W1034" s="16">
        <v>-0.33213515809664601</v>
      </c>
      <c r="X1034" s="18">
        <v>3.5332780600494602</v>
      </c>
      <c r="Y1034" s="16">
        <v>9.3475034022602696E-2</v>
      </c>
      <c r="Z1034" s="15">
        <v>224562.28</v>
      </c>
      <c r="AA1034" s="16">
        <v>0.27470658375633</v>
      </c>
      <c r="AB1034" s="17">
        <v>46567.31</v>
      </c>
      <c r="AC1034" s="16">
        <v>1.0336730553979701</v>
      </c>
      <c r="AD1034" s="17">
        <v>62529.54</v>
      </c>
      <c r="AE1034" s="16">
        <v>0.177194600189542</v>
      </c>
      <c r="AF1034" s="18">
        <v>4.8223159121710104</v>
      </c>
      <c r="AG1034" s="16">
        <v>-0.37319984627180902</v>
      </c>
      <c r="AH1034" s="18">
        <v>3.59129908839886</v>
      </c>
      <c r="AI1034" s="16">
        <v>8.2834209017852004E-2</v>
      </c>
      <c r="AJ1034" s="15">
        <v>498321.17</v>
      </c>
      <c r="AK1034" s="16">
        <v>0.22390530091809399</v>
      </c>
      <c r="AL1034" s="17">
        <v>99908.67</v>
      </c>
      <c r="AM1034" s="16">
        <v>0.982359326707127</v>
      </c>
      <c r="AN1034" s="17">
        <v>139242.42000000001</v>
      </c>
      <c r="AO1034" s="16">
        <v>0.15740029669296299</v>
      </c>
      <c r="AP1034" s="18">
        <v>4.9877670276263304</v>
      </c>
      <c r="AQ1034" s="16">
        <v>-0.38260168858936999</v>
      </c>
      <c r="AR1034" s="18">
        <v>3.5788028533258802</v>
      </c>
      <c r="AS1034" s="16">
        <v>5.7460676669217302E-2</v>
      </c>
    </row>
    <row r="1035" spans="1:45" x14ac:dyDescent="0.2">
      <c r="A1035" s="123"/>
      <c r="B1035" s="29"/>
      <c r="C1035" s="29"/>
      <c r="D1035" s="29"/>
      <c r="E1035" s="14" t="s">
        <v>275</v>
      </c>
      <c r="F1035" s="15">
        <v>88690.86</v>
      </c>
      <c r="G1035" s="16">
        <v>-2.9242300808066599E-2</v>
      </c>
      <c r="H1035" s="17">
        <v>14860.71</v>
      </c>
      <c r="I1035" s="16">
        <v>-2.26232826844876E-2</v>
      </c>
      <c r="J1035" s="17">
        <v>28978.67</v>
      </c>
      <c r="K1035" s="16">
        <v>-8.4463852140185102E-3</v>
      </c>
      <c r="L1035" s="18">
        <v>5.9681441869197398</v>
      </c>
      <c r="M1035" s="16">
        <v>-6.7722281555458201E-3</v>
      </c>
      <c r="N1035" s="18">
        <v>3.0605566093958099</v>
      </c>
      <c r="O1035" s="16">
        <v>-2.0973062156136299E-2</v>
      </c>
      <c r="P1035" s="15">
        <v>250381.84</v>
      </c>
      <c r="Q1035" s="16">
        <v>-0.107245301145433</v>
      </c>
      <c r="R1035" s="17">
        <v>42435.41</v>
      </c>
      <c r="S1035" s="16">
        <v>-0.115450564513641</v>
      </c>
      <c r="T1035" s="17">
        <v>83334.83</v>
      </c>
      <c r="U1035" s="16">
        <v>-7.0137142637805405E-2</v>
      </c>
      <c r="V1035" s="18">
        <v>5.9003044862769096</v>
      </c>
      <c r="W1035" s="16">
        <v>9.2762066641262804E-3</v>
      </c>
      <c r="X1035" s="18">
        <v>3.0045281186749899</v>
      </c>
      <c r="Y1035" s="16">
        <v>-3.9907130620202499E-2</v>
      </c>
      <c r="Z1035" s="15">
        <v>554814.31000000006</v>
      </c>
      <c r="AA1035" s="16">
        <v>-0.10603353151442201</v>
      </c>
      <c r="AB1035" s="17">
        <v>93901.7</v>
      </c>
      <c r="AC1035" s="16">
        <v>-0.117256818527081</v>
      </c>
      <c r="AD1035" s="17">
        <v>186331.63</v>
      </c>
      <c r="AE1035" s="16">
        <v>-7.9038814173376201E-2</v>
      </c>
      <c r="AF1035" s="18">
        <v>5.9084586328043098</v>
      </c>
      <c r="AG1035" s="16">
        <v>1.27141021853405E-2</v>
      </c>
      <c r="AH1035" s="18">
        <v>2.9775637662805798</v>
      </c>
      <c r="AI1035" s="16">
        <v>-2.93114604138454E-2</v>
      </c>
      <c r="AJ1035" s="15">
        <v>1240983.47</v>
      </c>
      <c r="AK1035" s="16">
        <v>-9.0012559020547694E-2</v>
      </c>
      <c r="AL1035" s="17">
        <v>211153.79</v>
      </c>
      <c r="AM1035" s="16">
        <v>-9.4392345597524102E-2</v>
      </c>
      <c r="AN1035" s="17">
        <v>414918.04</v>
      </c>
      <c r="AO1035" s="16">
        <v>-7.7413514390489394E-2</v>
      </c>
      <c r="AP1035" s="18">
        <v>5.8771546084964896</v>
      </c>
      <c r="AQ1035" s="16">
        <v>4.8362958900410001E-3</v>
      </c>
      <c r="AR1035" s="18">
        <v>2.99091230161986</v>
      </c>
      <c r="AS1035" s="16">
        <v>-1.36562206650303E-2</v>
      </c>
    </row>
    <row r="1036" spans="1:45" x14ac:dyDescent="0.2">
      <c r="A1036" s="123"/>
      <c r="B1036" s="29"/>
      <c r="C1036" s="29"/>
      <c r="D1036" s="29"/>
      <c r="E1036" s="14" t="s">
        <v>276</v>
      </c>
      <c r="F1036" s="15">
        <v>41761.120000000003</v>
      </c>
      <c r="G1036" s="16">
        <v>-0.10254868478340699</v>
      </c>
      <c r="H1036" s="17">
        <v>7350.39</v>
      </c>
      <c r="I1036" s="16">
        <v>-0.128594800298752</v>
      </c>
      <c r="J1036" s="17">
        <v>13090.16</v>
      </c>
      <c r="K1036" s="16">
        <v>-7.1539523277900696E-2</v>
      </c>
      <c r="L1036" s="18">
        <v>5.6814835675385904</v>
      </c>
      <c r="M1036" s="16">
        <v>2.9889786662133499E-2</v>
      </c>
      <c r="N1036" s="18">
        <v>3.1902681097862802</v>
      </c>
      <c r="O1036" s="16">
        <v>-3.3398472291446997E-2</v>
      </c>
      <c r="P1036" s="15">
        <v>118782.48</v>
      </c>
      <c r="Q1036" s="16">
        <v>-5.7281755124088098E-2</v>
      </c>
      <c r="R1036" s="17">
        <v>20943.34</v>
      </c>
      <c r="S1036" s="16">
        <v>-8.0360753738018403E-2</v>
      </c>
      <c r="T1036" s="17">
        <v>37460.300000000003</v>
      </c>
      <c r="U1036" s="16">
        <v>-3.2988109927668097E-2</v>
      </c>
      <c r="V1036" s="18">
        <v>5.6716111183794</v>
      </c>
      <c r="W1036" s="16">
        <v>2.5095708678961201E-2</v>
      </c>
      <c r="X1036" s="18">
        <v>3.17088971524521</v>
      </c>
      <c r="Y1036" s="16">
        <v>-2.51223852010783E-2</v>
      </c>
      <c r="Z1036" s="15">
        <v>274023.65000000002</v>
      </c>
      <c r="AA1036" s="16">
        <v>-0.121511696591198</v>
      </c>
      <c r="AB1036" s="17">
        <v>47899.1</v>
      </c>
      <c r="AC1036" s="16">
        <v>-0.134335101744646</v>
      </c>
      <c r="AD1036" s="17">
        <v>85821.66</v>
      </c>
      <c r="AE1036" s="16">
        <v>-0.116714248795026</v>
      </c>
      <c r="AF1036" s="18">
        <v>5.7208517487802499</v>
      </c>
      <c r="AG1036" s="16">
        <v>1.48133592794295E-2</v>
      </c>
      <c r="AH1036" s="18">
        <v>3.1929427839079301</v>
      </c>
      <c r="AI1036" s="16">
        <v>-5.4313655457794898E-3</v>
      </c>
      <c r="AJ1036" s="15">
        <v>726596.75</v>
      </c>
      <c r="AK1036" s="16">
        <v>3.9788609135960398E-3</v>
      </c>
      <c r="AL1036" s="17">
        <v>128145.72</v>
      </c>
      <c r="AM1036" s="16">
        <v>-2.0533483510476298E-2</v>
      </c>
      <c r="AN1036" s="17">
        <v>223279.22</v>
      </c>
      <c r="AO1036" s="16">
        <v>-5.4767219104267698E-2</v>
      </c>
      <c r="AP1036" s="18">
        <v>5.6700820753123899</v>
      </c>
      <c r="AQ1036" s="16">
        <v>2.5026219897670801E-2</v>
      </c>
      <c r="AR1036" s="18">
        <v>3.2542067730261701</v>
      </c>
      <c r="AS1036" s="16">
        <v>6.2149854729111498E-2</v>
      </c>
    </row>
    <row r="1037" spans="1:45" x14ac:dyDescent="0.2">
      <c r="A1037" s="123"/>
      <c r="B1037" s="29"/>
      <c r="C1037" s="29"/>
      <c r="D1037" s="29"/>
      <c r="E1037" s="14" t="s">
        <v>277</v>
      </c>
      <c r="F1037" s="15">
        <v>28754.6</v>
      </c>
      <c r="G1037" s="16">
        <v>-7.1728333108613701E-4</v>
      </c>
      <c r="H1037" s="17">
        <v>5965.49</v>
      </c>
      <c r="I1037" s="16">
        <v>0.269101979338632</v>
      </c>
      <c r="J1037" s="17">
        <v>8490.48</v>
      </c>
      <c r="K1037" s="16">
        <v>1.7084618093738901E-2</v>
      </c>
      <c r="L1037" s="18">
        <v>4.8201572712384104</v>
      </c>
      <c r="M1037" s="16">
        <v>-0.21260644696995101</v>
      </c>
      <c r="N1037" s="18">
        <v>3.3866872073192602</v>
      </c>
      <c r="O1037" s="16">
        <v>-1.7502871548868901E-2</v>
      </c>
      <c r="P1037" s="15">
        <v>82254.09</v>
      </c>
      <c r="Q1037" s="16">
        <v>3.2338902582300197E-2</v>
      </c>
      <c r="R1037" s="17">
        <v>16935.73</v>
      </c>
      <c r="S1037" s="16">
        <v>0.324880073598668</v>
      </c>
      <c r="T1037" s="17">
        <v>23843.1</v>
      </c>
      <c r="U1037" s="16">
        <v>5.13535298661991E-2</v>
      </c>
      <c r="V1037" s="18">
        <v>4.856837585389</v>
      </c>
      <c r="W1037" s="16">
        <v>-0.22080577468552401</v>
      </c>
      <c r="X1037" s="18">
        <v>3.4498068623627001</v>
      </c>
      <c r="Y1037" s="16">
        <v>-1.80858547993069E-2</v>
      </c>
      <c r="Z1037" s="15">
        <v>149724.63</v>
      </c>
      <c r="AA1037" s="16">
        <v>-0.13625412173225199</v>
      </c>
      <c r="AB1037" s="17">
        <v>28207.81</v>
      </c>
      <c r="AC1037" s="16">
        <v>2.9147456064469598E-2</v>
      </c>
      <c r="AD1037" s="17">
        <v>46097.33</v>
      </c>
      <c r="AE1037" s="16">
        <v>-6.6212602281976396E-2</v>
      </c>
      <c r="AF1037" s="18">
        <v>5.30791401388481</v>
      </c>
      <c r="AG1037" s="16">
        <v>-0.16071708366187701</v>
      </c>
      <c r="AH1037" s="18">
        <v>3.24801089347257</v>
      </c>
      <c r="AI1037" s="16">
        <v>-7.5007993919645896E-2</v>
      </c>
      <c r="AJ1037" s="15">
        <v>331609.15999999997</v>
      </c>
      <c r="AK1037" s="16">
        <v>-0.12719796066856301</v>
      </c>
      <c r="AL1037" s="17">
        <v>59174.75</v>
      </c>
      <c r="AM1037" s="16">
        <v>-1.0099453850282001E-2</v>
      </c>
      <c r="AN1037" s="17">
        <v>102004.89</v>
      </c>
      <c r="AO1037" s="16">
        <v>-6.7122699858922802E-2</v>
      </c>
      <c r="AP1037" s="18">
        <v>5.6038962564269399</v>
      </c>
      <c r="AQ1037" s="16">
        <v>-0.11829320356852301</v>
      </c>
      <c r="AR1037" s="18">
        <v>3.2509143434202001</v>
      </c>
      <c r="AS1037" s="16">
        <v>-6.4397816090663695E-2</v>
      </c>
    </row>
    <row r="1038" spans="1:45" x14ac:dyDescent="0.2">
      <c r="A1038" s="123"/>
      <c r="B1038" s="29"/>
      <c r="C1038" s="29"/>
      <c r="D1038" s="29"/>
      <c r="E1038" s="14" t="s">
        <v>278</v>
      </c>
      <c r="F1038" s="15">
        <v>122585.63</v>
      </c>
      <c r="G1038" s="16">
        <v>0.29181699235652098</v>
      </c>
      <c r="H1038" s="17">
        <v>29499.77</v>
      </c>
      <c r="I1038" s="16">
        <v>0.53905714015911399</v>
      </c>
      <c r="J1038" s="17">
        <v>53627.199999999997</v>
      </c>
      <c r="K1038" s="16">
        <v>0.49092622685336401</v>
      </c>
      <c r="L1038" s="18">
        <v>4.1554774833837698</v>
      </c>
      <c r="M1038" s="16">
        <v>-0.16064390421335001</v>
      </c>
      <c r="N1038" s="18">
        <v>2.2858853343079599</v>
      </c>
      <c r="O1038" s="16">
        <v>-0.13354734185410899</v>
      </c>
      <c r="P1038" s="15">
        <v>329497.17</v>
      </c>
      <c r="Q1038" s="16">
        <v>0.13380761882595199</v>
      </c>
      <c r="R1038" s="17">
        <v>80963.679999999993</v>
      </c>
      <c r="S1038" s="16">
        <v>0.36103697696764803</v>
      </c>
      <c r="T1038" s="17">
        <v>146879.24</v>
      </c>
      <c r="U1038" s="16">
        <v>0.31105738199730698</v>
      </c>
      <c r="V1038" s="18">
        <v>4.0696911256998201</v>
      </c>
      <c r="W1038" s="16">
        <v>-0.16695311147824701</v>
      </c>
      <c r="X1038" s="18">
        <v>2.2433202268748098</v>
      </c>
      <c r="Y1038" s="16">
        <v>-0.13519603764506999</v>
      </c>
      <c r="Z1038" s="15">
        <v>657941.55000000005</v>
      </c>
      <c r="AA1038" s="16">
        <v>0.11165774349723</v>
      </c>
      <c r="AB1038" s="17">
        <v>156686.42000000001</v>
      </c>
      <c r="AC1038" s="16">
        <v>0.209649314118804</v>
      </c>
      <c r="AD1038" s="17">
        <v>287809.55</v>
      </c>
      <c r="AE1038" s="16">
        <v>0.16555687977898401</v>
      </c>
      <c r="AF1038" s="18">
        <v>4.19909747124224</v>
      </c>
      <c r="AG1038" s="16">
        <v>-8.10082471653846E-2</v>
      </c>
      <c r="AH1038" s="18">
        <v>2.28603098820036</v>
      </c>
      <c r="AI1038" s="16">
        <v>-4.6243248370662599E-2</v>
      </c>
      <c r="AJ1038" s="15">
        <v>1366912.47</v>
      </c>
      <c r="AK1038" s="16">
        <v>0.109786789892119</v>
      </c>
      <c r="AL1038" s="17">
        <v>299284.81</v>
      </c>
      <c r="AM1038" s="16">
        <v>0.122280441105223</v>
      </c>
      <c r="AN1038" s="17">
        <v>558902.5</v>
      </c>
      <c r="AO1038" s="16">
        <v>8.0173943367906605E-2</v>
      </c>
      <c r="AP1038" s="18">
        <v>4.5672631029954402</v>
      </c>
      <c r="AQ1038" s="16">
        <v>-1.1132378998604E-2</v>
      </c>
      <c r="AR1038" s="18">
        <v>2.4457082764883</v>
      </c>
      <c r="AS1038" s="16">
        <v>2.7414886931897201E-2</v>
      </c>
    </row>
    <row r="1039" spans="1:45" x14ac:dyDescent="0.2">
      <c r="A1039" s="123"/>
      <c r="B1039" s="29"/>
      <c r="C1039" s="29"/>
      <c r="D1039" s="29"/>
      <c r="E1039" s="14" t="s">
        <v>279</v>
      </c>
      <c r="F1039" s="15">
        <v>75657.95</v>
      </c>
      <c r="G1039" s="16">
        <v>0.59427104690773402</v>
      </c>
      <c r="H1039" s="17">
        <v>19878.5</v>
      </c>
      <c r="I1039" s="16">
        <v>0.79987957643500995</v>
      </c>
      <c r="J1039" s="17">
        <v>35093.4</v>
      </c>
      <c r="K1039" s="16">
        <v>0.78194082234517104</v>
      </c>
      <c r="L1039" s="18">
        <v>3.80601906582489</v>
      </c>
      <c r="M1039" s="16">
        <v>-0.114234603369699</v>
      </c>
      <c r="N1039" s="18">
        <v>2.1559025343796798</v>
      </c>
      <c r="O1039" s="16">
        <v>-0.105317625077161</v>
      </c>
      <c r="P1039" s="15">
        <v>206033.96</v>
      </c>
      <c r="Q1039" s="16">
        <v>0.54106208648750198</v>
      </c>
      <c r="R1039" s="17">
        <v>50613.89</v>
      </c>
      <c r="S1039" s="16">
        <v>0.51920075951198397</v>
      </c>
      <c r="T1039" s="17">
        <v>90003.98</v>
      </c>
      <c r="U1039" s="16">
        <v>0.53671624747754898</v>
      </c>
      <c r="V1039" s="18">
        <v>4.0706999600307299</v>
      </c>
      <c r="W1039" s="16">
        <v>1.43900184611153E-2</v>
      </c>
      <c r="X1039" s="18">
        <v>2.2891649902593199</v>
      </c>
      <c r="Y1039" s="16">
        <v>2.8280035543885901E-3</v>
      </c>
      <c r="Z1039" s="15">
        <v>430068.74</v>
      </c>
      <c r="AA1039" s="16">
        <v>0.84716063558455201</v>
      </c>
      <c r="AB1039" s="17">
        <v>103252.18</v>
      </c>
      <c r="AC1039" s="16">
        <v>0.52309591584368298</v>
      </c>
      <c r="AD1039" s="17">
        <v>185291.84</v>
      </c>
      <c r="AE1039" s="16">
        <v>0.58932748329845996</v>
      </c>
      <c r="AF1039" s="18">
        <v>4.1652267293533196</v>
      </c>
      <c r="AG1039" s="16">
        <v>0.21276711228088399</v>
      </c>
      <c r="AH1039" s="18">
        <v>2.3210344287152598</v>
      </c>
      <c r="AI1039" s="16">
        <v>0.16222783220924999</v>
      </c>
      <c r="AJ1039" s="15">
        <v>884616</v>
      </c>
      <c r="AK1039" s="16">
        <v>1.1240026810066699</v>
      </c>
      <c r="AL1039" s="17">
        <v>206048.92</v>
      </c>
      <c r="AM1039" s="16">
        <v>0.56043039781300796</v>
      </c>
      <c r="AN1039" s="17">
        <v>374242.29</v>
      </c>
      <c r="AO1039" s="16">
        <v>0.65171955823657202</v>
      </c>
      <c r="AP1039" s="18">
        <v>4.2932328885781104</v>
      </c>
      <c r="AQ1039" s="16">
        <v>0.36116464020665301</v>
      </c>
      <c r="AR1039" s="18">
        <v>2.36375210294913</v>
      </c>
      <c r="AS1039" s="16">
        <v>0.28593420742339498</v>
      </c>
    </row>
    <row r="1040" spans="1:45" x14ac:dyDescent="0.2">
      <c r="A1040" s="123"/>
      <c r="B1040" s="29"/>
      <c r="C1040" s="29"/>
      <c r="D1040" s="29"/>
      <c r="E1040" s="14" t="s">
        <v>280</v>
      </c>
      <c r="F1040" s="15">
        <v>18265.34</v>
      </c>
      <c r="G1040" s="16">
        <v>5.7816577498607198E-2</v>
      </c>
      <c r="H1040" s="17">
        <v>2708.06</v>
      </c>
      <c r="I1040" s="16">
        <v>4.2146743940828298E-2</v>
      </c>
      <c r="J1040" s="17">
        <v>5735.94</v>
      </c>
      <c r="K1040" s="16">
        <v>2.2429150230565902E-2</v>
      </c>
      <c r="L1040" s="18">
        <v>6.7448062450610404</v>
      </c>
      <c r="M1040" s="16">
        <v>1.5036110460340899E-2</v>
      </c>
      <c r="N1040" s="18">
        <v>3.1843673399651999</v>
      </c>
      <c r="O1040" s="16">
        <v>3.4611129054821201E-2</v>
      </c>
      <c r="P1040" s="15">
        <v>52437.9</v>
      </c>
      <c r="Q1040" s="16">
        <v>2.23791856786314E-2</v>
      </c>
      <c r="R1040" s="17">
        <v>7910.96</v>
      </c>
      <c r="S1040" s="16">
        <v>1.91633568275014E-2</v>
      </c>
      <c r="T1040" s="17">
        <v>16786.2</v>
      </c>
      <c r="U1040" s="16">
        <v>4.8456109671738302E-4</v>
      </c>
      <c r="V1040" s="18">
        <v>6.6285128479982198</v>
      </c>
      <c r="W1040" s="16">
        <v>3.1553615321693001E-3</v>
      </c>
      <c r="X1040" s="18">
        <v>3.12386960717732</v>
      </c>
      <c r="Y1040" s="16">
        <v>2.1884020436970401E-2</v>
      </c>
      <c r="Z1040" s="15">
        <v>124644</v>
      </c>
      <c r="AA1040" s="16">
        <v>0.111791786206018</v>
      </c>
      <c r="AB1040" s="17">
        <v>18599.82</v>
      </c>
      <c r="AC1040" s="16">
        <v>0.117122408971661</v>
      </c>
      <c r="AD1040" s="17">
        <v>39610.68</v>
      </c>
      <c r="AE1040" s="16">
        <v>8.1424605714061099E-2</v>
      </c>
      <c r="AF1040" s="18">
        <v>6.7013551744049096</v>
      </c>
      <c r="AG1040" s="16">
        <v>-4.7717445490595596E-3</v>
      </c>
      <c r="AH1040" s="18">
        <v>3.1467270948138202</v>
      </c>
      <c r="AI1040" s="16">
        <v>2.8080719017767899E-2</v>
      </c>
      <c r="AJ1040" s="15">
        <v>298917.59999999998</v>
      </c>
      <c r="AK1040" s="16">
        <v>0.130021912590674</v>
      </c>
      <c r="AL1040" s="17">
        <v>43932.65</v>
      </c>
      <c r="AM1040" s="16">
        <v>0.16629677316590799</v>
      </c>
      <c r="AN1040" s="17">
        <v>94229.4</v>
      </c>
      <c r="AO1040" s="16">
        <v>8.7548374743648905E-2</v>
      </c>
      <c r="AP1040" s="18">
        <v>6.8039965720255902</v>
      </c>
      <c r="AQ1040" s="16">
        <v>-3.1102598763748299E-2</v>
      </c>
      <c r="AR1040" s="18">
        <v>3.1722328699959901</v>
      </c>
      <c r="AS1040" s="16">
        <v>3.9054389518109502E-2</v>
      </c>
    </row>
    <row r="1041" spans="1:45" x14ac:dyDescent="0.2">
      <c r="A1041" s="123"/>
      <c r="B1041" s="29"/>
      <c r="C1041" s="29"/>
      <c r="D1041" s="29"/>
      <c r="E1041" s="14" t="s">
        <v>281</v>
      </c>
      <c r="F1041" s="15">
        <v>46142.69</v>
      </c>
      <c r="G1041" s="16">
        <v>0.285823163085484</v>
      </c>
      <c r="H1041" s="17">
        <v>14323.73</v>
      </c>
      <c r="I1041" s="16">
        <v>0.551191138853933</v>
      </c>
      <c r="J1041" s="17">
        <v>23936.69</v>
      </c>
      <c r="K1041" s="16">
        <v>0.49715101675239698</v>
      </c>
      <c r="L1041" s="18">
        <v>3.22141579044006</v>
      </c>
      <c r="M1041" s="16">
        <v>-0.17107367952379601</v>
      </c>
      <c r="N1041" s="18">
        <v>1.9276971878735101</v>
      </c>
      <c r="O1041" s="16">
        <v>-0.141153331428998</v>
      </c>
      <c r="P1041" s="15">
        <v>126240.72</v>
      </c>
      <c r="Q1041" s="16">
        <v>0.26550058964131901</v>
      </c>
      <c r="R1041" s="17">
        <v>36668.769999999997</v>
      </c>
      <c r="S1041" s="16">
        <v>0.34126769594522699</v>
      </c>
      <c r="T1041" s="17">
        <v>61444.13</v>
      </c>
      <c r="U1041" s="16">
        <v>0.31512170586189397</v>
      </c>
      <c r="V1041" s="18">
        <v>3.4427312396898002</v>
      </c>
      <c r="W1041" s="16">
        <v>-5.64891755262266E-2</v>
      </c>
      <c r="X1041" s="18">
        <v>2.0545611110451101</v>
      </c>
      <c r="Y1041" s="16">
        <v>-3.7731197043891697E-2</v>
      </c>
      <c r="Z1041" s="15">
        <v>265416.77</v>
      </c>
      <c r="AA1041" s="16">
        <v>0.39450671574908103</v>
      </c>
      <c r="AB1041" s="17">
        <v>73306.37</v>
      </c>
      <c r="AC1041" s="16">
        <v>0.31038921434245598</v>
      </c>
      <c r="AD1041" s="17">
        <v>123960.69</v>
      </c>
      <c r="AE1041" s="16">
        <v>0.292738719937161</v>
      </c>
      <c r="AF1041" s="18">
        <v>3.6206508383923501</v>
      </c>
      <c r="AG1041" s="16">
        <v>6.4192760811782296E-2</v>
      </c>
      <c r="AH1041" s="18">
        <v>2.14113659741649</v>
      </c>
      <c r="AI1041" s="16">
        <v>7.8722787708305306E-2</v>
      </c>
      <c r="AJ1041" s="15">
        <v>562037.44999999995</v>
      </c>
      <c r="AK1041" s="16">
        <v>0.46724487055872799</v>
      </c>
      <c r="AL1041" s="17">
        <v>147568.18</v>
      </c>
      <c r="AM1041" s="16">
        <v>0.29184694195651401</v>
      </c>
      <c r="AN1041" s="17">
        <v>253115.16</v>
      </c>
      <c r="AO1041" s="16">
        <v>0.26685595794550399</v>
      </c>
      <c r="AP1041" s="18">
        <v>3.8086628838276702</v>
      </c>
      <c r="AQ1041" s="16">
        <v>0.13577299516347599</v>
      </c>
      <c r="AR1041" s="18">
        <v>2.22048118334753</v>
      </c>
      <c r="AS1041" s="16">
        <v>0.158178134898777</v>
      </c>
    </row>
    <row r="1042" spans="1:45" x14ac:dyDescent="0.2">
      <c r="A1042" s="123"/>
      <c r="B1042" s="29"/>
      <c r="C1042" s="29"/>
      <c r="D1042" s="29"/>
      <c r="E1042" s="14" t="s">
        <v>282</v>
      </c>
      <c r="F1042" s="15">
        <v>71422.53</v>
      </c>
      <c r="G1042" s="16">
        <v>0.170224813818453</v>
      </c>
      <c r="H1042" s="17">
        <v>11266.63</v>
      </c>
      <c r="I1042" s="16">
        <v>8.3786248439246397E-2</v>
      </c>
      <c r="J1042" s="17">
        <v>20945.54</v>
      </c>
      <c r="K1042" s="16">
        <v>0.15065659073829099</v>
      </c>
      <c r="L1042" s="18">
        <v>6.3392984415038001</v>
      </c>
      <c r="M1042" s="16">
        <v>7.9756100895067003E-2</v>
      </c>
      <c r="N1042" s="18">
        <v>3.4099159057250401</v>
      </c>
      <c r="O1042" s="16">
        <v>1.7006136529063302E-2</v>
      </c>
      <c r="P1042" s="15">
        <v>201543.53</v>
      </c>
      <c r="Q1042" s="16">
        <v>0.19738776320131901</v>
      </c>
      <c r="R1042" s="17">
        <v>32630.32</v>
      </c>
      <c r="S1042" s="16">
        <v>0.112895546415099</v>
      </c>
      <c r="T1042" s="17">
        <v>58838.27</v>
      </c>
      <c r="U1042" s="16">
        <v>0.16714115404375501</v>
      </c>
      <c r="V1042" s="18">
        <v>6.1765722800144198</v>
      </c>
      <c r="W1042" s="16">
        <v>7.5921066499357898E-2</v>
      </c>
      <c r="X1042" s="18">
        <v>3.4253816436139299</v>
      </c>
      <c r="Y1042" s="16">
        <v>2.5915125220946699E-2</v>
      </c>
      <c r="Z1042" s="15">
        <v>410832.6</v>
      </c>
      <c r="AA1042" s="16">
        <v>0.28063320354183602</v>
      </c>
      <c r="AB1042" s="17">
        <v>67280.25</v>
      </c>
      <c r="AC1042" s="16">
        <v>0.26054375923553802</v>
      </c>
      <c r="AD1042" s="17">
        <v>120506.5</v>
      </c>
      <c r="AE1042" s="16">
        <v>0.22819610859154801</v>
      </c>
      <c r="AF1042" s="18">
        <v>6.1062882495234501</v>
      </c>
      <c r="AG1042" s="16">
        <v>1.5937125672242501E-2</v>
      </c>
      <c r="AH1042" s="18">
        <v>3.4092152705455701</v>
      </c>
      <c r="AI1042" s="16">
        <v>4.2694399195272202E-2</v>
      </c>
      <c r="AJ1042" s="15">
        <v>891785.44</v>
      </c>
      <c r="AK1042" s="16">
        <v>0.407634031148492</v>
      </c>
      <c r="AL1042" s="17">
        <v>148479.29</v>
      </c>
      <c r="AM1042" s="16">
        <v>0.474945866406696</v>
      </c>
      <c r="AN1042" s="17">
        <v>261860.62</v>
      </c>
      <c r="AO1042" s="16">
        <v>0.32317694102083899</v>
      </c>
      <c r="AP1042" s="18">
        <v>6.0061267803745597</v>
      </c>
      <c r="AQ1042" s="16">
        <v>-4.5636817452962601E-2</v>
      </c>
      <c r="AR1042" s="18">
        <v>3.4055729341815502</v>
      </c>
      <c r="AS1042" s="16">
        <v>6.3829022037289795E-2</v>
      </c>
    </row>
    <row r="1043" spans="1:45" x14ac:dyDescent="0.2">
      <c r="A1043" s="123"/>
      <c r="B1043" s="29"/>
      <c r="C1043" s="29"/>
      <c r="D1043" s="29"/>
      <c r="E1043" s="14" t="s">
        <v>283</v>
      </c>
      <c r="F1043" s="15">
        <v>83843.75</v>
      </c>
      <c r="G1043" s="16">
        <v>0.41773944927073597</v>
      </c>
      <c r="H1043" s="17">
        <v>11863.57</v>
      </c>
      <c r="I1043" s="16">
        <v>-0.144900136227016</v>
      </c>
      <c r="J1043" s="17">
        <v>23991.66</v>
      </c>
      <c r="K1043" s="16">
        <v>0.30112966467994701</v>
      </c>
      <c r="L1043" s="18">
        <v>7.0673288057473398</v>
      </c>
      <c r="M1043" s="16">
        <v>0.65798114271144803</v>
      </c>
      <c r="N1043" s="18">
        <v>3.4947039929708898</v>
      </c>
      <c r="O1043" s="16">
        <v>8.9621955256452293E-2</v>
      </c>
      <c r="P1043" s="15">
        <v>235481.8</v>
      </c>
      <c r="Q1043" s="16">
        <v>0.410009867838033</v>
      </c>
      <c r="R1043" s="17">
        <v>33757.43</v>
      </c>
      <c r="S1043" s="16">
        <v>-0.24351199402651699</v>
      </c>
      <c r="T1043" s="17">
        <v>67807.63</v>
      </c>
      <c r="U1043" s="16">
        <v>0.27975820198729001</v>
      </c>
      <c r="V1043" s="18">
        <v>6.9757028304583599</v>
      </c>
      <c r="W1043" s="16">
        <v>0.86388925760107504</v>
      </c>
      <c r="X1043" s="18">
        <v>3.47279207369436</v>
      </c>
      <c r="Y1043" s="16">
        <v>0.101778340352482</v>
      </c>
      <c r="Z1043" s="15">
        <v>485421.6</v>
      </c>
      <c r="AA1043" s="16">
        <v>0.49676692379859</v>
      </c>
      <c r="AB1043" s="17">
        <v>86136.18</v>
      </c>
      <c r="AC1043" s="16">
        <v>-7.7097887356162506E-2</v>
      </c>
      <c r="AD1043" s="17">
        <v>141305.98000000001</v>
      </c>
      <c r="AE1043" s="16">
        <v>0.37459839932699102</v>
      </c>
      <c r="AF1043" s="18">
        <v>5.6355134393004196</v>
      </c>
      <c r="AG1043" s="16">
        <v>0.62180463484995396</v>
      </c>
      <c r="AH1043" s="18">
        <v>3.4352516432779399</v>
      </c>
      <c r="AI1043" s="16">
        <v>8.8875794218451598E-2</v>
      </c>
      <c r="AJ1043" s="15">
        <v>1029889.02</v>
      </c>
      <c r="AK1043" s="16">
        <v>0.59160704927943997</v>
      </c>
      <c r="AL1043" s="17">
        <v>211945.73</v>
      </c>
      <c r="AM1043" s="16">
        <v>9.8763201624595204E-2</v>
      </c>
      <c r="AN1043" s="17">
        <v>304791.92</v>
      </c>
      <c r="AO1043" s="16">
        <v>0.43123785728245601</v>
      </c>
      <c r="AP1043" s="18">
        <v>4.8592109876429204</v>
      </c>
      <c r="AQ1043" s="16">
        <v>0.448544187615804</v>
      </c>
      <c r="AR1043" s="18">
        <v>3.3789905585423701</v>
      </c>
      <c r="AS1043" s="16">
        <v>0.11204929437898099</v>
      </c>
    </row>
    <row r="1044" spans="1:45" x14ac:dyDescent="0.2">
      <c r="A1044" s="123"/>
      <c r="B1044" s="29"/>
      <c r="C1044" s="29"/>
      <c r="D1044" s="29"/>
      <c r="E1044" s="14" t="s">
        <v>284</v>
      </c>
      <c r="F1044" s="15">
        <v>157442.51</v>
      </c>
      <c r="G1044" s="16">
        <v>0.61394545968214498</v>
      </c>
      <c r="H1044" s="17">
        <v>60527.57</v>
      </c>
      <c r="I1044" s="16">
        <v>1.0006309859378399</v>
      </c>
      <c r="J1044" s="17">
        <v>98572.09</v>
      </c>
      <c r="K1044" s="16">
        <v>1.0094513765683399</v>
      </c>
      <c r="L1044" s="18">
        <v>2.6011701774910199</v>
      </c>
      <c r="M1044" s="16">
        <v>-0.193281784083948</v>
      </c>
      <c r="N1044" s="18">
        <v>1.59723213741334</v>
      </c>
      <c r="O1044" s="16">
        <v>-0.19682283507731599</v>
      </c>
      <c r="P1044" s="15">
        <v>430018.33</v>
      </c>
      <c r="Q1044" s="16">
        <v>0.50389413288408702</v>
      </c>
      <c r="R1044" s="17">
        <v>151845.82</v>
      </c>
      <c r="S1044" s="16">
        <v>0.706312067616093</v>
      </c>
      <c r="T1044" s="17">
        <v>247496.47</v>
      </c>
      <c r="U1044" s="16">
        <v>0.71654463998690499</v>
      </c>
      <c r="V1044" s="18">
        <v>2.83194051703234</v>
      </c>
      <c r="W1044" s="16">
        <v>-0.118628906501732</v>
      </c>
      <c r="X1044" s="18">
        <v>1.7374725789018299</v>
      </c>
      <c r="Y1044" s="16">
        <v>-0.123882887837068</v>
      </c>
      <c r="Z1044" s="15">
        <v>819903.05</v>
      </c>
      <c r="AA1044" s="16">
        <v>0.494885773940272</v>
      </c>
      <c r="AB1044" s="17">
        <v>281678.90000000002</v>
      </c>
      <c r="AC1044" s="16">
        <v>0.43248073240287799</v>
      </c>
      <c r="AD1044" s="17">
        <v>460977.06</v>
      </c>
      <c r="AE1044" s="16">
        <v>0.44871359929874999</v>
      </c>
      <c r="AF1044" s="18">
        <v>2.9107719818559401</v>
      </c>
      <c r="AG1044" s="16">
        <v>4.3564314776306901E-2</v>
      </c>
      <c r="AH1044" s="18">
        <v>1.7786200684259601</v>
      </c>
      <c r="AI1044" s="16">
        <v>3.1871154287412003E-2</v>
      </c>
      <c r="AJ1044" s="15">
        <v>1598629.34</v>
      </c>
      <c r="AK1044" s="16">
        <v>0.50497814682109399</v>
      </c>
      <c r="AL1044" s="17">
        <v>524994.47</v>
      </c>
      <c r="AM1044" s="16">
        <v>0.28658512571845801</v>
      </c>
      <c r="AN1044" s="17">
        <v>859563.46</v>
      </c>
      <c r="AO1044" s="16">
        <v>0.29819012279987001</v>
      </c>
      <c r="AP1044" s="18">
        <v>3.0450403410915898</v>
      </c>
      <c r="AQ1044" s="16">
        <v>0.16974626609388199</v>
      </c>
      <c r="AR1044" s="18">
        <v>1.8598153765168199</v>
      </c>
      <c r="AS1044" s="16">
        <v>0.159289475701166</v>
      </c>
    </row>
    <row r="1045" spans="1:45" x14ac:dyDescent="0.2">
      <c r="A1045" s="123"/>
      <c r="B1045" s="29"/>
      <c r="C1045" s="29"/>
      <c r="D1045" s="29"/>
      <c r="E1045" s="14" t="s">
        <v>285</v>
      </c>
      <c r="F1045" s="15">
        <v>99296.97</v>
      </c>
      <c r="G1045" s="16">
        <v>0.51793627133029296</v>
      </c>
      <c r="H1045" s="17">
        <v>45442.17</v>
      </c>
      <c r="I1045" s="16">
        <v>1.0296496029106901</v>
      </c>
      <c r="J1045" s="17">
        <v>72747.7</v>
      </c>
      <c r="K1045" s="16">
        <v>1.0198487300649901</v>
      </c>
      <c r="L1045" s="18">
        <v>2.1851282630208901</v>
      </c>
      <c r="M1045" s="16">
        <v>-0.25211905091724202</v>
      </c>
      <c r="N1045" s="18">
        <v>1.3649499571807799</v>
      </c>
      <c r="O1045" s="16">
        <v>-0.24849012268287399</v>
      </c>
      <c r="P1045" s="15">
        <v>268835.28999999998</v>
      </c>
      <c r="Q1045" s="16">
        <v>0.35427678166533799</v>
      </c>
      <c r="R1045" s="17">
        <v>110076.64</v>
      </c>
      <c r="S1045" s="16">
        <v>0.62615206522297895</v>
      </c>
      <c r="T1045" s="17">
        <v>176223.83</v>
      </c>
      <c r="U1045" s="16">
        <v>0.61857622577940397</v>
      </c>
      <c r="V1045" s="18">
        <v>2.4422555957376599</v>
      </c>
      <c r="W1045" s="16">
        <v>-0.16718933571588299</v>
      </c>
      <c r="X1045" s="18">
        <v>1.52553312454961</v>
      </c>
      <c r="Y1045" s="16">
        <v>-0.16329131733465099</v>
      </c>
      <c r="Z1045" s="15">
        <v>497360.79</v>
      </c>
      <c r="AA1045" s="16">
        <v>0.22076649218278399</v>
      </c>
      <c r="AB1045" s="17">
        <v>207630.79</v>
      </c>
      <c r="AC1045" s="16">
        <v>0.31184179916557497</v>
      </c>
      <c r="AD1045" s="17">
        <v>332781.77</v>
      </c>
      <c r="AE1045" s="16">
        <v>0.30929958942868402</v>
      </c>
      <c r="AF1045" s="18">
        <v>2.3954096114550301</v>
      </c>
      <c r="AG1045" s="16">
        <v>-6.9425526035777396E-2</v>
      </c>
      <c r="AH1045" s="18">
        <v>1.49455539586799</v>
      </c>
      <c r="AI1045" s="16">
        <v>-6.7618670288081995E-2</v>
      </c>
      <c r="AJ1045" s="15">
        <v>983419.78</v>
      </c>
      <c r="AK1045" s="16">
        <v>0.168635472031476</v>
      </c>
      <c r="AL1045" s="17">
        <v>389333.71</v>
      </c>
      <c r="AM1045" s="16">
        <v>0.143227716910586</v>
      </c>
      <c r="AN1045" s="17">
        <v>624446.82999999996</v>
      </c>
      <c r="AO1045" s="16">
        <v>0.14043177811886301</v>
      </c>
      <c r="AP1045" s="18">
        <v>2.5259045254519599</v>
      </c>
      <c r="AQ1045" s="16">
        <v>2.22245793598769E-2</v>
      </c>
      <c r="AR1045" s="18">
        <v>1.57486551737319</v>
      </c>
      <c r="AS1045" s="16">
        <v>2.47307155533097E-2</v>
      </c>
    </row>
    <row r="1046" spans="1:45" x14ac:dyDescent="0.2">
      <c r="A1046" s="123"/>
      <c r="B1046" s="29"/>
      <c r="C1046" s="29"/>
      <c r="D1046" s="29"/>
      <c r="E1046" s="14" t="s">
        <v>286</v>
      </c>
      <c r="F1046" s="15">
        <v>51039.06</v>
      </c>
      <c r="G1046" s="16">
        <v>8.7006182035571505E-2</v>
      </c>
      <c r="H1046" s="17">
        <v>9510.2800000000007</v>
      </c>
      <c r="I1046" s="16">
        <v>0.12576469251311601</v>
      </c>
      <c r="J1046" s="17">
        <v>13925.61</v>
      </c>
      <c r="K1046" s="16">
        <v>7.7451646397794005E-2</v>
      </c>
      <c r="L1046" s="18">
        <v>5.36672526991845</v>
      </c>
      <c r="M1046" s="16">
        <v>-3.4428607270513299E-2</v>
      </c>
      <c r="N1046" s="18">
        <v>3.6651220305609602</v>
      </c>
      <c r="O1046" s="16">
        <v>8.8677164026068102E-3</v>
      </c>
      <c r="P1046" s="15">
        <v>141343.56</v>
      </c>
      <c r="Q1046" s="16">
        <v>5.5791348495591302E-2</v>
      </c>
      <c r="R1046" s="17">
        <v>26697.75</v>
      </c>
      <c r="S1046" s="16">
        <v>0.119658370571053</v>
      </c>
      <c r="T1046" s="17">
        <v>38596.550000000003</v>
      </c>
      <c r="U1046" s="16">
        <v>5.3606906164369798E-2</v>
      </c>
      <c r="V1046" s="18">
        <v>5.2942124336320502</v>
      </c>
      <c r="W1046" s="16">
        <v>-5.7041526017340402E-2</v>
      </c>
      <c r="X1046" s="18">
        <v>3.6620775691091598</v>
      </c>
      <c r="Y1046" s="16">
        <v>2.0732991768001E-3</v>
      </c>
      <c r="Z1046" s="15">
        <v>314531.89</v>
      </c>
      <c r="AA1046" s="16">
        <v>-4.76083069930619E-2</v>
      </c>
      <c r="AB1046" s="17">
        <v>57357.62</v>
      </c>
      <c r="AC1046" s="16">
        <v>1.319629885373E-2</v>
      </c>
      <c r="AD1046" s="17">
        <v>84444.21</v>
      </c>
      <c r="AE1046" s="16">
        <v>-4.4825364119551799E-2</v>
      </c>
      <c r="AF1046" s="18">
        <v>5.48369841705426</v>
      </c>
      <c r="AG1046" s="16">
        <v>-6.0012660839348302E-2</v>
      </c>
      <c r="AH1046" s="18">
        <v>3.7247300910269598</v>
      </c>
      <c r="AI1046" s="16">
        <v>-2.9135435227977198E-3</v>
      </c>
      <c r="AJ1046" s="15">
        <v>727848.73</v>
      </c>
      <c r="AK1046" s="16">
        <v>-3.21166812005668E-2</v>
      </c>
      <c r="AL1046" s="17">
        <v>130198.24</v>
      </c>
      <c r="AM1046" s="16">
        <v>2.1525047669851801E-2</v>
      </c>
      <c r="AN1046" s="17">
        <v>192706.08</v>
      </c>
      <c r="AO1046" s="16">
        <v>-5.1923764087306701E-2</v>
      </c>
      <c r="AP1046" s="18">
        <v>5.5903115894654203</v>
      </c>
      <c r="AQ1046" s="16">
        <v>-5.2511418092760498E-2</v>
      </c>
      <c r="AR1046" s="18">
        <v>3.7769889253105</v>
      </c>
      <c r="AS1046" s="16">
        <v>2.0891867274441301E-2</v>
      </c>
    </row>
    <row r="1047" spans="1:45" x14ac:dyDescent="0.2">
      <c r="A1047" s="123"/>
      <c r="B1047" s="29"/>
      <c r="C1047" s="29"/>
      <c r="D1047" s="29"/>
      <c r="E1047" s="14" t="s">
        <v>287</v>
      </c>
      <c r="F1047" s="15">
        <v>55784.04</v>
      </c>
      <c r="G1047" s="16">
        <v>-1.1472187689073E-3</v>
      </c>
      <c r="H1047" s="17">
        <v>12281.98</v>
      </c>
      <c r="I1047" s="16">
        <v>9.6020030957232397E-3</v>
      </c>
      <c r="J1047" s="17">
        <v>16785.79</v>
      </c>
      <c r="K1047" s="16">
        <v>-3.1079609933376499E-2</v>
      </c>
      <c r="L1047" s="18">
        <v>4.5419419344437904</v>
      </c>
      <c r="M1047" s="16">
        <v>-1.0646989439076399E-2</v>
      </c>
      <c r="N1047" s="18">
        <v>3.32328952048131</v>
      </c>
      <c r="O1047" s="16">
        <v>3.0892518592173599E-2</v>
      </c>
      <c r="P1047" s="15">
        <v>159093.29999999999</v>
      </c>
      <c r="Q1047" s="16">
        <v>-4.0944878472169897E-2</v>
      </c>
      <c r="R1047" s="17">
        <v>35996.97</v>
      </c>
      <c r="S1047" s="16">
        <v>1.5709265995169801E-2</v>
      </c>
      <c r="T1047" s="17">
        <v>48282.92</v>
      </c>
      <c r="U1047" s="16">
        <v>-4.7340449040926401E-2</v>
      </c>
      <c r="V1047" s="18">
        <v>4.4196303188851704</v>
      </c>
      <c r="W1047" s="16">
        <v>-5.5777914373786201E-2</v>
      </c>
      <c r="X1047" s="18">
        <v>3.2950223391625899</v>
      </c>
      <c r="Y1047" s="16">
        <v>6.7133852406327504E-3</v>
      </c>
      <c r="Z1047" s="15">
        <v>376352.36</v>
      </c>
      <c r="AA1047" s="16">
        <v>-9.1665891926610094E-2</v>
      </c>
      <c r="AB1047" s="17">
        <v>84948.3</v>
      </c>
      <c r="AC1047" s="16">
        <v>-5.4007402832533302E-2</v>
      </c>
      <c r="AD1047" s="17">
        <v>113307.81</v>
      </c>
      <c r="AE1047" s="16">
        <v>-0.146359754051027</v>
      </c>
      <c r="AF1047" s="18">
        <v>4.4303695306439304</v>
      </c>
      <c r="AG1047" s="16">
        <v>-3.9808439523560397E-2</v>
      </c>
      <c r="AH1047" s="18">
        <v>3.3215041399176299</v>
      </c>
      <c r="AI1047" s="16">
        <v>6.4071325577691296E-2</v>
      </c>
      <c r="AJ1047" s="15">
        <v>873331.27</v>
      </c>
      <c r="AK1047" s="16">
        <v>-5.2823527624161599E-2</v>
      </c>
      <c r="AL1047" s="17">
        <v>190552.14</v>
      </c>
      <c r="AM1047" s="16">
        <v>-3.5489146527572103E-2</v>
      </c>
      <c r="AN1047" s="17">
        <v>261172.97</v>
      </c>
      <c r="AO1047" s="16">
        <v>-9.5423289428421598E-2</v>
      </c>
      <c r="AP1047" s="18">
        <v>4.5831617005193399</v>
      </c>
      <c r="AQ1047" s="16">
        <v>-1.79721991040146E-2</v>
      </c>
      <c r="AR1047" s="18">
        <v>3.3438807622396798</v>
      </c>
      <c r="AS1047" s="16">
        <v>4.7093586764291401E-2</v>
      </c>
    </row>
    <row r="1048" spans="1:45" x14ac:dyDescent="0.2">
      <c r="A1048" s="123"/>
      <c r="B1048" s="29"/>
      <c r="C1048" s="29"/>
      <c r="D1048" s="29"/>
      <c r="E1048" s="14" t="s">
        <v>288</v>
      </c>
      <c r="F1048" s="15">
        <v>76134.28</v>
      </c>
      <c r="G1048" s="16">
        <v>0.48895743831578298</v>
      </c>
      <c r="H1048" s="17">
        <v>10730.13</v>
      </c>
      <c r="I1048" s="16">
        <v>0.495680282349793</v>
      </c>
      <c r="J1048" s="17">
        <v>22154.81</v>
      </c>
      <c r="K1048" s="16">
        <v>0.48977055790049201</v>
      </c>
      <c r="L1048" s="18">
        <v>7.0953734950089098</v>
      </c>
      <c r="M1048" s="16">
        <v>-4.4948403167068404E-3</v>
      </c>
      <c r="N1048" s="18">
        <v>3.4364672953638502</v>
      </c>
      <c r="O1048" s="16">
        <v>-5.4580188901994604E-4</v>
      </c>
      <c r="P1048" s="15">
        <v>202659.09</v>
      </c>
      <c r="Q1048" s="16">
        <v>0.47549961423222098</v>
      </c>
      <c r="R1048" s="17">
        <v>28353.74</v>
      </c>
      <c r="S1048" s="16">
        <v>0.44521914736691298</v>
      </c>
      <c r="T1048" s="17">
        <v>58508.56</v>
      </c>
      <c r="U1048" s="16">
        <v>0.44206826910824498</v>
      </c>
      <c r="V1048" s="18">
        <v>7.1475258643127804</v>
      </c>
      <c r="W1048" s="16">
        <v>2.0952162805534601E-2</v>
      </c>
      <c r="X1048" s="18">
        <v>3.4637511160760099</v>
      </c>
      <c r="Y1048" s="16">
        <v>2.3182914318369802E-2</v>
      </c>
      <c r="Z1048" s="15">
        <v>411676.56</v>
      </c>
      <c r="AA1048" s="16">
        <v>0.67309645891345005</v>
      </c>
      <c r="AB1048" s="17">
        <v>57451.35</v>
      </c>
      <c r="AC1048" s="16">
        <v>0.60852816272042898</v>
      </c>
      <c r="AD1048" s="17">
        <v>119096.85</v>
      </c>
      <c r="AE1048" s="16">
        <v>0.61172143574481297</v>
      </c>
      <c r="AF1048" s="18">
        <v>7.1656551151539496</v>
      </c>
      <c r="AG1048" s="16">
        <v>4.0141228291471202E-2</v>
      </c>
      <c r="AH1048" s="18">
        <v>3.4566536394539402</v>
      </c>
      <c r="AI1048" s="16">
        <v>3.8080416260192401E-2</v>
      </c>
      <c r="AJ1048" s="15">
        <v>863937.12</v>
      </c>
      <c r="AK1048" s="16">
        <v>0.93725791903399103</v>
      </c>
      <c r="AL1048" s="17">
        <v>120174.48</v>
      </c>
      <c r="AM1048" s="16">
        <v>0.80165583644567195</v>
      </c>
      <c r="AN1048" s="17">
        <v>249311.2</v>
      </c>
      <c r="AO1048" s="16">
        <v>0.80682115730936499</v>
      </c>
      <c r="AP1048" s="18">
        <v>7.18902316032489</v>
      </c>
      <c r="AQ1048" s="16">
        <v>7.5265253132827198E-2</v>
      </c>
      <c r="AR1048" s="18">
        <v>3.4652960637147499</v>
      </c>
      <c r="AS1048" s="16">
        <v>7.2191296408586902E-2</v>
      </c>
    </row>
    <row r="1049" spans="1:45" x14ac:dyDescent="0.2">
      <c r="A1049" s="123"/>
      <c r="B1049" s="29"/>
      <c r="C1049" s="29"/>
      <c r="D1049" s="29"/>
      <c r="E1049" s="14" t="s">
        <v>289</v>
      </c>
      <c r="F1049" s="15">
        <v>45131.39</v>
      </c>
      <c r="G1049" s="16">
        <v>0.29576645110462602</v>
      </c>
      <c r="H1049" s="17">
        <v>13023.14</v>
      </c>
      <c r="I1049" s="16">
        <v>0.43785958524109297</v>
      </c>
      <c r="J1049" s="17">
        <v>22237.8</v>
      </c>
      <c r="K1049" s="16">
        <v>0.43849626044533102</v>
      </c>
      <c r="L1049" s="18">
        <v>3.4654768358475798</v>
      </c>
      <c r="M1049" s="16">
        <v>-9.8822677537487705E-2</v>
      </c>
      <c r="N1049" s="18">
        <v>2.0294898775958101</v>
      </c>
      <c r="O1049" s="16">
        <v>-9.9221536590243395E-2</v>
      </c>
      <c r="P1049" s="15">
        <v>126925.21</v>
      </c>
      <c r="Q1049" s="16">
        <v>0.31739689654292003</v>
      </c>
      <c r="R1049" s="17">
        <v>36343.58</v>
      </c>
      <c r="S1049" s="16">
        <v>0.374583155412824</v>
      </c>
      <c r="T1049" s="17">
        <v>61790.27</v>
      </c>
      <c r="U1049" s="16">
        <v>0.38442447492251203</v>
      </c>
      <c r="V1049" s="18">
        <v>3.4923694913929801</v>
      </c>
      <c r="W1049" s="16">
        <v>-4.1602618688230703E-2</v>
      </c>
      <c r="X1049" s="18">
        <v>2.0541293961007101</v>
      </c>
      <c r="Y1049" s="16">
        <v>-4.8415482096517699E-2</v>
      </c>
      <c r="Z1049" s="15">
        <v>259032.95999999999</v>
      </c>
      <c r="AA1049" s="16">
        <v>0.432867841454042</v>
      </c>
      <c r="AB1049" s="17">
        <v>73257.919999999998</v>
      </c>
      <c r="AC1049" s="16">
        <v>0.31959588885394402</v>
      </c>
      <c r="AD1049" s="17">
        <v>125291.94</v>
      </c>
      <c r="AE1049" s="16">
        <v>0.35314758271039198</v>
      </c>
      <c r="AF1049" s="18">
        <v>3.5359038312854101</v>
      </c>
      <c r="AG1049" s="16">
        <v>8.5838364272621301E-2</v>
      </c>
      <c r="AH1049" s="18">
        <v>2.06743514387278</v>
      </c>
      <c r="AI1049" s="16">
        <v>5.8914681415583897E-2</v>
      </c>
      <c r="AJ1049" s="15">
        <v>545642.81999999995</v>
      </c>
      <c r="AK1049" s="16">
        <v>0.568774239735376</v>
      </c>
      <c r="AL1049" s="17">
        <v>146508.75</v>
      </c>
      <c r="AM1049" s="16">
        <v>0.29846347325768102</v>
      </c>
      <c r="AN1049" s="17">
        <v>251970.65</v>
      </c>
      <c r="AO1049" s="16">
        <v>0.326577791396088</v>
      </c>
      <c r="AP1049" s="18">
        <v>3.7243019273592899</v>
      </c>
      <c r="AQ1049" s="16">
        <v>0.20817741279969901</v>
      </c>
      <c r="AR1049" s="18">
        <v>2.1655014978927101</v>
      </c>
      <c r="AS1049" s="16">
        <v>0.182572367719499</v>
      </c>
    </row>
    <row r="1050" spans="1:45" x14ac:dyDescent="0.2">
      <c r="A1050" s="123"/>
      <c r="B1050" s="29"/>
      <c r="C1050" s="29"/>
      <c r="D1050" s="29"/>
      <c r="E1050" s="14" t="s">
        <v>290</v>
      </c>
      <c r="F1050" s="15">
        <v>30536.57</v>
      </c>
      <c r="G1050" s="16">
        <v>0.15669263898726901</v>
      </c>
      <c r="H1050" s="17">
        <v>5816.8</v>
      </c>
      <c r="I1050" s="16">
        <v>0.42500171486246802</v>
      </c>
      <c r="J1050" s="17">
        <v>8431.86</v>
      </c>
      <c r="K1050" s="16">
        <v>3.6737664867018301E-2</v>
      </c>
      <c r="L1050" s="18">
        <v>5.2497197771970798</v>
      </c>
      <c r="M1050" s="16">
        <v>-0.188286844202917</v>
      </c>
      <c r="N1050" s="18">
        <v>3.6215698552869702</v>
      </c>
      <c r="O1050" s="16">
        <v>0.115704269445672</v>
      </c>
      <c r="P1050" s="15">
        <v>83099.17</v>
      </c>
      <c r="Q1050" s="16">
        <v>0.26735318954500897</v>
      </c>
      <c r="R1050" s="17">
        <v>15423.84</v>
      </c>
      <c r="S1050" s="16">
        <v>0.75807721987477705</v>
      </c>
      <c r="T1050" s="17">
        <v>22376.080000000002</v>
      </c>
      <c r="U1050" s="16">
        <v>0.133480302962762</v>
      </c>
      <c r="V1050" s="18">
        <v>5.3877095457421804</v>
      </c>
      <c r="W1050" s="16">
        <v>-0.27912541314011202</v>
      </c>
      <c r="X1050" s="18">
        <v>3.7137501296026798</v>
      </c>
      <c r="Y1050" s="16">
        <v>0.118107819105742</v>
      </c>
      <c r="Z1050" s="15">
        <v>171227.07</v>
      </c>
      <c r="AA1050" s="16">
        <v>0.202812154518382</v>
      </c>
      <c r="AB1050" s="17">
        <v>30513.16</v>
      </c>
      <c r="AC1050" s="16">
        <v>0.72229208764661401</v>
      </c>
      <c r="AD1050" s="17">
        <v>46194.59</v>
      </c>
      <c r="AE1050" s="16">
        <v>0.112508492299793</v>
      </c>
      <c r="AF1050" s="18">
        <v>5.61158103585469</v>
      </c>
      <c r="AG1050" s="16">
        <v>-0.301621273681901</v>
      </c>
      <c r="AH1050" s="18">
        <v>3.7066476832027302</v>
      </c>
      <c r="AI1050" s="16">
        <v>8.1171211585011699E-2</v>
      </c>
      <c r="AJ1050" s="15">
        <v>340763.07</v>
      </c>
      <c r="AK1050" s="16">
        <v>8.3347647598031496E-2</v>
      </c>
      <c r="AL1050" s="17">
        <v>60141.2</v>
      </c>
      <c r="AM1050" s="16">
        <v>0.57972155008200499</v>
      </c>
      <c r="AN1050" s="17">
        <v>93013.18</v>
      </c>
      <c r="AO1050" s="16">
        <v>2.3427108150903899E-2</v>
      </c>
      <c r="AP1050" s="18">
        <v>5.6660503947377201</v>
      </c>
      <c r="AQ1050" s="16">
        <v>-0.31421607336951701</v>
      </c>
      <c r="AR1050" s="18">
        <v>3.6635998253150799</v>
      </c>
      <c r="AS1050" s="16">
        <v>5.8548907850789901E-2</v>
      </c>
    </row>
    <row r="1051" spans="1:45" x14ac:dyDescent="0.2">
      <c r="A1051" s="123"/>
      <c r="B1051" s="29"/>
      <c r="C1051" s="29"/>
      <c r="D1051" s="29"/>
      <c r="E1051" s="14" t="s">
        <v>291</v>
      </c>
      <c r="F1051" s="15">
        <v>19912.099999999999</v>
      </c>
      <c r="G1051" s="16">
        <v>0.12558216307179701</v>
      </c>
      <c r="H1051" s="17">
        <v>2867.98</v>
      </c>
      <c r="I1051" s="16">
        <v>-9.7472213686162299E-3</v>
      </c>
      <c r="J1051" s="17">
        <v>5917.8</v>
      </c>
      <c r="K1051" s="16">
        <v>-2.6947364163544402E-3</v>
      </c>
      <c r="L1051" s="18">
        <v>6.9429005781072402</v>
      </c>
      <c r="M1051" s="16">
        <v>0.13666145388397699</v>
      </c>
      <c r="N1051" s="18">
        <v>3.3647808307141198</v>
      </c>
      <c r="O1051" s="16">
        <v>0.12862350593359001</v>
      </c>
      <c r="P1051" s="15">
        <v>57397.74</v>
      </c>
      <c r="Q1051" s="16">
        <v>7.9423700451514007E-2</v>
      </c>
      <c r="R1051" s="17">
        <v>9155.18</v>
      </c>
      <c r="S1051" s="16">
        <v>3.6618933690528599E-2</v>
      </c>
      <c r="T1051" s="17">
        <v>18770.78</v>
      </c>
      <c r="U1051" s="16">
        <v>3.9437741263298999E-2</v>
      </c>
      <c r="V1051" s="18">
        <v>6.2694277993442</v>
      </c>
      <c r="W1051" s="16">
        <v>4.1292673102731603E-2</v>
      </c>
      <c r="X1051" s="18">
        <v>3.05782391568171</v>
      </c>
      <c r="Y1051" s="16">
        <v>3.84688352181798E-2</v>
      </c>
      <c r="Z1051" s="15">
        <v>121937.7</v>
      </c>
      <c r="AA1051" s="16">
        <v>0.18567421056469799</v>
      </c>
      <c r="AB1051" s="17">
        <v>19646.14</v>
      </c>
      <c r="AC1051" s="16">
        <v>0.167461766285874</v>
      </c>
      <c r="AD1051" s="17">
        <v>40364.18</v>
      </c>
      <c r="AE1051" s="16">
        <v>0.16317787862475699</v>
      </c>
      <c r="AF1051" s="18">
        <v>6.2067001456774697</v>
      </c>
      <c r="AG1051" s="16">
        <v>1.56000348831675E-2</v>
      </c>
      <c r="AH1051" s="18">
        <v>3.02093836664092</v>
      </c>
      <c r="AI1051" s="16">
        <v>1.9340405584861602E-2</v>
      </c>
      <c r="AJ1051" s="15">
        <v>272740.56</v>
      </c>
      <c r="AK1051" s="16">
        <v>0.224417750689861</v>
      </c>
      <c r="AL1051" s="17">
        <v>47427.16</v>
      </c>
      <c r="AM1051" s="16">
        <v>0.29346294373576598</v>
      </c>
      <c r="AN1051" s="17">
        <v>96129.35</v>
      </c>
      <c r="AO1051" s="16">
        <v>0.26898708193305498</v>
      </c>
      <c r="AP1051" s="18">
        <v>5.7507251119400804</v>
      </c>
      <c r="AQ1051" s="16">
        <v>-5.33801090941875E-2</v>
      </c>
      <c r="AR1051" s="18">
        <v>2.8372246353480999</v>
      </c>
      <c r="AS1051" s="16">
        <v>-3.5121973956820103E-2</v>
      </c>
    </row>
    <row r="1052" spans="1:45" x14ac:dyDescent="0.2">
      <c r="A1052" s="123"/>
      <c r="B1052" s="29"/>
      <c r="C1052" s="29"/>
      <c r="D1052" s="29"/>
      <c r="E1052" s="14" t="s">
        <v>292</v>
      </c>
      <c r="F1052" s="15">
        <v>156381.51999999999</v>
      </c>
      <c r="G1052" s="16">
        <v>4.2728516220678497E-2</v>
      </c>
      <c r="H1052" s="17">
        <v>24789.119999999999</v>
      </c>
      <c r="I1052" s="16">
        <v>1.4775973804014001E-2</v>
      </c>
      <c r="J1052" s="17">
        <v>49807.98</v>
      </c>
      <c r="K1052" s="16">
        <v>2.2970217235436699E-2</v>
      </c>
      <c r="L1052" s="18">
        <v>6.3084740402241</v>
      </c>
      <c r="M1052" s="16">
        <v>2.7545530381332301E-2</v>
      </c>
      <c r="N1052" s="18">
        <v>3.13968805801801</v>
      </c>
      <c r="O1052" s="16">
        <v>1.9314637564560099E-2</v>
      </c>
      <c r="P1052" s="15">
        <v>476595.57</v>
      </c>
      <c r="Q1052" s="16">
        <v>9.7576443017842796E-2</v>
      </c>
      <c r="R1052" s="17">
        <v>75900.66</v>
      </c>
      <c r="S1052" s="16">
        <v>3.5973349919681999E-2</v>
      </c>
      <c r="T1052" s="17">
        <v>151831.5</v>
      </c>
      <c r="U1052" s="16">
        <v>4.4300160388558503E-2</v>
      </c>
      <c r="V1052" s="18">
        <v>6.2792019199832998</v>
      </c>
      <c r="W1052" s="16">
        <v>5.9463974727667297E-2</v>
      </c>
      <c r="X1052" s="18">
        <v>3.1389768921468901</v>
      </c>
      <c r="Y1052" s="16">
        <v>5.1016254377918901E-2</v>
      </c>
      <c r="Z1052" s="15">
        <v>926746.85</v>
      </c>
      <c r="AA1052" s="16">
        <v>0.16090107224031</v>
      </c>
      <c r="AB1052" s="17">
        <v>150300.68</v>
      </c>
      <c r="AC1052" s="16">
        <v>8.2635859921239396E-2</v>
      </c>
      <c r="AD1052" s="17">
        <v>300630.96000000002</v>
      </c>
      <c r="AE1052" s="16">
        <v>9.3511901029250305E-2</v>
      </c>
      <c r="AF1052" s="18">
        <v>6.1659524760633202</v>
      </c>
      <c r="AG1052" s="16">
        <v>7.2291354107524602E-2</v>
      </c>
      <c r="AH1052" s="18">
        <v>3.0826726894661798</v>
      </c>
      <c r="AI1052" s="16">
        <v>6.16263720107946E-2</v>
      </c>
      <c r="AJ1052" s="15">
        <v>1915716.48</v>
      </c>
      <c r="AK1052" s="16">
        <v>0.25671496877135802</v>
      </c>
      <c r="AL1052" s="17">
        <v>310856.75</v>
      </c>
      <c r="AM1052" s="16">
        <v>0.13455132507863099</v>
      </c>
      <c r="AN1052" s="17">
        <v>622790.75</v>
      </c>
      <c r="AO1052" s="16">
        <v>0.15065495188424599</v>
      </c>
      <c r="AP1052" s="18">
        <v>6.1626986706899602</v>
      </c>
      <c r="AQ1052" s="16">
        <v>0.107675731359495</v>
      </c>
      <c r="AR1052" s="18">
        <v>3.07601948166378</v>
      </c>
      <c r="AS1052" s="16">
        <v>9.2173606617200199E-2</v>
      </c>
    </row>
    <row r="1053" spans="1:45" x14ac:dyDescent="0.2">
      <c r="A1053" s="123"/>
      <c r="B1053" s="29"/>
      <c r="C1053" s="29"/>
      <c r="D1053" s="29"/>
      <c r="E1053" s="14" t="s">
        <v>293</v>
      </c>
      <c r="F1053" s="15">
        <v>23968.26</v>
      </c>
      <c r="G1053" s="16">
        <v>0.66955580461783804</v>
      </c>
      <c r="H1053" s="17">
        <v>6608.87</v>
      </c>
      <c r="I1053" s="16">
        <v>0.92047412728440403</v>
      </c>
      <c r="J1053" s="17">
        <v>11464.67</v>
      </c>
      <c r="K1053" s="16">
        <v>0.86431039669569298</v>
      </c>
      <c r="L1053" s="18">
        <v>3.6266805066524199</v>
      </c>
      <c r="M1053" s="16">
        <v>-0.13065436243151601</v>
      </c>
      <c r="N1053" s="18">
        <v>2.09061926771551</v>
      </c>
      <c r="O1053" s="16">
        <v>-0.104464681644773</v>
      </c>
      <c r="P1053" s="15">
        <v>62668.3</v>
      </c>
      <c r="Q1053" s="16">
        <v>0.54767840706552795</v>
      </c>
      <c r="R1053" s="17">
        <v>16064.46</v>
      </c>
      <c r="S1053" s="16">
        <v>0.54858318913786397</v>
      </c>
      <c r="T1053" s="17">
        <v>28070.27</v>
      </c>
      <c r="U1053" s="16">
        <v>0.54436754163480205</v>
      </c>
      <c r="V1053" s="18">
        <v>3.9010523852031098</v>
      </c>
      <c r="W1053" s="16">
        <v>-5.8426442872574395E-4</v>
      </c>
      <c r="X1053" s="18">
        <v>2.2325506665949399</v>
      </c>
      <c r="Y1053" s="16">
        <v>2.14383256670954E-3</v>
      </c>
      <c r="Z1053" s="15">
        <v>127013.4</v>
      </c>
      <c r="AA1053" s="16">
        <v>0.71884851464527699</v>
      </c>
      <c r="AB1053" s="17">
        <v>32064.3</v>
      </c>
      <c r="AC1053" s="16">
        <v>0.45555809263026198</v>
      </c>
      <c r="AD1053" s="17">
        <v>56465.3</v>
      </c>
      <c r="AE1053" s="16">
        <v>0.49329561039803199</v>
      </c>
      <c r="AF1053" s="18">
        <v>3.9612091952732502</v>
      </c>
      <c r="AG1053" s="16">
        <v>0.18088623418611699</v>
      </c>
      <c r="AH1053" s="18">
        <v>2.2494062725249</v>
      </c>
      <c r="AI1053" s="16">
        <v>0.151043706736086</v>
      </c>
      <c r="AJ1053" s="15">
        <v>268694.81</v>
      </c>
      <c r="AK1053" s="16">
        <v>0.93388622771471597</v>
      </c>
      <c r="AL1053" s="17">
        <v>63488.41</v>
      </c>
      <c r="AM1053" s="16">
        <v>0.41233745143786599</v>
      </c>
      <c r="AN1053" s="17">
        <v>113490.22</v>
      </c>
      <c r="AO1053" s="16">
        <v>0.48065768262713998</v>
      </c>
      <c r="AP1053" s="18">
        <v>4.2321867881082502</v>
      </c>
      <c r="AQ1053" s="16">
        <v>0.36928056800155901</v>
      </c>
      <c r="AR1053" s="18">
        <v>2.36755916060432</v>
      </c>
      <c r="AS1053" s="16">
        <v>0.30609947890413802</v>
      </c>
    </row>
    <row r="1054" spans="1:45" x14ac:dyDescent="0.2">
      <c r="A1054" s="123"/>
      <c r="B1054" s="29"/>
      <c r="C1054" s="29"/>
      <c r="D1054" s="29"/>
      <c r="E1054" s="14" t="s">
        <v>294</v>
      </c>
      <c r="F1054" s="15">
        <v>94475.98</v>
      </c>
      <c r="G1054" s="16">
        <v>1.39769055001572E-2</v>
      </c>
      <c r="H1054" s="17">
        <v>13257.79</v>
      </c>
      <c r="I1054" s="16">
        <v>0.16621716718565799</v>
      </c>
      <c r="J1054" s="17">
        <v>26687.09</v>
      </c>
      <c r="K1054" s="16">
        <v>-8.8229013741603399E-2</v>
      </c>
      <c r="L1054" s="18">
        <v>7.1260730483738204</v>
      </c>
      <c r="M1054" s="16">
        <v>-0.130541948763188</v>
      </c>
      <c r="N1054" s="18">
        <v>3.5401379468499599</v>
      </c>
      <c r="O1054" s="16">
        <v>0.112096042517408</v>
      </c>
      <c r="P1054" s="15">
        <v>275045.44</v>
      </c>
      <c r="Q1054" s="16">
        <v>6.63869756651536E-2</v>
      </c>
      <c r="R1054" s="17">
        <v>37619.199999999997</v>
      </c>
      <c r="S1054" s="16">
        <v>0.24584791324316099</v>
      </c>
      <c r="T1054" s="17">
        <v>76805.740000000005</v>
      </c>
      <c r="U1054" s="16">
        <v>-8.5666093407989197E-3</v>
      </c>
      <c r="V1054" s="18">
        <v>7.3113048656005404</v>
      </c>
      <c r="W1054" s="16">
        <v>-0.14404722733037201</v>
      </c>
      <c r="X1054" s="18">
        <v>3.5810531869102502</v>
      </c>
      <c r="Y1054" s="16">
        <v>7.5601231219493303E-2</v>
      </c>
      <c r="Z1054" s="15">
        <v>554861.57999999996</v>
      </c>
      <c r="AA1054" s="16">
        <v>9.0790505537673594E-2</v>
      </c>
      <c r="AB1054" s="17">
        <v>75396.39</v>
      </c>
      <c r="AC1054" s="16">
        <v>0.28509381719261701</v>
      </c>
      <c r="AD1054" s="17">
        <v>155026.22</v>
      </c>
      <c r="AE1054" s="16">
        <v>3.59273690491861E-2</v>
      </c>
      <c r="AF1054" s="18">
        <v>7.3592592430486397</v>
      </c>
      <c r="AG1054" s="16">
        <v>-0.15119776397291701</v>
      </c>
      <c r="AH1054" s="18">
        <v>3.5791466759623001</v>
      </c>
      <c r="AI1054" s="16">
        <v>5.2960408352607798E-2</v>
      </c>
      <c r="AJ1054" s="15">
        <v>1095157.56</v>
      </c>
      <c r="AK1054" s="16">
        <v>5.9789399144444401E-2</v>
      </c>
      <c r="AL1054" s="17">
        <v>140072.70000000001</v>
      </c>
      <c r="AM1054" s="16">
        <v>0.16799665792791499</v>
      </c>
      <c r="AN1054" s="17">
        <v>307871.76</v>
      </c>
      <c r="AO1054" s="16">
        <v>1.7699110071230099E-2</v>
      </c>
      <c r="AP1054" s="18">
        <v>7.8184939677753098</v>
      </c>
      <c r="AQ1054" s="16">
        <v>-9.2643466099839797E-2</v>
      </c>
      <c r="AR1054" s="18">
        <v>3.5571874471370801</v>
      </c>
      <c r="AS1054" s="16">
        <v>4.1358284247952501E-2</v>
      </c>
    </row>
    <row r="1055" spans="1:45" x14ac:dyDescent="0.2">
      <c r="A1055" s="123"/>
      <c r="B1055" s="29"/>
      <c r="C1055" s="29"/>
      <c r="D1055" s="29"/>
      <c r="E1055" s="14" t="s">
        <v>295</v>
      </c>
      <c r="F1055" s="15">
        <v>24730.01</v>
      </c>
      <c r="G1055" s="16">
        <v>3.6587804149115902E-2</v>
      </c>
      <c r="H1055" s="17">
        <v>3395.78</v>
      </c>
      <c r="I1055" s="16">
        <v>-9.2335942992010603E-2</v>
      </c>
      <c r="J1055" s="17">
        <v>8417.1200000000008</v>
      </c>
      <c r="K1055" s="16">
        <v>-5.7892292108547301E-2</v>
      </c>
      <c r="L1055" s="18">
        <v>7.2825713090954096</v>
      </c>
      <c r="M1055" s="16">
        <v>0.14203905745272</v>
      </c>
      <c r="N1055" s="18">
        <v>2.9380607618757999</v>
      </c>
      <c r="O1055" s="16">
        <v>0.100285875453796</v>
      </c>
      <c r="P1055" s="15">
        <v>70093.58</v>
      </c>
      <c r="Q1055" s="16">
        <v>2.0192195033202999E-2</v>
      </c>
      <c r="R1055" s="17">
        <v>9421.6200000000008</v>
      </c>
      <c r="S1055" s="16">
        <v>-4.7066998281576497E-2</v>
      </c>
      <c r="T1055" s="17">
        <v>23235.22</v>
      </c>
      <c r="U1055" s="16">
        <v>-1.36064558389826E-2</v>
      </c>
      <c r="V1055" s="18">
        <v>7.43965262874113</v>
      </c>
      <c r="W1055" s="16">
        <v>7.0581240437146198E-2</v>
      </c>
      <c r="X1055" s="18">
        <v>3.0166953443952802</v>
      </c>
      <c r="Y1055" s="16">
        <v>3.42648743721587E-2</v>
      </c>
      <c r="Z1055" s="15">
        <v>152101.20000000001</v>
      </c>
      <c r="AA1055" s="16">
        <v>9.7034812585234206E-2</v>
      </c>
      <c r="AB1055" s="17">
        <v>20818.310000000001</v>
      </c>
      <c r="AC1055" s="16">
        <v>5.9094324533454597E-2</v>
      </c>
      <c r="AD1055" s="17">
        <v>51458.12</v>
      </c>
      <c r="AE1055" s="16">
        <v>9.1679153406466901E-2</v>
      </c>
      <c r="AF1055" s="18">
        <v>7.3061261937208197</v>
      </c>
      <c r="AG1055" s="16">
        <v>3.5823521260481599E-2</v>
      </c>
      <c r="AH1055" s="18">
        <v>2.9558250476309702</v>
      </c>
      <c r="AI1055" s="16">
        <v>4.9058912245924704E-3</v>
      </c>
      <c r="AJ1055" s="15">
        <v>345030.89</v>
      </c>
      <c r="AK1055" s="16">
        <v>9.8637127330673494E-2</v>
      </c>
      <c r="AL1055" s="17">
        <v>48274.29</v>
      </c>
      <c r="AM1055" s="16">
        <v>7.7809742293072595E-2</v>
      </c>
      <c r="AN1055" s="17">
        <v>119299.51</v>
      </c>
      <c r="AO1055" s="16">
        <v>0.111254135083974</v>
      </c>
      <c r="AP1055" s="18">
        <v>7.1473011824720798</v>
      </c>
      <c r="AQ1055" s="16">
        <v>1.9323804768446501E-2</v>
      </c>
      <c r="AR1055" s="18">
        <v>2.89214004315693</v>
      </c>
      <c r="AS1055" s="16">
        <v>-1.1353845493089799E-2</v>
      </c>
    </row>
    <row r="1056" spans="1:45" x14ac:dyDescent="0.2">
      <c r="A1056" s="123"/>
      <c r="B1056" s="29"/>
      <c r="C1056" s="29"/>
      <c r="D1056" s="29"/>
      <c r="E1056" s="14" t="s">
        <v>296</v>
      </c>
      <c r="F1056" s="15">
        <v>24651.5</v>
      </c>
      <c r="G1056" s="16">
        <v>3.6299379393232203E-2</v>
      </c>
      <c r="H1056" s="17">
        <v>3755.73</v>
      </c>
      <c r="I1056" s="16">
        <v>1.7104618192749201E-2</v>
      </c>
      <c r="J1056" s="17">
        <v>7335.99</v>
      </c>
      <c r="K1056" s="16">
        <v>6.97857971352685E-3</v>
      </c>
      <c r="L1056" s="18">
        <v>6.5637039936310604</v>
      </c>
      <c r="M1056" s="16">
        <v>1.8871963470768E-2</v>
      </c>
      <c r="N1056" s="18">
        <v>3.3603508183626198</v>
      </c>
      <c r="O1056" s="16">
        <v>2.9117600185742599E-2</v>
      </c>
      <c r="P1056" s="15">
        <v>67563.08</v>
      </c>
      <c r="Q1056" s="16">
        <v>-3.8988593569601799E-3</v>
      </c>
      <c r="R1056" s="17">
        <v>10323.77</v>
      </c>
      <c r="S1056" s="16">
        <v>5.3482467759085599E-2</v>
      </c>
      <c r="T1056" s="17">
        <v>19887.900000000001</v>
      </c>
      <c r="U1056" s="16">
        <v>-1.1169642834946199E-2</v>
      </c>
      <c r="V1056" s="18">
        <v>6.5444193351847204</v>
      </c>
      <c r="W1056" s="16">
        <v>-5.44682316717661E-2</v>
      </c>
      <c r="X1056" s="18">
        <v>3.3971952795418301</v>
      </c>
      <c r="Y1056" s="16">
        <v>7.3529128887499301E-3</v>
      </c>
      <c r="Z1056" s="15">
        <v>143772.44</v>
      </c>
      <c r="AA1056" s="16">
        <v>6.3320626057120002E-4</v>
      </c>
      <c r="AB1056" s="17">
        <v>22030.25</v>
      </c>
      <c r="AC1056" s="16">
        <v>0.10646114748211399</v>
      </c>
      <c r="AD1056" s="17">
        <v>42457.51</v>
      </c>
      <c r="AE1056" s="16">
        <v>-7.0567187216800603E-3</v>
      </c>
      <c r="AF1056" s="18">
        <v>6.5261374700695596</v>
      </c>
      <c r="AG1056" s="16">
        <v>-9.5645420051455807E-2</v>
      </c>
      <c r="AH1056" s="18">
        <v>3.3862664108187199</v>
      </c>
      <c r="AI1056" s="16">
        <v>7.7445762786684802E-3</v>
      </c>
      <c r="AJ1056" s="15">
        <v>329304.98</v>
      </c>
      <c r="AK1056" s="16">
        <v>8.1442002185126705E-3</v>
      </c>
      <c r="AL1056" s="17">
        <v>50615.5</v>
      </c>
      <c r="AM1056" s="16">
        <v>0.13564642581732</v>
      </c>
      <c r="AN1056" s="17">
        <v>98907.45</v>
      </c>
      <c r="AO1056" s="16">
        <v>2.9401938585239901E-2</v>
      </c>
      <c r="AP1056" s="18">
        <v>6.5060106093983103</v>
      </c>
      <c r="AQ1056" s="16">
        <v>-0.112272818986811</v>
      </c>
      <c r="AR1056" s="18">
        <v>3.3294254376187</v>
      </c>
      <c r="AS1056" s="16">
        <v>-2.0650571530827701E-2</v>
      </c>
    </row>
    <row r="1057" spans="1:45" x14ac:dyDescent="0.2">
      <c r="A1057" s="123"/>
      <c r="B1057" s="29"/>
      <c r="C1057" s="29"/>
      <c r="D1057" s="29"/>
      <c r="E1057" s="14" t="s">
        <v>297</v>
      </c>
      <c r="F1057" s="15">
        <v>21521.8</v>
      </c>
      <c r="G1057" s="16">
        <v>0.34172882761286399</v>
      </c>
      <c r="H1057" s="17">
        <v>2683.73</v>
      </c>
      <c r="I1057" s="16">
        <v>0.26372270644685802</v>
      </c>
      <c r="J1057" s="17">
        <v>5851.7</v>
      </c>
      <c r="K1057" s="16">
        <v>0.19956623166836801</v>
      </c>
      <c r="L1057" s="18">
        <v>8.0193611130776894</v>
      </c>
      <c r="M1057" s="16">
        <v>6.1727245042016203E-2</v>
      </c>
      <c r="N1057" s="18">
        <v>3.6778713878018401</v>
      </c>
      <c r="O1057" s="16">
        <v>0.118511668794456</v>
      </c>
      <c r="P1057" s="15">
        <v>56590.74</v>
      </c>
      <c r="Q1057" s="16">
        <v>0.356139211537217</v>
      </c>
      <c r="R1057" s="17">
        <v>7081.87</v>
      </c>
      <c r="S1057" s="16">
        <v>0.27013338259480002</v>
      </c>
      <c r="T1057" s="17">
        <v>15502.45</v>
      </c>
      <c r="U1057" s="16">
        <v>0.238287056673432</v>
      </c>
      <c r="V1057" s="18">
        <v>7.9909317736699501</v>
      </c>
      <c r="W1057" s="16">
        <v>6.7714013442204596E-2</v>
      </c>
      <c r="X1057" s="18">
        <v>3.65043847907911</v>
      </c>
      <c r="Y1057" s="16">
        <v>9.51735336557471E-2</v>
      </c>
      <c r="Z1057" s="15">
        <v>122511.63</v>
      </c>
      <c r="AA1057" s="16">
        <v>0.55402962219354601</v>
      </c>
      <c r="AB1057" s="17">
        <v>15253.27</v>
      </c>
      <c r="AC1057" s="16">
        <v>0.45748681854404899</v>
      </c>
      <c r="AD1057" s="17">
        <v>34113.39</v>
      </c>
      <c r="AE1057" s="16">
        <v>0.43661760079644102</v>
      </c>
      <c r="AF1057" s="18">
        <v>8.0318272737583492</v>
      </c>
      <c r="AG1057" s="16">
        <v>6.6239229350930795E-2</v>
      </c>
      <c r="AH1057" s="18">
        <v>3.5913062290203399</v>
      </c>
      <c r="AI1057" s="16">
        <v>8.1728096141947204E-2</v>
      </c>
      <c r="AJ1057" s="15">
        <v>273267.07</v>
      </c>
      <c r="AK1057" s="16">
        <v>0.78500892579353498</v>
      </c>
      <c r="AL1057" s="17">
        <v>34116.74</v>
      </c>
      <c r="AM1057" s="16">
        <v>0.713104847314733</v>
      </c>
      <c r="AN1057" s="17">
        <v>76920.45</v>
      </c>
      <c r="AO1057" s="16">
        <v>0.66550033247020302</v>
      </c>
      <c r="AP1057" s="18">
        <v>8.0097650009936494</v>
      </c>
      <c r="AQ1057" s="16">
        <v>4.1972958392774901E-2</v>
      </c>
      <c r="AR1057" s="18">
        <v>3.55259323105884</v>
      </c>
      <c r="AS1057" s="16">
        <v>7.1755370439393201E-2</v>
      </c>
    </row>
    <row r="1058" spans="1:45" x14ac:dyDescent="0.2">
      <c r="A1058" s="123"/>
      <c r="B1058" s="29"/>
      <c r="C1058" s="29"/>
      <c r="D1058" s="29"/>
      <c r="E1058" s="14" t="s">
        <v>298</v>
      </c>
      <c r="F1058" s="15">
        <v>36848.980000000003</v>
      </c>
      <c r="G1058" s="16">
        <v>0.21458064494863899</v>
      </c>
      <c r="H1058" s="17">
        <v>10428.58</v>
      </c>
      <c r="I1058" s="16">
        <v>0.780851953995509</v>
      </c>
      <c r="J1058" s="17">
        <v>10832.05</v>
      </c>
      <c r="K1058" s="16">
        <v>0.190706770024931</v>
      </c>
      <c r="L1058" s="18">
        <v>3.53346093140197</v>
      </c>
      <c r="M1058" s="16">
        <v>-0.31797775653186</v>
      </c>
      <c r="N1058" s="18">
        <v>3.40184729575657</v>
      </c>
      <c r="O1058" s="16">
        <v>2.0050171481941E-2</v>
      </c>
      <c r="P1058" s="15">
        <v>93931.14</v>
      </c>
      <c r="Q1058" s="16">
        <v>0.243126229314236</v>
      </c>
      <c r="R1058" s="17">
        <v>26313.82</v>
      </c>
      <c r="S1058" s="16">
        <v>0.928273650532635</v>
      </c>
      <c r="T1058" s="17">
        <v>26246.23</v>
      </c>
      <c r="U1058" s="16">
        <v>0.162616488757102</v>
      </c>
      <c r="V1058" s="18">
        <v>3.5696504726413698</v>
      </c>
      <c r="W1058" s="16">
        <v>-0.35531648790053499</v>
      </c>
      <c r="X1058" s="18">
        <v>3.5788431328994701</v>
      </c>
      <c r="Y1058" s="16">
        <v>6.9248751704186998E-2</v>
      </c>
      <c r="Z1058" s="15">
        <v>198691.93</v>
      </c>
      <c r="AA1058" s="16">
        <v>0.23301574389862001</v>
      </c>
      <c r="AB1058" s="17">
        <v>53969.49</v>
      </c>
      <c r="AC1058" s="16">
        <v>1.1024335401505501</v>
      </c>
      <c r="AD1058" s="17">
        <v>55030.51</v>
      </c>
      <c r="AE1058" s="16">
        <v>0.144095437007974</v>
      </c>
      <c r="AF1058" s="18">
        <v>3.68156026673589</v>
      </c>
      <c r="AG1058" s="16">
        <v>-0.41352926484880598</v>
      </c>
      <c r="AH1058" s="18">
        <v>3.61057765955649</v>
      </c>
      <c r="AI1058" s="16">
        <v>7.77210571901151E-2</v>
      </c>
      <c r="AJ1058" s="15">
        <v>429751.6</v>
      </c>
      <c r="AK1058" s="16">
        <v>0.18138251450978399</v>
      </c>
      <c r="AL1058" s="17">
        <v>106210.91</v>
      </c>
      <c r="AM1058" s="16">
        <v>0.98919334696284</v>
      </c>
      <c r="AN1058" s="17">
        <v>121417.31</v>
      </c>
      <c r="AO1058" s="16">
        <v>0.10863118907392499</v>
      </c>
      <c r="AP1058" s="18">
        <v>4.0462095654768397</v>
      </c>
      <c r="AQ1058" s="16">
        <v>-0.40609970553463098</v>
      </c>
      <c r="AR1058" s="18">
        <v>3.5394590771282899</v>
      </c>
      <c r="AS1058" s="16">
        <v>6.5622658060549899E-2</v>
      </c>
    </row>
    <row r="1059" spans="1:45" x14ac:dyDescent="0.2">
      <c r="A1059" s="123"/>
      <c r="B1059" s="29"/>
      <c r="C1059" s="29"/>
      <c r="D1059" s="29"/>
      <c r="E1059" s="14" t="s">
        <v>299</v>
      </c>
      <c r="F1059" s="15">
        <v>208905.07</v>
      </c>
      <c r="G1059" s="16">
        <v>-0.13956172010000101</v>
      </c>
      <c r="H1059" s="17">
        <v>82253.55</v>
      </c>
      <c r="I1059" s="16">
        <v>0.10517982481539601</v>
      </c>
      <c r="J1059" s="17">
        <v>61671.41</v>
      </c>
      <c r="K1059" s="16">
        <v>-5.9501954611293498E-2</v>
      </c>
      <c r="L1059" s="18">
        <v>2.5397696512794901</v>
      </c>
      <c r="M1059" s="16">
        <v>-0.221449522892148</v>
      </c>
      <c r="N1059" s="18">
        <v>3.3873892294662999</v>
      </c>
      <c r="O1059" s="16">
        <v>-8.5124861110816102E-2</v>
      </c>
      <c r="P1059" s="15">
        <v>619357.53</v>
      </c>
      <c r="Q1059" s="16">
        <v>-0.15892342203234799</v>
      </c>
      <c r="R1059" s="17">
        <v>241098.15</v>
      </c>
      <c r="S1059" s="16">
        <v>7.2362948761873894E-2</v>
      </c>
      <c r="T1059" s="17">
        <v>180487.89</v>
      </c>
      <c r="U1059" s="16">
        <v>-9.2595185484731599E-2</v>
      </c>
      <c r="V1059" s="18">
        <v>2.56890204259137</v>
      </c>
      <c r="W1059" s="16">
        <v>-0.215679188712422</v>
      </c>
      <c r="X1059" s="18">
        <v>3.4315738856496099</v>
      </c>
      <c r="Y1059" s="16">
        <v>-7.3096632822086699E-2</v>
      </c>
      <c r="Z1059" s="15">
        <v>1511069.14</v>
      </c>
      <c r="AA1059" s="16">
        <v>-0.109903047135469</v>
      </c>
      <c r="AB1059" s="17">
        <v>580462.04</v>
      </c>
      <c r="AC1059" s="16">
        <v>9.8150793664006697E-2</v>
      </c>
      <c r="AD1059" s="17">
        <v>428336.03</v>
      </c>
      <c r="AE1059" s="16">
        <v>-9.0983805974919396E-2</v>
      </c>
      <c r="AF1059" s="18">
        <v>2.6032178434958499</v>
      </c>
      <c r="AG1059" s="16">
        <v>-0.189458353078542</v>
      </c>
      <c r="AH1059" s="18">
        <v>3.5277656656620699</v>
      </c>
      <c r="AI1059" s="16">
        <v>-2.08128758155301E-2</v>
      </c>
      <c r="AJ1059" s="15">
        <v>3488774.72</v>
      </c>
      <c r="AK1059" s="16">
        <v>7.2729601686226204E-3</v>
      </c>
      <c r="AL1059" s="17">
        <v>1306105.1200000001</v>
      </c>
      <c r="AM1059" s="16">
        <v>0.115350837649021</v>
      </c>
      <c r="AN1059" s="17">
        <v>977242.33</v>
      </c>
      <c r="AO1059" s="16">
        <v>-7.1706361916610197E-3</v>
      </c>
      <c r="AP1059" s="18">
        <v>2.67112858419849</v>
      </c>
      <c r="AQ1059" s="16">
        <v>-9.6900341876470897E-2</v>
      </c>
      <c r="AR1059" s="18">
        <v>3.5700200583820401</v>
      </c>
      <c r="AS1059" s="16">
        <v>1.4547914160073E-2</v>
      </c>
    </row>
    <row r="1060" spans="1:45" x14ac:dyDescent="0.2">
      <c r="A1060" s="123"/>
      <c r="B1060" s="29"/>
      <c r="C1060" s="29"/>
      <c r="D1060" s="29"/>
      <c r="E1060" s="14" t="s">
        <v>300</v>
      </c>
      <c r="F1060" s="15">
        <v>72192.639999999999</v>
      </c>
      <c r="G1060" s="16">
        <v>4.2822031211292001E-2</v>
      </c>
      <c r="H1060" s="17">
        <v>12405.4</v>
      </c>
      <c r="I1060" s="16">
        <v>4.4748843065340001E-2</v>
      </c>
      <c r="J1060" s="17">
        <v>24526.52</v>
      </c>
      <c r="K1060" s="16">
        <v>6.66273528493386E-2</v>
      </c>
      <c r="L1060" s="18">
        <v>5.8194528189336898</v>
      </c>
      <c r="M1060" s="16">
        <v>-1.84428235248826E-3</v>
      </c>
      <c r="N1060" s="18">
        <v>2.9434522304835702</v>
      </c>
      <c r="O1060" s="16">
        <v>-2.2318311615067799E-2</v>
      </c>
      <c r="P1060" s="15">
        <v>195497.42</v>
      </c>
      <c r="Q1060" s="16">
        <v>-5.1204660815992203E-2</v>
      </c>
      <c r="R1060" s="17">
        <v>33902.81</v>
      </c>
      <c r="S1060" s="16">
        <v>-5.5905005739287597E-2</v>
      </c>
      <c r="T1060" s="17">
        <v>67501.27</v>
      </c>
      <c r="U1060" s="16">
        <v>-1.75410023367529E-2</v>
      </c>
      <c r="V1060" s="18">
        <v>5.7664075632668803</v>
      </c>
      <c r="W1060" s="16">
        <v>4.9786779422298002E-3</v>
      </c>
      <c r="X1060" s="18">
        <v>2.8962035825400001</v>
      </c>
      <c r="Y1060" s="16">
        <v>-3.4264695584556103E-2</v>
      </c>
      <c r="Z1060" s="15">
        <v>439024.78</v>
      </c>
      <c r="AA1060" s="16">
        <v>-4.1528823258350299E-2</v>
      </c>
      <c r="AB1060" s="17">
        <v>76458.89</v>
      </c>
      <c r="AC1060" s="16">
        <v>-3.0843480090553901E-2</v>
      </c>
      <c r="AD1060" s="17">
        <v>152617.66</v>
      </c>
      <c r="AE1060" s="16">
        <v>8.70272244856664E-3</v>
      </c>
      <c r="AF1060" s="18">
        <v>5.7419716660809499</v>
      </c>
      <c r="AG1060" s="16">
        <v>-1.10254050282763E-2</v>
      </c>
      <c r="AH1060" s="18">
        <v>2.87663157723687</v>
      </c>
      <c r="AI1060" s="16">
        <v>-4.9798166088996801E-2</v>
      </c>
      <c r="AJ1060" s="15">
        <v>1033006.24</v>
      </c>
      <c r="AK1060" s="16">
        <v>-2.1161813643733599E-2</v>
      </c>
      <c r="AL1060" s="17">
        <v>182336.42</v>
      </c>
      <c r="AM1060" s="16">
        <v>1.24481820856676E-2</v>
      </c>
      <c r="AN1060" s="17">
        <v>356726.81</v>
      </c>
      <c r="AO1060" s="16">
        <v>2.6577052199059498E-2</v>
      </c>
      <c r="AP1060" s="18">
        <v>5.6653862130231598</v>
      </c>
      <c r="AQ1060" s="16">
        <v>-3.3196756460329498E-2</v>
      </c>
      <c r="AR1060" s="18">
        <v>2.8957908714514602</v>
      </c>
      <c r="AS1060" s="16">
        <v>-4.6502954396389698E-2</v>
      </c>
    </row>
    <row r="1061" spans="1:45" x14ac:dyDescent="0.2">
      <c r="A1061" s="123"/>
      <c r="B1061" s="29"/>
      <c r="C1061" s="29"/>
      <c r="D1061" s="29"/>
      <c r="E1061" s="14" t="s">
        <v>301</v>
      </c>
      <c r="F1061" s="15">
        <v>16795.099999999999</v>
      </c>
      <c r="G1061" s="16">
        <v>0.55340892379323603</v>
      </c>
      <c r="H1061" s="17">
        <v>2339.56</v>
      </c>
      <c r="I1061" s="16">
        <v>9.9541301650562006E-2</v>
      </c>
      <c r="J1061" s="17">
        <v>4804.49</v>
      </c>
      <c r="K1061" s="16">
        <v>0.14792205247791099</v>
      </c>
      <c r="L1061" s="18">
        <v>7.1787430115064401</v>
      </c>
      <c r="M1061" s="16">
        <v>0.41277905746819799</v>
      </c>
      <c r="N1061" s="18">
        <v>3.4957092219985899</v>
      </c>
      <c r="O1061" s="16">
        <v>0.353235544556391</v>
      </c>
      <c r="P1061" s="15">
        <v>41117.199999999997</v>
      </c>
      <c r="Q1061" s="16">
        <v>0.52420564090872801</v>
      </c>
      <c r="R1061" s="17">
        <v>6027.26</v>
      </c>
      <c r="S1061" s="16">
        <v>0.132062642980838</v>
      </c>
      <c r="T1061" s="17">
        <v>12206.14</v>
      </c>
      <c r="U1061" s="16">
        <v>0.15496246840826899</v>
      </c>
      <c r="V1061" s="18">
        <v>6.8218726253720599</v>
      </c>
      <c r="W1061" s="16">
        <v>0.34639690688435498</v>
      </c>
      <c r="X1061" s="18">
        <v>3.3685669671165499</v>
      </c>
      <c r="Y1061" s="16">
        <v>0.319701447103592</v>
      </c>
      <c r="Z1061" s="15">
        <v>87203.27</v>
      </c>
      <c r="AA1061" s="16">
        <v>0.709200780636422</v>
      </c>
      <c r="AB1061" s="17">
        <v>12857.2</v>
      </c>
      <c r="AC1061" s="16">
        <v>0.223178864650424</v>
      </c>
      <c r="AD1061" s="17">
        <v>26059.99</v>
      </c>
      <c r="AE1061" s="16">
        <v>0.25001391036734899</v>
      </c>
      <c r="AF1061" s="18">
        <v>6.7824464113492802</v>
      </c>
      <c r="AG1061" s="16">
        <v>0.39734329134676499</v>
      </c>
      <c r="AH1061" s="18">
        <v>3.3462510921915198</v>
      </c>
      <c r="AI1061" s="16">
        <v>0.36734540828759998</v>
      </c>
      <c r="AJ1061" s="15">
        <v>196391.28</v>
      </c>
      <c r="AK1061" s="16">
        <v>0.93574614499343001</v>
      </c>
      <c r="AL1061" s="17">
        <v>29536.51</v>
      </c>
      <c r="AM1061" s="16">
        <v>0.35838268055195299</v>
      </c>
      <c r="AN1061" s="17">
        <v>59721.78</v>
      </c>
      <c r="AO1061" s="16">
        <v>0.38552466830873799</v>
      </c>
      <c r="AP1061" s="18">
        <v>6.6491024159591001</v>
      </c>
      <c r="AQ1061" s="16">
        <v>0.42503741597093703</v>
      </c>
      <c r="AR1061" s="18">
        <v>3.2884364799575598</v>
      </c>
      <c r="AS1061" s="16">
        <v>0.397121386049609</v>
      </c>
    </row>
    <row r="1062" spans="1:45" x14ac:dyDescent="0.2">
      <c r="A1062" s="123"/>
      <c r="B1062" s="29"/>
      <c r="C1062" s="29"/>
      <c r="D1062" s="29"/>
      <c r="E1062" s="14" t="s">
        <v>302</v>
      </c>
      <c r="F1062" s="15">
        <v>52759.12</v>
      </c>
      <c r="G1062" s="16">
        <v>-7.2812506056418097E-3</v>
      </c>
      <c r="H1062" s="17">
        <v>7423.17</v>
      </c>
      <c r="I1062" s="16">
        <v>0.15129496391719799</v>
      </c>
      <c r="J1062" s="17">
        <v>14563.03</v>
      </c>
      <c r="K1062" s="16">
        <v>-0.104676905408753</v>
      </c>
      <c r="L1062" s="18">
        <v>7.1073570994601996</v>
      </c>
      <c r="M1062" s="16">
        <v>-0.13773726064369801</v>
      </c>
      <c r="N1062" s="18">
        <v>3.6228120109619999</v>
      </c>
      <c r="O1062" s="16">
        <v>0.108782690172397</v>
      </c>
      <c r="P1062" s="15">
        <v>147341.32999999999</v>
      </c>
      <c r="Q1062" s="16">
        <v>9.8998628963986399E-3</v>
      </c>
      <c r="R1062" s="17">
        <v>20593.54</v>
      </c>
      <c r="S1062" s="16">
        <v>0.20064458692157899</v>
      </c>
      <c r="T1062" s="17">
        <v>40091.82</v>
      </c>
      <c r="U1062" s="16">
        <v>-6.7889182193004494E-2</v>
      </c>
      <c r="V1062" s="18">
        <v>7.1547354170288298</v>
      </c>
      <c r="W1062" s="16">
        <v>-0.158868599503076</v>
      </c>
      <c r="X1062" s="18">
        <v>3.6750970646880101</v>
      </c>
      <c r="Y1062" s="16">
        <v>8.3454717618683699E-2</v>
      </c>
      <c r="Z1062" s="15">
        <v>311429.49</v>
      </c>
      <c r="AA1062" s="16">
        <v>9.3935367138937905E-3</v>
      </c>
      <c r="AB1062" s="17">
        <v>43549.56</v>
      </c>
      <c r="AC1062" s="16">
        <v>0.22216487858349801</v>
      </c>
      <c r="AD1062" s="17">
        <v>84918.73</v>
      </c>
      <c r="AE1062" s="16">
        <v>-3.7212213755690497E-2</v>
      </c>
      <c r="AF1062" s="18">
        <v>7.1511512401043804</v>
      </c>
      <c r="AG1062" s="16">
        <v>-0.174093811398188</v>
      </c>
      <c r="AH1062" s="18">
        <v>3.6673828023570301</v>
      </c>
      <c r="AI1062" s="16">
        <v>4.8407085274093799E-2</v>
      </c>
      <c r="AJ1062" s="15">
        <v>641822.59</v>
      </c>
      <c r="AK1062" s="16">
        <v>-4.00837236489038E-2</v>
      </c>
      <c r="AL1062" s="17">
        <v>86259.09</v>
      </c>
      <c r="AM1062" s="16">
        <v>9.8937105379829096E-2</v>
      </c>
      <c r="AN1062" s="17">
        <v>176843.36</v>
      </c>
      <c r="AO1062" s="16">
        <v>-7.6418686696921506E-2</v>
      </c>
      <c r="AP1062" s="18">
        <v>7.4406371548783996</v>
      </c>
      <c r="AQ1062" s="16">
        <v>-0.12650480937276501</v>
      </c>
      <c r="AR1062" s="18">
        <v>3.6293281806000501</v>
      </c>
      <c r="AS1062" s="16">
        <v>3.93413796107136E-2</v>
      </c>
    </row>
    <row r="1063" spans="1:45" x14ac:dyDescent="0.2">
      <c r="A1063" s="123"/>
      <c r="B1063" s="29"/>
      <c r="C1063" s="29"/>
      <c r="D1063" s="29"/>
      <c r="E1063" s="14" t="s">
        <v>303</v>
      </c>
      <c r="F1063" s="15">
        <v>44719.26</v>
      </c>
      <c r="G1063" s="16">
        <v>0.22000336652295799</v>
      </c>
      <c r="H1063" s="17">
        <v>14714.66</v>
      </c>
      <c r="I1063" s="16">
        <v>0.55526524676071398</v>
      </c>
      <c r="J1063" s="17">
        <v>24729.29</v>
      </c>
      <c r="K1063" s="16">
        <v>0.51990561932554302</v>
      </c>
      <c r="L1063" s="18">
        <v>3.03909570455586</v>
      </c>
      <c r="M1063" s="16">
        <v>-0.21556572484084999</v>
      </c>
      <c r="N1063" s="18">
        <v>1.8083519583457499</v>
      </c>
      <c r="O1063" s="16">
        <v>-0.19731636556200599</v>
      </c>
      <c r="P1063" s="15">
        <v>125078.75</v>
      </c>
      <c r="Q1063" s="16">
        <v>0.16293854113350401</v>
      </c>
      <c r="R1063" s="17">
        <v>38492.14</v>
      </c>
      <c r="S1063" s="16">
        <v>0.30059599733340298</v>
      </c>
      <c r="T1063" s="17">
        <v>64766.91</v>
      </c>
      <c r="U1063" s="16">
        <v>0.287453576804931</v>
      </c>
      <c r="V1063" s="18">
        <v>3.24946209797637</v>
      </c>
      <c r="W1063" s="16">
        <v>-0.105841826733387</v>
      </c>
      <c r="X1063" s="18">
        <v>1.93121379420448</v>
      </c>
      <c r="Y1063" s="16">
        <v>-9.6714194526869995E-2</v>
      </c>
      <c r="Z1063" s="15">
        <v>249402.48</v>
      </c>
      <c r="AA1063" s="16">
        <v>0.19994763392069101</v>
      </c>
      <c r="AB1063" s="17">
        <v>72988.69</v>
      </c>
      <c r="AC1063" s="16">
        <v>0.17866977969832001</v>
      </c>
      <c r="AD1063" s="17">
        <v>124028.41</v>
      </c>
      <c r="AE1063" s="16">
        <v>0.18408008123219999</v>
      </c>
      <c r="AF1063" s="18">
        <v>3.4170017299940598</v>
      </c>
      <c r="AG1063" s="16">
        <v>1.8052430450720899E-2</v>
      </c>
      <c r="AH1063" s="18">
        <v>2.0108496109883198</v>
      </c>
      <c r="AI1063" s="16">
        <v>1.34007428551442E-2</v>
      </c>
      <c r="AJ1063" s="15">
        <v>528120.18999999994</v>
      </c>
      <c r="AK1063" s="16">
        <v>0.282310270072481</v>
      </c>
      <c r="AL1063" s="17">
        <v>145891.70000000001</v>
      </c>
      <c r="AM1063" s="16">
        <v>0.14872912150686601</v>
      </c>
      <c r="AN1063" s="17">
        <v>249731.54</v>
      </c>
      <c r="AO1063" s="16">
        <v>0.14927103908224601</v>
      </c>
      <c r="AP1063" s="18">
        <v>3.6199467824420402</v>
      </c>
      <c r="AQ1063" s="16">
        <v>0.11628602954749501</v>
      </c>
      <c r="AR1063" s="18">
        <v>2.1147516649278701</v>
      </c>
      <c r="AS1063" s="16">
        <v>0.115759665445389</v>
      </c>
    </row>
    <row r="1064" spans="1:45" x14ac:dyDescent="0.2">
      <c r="A1064" s="123"/>
      <c r="B1064" s="29"/>
      <c r="C1064" s="29"/>
      <c r="D1064" s="29"/>
      <c r="E1064" s="14" t="s">
        <v>304</v>
      </c>
      <c r="F1064" s="15">
        <v>77937.679999999993</v>
      </c>
      <c r="G1064" s="16">
        <v>1.0782782098366601E-2</v>
      </c>
      <c r="H1064" s="17">
        <v>26792.14</v>
      </c>
      <c r="I1064" s="16">
        <v>0.18975128235529701</v>
      </c>
      <c r="J1064" s="17">
        <v>22582.89</v>
      </c>
      <c r="K1064" s="16">
        <v>6.0047926059618797E-2</v>
      </c>
      <c r="L1064" s="18">
        <v>2.9089755428271098</v>
      </c>
      <c r="M1064" s="16">
        <v>-0.15042513751499001</v>
      </c>
      <c r="N1064" s="18">
        <v>3.4511827317052899</v>
      </c>
      <c r="O1064" s="16">
        <v>-4.6474449645290301E-2</v>
      </c>
      <c r="P1064" s="15">
        <v>224971.03</v>
      </c>
      <c r="Q1064" s="16">
        <v>2.2156528218560699E-2</v>
      </c>
      <c r="R1064" s="17">
        <v>74110.53</v>
      </c>
      <c r="S1064" s="16">
        <v>0.14853001297762999</v>
      </c>
      <c r="T1064" s="17">
        <v>64468.05</v>
      </c>
      <c r="U1064" s="16">
        <v>5.4421368159240598E-2</v>
      </c>
      <c r="V1064" s="18">
        <v>3.0356149119430098</v>
      </c>
      <c r="W1064" s="16">
        <v>-0.110030633358408</v>
      </c>
      <c r="X1064" s="18">
        <v>3.4896515405693198</v>
      </c>
      <c r="Y1064" s="16">
        <v>-3.0599569503230301E-2</v>
      </c>
      <c r="Z1064" s="15">
        <v>503108.88</v>
      </c>
      <c r="AA1064" s="16">
        <v>-9.9873024405104406E-3</v>
      </c>
      <c r="AB1064" s="17">
        <v>152258.51999999999</v>
      </c>
      <c r="AC1064" s="16">
        <v>7.0831185050865497E-2</v>
      </c>
      <c r="AD1064" s="17">
        <v>140226.74</v>
      </c>
      <c r="AE1064" s="16">
        <v>3.2122592883193402E-4</v>
      </c>
      <c r="AF1064" s="18">
        <v>3.30430691169204</v>
      </c>
      <c r="AG1064" s="16">
        <v>-7.5472668913295696E-2</v>
      </c>
      <c r="AH1064" s="18">
        <v>3.58782411970784</v>
      </c>
      <c r="AI1064" s="16">
        <v>-1.0305218066097299E-2</v>
      </c>
      <c r="AJ1064" s="15">
        <v>1125532.8700000001</v>
      </c>
      <c r="AK1064" s="16">
        <v>4.6882902549181801E-2</v>
      </c>
      <c r="AL1064" s="17">
        <v>326006.43</v>
      </c>
      <c r="AM1064" s="16">
        <v>5.8140870177115098E-2</v>
      </c>
      <c r="AN1064" s="17">
        <v>308394.42</v>
      </c>
      <c r="AO1064" s="16">
        <v>1.14073331769186E-2</v>
      </c>
      <c r="AP1064" s="18">
        <v>3.4524867193570401</v>
      </c>
      <c r="AQ1064" s="16">
        <v>-1.06393845519348E-2</v>
      </c>
      <c r="AR1064" s="18">
        <v>3.64965381020837</v>
      </c>
      <c r="AS1064" s="16">
        <v>3.5075452004912099E-2</v>
      </c>
    </row>
    <row r="1065" spans="1:45" x14ac:dyDescent="0.2">
      <c r="A1065" s="123"/>
      <c r="B1065" s="29"/>
      <c r="C1065" s="29"/>
      <c r="D1065" s="29"/>
      <c r="E1065" s="14" t="s">
        <v>305</v>
      </c>
      <c r="F1065" s="15">
        <v>74014.98</v>
      </c>
      <c r="G1065" s="16">
        <v>0.69069626826924402</v>
      </c>
      <c r="H1065" s="17">
        <v>23799.99</v>
      </c>
      <c r="I1065" s="16">
        <v>0.32404369791095899</v>
      </c>
      <c r="J1065" s="17">
        <v>20570.099999999999</v>
      </c>
      <c r="K1065" s="16">
        <v>0.562445880540693</v>
      </c>
      <c r="L1065" s="18">
        <v>3.10987441591362</v>
      </c>
      <c r="M1065" s="16">
        <v>0.27691878367517597</v>
      </c>
      <c r="N1065" s="18">
        <v>3.59818279930579</v>
      </c>
      <c r="O1065" s="16">
        <v>8.2083091213482007E-2</v>
      </c>
      <c r="P1065" s="15">
        <v>217866.66</v>
      </c>
      <c r="Q1065" s="16">
        <v>0.67784820581776395</v>
      </c>
      <c r="R1065" s="17">
        <v>72834.649999999994</v>
      </c>
      <c r="S1065" s="16">
        <v>0.222039842364744</v>
      </c>
      <c r="T1065" s="17">
        <v>61240.79</v>
      </c>
      <c r="U1065" s="16">
        <v>0.47871536931429898</v>
      </c>
      <c r="V1065" s="18">
        <v>2.9912501810608001</v>
      </c>
      <c r="W1065" s="16">
        <v>0.37298977304291098</v>
      </c>
      <c r="X1065" s="18">
        <v>3.55754163197438</v>
      </c>
      <c r="Y1065" s="16">
        <v>0.134666103183742</v>
      </c>
      <c r="Z1065" s="15">
        <v>394910.98</v>
      </c>
      <c r="AA1065" s="16">
        <v>0.57474758881704302</v>
      </c>
      <c r="AB1065" s="17">
        <v>136959.98000000001</v>
      </c>
      <c r="AC1065" s="16">
        <v>0.128996620593442</v>
      </c>
      <c r="AD1065" s="17">
        <v>113415.74</v>
      </c>
      <c r="AE1065" s="16">
        <v>0.37980774670342898</v>
      </c>
      <c r="AF1065" s="18">
        <v>2.8834041885812201</v>
      </c>
      <c r="AG1065" s="16">
        <v>0.39482046278340299</v>
      </c>
      <c r="AH1065" s="18">
        <v>3.48197684025163</v>
      </c>
      <c r="AI1065" s="16">
        <v>0.14128043749526301</v>
      </c>
      <c r="AJ1065" s="15">
        <v>664117.05000000005</v>
      </c>
      <c r="AK1065" s="16">
        <v>0.36226045082422398</v>
      </c>
      <c r="AL1065" s="17">
        <v>258449.85</v>
      </c>
      <c r="AM1065" s="16">
        <v>0.13100889027330001</v>
      </c>
      <c r="AN1065" s="17">
        <v>196880.89</v>
      </c>
      <c r="AO1065" s="16">
        <v>0.21984306673406101</v>
      </c>
      <c r="AP1065" s="18">
        <v>2.5696166973979699</v>
      </c>
      <c r="AQ1065" s="16">
        <v>0.20446484774761001</v>
      </c>
      <c r="AR1065" s="18">
        <v>3.3731920350420999</v>
      </c>
      <c r="AS1065" s="16">
        <v>0.116750578803111</v>
      </c>
    </row>
    <row r="1066" spans="1:45" x14ac:dyDescent="0.2">
      <c r="A1066" s="123"/>
      <c r="B1066" s="29"/>
      <c r="C1066" s="29"/>
      <c r="D1066" s="29"/>
      <c r="E1066" s="14" t="s">
        <v>306</v>
      </c>
      <c r="F1066" s="15">
        <v>45662.31</v>
      </c>
      <c r="G1066" s="16">
        <v>0.108002718667203</v>
      </c>
      <c r="H1066" s="17">
        <v>7637.24</v>
      </c>
      <c r="I1066" s="16">
        <v>0.28205283160764399</v>
      </c>
      <c r="J1066" s="17">
        <v>13827.63</v>
      </c>
      <c r="K1066" s="16">
        <v>7.8724499746460105E-2</v>
      </c>
      <c r="L1066" s="18">
        <v>5.9789020640964496</v>
      </c>
      <c r="M1066" s="16">
        <v>-0.13575892400798301</v>
      </c>
      <c r="N1066" s="18">
        <v>3.3022513619470599</v>
      </c>
      <c r="O1066" s="16">
        <v>2.71415166037519E-2</v>
      </c>
      <c r="P1066" s="15">
        <v>131423.76</v>
      </c>
      <c r="Q1066" s="16">
        <v>7.3277032136630796E-2</v>
      </c>
      <c r="R1066" s="17">
        <v>22282.17</v>
      </c>
      <c r="S1066" s="16">
        <v>0.24636042821847701</v>
      </c>
      <c r="T1066" s="17">
        <v>40226.39</v>
      </c>
      <c r="U1066" s="16">
        <v>4.7352769029527397E-2</v>
      </c>
      <c r="V1066" s="18">
        <v>5.89815803397964</v>
      </c>
      <c r="W1066" s="16">
        <v>-0.138871061823784</v>
      </c>
      <c r="X1066" s="18">
        <v>3.2671030137181098</v>
      </c>
      <c r="Y1066" s="16">
        <v>2.47521788968246E-2</v>
      </c>
      <c r="Z1066" s="15">
        <v>285163.52000000002</v>
      </c>
      <c r="AA1066" s="16">
        <v>9.2567182799566605E-2</v>
      </c>
      <c r="AB1066" s="17">
        <v>45008.62</v>
      </c>
      <c r="AC1066" s="16">
        <v>0.21197046697433999</v>
      </c>
      <c r="AD1066" s="17">
        <v>87994.08</v>
      </c>
      <c r="AE1066" s="16">
        <v>8.1955663146344504E-2</v>
      </c>
      <c r="AF1066" s="18">
        <v>6.3357534623367702</v>
      </c>
      <c r="AG1066" s="16">
        <v>-9.8519961854237004E-2</v>
      </c>
      <c r="AH1066" s="18">
        <v>3.2407125570265598</v>
      </c>
      <c r="AI1066" s="16">
        <v>9.8077213463291704E-3</v>
      </c>
      <c r="AJ1066" s="15">
        <v>660782.5</v>
      </c>
      <c r="AK1066" s="16">
        <v>6.8244146811154996E-2</v>
      </c>
      <c r="AL1066" s="17">
        <v>100360.31</v>
      </c>
      <c r="AM1066" s="16">
        <v>0.16370533022007899</v>
      </c>
      <c r="AN1066" s="17">
        <v>206034.08</v>
      </c>
      <c r="AO1066" s="16">
        <v>5.3994091959073801E-2</v>
      </c>
      <c r="AP1066" s="18">
        <v>6.5841018227225501</v>
      </c>
      <c r="AQ1066" s="16">
        <v>-8.2032092601029005E-2</v>
      </c>
      <c r="AR1066" s="18">
        <v>3.2071514576617601</v>
      </c>
      <c r="AS1066" s="16">
        <v>1.35200519251435E-2</v>
      </c>
    </row>
    <row r="1067" spans="1:45" x14ac:dyDescent="0.2">
      <c r="A1067" s="123"/>
      <c r="B1067" s="29"/>
      <c r="C1067" s="29"/>
      <c r="D1067" s="29"/>
      <c r="E1067" s="14" t="s">
        <v>307</v>
      </c>
      <c r="F1067" s="15">
        <v>65448.47</v>
      </c>
      <c r="G1067" s="16">
        <v>0.18039808029780299</v>
      </c>
      <c r="H1067" s="17">
        <v>9933.9599999999991</v>
      </c>
      <c r="I1067" s="16">
        <v>0.13563028649230099</v>
      </c>
      <c r="J1067" s="17">
        <v>19470.599999999999</v>
      </c>
      <c r="K1067" s="16">
        <v>0.151035160764566</v>
      </c>
      <c r="L1067" s="18">
        <v>6.5883565063680596</v>
      </c>
      <c r="M1067" s="16">
        <v>3.9421098871692803E-2</v>
      </c>
      <c r="N1067" s="18">
        <v>3.3613997514200902</v>
      </c>
      <c r="O1067" s="16">
        <v>2.5510010931145102E-2</v>
      </c>
      <c r="P1067" s="15">
        <v>206402.64</v>
      </c>
      <c r="Q1067" s="16">
        <v>0.380255905801414</v>
      </c>
      <c r="R1067" s="17">
        <v>31160.11</v>
      </c>
      <c r="S1067" s="16">
        <v>0.28833613381448697</v>
      </c>
      <c r="T1067" s="17">
        <v>61101.66</v>
      </c>
      <c r="U1067" s="16">
        <v>0.32460074453113003</v>
      </c>
      <c r="V1067" s="18">
        <v>6.6239381054816597</v>
      </c>
      <c r="W1067" s="16">
        <v>7.1347662752245203E-2</v>
      </c>
      <c r="X1067" s="18">
        <v>3.3780201716287199</v>
      </c>
      <c r="Y1067" s="16">
        <v>4.20165559320929E-2</v>
      </c>
      <c r="Z1067" s="15">
        <v>404863.89</v>
      </c>
      <c r="AA1067" s="16">
        <v>0.34840227056690898</v>
      </c>
      <c r="AB1067" s="17">
        <v>61616.74</v>
      </c>
      <c r="AC1067" s="16">
        <v>0.25794582217192702</v>
      </c>
      <c r="AD1067" s="17">
        <v>121443.03</v>
      </c>
      <c r="AE1067" s="16">
        <v>0.311771483529653</v>
      </c>
      <c r="AF1067" s="18">
        <v>6.5706801430909803</v>
      </c>
      <c r="AG1067" s="16">
        <v>7.1908063766055005E-2</v>
      </c>
      <c r="AH1067" s="18">
        <v>3.3337762570647298</v>
      </c>
      <c r="AI1067" s="16">
        <v>2.7924670948548998E-2</v>
      </c>
      <c r="AJ1067" s="15">
        <v>851831.26</v>
      </c>
      <c r="AK1067" s="16">
        <v>0.31461957651357703</v>
      </c>
      <c r="AL1067" s="17">
        <v>130863.11</v>
      </c>
      <c r="AM1067" s="16">
        <v>0.226926275821586</v>
      </c>
      <c r="AN1067" s="17">
        <v>256397.81</v>
      </c>
      <c r="AO1067" s="16">
        <v>0.293862568014152</v>
      </c>
      <c r="AP1067" s="18">
        <v>6.5093307044284696</v>
      </c>
      <c r="AQ1067" s="16">
        <v>7.1473977222689195E-2</v>
      </c>
      <c r="AR1067" s="18">
        <v>3.3223031819187501</v>
      </c>
      <c r="AS1067" s="16">
        <v>1.6042668682565601E-2</v>
      </c>
    </row>
    <row r="1068" spans="1:45" x14ac:dyDescent="0.2">
      <c r="A1068" s="123"/>
      <c r="B1068" s="29"/>
      <c r="C1068" s="29"/>
      <c r="D1068" s="29"/>
      <c r="E1068" s="14" t="s">
        <v>308</v>
      </c>
      <c r="F1068" s="15">
        <v>39940.11</v>
      </c>
      <c r="G1068" s="16">
        <v>2.5468468857065302E-2</v>
      </c>
      <c r="H1068" s="17">
        <v>8139.57</v>
      </c>
      <c r="I1068" s="16">
        <v>0.16235899940450901</v>
      </c>
      <c r="J1068" s="17">
        <v>12042.1</v>
      </c>
      <c r="K1068" s="16">
        <v>1.9873910009282299E-2</v>
      </c>
      <c r="L1068" s="18">
        <v>4.9069066302028199</v>
      </c>
      <c r="M1068" s="16">
        <v>-0.117769579465187</v>
      </c>
      <c r="N1068" s="18">
        <v>3.31670638842062</v>
      </c>
      <c r="O1068" s="16">
        <v>5.4855397249372597E-3</v>
      </c>
      <c r="P1068" s="15">
        <v>113842.98</v>
      </c>
      <c r="Q1068" s="16">
        <v>2.6079622199152601E-2</v>
      </c>
      <c r="R1068" s="17">
        <v>22971.18</v>
      </c>
      <c r="S1068" s="16">
        <v>0.16740618922189299</v>
      </c>
      <c r="T1068" s="17">
        <v>34138.75</v>
      </c>
      <c r="U1068" s="16">
        <v>4.43900373656912E-2</v>
      </c>
      <c r="V1068" s="18">
        <v>4.9559047467304698</v>
      </c>
      <c r="W1068" s="16">
        <v>-0.12106032015894801</v>
      </c>
      <c r="X1068" s="18">
        <v>3.3347143641756101</v>
      </c>
      <c r="Y1068" s="16">
        <v>-1.7532161847046802E-2</v>
      </c>
      <c r="Z1068" s="15">
        <v>241700.81</v>
      </c>
      <c r="AA1068" s="16">
        <v>2.7823081835322699E-2</v>
      </c>
      <c r="AB1068" s="17">
        <v>45747.25</v>
      </c>
      <c r="AC1068" s="16">
        <v>0.117562965328059</v>
      </c>
      <c r="AD1068" s="17">
        <v>72628.75</v>
      </c>
      <c r="AE1068" s="16">
        <v>5.89927279206496E-2</v>
      </c>
      <c r="AF1068" s="18">
        <v>5.2833953953516302</v>
      </c>
      <c r="AG1068" s="16">
        <v>-8.0299621835082505E-2</v>
      </c>
      <c r="AH1068" s="18">
        <v>3.3278943944374602</v>
      </c>
      <c r="AI1068" s="16">
        <v>-2.9433295681386699E-2</v>
      </c>
      <c r="AJ1068" s="15">
        <v>522951.12</v>
      </c>
      <c r="AK1068" s="16">
        <v>6.24889030133884E-2</v>
      </c>
      <c r="AL1068" s="17">
        <v>95518.56</v>
      </c>
      <c r="AM1068" s="16">
        <v>0.142077435739241</v>
      </c>
      <c r="AN1068" s="17">
        <v>157244.49</v>
      </c>
      <c r="AO1068" s="16">
        <v>8.1656100000942394E-2</v>
      </c>
      <c r="AP1068" s="18">
        <v>5.4748639426725001</v>
      </c>
      <c r="AQ1068" s="16">
        <v>-6.9687510001750899E-2</v>
      </c>
      <c r="AR1068" s="18">
        <v>3.3257198392134399</v>
      </c>
      <c r="AS1068" s="16">
        <v>-1.7720231954997001E-2</v>
      </c>
    </row>
    <row r="1069" spans="1:45" x14ac:dyDescent="0.2">
      <c r="A1069" s="123"/>
      <c r="B1069" s="29"/>
      <c r="C1069" s="29"/>
      <c r="D1069" s="29"/>
      <c r="E1069" s="14" t="s">
        <v>309</v>
      </c>
      <c r="F1069" s="15">
        <v>42274</v>
      </c>
      <c r="G1069" s="16">
        <v>0.225644185119414</v>
      </c>
      <c r="H1069" s="17">
        <v>7588.65</v>
      </c>
      <c r="I1069" s="16">
        <v>0.345445680599264</v>
      </c>
      <c r="J1069" s="17">
        <v>12594.14</v>
      </c>
      <c r="K1069" s="16">
        <v>0.18935504129265601</v>
      </c>
      <c r="L1069" s="18">
        <v>5.5706878034960097</v>
      </c>
      <c r="M1069" s="16">
        <v>-8.9042238722331801E-2</v>
      </c>
      <c r="N1069" s="18">
        <v>3.3566404692976302</v>
      </c>
      <c r="O1069" s="16">
        <v>3.0511615595724201E-2</v>
      </c>
      <c r="P1069" s="15">
        <v>116868.33</v>
      </c>
      <c r="Q1069" s="16">
        <v>0.21709558955621899</v>
      </c>
      <c r="R1069" s="17">
        <v>21273.11</v>
      </c>
      <c r="S1069" s="16">
        <v>0.36150518089947298</v>
      </c>
      <c r="T1069" s="17">
        <v>35502.019999999997</v>
      </c>
      <c r="U1069" s="16">
        <v>0.21506859442017501</v>
      </c>
      <c r="V1069" s="18">
        <v>5.4937115447623803</v>
      </c>
      <c r="W1069" s="16">
        <v>-0.106066134282244</v>
      </c>
      <c r="X1069" s="18">
        <v>3.2918783212898899</v>
      </c>
      <c r="Y1069" s="16">
        <v>1.66821457270185E-3</v>
      </c>
      <c r="Z1069" s="15">
        <v>243694.11</v>
      </c>
      <c r="AA1069" s="16">
        <v>0.23043114046556701</v>
      </c>
      <c r="AB1069" s="17">
        <v>41077.9</v>
      </c>
      <c r="AC1069" s="16">
        <v>0.29164128897800701</v>
      </c>
      <c r="AD1069" s="17">
        <v>73562.19</v>
      </c>
      <c r="AE1069" s="16">
        <v>0.21782188544206499</v>
      </c>
      <c r="AF1069" s="18">
        <v>5.9324870550831497</v>
      </c>
      <c r="AG1069" s="16">
        <v>-4.7389433145848599E-2</v>
      </c>
      <c r="AH1069" s="18">
        <v>3.3127631192056701</v>
      </c>
      <c r="AI1069" s="16">
        <v>1.0353940238908401E-2</v>
      </c>
      <c r="AJ1069" s="15">
        <v>501269.57</v>
      </c>
      <c r="AK1069" s="16">
        <v>0.263636455762779</v>
      </c>
      <c r="AL1069" s="17">
        <v>81919.199999999997</v>
      </c>
      <c r="AM1069" s="16">
        <v>0.33512242354467098</v>
      </c>
      <c r="AN1069" s="17">
        <v>151718.9</v>
      </c>
      <c r="AO1069" s="16">
        <v>0.241284377023637</v>
      </c>
      <c r="AP1069" s="18">
        <v>6.1190730622369403</v>
      </c>
      <c r="AQ1069" s="16">
        <v>-5.3542631388139299E-2</v>
      </c>
      <c r="AR1069" s="18">
        <v>3.3039362267983798</v>
      </c>
      <c r="AS1069" s="16">
        <v>1.8007218291700901E-2</v>
      </c>
    </row>
    <row r="1070" spans="1:45" x14ac:dyDescent="0.2">
      <c r="A1070" s="123"/>
      <c r="B1070" s="29"/>
      <c r="C1070" s="29"/>
      <c r="D1070" s="29"/>
      <c r="E1070" s="14" t="s">
        <v>310</v>
      </c>
      <c r="F1070" s="15">
        <v>34334.43</v>
      </c>
      <c r="G1070" s="16">
        <v>0.47455655201854602</v>
      </c>
      <c r="H1070" s="17">
        <v>5441.41</v>
      </c>
      <c r="I1070" s="16">
        <v>0.365551838625567</v>
      </c>
      <c r="J1070" s="17">
        <v>10196.66</v>
      </c>
      <c r="K1070" s="16">
        <v>0.32034568131435598</v>
      </c>
      <c r="L1070" s="18">
        <v>6.3098406479203</v>
      </c>
      <c r="M1070" s="16">
        <v>7.9824661583475995E-2</v>
      </c>
      <c r="N1070" s="18">
        <v>3.36722318876966</v>
      </c>
      <c r="O1070" s="16">
        <v>0.11679583073326601</v>
      </c>
      <c r="P1070" s="15">
        <v>95321.79</v>
      </c>
      <c r="Q1070" s="16">
        <v>0.44579749052976397</v>
      </c>
      <c r="R1070" s="17">
        <v>15555.66</v>
      </c>
      <c r="S1070" s="16">
        <v>0.37663388136760201</v>
      </c>
      <c r="T1070" s="17">
        <v>29070.42</v>
      </c>
      <c r="U1070" s="16">
        <v>0.32702681358852198</v>
      </c>
      <c r="V1070" s="18">
        <v>6.1277882134219999</v>
      </c>
      <c r="W1070" s="16">
        <v>5.0241106294327598E-2</v>
      </c>
      <c r="X1070" s="18">
        <v>3.27899596909849</v>
      </c>
      <c r="Y1070" s="16">
        <v>8.9501339177966599E-2</v>
      </c>
      <c r="Z1070" s="15">
        <v>195183.41</v>
      </c>
      <c r="AA1070" s="16">
        <v>0.57580788817013495</v>
      </c>
      <c r="AB1070" s="17">
        <v>30689.93</v>
      </c>
      <c r="AC1070" s="16">
        <v>0.432512363557437</v>
      </c>
      <c r="AD1070" s="17">
        <v>59029.66</v>
      </c>
      <c r="AE1070" s="16">
        <v>0.40684848156965497</v>
      </c>
      <c r="AF1070" s="18">
        <v>6.35985191233737</v>
      </c>
      <c r="AG1070" s="16">
        <v>0.10003091649194799</v>
      </c>
      <c r="AH1070" s="18">
        <v>3.3065311573876599</v>
      </c>
      <c r="AI1070" s="16">
        <v>0.120097799310959</v>
      </c>
      <c r="AJ1070" s="15">
        <v>401794.18</v>
      </c>
      <c r="AK1070" s="16">
        <v>0.684726712236291</v>
      </c>
      <c r="AL1070" s="17">
        <v>63460.38</v>
      </c>
      <c r="AM1070" s="16">
        <v>0.58225205528224899</v>
      </c>
      <c r="AN1070" s="17">
        <v>123411.44</v>
      </c>
      <c r="AO1070" s="16">
        <v>0.488908658733474</v>
      </c>
      <c r="AP1070" s="18">
        <v>6.3314178074571901</v>
      </c>
      <c r="AQ1070" s="16">
        <v>6.4765064840292999E-2</v>
      </c>
      <c r="AR1070" s="18">
        <v>3.2557288043960901</v>
      </c>
      <c r="AS1070" s="16">
        <v>0.13151784184624701</v>
      </c>
    </row>
    <row r="1071" spans="1:45" x14ac:dyDescent="0.2">
      <c r="A1071" s="123"/>
      <c r="B1071" s="29"/>
      <c r="C1071" s="29"/>
      <c r="D1071" s="29"/>
      <c r="E1071" s="14" t="s">
        <v>311</v>
      </c>
      <c r="F1071" s="15">
        <v>36654.81</v>
      </c>
      <c r="G1071" s="16">
        <v>-9.3259111550115695E-2</v>
      </c>
      <c r="H1071" s="17">
        <v>5787.26</v>
      </c>
      <c r="I1071" s="16">
        <v>-0.113151946549386</v>
      </c>
      <c r="J1071" s="17">
        <v>11751.55</v>
      </c>
      <c r="K1071" s="16">
        <v>-0.10763467813401</v>
      </c>
      <c r="L1071" s="18">
        <v>6.3337071429311997</v>
      </c>
      <c r="M1071" s="16">
        <v>2.2430939462368502E-2</v>
      </c>
      <c r="N1071" s="18">
        <v>3.1191468359493002</v>
      </c>
      <c r="O1071" s="16">
        <v>1.6109508327636898E-2</v>
      </c>
      <c r="P1071" s="15">
        <v>110760.78</v>
      </c>
      <c r="Q1071" s="16">
        <v>-0.106228180372147</v>
      </c>
      <c r="R1071" s="17">
        <v>17502.79</v>
      </c>
      <c r="S1071" s="16">
        <v>-0.17587894979454399</v>
      </c>
      <c r="T1071" s="17">
        <v>35697.72</v>
      </c>
      <c r="U1071" s="16">
        <v>-0.16136960614038801</v>
      </c>
      <c r="V1071" s="18">
        <v>6.3281785361076697</v>
      </c>
      <c r="W1071" s="16">
        <v>8.4515217036420301E-2</v>
      </c>
      <c r="X1071" s="18">
        <v>3.1027410153925801</v>
      </c>
      <c r="Y1071" s="16">
        <v>6.5751761648495402E-2</v>
      </c>
      <c r="Z1071" s="15">
        <v>232864.05</v>
      </c>
      <c r="AA1071" s="16">
        <v>-0.118877633241899</v>
      </c>
      <c r="AB1071" s="17">
        <v>36920.21</v>
      </c>
      <c r="AC1071" s="16">
        <v>-0.23010766545240399</v>
      </c>
      <c r="AD1071" s="17">
        <v>74978.45</v>
      </c>
      <c r="AE1071" s="16">
        <v>-0.21103386374111099</v>
      </c>
      <c r="AF1071" s="18">
        <v>6.30722441719589</v>
      </c>
      <c r="AG1071" s="16">
        <v>0.14447478851165099</v>
      </c>
      <c r="AH1071" s="18">
        <v>3.1057463844611402</v>
      </c>
      <c r="AI1071" s="16">
        <v>0.116806319389318</v>
      </c>
      <c r="AJ1071" s="15">
        <v>515933.4</v>
      </c>
      <c r="AK1071" s="16">
        <v>-0.10793176450031</v>
      </c>
      <c r="AL1071" s="17">
        <v>83391.28</v>
      </c>
      <c r="AM1071" s="16">
        <v>-0.24688302048466601</v>
      </c>
      <c r="AN1071" s="17">
        <v>168667.13</v>
      </c>
      <c r="AO1071" s="16">
        <v>-0.22610153819696899</v>
      </c>
      <c r="AP1071" s="18">
        <v>6.1868986781351696</v>
      </c>
      <c r="AQ1071" s="16">
        <v>0.18450155787720801</v>
      </c>
      <c r="AR1071" s="18">
        <v>3.0588852730226699</v>
      </c>
      <c r="AS1071" s="16">
        <v>0.15269415760479299</v>
      </c>
    </row>
    <row r="1072" spans="1:45" x14ac:dyDescent="0.2">
      <c r="A1072" s="123"/>
      <c r="B1072" s="29"/>
      <c r="C1072" s="29"/>
      <c r="D1072" s="29"/>
      <c r="E1072" s="14" t="s">
        <v>312</v>
      </c>
      <c r="F1072" s="15">
        <v>19815.47</v>
      </c>
      <c r="G1072" s="16">
        <v>0.39231410254608601</v>
      </c>
      <c r="H1072" s="17">
        <v>2767.62</v>
      </c>
      <c r="I1072" s="16">
        <v>0.30635614420980101</v>
      </c>
      <c r="J1072" s="17">
        <v>5671.52</v>
      </c>
      <c r="K1072" s="16">
        <v>0.27825896851637799</v>
      </c>
      <c r="L1072" s="18">
        <v>7.1597509773740597</v>
      </c>
      <c r="M1072" s="16">
        <v>6.5799788761494393E-2</v>
      </c>
      <c r="N1072" s="18">
        <v>3.4938552627866999</v>
      </c>
      <c r="O1072" s="16">
        <v>8.9226938233093397E-2</v>
      </c>
      <c r="P1072" s="15">
        <v>59767.39</v>
      </c>
      <c r="Q1072" s="16">
        <v>0.354993699695617</v>
      </c>
      <c r="R1072" s="17">
        <v>8400.01</v>
      </c>
      <c r="S1072" s="16">
        <v>0.25780851086131301</v>
      </c>
      <c r="T1072" s="17">
        <v>17131.41</v>
      </c>
      <c r="U1072" s="16">
        <v>0.242686128252353</v>
      </c>
      <c r="V1072" s="18">
        <v>7.1151570057654698</v>
      </c>
      <c r="W1072" s="16">
        <v>7.7265488343495295E-2</v>
      </c>
      <c r="X1072" s="18">
        <v>3.48876070329296</v>
      </c>
      <c r="Y1072" s="16">
        <v>9.0374849199619106E-2</v>
      </c>
      <c r="Z1072" s="15">
        <v>116490.44</v>
      </c>
      <c r="AA1072" s="16">
        <v>0.35754839037485597</v>
      </c>
      <c r="AB1072" s="17">
        <v>16385.439999999999</v>
      </c>
      <c r="AC1072" s="16">
        <v>0.224332668816632</v>
      </c>
      <c r="AD1072" s="17">
        <v>33592.97</v>
      </c>
      <c r="AE1072" s="16">
        <v>0.233274165392445</v>
      </c>
      <c r="AF1072" s="18">
        <v>7.1093873585329401</v>
      </c>
      <c r="AG1072" s="16">
        <v>0.108806801412056</v>
      </c>
      <c r="AH1072" s="18">
        <v>3.4677029152230401</v>
      </c>
      <c r="AI1072" s="16">
        <v>0.100767719352059</v>
      </c>
      <c r="AJ1072" s="15">
        <v>253149.34</v>
      </c>
      <c r="AK1072" s="16">
        <v>0.45897133118182298</v>
      </c>
      <c r="AL1072" s="17">
        <v>35714.39</v>
      </c>
      <c r="AM1072" s="16">
        <v>0.30884986724374602</v>
      </c>
      <c r="AN1072" s="17">
        <v>73516.009999999995</v>
      </c>
      <c r="AO1072" s="16">
        <v>0.33003694707388598</v>
      </c>
      <c r="AP1072" s="18">
        <v>7.0881608225703996</v>
      </c>
      <c r="AQ1072" s="16">
        <v>0.114697237395311</v>
      </c>
      <c r="AR1072" s="18">
        <v>3.4434586425460298</v>
      </c>
      <c r="AS1072" s="16">
        <v>9.6940452963803395E-2</v>
      </c>
    </row>
    <row r="1073" spans="1:45" x14ac:dyDescent="0.2">
      <c r="A1073" s="123"/>
      <c r="B1073" s="29"/>
      <c r="C1073" s="29"/>
      <c r="D1073" s="29"/>
      <c r="E1073" s="14" t="s">
        <v>313</v>
      </c>
      <c r="F1073" s="15">
        <v>46878.43</v>
      </c>
      <c r="G1073" s="16">
        <v>1.9509870743218999E-2</v>
      </c>
      <c r="H1073" s="17">
        <v>8594.64</v>
      </c>
      <c r="I1073" s="16">
        <v>7.8024413409785399E-3</v>
      </c>
      <c r="J1073" s="17">
        <v>16772.59</v>
      </c>
      <c r="K1073" s="16">
        <v>8.5099807228161597E-3</v>
      </c>
      <c r="L1073" s="18">
        <v>5.4543797064216797</v>
      </c>
      <c r="M1073" s="16">
        <v>1.1616790079077999E-2</v>
      </c>
      <c r="N1073" s="18">
        <v>2.7949428203992301</v>
      </c>
      <c r="O1073" s="16">
        <v>1.0907071055974001E-2</v>
      </c>
      <c r="P1073" s="15">
        <v>140714.15</v>
      </c>
      <c r="Q1073" s="16">
        <v>6.7362944126627702E-2</v>
      </c>
      <c r="R1073" s="17">
        <v>25771.83</v>
      </c>
      <c r="S1073" s="16">
        <v>2.1839728067987899E-2</v>
      </c>
      <c r="T1073" s="17">
        <v>50209.37</v>
      </c>
      <c r="U1073" s="16">
        <v>2.4729538214870599E-2</v>
      </c>
      <c r="V1073" s="18">
        <v>5.4599983780740402</v>
      </c>
      <c r="W1073" s="16">
        <v>4.4550250698033901E-2</v>
      </c>
      <c r="X1073" s="18">
        <v>2.8025476121289699</v>
      </c>
      <c r="Y1073" s="16">
        <v>4.1604544732873103E-2</v>
      </c>
      <c r="Z1073" s="15">
        <v>274062.7</v>
      </c>
      <c r="AA1073" s="16">
        <v>9.7102546533026399E-2</v>
      </c>
      <c r="AB1073" s="17">
        <v>51519.41</v>
      </c>
      <c r="AC1073" s="16">
        <v>4.1025818220908603E-2</v>
      </c>
      <c r="AD1073" s="17">
        <v>100338.69</v>
      </c>
      <c r="AE1073" s="16">
        <v>4.6784600652303297E-2</v>
      </c>
      <c r="AF1073" s="18">
        <v>5.3196009038146999</v>
      </c>
      <c r="AG1073" s="16">
        <v>5.38667988157603E-2</v>
      </c>
      <c r="AH1073" s="18">
        <v>2.73137610227919</v>
      </c>
      <c r="AI1073" s="16">
        <v>4.8069054368365199E-2</v>
      </c>
      <c r="AJ1073" s="15">
        <v>561041.23</v>
      </c>
      <c r="AK1073" s="16">
        <v>0.11491655681438701</v>
      </c>
      <c r="AL1073" s="17">
        <v>105668.71</v>
      </c>
      <c r="AM1073" s="16">
        <v>2.4753923196146499E-2</v>
      </c>
      <c r="AN1073" s="17">
        <v>206151.03</v>
      </c>
      <c r="AO1073" s="16">
        <v>3.4790886195707603E-2</v>
      </c>
      <c r="AP1073" s="18">
        <v>5.3094357828348597</v>
      </c>
      <c r="AQ1073" s="16">
        <v>8.7984667906445699E-2</v>
      </c>
      <c r="AR1073" s="18">
        <v>2.7215058299732999</v>
      </c>
      <c r="AS1073" s="16">
        <v>7.7431751368870594E-2</v>
      </c>
    </row>
    <row r="1074" spans="1:45" x14ac:dyDescent="0.2">
      <c r="A1074" s="123"/>
      <c r="B1074" s="29"/>
      <c r="C1074" s="29"/>
      <c r="D1074" s="29"/>
      <c r="E1074" s="14" t="s">
        <v>314</v>
      </c>
      <c r="F1074" s="15">
        <v>79862.23</v>
      </c>
      <c r="G1074" s="16">
        <v>-3.5779594980785E-2</v>
      </c>
      <c r="H1074" s="17">
        <v>10869.13</v>
      </c>
      <c r="I1074" s="16">
        <v>-5.71825109404209E-2</v>
      </c>
      <c r="J1074" s="17">
        <v>21795.31</v>
      </c>
      <c r="K1074" s="16">
        <v>-4.4064093066789101E-2</v>
      </c>
      <c r="L1074" s="18">
        <v>7.3476193586791201</v>
      </c>
      <c r="M1074" s="16">
        <v>2.2701017119426199E-2</v>
      </c>
      <c r="N1074" s="18">
        <v>3.6641933516889602</v>
      </c>
      <c r="O1074" s="16">
        <v>8.6663739963300599E-3</v>
      </c>
      <c r="P1074" s="15">
        <v>238697.93</v>
      </c>
      <c r="Q1074" s="16">
        <v>-0.13150582187222801</v>
      </c>
      <c r="R1074" s="17">
        <v>31544.87</v>
      </c>
      <c r="S1074" s="16">
        <v>-0.27578570515161999</v>
      </c>
      <c r="T1074" s="17">
        <v>63363.51</v>
      </c>
      <c r="U1074" s="16">
        <v>-0.25495522571278001</v>
      </c>
      <c r="V1074" s="18">
        <v>7.5669333872670901</v>
      </c>
      <c r="W1074" s="16">
        <v>0.19922263935648801</v>
      </c>
      <c r="X1074" s="18">
        <v>3.7671197507840102</v>
      </c>
      <c r="Y1074" s="16">
        <v>0.165693939614107</v>
      </c>
      <c r="Z1074" s="15">
        <v>507922.54</v>
      </c>
      <c r="AA1074" s="16">
        <v>-0.186373151191527</v>
      </c>
      <c r="AB1074" s="17">
        <v>67542.59</v>
      </c>
      <c r="AC1074" s="16">
        <v>-0.387231071074297</v>
      </c>
      <c r="AD1074" s="17">
        <v>135517.13</v>
      </c>
      <c r="AE1074" s="16">
        <v>-0.36351612373861802</v>
      </c>
      <c r="AF1074" s="18">
        <v>7.5200335077467404</v>
      </c>
      <c r="AG1074" s="16">
        <v>0.32778737693980498</v>
      </c>
      <c r="AH1074" s="18">
        <v>3.7480320015632</v>
      </c>
      <c r="AI1074" s="16">
        <v>0.27831494112247501</v>
      </c>
      <c r="AJ1074" s="15">
        <v>1085555.26</v>
      </c>
      <c r="AK1074" s="16">
        <v>-0.197732442438699</v>
      </c>
      <c r="AL1074" s="17">
        <v>148151.26</v>
      </c>
      <c r="AM1074" s="16">
        <v>-0.41007952291348698</v>
      </c>
      <c r="AN1074" s="17">
        <v>295872.73</v>
      </c>
      <c r="AO1074" s="16">
        <v>-0.38815752142204402</v>
      </c>
      <c r="AP1074" s="18">
        <v>7.3273440941372998</v>
      </c>
      <c r="AQ1074" s="16">
        <v>0.35995882279510499</v>
      </c>
      <c r="AR1074" s="18">
        <v>3.6689939623702399</v>
      </c>
      <c r="AS1074" s="16">
        <v>0.311232197257585</v>
      </c>
    </row>
    <row r="1075" spans="1:45" x14ac:dyDescent="0.2">
      <c r="A1075" s="123"/>
      <c r="B1075" s="29"/>
      <c r="C1075" s="29"/>
      <c r="D1075" s="29"/>
      <c r="E1075" s="14" t="s">
        <v>315</v>
      </c>
      <c r="F1075" s="15">
        <v>80956.83</v>
      </c>
      <c r="G1075" s="16">
        <v>0.11885524575147299</v>
      </c>
      <c r="H1075" s="17">
        <v>11501.67</v>
      </c>
      <c r="I1075" s="16">
        <v>6.5545628376825996E-2</v>
      </c>
      <c r="J1075" s="17">
        <v>22481.88</v>
      </c>
      <c r="K1075" s="16">
        <v>7.3498409703079304E-2</v>
      </c>
      <c r="L1075" s="18">
        <v>7.0387022058535802</v>
      </c>
      <c r="M1075" s="16">
        <v>5.0030346852302197E-2</v>
      </c>
      <c r="N1075" s="18">
        <v>3.6009813236259598</v>
      </c>
      <c r="O1075" s="16">
        <v>4.2251423605684797E-2</v>
      </c>
      <c r="P1075" s="15">
        <v>239804.3</v>
      </c>
      <c r="Q1075" s="16">
        <v>0.156489181715144</v>
      </c>
      <c r="R1075" s="17">
        <v>34056.36</v>
      </c>
      <c r="S1075" s="16">
        <v>8.0209531029210995E-2</v>
      </c>
      <c r="T1075" s="17">
        <v>66320.95</v>
      </c>
      <c r="U1075" s="16">
        <v>9.9220098600221504E-2</v>
      </c>
      <c r="V1075" s="18">
        <v>7.0413954985206901</v>
      </c>
      <c r="W1075" s="16">
        <v>7.0615606041963305E-2</v>
      </c>
      <c r="X1075" s="18">
        <v>3.6158152137446802</v>
      </c>
      <c r="Y1075" s="16">
        <v>5.20997416148508E-2</v>
      </c>
      <c r="Z1075" s="15">
        <v>495733.12</v>
      </c>
      <c r="AA1075" s="16">
        <v>0.22566716268627099</v>
      </c>
      <c r="AB1075" s="17">
        <v>70485.67</v>
      </c>
      <c r="AC1075" s="16">
        <v>0.140576935337662</v>
      </c>
      <c r="AD1075" s="17">
        <v>137014.19</v>
      </c>
      <c r="AE1075" s="16">
        <v>0.162409352065472</v>
      </c>
      <c r="AF1075" s="18">
        <v>7.0331050268799302</v>
      </c>
      <c r="AG1075" s="16">
        <v>7.4602795052504903E-2</v>
      </c>
      <c r="AH1075" s="18">
        <v>3.6181151747859102</v>
      </c>
      <c r="AI1075" s="16">
        <v>5.4419564423149901E-2</v>
      </c>
      <c r="AJ1075" s="15">
        <v>1051026.29</v>
      </c>
      <c r="AK1075" s="16">
        <v>0.29028579053992498</v>
      </c>
      <c r="AL1075" s="17">
        <v>151237.06</v>
      </c>
      <c r="AM1075" s="16">
        <v>0.22114646274857599</v>
      </c>
      <c r="AN1075" s="17">
        <v>293351.65999999997</v>
      </c>
      <c r="AO1075" s="16">
        <v>0.23145667003490999</v>
      </c>
      <c r="AP1075" s="18">
        <v>6.9495287067865501</v>
      </c>
      <c r="AQ1075" s="16">
        <v>5.66183745361135E-2</v>
      </c>
      <c r="AR1075" s="18">
        <v>3.5828203256119302</v>
      </c>
      <c r="AS1075" s="16">
        <v>4.7771977639576697E-2</v>
      </c>
    </row>
    <row r="1076" spans="1:45" x14ac:dyDescent="0.2">
      <c r="A1076" s="123"/>
      <c r="B1076" s="29"/>
      <c r="C1076" s="29"/>
      <c r="D1076" s="29"/>
      <c r="E1076" s="14" t="s">
        <v>316</v>
      </c>
      <c r="F1076" s="15">
        <v>56112.98</v>
      </c>
      <c r="G1076" s="16">
        <v>0.181224682432474</v>
      </c>
      <c r="H1076" s="17">
        <v>8918.69</v>
      </c>
      <c r="I1076" s="16">
        <v>0.36935690651845099</v>
      </c>
      <c r="J1076" s="17">
        <v>17131.66</v>
      </c>
      <c r="K1076" s="16">
        <v>0.10227446741431299</v>
      </c>
      <c r="L1076" s="18">
        <v>6.2916168181650001</v>
      </c>
      <c r="M1076" s="16">
        <v>-0.13738728244654499</v>
      </c>
      <c r="N1076" s="18">
        <v>3.2753965465109598</v>
      </c>
      <c r="O1076" s="16">
        <v>7.1624824263016598E-2</v>
      </c>
      <c r="P1076" s="15">
        <v>153321.51</v>
      </c>
      <c r="Q1076" s="16">
        <v>0.21690749800345599</v>
      </c>
      <c r="R1076" s="17">
        <v>24187.7</v>
      </c>
      <c r="S1076" s="16">
        <v>0.41223736251417298</v>
      </c>
      <c r="T1076" s="17">
        <v>46514.22</v>
      </c>
      <c r="U1076" s="16">
        <v>0.146323791441723</v>
      </c>
      <c r="V1076" s="18">
        <v>6.3388213844226602</v>
      </c>
      <c r="W1076" s="16">
        <v>-0.13831234726928299</v>
      </c>
      <c r="X1076" s="18">
        <v>3.2962287661708598</v>
      </c>
      <c r="Y1076" s="16">
        <v>6.1573969840546298E-2</v>
      </c>
      <c r="Z1076" s="15">
        <v>331964.59999999998</v>
      </c>
      <c r="AA1076" s="16">
        <v>0.199765269083823</v>
      </c>
      <c r="AB1076" s="17">
        <v>48466.84</v>
      </c>
      <c r="AC1076" s="16">
        <v>0.33646509922114898</v>
      </c>
      <c r="AD1076" s="17">
        <v>100762.21</v>
      </c>
      <c r="AE1076" s="16">
        <v>0.17620703030931301</v>
      </c>
      <c r="AF1076" s="18">
        <v>6.8493138814084</v>
      </c>
      <c r="AG1076" s="16">
        <v>-0.102284623980821</v>
      </c>
      <c r="AH1076" s="18">
        <v>3.29453472685841</v>
      </c>
      <c r="AI1076" s="16">
        <v>2.0028989937523899E-2</v>
      </c>
      <c r="AJ1076" s="15">
        <v>715216.96</v>
      </c>
      <c r="AK1076" s="16">
        <v>9.6254755593483496E-2</v>
      </c>
      <c r="AL1076" s="17">
        <v>101283.96</v>
      </c>
      <c r="AM1076" s="16">
        <v>0.20805760091144701</v>
      </c>
      <c r="AN1076" s="17">
        <v>219405.44</v>
      </c>
      <c r="AO1076" s="16">
        <v>0.102271089367</v>
      </c>
      <c r="AP1076" s="18">
        <v>7.0615027295536201</v>
      </c>
      <c r="AQ1076" s="16">
        <v>-9.2547611333773303E-2</v>
      </c>
      <c r="AR1076" s="18">
        <v>3.2597959284874598</v>
      </c>
      <c r="AS1076" s="16">
        <v>-5.4581253482494799E-3</v>
      </c>
    </row>
    <row r="1077" spans="1:45" x14ac:dyDescent="0.2">
      <c r="A1077" s="123"/>
      <c r="B1077" s="29"/>
      <c r="C1077" s="29"/>
      <c r="D1077" s="29"/>
      <c r="E1077" s="14" t="s">
        <v>317</v>
      </c>
      <c r="F1077" s="15">
        <v>33667.379999999997</v>
      </c>
      <c r="G1077" s="16">
        <v>-9.4358411810894202E-2</v>
      </c>
      <c r="H1077" s="17">
        <v>4977.54</v>
      </c>
      <c r="I1077" s="16">
        <v>-0.138362841968966</v>
      </c>
      <c r="J1077" s="17">
        <v>10114.15</v>
      </c>
      <c r="K1077" s="16">
        <v>-0.15938599684504301</v>
      </c>
      <c r="L1077" s="18">
        <v>6.7638592557769499</v>
      </c>
      <c r="M1077" s="16">
        <v>5.1070720137729501E-2</v>
      </c>
      <c r="N1077" s="18">
        <v>3.3287404280142199</v>
      </c>
      <c r="O1077" s="16">
        <v>7.7357246952929795E-2</v>
      </c>
      <c r="P1077" s="15">
        <v>94405.89</v>
      </c>
      <c r="Q1077" s="16">
        <v>-0.112496797808079</v>
      </c>
      <c r="R1077" s="17">
        <v>14845.01</v>
      </c>
      <c r="S1077" s="16">
        <v>-0.10124910851478899</v>
      </c>
      <c r="T1077" s="17">
        <v>29947.14</v>
      </c>
      <c r="U1077" s="16">
        <v>-0.115544280170352</v>
      </c>
      <c r="V1077" s="18">
        <v>6.35943593166997</v>
      </c>
      <c r="W1077" s="16">
        <v>-1.25148018208953E-2</v>
      </c>
      <c r="X1077" s="18">
        <v>3.1524175597402602</v>
      </c>
      <c r="Y1077" s="16">
        <v>3.4456019605588902E-3</v>
      </c>
      <c r="Z1077" s="15">
        <v>201898.75</v>
      </c>
      <c r="AA1077" s="16">
        <v>-0.115483403360553</v>
      </c>
      <c r="AB1077" s="17">
        <v>31631.57</v>
      </c>
      <c r="AC1077" s="16">
        <v>-0.121372124740633</v>
      </c>
      <c r="AD1077" s="17">
        <v>64072.68</v>
      </c>
      <c r="AE1077" s="16">
        <v>-0.12838903320662201</v>
      </c>
      <c r="AF1077" s="18">
        <v>6.3828241848254796</v>
      </c>
      <c r="AG1077" s="16">
        <v>6.7021790975407402E-3</v>
      </c>
      <c r="AH1077" s="18">
        <v>3.1510895127221099</v>
      </c>
      <c r="AI1077" s="16">
        <v>1.48066400467032E-2</v>
      </c>
      <c r="AJ1077" s="15">
        <v>451366.76</v>
      </c>
      <c r="AK1077" s="16">
        <v>-0.127973615955603</v>
      </c>
      <c r="AL1077" s="17">
        <v>71395.47</v>
      </c>
      <c r="AM1077" s="16">
        <v>-0.159607391686648</v>
      </c>
      <c r="AN1077" s="17">
        <v>146652.45000000001</v>
      </c>
      <c r="AO1077" s="16">
        <v>-0.159253959710105</v>
      </c>
      <c r="AP1077" s="18">
        <v>6.3220644110893902</v>
      </c>
      <c r="AQ1077" s="16">
        <v>3.7641663453624699E-2</v>
      </c>
      <c r="AR1077" s="18">
        <v>3.0777989730140898</v>
      </c>
      <c r="AS1077" s="16">
        <v>3.7205460692644202E-2</v>
      </c>
    </row>
    <row r="1078" spans="1:45" x14ac:dyDescent="0.2">
      <c r="A1078" s="134"/>
      <c r="B1078" s="135"/>
      <c r="C1078" s="135"/>
      <c r="D1078" s="135"/>
      <c r="E1078" s="14" t="s">
        <v>318</v>
      </c>
      <c r="F1078" s="15">
        <v>66231.990000000005</v>
      </c>
      <c r="G1078" s="16">
        <v>-1.36279959795714E-2</v>
      </c>
      <c r="H1078" s="17">
        <v>9046.89</v>
      </c>
      <c r="I1078" s="16">
        <v>8.7077831489472193E-2</v>
      </c>
      <c r="J1078" s="17">
        <v>18784.650000000001</v>
      </c>
      <c r="K1078" s="16">
        <v>-0.10927293315226</v>
      </c>
      <c r="L1078" s="18">
        <v>7.3209677579809203</v>
      </c>
      <c r="M1078" s="16">
        <v>-9.2639022296186799E-2</v>
      </c>
      <c r="N1078" s="18">
        <v>3.5258570162340002</v>
      </c>
      <c r="O1078" s="16">
        <v>0.10737850092641101</v>
      </c>
      <c r="P1078" s="15">
        <v>187492.68</v>
      </c>
      <c r="Q1078" s="16">
        <v>-1.51373262082873E-2</v>
      </c>
      <c r="R1078" s="17">
        <v>25623.97</v>
      </c>
      <c r="S1078" s="16">
        <v>0.117039493129223</v>
      </c>
      <c r="T1078" s="17">
        <v>52841.52</v>
      </c>
      <c r="U1078" s="16">
        <v>-8.5691940339827702E-2</v>
      </c>
      <c r="V1078" s="18">
        <v>7.3170816231832898</v>
      </c>
      <c r="W1078" s="16">
        <v>-0.118327794272731</v>
      </c>
      <c r="X1078" s="18">
        <v>3.5482075458843698</v>
      </c>
      <c r="Y1078" s="16">
        <v>7.7167223219889405E-2</v>
      </c>
      <c r="Z1078" s="15">
        <v>401157.8</v>
      </c>
      <c r="AA1078" s="16">
        <v>-8.6962938021259897E-3</v>
      </c>
      <c r="AB1078" s="17">
        <v>53705.81</v>
      </c>
      <c r="AC1078" s="16">
        <v>0.10772981824264601</v>
      </c>
      <c r="AD1078" s="17">
        <v>112363.6</v>
      </c>
      <c r="AE1078" s="16">
        <v>-6.5653298297840404E-2</v>
      </c>
      <c r="AF1078" s="18">
        <v>7.4695419359655899</v>
      </c>
      <c r="AG1078" s="16">
        <v>-0.105103347519773</v>
      </c>
      <c r="AH1078" s="18">
        <v>3.57017575086594</v>
      </c>
      <c r="AI1078" s="16">
        <v>6.0959175423803802E-2</v>
      </c>
      <c r="AJ1078" s="15">
        <v>827159.37</v>
      </c>
      <c r="AK1078" s="16">
        <v>-6.1597648124761803E-2</v>
      </c>
      <c r="AL1078" s="17">
        <v>106813.53</v>
      </c>
      <c r="AM1078" s="16">
        <v>5.4567358197727001E-3</v>
      </c>
      <c r="AN1078" s="17">
        <v>232772.16</v>
      </c>
      <c r="AO1078" s="16">
        <v>-0.10166206605773299</v>
      </c>
      <c r="AP1078" s="18">
        <v>7.7439568751262096</v>
      </c>
      <c r="AQ1078" s="16">
        <v>-6.6690471658995304E-2</v>
      </c>
      <c r="AR1078" s="18">
        <v>3.5535150337566099</v>
      </c>
      <c r="AS1078" s="16">
        <v>4.4598381543516301E-2</v>
      </c>
    </row>
    <row r="1079" spans="1:45" x14ac:dyDescent="0.2">
      <c r="C1079" s="29"/>
      <c r="D1079" s="29"/>
      <c r="E1079" s="14" t="s">
        <v>344</v>
      </c>
      <c r="F1079" s="18">
        <v>44885.78</v>
      </c>
      <c r="G1079" s="16">
        <v>0.35167149939426501</v>
      </c>
      <c r="H1079" s="18">
        <v>16773.95</v>
      </c>
      <c r="I1079" s="16">
        <v>0.68823175966529204</v>
      </c>
      <c r="J1079" s="18">
        <v>27177.53</v>
      </c>
      <c r="K1079" s="16">
        <v>0.67660485655027203</v>
      </c>
      <c r="L1079" s="18">
        <v>2.6759218907889899</v>
      </c>
      <c r="M1079" s="16">
        <v>-0.19935666909722899</v>
      </c>
      <c r="N1079" s="18">
        <v>1.6515768725119599</v>
      </c>
      <c r="O1079" s="16">
        <v>-0.19380437548330801</v>
      </c>
      <c r="P1079" s="18">
        <v>119321.34</v>
      </c>
      <c r="Q1079" s="16">
        <v>0.28070818116686702</v>
      </c>
      <c r="R1079" s="18">
        <v>41414.550000000003</v>
      </c>
      <c r="S1079" s="16">
        <v>0.41588447159738701</v>
      </c>
      <c r="T1079" s="18">
        <v>67079.02</v>
      </c>
      <c r="U1079" s="16">
        <v>0.41685567504611998</v>
      </c>
      <c r="V1079" s="18">
        <v>2.8811453945533598</v>
      </c>
      <c r="W1079" s="16">
        <v>-9.5471271238687497E-2</v>
      </c>
      <c r="X1079" s="18">
        <v>1.7788175796247501</v>
      </c>
      <c r="Y1079" s="16">
        <v>-9.6091293049181695E-2</v>
      </c>
      <c r="Z1079" s="18">
        <v>238940.26</v>
      </c>
      <c r="AA1079" s="16">
        <v>0.334618275793925</v>
      </c>
      <c r="AB1079" s="18">
        <v>81236.509999999995</v>
      </c>
      <c r="AC1079" s="16">
        <v>0.28705487835985</v>
      </c>
      <c r="AD1079" s="18">
        <v>131852.94</v>
      </c>
      <c r="AE1079" s="16">
        <v>0.28933032297468902</v>
      </c>
      <c r="AF1079" s="18">
        <v>2.9412915448977301</v>
      </c>
      <c r="AG1079" s="16">
        <v>3.6955220972929199E-2</v>
      </c>
      <c r="AH1079" s="18">
        <v>1.8121724096557901</v>
      </c>
      <c r="AI1079" s="16">
        <v>3.5125174683512797E-2</v>
      </c>
      <c r="AJ1079" s="18">
        <v>502150.23</v>
      </c>
      <c r="AK1079" s="16">
        <v>0.38567071164223599</v>
      </c>
      <c r="AL1079" s="18">
        <v>161852.97</v>
      </c>
      <c r="AM1079" s="16">
        <v>0.216453042843013</v>
      </c>
      <c r="AN1079" s="18">
        <v>263397.52</v>
      </c>
      <c r="AO1079" s="16">
        <v>0.20002806470189499</v>
      </c>
      <c r="AP1079" s="18">
        <v>3.1025085915939599</v>
      </c>
      <c r="AQ1079" s="16">
        <v>0.13910744010614601</v>
      </c>
      <c r="AR1079" s="18">
        <v>1.9064349201161801</v>
      </c>
      <c r="AS1079" s="16">
        <v>0.154698587808826</v>
      </c>
    </row>
    <row r="1080" spans="1:45" x14ac:dyDescent="0.2">
      <c r="C1080" s="29"/>
      <c r="D1080" s="29"/>
      <c r="E1080" s="14" t="s">
        <v>345</v>
      </c>
      <c r="F1080" s="18">
        <v>47427.45</v>
      </c>
      <c r="G1080" s="16">
        <v>0.32698716029624503</v>
      </c>
      <c r="H1080" s="18">
        <v>54861.440000000002</v>
      </c>
      <c r="I1080" s="16">
        <v>0.11798349275286101</v>
      </c>
      <c r="J1080" s="18">
        <v>17979.48</v>
      </c>
      <c r="K1080" s="16">
        <v>0.27978850847653097</v>
      </c>
      <c r="L1080" s="18">
        <v>0.86449517183653901</v>
      </c>
      <c r="M1080" s="16">
        <v>0.18694700672971901</v>
      </c>
      <c r="N1080" s="18">
        <v>2.6378655000033402</v>
      </c>
      <c r="O1080" s="16">
        <v>3.6880040340336998E-2</v>
      </c>
      <c r="P1080" s="18">
        <v>134487.26</v>
      </c>
      <c r="Q1080" s="16">
        <v>0.245767555361319</v>
      </c>
      <c r="R1080" s="18">
        <v>160139.09</v>
      </c>
      <c r="S1080" s="16">
        <v>9.9399881497732505E-4</v>
      </c>
      <c r="T1080" s="18">
        <v>51350.06</v>
      </c>
      <c r="U1080" s="16">
        <v>0.14626119500770901</v>
      </c>
      <c r="V1080" s="18">
        <v>0.83981531305067403</v>
      </c>
      <c r="W1080" s="16">
        <v>0.24453049352555101</v>
      </c>
      <c r="X1080" s="18">
        <v>2.61902829324834</v>
      </c>
      <c r="Y1080" s="16">
        <v>8.6809499254609998E-2</v>
      </c>
      <c r="Z1080" s="18">
        <v>268825.64</v>
      </c>
      <c r="AA1080" s="16">
        <v>0.18314275680914499</v>
      </c>
      <c r="AB1080" s="18">
        <v>321033.34000000003</v>
      </c>
      <c r="AC1080" s="16">
        <v>-8.24716321688964E-2</v>
      </c>
      <c r="AD1080" s="18">
        <v>102248.99</v>
      </c>
      <c r="AE1080" s="16">
        <v>6.4064163754900497E-2</v>
      </c>
      <c r="AF1080" s="18">
        <v>0.83737608062763802</v>
      </c>
      <c r="AG1080" s="16">
        <v>0.28948902103802299</v>
      </c>
      <c r="AH1080" s="18">
        <v>2.6291275835585299</v>
      </c>
      <c r="AI1080" s="16">
        <v>0.11190922231046301</v>
      </c>
      <c r="AJ1080" s="18">
        <v>515788.36</v>
      </c>
      <c r="AK1080" s="16">
        <v>9.56104157644352E-2</v>
      </c>
      <c r="AL1080" s="18">
        <v>676739.35</v>
      </c>
      <c r="AM1080" s="16">
        <v>-2.94468549146553E-3</v>
      </c>
      <c r="AN1080" s="18">
        <v>202328.75</v>
      </c>
      <c r="AO1080" s="16">
        <v>1.36491534852552E-2</v>
      </c>
      <c r="AP1080" s="18">
        <v>0.76216694063970103</v>
      </c>
      <c r="AQ1080" s="16">
        <v>9.8846172144902697E-2</v>
      </c>
      <c r="AR1080" s="18">
        <v>2.5492588670665901</v>
      </c>
      <c r="AS1080" s="16">
        <v>8.08576241566131E-2</v>
      </c>
    </row>
    <row r="1081" spans="1:45" x14ac:dyDescent="0.2">
      <c r="A1081" s="122" t="s">
        <v>19</v>
      </c>
      <c r="B1081" s="28" t="s">
        <v>11</v>
      </c>
      <c r="C1081" s="28" t="s">
        <v>111</v>
      </c>
      <c r="D1081" s="28" t="s">
        <v>24</v>
      </c>
      <c r="E1081" s="14" t="s">
        <v>319</v>
      </c>
      <c r="F1081" s="15">
        <v>429613.75</v>
      </c>
      <c r="G1081" s="16">
        <v>2.1560127354650301E-3</v>
      </c>
      <c r="H1081" s="17">
        <v>68223.05</v>
      </c>
      <c r="I1081" s="16">
        <v>-1.9867976860608701E-2</v>
      </c>
      <c r="J1081" s="17">
        <v>136050.29999999999</v>
      </c>
      <c r="K1081" s="16">
        <v>-1.2796107907351599E-2</v>
      </c>
      <c r="L1081" s="18">
        <v>6.2971935438242603</v>
      </c>
      <c r="M1081" s="16">
        <v>2.2470431611376501E-2</v>
      </c>
      <c r="N1081" s="18">
        <v>3.1577567267400402</v>
      </c>
      <c r="O1081" s="16">
        <v>1.5145929592236001E-2</v>
      </c>
      <c r="P1081" s="15">
        <v>1288652.8700000001</v>
      </c>
      <c r="Q1081" s="16">
        <v>-1.42601318002369E-2</v>
      </c>
      <c r="R1081" s="17">
        <v>203321.21</v>
      </c>
      <c r="S1081" s="16">
        <v>-0.100225088426964</v>
      </c>
      <c r="T1081" s="17">
        <v>405232.9</v>
      </c>
      <c r="U1081" s="16">
        <v>-8.7574233837358795E-2</v>
      </c>
      <c r="V1081" s="18">
        <v>6.3380149567278297</v>
      </c>
      <c r="W1081" s="16">
        <v>9.5540512989452597E-2</v>
      </c>
      <c r="X1081" s="18">
        <v>3.1800302245943</v>
      </c>
      <c r="Y1081" s="16">
        <v>8.0350758117514007E-2</v>
      </c>
      <c r="Z1081" s="15">
        <v>2603938.38</v>
      </c>
      <c r="AA1081" s="16">
        <v>-2.5922819689483598E-2</v>
      </c>
      <c r="AB1081" s="17">
        <v>415552.48</v>
      </c>
      <c r="AC1081" s="16">
        <v>-0.14913258931116299</v>
      </c>
      <c r="AD1081" s="17">
        <v>827653.36</v>
      </c>
      <c r="AE1081" s="16">
        <v>-0.132112767858625</v>
      </c>
      <c r="AF1081" s="18">
        <v>6.2662082536482497</v>
      </c>
      <c r="AG1081" s="16">
        <v>0.144804899181568</v>
      </c>
      <c r="AH1081" s="18">
        <v>3.1461702517585399</v>
      </c>
      <c r="AI1081" s="16">
        <v>0.12235454588626</v>
      </c>
      <c r="AJ1081" s="15">
        <v>5510792.79</v>
      </c>
      <c r="AK1081" s="16">
        <v>-9.5812499804775898E-3</v>
      </c>
      <c r="AL1081" s="17">
        <v>888989.67</v>
      </c>
      <c r="AM1081" s="16">
        <v>-0.16153763975309199</v>
      </c>
      <c r="AN1081" s="17">
        <v>1768591.05</v>
      </c>
      <c r="AO1081" s="16">
        <v>-0.142606582452877</v>
      </c>
      <c r="AP1081" s="18">
        <v>6.1989390607879598</v>
      </c>
      <c r="AQ1081" s="16">
        <v>0.18123221384424101</v>
      </c>
      <c r="AR1081" s="18">
        <v>3.1159225814243499</v>
      </c>
      <c r="AS1081" s="16">
        <v>0.15515086744305301</v>
      </c>
    </row>
    <row r="1082" spans="1:45" x14ac:dyDescent="0.2">
      <c r="A1082" s="123"/>
      <c r="B1082" s="29"/>
      <c r="C1082" s="29"/>
      <c r="D1082" s="29"/>
      <c r="E1082" s="14" t="s">
        <v>320</v>
      </c>
      <c r="F1082" s="15">
        <v>1023781.35</v>
      </c>
      <c r="G1082" s="16">
        <v>0.408661646476422</v>
      </c>
      <c r="H1082" s="17">
        <v>346101.18</v>
      </c>
      <c r="I1082" s="16">
        <v>0.78994320143257002</v>
      </c>
      <c r="J1082" s="17">
        <v>579582.71999999997</v>
      </c>
      <c r="K1082" s="16">
        <v>0.74720289226771197</v>
      </c>
      <c r="L1082" s="18">
        <v>2.9580406226872702</v>
      </c>
      <c r="M1082" s="16">
        <v>-0.213013214414285</v>
      </c>
      <c r="N1082" s="18">
        <v>1.76641110004108</v>
      </c>
      <c r="O1082" s="16">
        <v>-0.193761839159901</v>
      </c>
      <c r="P1082" s="15">
        <v>2771885.16</v>
      </c>
      <c r="Q1082" s="16">
        <v>0.31578821925146899</v>
      </c>
      <c r="R1082" s="17">
        <v>871041.3</v>
      </c>
      <c r="S1082" s="16">
        <v>0.52018624347991504</v>
      </c>
      <c r="T1082" s="17">
        <v>1464065.49</v>
      </c>
      <c r="U1082" s="16">
        <v>0.49655582164686102</v>
      </c>
      <c r="V1082" s="18">
        <v>3.18226605328588</v>
      </c>
      <c r="W1082" s="16">
        <v>-0.134455909665746</v>
      </c>
      <c r="X1082" s="18">
        <v>1.8932794871081899</v>
      </c>
      <c r="Y1082" s="16">
        <v>-0.12078908102236301</v>
      </c>
      <c r="Z1082" s="15">
        <v>5485399.3899999997</v>
      </c>
      <c r="AA1082" s="16">
        <v>0.326062915912256</v>
      </c>
      <c r="AB1082" s="17">
        <v>1672181.91</v>
      </c>
      <c r="AC1082" s="16">
        <v>0.33406162887304403</v>
      </c>
      <c r="AD1082" s="17">
        <v>2833657.07</v>
      </c>
      <c r="AE1082" s="16">
        <v>0.32805741872961702</v>
      </c>
      <c r="AF1082" s="18">
        <v>3.2803843632060299</v>
      </c>
      <c r="AG1082" s="16">
        <v>-5.9957597068023101E-3</v>
      </c>
      <c r="AH1082" s="18">
        <v>1.9358021293663501</v>
      </c>
      <c r="AI1082" s="16">
        <v>-1.5018197174557601E-3</v>
      </c>
      <c r="AJ1082" s="15">
        <v>11337858.789999999</v>
      </c>
      <c r="AK1082" s="16">
        <v>0.346970405567742</v>
      </c>
      <c r="AL1082" s="17">
        <v>3243724.74</v>
      </c>
      <c r="AM1082" s="16">
        <v>0.23843533965442301</v>
      </c>
      <c r="AN1082" s="17">
        <v>5546824.4000000004</v>
      </c>
      <c r="AO1082" s="16">
        <v>0.22998970738549801</v>
      </c>
      <c r="AP1082" s="18">
        <v>3.4953208730035499</v>
      </c>
      <c r="AQ1082" s="16">
        <v>8.7638863683916796E-2</v>
      </c>
      <c r="AR1082" s="18">
        <v>2.0440269913718598</v>
      </c>
      <c r="AS1082" s="16">
        <v>9.5107054538611693E-2</v>
      </c>
    </row>
    <row r="1083" spans="1:45" x14ac:dyDescent="0.2">
      <c r="A1083" s="123"/>
      <c r="B1083" s="29"/>
      <c r="C1083" s="29"/>
      <c r="D1083" s="29"/>
      <c r="E1083" s="14" t="s">
        <v>321</v>
      </c>
      <c r="F1083" s="15">
        <v>494887.8</v>
      </c>
      <c r="G1083" s="16">
        <v>0.23594360451846499</v>
      </c>
      <c r="H1083" s="17">
        <v>93362.78</v>
      </c>
      <c r="I1083" s="16">
        <v>0.34201023870425701</v>
      </c>
      <c r="J1083" s="17">
        <v>154343.38</v>
      </c>
      <c r="K1083" s="16">
        <v>0.197448901612572</v>
      </c>
      <c r="L1083" s="18">
        <v>5.3006969158373396</v>
      </c>
      <c r="M1083" s="16">
        <v>-7.9035637081428897E-2</v>
      </c>
      <c r="N1083" s="18">
        <v>3.2064076865493001</v>
      </c>
      <c r="O1083" s="16">
        <v>3.2147261443936502E-2</v>
      </c>
      <c r="P1083" s="15">
        <v>1359174.86</v>
      </c>
      <c r="Q1083" s="16">
        <v>0.245013268723351</v>
      </c>
      <c r="R1083" s="17">
        <v>256535.23</v>
      </c>
      <c r="S1083" s="16">
        <v>0.34666615712107701</v>
      </c>
      <c r="T1083" s="17">
        <v>424481.56</v>
      </c>
      <c r="U1083" s="16">
        <v>0.20872167161537999</v>
      </c>
      <c r="V1083" s="18">
        <v>5.29819962739621</v>
      </c>
      <c r="W1083" s="16">
        <v>-7.5484846678735396E-2</v>
      </c>
      <c r="X1083" s="18">
        <v>3.2019644386908102</v>
      </c>
      <c r="Y1083" s="16">
        <v>3.00247757281208E-2</v>
      </c>
      <c r="Z1083" s="15">
        <v>2846569.7</v>
      </c>
      <c r="AA1083" s="16">
        <v>0.255466448900799</v>
      </c>
      <c r="AB1083" s="17">
        <v>507270.75</v>
      </c>
      <c r="AC1083" s="16">
        <v>0.28917787260983602</v>
      </c>
      <c r="AD1083" s="17">
        <v>889566.95</v>
      </c>
      <c r="AE1083" s="16">
        <v>0.21530887308579499</v>
      </c>
      <c r="AF1083" s="18">
        <v>5.6115392026841704</v>
      </c>
      <c r="AG1083" s="16">
        <v>-2.6149551916207599E-2</v>
      </c>
      <c r="AH1083" s="18">
        <v>3.1999499306938102</v>
      </c>
      <c r="AI1083" s="16">
        <v>3.3043102625457899E-2</v>
      </c>
      <c r="AJ1083" s="15">
        <v>6114295.6600000001</v>
      </c>
      <c r="AK1083" s="16">
        <v>0.28253218948740499</v>
      </c>
      <c r="AL1083" s="17">
        <v>1055674.25</v>
      </c>
      <c r="AM1083" s="16">
        <v>0.31036483025588901</v>
      </c>
      <c r="AN1083" s="17">
        <v>1906878.38</v>
      </c>
      <c r="AO1083" s="16">
        <v>0.230475794874823</v>
      </c>
      <c r="AP1083" s="18">
        <v>5.7918393481701402</v>
      </c>
      <c r="AQ1083" s="16">
        <v>-2.1240375295366001E-2</v>
      </c>
      <c r="AR1083" s="18">
        <v>3.2064423846475201</v>
      </c>
      <c r="AS1083" s="16">
        <v>4.2305907055959401E-2</v>
      </c>
    </row>
    <row r="1084" spans="1:45" x14ac:dyDescent="0.2">
      <c r="A1084" s="123"/>
      <c r="B1084" s="29"/>
      <c r="C1084" s="29"/>
      <c r="D1084" s="29"/>
      <c r="E1084" s="14" t="s">
        <v>322</v>
      </c>
      <c r="F1084" s="15">
        <v>759297.26</v>
      </c>
      <c r="G1084" s="16">
        <v>-4.3454905702617903E-2</v>
      </c>
      <c r="H1084" s="17">
        <v>201759.55</v>
      </c>
      <c r="I1084" s="16">
        <v>6.3581728051097602E-2</v>
      </c>
      <c r="J1084" s="17">
        <v>233620.75</v>
      </c>
      <c r="K1084" s="16">
        <v>-1.1177066289186501E-2</v>
      </c>
      <c r="L1084" s="18">
        <v>3.7633770495622101</v>
      </c>
      <c r="M1084" s="16">
        <v>-0.1006379020349</v>
      </c>
      <c r="N1084" s="18">
        <v>3.2501276534725601</v>
      </c>
      <c r="O1084" s="16">
        <v>-3.2642688911249801E-2</v>
      </c>
      <c r="P1084" s="15">
        <v>2170752.56</v>
      </c>
      <c r="Q1084" s="16">
        <v>-7.0845129937281107E-2</v>
      </c>
      <c r="R1084" s="17">
        <v>578644.56999999995</v>
      </c>
      <c r="S1084" s="16">
        <v>3.4876718941621102E-2</v>
      </c>
      <c r="T1084" s="17">
        <v>669132.06000000006</v>
      </c>
      <c r="U1084" s="16">
        <v>-3.8365025814587603E-2</v>
      </c>
      <c r="V1084" s="18">
        <v>3.7514437576075399</v>
      </c>
      <c r="W1084" s="16">
        <v>-0.102158882255101</v>
      </c>
      <c r="X1084" s="18">
        <v>3.2441317488210002</v>
      </c>
      <c r="Y1084" s="16">
        <v>-3.3775918092212601E-2</v>
      </c>
      <c r="Z1084" s="15">
        <v>5040145</v>
      </c>
      <c r="AA1084" s="16">
        <v>-7.1637569717943703E-2</v>
      </c>
      <c r="AB1084" s="17">
        <v>1326810.57</v>
      </c>
      <c r="AC1084" s="16">
        <v>2.1258345283710699E-2</v>
      </c>
      <c r="AD1084" s="17">
        <v>1533853.8</v>
      </c>
      <c r="AE1084" s="16">
        <v>-6.2688177249042701E-2</v>
      </c>
      <c r="AF1084" s="18">
        <v>3.7986922277835</v>
      </c>
      <c r="AG1084" s="16">
        <v>-9.0962208955900903E-2</v>
      </c>
      <c r="AH1084" s="18">
        <v>3.2859357260776698</v>
      </c>
      <c r="AI1084" s="16">
        <v>-9.5479351179366193E-3</v>
      </c>
      <c r="AJ1084" s="15">
        <v>11748502.99</v>
      </c>
      <c r="AK1084" s="16">
        <v>-9.6348849251832996E-3</v>
      </c>
      <c r="AL1084" s="17">
        <v>3022462.83</v>
      </c>
      <c r="AM1084" s="16">
        <v>3.8949369166075103E-2</v>
      </c>
      <c r="AN1084" s="17">
        <v>3545879.93</v>
      </c>
      <c r="AO1084" s="16">
        <v>-2.3698586484095799E-2</v>
      </c>
      <c r="AP1084" s="18">
        <v>3.8870628526472202</v>
      </c>
      <c r="AQ1084" s="16">
        <v>-4.6762869811697499E-2</v>
      </c>
      <c r="AR1084" s="18">
        <v>3.3132828019926799</v>
      </c>
      <c r="AS1084" s="16">
        <v>1.44050816317735E-2</v>
      </c>
    </row>
    <row r="1085" spans="1:45" x14ac:dyDescent="0.2">
      <c r="A1085" s="123"/>
      <c r="B1085" s="29"/>
      <c r="C1085" s="29"/>
      <c r="D1085" s="29"/>
      <c r="E1085" s="14" t="s">
        <v>323</v>
      </c>
      <c r="F1085" s="15">
        <v>237645.69</v>
      </c>
      <c r="G1085" s="16">
        <v>0.103888498597086</v>
      </c>
      <c r="H1085" s="17">
        <v>33899.17</v>
      </c>
      <c r="I1085" s="16">
        <v>3.21510198271526E-3</v>
      </c>
      <c r="J1085" s="17">
        <v>69865.649999999994</v>
      </c>
      <c r="K1085" s="16">
        <v>-5.7323023348316796E-3</v>
      </c>
      <c r="L1085" s="18">
        <v>7.0103689854353402</v>
      </c>
      <c r="M1085" s="16">
        <v>0.10035075869113599</v>
      </c>
      <c r="N1085" s="18">
        <v>3.40146681523753</v>
      </c>
      <c r="O1085" s="16">
        <v>0.11025280333389099</v>
      </c>
      <c r="P1085" s="15">
        <v>642458.93000000005</v>
      </c>
      <c r="Q1085" s="16">
        <v>8.0988657861657501E-2</v>
      </c>
      <c r="R1085" s="17">
        <v>94178.5</v>
      </c>
      <c r="S1085" s="16">
        <v>2.4791023305716399E-2</v>
      </c>
      <c r="T1085" s="17">
        <v>192848.86</v>
      </c>
      <c r="U1085" s="16">
        <v>8.0170366078826608E-3</v>
      </c>
      <c r="V1085" s="18">
        <v>6.8217154658441199</v>
      </c>
      <c r="W1085" s="16">
        <v>5.4838140926197501E-2</v>
      </c>
      <c r="X1085" s="18">
        <v>3.3314116038850301</v>
      </c>
      <c r="Y1085" s="16">
        <v>7.23912578891866E-2</v>
      </c>
      <c r="Z1085" s="15">
        <v>1363306.39</v>
      </c>
      <c r="AA1085" s="16">
        <v>0.136118964306706</v>
      </c>
      <c r="AB1085" s="17">
        <v>199450.14</v>
      </c>
      <c r="AC1085" s="16">
        <v>7.3790948312063204E-2</v>
      </c>
      <c r="AD1085" s="17">
        <v>409837.44</v>
      </c>
      <c r="AE1085" s="16">
        <v>5.3636971412360297E-2</v>
      </c>
      <c r="AF1085" s="18">
        <v>6.8353243071175598</v>
      </c>
      <c r="AG1085" s="16">
        <v>5.80448327419959E-2</v>
      </c>
      <c r="AH1085" s="18">
        <v>3.3264564359956998</v>
      </c>
      <c r="AI1085" s="16">
        <v>7.8283123250489001E-2</v>
      </c>
      <c r="AJ1085" s="15">
        <v>3046134.97</v>
      </c>
      <c r="AK1085" s="16">
        <v>0.16042221969746101</v>
      </c>
      <c r="AL1085" s="17">
        <v>454276.13</v>
      </c>
      <c r="AM1085" s="16">
        <v>9.57397363916411E-2</v>
      </c>
      <c r="AN1085" s="17">
        <v>940360.81</v>
      </c>
      <c r="AO1085" s="16">
        <v>7.8277296066406904E-2</v>
      </c>
      <c r="AP1085" s="18">
        <v>6.7054700188627603</v>
      </c>
      <c r="AQ1085" s="16">
        <v>5.9030882204587E-2</v>
      </c>
      <c r="AR1085" s="18">
        <v>3.2393257328535401</v>
      </c>
      <c r="AS1085" s="16">
        <v>7.6181631506776495E-2</v>
      </c>
    </row>
    <row r="1086" spans="1:45" x14ac:dyDescent="0.2">
      <c r="A1086" s="123"/>
      <c r="B1086" s="29"/>
      <c r="C1086" s="29"/>
      <c r="D1086" s="29"/>
      <c r="E1086" s="14" t="s">
        <v>324</v>
      </c>
      <c r="F1086" s="15">
        <v>391862.94</v>
      </c>
      <c r="G1086" s="16">
        <v>0.227011523225714</v>
      </c>
      <c r="H1086" s="17">
        <v>77145.490000000005</v>
      </c>
      <c r="I1086" s="16">
        <v>0.17970919194753601</v>
      </c>
      <c r="J1086" s="17">
        <v>115594.17</v>
      </c>
      <c r="K1086" s="16">
        <v>0.18547435569654799</v>
      </c>
      <c r="L1086" s="18">
        <v>5.0795314152518802</v>
      </c>
      <c r="M1086" s="16">
        <v>4.0096603129868201E-2</v>
      </c>
      <c r="N1086" s="18">
        <v>3.38998878576662</v>
      </c>
      <c r="O1086" s="16">
        <v>3.50384361581235E-2</v>
      </c>
      <c r="P1086" s="15">
        <v>1063763.25</v>
      </c>
      <c r="Q1086" s="16">
        <v>0.24372003738911999</v>
      </c>
      <c r="R1086" s="17">
        <v>211982.4</v>
      </c>
      <c r="S1086" s="16">
        <v>0.16438760979933301</v>
      </c>
      <c r="T1086" s="17">
        <v>311925.28000000003</v>
      </c>
      <c r="U1086" s="16">
        <v>0.18988671396022699</v>
      </c>
      <c r="V1086" s="18">
        <v>5.0181677818535899</v>
      </c>
      <c r="W1086" s="16">
        <v>6.81323185871575E-2</v>
      </c>
      <c r="X1086" s="18">
        <v>3.4103143227121602</v>
      </c>
      <c r="Y1086" s="16">
        <v>4.5242393916412001E-2</v>
      </c>
      <c r="Z1086" s="15">
        <v>2187937.96</v>
      </c>
      <c r="AA1086" s="16">
        <v>0.34901493806967299</v>
      </c>
      <c r="AB1086" s="17">
        <v>434559.8</v>
      </c>
      <c r="AC1086" s="16">
        <v>0.243713492766433</v>
      </c>
      <c r="AD1086" s="17">
        <v>642723.14</v>
      </c>
      <c r="AE1086" s="16">
        <v>0.27233416393353299</v>
      </c>
      <c r="AF1086" s="18">
        <v>5.0348374608051598</v>
      </c>
      <c r="AG1086" s="16">
        <v>8.4666963827025904E-2</v>
      </c>
      <c r="AH1086" s="18">
        <v>3.4041686440603298</v>
      </c>
      <c r="AI1086" s="16">
        <v>6.0267794664157999E-2</v>
      </c>
      <c r="AJ1086" s="15">
        <v>4723244.5999999996</v>
      </c>
      <c r="AK1086" s="16">
        <v>0.45609562773343099</v>
      </c>
      <c r="AL1086" s="17">
        <v>932262.8</v>
      </c>
      <c r="AM1086" s="16">
        <v>0.38108962349354603</v>
      </c>
      <c r="AN1086" s="17">
        <v>1395792.97</v>
      </c>
      <c r="AO1086" s="16">
        <v>0.35247832339283902</v>
      </c>
      <c r="AP1086" s="18">
        <v>5.0664304099659399</v>
      </c>
      <c r="AQ1086" s="16">
        <v>5.4309295330271699E-2</v>
      </c>
      <c r="AR1086" s="18">
        <v>3.3839148795827501</v>
      </c>
      <c r="AS1086" s="16">
        <v>7.6612913159788604E-2</v>
      </c>
    </row>
    <row r="1087" spans="1:45" x14ac:dyDescent="0.2">
      <c r="A1087" s="123"/>
      <c r="B1087" s="29"/>
      <c r="C1087" s="29"/>
      <c r="D1087" s="29"/>
      <c r="E1087" s="14" t="s">
        <v>325</v>
      </c>
      <c r="F1087" s="15">
        <v>575958.99</v>
      </c>
      <c r="G1087" s="16">
        <v>0.106555553918232</v>
      </c>
      <c r="H1087" s="17">
        <v>87748.39</v>
      </c>
      <c r="I1087" s="16">
        <v>0.25955705553650399</v>
      </c>
      <c r="J1087" s="17">
        <v>165663.13</v>
      </c>
      <c r="K1087" s="16">
        <v>1.8389681023788999E-3</v>
      </c>
      <c r="L1087" s="18">
        <v>6.5637556426961199</v>
      </c>
      <c r="M1087" s="16">
        <v>-0.12147246601155499</v>
      </c>
      <c r="N1087" s="18">
        <v>3.4766878423702399</v>
      </c>
      <c r="O1087" s="16">
        <v>0.10452436883564301</v>
      </c>
      <c r="P1087" s="15">
        <v>1599332.13</v>
      </c>
      <c r="Q1087" s="16">
        <v>0.13989726633708699</v>
      </c>
      <c r="R1087" s="17">
        <v>242004.36</v>
      </c>
      <c r="S1087" s="16">
        <v>0.36297713900482997</v>
      </c>
      <c r="T1087" s="17">
        <v>455134.41</v>
      </c>
      <c r="U1087" s="16">
        <v>5.3590092029495502E-2</v>
      </c>
      <c r="V1087" s="18">
        <v>6.60869138886589</v>
      </c>
      <c r="W1087" s="16">
        <v>-0.163671030337768</v>
      </c>
      <c r="X1087" s="18">
        <v>3.5139776181721798</v>
      </c>
      <c r="Y1087" s="16">
        <v>8.1917222798992897E-2</v>
      </c>
      <c r="Z1087" s="15">
        <v>3380733.75</v>
      </c>
      <c r="AA1087" s="16">
        <v>0.16778138353158101</v>
      </c>
      <c r="AB1087" s="17">
        <v>502813.73</v>
      </c>
      <c r="AC1087" s="16">
        <v>0.41504942772269598</v>
      </c>
      <c r="AD1087" s="17">
        <v>960481.76</v>
      </c>
      <c r="AE1087" s="16">
        <v>0.107177739626458</v>
      </c>
      <c r="AF1087" s="18">
        <v>6.7236305380921104</v>
      </c>
      <c r="AG1087" s="16">
        <v>-0.17474163046661501</v>
      </c>
      <c r="AH1087" s="18">
        <v>3.5198312875821798</v>
      </c>
      <c r="AI1087" s="16">
        <v>5.4737050553029902E-2</v>
      </c>
      <c r="AJ1087" s="15">
        <v>6992767.8300000001</v>
      </c>
      <c r="AK1087" s="16">
        <v>0.113180773674958</v>
      </c>
      <c r="AL1087" s="17">
        <v>1004001.88</v>
      </c>
      <c r="AM1087" s="16">
        <v>0.312598636732902</v>
      </c>
      <c r="AN1087" s="17">
        <v>2004886.17</v>
      </c>
      <c r="AO1087" s="16">
        <v>7.6435709453904099E-2</v>
      </c>
      <c r="AP1087" s="18">
        <v>6.9648951553756104</v>
      </c>
      <c r="AQ1087" s="16">
        <v>-0.15192600196073699</v>
      </c>
      <c r="AR1087" s="18">
        <v>3.4878627697850799</v>
      </c>
      <c r="AS1087" s="16">
        <v>3.41358651504561E-2</v>
      </c>
    </row>
    <row r="1088" spans="1:45" x14ac:dyDescent="0.2">
      <c r="A1088" s="123"/>
      <c r="B1088" s="29"/>
      <c r="C1088" s="29"/>
      <c r="D1088" s="29"/>
      <c r="E1088" s="14" t="s">
        <v>326</v>
      </c>
      <c r="F1088" s="15">
        <v>596722.04</v>
      </c>
      <c r="G1088" s="16">
        <v>0.27833098427893099</v>
      </c>
      <c r="H1088" s="17">
        <v>136330.54</v>
      </c>
      <c r="I1088" s="16">
        <v>0.213142931839755</v>
      </c>
      <c r="J1088" s="17">
        <v>174065.27</v>
      </c>
      <c r="K1088" s="16">
        <v>0.212027761460996</v>
      </c>
      <c r="L1088" s="18">
        <v>4.3770239595618099</v>
      </c>
      <c r="M1088" s="16">
        <v>5.3734849149487E-2</v>
      </c>
      <c r="N1088" s="18">
        <v>3.4281510608060999</v>
      </c>
      <c r="O1088" s="16">
        <v>5.4704376356868201E-2</v>
      </c>
      <c r="P1088" s="15">
        <v>1736264.69</v>
      </c>
      <c r="Q1088" s="16">
        <v>0.31517745803469899</v>
      </c>
      <c r="R1088" s="17">
        <v>396710.66</v>
      </c>
      <c r="S1088" s="16">
        <v>0.14853718886357101</v>
      </c>
      <c r="T1088" s="17">
        <v>507575.98</v>
      </c>
      <c r="U1088" s="16">
        <v>0.225296659662962</v>
      </c>
      <c r="V1088" s="18">
        <v>4.3766524700899101</v>
      </c>
      <c r="W1088" s="16">
        <v>0.14508913667480999</v>
      </c>
      <c r="X1088" s="18">
        <v>3.4206990843026102</v>
      </c>
      <c r="Y1088" s="16">
        <v>7.33543160041428E-2</v>
      </c>
      <c r="Z1088" s="15">
        <v>3455776.38</v>
      </c>
      <c r="AA1088" s="16">
        <v>0.33833145988368402</v>
      </c>
      <c r="AB1088" s="17">
        <v>794707.47</v>
      </c>
      <c r="AC1088" s="16">
        <v>0.125222095472902</v>
      </c>
      <c r="AD1088" s="17">
        <v>1017701.53</v>
      </c>
      <c r="AE1088" s="16">
        <v>0.246446255650213</v>
      </c>
      <c r="AF1088" s="18">
        <v>4.3484886080157299</v>
      </c>
      <c r="AG1088" s="16">
        <v>0.18939315648722499</v>
      </c>
      <c r="AH1088" s="18">
        <v>3.39566786344519</v>
      </c>
      <c r="AI1088" s="16">
        <v>7.3717742595759403E-2</v>
      </c>
      <c r="AJ1088" s="15">
        <v>7025609.0899999999</v>
      </c>
      <c r="AK1088" s="16">
        <v>0.33809341381145203</v>
      </c>
      <c r="AL1088" s="17">
        <v>1636542.66</v>
      </c>
      <c r="AM1088" s="16">
        <v>0.152916262475493</v>
      </c>
      <c r="AN1088" s="17">
        <v>2098465.6800000002</v>
      </c>
      <c r="AO1088" s="16">
        <v>0.25108273487307298</v>
      </c>
      <c r="AP1088" s="18">
        <v>4.2929581132947696</v>
      </c>
      <c r="AQ1088" s="16">
        <v>0.1606163061126</v>
      </c>
      <c r="AR1088" s="18">
        <v>3.34797426374874</v>
      </c>
      <c r="AS1088" s="16">
        <v>6.95483012537991E-2</v>
      </c>
    </row>
    <row r="1089" spans="1:45" x14ac:dyDescent="0.2">
      <c r="A1089" s="123"/>
      <c r="B1089" s="29"/>
      <c r="C1089" s="29"/>
      <c r="D1089" s="29"/>
      <c r="E1089" s="14" t="s">
        <v>327</v>
      </c>
      <c r="F1089" s="15">
        <v>4509769.91</v>
      </c>
      <c r="G1089" s="16">
        <v>0.16483100468248499</v>
      </c>
      <c r="H1089" s="17">
        <v>1044570.17</v>
      </c>
      <c r="I1089" s="16">
        <v>0.30008912822253098</v>
      </c>
      <c r="J1089" s="17">
        <v>1628785.42</v>
      </c>
      <c r="K1089" s="16">
        <v>0.24198218898636201</v>
      </c>
      <c r="L1089" s="18">
        <v>4.31734510473337</v>
      </c>
      <c r="M1089" s="16">
        <v>-0.10403757758129201</v>
      </c>
      <c r="N1089" s="18">
        <v>2.7687931477186201</v>
      </c>
      <c r="O1089" s="16">
        <v>-6.2119396709580402E-2</v>
      </c>
      <c r="P1089" s="15">
        <v>12632284.529999999</v>
      </c>
      <c r="Q1089" s="16">
        <v>0.146851894412803</v>
      </c>
      <c r="R1089" s="17">
        <v>2854417.97</v>
      </c>
      <c r="S1089" s="16">
        <v>0.21697234007777799</v>
      </c>
      <c r="T1089" s="17">
        <v>4430396.67</v>
      </c>
      <c r="U1089" s="16">
        <v>0.17544578663735899</v>
      </c>
      <c r="V1089" s="18">
        <v>4.4255202506309903</v>
      </c>
      <c r="W1089" s="16">
        <v>-5.7618766964328598E-2</v>
      </c>
      <c r="X1089" s="18">
        <v>2.8512761883237898</v>
      </c>
      <c r="Y1089" s="16">
        <v>-2.4325998314524901E-2</v>
      </c>
      <c r="Z1089" s="15">
        <v>26363807.09</v>
      </c>
      <c r="AA1089" s="16">
        <v>0.15604077491413099</v>
      </c>
      <c r="AB1089" s="17">
        <v>5853346.1900000004</v>
      </c>
      <c r="AC1089" s="16">
        <v>0.16339508232627301</v>
      </c>
      <c r="AD1089" s="17">
        <v>9115474.9900000002</v>
      </c>
      <c r="AE1089" s="16">
        <v>0.13463373981513399</v>
      </c>
      <c r="AF1089" s="18">
        <v>4.5040573774776202</v>
      </c>
      <c r="AG1089" s="16">
        <v>-6.3214186855905796E-3</v>
      </c>
      <c r="AH1089" s="18">
        <v>2.8922033266420102</v>
      </c>
      <c r="AI1089" s="16">
        <v>1.88669121565916E-2</v>
      </c>
      <c r="AJ1089" s="15">
        <v>56499207.219999999</v>
      </c>
      <c r="AK1089" s="16">
        <v>0.17675746568728201</v>
      </c>
      <c r="AL1089" s="17">
        <v>12237933.949999999</v>
      </c>
      <c r="AM1089" s="16">
        <v>0.14713709003554501</v>
      </c>
      <c r="AN1089" s="17">
        <v>19207679.260000002</v>
      </c>
      <c r="AO1089" s="16">
        <v>0.11685354082654099</v>
      </c>
      <c r="AP1089" s="18">
        <v>4.6167275825181298</v>
      </c>
      <c r="AQ1089" s="16">
        <v>2.58211297577506E-2</v>
      </c>
      <c r="AR1089" s="18">
        <v>2.9414905598543402</v>
      </c>
      <c r="AS1089" s="16">
        <v>5.3636329805973097E-2</v>
      </c>
    </row>
    <row r="1091" spans="1:45" s="132" customFormat="1" ht="18.75" x14ac:dyDescent="0.2">
      <c r="A1091" s="131" t="s">
        <v>114</v>
      </c>
    </row>
  </sheetData>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Y1560"/>
  <sheetViews>
    <sheetView tabSelected="1" view="pageBreakPreview" zoomScaleNormal="100" zoomScaleSheetLayoutView="100" workbookViewId="0">
      <pane xSplit="4" ySplit="6" topLeftCell="E7" activePane="bottomRight" state="frozen"/>
      <selection activeCell="M48" sqref="M48"/>
      <selection pane="topRight" activeCell="M48" sqref="M48"/>
      <selection pane="bottomLeft" activeCell="M48" sqref="M48"/>
      <selection pane="bottomRight" sqref="A1:L1"/>
    </sheetView>
  </sheetViews>
  <sheetFormatPr defaultRowHeight="12.75" x14ac:dyDescent="0.2"/>
  <cols>
    <col min="1" max="1" width="18.42578125" style="66" bestFit="1" customWidth="1"/>
    <col min="2" max="2" width="19.42578125" style="66" bestFit="1" customWidth="1"/>
    <col min="3" max="3" width="13.5703125" style="66" bestFit="1" customWidth="1"/>
    <col min="4" max="4" width="18" style="66" bestFit="1" customWidth="1"/>
    <col min="5" max="5" width="15.85546875" style="69" bestFit="1" customWidth="1"/>
    <col min="6" max="6" width="10.5703125" style="70" bestFit="1" customWidth="1"/>
    <col min="7" max="7" width="15.85546875" style="69" bestFit="1" customWidth="1"/>
    <col min="8" max="8" width="10.5703125" style="70" bestFit="1" customWidth="1"/>
    <col min="9" max="9" width="16.85546875" style="69" bestFit="1" customWidth="1"/>
    <col min="10" max="10" width="10.5703125" style="70" bestFit="1" customWidth="1"/>
    <col min="11" max="11" width="16.85546875" style="69" bestFit="1" customWidth="1"/>
    <col min="12" max="12" width="10.5703125" style="70" bestFit="1" customWidth="1"/>
    <col min="13" max="14" width="9.140625" style="66"/>
    <col min="15" max="15" width="15.7109375" style="66" bestFit="1" customWidth="1"/>
    <col min="16" max="17" width="9.140625" style="66"/>
    <col min="18" max="18" width="12.85546875" style="69" customWidth="1"/>
    <col min="19" max="19" width="10.28515625" style="70" customWidth="1"/>
    <col min="20" max="20" width="12.85546875" style="69" customWidth="1"/>
    <col min="21" max="21" width="10.28515625" style="70" customWidth="1"/>
    <col min="22" max="22" width="12.85546875" style="69" customWidth="1"/>
    <col min="23" max="23" width="10.28515625" style="70" customWidth="1"/>
    <col min="24" max="24" width="12.85546875" style="69" customWidth="1"/>
    <col min="25" max="25" width="10.42578125" style="70" customWidth="1"/>
    <col min="26" max="16384" width="9.140625" style="66"/>
  </cols>
  <sheetData>
    <row r="1" spans="1:25" ht="16.5" customHeight="1" x14ac:dyDescent="0.2">
      <c r="A1" s="146" t="s">
        <v>18</v>
      </c>
      <c r="B1" s="146"/>
      <c r="C1" s="146"/>
      <c r="D1" s="146"/>
      <c r="E1" s="146"/>
      <c r="F1" s="146"/>
      <c r="G1" s="146"/>
      <c r="H1" s="146"/>
      <c r="I1" s="146"/>
      <c r="J1" s="146"/>
      <c r="K1" s="146"/>
      <c r="L1" s="146"/>
      <c r="N1" s="67"/>
      <c r="O1" s="67"/>
      <c r="P1" s="67"/>
      <c r="R1" s="66"/>
      <c r="S1" s="66"/>
      <c r="T1" s="66"/>
      <c r="U1" s="66"/>
      <c r="V1" s="66"/>
      <c r="W1" s="66"/>
      <c r="X1" s="66"/>
      <c r="Y1" s="66"/>
    </row>
    <row r="2" spans="1:25" ht="16.5" customHeight="1" x14ac:dyDescent="0.2">
      <c r="A2" s="147" t="s">
        <v>339</v>
      </c>
      <c r="B2" s="147"/>
      <c r="C2" s="147"/>
      <c r="D2" s="147"/>
      <c r="E2" s="147"/>
      <c r="F2" s="147"/>
      <c r="G2" s="147"/>
      <c r="H2" s="147"/>
      <c r="I2" s="147"/>
      <c r="J2" s="147"/>
      <c r="K2" s="147"/>
      <c r="L2" s="147"/>
      <c r="N2" s="67"/>
      <c r="O2" s="67"/>
      <c r="P2" s="67"/>
      <c r="R2" s="66"/>
      <c r="S2" s="66"/>
      <c r="T2" s="66"/>
      <c r="U2" s="66"/>
      <c r="V2" s="66"/>
      <c r="W2" s="66"/>
      <c r="X2" s="66"/>
      <c r="Y2" s="66"/>
    </row>
    <row r="3" spans="1:25" ht="16.5" customHeight="1" x14ac:dyDescent="0.2">
      <c r="A3" s="147" t="str">
        <f>+CONCATENATE("PERIOD ENDING ",TEXT(DATA!B1,"mm/dd/yyyy")," VS YAGO")</f>
        <v>PERIOD ENDING 01/26/2014 VS YAGO</v>
      </c>
      <c r="B3" s="147"/>
      <c r="C3" s="147"/>
      <c r="D3" s="147"/>
      <c r="E3" s="147"/>
      <c r="F3" s="147"/>
      <c r="G3" s="147"/>
      <c r="H3" s="147"/>
      <c r="I3" s="147"/>
      <c r="J3" s="147"/>
      <c r="K3" s="147"/>
      <c r="L3" s="147"/>
      <c r="N3" s="67"/>
      <c r="O3" s="67"/>
      <c r="P3" s="67"/>
      <c r="R3" s="66"/>
      <c r="S3" s="66"/>
      <c r="T3" s="66"/>
      <c r="U3" s="66"/>
      <c r="V3" s="66"/>
      <c r="W3" s="66"/>
      <c r="X3" s="66"/>
      <c r="Y3" s="66"/>
    </row>
    <row r="4" spans="1:25" x14ac:dyDescent="0.2">
      <c r="E4" s="68"/>
      <c r="F4" s="68"/>
      <c r="G4" s="68"/>
      <c r="H4" s="68"/>
      <c r="I4" s="68"/>
      <c r="J4" s="68"/>
      <c r="K4" s="68"/>
      <c r="L4" s="68"/>
      <c r="N4" s="67"/>
      <c r="O4" s="67"/>
      <c r="P4" s="67"/>
    </row>
    <row r="5" spans="1:25" x14ac:dyDescent="0.2">
      <c r="E5" s="148" t="s">
        <v>13</v>
      </c>
      <c r="F5" s="148"/>
      <c r="G5" s="149" t="s">
        <v>14</v>
      </c>
      <c r="H5" s="150"/>
      <c r="I5" s="151" t="s">
        <v>15</v>
      </c>
      <c r="J5" s="152"/>
      <c r="K5" s="153" t="s">
        <v>16</v>
      </c>
      <c r="L5" s="153"/>
      <c r="R5" s="66"/>
      <c r="S5" s="66"/>
      <c r="T5" s="66"/>
      <c r="U5" s="66"/>
      <c r="V5" s="66"/>
      <c r="W5" s="66"/>
      <c r="X5" s="66"/>
      <c r="Y5" s="66"/>
    </row>
    <row r="6" spans="1:25" x14ac:dyDescent="0.2">
      <c r="A6" s="71" t="s">
        <v>99</v>
      </c>
      <c r="B6" s="71" t="s">
        <v>100</v>
      </c>
      <c r="C6" s="71" t="s">
        <v>101</v>
      </c>
      <c r="D6" s="71" t="s">
        <v>115</v>
      </c>
      <c r="E6" s="72" t="s">
        <v>17</v>
      </c>
      <c r="F6" s="73" t="s">
        <v>157</v>
      </c>
      <c r="G6" s="74" t="s">
        <v>17</v>
      </c>
      <c r="H6" s="73" t="s">
        <v>157</v>
      </c>
      <c r="I6" s="74" t="s">
        <v>17</v>
      </c>
      <c r="J6" s="73" t="s">
        <v>157</v>
      </c>
      <c r="K6" s="72" t="s">
        <v>17</v>
      </c>
      <c r="L6" s="73" t="s">
        <v>157</v>
      </c>
      <c r="R6" s="66"/>
      <c r="S6" s="66"/>
      <c r="T6" s="66"/>
      <c r="U6" s="66"/>
      <c r="V6" s="66"/>
      <c r="W6" s="66"/>
      <c r="X6" s="66"/>
      <c r="Y6" s="66"/>
    </row>
    <row r="7" spans="1:25" x14ac:dyDescent="0.2">
      <c r="A7" s="103" t="s">
        <v>67</v>
      </c>
      <c r="B7" s="103" t="s">
        <v>21</v>
      </c>
      <c r="C7" s="104" t="s">
        <v>0</v>
      </c>
      <c r="D7" s="104" t="s">
        <v>319</v>
      </c>
      <c r="E7" s="105">
        <f>+IF(ISNUMBER(DATA!I57),DATA!I57,"n/a")</f>
        <v>484852329.20999998</v>
      </c>
      <c r="F7" s="106">
        <f>+IF(ISNUMBER(DATA!W57),DATA!W57,"n/a")</f>
        <v>8.2635028179837561E-2</v>
      </c>
      <c r="G7" s="105">
        <f>+IF(ISNUMBER(DATA!M57),DATA!M57,"n/a")</f>
        <v>1514715864.3499999</v>
      </c>
      <c r="H7" s="106">
        <f>+IF(ISNUMBER(DATA!X57),DATA!X57,"n/a")</f>
        <v>8.7253010998509434E-2</v>
      </c>
      <c r="I7" s="105">
        <f>+IF(ISNUMBER(DATA!Q57),DATA!Q57,"n/a")</f>
        <v>3120244601.8699999</v>
      </c>
      <c r="J7" s="106">
        <f>+IF(ISNUMBER(DATA!Y57),DATA!Y57,"n/a")</f>
        <v>9.4611518662024371E-2</v>
      </c>
      <c r="K7" s="105">
        <f>+IF(ISNUMBER(DATA!U57),DATA!U57,"n/a")</f>
        <v>6355249641.6300001</v>
      </c>
      <c r="L7" s="106">
        <f>+IF(ISNUMBER(DATA!Z57),DATA!Z57,"n/a")</f>
        <v>0.10157714075670794</v>
      </c>
      <c r="M7" s="78"/>
      <c r="N7" s="78"/>
      <c r="O7" s="79"/>
      <c r="P7" s="67"/>
      <c r="Q7" s="67"/>
      <c r="R7" s="66"/>
      <c r="S7" s="66"/>
      <c r="T7" s="66"/>
      <c r="U7" s="66"/>
      <c r="V7" s="66"/>
      <c r="W7" s="66"/>
      <c r="X7" s="66"/>
      <c r="Y7" s="66"/>
    </row>
    <row r="8" spans="1:25" x14ac:dyDescent="0.2">
      <c r="A8" s="103" t="s">
        <v>67</v>
      </c>
      <c r="B8" s="103" t="s">
        <v>21</v>
      </c>
      <c r="C8" s="104" t="s">
        <v>0</v>
      </c>
      <c r="D8" s="104" t="s">
        <v>320</v>
      </c>
      <c r="E8" s="105">
        <f>+IF(ISNUMBER(DATA!I58),DATA!I58,"n/a")</f>
        <v>589415796.65999997</v>
      </c>
      <c r="F8" s="106">
        <f>+IF(ISNUMBER(DATA!W58),DATA!W58,"n/a")</f>
        <v>5.3315652168478347E-2</v>
      </c>
      <c r="G8" s="105">
        <f>+IF(ISNUMBER(DATA!M58),DATA!M58,"n/a")</f>
        <v>1807452107.4400001</v>
      </c>
      <c r="H8" s="106">
        <f>+IF(ISNUMBER(DATA!X58),DATA!X58,"n/a")</f>
        <v>4.6467643258064441E-2</v>
      </c>
      <c r="I8" s="105">
        <f>+IF(ISNUMBER(DATA!Q58),DATA!Q58,"n/a")</f>
        <v>3617085638.6599998</v>
      </c>
      <c r="J8" s="106">
        <f>+IF(ISNUMBER(DATA!Y58),DATA!Y58,"n/a")</f>
        <v>5.0627627644218652E-2</v>
      </c>
      <c r="K8" s="105">
        <f>+IF(ISNUMBER(DATA!U58),DATA!U58,"n/a")</f>
        <v>7636307916.6099997</v>
      </c>
      <c r="L8" s="106">
        <f>+IF(ISNUMBER(DATA!Z58),DATA!Z58,"n/a")</f>
        <v>6.1408576832291825E-2</v>
      </c>
      <c r="M8" s="78"/>
      <c r="N8" s="78"/>
      <c r="O8" s="79"/>
      <c r="P8" s="67"/>
      <c r="Q8" s="67"/>
      <c r="R8" s="66"/>
      <c r="S8" s="66"/>
      <c r="T8" s="66"/>
      <c r="U8" s="66"/>
      <c r="V8" s="66"/>
      <c r="W8" s="66"/>
      <c r="X8" s="66"/>
      <c r="Y8" s="66"/>
    </row>
    <row r="9" spans="1:25" x14ac:dyDescent="0.2">
      <c r="A9" s="103" t="s">
        <v>67</v>
      </c>
      <c r="B9" s="103" t="s">
        <v>21</v>
      </c>
      <c r="C9" s="104" t="s">
        <v>0</v>
      </c>
      <c r="D9" s="104" t="s">
        <v>321</v>
      </c>
      <c r="E9" s="105">
        <f>+IF(ISNUMBER(DATA!I59),DATA!I59,"n/a")</f>
        <v>542684103.26999998</v>
      </c>
      <c r="F9" s="106">
        <f>+IF(ISNUMBER(DATA!W59),DATA!W59,"n/a")</f>
        <v>7.1540605499095591E-2</v>
      </c>
      <c r="G9" s="105">
        <f>+IF(ISNUMBER(DATA!M59),DATA!M59,"n/a")</f>
        <v>1666722507.3900001</v>
      </c>
      <c r="H9" s="106">
        <f>+IF(ISNUMBER(DATA!X59),DATA!X59,"n/a")</f>
        <v>7.6702183890045128E-2</v>
      </c>
      <c r="I9" s="105">
        <f>+IF(ISNUMBER(DATA!Q59),DATA!Q59,"n/a")</f>
        <v>3384284171.75</v>
      </c>
      <c r="J9" s="106">
        <f>+IF(ISNUMBER(DATA!Y59),DATA!Y59,"n/a")</f>
        <v>8.1017203256240372E-2</v>
      </c>
      <c r="K9" s="105">
        <f>+IF(ISNUMBER(DATA!U59),DATA!U59,"n/a")</f>
        <v>7021907615.04</v>
      </c>
      <c r="L9" s="106">
        <f>+IF(ISNUMBER(DATA!Z59),DATA!Z59,"n/a")</f>
        <v>8.1084110896383663E-2</v>
      </c>
      <c r="M9" s="78"/>
      <c r="N9" s="78"/>
      <c r="O9" s="79"/>
      <c r="P9" s="67"/>
      <c r="Q9" s="67"/>
      <c r="R9" s="66"/>
      <c r="S9" s="66"/>
      <c r="T9" s="66"/>
      <c r="U9" s="66"/>
      <c r="V9" s="66"/>
      <c r="W9" s="66"/>
      <c r="X9" s="66"/>
      <c r="Y9" s="66"/>
    </row>
    <row r="10" spans="1:25" x14ac:dyDescent="0.2">
      <c r="A10" s="103" t="s">
        <v>67</v>
      </c>
      <c r="B10" s="103" t="s">
        <v>21</v>
      </c>
      <c r="C10" s="104" t="s">
        <v>0</v>
      </c>
      <c r="D10" s="104" t="s">
        <v>322</v>
      </c>
      <c r="E10" s="105">
        <f>+IF(ISNUMBER(DATA!I60),DATA!I60,"n/a")</f>
        <v>867345136.20000005</v>
      </c>
      <c r="F10" s="106">
        <f>+IF(ISNUMBER(DATA!W60),DATA!W60,"n/a")</f>
        <v>5.4107729712337724E-2</v>
      </c>
      <c r="G10" s="105">
        <f>+IF(ISNUMBER(DATA!M60),DATA!M60,"n/a")</f>
        <v>2711902576.5599999</v>
      </c>
      <c r="H10" s="106">
        <f>+IF(ISNUMBER(DATA!X60),DATA!X60,"n/a")</f>
        <v>5.102004557964436E-2</v>
      </c>
      <c r="I10" s="105">
        <f>+IF(ISNUMBER(DATA!Q60),DATA!Q60,"n/a")</f>
        <v>5457792264.5</v>
      </c>
      <c r="J10" s="106">
        <f>+IF(ISNUMBER(DATA!Y60),DATA!Y60,"n/a")</f>
        <v>5.4498617958119631E-2</v>
      </c>
      <c r="K10" s="105">
        <f>+IF(ISNUMBER(DATA!U60),DATA!U60,"n/a")</f>
        <v>11501315406.48</v>
      </c>
      <c r="L10" s="106">
        <f>+IF(ISNUMBER(DATA!Z60),DATA!Z60,"n/a")</f>
        <v>6.6177866313151659E-2</v>
      </c>
      <c r="M10" s="78"/>
      <c r="N10" s="78"/>
      <c r="O10" s="79"/>
      <c r="P10" s="67"/>
      <c r="Q10" s="67"/>
      <c r="R10" s="66"/>
      <c r="S10" s="66"/>
      <c r="T10" s="66"/>
      <c r="U10" s="66"/>
      <c r="V10" s="66"/>
      <c r="W10" s="66"/>
      <c r="X10" s="66"/>
      <c r="Y10" s="66"/>
    </row>
    <row r="11" spans="1:25" x14ac:dyDescent="0.2">
      <c r="A11" s="103" t="s">
        <v>67</v>
      </c>
      <c r="B11" s="103" t="s">
        <v>21</v>
      </c>
      <c r="C11" s="104" t="s">
        <v>0</v>
      </c>
      <c r="D11" s="104" t="s">
        <v>323</v>
      </c>
      <c r="E11" s="105">
        <f>+IF(ISNUMBER(DATA!I61),DATA!I61,"n/a")</f>
        <v>321101812.83999997</v>
      </c>
      <c r="F11" s="106">
        <f>+IF(ISNUMBER(DATA!W61),DATA!W61,"n/a")</f>
        <v>7.5999699848914234E-2</v>
      </c>
      <c r="G11" s="105">
        <f>+IF(ISNUMBER(DATA!M61),DATA!M61,"n/a")</f>
        <v>1007733217.58</v>
      </c>
      <c r="H11" s="106">
        <f>+IF(ISNUMBER(DATA!X61),DATA!X61,"n/a")</f>
        <v>7.6487595392629268E-2</v>
      </c>
      <c r="I11" s="105">
        <f>+IF(ISNUMBER(DATA!Q61),DATA!Q61,"n/a")</f>
        <v>2067291502.5799999</v>
      </c>
      <c r="J11" s="106">
        <f>+IF(ISNUMBER(DATA!Y61),DATA!Y61,"n/a")</f>
        <v>8.5088523850670686E-2</v>
      </c>
      <c r="K11" s="105">
        <f>+IF(ISNUMBER(DATA!U61),DATA!U61,"n/a")</f>
        <v>4257241672.6300001</v>
      </c>
      <c r="L11" s="106">
        <f>+IF(ISNUMBER(DATA!Z61),DATA!Z61,"n/a")</f>
        <v>7.1002879388255835E-2</v>
      </c>
      <c r="M11" s="78"/>
      <c r="N11" s="78"/>
      <c r="O11" s="79"/>
      <c r="P11" s="67"/>
      <c r="Q11" s="67"/>
      <c r="R11" s="66"/>
      <c r="S11" s="66"/>
      <c r="T11" s="66"/>
      <c r="U11" s="66"/>
      <c r="V11" s="66"/>
      <c r="W11" s="66"/>
      <c r="X11" s="66"/>
      <c r="Y11" s="66"/>
    </row>
    <row r="12" spans="1:25" x14ac:dyDescent="0.2">
      <c r="A12" s="103" t="s">
        <v>67</v>
      </c>
      <c r="B12" s="103" t="s">
        <v>21</v>
      </c>
      <c r="C12" s="104" t="s">
        <v>0</v>
      </c>
      <c r="D12" s="104" t="s">
        <v>324</v>
      </c>
      <c r="E12" s="105">
        <f>+IF(ISNUMBER(DATA!I62),DATA!I62,"n/a")</f>
        <v>465256015.23000002</v>
      </c>
      <c r="F12" s="106">
        <f>+IF(ISNUMBER(DATA!W62),DATA!W62,"n/a")</f>
        <v>5.3923363384510176E-2</v>
      </c>
      <c r="G12" s="105">
        <f>+IF(ISNUMBER(DATA!M62),DATA!M62,"n/a")</f>
        <v>1451996272.4400001</v>
      </c>
      <c r="H12" s="106">
        <f>+IF(ISNUMBER(DATA!X62),DATA!X62,"n/a")</f>
        <v>6.4727920502235095E-2</v>
      </c>
      <c r="I12" s="105">
        <f>+IF(ISNUMBER(DATA!Q62),DATA!Q62,"n/a")</f>
        <v>2996263354.0900002</v>
      </c>
      <c r="J12" s="106">
        <f>+IF(ISNUMBER(DATA!Y62),DATA!Y62,"n/a")</f>
        <v>6.1725197549799111E-2</v>
      </c>
      <c r="K12" s="105">
        <f>+IF(ISNUMBER(DATA!U62),DATA!U62,"n/a")</f>
        <v>6102762904.2700005</v>
      </c>
      <c r="L12" s="106">
        <f>+IF(ISNUMBER(DATA!Z62),DATA!Z62,"n/a")</f>
        <v>6.5243758622172132E-2</v>
      </c>
      <c r="M12" s="78"/>
      <c r="N12" s="78"/>
      <c r="O12" s="79"/>
      <c r="P12" s="67"/>
      <c r="Q12" s="67"/>
      <c r="R12" s="66"/>
      <c r="S12" s="66"/>
      <c r="T12" s="66"/>
      <c r="U12" s="66"/>
      <c r="V12" s="66"/>
      <c r="W12" s="66"/>
      <c r="X12" s="66"/>
      <c r="Y12" s="66"/>
    </row>
    <row r="13" spans="1:25" x14ac:dyDescent="0.2">
      <c r="A13" s="103" t="s">
        <v>67</v>
      </c>
      <c r="B13" s="103" t="s">
        <v>21</v>
      </c>
      <c r="C13" s="104" t="s">
        <v>0</v>
      </c>
      <c r="D13" s="104" t="s">
        <v>325</v>
      </c>
      <c r="E13" s="105">
        <f>+IF(ISNUMBER(DATA!I63),DATA!I63,"n/a")</f>
        <v>648303277.20000005</v>
      </c>
      <c r="F13" s="106">
        <f>+IF(ISNUMBER(DATA!W63),DATA!W63,"n/a")</f>
        <v>4.968388061961327E-2</v>
      </c>
      <c r="G13" s="105">
        <f>+IF(ISNUMBER(DATA!M63),DATA!M63,"n/a")</f>
        <v>1986056526.6099999</v>
      </c>
      <c r="H13" s="106">
        <f>+IF(ISNUMBER(DATA!X63),DATA!X63,"n/a")</f>
        <v>6.5975183539936047E-2</v>
      </c>
      <c r="I13" s="105">
        <f>+IF(ISNUMBER(DATA!Q63),DATA!Q63,"n/a")</f>
        <v>4065479746.4499998</v>
      </c>
      <c r="J13" s="106">
        <f>+IF(ISNUMBER(DATA!Y63),DATA!Y63,"n/a")</f>
        <v>7.8665790330609831E-2</v>
      </c>
      <c r="K13" s="105">
        <f>+IF(ISNUMBER(DATA!U63),DATA!U63,"n/a")</f>
        <v>8240017691.5200005</v>
      </c>
      <c r="L13" s="106">
        <f>+IF(ISNUMBER(DATA!Z63),DATA!Z63,"n/a")</f>
        <v>9.0440622396844417E-2</v>
      </c>
      <c r="M13" s="78"/>
      <c r="N13" s="78"/>
      <c r="O13" s="79"/>
      <c r="P13" s="67"/>
      <c r="Q13" s="67"/>
      <c r="R13" s="66"/>
      <c r="S13" s="66"/>
      <c r="T13" s="66"/>
      <c r="U13" s="66"/>
      <c r="V13" s="66"/>
      <c r="W13" s="66"/>
      <c r="X13" s="66"/>
      <c r="Y13" s="66"/>
    </row>
    <row r="14" spans="1:25" x14ac:dyDescent="0.2">
      <c r="A14" s="103" t="s">
        <v>67</v>
      </c>
      <c r="B14" s="103" t="s">
        <v>21</v>
      </c>
      <c r="C14" s="104" t="s">
        <v>0</v>
      </c>
      <c r="D14" s="104" t="s">
        <v>326</v>
      </c>
      <c r="E14" s="105">
        <f>+IF(ISNUMBER(DATA!I64),DATA!I64,"n/a")</f>
        <v>502710561.48000002</v>
      </c>
      <c r="F14" s="106">
        <f>+IF(ISNUMBER(DATA!W64),DATA!W64,"n/a")</f>
        <v>8.9074805869724313E-2</v>
      </c>
      <c r="G14" s="105">
        <f>+IF(ISNUMBER(DATA!M64),DATA!M64,"n/a")</f>
        <v>1579013977.47</v>
      </c>
      <c r="H14" s="106">
        <f>+IF(ISNUMBER(DATA!X64),DATA!X64,"n/a")</f>
        <v>9.9213284596683229E-2</v>
      </c>
      <c r="I14" s="105">
        <f>+IF(ISNUMBER(DATA!Q64),DATA!Q64,"n/a")</f>
        <v>3212438749.5500002</v>
      </c>
      <c r="J14" s="106">
        <f>+IF(ISNUMBER(DATA!Y64),DATA!Y64,"n/a")</f>
        <v>9.7928394453308573E-2</v>
      </c>
      <c r="K14" s="105">
        <f>+IF(ISNUMBER(DATA!U64),DATA!U64,"n/a")</f>
        <v>6621044577.21</v>
      </c>
      <c r="L14" s="106">
        <f>+IF(ISNUMBER(DATA!Z64),DATA!Z64,"n/a")</f>
        <v>0.10017859992508658</v>
      </c>
      <c r="M14" s="78"/>
      <c r="N14" s="78"/>
      <c r="O14" s="79"/>
      <c r="P14" s="67"/>
      <c r="Q14" s="67"/>
      <c r="R14" s="66"/>
      <c r="S14" s="66"/>
      <c r="T14" s="66"/>
      <c r="U14" s="66"/>
      <c r="V14" s="66"/>
      <c r="W14" s="66"/>
      <c r="X14" s="66"/>
      <c r="Y14" s="66"/>
    </row>
    <row r="15" spans="1:25" x14ac:dyDescent="0.2">
      <c r="A15" s="103" t="s">
        <v>67</v>
      </c>
      <c r="B15" s="103" t="s">
        <v>21</v>
      </c>
      <c r="C15" s="104" t="s">
        <v>0</v>
      </c>
      <c r="D15" s="104" t="s">
        <v>327</v>
      </c>
      <c r="E15" s="105">
        <f>+IF(ISNUMBER(DATA!I65),DATA!I65,"n/a")</f>
        <v>4421669030.3599997</v>
      </c>
      <c r="F15" s="106">
        <f>+IF(ISNUMBER(DATA!W65),DATA!W65,"n/a")</f>
        <v>6.3978322658006556E-2</v>
      </c>
      <c r="G15" s="105">
        <f>+IF(ISNUMBER(DATA!M65),DATA!M65,"n/a")</f>
        <v>13725593047.51</v>
      </c>
      <c r="H15" s="106">
        <f>+IF(ISNUMBER(DATA!X65),DATA!X65,"n/a")</f>
        <v>6.8298277854376435E-2</v>
      </c>
      <c r="I15" s="105">
        <f>+IF(ISNUMBER(DATA!Q65),DATA!Q65,"n/a")</f>
        <v>27920880026.799999</v>
      </c>
      <c r="J15" s="106">
        <f>+IF(ISNUMBER(DATA!Y65),DATA!Y65,"n/a")</f>
        <v>7.297759311701936E-2</v>
      </c>
      <c r="K15" s="105">
        <f>+IF(ISNUMBER(DATA!U65),DATA!U65,"n/a")</f>
        <v>57735900854.690002</v>
      </c>
      <c r="L15" s="106">
        <f>+IF(ISNUMBER(DATA!Z65),DATA!Z65,"n/a")</f>
        <v>7.8668563871464176E-2</v>
      </c>
      <c r="M15" s="78"/>
      <c r="N15" s="78"/>
      <c r="O15" s="79"/>
      <c r="P15" s="67"/>
      <c r="Q15" s="67"/>
      <c r="R15" s="66"/>
      <c r="S15" s="66"/>
      <c r="T15" s="66"/>
      <c r="U15" s="66"/>
      <c r="V15" s="66"/>
      <c r="W15" s="66"/>
      <c r="X15" s="66"/>
      <c r="Y15" s="66"/>
    </row>
    <row r="16" spans="1:25" x14ac:dyDescent="0.2">
      <c r="A16" s="75"/>
      <c r="B16" s="75"/>
      <c r="E16" s="80"/>
      <c r="F16" s="77"/>
      <c r="G16" s="81"/>
      <c r="H16" s="77"/>
      <c r="I16" s="81"/>
      <c r="J16" s="82"/>
      <c r="K16" s="80"/>
      <c r="L16" s="77"/>
      <c r="M16" s="78"/>
      <c r="N16" s="78"/>
      <c r="O16" s="79"/>
      <c r="P16" s="67"/>
      <c r="Q16" s="67"/>
      <c r="R16" s="66"/>
      <c r="S16" s="66"/>
      <c r="T16" s="66"/>
      <c r="U16" s="66"/>
      <c r="V16" s="66"/>
      <c r="W16" s="66"/>
      <c r="X16" s="66"/>
      <c r="Y16" s="66"/>
    </row>
    <row r="17" spans="1:25" x14ac:dyDescent="0.2">
      <c r="A17" s="107" t="s">
        <v>19</v>
      </c>
      <c r="B17" s="107" t="s">
        <v>21</v>
      </c>
      <c r="C17" s="108" t="s">
        <v>68</v>
      </c>
      <c r="D17" s="108" t="s">
        <v>319</v>
      </c>
      <c r="E17" s="109">
        <f>+IF(ISNUMBER(DATA!AB57),DATA!AB57,"n/a")</f>
        <v>2.4718946856826546E-2</v>
      </c>
      <c r="F17" s="110">
        <f>+IF(ISNUMBER(DATA!AD57),DATA!AD57,"n/a")</f>
        <v>-0.15262747326723508</v>
      </c>
      <c r="G17" s="109">
        <f>+IF(ISNUMBER(DATA!AG57),DATA!AG57,"n/a")</f>
        <v>2.3715446966296246E-2</v>
      </c>
      <c r="H17" s="110">
        <f>+IF(ISNUMBER(DATA!AH57),DATA!AH57,"n/a")</f>
        <v>-0.13498384806361827</v>
      </c>
      <c r="I17" s="109">
        <f>+IF(ISNUMBER(DATA!AK57),DATA!AK57,"n/a")</f>
        <v>2.1523675996346803E-2</v>
      </c>
      <c r="J17" s="110">
        <f>+IF(ISNUMBER(DATA!AL57),DATA!AL57,"n/a")</f>
        <v>-0.1218902634823233</v>
      </c>
      <c r="K17" s="109">
        <f>+IF(ISNUMBER(DATA!AO57),DATA!AO57,"n/a")</f>
        <v>2.0603201984747962E-2</v>
      </c>
      <c r="L17" s="110">
        <f>+IF(ISNUMBER(DATA!AP57),DATA!AP57,"n/a")</f>
        <v>-0.15090722125659511</v>
      </c>
      <c r="M17" s="78"/>
      <c r="N17" s="78"/>
      <c r="O17" s="79"/>
      <c r="P17" s="67"/>
      <c r="Q17" s="67"/>
      <c r="R17" s="66"/>
      <c r="S17" s="66"/>
      <c r="T17" s="66"/>
      <c r="U17" s="66"/>
      <c r="V17" s="66"/>
      <c r="W17" s="66"/>
      <c r="X17" s="66"/>
      <c r="Y17" s="66"/>
    </row>
    <row r="18" spans="1:25" x14ac:dyDescent="0.2">
      <c r="A18" s="107" t="s">
        <v>19</v>
      </c>
      <c r="B18" s="107" t="s">
        <v>21</v>
      </c>
      <c r="C18" s="108" t="s">
        <v>68</v>
      </c>
      <c r="D18" s="108" t="s">
        <v>320</v>
      </c>
      <c r="E18" s="109">
        <f>+IF(ISNUMBER(DATA!AB58),DATA!AB58,"n/a")</f>
        <v>2.2675046489684492E-2</v>
      </c>
      <c r="F18" s="110">
        <f>+IF(ISNUMBER(DATA!AD58),DATA!AD58,"n/a")</f>
        <v>3.3750245600361675E-2</v>
      </c>
      <c r="G18" s="109">
        <f>+IF(ISNUMBER(DATA!AG58),DATA!AG58,"n/a")</f>
        <v>2.235832345081459E-2</v>
      </c>
      <c r="H18" s="110">
        <f>+IF(ISNUMBER(DATA!AH58),DATA!AH58,"n/a")</f>
        <v>3.7830290124415966E-2</v>
      </c>
      <c r="I18" s="109">
        <f>+IF(ISNUMBER(DATA!AK58),DATA!AK58,"n/a")</f>
        <v>2.115605454349959E-2</v>
      </c>
      <c r="J18" s="110">
        <f>+IF(ISNUMBER(DATA!AL58),DATA!AL58,"n/a")</f>
        <v>6.9722804708509389E-3</v>
      </c>
      <c r="K18" s="109">
        <f>+IF(ISNUMBER(DATA!AO58),DATA!AO58,"n/a")</f>
        <v>2.0184762828215859E-2</v>
      </c>
      <c r="L18" s="110">
        <f>+IF(ISNUMBER(DATA!AP58),DATA!AP58,"n/a")</f>
        <v>-5.1120734800992607E-3</v>
      </c>
      <c r="M18" s="78"/>
      <c r="N18" s="78"/>
      <c r="O18" s="79"/>
      <c r="P18" s="67"/>
      <c r="Q18" s="67"/>
      <c r="R18" s="66"/>
      <c r="S18" s="66"/>
      <c r="T18" s="66"/>
      <c r="U18" s="66"/>
      <c r="V18" s="66"/>
      <c r="W18" s="66"/>
      <c r="X18" s="66"/>
      <c r="Y18" s="66"/>
    </row>
    <row r="19" spans="1:25" x14ac:dyDescent="0.2">
      <c r="A19" s="107" t="s">
        <v>19</v>
      </c>
      <c r="B19" s="107" t="s">
        <v>21</v>
      </c>
      <c r="C19" s="108" t="s">
        <v>68</v>
      </c>
      <c r="D19" s="108" t="s">
        <v>321</v>
      </c>
      <c r="E19" s="109">
        <f>+IF(ISNUMBER(DATA!AB59),DATA!AB59,"n/a")</f>
        <v>1.8582867034704444E-2</v>
      </c>
      <c r="F19" s="110">
        <f>+IF(ISNUMBER(DATA!AD59),DATA!AD59,"n/a")</f>
        <v>-1.292721538948792E-2</v>
      </c>
      <c r="G19" s="109">
        <f>+IF(ISNUMBER(DATA!AG59),DATA!AG59,"n/a")</f>
        <v>1.7702686169519609E-2</v>
      </c>
      <c r="H19" s="110">
        <f>+IF(ISNUMBER(DATA!AH59),DATA!AH59,"n/a")</f>
        <v>-5.3729059705587626E-2</v>
      </c>
      <c r="I19" s="109">
        <f>+IF(ISNUMBER(DATA!AK59),DATA!AK59,"n/a")</f>
        <v>1.6472507461207996E-2</v>
      </c>
      <c r="J19" s="110">
        <f>+IF(ISNUMBER(DATA!AL59),DATA!AL59,"n/a")</f>
        <v>-0.10359164182900185</v>
      </c>
      <c r="K19" s="109">
        <f>+IF(ISNUMBER(DATA!AO59),DATA!AO59,"n/a")</f>
        <v>1.5943791376606176E-2</v>
      </c>
      <c r="L19" s="110">
        <f>+IF(ISNUMBER(DATA!AP59),DATA!AP59,"n/a")</f>
        <v>-0.11265469382262285</v>
      </c>
      <c r="M19" s="78"/>
      <c r="N19" s="78"/>
      <c r="O19" s="79"/>
      <c r="P19" s="67"/>
      <c r="Q19" s="67"/>
      <c r="R19" s="66"/>
      <c r="S19" s="66"/>
      <c r="T19" s="66"/>
      <c r="U19" s="66"/>
      <c r="V19" s="66"/>
      <c r="W19" s="66"/>
      <c r="X19" s="66"/>
      <c r="Y19" s="66"/>
    </row>
    <row r="20" spans="1:25" x14ac:dyDescent="0.2">
      <c r="A20" s="107" t="s">
        <v>19</v>
      </c>
      <c r="B20" s="107" t="s">
        <v>21</v>
      </c>
      <c r="C20" s="108" t="s">
        <v>68</v>
      </c>
      <c r="D20" s="108" t="s">
        <v>322</v>
      </c>
      <c r="E20" s="109">
        <f>+IF(ISNUMBER(DATA!AB60),DATA!AB60,"n/a")</f>
        <v>2.1117506851935215E-2</v>
      </c>
      <c r="F20" s="110">
        <f>+IF(ISNUMBER(DATA!AD60),DATA!AD60,"n/a")</f>
        <v>0.12597710273570506</v>
      </c>
      <c r="G20" s="109">
        <f>+IF(ISNUMBER(DATA!AG60),DATA!AG60,"n/a")</f>
        <v>2.3282366249340471E-2</v>
      </c>
      <c r="H20" s="110">
        <f>+IF(ISNUMBER(DATA!AH60),DATA!AH60,"n/a")</f>
        <v>6.6660882065663202E-3</v>
      </c>
      <c r="I20" s="109">
        <f>+IF(ISNUMBER(DATA!AK60),DATA!AK60,"n/a")</f>
        <v>2.0951169815268809E-2</v>
      </c>
      <c r="J20" s="110">
        <f>+IF(ISNUMBER(DATA!AL60),DATA!AL60,"n/a")</f>
        <v>-4.1078427771794324E-2</v>
      </c>
      <c r="K20" s="109">
        <f>+IF(ISNUMBER(DATA!AO60),DATA!AO60,"n/a")</f>
        <v>1.9444701066453525E-2</v>
      </c>
      <c r="L20" s="110">
        <f>+IF(ISNUMBER(DATA!AP60),DATA!AP60,"n/a")</f>
        <v>-9.4270158042443486E-2</v>
      </c>
      <c r="M20" s="78"/>
      <c r="N20" s="78"/>
      <c r="O20" s="79"/>
      <c r="P20" s="67"/>
      <c r="Q20" s="67"/>
      <c r="R20" s="66"/>
      <c r="S20" s="66"/>
      <c r="T20" s="66"/>
      <c r="U20" s="66"/>
      <c r="V20" s="66"/>
      <c r="W20" s="66"/>
      <c r="X20" s="66"/>
      <c r="Y20" s="66"/>
    </row>
    <row r="21" spans="1:25" x14ac:dyDescent="0.2">
      <c r="A21" s="107" t="s">
        <v>19</v>
      </c>
      <c r="B21" s="107" t="s">
        <v>21</v>
      </c>
      <c r="C21" s="108" t="s">
        <v>68</v>
      </c>
      <c r="D21" s="108" t="s">
        <v>323</v>
      </c>
      <c r="E21" s="109">
        <f>+IF(ISNUMBER(DATA!AB61),DATA!AB61,"n/a")</f>
        <v>2.0701131862615334E-2</v>
      </c>
      <c r="F21" s="110">
        <f>+IF(ISNUMBER(DATA!AD61),DATA!AD61,"n/a")</f>
        <v>-3.9403791631576618E-3</v>
      </c>
      <c r="G21" s="109">
        <f>+IF(ISNUMBER(DATA!AG61),DATA!AG61,"n/a")</f>
        <v>2.0201927370111568E-2</v>
      </c>
      <c r="H21" s="110">
        <f>+IF(ISNUMBER(DATA!AH61),DATA!AH61,"n/a")</f>
        <v>4.1735808327052204E-2</v>
      </c>
      <c r="I21" s="109">
        <f>+IF(ISNUMBER(DATA!AK61),DATA!AK61,"n/a")</f>
        <v>1.8479059301663086E-2</v>
      </c>
      <c r="J21" s="110">
        <f>+IF(ISNUMBER(DATA!AL61),DATA!AL61,"n/a")</f>
        <v>-1.079127702622168E-2</v>
      </c>
      <c r="K21" s="109">
        <f>+IF(ISNUMBER(DATA!AO61),DATA!AO61,"n/a")</f>
        <v>1.773097613774121E-2</v>
      </c>
      <c r="L21" s="110">
        <f>+IF(ISNUMBER(DATA!AP61),DATA!AP61,"n/a")</f>
        <v>2.4941258284696607E-2</v>
      </c>
      <c r="M21" s="78"/>
      <c r="N21" s="78"/>
      <c r="O21" s="79"/>
      <c r="P21" s="67"/>
      <c r="Q21" s="67"/>
      <c r="R21" s="66"/>
      <c r="S21" s="66"/>
      <c r="T21" s="66"/>
      <c r="U21" s="66"/>
      <c r="V21" s="66"/>
      <c r="W21" s="66"/>
      <c r="X21" s="66"/>
      <c r="Y21" s="66"/>
    </row>
    <row r="22" spans="1:25" x14ac:dyDescent="0.2">
      <c r="A22" s="107" t="s">
        <v>19</v>
      </c>
      <c r="B22" s="107" t="s">
        <v>21</v>
      </c>
      <c r="C22" s="108" t="s">
        <v>68</v>
      </c>
      <c r="D22" s="108" t="s">
        <v>324</v>
      </c>
      <c r="E22" s="109">
        <f>+IF(ISNUMBER(DATA!AB62),DATA!AB62,"n/a")</f>
        <v>1.7974746029983373E-2</v>
      </c>
      <c r="F22" s="110">
        <f>+IF(ISNUMBER(DATA!AD62),DATA!AD62,"n/a")</f>
        <v>3.1463166169785201E-3</v>
      </c>
      <c r="G22" s="109">
        <f>+IF(ISNUMBER(DATA!AG62),DATA!AG62,"n/a")</f>
        <v>1.7314136535456461E-2</v>
      </c>
      <c r="H22" s="110">
        <f>+IF(ISNUMBER(DATA!AH62),DATA!AH62,"n/a")</f>
        <v>6.0607172523738373E-2</v>
      </c>
      <c r="I22" s="109">
        <f>+IF(ISNUMBER(DATA!AK62),DATA!AK62,"n/a")</f>
        <v>1.6182671184030894E-2</v>
      </c>
      <c r="J22" s="110">
        <f>+IF(ISNUMBER(DATA!AL62),DATA!AL62,"n/a")</f>
        <v>-4.7430838148142251E-4</v>
      </c>
      <c r="K22" s="109">
        <f>+IF(ISNUMBER(DATA!AO62),DATA!AO62,"n/a")</f>
        <v>1.5958671745523078E-2</v>
      </c>
      <c r="L22" s="110">
        <f>+IF(ISNUMBER(DATA!AP62),DATA!AP62,"n/a")</f>
        <v>-3.4620616263300943E-2</v>
      </c>
      <c r="M22" s="78"/>
      <c r="N22" s="78"/>
      <c r="O22" s="79"/>
      <c r="P22" s="67"/>
      <c r="Q22" s="67"/>
      <c r="R22" s="66"/>
      <c r="S22" s="66"/>
      <c r="T22" s="66"/>
      <c r="U22" s="66"/>
      <c r="V22" s="66"/>
      <c r="W22" s="66"/>
      <c r="X22" s="66"/>
      <c r="Y22" s="66"/>
    </row>
    <row r="23" spans="1:25" x14ac:dyDescent="0.2">
      <c r="A23" s="107" t="s">
        <v>19</v>
      </c>
      <c r="B23" s="107" t="s">
        <v>21</v>
      </c>
      <c r="C23" s="108" t="s">
        <v>68</v>
      </c>
      <c r="D23" s="108" t="s">
        <v>325</v>
      </c>
      <c r="E23" s="109">
        <f>+IF(ISNUMBER(DATA!AB63),DATA!AB63,"n/a")</f>
        <v>1.9698700288227164E-2</v>
      </c>
      <c r="F23" s="110">
        <f>+IF(ISNUMBER(DATA!AD63),DATA!AD63,"n/a")</f>
        <v>-2.7474112765175224E-2</v>
      </c>
      <c r="G23" s="109">
        <f>+IF(ISNUMBER(DATA!AG63),DATA!AG63,"n/a")</f>
        <v>1.9066406727423376E-2</v>
      </c>
      <c r="H23" s="110">
        <f>+IF(ISNUMBER(DATA!AH63),DATA!AH63,"n/a")</f>
        <v>-4.2474576668873054E-3</v>
      </c>
      <c r="I23" s="109">
        <f>+IF(ISNUMBER(DATA!AK63),DATA!AK63,"n/a")</f>
        <v>1.7758261251465301E-2</v>
      </c>
      <c r="J23" s="110">
        <f>+IF(ISNUMBER(DATA!AL63),DATA!AL63,"n/a")</f>
        <v>-4.7880433741052594E-2</v>
      </c>
      <c r="K23" s="109">
        <f>+IF(ISNUMBER(DATA!AO63),DATA!AO63,"n/a")</f>
        <v>1.7518187260514528E-2</v>
      </c>
      <c r="L23" s="110">
        <f>+IF(ISNUMBER(DATA!AP63),DATA!AP63,"n/a")</f>
        <v>-4.2405340292846205E-2</v>
      </c>
      <c r="M23" s="78"/>
      <c r="N23" s="78"/>
      <c r="O23" s="79"/>
      <c r="P23" s="67"/>
      <c r="Q23" s="67"/>
      <c r="R23" s="66"/>
      <c r="S23" s="66"/>
      <c r="T23" s="66"/>
      <c r="U23" s="66"/>
      <c r="V23" s="66"/>
      <c r="W23" s="66"/>
      <c r="X23" s="66"/>
      <c r="Y23" s="66"/>
    </row>
    <row r="24" spans="1:25" x14ac:dyDescent="0.2">
      <c r="A24" s="107" t="s">
        <v>19</v>
      </c>
      <c r="B24" s="107" t="s">
        <v>21</v>
      </c>
      <c r="C24" s="108" t="s">
        <v>68</v>
      </c>
      <c r="D24" s="108" t="s">
        <v>326</v>
      </c>
      <c r="E24" s="109">
        <f>+IF(ISNUMBER(DATA!AB64),DATA!AB64,"n/a")</f>
        <v>2.4685222376907408E-2</v>
      </c>
      <c r="F24" s="110">
        <f>+IF(ISNUMBER(DATA!AD64),DATA!AD64,"n/a")</f>
        <v>-6.2108643676507883E-2</v>
      </c>
      <c r="G24" s="109">
        <f>+IF(ISNUMBER(DATA!AG64),DATA!AG64,"n/a")</f>
        <v>2.3970607220745212E-2</v>
      </c>
      <c r="H24" s="110">
        <f>+IF(ISNUMBER(DATA!AH64),DATA!AH64,"n/a")</f>
        <v>-4.5844336220151119E-2</v>
      </c>
      <c r="I24" s="109">
        <f>+IF(ISNUMBER(DATA!AK64),DATA!AK64,"n/a")</f>
        <v>2.2153400789343927E-2</v>
      </c>
      <c r="J24" s="110">
        <f>+IF(ISNUMBER(DATA!AL64),DATA!AL64,"n/a")</f>
        <v>-6.1618712012503907E-2</v>
      </c>
      <c r="K24" s="109">
        <f>+IF(ISNUMBER(DATA!AO64),DATA!AO64,"n/a")</f>
        <v>2.1116691375443895E-2</v>
      </c>
      <c r="L24" s="110">
        <f>+IF(ISNUMBER(DATA!AP64),DATA!AP64,"n/a")</f>
        <v>-9.6954663336627084E-2</v>
      </c>
      <c r="M24" s="78"/>
      <c r="N24" s="78"/>
      <c r="O24" s="79"/>
      <c r="P24" s="67"/>
      <c r="Q24" s="67"/>
      <c r="R24" s="66"/>
      <c r="S24" s="66"/>
      <c r="T24" s="66"/>
      <c r="U24" s="66"/>
      <c r="V24" s="66"/>
      <c r="W24" s="66"/>
      <c r="X24" s="66"/>
      <c r="Y24" s="66"/>
    </row>
    <row r="25" spans="1:25" x14ac:dyDescent="0.2">
      <c r="A25" s="107" t="s">
        <v>19</v>
      </c>
      <c r="B25" s="107" t="s">
        <v>21</v>
      </c>
      <c r="C25" s="108" t="s">
        <v>68</v>
      </c>
      <c r="D25" s="108" t="s">
        <v>327</v>
      </c>
      <c r="E25" s="109">
        <f>+IF(ISNUMBER(DATA!AB65),DATA!AB65,"n/a")</f>
        <v>2.1228118502955005E-2</v>
      </c>
      <c r="F25" s="110">
        <f>+IF(ISNUMBER(DATA!AD65),DATA!AD65,"n/a")</f>
        <v>1.5941799847020433E-3</v>
      </c>
      <c r="G25" s="109">
        <f>+IF(ISNUMBER(DATA!AG65),DATA!AG65,"n/a")</f>
        <v>2.1142535418726034E-2</v>
      </c>
      <c r="H25" s="110">
        <f>+IF(ISNUMBER(DATA!AH65),DATA!AH65,"n/a")</f>
        <v>-1.0748883407619286E-2</v>
      </c>
      <c r="I25" s="109">
        <f>+IF(ISNUMBER(DATA!AK65),DATA!AK65,"n/a")</f>
        <v>1.9477488352372965E-2</v>
      </c>
      <c r="J25" s="110">
        <f>+IF(ISNUMBER(DATA!AL65),DATA!AL65,"n/a")</f>
        <v>-4.7693985493077809E-2</v>
      </c>
      <c r="K25" s="109">
        <f>+IF(ISNUMBER(DATA!AO65),DATA!AO65,"n/a")</f>
        <v>1.8666250621989823E-2</v>
      </c>
      <c r="L25" s="110">
        <f>+IF(ISNUMBER(DATA!AP65),DATA!AP65,"n/a")</f>
        <v>-6.7721250111080211E-2</v>
      </c>
      <c r="M25" s="78"/>
      <c r="N25" s="78"/>
      <c r="O25" s="79"/>
      <c r="P25" s="67"/>
      <c r="Q25" s="67"/>
      <c r="R25" s="66"/>
      <c r="S25" s="66"/>
      <c r="T25" s="66"/>
      <c r="U25" s="66"/>
      <c r="V25" s="66"/>
      <c r="W25" s="66"/>
      <c r="X25" s="66"/>
      <c r="Y25" s="66"/>
    </row>
    <row r="26" spans="1:25" x14ac:dyDescent="0.2">
      <c r="E26" s="83"/>
      <c r="F26" s="84"/>
      <c r="G26" s="85"/>
      <c r="H26" s="84"/>
      <c r="I26" s="85"/>
      <c r="J26" s="84"/>
      <c r="K26" s="83"/>
      <c r="L26" s="84"/>
      <c r="R26" s="66"/>
      <c r="S26" s="66"/>
      <c r="T26" s="66"/>
      <c r="U26" s="66"/>
      <c r="V26" s="66"/>
      <c r="W26" s="66"/>
      <c r="X26" s="66"/>
      <c r="Y26" s="66"/>
    </row>
    <row r="27" spans="1:25" x14ac:dyDescent="0.2">
      <c r="A27" s="75" t="s">
        <v>19</v>
      </c>
      <c r="B27" s="75" t="s">
        <v>21</v>
      </c>
      <c r="C27" s="66" t="s">
        <v>0</v>
      </c>
      <c r="D27" s="66" t="s">
        <v>319</v>
      </c>
      <c r="E27" s="76">
        <f>+IF(ISNUMBER(DATA!F120),DATA!F120,"n/a")</f>
        <v>11245021.1</v>
      </c>
      <c r="F27" s="77">
        <f>+IF(ISNUMBER(DATA!G120),DATA!G120,"n/a")</f>
        <v>1.5787581248231802E-2</v>
      </c>
      <c r="G27" s="76">
        <f>+IF(ISNUMBER(DATA!P120),DATA!P120,"n/a")</f>
        <v>35922163.75</v>
      </c>
      <c r="H27" s="77">
        <f>+IF(ISNUMBER(DATA!Q120),DATA!Q120,"n/a")</f>
        <v>2.8701275948831002E-2</v>
      </c>
      <c r="I27" s="76">
        <f>+IF(ISNUMBER(DATA!Z120),DATA!Z120,"n/a")</f>
        <v>67159133.840000004</v>
      </c>
      <c r="J27" s="77">
        <f>+IF(ISNUMBER(DATA!AA120),DATA!AA120,"n/a")</f>
        <v>3.5945134086954003E-2</v>
      </c>
      <c r="K27" s="76">
        <f>+IF(ISNUMBER(DATA!AJ120),DATA!AJ120,"n/a")</f>
        <v>130938492.03</v>
      </c>
      <c r="L27" s="77">
        <f>+IF(ISNUMBER(DATA!AK120),DATA!AK120,"n/a")</f>
        <v>2.6399009449176801E-2</v>
      </c>
      <c r="M27" s="78"/>
      <c r="N27" s="78"/>
      <c r="O27" s="79"/>
      <c r="P27" s="67"/>
      <c r="Q27" s="67"/>
      <c r="R27" s="66"/>
      <c r="S27" s="66"/>
      <c r="T27" s="66"/>
      <c r="U27" s="66"/>
      <c r="V27" s="66"/>
      <c r="W27" s="66"/>
      <c r="X27" s="66"/>
      <c r="Y27" s="66"/>
    </row>
    <row r="28" spans="1:25" x14ac:dyDescent="0.2">
      <c r="A28" s="75" t="s">
        <v>19</v>
      </c>
      <c r="B28" s="75" t="s">
        <v>21</v>
      </c>
      <c r="C28" s="66" t="s">
        <v>0</v>
      </c>
      <c r="D28" s="66" t="s">
        <v>320</v>
      </c>
      <c r="E28" s="76">
        <f>+IF(ISNUMBER(DATA!F121),DATA!F121,"n/a")</f>
        <v>13563959.869999999</v>
      </c>
      <c r="F28" s="77">
        <f>+IF(ISNUMBER(DATA!G121),DATA!G121,"n/a")</f>
        <v>6.8993530479142001E-2</v>
      </c>
      <c r="G28" s="76">
        <f>+IF(ISNUMBER(DATA!P121),DATA!P121,"n/a")</f>
        <v>40411598.840000004</v>
      </c>
      <c r="H28" s="77">
        <f>+IF(ISNUMBER(DATA!Q121),DATA!Q121,"n/a")</f>
        <v>6.4478624849725899E-2</v>
      </c>
      <c r="I28" s="76">
        <f>+IF(ISNUMBER(DATA!Z121),DATA!Z121,"n/a")</f>
        <v>76523261.060000002</v>
      </c>
      <c r="J28" s="77">
        <f>+IF(ISNUMBER(DATA!AA121),DATA!AA121,"n/a")</f>
        <v>5.4101570187237602E-2</v>
      </c>
      <c r="K28" s="76">
        <f>+IF(ISNUMBER(DATA!AJ121),DATA!AJ121,"n/a")</f>
        <v>154137064.18000001</v>
      </c>
      <c r="L28" s="77">
        <f>+IF(ISNUMBER(DATA!AK121),DATA!AK121,"n/a")</f>
        <v>5.8727202124694601E-2</v>
      </c>
      <c r="M28" s="78"/>
      <c r="N28" s="78"/>
      <c r="O28" s="79"/>
      <c r="P28" s="67"/>
      <c r="Q28" s="67"/>
      <c r="R28" s="66"/>
      <c r="S28" s="66"/>
      <c r="T28" s="66"/>
      <c r="U28" s="66"/>
      <c r="V28" s="66"/>
      <c r="W28" s="66"/>
      <c r="X28" s="66"/>
      <c r="Y28" s="66"/>
    </row>
    <row r="29" spans="1:25" x14ac:dyDescent="0.2">
      <c r="A29" s="75" t="s">
        <v>19</v>
      </c>
      <c r="B29" s="75" t="s">
        <v>21</v>
      </c>
      <c r="C29" s="66" t="s">
        <v>0</v>
      </c>
      <c r="D29" s="66" t="s">
        <v>321</v>
      </c>
      <c r="E29" s="76">
        <f>+IF(ISNUMBER(DATA!F122),DATA!F122,"n/a")</f>
        <v>10014472.59</v>
      </c>
      <c r="F29" s="77">
        <f>+IF(ISNUMBER(DATA!G122),DATA!G122,"n/a")</f>
        <v>6.4086407941743806E-2</v>
      </c>
      <c r="G29" s="76">
        <f>+IF(ISNUMBER(DATA!P122),DATA!P122,"n/a")</f>
        <v>29505465.48</v>
      </c>
      <c r="H29" s="77">
        <f>+IF(ISNUMBER(DATA!Q122),DATA!Q122,"n/a")</f>
        <v>4.4986027305145102E-2</v>
      </c>
      <c r="I29" s="76">
        <f>+IF(ISNUMBER(DATA!Z122),DATA!Z122,"n/a")</f>
        <v>55747646.270000003</v>
      </c>
      <c r="J29" s="77">
        <f>+IF(ISNUMBER(DATA!AA122),DATA!AA122,"n/a")</f>
        <v>1.70569360720303E-2</v>
      </c>
      <c r="K29" s="76">
        <f>+IF(ISNUMBER(DATA!AJ122),DATA!AJ122,"n/a")</f>
        <v>111955830.08</v>
      </c>
      <c r="L29" s="77">
        <f>+IF(ISNUMBER(DATA!AK122),DATA!AK122,"n/a")</f>
        <v>9.7386007703703908E-3</v>
      </c>
      <c r="M29" s="78"/>
      <c r="N29" s="78"/>
      <c r="O29" s="79"/>
      <c r="P29" s="67"/>
      <c r="Q29" s="67"/>
      <c r="R29" s="66"/>
      <c r="S29" s="66"/>
      <c r="T29" s="66"/>
      <c r="U29" s="66"/>
      <c r="V29" s="66"/>
      <c r="W29" s="66"/>
      <c r="X29" s="66"/>
      <c r="Y29" s="66"/>
    </row>
    <row r="30" spans="1:25" x14ac:dyDescent="0.2">
      <c r="A30" s="75" t="s">
        <v>19</v>
      </c>
      <c r="B30" s="75" t="s">
        <v>21</v>
      </c>
      <c r="C30" s="66" t="s">
        <v>0</v>
      </c>
      <c r="D30" s="66" t="s">
        <v>322</v>
      </c>
      <c r="E30" s="76">
        <f>+IF(ISNUMBER(DATA!F123),DATA!F123,"n/a")</f>
        <v>19408823.129999999</v>
      </c>
      <c r="F30" s="77">
        <f>+IF(ISNUMBER(DATA!G123),DATA!G123,"n/a")</f>
        <v>0.116990833618281</v>
      </c>
      <c r="G30" s="76">
        <f>+IF(ISNUMBER(DATA!P123),DATA!P123,"n/a")</f>
        <v>63139509.020000003</v>
      </c>
      <c r="H30" s="77">
        <f>+IF(ISNUMBER(DATA!Q123),DATA!Q123,"n/a")</f>
        <v>5.4037913105039102E-2</v>
      </c>
      <c r="I30" s="76">
        <f>+IF(ISNUMBER(DATA!Z123),DATA!Z123,"n/a")</f>
        <v>114347132.55</v>
      </c>
      <c r="J30" s="77">
        <f>+IF(ISNUMBER(DATA!AA123),DATA!AA123,"n/a")</f>
        <v>3.4220910626340098E-2</v>
      </c>
      <c r="K30" s="76">
        <f>+IF(ISNUMBER(DATA!AJ123),DATA!AJ123,"n/a")</f>
        <v>223639639.94999999</v>
      </c>
      <c r="L30" s="77">
        <f>+IF(ISNUMBER(DATA!AK123),DATA!AK123,"n/a")</f>
        <v>1.68784250358258E-2</v>
      </c>
      <c r="M30" s="78"/>
      <c r="N30" s="78"/>
      <c r="O30" s="79"/>
      <c r="P30" s="67"/>
      <c r="Q30" s="67"/>
      <c r="R30" s="66"/>
      <c r="S30" s="66"/>
      <c r="T30" s="66"/>
      <c r="U30" s="66"/>
      <c r="V30" s="66"/>
      <c r="W30" s="66"/>
      <c r="X30" s="66"/>
      <c r="Y30" s="66"/>
    </row>
    <row r="31" spans="1:25" x14ac:dyDescent="0.2">
      <c r="A31" s="75" t="s">
        <v>19</v>
      </c>
      <c r="B31" s="75" t="s">
        <v>21</v>
      </c>
      <c r="C31" s="66" t="s">
        <v>0</v>
      </c>
      <c r="D31" s="66" t="s">
        <v>323</v>
      </c>
      <c r="E31" s="76">
        <f>+IF(ISNUMBER(DATA!F124),DATA!F124,"n/a")</f>
        <v>6634518.3399999999</v>
      </c>
      <c r="F31" s="77">
        <f>+IF(ISNUMBER(DATA!G124),DATA!G124,"n/a")</f>
        <v>7.3951576671405297E-2</v>
      </c>
      <c r="G31" s="76">
        <f>+IF(ISNUMBER(DATA!P124),DATA!P124,"n/a")</f>
        <v>20358153.27</v>
      </c>
      <c r="H31" s="77">
        <f>+IF(ISNUMBER(DATA!Q124),DATA!Q124,"n/a")</f>
        <v>9.91962423671372E-2</v>
      </c>
      <c r="I31" s="76">
        <f>+IF(ISNUMBER(DATA!Z124),DATA!Z124,"n/a")</f>
        <v>38201602.270000003</v>
      </c>
      <c r="J31" s="77">
        <f>+IF(ISNUMBER(DATA!AA124),DATA!AA124,"n/a")</f>
        <v>7.8788686086060405E-2</v>
      </c>
      <c r="K31" s="76">
        <f>+IF(ISNUMBER(DATA!AJ124),DATA!AJ124,"n/a")</f>
        <v>75485050.510000005</v>
      </c>
      <c r="L31" s="77">
        <f>+IF(ISNUMBER(DATA!AK124),DATA!AK124,"n/a")</f>
        <v>8.6283068345380104E-2</v>
      </c>
      <c r="M31" s="78"/>
      <c r="N31" s="78"/>
      <c r="O31" s="79"/>
      <c r="P31" s="67"/>
      <c r="Q31" s="67"/>
      <c r="R31" s="66"/>
      <c r="S31" s="66"/>
      <c r="T31" s="66"/>
      <c r="U31" s="66"/>
      <c r="V31" s="66"/>
      <c r="W31" s="66"/>
      <c r="X31" s="66"/>
      <c r="Y31" s="66"/>
    </row>
    <row r="32" spans="1:25" x14ac:dyDescent="0.2">
      <c r="A32" s="75" t="s">
        <v>19</v>
      </c>
      <c r="B32" s="75" t="s">
        <v>21</v>
      </c>
      <c r="C32" s="66" t="s">
        <v>0</v>
      </c>
      <c r="D32" s="66" t="s">
        <v>324</v>
      </c>
      <c r="E32" s="76">
        <f>+IF(ISNUMBER(DATA!F125),DATA!F125,"n/a")</f>
        <v>8377497.1399999997</v>
      </c>
      <c r="F32" s="77">
        <f>+IF(ISNUMBER(DATA!G125),DATA!G125,"n/a")</f>
        <v>5.5768160849635699E-2</v>
      </c>
      <c r="G32" s="76">
        <f>+IF(ISNUMBER(DATA!P125),DATA!P125,"n/a")</f>
        <v>25140061.710000001</v>
      </c>
      <c r="H32" s="77">
        <f>+IF(ISNUMBER(DATA!Q125),DATA!Q125,"n/a")</f>
        <v>0.103350076629647</v>
      </c>
      <c r="I32" s="76">
        <f>+IF(ISNUMBER(DATA!Z125),DATA!Z125,"n/a")</f>
        <v>48487544.640000001</v>
      </c>
      <c r="J32" s="77">
        <f>+IF(ISNUMBER(DATA!AA125),DATA!AA125,"n/a")</f>
        <v>6.1414100822616301E-2</v>
      </c>
      <c r="K32" s="76">
        <f>+IF(ISNUMBER(DATA!AJ125),DATA!AJ125,"n/a")</f>
        <v>97391989.930000007</v>
      </c>
      <c r="L32" s="77">
        <f>+IF(ISNUMBER(DATA!AK125),DATA!AK125,"n/a")</f>
        <v>4.2625131483794897E-2</v>
      </c>
      <c r="M32" s="78"/>
      <c r="N32" s="78"/>
      <c r="O32" s="79"/>
      <c r="P32" s="67"/>
      <c r="Q32" s="67"/>
      <c r="R32" s="66"/>
      <c r="S32" s="66"/>
      <c r="T32" s="66"/>
      <c r="U32" s="66"/>
      <c r="V32" s="66"/>
      <c r="W32" s="66"/>
      <c r="X32" s="66"/>
      <c r="Y32" s="66"/>
    </row>
    <row r="33" spans="1:25" x14ac:dyDescent="0.2">
      <c r="A33" s="75" t="s">
        <v>19</v>
      </c>
      <c r="B33" s="75" t="s">
        <v>21</v>
      </c>
      <c r="C33" s="66" t="s">
        <v>0</v>
      </c>
      <c r="D33" s="66" t="s">
        <v>325</v>
      </c>
      <c r="E33" s="76">
        <f>+IF(ISNUMBER(DATA!F126),DATA!F126,"n/a")</f>
        <v>12592616.380000001</v>
      </c>
      <c r="F33" s="77">
        <f>+IF(ISNUMBER(DATA!G126),DATA!G126,"n/a")</f>
        <v>3.5043760773145402E-2</v>
      </c>
      <c r="G33" s="76">
        <f>+IF(ISNUMBER(DATA!P126),DATA!P126,"n/a")</f>
        <v>37866961.520000003</v>
      </c>
      <c r="H33" s="77">
        <f>+IF(ISNUMBER(DATA!Q126),DATA!Q126,"n/a")</f>
        <v>6.3605769865746301E-2</v>
      </c>
      <c r="I33" s="76">
        <f>+IF(ISNUMBER(DATA!Z126),DATA!Z126,"n/a")</f>
        <v>72195851.450000003</v>
      </c>
      <c r="J33" s="77">
        <f>+IF(ISNUMBER(DATA!AA126),DATA!AA126,"n/a")</f>
        <v>5.0346000805825901E-2</v>
      </c>
      <c r="K33" s="76">
        <f>+IF(ISNUMBER(DATA!AJ126),DATA!AJ126,"n/a")</f>
        <v>144350172.94999999</v>
      </c>
      <c r="L33" s="77">
        <f>+IF(ISNUMBER(DATA!AK126),DATA!AK126,"n/a")</f>
        <v>6.4668754473962503E-2</v>
      </c>
      <c r="M33" s="78"/>
      <c r="N33" s="78"/>
      <c r="O33" s="79"/>
      <c r="P33" s="67"/>
      <c r="Q33" s="67"/>
      <c r="R33" s="66"/>
      <c r="S33" s="66"/>
      <c r="T33" s="66"/>
      <c r="U33" s="66"/>
      <c r="V33" s="66"/>
      <c r="W33" s="66"/>
      <c r="X33" s="66"/>
      <c r="Y33" s="66"/>
    </row>
    <row r="34" spans="1:25" x14ac:dyDescent="0.2">
      <c r="A34" s="75" t="s">
        <v>19</v>
      </c>
      <c r="B34" s="75" t="s">
        <v>21</v>
      </c>
      <c r="C34" s="66" t="s">
        <v>0</v>
      </c>
      <c r="D34" s="66" t="s">
        <v>326</v>
      </c>
      <c r="E34" s="76">
        <f>+IF(ISNUMBER(DATA!F127),DATA!F127,"n/a")</f>
        <v>12097295.289999999</v>
      </c>
      <c r="F34" s="77">
        <f>+IF(ISNUMBER(DATA!G127),DATA!G127,"n/a")</f>
        <v>6.1673408376906498E-2</v>
      </c>
      <c r="G34" s="76">
        <f>+IF(ISNUMBER(DATA!P127),DATA!P127,"n/a")</f>
        <v>37849923.850000001</v>
      </c>
      <c r="H34" s="77">
        <f>+IF(ISNUMBER(DATA!Q127),DATA!Q127,"n/a")</f>
        <v>7.8585097174662E-2</v>
      </c>
      <c r="I34" s="76">
        <f>+IF(ISNUMBER(DATA!Z127),DATA!Z127,"n/a")</f>
        <v>71166443.129999995</v>
      </c>
      <c r="J34" s="77">
        <f>+IF(ISNUMBER(DATA!AA127),DATA!AA127,"n/a")</f>
        <v>6.8216423460616696E-2</v>
      </c>
      <c r="K34" s="76">
        <f>+IF(ISNUMBER(DATA!AJ127),DATA!AJ127,"n/a")</f>
        <v>139814554.91999999</v>
      </c>
      <c r="L34" s="77">
        <f>+IF(ISNUMBER(DATA!AK127),DATA!AK127,"n/a")</f>
        <v>5.1882712810519101E-2</v>
      </c>
      <c r="M34" s="78"/>
      <c r="N34" s="78"/>
      <c r="O34" s="79"/>
      <c r="P34" s="67"/>
      <c r="Q34" s="67"/>
      <c r="R34" s="66"/>
      <c r="S34" s="66"/>
      <c r="T34" s="66"/>
      <c r="U34" s="66"/>
      <c r="V34" s="66"/>
      <c r="W34" s="66"/>
      <c r="X34" s="66"/>
      <c r="Y34" s="66"/>
    </row>
    <row r="35" spans="1:25" x14ac:dyDescent="0.2">
      <c r="A35" s="75" t="s">
        <v>19</v>
      </c>
      <c r="B35" s="75" t="s">
        <v>21</v>
      </c>
      <c r="C35" s="66" t="s">
        <v>0</v>
      </c>
      <c r="D35" s="66" t="s">
        <v>327</v>
      </c>
      <c r="E35" s="76">
        <f>+IF(ISNUMBER(DATA!F128),DATA!F128,"n/a")</f>
        <v>93934203.519999996</v>
      </c>
      <c r="F35" s="77">
        <f>+IF(ISNUMBER(DATA!G128),DATA!G128,"n/a")</f>
        <v>6.4777344458220296E-2</v>
      </c>
      <c r="G35" s="76">
        <f>+IF(ISNUMBER(DATA!P128),DATA!P128,"n/a")</f>
        <v>290193837.14999998</v>
      </c>
      <c r="H35" s="77">
        <f>+IF(ISNUMBER(DATA!Q128),DATA!Q128,"n/a")</f>
        <v>6.2894512900224395E-2</v>
      </c>
      <c r="I35" s="76">
        <f>+IF(ISNUMBER(DATA!Z128),DATA!Z128,"n/a")</f>
        <v>543828615.50999999</v>
      </c>
      <c r="J35" s="77">
        <f>+IF(ISNUMBER(DATA!AA128),DATA!AA128,"n/a")</f>
        <v>4.7331868153680401E-2</v>
      </c>
      <c r="K35" s="76">
        <f>+IF(ISNUMBER(DATA!AJ128),DATA!AJ128,"n/a")</f>
        <v>1077712795.24</v>
      </c>
      <c r="L35" s="77">
        <f>+IF(ISNUMBER(DATA!AK128),DATA!AK128,"n/a")</f>
        <v>4.0904496943002903E-2</v>
      </c>
      <c r="M35" s="78"/>
      <c r="N35" s="78"/>
      <c r="O35" s="79"/>
      <c r="P35" s="67"/>
      <c r="Q35" s="67"/>
      <c r="R35" s="66"/>
      <c r="S35" s="66"/>
      <c r="T35" s="66"/>
      <c r="U35" s="66"/>
      <c r="V35" s="66"/>
      <c r="W35" s="66"/>
      <c r="X35" s="66"/>
      <c r="Y35" s="66"/>
    </row>
    <row r="36" spans="1:25" x14ac:dyDescent="0.2">
      <c r="A36" s="75"/>
      <c r="B36" s="75"/>
      <c r="E36" s="80"/>
      <c r="F36" s="77"/>
      <c r="G36" s="81"/>
      <c r="H36" s="77"/>
      <c r="I36" s="81"/>
      <c r="J36" s="82"/>
      <c r="K36" s="80"/>
      <c r="L36" s="77"/>
      <c r="M36" s="67"/>
      <c r="N36" s="67"/>
      <c r="O36" s="67"/>
      <c r="P36" s="67"/>
      <c r="Q36" s="67"/>
      <c r="R36" s="66"/>
      <c r="S36" s="66"/>
      <c r="T36" s="66"/>
      <c r="U36" s="66"/>
      <c r="V36" s="66"/>
      <c r="W36" s="66"/>
      <c r="X36" s="66"/>
      <c r="Y36" s="66"/>
    </row>
    <row r="37" spans="1:25" x14ac:dyDescent="0.2">
      <c r="A37" s="75" t="s">
        <v>19</v>
      </c>
      <c r="B37" s="75" t="s">
        <v>21</v>
      </c>
      <c r="C37" s="66" t="s">
        <v>9</v>
      </c>
      <c r="D37" s="66" t="s">
        <v>319</v>
      </c>
      <c r="E37" s="86">
        <f>+IF(ISNUMBER(DATA!H120),DATA!H120,"n/a")</f>
        <v>2594786.81</v>
      </c>
      <c r="F37" s="77">
        <f>+IF(ISNUMBER(DATA!I120),DATA!I120,"n/a")</f>
        <v>-1.9757672574346501E-2</v>
      </c>
      <c r="G37" s="86">
        <f>+IF(ISNUMBER(DATA!R120),DATA!R120,"n/a")</f>
        <v>8246502.9100000001</v>
      </c>
      <c r="H37" s="77">
        <f>+IF(ISNUMBER(DATA!S120),DATA!S120,"n/a")</f>
        <v>-1.02319678184802E-2</v>
      </c>
      <c r="I37" s="86">
        <f>+IF(ISNUMBER(DATA!AB120),DATA!AB120,"n/a")</f>
        <v>15630210.73</v>
      </c>
      <c r="J37" s="77">
        <f>+IF(ISNUMBER(DATA!AC120),DATA!AC120,"n/a")</f>
        <v>1.1174388808203599E-3</v>
      </c>
      <c r="K37" s="86">
        <f>+IF(ISNUMBER(DATA!AL120),DATA!AL120,"n/a")</f>
        <v>30834997.789999999</v>
      </c>
      <c r="L37" s="77">
        <f>+IF(ISNUMBER(DATA!AM120),DATA!AM120,"n/a")</f>
        <v>1.0525563581625701E-2</v>
      </c>
      <c r="M37" s="67"/>
      <c r="N37" s="67"/>
      <c r="O37" s="67"/>
      <c r="P37" s="67"/>
      <c r="Q37" s="67"/>
      <c r="R37" s="66"/>
      <c r="S37" s="66"/>
      <c r="T37" s="66"/>
      <c r="U37" s="66"/>
      <c r="V37" s="66"/>
      <c r="W37" s="66"/>
      <c r="X37" s="66"/>
      <c r="Y37" s="66"/>
    </row>
    <row r="38" spans="1:25" x14ac:dyDescent="0.2">
      <c r="A38" s="75" t="s">
        <v>19</v>
      </c>
      <c r="B38" s="75" t="s">
        <v>21</v>
      </c>
      <c r="C38" s="66" t="s">
        <v>9</v>
      </c>
      <c r="D38" s="66" t="s">
        <v>320</v>
      </c>
      <c r="E38" s="86">
        <f>+IF(ISNUMBER(DATA!H121),DATA!H121,"n/a")</f>
        <v>3603794.4</v>
      </c>
      <c r="F38" s="77">
        <f>+IF(ISNUMBER(DATA!I121),DATA!I121,"n/a")</f>
        <v>7.2340213568856407E-2</v>
      </c>
      <c r="G38" s="86">
        <f>+IF(ISNUMBER(DATA!R121),DATA!R121,"n/a")</f>
        <v>10626850.76</v>
      </c>
      <c r="H38" s="77">
        <f>+IF(ISNUMBER(DATA!S121),DATA!S121,"n/a")</f>
        <v>6.1075982920951802E-2</v>
      </c>
      <c r="I38" s="86">
        <f>+IF(ISNUMBER(DATA!AB121),DATA!AB121,"n/a")</f>
        <v>20158184.100000001</v>
      </c>
      <c r="J38" s="77">
        <f>+IF(ISNUMBER(DATA!AC121),DATA!AC121,"n/a")</f>
        <v>4.3697149739492798E-2</v>
      </c>
      <c r="K38" s="86">
        <f>+IF(ISNUMBER(DATA!AL121),DATA!AL121,"n/a")</f>
        <v>40292357.350000001</v>
      </c>
      <c r="L38" s="77">
        <f>+IF(ISNUMBER(DATA!AM121),DATA!AM121,"n/a")</f>
        <v>4.06904354879132E-2</v>
      </c>
      <c r="M38" s="67"/>
      <c r="N38" s="67"/>
      <c r="O38" s="67"/>
      <c r="P38" s="67"/>
      <c r="Q38" s="67"/>
      <c r="R38" s="66"/>
      <c r="S38" s="66"/>
      <c r="T38" s="66"/>
      <c r="U38" s="66"/>
      <c r="V38" s="66"/>
      <c r="W38" s="66"/>
      <c r="X38" s="66"/>
      <c r="Y38" s="66"/>
    </row>
    <row r="39" spans="1:25" x14ac:dyDescent="0.2">
      <c r="A39" s="75" t="s">
        <v>19</v>
      </c>
      <c r="B39" s="75" t="s">
        <v>21</v>
      </c>
      <c r="C39" s="66" t="s">
        <v>9</v>
      </c>
      <c r="D39" s="66" t="s">
        <v>321</v>
      </c>
      <c r="E39" s="86">
        <f>+IF(ISNUMBER(DATA!H122),DATA!H122,"n/a")</f>
        <v>2443462.92</v>
      </c>
      <c r="F39" s="77">
        <f>+IF(ISNUMBER(DATA!I122),DATA!I122,"n/a")</f>
        <v>7.7476664548339499E-2</v>
      </c>
      <c r="G39" s="86">
        <f>+IF(ISNUMBER(DATA!R122),DATA!R122,"n/a")</f>
        <v>7214274.8700000001</v>
      </c>
      <c r="H39" s="77">
        <f>+IF(ISNUMBER(DATA!S122),DATA!S122,"n/a")</f>
        <v>4.2742997078599701E-2</v>
      </c>
      <c r="I39" s="86">
        <f>+IF(ISNUMBER(DATA!AB122),DATA!AB122,"n/a")</f>
        <v>13601649.779999999</v>
      </c>
      <c r="J39" s="77">
        <f>+IF(ISNUMBER(DATA!AC122),DATA!AC122,"n/a")</f>
        <v>1.23685301842E-2</v>
      </c>
      <c r="K39" s="86">
        <f>+IF(ISNUMBER(DATA!AL122),DATA!AL122,"n/a")</f>
        <v>27321936.690000001</v>
      </c>
      <c r="L39" s="77">
        <f>+IF(ISNUMBER(DATA!AM122),DATA!AM122,"n/a")</f>
        <v>1.00973722000506E-2</v>
      </c>
      <c r="M39" s="67"/>
      <c r="N39" s="67"/>
      <c r="O39" s="67"/>
      <c r="P39" s="67"/>
      <c r="Q39" s="67"/>
      <c r="R39" s="66"/>
      <c r="S39" s="66"/>
      <c r="T39" s="66"/>
      <c r="U39" s="66"/>
      <c r="V39" s="66"/>
      <c r="W39" s="66"/>
      <c r="X39" s="66"/>
      <c r="Y39" s="66"/>
    </row>
    <row r="40" spans="1:25" x14ac:dyDescent="0.2">
      <c r="A40" s="75" t="s">
        <v>19</v>
      </c>
      <c r="B40" s="75" t="s">
        <v>21</v>
      </c>
      <c r="C40" s="66" t="s">
        <v>9</v>
      </c>
      <c r="D40" s="66" t="s">
        <v>322</v>
      </c>
      <c r="E40" s="86">
        <f>+IF(ISNUMBER(DATA!H123),DATA!H123,"n/a")</f>
        <v>4942026.84</v>
      </c>
      <c r="F40" s="77">
        <f>+IF(ISNUMBER(DATA!I123),DATA!I123,"n/a")</f>
        <v>0.139652390797744</v>
      </c>
      <c r="G40" s="86">
        <f>+IF(ISNUMBER(DATA!R123),DATA!R123,"n/a")</f>
        <v>16864508.440000001</v>
      </c>
      <c r="H40" s="77">
        <f>+IF(ISNUMBER(DATA!S123),DATA!S123,"n/a")</f>
        <v>8.8265308708583998E-2</v>
      </c>
      <c r="I40" s="86">
        <f>+IF(ISNUMBER(DATA!AB123),DATA!AB123,"n/a")</f>
        <v>30406677.579999998</v>
      </c>
      <c r="J40" s="77">
        <f>+IF(ISNUMBER(DATA!AC123),DATA!AC123,"n/a")</f>
        <v>7.4106141818173293E-2</v>
      </c>
      <c r="K40" s="86">
        <f>+IF(ISNUMBER(DATA!AL123),DATA!AL123,"n/a")</f>
        <v>58826443.170000002</v>
      </c>
      <c r="L40" s="77">
        <f>+IF(ISNUMBER(DATA!AM123),DATA!AM123,"n/a")</f>
        <v>5.0020777156822398E-2</v>
      </c>
      <c r="R40" s="66"/>
      <c r="S40" s="66"/>
      <c r="T40" s="66"/>
      <c r="U40" s="66"/>
      <c r="V40" s="66"/>
      <c r="W40" s="66"/>
      <c r="X40" s="66"/>
      <c r="Y40" s="66"/>
    </row>
    <row r="41" spans="1:25" x14ac:dyDescent="0.2">
      <c r="A41" s="75" t="s">
        <v>19</v>
      </c>
      <c r="B41" s="75" t="s">
        <v>21</v>
      </c>
      <c r="C41" s="66" t="s">
        <v>9</v>
      </c>
      <c r="D41" s="66" t="s">
        <v>323</v>
      </c>
      <c r="E41" s="86">
        <f>+IF(ISNUMBER(DATA!H124),DATA!H124,"n/a")</f>
        <v>1749041.44</v>
      </c>
      <c r="F41" s="77">
        <f>+IF(ISNUMBER(DATA!I124),DATA!I124,"n/a")</f>
        <v>4.7249377262134698E-2</v>
      </c>
      <c r="G41" s="86">
        <f>+IF(ISNUMBER(DATA!R124),DATA!R124,"n/a")</f>
        <v>5298615.7699999996</v>
      </c>
      <c r="H41" s="77">
        <f>+IF(ISNUMBER(DATA!S124),DATA!S124,"n/a")</f>
        <v>9.4157794409617995E-2</v>
      </c>
      <c r="I41" s="86">
        <f>+IF(ISNUMBER(DATA!AB124),DATA!AB124,"n/a")</f>
        <v>9907202.5800000001</v>
      </c>
      <c r="J41" s="77">
        <f>+IF(ISNUMBER(DATA!AC124),DATA!AC124,"n/a")</f>
        <v>7.0907912729095995E-2</v>
      </c>
      <c r="K41" s="86">
        <f>+IF(ISNUMBER(DATA!AL124),DATA!AL124,"n/a")</f>
        <v>19596219.25</v>
      </c>
      <c r="L41" s="77">
        <f>+IF(ISNUMBER(DATA!AM124),DATA!AM124,"n/a")</f>
        <v>7.3509200827402602E-2</v>
      </c>
      <c r="R41" s="66"/>
      <c r="S41" s="66"/>
      <c r="T41" s="66"/>
      <c r="U41" s="66"/>
      <c r="V41" s="66"/>
      <c r="W41" s="66"/>
      <c r="X41" s="66"/>
      <c r="Y41" s="66"/>
    </row>
    <row r="42" spans="1:25" x14ac:dyDescent="0.2">
      <c r="A42" s="75" t="s">
        <v>19</v>
      </c>
      <c r="B42" s="75" t="s">
        <v>21</v>
      </c>
      <c r="C42" s="66" t="s">
        <v>9</v>
      </c>
      <c r="D42" s="66" t="s">
        <v>324</v>
      </c>
      <c r="E42" s="86">
        <f>+IF(ISNUMBER(DATA!H125),DATA!H125,"n/a")</f>
        <v>1967505.03</v>
      </c>
      <c r="F42" s="77">
        <f>+IF(ISNUMBER(DATA!I125),DATA!I125,"n/a")</f>
        <v>4.0002072598129398E-3</v>
      </c>
      <c r="G42" s="86">
        <f>+IF(ISNUMBER(DATA!R125),DATA!R125,"n/a")</f>
        <v>5886374.8300000001</v>
      </c>
      <c r="H42" s="77">
        <f>+IF(ISNUMBER(DATA!S125),DATA!S125,"n/a")</f>
        <v>3.6484098701627998E-2</v>
      </c>
      <c r="I42" s="86">
        <f>+IF(ISNUMBER(DATA!AB125),DATA!AB125,"n/a")</f>
        <v>11542725.119999999</v>
      </c>
      <c r="J42" s="77">
        <f>+IF(ISNUMBER(DATA!AC125),DATA!AC125,"n/a")</f>
        <v>1.6147673557954399E-2</v>
      </c>
      <c r="K42" s="86">
        <f>+IF(ISNUMBER(DATA!AL125),DATA!AL125,"n/a")</f>
        <v>23753600.16</v>
      </c>
      <c r="L42" s="77">
        <f>+IF(ISNUMBER(DATA!AM125),DATA!AM125,"n/a")</f>
        <v>2.1781500148199299E-2</v>
      </c>
      <c r="R42" s="66"/>
      <c r="S42" s="66"/>
      <c r="T42" s="66"/>
      <c r="U42" s="66"/>
      <c r="V42" s="66"/>
      <c r="W42" s="66"/>
      <c r="X42" s="66"/>
      <c r="Y42" s="66"/>
    </row>
    <row r="43" spans="1:25" x14ac:dyDescent="0.2">
      <c r="A43" s="75" t="s">
        <v>19</v>
      </c>
      <c r="B43" s="75" t="s">
        <v>21</v>
      </c>
      <c r="C43" s="66" t="s">
        <v>9</v>
      </c>
      <c r="D43" s="66" t="s">
        <v>325</v>
      </c>
      <c r="E43" s="86">
        <f>+IF(ISNUMBER(DATA!H126),DATA!H126,"n/a")</f>
        <v>3049868.65</v>
      </c>
      <c r="F43" s="77">
        <f>+IF(ISNUMBER(DATA!I126),DATA!I126,"n/a")</f>
        <v>1.7351595325204399E-2</v>
      </c>
      <c r="G43" s="86">
        <f>+IF(ISNUMBER(DATA!R126),DATA!R126,"n/a")</f>
        <v>9265657.8000000007</v>
      </c>
      <c r="H43" s="77">
        <f>+IF(ISNUMBER(DATA!S126),DATA!S126,"n/a")</f>
        <v>5.0093192356164502E-2</v>
      </c>
      <c r="I43" s="86">
        <f>+IF(ISNUMBER(DATA!AB126),DATA!AB126,"n/a")</f>
        <v>17673391.239999998</v>
      </c>
      <c r="J43" s="77">
        <f>+IF(ISNUMBER(DATA!AC126),DATA!AC126,"n/a")</f>
        <v>3.76520731815961E-2</v>
      </c>
      <c r="K43" s="86">
        <f>+IF(ISNUMBER(DATA!AL126),DATA!AL126,"n/a")</f>
        <v>35521631.390000001</v>
      </c>
      <c r="L43" s="77">
        <f>+IF(ISNUMBER(DATA!AM126),DATA!AM126,"n/a")</f>
        <v>5.9706168848642001E-2</v>
      </c>
      <c r="R43" s="66"/>
      <c r="S43" s="66"/>
      <c r="T43" s="66"/>
      <c r="U43" s="66"/>
      <c r="V43" s="66"/>
      <c r="W43" s="66"/>
      <c r="X43" s="66"/>
      <c r="Y43" s="66"/>
    </row>
    <row r="44" spans="1:25" x14ac:dyDescent="0.2">
      <c r="A44" s="75" t="s">
        <v>19</v>
      </c>
      <c r="B44" s="75" t="s">
        <v>21</v>
      </c>
      <c r="C44" s="66" t="s">
        <v>9</v>
      </c>
      <c r="D44" s="66" t="s">
        <v>326</v>
      </c>
      <c r="E44" s="86">
        <f>+IF(ISNUMBER(DATA!H127),DATA!H127,"n/a")</f>
        <v>2973059.96</v>
      </c>
      <c r="F44" s="77">
        <f>+IF(ISNUMBER(DATA!I127),DATA!I127,"n/a")</f>
        <v>3.7632568804112899E-2</v>
      </c>
      <c r="G44" s="86">
        <f>+IF(ISNUMBER(DATA!R127),DATA!R127,"n/a")</f>
        <v>9247838.8599999994</v>
      </c>
      <c r="H44" s="77">
        <f>+IF(ISNUMBER(DATA!S127),DATA!S127,"n/a")</f>
        <v>4.7045753877530197E-2</v>
      </c>
      <c r="I44" s="86">
        <f>+IF(ISNUMBER(DATA!AB127),DATA!AB127,"n/a")</f>
        <v>17578595.84</v>
      </c>
      <c r="J44" s="77">
        <f>+IF(ISNUMBER(DATA!AC127),DATA!AC127,"n/a")</f>
        <v>5.0028534953011801E-2</v>
      </c>
      <c r="K44" s="86">
        <f>+IF(ISNUMBER(DATA!AL127),DATA!AL127,"n/a")</f>
        <v>34963836.280000001</v>
      </c>
      <c r="L44" s="77">
        <f>+IF(ISNUMBER(DATA!AM127),DATA!AM127,"n/a")</f>
        <v>6.0714676174986097E-2</v>
      </c>
      <c r="R44" s="66"/>
      <c r="S44" s="66"/>
      <c r="T44" s="66"/>
      <c r="U44" s="66"/>
      <c r="V44" s="66"/>
      <c r="W44" s="66"/>
      <c r="X44" s="66"/>
      <c r="Y44" s="66"/>
    </row>
    <row r="45" spans="1:25" x14ac:dyDescent="0.2">
      <c r="A45" s="75" t="s">
        <v>19</v>
      </c>
      <c r="B45" s="75" t="s">
        <v>21</v>
      </c>
      <c r="C45" s="66" t="s">
        <v>9</v>
      </c>
      <c r="D45" s="66" t="s">
        <v>327</v>
      </c>
      <c r="E45" s="86">
        <f>+IF(ISNUMBER(DATA!H128),DATA!H128,"n/a")</f>
        <v>23323545.890000001</v>
      </c>
      <c r="F45" s="77">
        <f>+IF(ISNUMBER(DATA!I128),DATA!I128,"n/a")</f>
        <v>5.5132692576707901E-2</v>
      </c>
      <c r="G45" s="86">
        <f>+IF(ISNUMBER(DATA!R128),DATA!R128,"n/a")</f>
        <v>72650622.859999999</v>
      </c>
      <c r="H45" s="77">
        <f>+IF(ISNUMBER(DATA!S128),DATA!S128,"n/a")</f>
        <v>5.38247558827833E-2</v>
      </c>
      <c r="I45" s="86">
        <f>+IF(ISNUMBER(DATA!AB128),DATA!AB128,"n/a")</f>
        <v>136498634.88999999</v>
      </c>
      <c r="J45" s="77">
        <f>+IF(ISNUMBER(DATA!AC128),DATA!AC128,"n/a")</f>
        <v>4.1537494969321798E-2</v>
      </c>
      <c r="K45" s="86">
        <f>+IF(ISNUMBER(DATA!AL128),DATA!AL128,"n/a")</f>
        <v>271111017.12</v>
      </c>
      <c r="L45" s="77">
        <f>+IF(ISNUMBER(DATA!AM128),DATA!AM128,"n/a")</f>
        <v>4.1580756855425199E-2</v>
      </c>
      <c r="R45" s="66"/>
      <c r="S45" s="66"/>
      <c r="T45" s="66"/>
      <c r="U45" s="66"/>
      <c r="V45" s="66"/>
      <c r="W45" s="66"/>
      <c r="X45" s="66"/>
      <c r="Y45" s="66"/>
    </row>
    <row r="46" spans="1:25" x14ac:dyDescent="0.2">
      <c r="A46" s="75"/>
      <c r="B46" s="75"/>
      <c r="E46" s="80"/>
      <c r="F46" s="77"/>
      <c r="G46" s="81"/>
      <c r="H46" s="77"/>
      <c r="I46" s="81"/>
      <c r="J46" s="82"/>
      <c r="K46" s="81"/>
      <c r="L46" s="77"/>
      <c r="R46" s="66"/>
      <c r="S46" s="66"/>
      <c r="T46" s="66"/>
      <c r="U46" s="66"/>
      <c r="V46" s="66"/>
      <c r="W46" s="66"/>
      <c r="X46" s="66"/>
      <c r="Y46" s="66"/>
    </row>
    <row r="47" spans="1:25" x14ac:dyDescent="0.2">
      <c r="A47" s="75" t="s">
        <v>19</v>
      </c>
      <c r="B47" s="75" t="s">
        <v>21</v>
      </c>
      <c r="C47" s="66" t="s">
        <v>25</v>
      </c>
      <c r="D47" s="66" t="s">
        <v>319</v>
      </c>
      <c r="E47" s="86">
        <f>+IF(ISNUMBER(DATA!J120),DATA!J120,"n/a")</f>
        <v>4395844.93</v>
      </c>
      <c r="F47" s="77">
        <f>+IF(ISNUMBER(DATA!K120),DATA!K120,"n/a")</f>
        <v>-2.1795544620879102E-2</v>
      </c>
      <c r="G47" s="86">
        <f>+IF(ISNUMBER(DATA!T120),DATA!T120,"n/a")</f>
        <v>13910749.029999999</v>
      </c>
      <c r="H47" s="77">
        <f>+IF(ISNUMBER(DATA!U120),DATA!U120,"n/a")</f>
        <v>-1.04012517927952E-2</v>
      </c>
      <c r="I47" s="86">
        <f>+IF(ISNUMBER(DATA!AD120),DATA!AD120,"n/a")</f>
        <v>26431761.48</v>
      </c>
      <c r="J47" s="77">
        <f>+IF(ISNUMBER(DATA!AE120),DATA!AE120,"n/a")</f>
        <v>-1.7899828503313601E-3</v>
      </c>
      <c r="K47" s="86">
        <f>+IF(ISNUMBER(DATA!AN120),DATA!AN120,"n/a")</f>
        <v>52249810.170000002</v>
      </c>
      <c r="L47" s="77">
        <f>+IF(ISNUMBER(DATA!AO120),DATA!AO120,"n/a")</f>
        <v>9.3461007369257006E-3</v>
      </c>
      <c r="R47" s="66"/>
      <c r="S47" s="66"/>
      <c r="T47" s="66"/>
      <c r="U47" s="66"/>
      <c r="V47" s="66"/>
      <c r="W47" s="66"/>
      <c r="X47" s="66"/>
      <c r="Y47" s="66"/>
    </row>
    <row r="48" spans="1:25" x14ac:dyDescent="0.2">
      <c r="A48" s="75" t="s">
        <v>19</v>
      </c>
      <c r="B48" s="75" t="s">
        <v>21</v>
      </c>
      <c r="C48" s="66" t="s">
        <v>25</v>
      </c>
      <c r="D48" s="66" t="s">
        <v>320</v>
      </c>
      <c r="E48" s="86">
        <f>+IF(ISNUMBER(DATA!J121),DATA!J121,"n/a")</f>
        <v>6159589.2599999998</v>
      </c>
      <c r="F48" s="77">
        <f>+IF(ISNUMBER(DATA!K121),DATA!K121,"n/a")</f>
        <v>4.8806709554937398E-2</v>
      </c>
      <c r="G48" s="86">
        <f>+IF(ISNUMBER(DATA!T121),DATA!T121,"n/a")</f>
        <v>18047016.289999999</v>
      </c>
      <c r="H48" s="77">
        <f>+IF(ISNUMBER(DATA!U121),DATA!U121,"n/a")</f>
        <v>4.7274763000794903E-2</v>
      </c>
      <c r="I48" s="86">
        <f>+IF(ISNUMBER(DATA!AD121),DATA!AD121,"n/a")</f>
        <v>34404401</v>
      </c>
      <c r="J48" s="77">
        <f>+IF(ISNUMBER(DATA!AE121),DATA!AE121,"n/a")</f>
        <v>2.36786577870409E-2</v>
      </c>
      <c r="K48" s="86">
        <f>+IF(ISNUMBER(DATA!AN121),DATA!AN121,"n/a")</f>
        <v>68895997.180000007</v>
      </c>
      <c r="L48" s="77">
        <f>+IF(ISNUMBER(DATA!AO121),DATA!AO121,"n/a")</f>
        <v>1.7276127308815E-2</v>
      </c>
      <c r="R48" s="66"/>
      <c r="S48" s="66"/>
      <c r="T48" s="66"/>
      <c r="U48" s="66"/>
      <c r="V48" s="66"/>
      <c r="W48" s="66"/>
      <c r="X48" s="66"/>
      <c r="Y48" s="66"/>
    </row>
    <row r="49" spans="1:25" x14ac:dyDescent="0.2">
      <c r="A49" s="75" t="s">
        <v>19</v>
      </c>
      <c r="B49" s="75" t="s">
        <v>21</v>
      </c>
      <c r="C49" s="66" t="s">
        <v>25</v>
      </c>
      <c r="D49" s="66" t="s">
        <v>321</v>
      </c>
      <c r="E49" s="86">
        <f>+IF(ISNUMBER(DATA!J122),DATA!J122,"n/a")</f>
        <v>4210313.97</v>
      </c>
      <c r="F49" s="77">
        <f>+IF(ISNUMBER(DATA!K122),DATA!K122,"n/a")</f>
        <v>3.3651085243129798E-2</v>
      </c>
      <c r="G49" s="86">
        <f>+IF(ISNUMBER(DATA!T122),DATA!T122,"n/a")</f>
        <v>12370468.82</v>
      </c>
      <c r="H49" s="77">
        <f>+IF(ISNUMBER(DATA!U122),DATA!U122,"n/a")</f>
        <v>9.9474494291918597E-3</v>
      </c>
      <c r="I49" s="86">
        <f>+IF(ISNUMBER(DATA!AD122),DATA!AD122,"n/a")</f>
        <v>23603885.530000001</v>
      </c>
      <c r="J49" s="77">
        <f>+IF(ISNUMBER(DATA!AE122),DATA!AE122,"n/a")</f>
        <v>-2.0987060804278101E-2</v>
      </c>
      <c r="K49" s="86">
        <f>+IF(ISNUMBER(DATA!AN122),DATA!AN122,"n/a")</f>
        <v>47824031.07</v>
      </c>
      <c r="L49" s="77">
        <f>+IF(ISNUMBER(DATA!AO122),DATA!AO122,"n/a")</f>
        <v>-2.21908984064314E-2</v>
      </c>
      <c r="R49" s="66"/>
      <c r="S49" s="66"/>
      <c r="T49" s="66"/>
      <c r="U49" s="66"/>
      <c r="V49" s="66"/>
      <c r="W49" s="66"/>
      <c r="X49" s="66"/>
      <c r="Y49" s="66"/>
    </row>
    <row r="50" spans="1:25" x14ac:dyDescent="0.2">
      <c r="A50" s="75" t="s">
        <v>19</v>
      </c>
      <c r="B50" s="75" t="s">
        <v>21</v>
      </c>
      <c r="C50" s="66" t="s">
        <v>25</v>
      </c>
      <c r="D50" s="66" t="s">
        <v>322</v>
      </c>
      <c r="E50" s="86">
        <f>+IF(ISNUMBER(DATA!J123),DATA!J123,"n/a")</f>
        <v>8041928.8300000001</v>
      </c>
      <c r="F50" s="77">
        <f>+IF(ISNUMBER(DATA!K123),DATA!K123,"n/a")</f>
        <v>0.110230790377547</v>
      </c>
      <c r="G50" s="86">
        <f>+IF(ISNUMBER(DATA!T123),DATA!T123,"n/a")</f>
        <v>25853683.579999998</v>
      </c>
      <c r="H50" s="77">
        <f>+IF(ISNUMBER(DATA!U123),DATA!U123,"n/a")</f>
        <v>6.2082637089980998E-2</v>
      </c>
      <c r="I50" s="86">
        <f>+IF(ISNUMBER(DATA!AD123),DATA!AD123,"n/a")</f>
        <v>47883912.859999999</v>
      </c>
      <c r="J50" s="77">
        <f>+IF(ISNUMBER(DATA!AE123),DATA!AE123,"n/a")</f>
        <v>3.8919134788106102E-2</v>
      </c>
      <c r="K50" s="86">
        <f>+IF(ISNUMBER(DATA!AN123),DATA!AN123,"n/a")</f>
        <v>93584302.370000005</v>
      </c>
      <c r="L50" s="77">
        <f>+IF(ISNUMBER(DATA!AO123),DATA!AO123,"n/a")</f>
        <v>1.3354756963633601E-2</v>
      </c>
      <c r="R50" s="66"/>
      <c r="S50" s="66"/>
      <c r="T50" s="66"/>
      <c r="U50" s="66"/>
      <c r="V50" s="66"/>
      <c r="W50" s="66"/>
      <c r="X50" s="66"/>
      <c r="Y50" s="66"/>
    </row>
    <row r="51" spans="1:25" x14ac:dyDescent="0.2">
      <c r="A51" s="75" t="s">
        <v>19</v>
      </c>
      <c r="B51" s="75" t="s">
        <v>21</v>
      </c>
      <c r="C51" s="66" t="s">
        <v>25</v>
      </c>
      <c r="D51" s="66" t="s">
        <v>323</v>
      </c>
      <c r="E51" s="86">
        <f>+IF(ISNUMBER(DATA!J124),DATA!J124,"n/a")</f>
        <v>3006075.38</v>
      </c>
      <c r="F51" s="77">
        <f>+IF(ISNUMBER(DATA!K124),DATA!K124,"n/a")</f>
        <v>3.4718428129878298E-2</v>
      </c>
      <c r="G51" s="86">
        <f>+IF(ISNUMBER(DATA!T124),DATA!T124,"n/a")</f>
        <v>9075208.0199999996</v>
      </c>
      <c r="H51" s="77">
        <f>+IF(ISNUMBER(DATA!U124),DATA!U124,"n/a")</f>
        <v>9.7866117769578598E-2</v>
      </c>
      <c r="I51" s="86">
        <f>+IF(ISNUMBER(DATA!AD124),DATA!AD124,"n/a")</f>
        <v>16941782.829999998</v>
      </c>
      <c r="J51" s="77">
        <f>+IF(ISNUMBER(DATA!AE124),DATA!AE124,"n/a")</f>
        <v>6.6349900374407397E-2</v>
      </c>
      <c r="K51" s="86">
        <f>+IF(ISNUMBER(DATA!AN124),DATA!AN124,"n/a")</f>
        <v>33509397.969999999</v>
      </c>
      <c r="L51" s="77">
        <f>+IF(ISNUMBER(DATA!AO124),DATA!AO124,"n/a")</f>
        <v>6.3894895343853605E-2</v>
      </c>
      <c r="R51" s="66"/>
      <c r="S51" s="66"/>
      <c r="T51" s="66"/>
      <c r="U51" s="66"/>
      <c r="V51" s="66"/>
      <c r="W51" s="66"/>
      <c r="X51" s="66"/>
      <c r="Y51" s="66"/>
    </row>
    <row r="52" spans="1:25" x14ac:dyDescent="0.2">
      <c r="A52" s="75" t="s">
        <v>19</v>
      </c>
      <c r="B52" s="75" t="s">
        <v>21</v>
      </c>
      <c r="C52" s="66" t="s">
        <v>25</v>
      </c>
      <c r="D52" s="66" t="s">
        <v>324</v>
      </c>
      <c r="E52" s="86">
        <f>+IF(ISNUMBER(DATA!J125),DATA!J125,"n/a")</f>
        <v>3208741.63</v>
      </c>
      <c r="F52" s="77">
        <f>+IF(ISNUMBER(DATA!K125),DATA!K125,"n/a")</f>
        <v>-2.87027124267896E-3</v>
      </c>
      <c r="G52" s="86">
        <f>+IF(ISNUMBER(DATA!T125),DATA!T125,"n/a")</f>
        <v>9553722.1300000008</v>
      </c>
      <c r="H52" s="77">
        <f>+IF(ISNUMBER(DATA!U125),DATA!U125,"n/a")</f>
        <v>4.1754399235482402E-2</v>
      </c>
      <c r="I52" s="86">
        <f>+IF(ISNUMBER(DATA!AD125),DATA!AD125,"n/a")</f>
        <v>18819637.829999998</v>
      </c>
      <c r="J52" s="77">
        <f>+IF(ISNUMBER(DATA!AE125),DATA!AE125,"n/a")</f>
        <v>1.3031534249748299E-2</v>
      </c>
      <c r="K52" s="86">
        <f>+IF(ISNUMBER(DATA!AN125),DATA!AN125,"n/a")</f>
        <v>38639496.640000001</v>
      </c>
      <c r="L52" s="77">
        <f>+IF(ISNUMBER(DATA!AO125),DATA!AO125,"n/a")</f>
        <v>1.30315589341708E-2</v>
      </c>
      <c r="R52" s="66"/>
      <c r="S52" s="66"/>
      <c r="T52" s="66"/>
      <c r="U52" s="66"/>
      <c r="V52" s="66"/>
      <c r="W52" s="66"/>
      <c r="X52" s="66"/>
      <c r="Y52" s="66"/>
    </row>
    <row r="53" spans="1:25" x14ac:dyDescent="0.2">
      <c r="A53" s="75" t="s">
        <v>19</v>
      </c>
      <c r="B53" s="75" t="s">
        <v>21</v>
      </c>
      <c r="C53" s="66" t="s">
        <v>25</v>
      </c>
      <c r="D53" s="66" t="s">
        <v>325</v>
      </c>
      <c r="E53" s="86">
        <f>+IF(ISNUMBER(DATA!J126),DATA!J126,"n/a")</f>
        <v>5261721.46</v>
      </c>
      <c r="F53" s="77">
        <f>+IF(ISNUMBER(DATA!K126),DATA!K126,"n/a")</f>
        <v>4.3622811659242998E-4</v>
      </c>
      <c r="G53" s="86">
        <f>+IF(ISNUMBER(DATA!T126),DATA!T126,"n/a")</f>
        <v>15703830.66</v>
      </c>
      <c r="H53" s="77">
        <f>+IF(ISNUMBER(DATA!U126),DATA!U126,"n/a")</f>
        <v>4.7465329350823302E-2</v>
      </c>
      <c r="I53" s="86">
        <f>+IF(ISNUMBER(DATA!AD126),DATA!AD126,"n/a")</f>
        <v>30111617.530000001</v>
      </c>
      <c r="J53" s="77">
        <f>+IF(ISNUMBER(DATA!AE126),DATA!AE126,"n/a")</f>
        <v>2.7625204582669101E-2</v>
      </c>
      <c r="K53" s="86">
        <f>+IF(ISNUMBER(DATA!AN126),DATA!AN126,"n/a")</f>
        <v>60630400.969999999</v>
      </c>
      <c r="L53" s="77">
        <f>+IF(ISNUMBER(DATA!AO126),DATA!AO126,"n/a")</f>
        <v>4.23954833680305E-2</v>
      </c>
      <c r="R53" s="66"/>
      <c r="S53" s="66"/>
      <c r="T53" s="66"/>
      <c r="U53" s="66"/>
      <c r="V53" s="66"/>
      <c r="W53" s="66"/>
      <c r="X53" s="66"/>
      <c r="Y53" s="66"/>
    </row>
    <row r="54" spans="1:25" x14ac:dyDescent="0.2">
      <c r="A54" s="75" t="s">
        <v>19</v>
      </c>
      <c r="B54" s="75" t="s">
        <v>21</v>
      </c>
      <c r="C54" s="66" t="s">
        <v>25</v>
      </c>
      <c r="D54" s="66" t="s">
        <v>326</v>
      </c>
      <c r="E54" s="86">
        <f>+IF(ISNUMBER(DATA!J127),DATA!J127,"n/a")</f>
        <v>5090955</v>
      </c>
      <c r="F54" s="77">
        <f>+IF(ISNUMBER(DATA!K127),DATA!K127,"n/a")</f>
        <v>-7.24052928880303E-3</v>
      </c>
      <c r="G54" s="86">
        <f>+IF(ISNUMBER(DATA!T127),DATA!T127,"n/a")</f>
        <v>15802612.27</v>
      </c>
      <c r="H54" s="77">
        <f>+IF(ISNUMBER(DATA!U127),DATA!U127,"n/a")</f>
        <v>9.42279213675218E-3</v>
      </c>
      <c r="I54" s="86">
        <f>+IF(ISNUMBER(DATA!AD127),DATA!AD127,"n/a")</f>
        <v>30245977.219999999</v>
      </c>
      <c r="J54" s="77">
        <f>+IF(ISNUMBER(DATA!AE127),DATA!AE127,"n/a")</f>
        <v>1.5808718972765302E-2</v>
      </c>
      <c r="K54" s="86">
        <f>+IF(ISNUMBER(DATA!AN127),DATA!AN127,"n/a")</f>
        <v>60793483.490000002</v>
      </c>
      <c r="L54" s="77">
        <f>+IF(ISNUMBER(DATA!AO127),DATA!AO127,"n/a")</f>
        <v>3.2165331273893601E-2</v>
      </c>
      <c r="R54" s="66"/>
      <c r="S54" s="66"/>
      <c r="T54" s="66"/>
      <c r="U54" s="66"/>
      <c r="V54" s="66"/>
      <c r="W54" s="66"/>
      <c r="X54" s="66"/>
      <c r="Y54" s="66"/>
    </row>
    <row r="55" spans="1:25" x14ac:dyDescent="0.2">
      <c r="A55" s="75" t="s">
        <v>19</v>
      </c>
      <c r="B55" s="75" t="s">
        <v>21</v>
      </c>
      <c r="C55" s="66" t="s">
        <v>25</v>
      </c>
      <c r="D55" s="66" t="s">
        <v>327</v>
      </c>
      <c r="E55" s="86">
        <f>+IF(ISNUMBER(DATA!J128),DATA!J128,"n/a")</f>
        <v>39375170.619999997</v>
      </c>
      <c r="F55" s="77">
        <f>+IF(ISNUMBER(DATA!K128),DATA!K128,"n/a")</f>
        <v>3.0921225075789999E-2</v>
      </c>
      <c r="G55" s="86">
        <f>+IF(ISNUMBER(DATA!T128),DATA!T128,"n/a")</f>
        <v>120317291.34999999</v>
      </c>
      <c r="H55" s="77">
        <f>+IF(ISNUMBER(DATA!U128),DATA!U128,"n/a")</f>
        <v>3.75335007789021E-2</v>
      </c>
      <c r="I55" s="86">
        <f>+IF(ISNUMBER(DATA!AD128),DATA!AD128,"n/a")</f>
        <v>228442976.78</v>
      </c>
      <c r="J55" s="77">
        <f>+IF(ISNUMBER(DATA!AE128),DATA!AE128,"n/a")</f>
        <v>2.06076862530633E-2</v>
      </c>
      <c r="K55" s="86">
        <f>+IF(ISNUMBER(DATA!AN128),DATA!AN128,"n/a")</f>
        <v>456126920.81</v>
      </c>
      <c r="L55" s="77">
        <f>+IF(ISNUMBER(DATA!AO128),DATA!AO128,"n/a")</f>
        <v>1.9380264500174198E-2</v>
      </c>
      <c r="R55" s="66"/>
      <c r="S55" s="66"/>
      <c r="T55" s="66"/>
      <c r="U55" s="66"/>
      <c r="V55" s="66"/>
      <c r="W55" s="66"/>
      <c r="X55" s="66"/>
      <c r="Y55" s="66"/>
    </row>
    <row r="56" spans="1:25" x14ac:dyDescent="0.2">
      <c r="A56" s="75"/>
      <c r="B56" s="75"/>
      <c r="E56" s="80"/>
      <c r="F56" s="77"/>
      <c r="G56" s="81"/>
      <c r="H56" s="77"/>
      <c r="I56" s="81"/>
      <c r="J56" s="82"/>
      <c r="K56" s="81"/>
      <c r="L56" s="77"/>
      <c r="R56" s="66"/>
      <c r="S56" s="66"/>
      <c r="T56" s="66"/>
      <c r="U56" s="66"/>
      <c r="V56" s="66"/>
      <c r="W56" s="66"/>
      <c r="X56" s="66"/>
      <c r="Y56" s="66"/>
    </row>
    <row r="57" spans="1:25" x14ac:dyDescent="0.2">
      <c r="A57" s="75" t="s">
        <v>19</v>
      </c>
      <c r="B57" s="75" t="s">
        <v>21</v>
      </c>
      <c r="C57" s="66" t="s">
        <v>10</v>
      </c>
      <c r="D57" s="66" t="s">
        <v>319</v>
      </c>
      <c r="E57" s="87">
        <f>+IF(ISNUMBER(DATA!L120),DATA!L120,"n/a")</f>
        <v>4.3336974955564802</v>
      </c>
      <c r="F57" s="77">
        <f>+IF(ISNUMBER(DATA!M120),DATA!M120,"n/a")</f>
        <v>3.6261700630627301E-2</v>
      </c>
      <c r="G57" s="87">
        <f>+IF(ISNUMBER(DATA!V120),DATA!V120,"n/a")</f>
        <v>4.3560481505972097</v>
      </c>
      <c r="H57" s="77">
        <f>+IF(ISNUMBER(DATA!W120),DATA!W120,"n/a")</f>
        <v>3.9335725646240202E-2</v>
      </c>
      <c r="I57" s="87">
        <f>+IF(ISNUMBER(DATA!AF120),DATA!AF120,"n/a")</f>
        <v>4.2967516561435399</v>
      </c>
      <c r="J57" s="77">
        <f>+IF(ISNUMBER(DATA!AG120),DATA!AG120,"n/a")</f>
        <v>3.4788820825125799E-2</v>
      </c>
      <c r="K57" s="87">
        <f>+IF(ISNUMBER(DATA!AP120),DATA!AP120,"n/a")</f>
        <v>4.2464245634700299</v>
      </c>
      <c r="L57" s="77">
        <f>+IF(ISNUMBER(DATA!AQ120),DATA!AQ120,"n/a")</f>
        <v>1.5708109165779499E-2</v>
      </c>
      <c r="R57" s="66"/>
      <c r="S57" s="66"/>
      <c r="T57" s="66"/>
      <c r="U57" s="66"/>
      <c r="V57" s="66"/>
      <c r="W57" s="66"/>
      <c r="X57" s="66"/>
      <c r="Y57" s="66"/>
    </row>
    <row r="58" spans="1:25" x14ac:dyDescent="0.2">
      <c r="A58" s="75" t="s">
        <v>19</v>
      </c>
      <c r="B58" s="75" t="s">
        <v>21</v>
      </c>
      <c r="C58" s="66" t="s">
        <v>10</v>
      </c>
      <c r="D58" s="66" t="s">
        <v>320</v>
      </c>
      <c r="E58" s="87">
        <f>+IF(ISNUMBER(DATA!L121),DATA!L121,"n/a")</f>
        <v>3.76379958579213</v>
      </c>
      <c r="F58" s="77">
        <f>+IF(ISNUMBER(DATA!M121),DATA!M121,"n/a")</f>
        <v>-3.1209154029356902E-3</v>
      </c>
      <c r="G58" s="87">
        <f>+IF(ISNUMBER(DATA!V121),DATA!V121,"n/a")</f>
        <v>3.8027821932073498</v>
      </c>
      <c r="H58" s="77">
        <f>+IF(ISNUMBER(DATA!W121),DATA!W121,"n/a")</f>
        <v>3.2067844184044702E-3</v>
      </c>
      <c r="I58" s="87">
        <f>+IF(ISNUMBER(DATA!AF121),DATA!AF121,"n/a")</f>
        <v>3.7961386144895899</v>
      </c>
      <c r="J58" s="77">
        <f>+IF(ISNUMBER(DATA!AG121),DATA!AG121,"n/a")</f>
        <v>9.9688117863900895E-3</v>
      </c>
      <c r="K58" s="87">
        <f>+IF(ISNUMBER(DATA!AP121),DATA!AP121,"n/a")</f>
        <v>3.8254665231196698</v>
      </c>
      <c r="L58" s="77">
        <f>+IF(ISNUMBER(DATA!AQ121),DATA!AQ121,"n/a")</f>
        <v>1.73315387762982E-2</v>
      </c>
      <c r="R58" s="66"/>
      <c r="S58" s="66"/>
      <c r="T58" s="66"/>
      <c r="U58" s="66"/>
      <c r="V58" s="66"/>
      <c r="W58" s="66"/>
      <c r="X58" s="66"/>
      <c r="Y58" s="66"/>
    </row>
    <row r="59" spans="1:25" x14ac:dyDescent="0.2">
      <c r="A59" s="75" t="s">
        <v>19</v>
      </c>
      <c r="B59" s="75" t="s">
        <v>21</v>
      </c>
      <c r="C59" s="66" t="s">
        <v>10</v>
      </c>
      <c r="D59" s="66" t="s">
        <v>321</v>
      </c>
      <c r="E59" s="87">
        <f>+IF(ISNUMBER(DATA!L122),DATA!L122,"n/a")</f>
        <v>4.09847536790123</v>
      </c>
      <c r="F59" s="77">
        <f>+IF(ISNUMBER(DATA!M122),DATA!M122,"n/a")</f>
        <v>-1.24274214441652E-2</v>
      </c>
      <c r="G59" s="87">
        <f>+IF(ISNUMBER(DATA!V122),DATA!V122,"n/a")</f>
        <v>4.0898726499451996</v>
      </c>
      <c r="H59" s="77">
        <f>+IF(ISNUMBER(DATA!W122),DATA!W122,"n/a")</f>
        <v>2.1510863490138E-3</v>
      </c>
      <c r="I59" s="87">
        <f>+IF(ISNUMBER(DATA!AF122),DATA!AF122,"n/a")</f>
        <v>4.0985944478567502</v>
      </c>
      <c r="J59" s="77">
        <f>+IF(ISNUMBER(DATA!AG122),DATA!AG122,"n/a")</f>
        <v>4.6311256701916503E-3</v>
      </c>
      <c r="K59" s="87">
        <f>+IF(ISNUMBER(DATA!AP122),DATA!AP122,"n/a")</f>
        <v>4.0976535210615799</v>
      </c>
      <c r="L59" s="77">
        <f>+IF(ISNUMBER(DATA!AQ122),DATA!AQ122,"n/a")</f>
        <v>-3.55184994590115E-4</v>
      </c>
      <c r="R59" s="66"/>
      <c r="S59" s="66"/>
      <c r="T59" s="66"/>
      <c r="U59" s="66"/>
      <c r="V59" s="66"/>
      <c r="W59" s="66"/>
      <c r="X59" s="66"/>
      <c r="Y59" s="66"/>
    </row>
    <row r="60" spans="1:25" x14ac:dyDescent="0.2">
      <c r="A60" s="75" t="s">
        <v>19</v>
      </c>
      <c r="B60" s="75" t="s">
        <v>21</v>
      </c>
      <c r="C60" s="66" t="s">
        <v>10</v>
      </c>
      <c r="D60" s="66" t="s">
        <v>322</v>
      </c>
      <c r="E60" s="87">
        <f>+IF(ISNUMBER(DATA!L123),DATA!L123,"n/a")</f>
        <v>3.9273002268842401</v>
      </c>
      <c r="F60" s="77">
        <f>+IF(ISNUMBER(DATA!M123),DATA!M123,"n/a")</f>
        <v>-1.98846221553572E-2</v>
      </c>
      <c r="G60" s="87">
        <f>+IF(ISNUMBER(DATA!V123),DATA!V123,"n/a")</f>
        <v>3.7439282173349802</v>
      </c>
      <c r="H60" s="77">
        <f>+IF(ISNUMBER(DATA!W123),DATA!W123,"n/a")</f>
        <v>-3.1451333906951102E-2</v>
      </c>
      <c r="I60" s="87">
        <f>+IF(ISNUMBER(DATA!AF123),DATA!AF123,"n/a")</f>
        <v>3.7605927924598999</v>
      </c>
      <c r="J60" s="77">
        <f>+IF(ISNUMBER(DATA!AG123),DATA!AG123,"n/a")</f>
        <v>-3.7133416930582197E-2</v>
      </c>
      <c r="K60" s="87">
        <f>+IF(ISNUMBER(DATA!AP123),DATA!AP123,"n/a")</f>
        <v>3.80168556687532</v>
      </c>
      <c r="L60" s="77">
        <f>+IF(ISNUMBER(DATA!AQ123),DATA!AQ123,"n/a")</f>
        <v>-3.1563520305509803E-2</v>
      </c>
      <c r="R60" s="66"/>
      <c r="S60" s="66"/>
      <c r="T60" s="66"/>
      <c r="U60" s="66"/>
      <c r="V60" s="66"/>
      <c r="W60" s="66"/>
      <c r="X60" s="66"/>
      <c r="Y60" s="66"/>
    </row>
    <row r="61" spans="1:25" x14ac:dyDescent="0.2">
      <c r="A61" s="75" t="s">
        <v>19</v>
      </c>
      <c r="B61" s="75" t="s">
        <v>21</v>
      </c>
      <c r="C61" s="66" t="s">
        <v>10</v>
      </c>
      <c r="D61" s="66" t="s">
        <v>323</v>
      </c>
      <c r="E61" s="87">
        <f>+IF(ISNUMBER(DATA!L124),DATA!L124,"n/a")</f>
        <v>3.7932310740447601</v>
      </c>
      <c r="F61" s="77">
        <f>+IF(ISNUMBER(DATA!M124),DATA!M124,"n/a")</f>
        <v>2.5497460288856199E-2</v>
      </c>
      <c r="G61" s="87">
        <f>+IF(ISNUMBER(DATA!V124),DATA!V124,"n/a")</f>
        <v>3.84216447345832</v>
      </c>
      <c r="H61" s="77">
        <f>+IF(ISNUMBER(DATA!W124),DATA!W124,"n/a")</f>
        <v>4.6048641094201702E-3</v>
      </c>
      <c r="I61" s="87">
        <f>+IF(ISNUMBER(DATA!AF124),DATA!AF124,"n/a")</f>
        <v>3.8559423774294102</v>
      </c>
      <c r="J61" s="77">
        <f>+IF(ISNUMBER(DATA!AG124),DATA!AG124,"n/a")</f>
        <v>7.3589645414805296E-3</v>
      </c>
      <c r="K61" s="87">
        <f>+IF(ISNUMBER(DATA!AP124),DATA!AP124,"n/a")</f>
        <v>3.8520211244319502</v>
      </c>
      <c r="L61" s="77">
        <f>+IF(ISNUMBER(DATA!AQ124),DATA!AQ124,"n/a")</f>
        <v>1.18991691064521E-2</v>
      </c>
      <c r="R61" s="66"/>
      <c r="S61" s="66"/>
      <c r="T61" s="66"/>
      <c r="U61" s="66"/>
      <c r="V61" s="66"/>
      <c r="W61" s="66"/>
      <c r="X61" s="66"/>
      <c r="Y61" s="66"/>
    </row>
    <row r="62" spans="1:25" x14ac:dyDescent="0.2">
      <c r="A62" s="75" t="s">
        <v>19</v>
      </c>
      <c r="B62" s="75" t="s">
        <v>21</v>
      </c>
      <c r="C62" s="66" t="s">
        <v>10</v>
      </c>
      <c r="D62" s="66" t="s">
        <v>324</v>
      </c>
      <c r="E62" s="87">
        <f>+IF(ISNUMBER(DATA!L125),DATA!L125,"n/a")</f>
        <v>4.2579292109865596</v>
      </c>
      <c r="F62" s="77">
        <f>+IF(ISNUMBER(DATA!M125),DATA!M125,"n/a")</f>
        <v>5.1561696118680403E-2</v>
      </c>
      <c r="G62" s="87">
        <f>+IF(ISNUMBER(DATA!V125),DATA!V125,"n/a")</f>
        <v>4.2708903928226398</v>
      </c>
      <c r="H62" s="77">
        <f>+IF(ISNUMBER(DATA!W125),DATA!W125,"n/a")</f>
        <v>6.4512304638132206E-2</v>
      </c>
      <c r="I62" s="87">
        <f>+IF(ISNUMBER(DATA!AF125),DATA!AF125,"n/a")</f>
        <v>4.2007016658471699</v>
      </c>
      <c r="J62" s="77">
        <f>+IF(ISNUMBER(DATA!AG125),DATA!AG125,"n/a")</f>
        <v>4.4547095311615E-2</v>
      </c>
      <c r="K62" s="87">
        <f>+IF(ISNUMBER(DATA!AP125),DATA!AP125,"n/a")</f>
        <v>4.1000938499421098</v>
      </c>
      <c r="L62" s="77">
        <f>+IF(ISNUMBER(DATA!AQ125),DATA!AQ125,"n/a")</f>
        <v>2.0399303894788098E-2</v>
      </c>
      <c r="R62" s="66"/>
      <c r="S62" s="66"/>
      <c r="T62" s="66"/>
      <c r="U62" s="66"/>
      <c r="V62" s="66"/>
      <c r="W62" s="66"/>
      <c r="X62" s="66"/>
      <c r="Y62" s="66"/>
    </row>
    <row r="63" spans="1:25" x14ac:dyDescent="0.2">
      <c r="A63" s="75" t="s">
        <v>19</v>
      </c>
      <c r="B63" s="75" t="s">
        <v>21</v>
      </c>
      <c r="C63" s="66" t="s">
        <v>10</v>
      </c>
      <c r="D63" s="66" t="s">
        <v>325</v>
      </c>
      <c r="E63" s="87">
        <f>+IF(ISNUMBER(DATA!L126),DATA!L126,"n/a")</f>
        <v>4.12890449560836</v>
      </c>
      <c r="F63" s="77">
        <f>+IF(ISNUMBER(DATA!M126),DATA!M126,"n/a")</f>
        <v>1.7390414021305499E-2</v>
      </c>
      <c r="G63" s="87">
        <f>+IF(ISNUMBER(DATA!V126),DATA!V126,"n/a")</f>
        <v>4.0868076867678003</v>
      </c>
      <c r="H63" s="77">
        <f>+IF(ISNUMBER(DATA!W126),DATA!W126,"n/a")</f>
        <v>1.28679793450168E-2</v>
      </c>
      <c r="I63" s="87">
        <f>+IF(ISNUMBER(DATA!AF126),DATA!AF126,"n/a")</f>
        <v>4.0850027292215403</v>
      </c>
      <c r="J63" s="77">
        <f>+IF(ISNUMBER(DATA!AG126),DATA!AG126,"n/a")</f>
        <v>1.22333178454589E-2</v>
      </c>
      <c r="K63" s="87">
        <f>+IF(ISNUMBER(DATA!AP126),DATA!AP126,"n/a")</f>
        <v>4.0637258848037403</v>
      </c>
      <c r="L63" s="77">
        <f>+IF(ISNUMBER(DATA!AQ126),DATA!AQ126,"n/a")</f>
        <v>4.6829826712362502E-3</v>
      </c>
      <c r="R63" s="66"/>
      <c r="S63" s="66"/>
      <c r="T63" s="66"/>
      <c r="U63" s="66"/>
      <c r="V63" s="66"/>
      <c r="W63" s="66"/>
      <c r="X63" s="66"/>
      <c r="Y63" s="66"/>
    </row>
    <row r="64" spans="1:25" x14ac:dyDescent="0.2">
      <c r="A64" s="75" t="s">
        <v>19</v>
      </c>
      <c r="B64" s="75" t="s">
        <v>21</v>
      </c>
      <c r="C64" s="66" t="s">
        <v>10</v>
      </c>
      <c r="D64" s="66" t="s">
        <v>326</v>
      </c>
      <c r="E64" s="87">
        <f>+IF(ISNUMBER(DATA!L127),DATA!L127,"n/a")</f>
        <v>4.0689711787716503</v>
      </c>
      <c r="F64" s="77">
        <f>+IF(ISNUMBER(DATA!M127),DATA!M127,"n/a")</f>
        <v>2.3168933103652499E-2</v>
      </c>
      <c r="G64" s="87">
        <f>+IF(ISNUMBER(DATA!V127),DATA!V127,"n/a")</f>
        <v>4.0928398972989903</v>
      </c>
      <c r="H64" s="77">
        <f>+IF(ISNUMBER(DATA!W127),DATA!W127,"n/a")</f>
        <v>3.01222207151234E-2</v>
      </c>
      <c r="I64" s="87">
        <f>+IF(ISNUMBER(DATA!AF127),DATA!AF127,"n/a")</f>
        <v>4.0484714352474702</v>
      </c>
      <c r="J64" s="77">
        <f>+IF(ISNUMBER(DATA!AG127),DATA!AG127,"n/a")</f>
        <v>1.7321327851741401E-2</v>
      </c>
      <c r="K64" s="87">
        <f>+IF(ISNUMBER(DATA!AP127),DATA!AP127,"n/a")</f>
        <v>3.9988333602848001</v>
      </c>
      <c r="L64" s="77">
        <f>+IF(ISNUMBER(DATA!AQ127),DATA!AQ127,"n/a")</f>
        <v>-8.32642704286473E-3</v>
      </c>
      <c r="R64" s="66"/>
      <c r="S64" s="66"/>
      <c r="T64" s="66"/>
      <c r="U64" s="66"/>
      <c r="V64" s="66"/>
      <c r="W64" s="66"/>
      <c r="X64" s="66"/>
      <c r="Y64" s="66"/>
    </row>
    <row r="65" spans="1:25" x14ac:dyDescent="0.2">
      <c r="A65" s="75" t="s">
        <v>19</v>
      </c>
      <c r="B65" s="75" t="s">
        <v>21</v>
      </c>
      <c r="C65" s="66" t="s">
        <v>10</v>
      </c>
      <c r="D65" s="66" t="s">
        <v>327</v>
      </c>
      <c r="E65" s="87">
        <f>+IF(ISNUMBER(DATA!L128),DATA!L128,"n/a")</f>
        <v>4.0274409372836599</v>
      </c>
      <c r="F65" s="77">
        <f>+IF(ISNUMBER(DATA!M128),DATA!M128,"n/a")</f>
        <v>9.1407004534752694E-3</v>
      </c>
      <c r="G65" s="87">
        <f>+IF(ISNUMBER(DATA!V128),DATA!V128,"n/a")</f>
        <v>3.9943750752035898</v>
      </c>
      <c r="H65" s="77">
        <f>+IF(ISNUMBER(DATA!W128),DATA!W128,"n/a")</f>
        <v>8.6065135278051898E-3</v>
      </c>
      <c r="I65" s="87">
        <f>+IF(ISNUMBER(DATA!AF128),DATA!AF128,"n/a")</f>
        <v>3.9841322658520002</v>
      </c>
      <c r="J65" s="77">
        <f>+IF(ISNUMBER(DATA!AG128),DATA!AG128,"n/a")</f>
        <v>5.5632881315802003E-3</v>
      </c>
      <c r="K65" s="87">
        <f>+IF(ISNUMBER(DATA!AP128),DATA!AP128,"n/a")</f>
        <v>3.9751715245233998</v>
      </c>
      <c r="L65" s="77">
        <f>+IF(ISNUMBER(DATA!AQ128),DATA!AQ128,"n/a")</f>
        <v>-6.4926306286998197E-4</v>
      </c>
      <c r="R65" s="66"/>
      <c r="S65" s="66"/>
      <c r="T65" s="66"/>
      <c r="U65" s="66"/>
      <c r="V65" s="66"/>
      <c r="W65" s="66"/>
      <c r="X65" s="66"/>
      <c r="Y65" s="66"/>
    </row>
    <row r="66" spans="1:25" x14ac:dyDescent="0.2">
      <c r="A66" s="75"/>
      <c r="B66" s="75"/>
      <c r="E66" s="88"/>
      <c r="F66" s="77"/>
      <c r="G66" s="89"/>
      <c r="H66" s="77"/>
      <c r="I66" s="89"/>
      <c r="J66" s="82"/>
      <c r="K66" s="89"/>
      <c r="L66" s="77"/>
      <c r="R66" s="66"/>
      <c r="S66" s="66"/>
      <c r="T66" s="66"/>
      <c r="U66" s="66"/>
      <c r="V66" s="66"/>
      <c r="W66" s="66"/>
      <c r="X66" s="66"/>
      <c r="Y66" s="66"/>
    </row>
    <row r="67" spans="1:25" x14ac:dyDescent="0.2">
      <c r="A67" s="75" t="s">
        <v>19</v>
      </c>
      <c r="B67" s="75" t="s">
        <v>21</v>
      </c>
      <c r="C67" s="66" t="s">
        <v>26</v>
      </c>
      <c r="D67" s="66" t="s">
        <v>319</v>
      </c>
      <c r="E67" s="87">
        <f>+IF(ISNUMBER(DATA!N120),DATA!N120,"n/a")</f>
        <v>2.5581023168622101</v>
      </c>
      <c r="F67" s="77">
        <f>+IF(ISNUMBER(DATA!O120),DATA!O120,"n/a")</f>
        <v>3.8420522072295002E-2</v>
      </c>
      <c r="G67" s="87">
        <f>+IF(ISNUMBER(DATA!X120),DATA!X120,"n/a")</f>
        <v>2.5823313807567101</v>
      </c>
      <c r="H67" s="77">
        <f>+IF(ISNUMBER(DATA!Y120),DATA!Y120,"n/a")</f>
        <v>3.95135177893726E-2</v>
      </c>
      <c r="I67" s="87">
        <f>+IF(ISNUMBER(DATA!AH120),DATA!AH120,"n/a")</f>
        <v>2.54084972319446</v>
      </c>
      <c r="J67" s="77">
        <f>+IF(ISNUMBER(DATA!AI120),DATA!AI120,"n/a")</f>
        <v>3.7802783271035201E-2</v>
      </c>
      <c r="K67" s="87">
        <f>+IF(ISNUMBER(DATA!AR120),DATA!AR120,"n/a")</f>
        <v>2.5060089520704198</v>
      </c>
      <c r="L67" s="77">
        <f>+IF(ISNUMBER(DATA!AS120),DATA!AS120,"n/a")</f>
        <v>1.68950062815925E-2</v>
      </c>
      <c r="R67" s="66"/>
      <c r="S67" s="66"/>
      <c r="T67" s="66"/>
      <c r="U67" s="66"/>
      <c r="V67" s="66"/>
      <c r="W67" s="66"/>
      <c r="X67" s="66"/>
      <c r="Y67" s="66"/>
    </row>
    <row r="68" spans="1:25" x14ac:dyDescent="0.2">
      <c r="A68" s="75" t="s">
        <v>19</v>
      </c>
      <c r="B68" s="75" t="s">
        <v>21</v>
      </c>
      <c r="C68" s="66" t="s">
        <v>26</v>
      </c>
      <c r="D68" s="66" t="s">
        <v>320</v>
      </c>
      <c r="E68" s="87">
        <f>+IF(ISNUMBER(DATA!N121),DATA!N121,"n/a")</f>
        <v>2.2020883694442999</v>
      </c>
      <c r="F68" s="77">
        <f>+IF(ISNUMBER(DATA!O121),DATA!O121,"n/a")</f>
        <v>1.9247417794238799E-2</v>
      </c>
      <c r="G68" s="87">
        <f>+IF(ISNUMBER(DATA!X121),DATA!X121,"n/a")</f>
        <v>2.2392398937652902</v>
      </c>
      <c r="H68" s="77">
        <f>+IF(ISNUMBER(DATA!Y121),DATA!Y121,"n/a")</f>
        <v>1.6427266708534199E-2</v>
      </c>
      <c r="I68" s="87">
        <f>+IF(ISNUMBER(DATA!AH121),DATA!AH121,"n/a")</f>
        <v>2.2242288438621598</v>
      </c>
      <c r="J68" s="77">
        <f>+IF(ISNUMBER(DATA!AI121),DATA!AI121,"n/a")</f>
        <v>2.9719201595903199E-2</v>
      </c>
      <c r="K68" s="87">
        <f>+IF(ISNUMBER(DATA!AR121),DATA!AR121,"n/a")</f>
        <v>2.2372426626948498</v>
      </c>
      <c r="L68" s="77">
        <f>+IF(ISNUMBER(DATA!AS121),DATA!AS121,"n/a")</f>
        <v>4.0747122342817403E-2</v>
      </c>
      <c r="R68" s="66"/>
      <c r="S68" s="66"/>
      <c r="T68" s="66"/>
      <c r="U68" s="66"/>
      <c r="V68" s="66"/>
      <c r="W68" s="66"/>
      <c r="X68" s="66"/>
      <c r="Y68" s="66"/>
    </row>
    <row r="69" spans="1:25" x14ac:dyDescent="0.2">
      <c r="A69" s="75" t="s">
        <v>19</v>
      </c>
      <c r="B69" s="75" t="s">
        <v>21</v>
      </c>
      <c r="C69" s="66" t="s">
        <v>26</v>
      </c>
      <c r="D69" s="66" t="s">
        <v>321</v>
      </c>
      <c r="E69" s="87">
        <f>+IF(ISNUMBER(DATA!N122),DATA!N122,"n/a")</f>
        <v>2.3785571958188201</v>
      </c>
      <c r="F69" s="77">
        <f>+IF(ISNUMBER(DATA!O122),DATA!O122,"n/a")</f>
        <v>2.94444838622261E-2</v>
      </c>
      <c r="G69" s="87">
        <f>+IF(ISNUMBER(DATA!X122),DATA!X122,"n/a")</f>
        <v>2.38515337691139</v>
      </c>
      <c r="H69" s="77">
        <f>+IF(ISNUMBER(DATA!Y122),DATA!Y122,"n/a")</f>
        <v>3.4693466373677803E-2</v>
      </c>
      <c r="I69" s="87">
        <f>+IF(ISNUMBER(DATA!AH122),DATA!AH122,"n/a")</f>
        <v>2.36179955199096</v>
      </c>
      <c r="J69" s="77">
        <f>+IF(ISNUMBER(DATA!AI122),DATA!AI122,"n/a")</f>
        <v>3.8859544499546803E-2</v>
      </c>
      <c r="K69" s="87">
        <f>+IF(ISNUMBER(DATA!AR122),DATA!AR122,"n/a")</f>
        <v>2.3409952606489899</v>
      </c>
      <c r="L69" s="77">
        <f>+IF(ISNUMBER(DATA!AS122),DATA!AS122,"n/a")</f>
        <v>3.2654123514257803E-2</v>
      </c>
      <c r="R69" s="66"/>
      <c r="S69" s="66"/>
      <c r="T69" s="66"/>
      <c r="U69" s="66"/>
      <c r="V69" s="66"/>
      <c r="W69" s="66"/>
      <c r="X69" s="66"/>
      <c r="Y69" s="66"/>
    </row>
    <row r="70" spans="1:25" x14ac:dyDescent="0.2">
      <c r="A70" s="75" t="s">
        <v>19</v>
      </c>
      <c r="B70" s="75" t="s">
        <v>21</v>
      </c>
      <c r="C70" s="66" t="s">
        <v>26</v>
      </c>
      <c r="D70" s="66" t="s">
        <v>322</v>
      </c>
      <c r="E70" s="87">
        <f>+IF(ISNUMBER(DATA!N123),DATA!N123,"n/a")</f>
        <v>2.4134537298560002</v>
      </c>
      <c r="F70" s="77">
        <f>+IF(ISNUMBER(DATA!O123),DATA!O123,"n/a")</f>
        <v>6.0888630538120398E-3</v>
      </c>
      <c r="G70" s="87">
        <f>+IF(ISNUMBER(DATA!X123),DATA!X123,"n/a")</f>
        <v>2.4421861907849598</v>
      </c>
      <c r="H70" s="77">
        <f>+IF(ISNUMBER(DATA!Y123),DATA!Y123,"n/a")</f>
        <v>-7.5744802748907202E-3</v>
      </c>
      <c r="I70" s="87">
        <f>+IF(ISNUMBER(DATA!AH123),DATA!AH123,"n/a")</f>
        <v>2.3880072809488402</v>
      </c>
      <c r="J70" s="77">
        <f>+IF(ISNUMBER(DATA!AI123),DATA!AI123,"n/a")</f>
        <v>-4.5222231494699301E-3</v>
      </c>
      <c r="K70" s="87">
        <f>+IF(ISNUMBER(DATA!AR123),DATA!AR123,"n/a")</f>
        <v>2.3897131707602601</v>
      </c>
      <c r="L70" s="77">
        <f>+IF(ISNUMBER(DATA!AS123),DATA!AS123,"n/a")</f>
        <v>3.4772305039058198E-3</v>
      </c>
      <c r="R70" s="66"/>
      <c r="S70" s="66"/>
      <c r="T70" s="66"/>
      <c r="U70" s="66"/>
      <c r="V70" s="66"/>
      <c r="W70" s="66"/>
      <c r="X70" s="66"/>
      <c r="Y70" s="66"/>
    </row>
    <row r="71" spans="1:25" x14ac:dyDescent="0.2">
      <c r="A71" s="75" t="s">
        <v>19</v>
      </c>
      <c r="B71" s="75" t="s">
        <v>21</v>
      </c>
      <c r="C71" s="66" t="s">
        <v>26</v>
      </c>
      <c r="D71" s="66" t="s">
        <v>323</v>
      </c>
      <c r="E71" s="87">
        <f>+IF(ISNUMBER(DATA!N124),DATA!N124,"n/a")</f>
        <v>2.20703658469137</v>
      </c>
      <c r="F71" s="77">
        <f>+IF(ISNUMBER(DATA!O124),DATA!O124,"n/a")</f>
        <v>3.7916738964856297E-2</v>
      </c>
      <c r="G71" s="87">
        <f>+IF(ISNUMBER(DATA!X124),DATA!X124,"n/a")</f>
        <v>2.2432712534119998</v>
      </c>
      <c r="H71" s="77">
        <f>+IF(ISNUMBER(DATA!Y124),DATA!Y124,"n/a")</f>
        <v>1.21155446554895E-3</v>
      </c>
      <c r="I71" s="87">
        <f>+IF(ISNUMBER(DATA!AH124),DATA!AH124,"n/a")</f>
        <v>2.2548749829536101</v>
      </c>
      <c r="J71" s="77">
        <f>+IF(ISNUMBER(DATA!AI124),DATA!AI124,"n/a")</f>
        <v>1.16648256892841E-2</v>
      </c>
      <c r="K71" s="87">
        <f>+IF(ISNUMBER(DATA!AR124),DATA!AR124,"n/a")</f>
        <v>2.2526531386084501</v>
      </c>
      <c r="L71" s="77">
        <f>+IF(ISNUMBER(DATA!AS124),DATA!AS124,"n/a")</f>
        <v>2.10435947192796E-2</v>
      </c>
      <c r="R71" s="66"/>
      <c r="S71" s="66"/>
      <c r="T71" s="66"/>
      <c r="U71" s="66"/>
      <c r="V71" s="66"/>
      <c r="W71" s="66"/>
      <c r="X71" s="66"/>
      <c r="Y71" s="66"/>
    </row>
    <row r="72" spans="1:25" x14ac:dyDescent="0.2">
      <c r="A72" s="75" t="s">
        <v>19</v>
      </c>
      <c r="B72" s="75" t="s">
        <v>21</v>
      </c>
      <c r="C72" s="66" t="s">
        <v>26</v>
      </c>
      <c r="D72" s="66" t="s">
        <v>324</v>
      </c>
      <c r="E72" s="87">
        <f>+IF(ISNUMBER(DATA!N125),DATA!N125,"n/a")</f>
        <v>2.6108356814007498</v>
      </c>
      <c r="F72" s="77">
        <f>+IF(ISNUMBER(DATA!O125),DATA!O125,"n/a")</f>
        <v>5.8807224778457998E-2</v>
      </c>
      <c r="G72" s="87">
        <f>+IF(ISNUMBER(DATA!X125),DATA!X125,"n/a")</f>
        <v>2.6314415855843998</v>
      </c>
      <c r="H72" s="77">
        <f>+IF(ISNUMBER(DATA!Y125),DATA!Y125,"n/a")</f>
        <v>5.9126870440257703E-2</v>
      </c>
      <c r="I72" s="87">
        <f>+IF(ISNUMBER(DATA!AH125),DATA!AH125,"n/a")</f>
        <v>2.5764334615784699</v>
      </c>
      <c r="J72" s="77">
        <f>+IF(ISNUMBER(DATA!AI125),DATA!AI125,"n/a")</f>
        <v>4.7760178175203803E-2</v>
      </c>
      <c r="K72" s="87">
        <f>+IF(ISNUMBER(DATA!AR125),DATA!AR125,"n/a")</f>
        <v>2.5205294685226001</v>
      </c>
      <c r="L72" s="77">
        <f>+IF(ISNUMBER(DATA!AS125),DATA!AS125,"n/a")</f>
        <v>2.92128831413308E-2</v>
      </c>
      <c r="R72" s="66"/>
      <c r="S72" s="66"/>
      <c r="T72" s="66"/>
      <c r="U72" s="66"/>
      <c r="V72" s="66"/>
      <c r="W72" s="66"/>
      <c r="X72" s="66"/>
      <c r="Y72" s="66"/>
    </row>
    <row r="73" spans="1:25" x14ac:dyDescent="0.2">
      <c r="A73" s="75" t="s">
        <v>19</v>
      </c>
      <c r="B73" s="75" t="s">
        <v>21</v>
      </c>
      <c r="C73" s="66" t="s">
        <v>26</v>
      </c>
      <c r="D73" s="66" t="s">
        <v>325</v>
      </c>
      <c r="E73" s="87">
        <f>+IF(ISNUMBER(DATA!N126),DATA!N126,"n/a")</f>
        <v>2.3932502842900401</v>
      </c>
      <c r="F73" s="77">
        <f>+IF(ISNUMBER(DATA!O126),DATA!O126,"n/a")</f>
        <v>3.4592442460530101E-2</v>
      </c>
      <c r="G73" s="87">
        <f>+IF(ISNUMBER(DATA!X126),DATA!X126,"n/a")</f>
        <v>2.4113200364833798</v>
      </c>
      <c r="H73" s="77">
        <f>+IF(ISNUMBER(DATA!Y126),DATA!Y126,"n/a")</f>
        <v>1.54090451136233E-2</v>
      </c>
      <c r="I73" s="87">
        <f>+IF(ISNUMBER(DATA!AH126),DATA!AH126,"n/a")</f>
        <v>2.39760787935327</v>
      </c>
      <c r="J73" s="77">
        <f>+IF(ISNUMBER(DATA!AI126),DATA!AI126,"n/a")</f>
        <v>2.21100028705347E-2</v>
      </c>
      <c r="K73" s="87">
        <f>+IF(ISNUMBER(DATA!AR126),DATA!AR126,"n/a")</f>
        <v>2.3808216775842301</v>
      </c>
      <c r="L73" s="77">
        <f>+IF(ISNUMBER(DATA!AS126),DATA!AS126,"n/a")</f>
        <v>2.1367390267239099E-2</v>
      </c>
      <c r="R73" s="66"/>
      <c r="S73" s="66"/>
      <c r="T73" s="66"/>
      <c r="U73" s="66"/>
      <c r="V73" s="66"/>
      <c r="W73" s="66"/>
      <c r="X73" s="66"/>
      <c r="Y73" s="66"/>
    </row>
    <row r="74" spans="1:25" x14ac:dyDescent="0.2">
      <c r="A74" s="75" t="s">
        <v>19</v>
      </c>
      <c r="B74" s="75" t="s">
        <v>21</v>
      </c>
      <c r="C74" s="66" t="s">
        <v>26</v>
      </c>
      <c r="D74" s="66" t="s">
        <v>326</v>
      </c>
      <c r="E74" s="87">
        <f>+IF(ISNUMBER(DATA!N127),DATA!N127,"n/a")</f>
        <v>2.3762330034345198</v>
      </c>
      <c r="F74" s="77">
        <f>+IF(ISNUMBER(DATA!O127),DATA!O127,"n/a")</f>
        <v>6.9416550230783303E-2</v>
      </c>
      <c r="G74" s="87">
        <f>+IF(ISNUMBER(DATA!X127),DATA!X127,"n/a")</f>
        <v>2.3951687988861901</v>
      </c>
      <c r="H74" s="77">
        <f>+IF(ISNUMBER(DATA!Y127),DATA!Y127,"n/a")</f>
        <v>6.8516686542718697E-2</v>
      </c>
      <c r="I74" s="87">
        <f>+IF(ISNUMBER(DATA!AH127),DATA!AH127,"n/a")</f>
        <v>2.3529225923949202</v>
      </c>
      <c r="J74" s="77">
        <f>+IF(ISNUMBER(DATA!AI127),DATA!AI127,"n/a")</f>
        <v>5.15920994858644E-2</v>
      </c>
      <c r="K74" s="87">
        <f>+IF(ISNUMBER(DATA!AR127),DATA!AR127,"n/a")</f>
        <v>2.29982798967258</v>
      </c>
      <c r="L74" s="77">
        <f>+IF(ISNUMBER(DATA!AS127),DATA!AS127,"n/a")</f>
        <v>1.9102929481549701E-2</v>
      </c>
      <c r="R74" s="66"/>
      <c r="S74" s="66"/>
      <c r="T74" s="66"/>
      <c r="U74" s="66"/>
      <c r="V74" s="66"/>
      <c r="W74" s="66"/>
      <c r="X74" s="66"/>
      <c r="Y74" s="66"/>
    </row>
    <row r="75" spans="1:25" x14ac:dyDescent="0.2">
      <c r="A75" s="75" t="s">
        <v>19</v>
      </c>
      <c r="B75" s="75" t="s">
        <v>21</v>
      </c>
      <c r="C75" s="66" t="s">
        <v>26</v>
      </c>
      <c r="D75" s="66" t="s">
        <v>327</v>
      </c>
      <c r="E75" s="87">
        <f>+IF(ISNUMBER(DATA!N128),DATA!N128,"n/a")</f>
        <v>2.3856202282025798</v>
      </c>
      <c r="F75" s="77">
        <f>+IF(ISNUMBER(DATA!O128),DATA!O128,"n/a")</f>
        <v>3.2840646364557503E-2</v>
      </c>
      <c r="G75" s="87">
        <f>+IF(ISNUMBER(DATA!X128),DATA!X128,"n/a")</f>
        <v>2.4119046721708002</v>
      </c>
      <c r="H75" s="77">
        <f>+IF(ISNUMBER(DATA!Y128),DATA!Y128,"n/a")</f>
        <v>2.44435597523197E-2</v>
      </c>
      <c r="I75" s="87">
        <f>+IF(ISNUMBER(DATA!AH128),DATA!AH128,"n/a")</f>
        <v>2.38058802759224</v>
      </c>
      <c r="J75" s="77">
        <f>+IF(ISNUMBER(DATA!AI128),DATA!AI128,"n/a")</f>
        <v>2.6184578325810001E-2</v>
      </c>
      <c r="K75" s="87">
        <f>+IF(ISNUMBER(DATA!AR128),DATA!AR128,"n/a")</f>
        <v>2.3627476171022201</v>
      </c>
      <c r="L75" s="77">
        <f>+IF(ISNUMBER(DATA!AS128),DATA!AS128,"n/a")</f>
        <v>2.1115017812692899E-2</v>
      </c>
      <c r="R75" s="66"/>
      <c r="S75" s="66"/>
      <c r="T75" s="66"/>
      <c r="U75" s="66"/>
      <c r="V75" s="66"/>
      <c r="W75" s="66"/>
      <c r="X75" s="66"/>
      <c r="Y75" s="66"/>
    </row>
    <row r="76" spans="1:25" x14ac:dyDescent="0.2">
      <c r="E76" s="88"/>
      <c r="F76" s="77"/>
      <c r="G76" s="89"/>
      <c r="H76" s="77"/>
      <c r="I76" s="89"/>
      <c r="J76" s="82"/>
      <c r="K76" s="89"/>
      <c r="L76" s="77"/>
      <c r="R76" s="66"/>
      <c r="S76" s="66"/>
      <c r="T76" s="66"/>
      <c r="U76" s="66"/>
      <c r="V76" s="66"/>
      <c r="W76" s="66"/>
      <c r="X76" s="66"/>
      <c r="Y76" s="66"/>
    </row>
    <row r="77" spans="1:25" x14ac:dyDescent="0.2">
      <c r="A77" s="75" t="s">
        <v>19</v>
      </c>
      <c r="B77" s="66" t="s">
        <v>12</v>
      </c>
      <c r="C77" s="66" t="s">
        <v>0</v>
      </c>
      <c r="D77" s="66" t="s">
        <v>319</v>
      </c>
      <c r="E77" s="76">
        <f t="array" ref="E77">IFERROR(INDEX(DATA!$F$133:$F$368,MATCH(1,(DATA!$D$133:$D$368=Topline!B77)*(DATA!$E$133:$E$368=Topline!D77),0)),"n/a")</f>
        <v>7742178</v>
      </c>
      <c r="F77" s="77">
        <f t="array" ref="F77">IFERROR(INDEX(DATA!$G$133:$G$368,MATCH(1,(DATA!$D$133:$D$368=Topline!B77)*(DATA!$E$133:$E$368=Topline!D77),0)),"n/a")</f>
        <v>-7.0000000000000001E-3</v>
      </c>
      <c r="G77" s="76">
        <f t="array" ref="G77">IFERROR(INDEX(DATA!$P$133:$P$368,MATCH(1,(DATA!$D$133:$D$368=Topline!B77)*(DATA!$E$133:$E$368=Topline!D77),0)),"n/a")</f>
        <v>25241333</v>
      </c>
      <c r="H77" s="77">
        <f t="array" ref="H77">IFERROR(INDEX(DATA!$Q$133:$Q$368,MATCH(1,(DATA!$D$133:$D$368=Topline!B77)*(DATA!$E$133:$E$368=Topline!D77),0)),"n/a")</f>
        <v>2.9000000000000001E-2</v>
      </c>
      <c r="I77" s="76">
        <f t="array" ref="I77">IFERROR(INDEX(DATA!$Z$133:$Z$368,MATCH(1,(DATA!$D$133:$D$368=Topline!B77)*(DATA!$E$133:$E$368=Topline!D77),0)),"n/a")</f>
        <v>46932647</v>
      </c>
      <c r="J77" s="77">
        <f t="array" ref="J77">IFERROR(INDEX(DATA!$AA$133:$AA$368,MATCH(1,(DATA!$D$133:$D$368=Topline!B77)*(DATA!$E$133:$E$368=Topline!D77),0)),"n/a")</f>
        <v>3.6999999999999998E-2</v>
      </c>
      <c r="K77" s="76">
        <f t="array" ref="K77">IFERROR(INDEX(DATA!$AJ$133:$AJ$368,MATCH(1,(DATA!$D$133:$D$368=Topline!B77)*(DATA!$E$133:$E$368=Topline!D77),0)),"n/a")</f>
        <v>91535801</v>
      </c>
      <c r="L77" s="77">
        <f t="array" ref="L77">IFERROR(INDEX(DATA!$AK$133:$AK$368,MATCH(1,(DATA!$D$133:$D$368=Topline!B77)*(DATA!$E$133:$E$368=Topline!D77),0)),"n/a")</f>
        <v>3.2000000000000001E-2</v>
      </c>
      <c r="R77" s="66"/>
      <c r="S77" s="66"/>
      <c r="T77" s="66"/>
      <c r="U77" s="66"/>
      <c r="V77" s="66"/>
      <c r="W77" s="66"/>
      <c r="X77" s="66"/>
      <c r="Y77" s="66"/>
    </row>
    <row r="78" spans="1:25" x14ac:dyDescent="0.2">
      <c r="A78" s="75" t="s">
        <v>19</v>
      </c>
      <c r="B78" s="66" t="s">
        <v>12</v>
      </c>
      <c r="C78" s="66" t="s">
        <v>0</v>
      </c>
      <c r="D78" s="66" t="s">
        <v>320</v>
      </c>
      <c r="E78" s="76">
        <f t="array" ref="E78">IFERROR(INDEX(DATA!$F$133:$F$368,MATCH(1,(DATA!$D$133:$D$368=Topline!B78)*(DATA!$E$133:$E$368=Topline!D78),0)),"n/a")</f>
        <v>8937924</v>
      </c>
      <c r="F78" s="77">
        <f t="array" ref="F78">IFERROR(INDEX(DATA!$G$133:$G$368,MATCH(1,(DATA!$D$133:$D$368=Topline!B78)*(DATA!$E$133:$E$368=Topline!D78),0)),"n/a")</f>
        <v>2.1999999999999999E-2</v>
      </c>
      <c r="G78" s="76">
        <f t="array" ref="G78">IFERROR(INDEX(DATA!$P$133:$P$368,MATCH(1,(DATA!$D$133:$D$368=Topline!B78)*(DATA!$E$133:$E$368=Topline!D78),0)),"n/a")</f>
        <v>27097676</v>
      </c>
      <c r="H78" s="77">
        <f t="array" ref="H78">IFERROR(INDEX(DATA!$Q$133:$Q$368,MATCH(1,(DATA!$D$133:$D$368=Topline!B78)*(DATA!$E$133:$E$368=Topline!D78),0)),"n/a")</f>
        <v>3.5000000000000003E-2</v>
      </c>
      <c r="I78" s="76">
        <f t="array" ref="I78">IFERROR(INDEX(DATA!$Z$133:$Z$368,MATCH(1,(DATA!$D$133:$D$368=Topline!B78)*(DATA!$E$133:$E$368=Topline!D78),0)),"n/a")</f>
        <v>51325422</v>
      </c>
      <c r="J78" s="77">
        <f t="array" ref="J78">IFERROR(INDEX(DATA!$AA$133:$AA$368,MATCH(1,(DATA!$D$133:$D$368=Topline!B78)*(DATA!$E$133:$E$368=Topline!D78),0)),"n/a")</f>
        <v>1.7999999999999999E-2</v>
      </c>
      <c r="K78" s="76">
        <f t="array" ref="K78">IFERROR(INDEX(DATA!$AJ$133:$AJ$368,MATCH(1,(DATA!$D$133:$D$368=Topline!B78)*(DATA!$E$133:$E$368=Topline!D78),0)),"n/a")</f>
        <v>103986760</v>
      </c>
      <c r="L78" s="77">
        <f t="array" ref="L78">IFERROR(INDEX(DATA!$AK$133:$AK$368,MATCH(1,(DATA!$D$133:$D$368=Topline!B78)*(DATA!$E$133:$E$368=Topline!D78),0)),"n/a")</f>
        <v>1.9E-2</v>
      </c>
      <c r="R78" s="66"/>
      <c r="S78" s="66"/>
      <c r="T78" s="66"/>
      <c r="U78" s="66"/>
      <c r="V78" s="66"/>
      <c r="W78" s="66"/>
      <c r="X78" s="66"/>
      <c r="Y78" s="66"/>
    </row>
    <row r="79" spans="1:25" x14ac:dyDescent="0.2">
      <c r="A79" s="75" t="s">
        <v>19</v>
      </c>
      <c r="B79" s="66" t="s">
        <v>12</v>
      </c>
      <c r="C79" s="66" t="s">
        <v>0</v>
      </c>
      <c r="D79" s="66" t="s">
        <v>321</v>
      </c>
      <c r="E79" s="76">
        <f t="array" ref="E79">IFERROR(INDEX(DATA!$F$133:$F$368,MATCH(1,(DATA!$D$133:$D$368=Topline!B79)*(DATA!$E$133:$E$368=Topline!D79),0)),"n/a")</f>
        <v>5980075</v>
      </c>
      <c r="F79" s="77">
        <f t="array" ref="F79">IFERROR(INDEX(DATA!$G$133:$G$368,MATCH(1,(DATA!$D$133:$D$368=Topline!B79)*(DATA!$E$133:$E$368=Topline!D79),0)),"n/a")</f>
        <v>7.0000000000000001E-3</v>
      </c>
      <c r="G79" s="76">
        <f t="array" ref="G79">IFERROR(INDEX(DATA!$P$133:$P$368,MATCH(1,(DATA!$D$133:$D$368=Topline!B79)*(DATA!$E$133:$E$368=Topline!D79),0)),"n/a")</f>
        <v>17939787</v>
      </c>
      <c r="H79" s="77">
        <f t="array" ref="H79">IFERROR(INDEX(DATA!$Q$133:$Q$368,MATCH(1,(DATA!$D$133:$D$368=Topline!B79)*(DATA!$E$133:$E$368=Topline!D79),0)),"n/a")</f>
        <v>-8.0000000000000002E-3</v>
      </c>
      <c r="I79" s="76">
        <f t="array" ref="I79">IFERROR(INDEX(DATA!$Z$133:$Z$368,MATCH(1,(DATA!$D$133:$D$368=Topline!B79)*(DATA!$E$133:$E$368=Topline!D79),0)),"n/a")</f>
        <v>34055724</v>
      </c>
      <c r="J79" s="77">
        <f t="array" ref="J79">IFERROR(INDEX(DATA!$AA$133:$AA$368,MATCH(1,(DATA!$D$133:$D$368=Topline!B79)*(DATA!$E$133:$E$368=Topline!D79),0)),"n/a")</f>
        <v>-3.5000000000000003E-2</v>
      </c>
      <c r="K79" s="76">
        <f t="array" ref="K79">IFERROR(INDEX(DATA!$AJ$133:$AJ$368,MATCH(1,(DATA!$D$133:$D$368=Topline!B79)*(DATA!$E$133:$E$368=Topline!D79),0)),"n/a")</f>
        <v>69476911</v>
      </c>
      <c r="L79" s="77">
        <f t="array" ref="L79">IFERROR(INDEX(DATA!$AK$133:$AK$368,MATCH(1,(DATA!$D$133:$D$368=Topline!B79)*(DATA!$E$133:$E$368=Topline!D79),0)),"n/a")</f>
        <v>-3.9E-2</v>
      </c>
      <c r="R79" s="66"/>
      <c r="S79" s="66"/>
      <c r="T79" s="66"/>
      <c r="U79" s="66"/>
      <c r="V79" s="66"/>
      <c r="W79" s="66"/>
      <c r="X79" s="66"/>
      <c r="Y79" s="66"/>
    </row>
    <row r="80" spans="1:25" x14ac:dyDescent="0.2">
      <c r="A80" s="75" t="s">
        <v>19</v>
      </c>
      <c r="B80" s="66" t="s">
        <v>12</v>
      </c>
      <c r="C80" s="66" t="s">
        <v>0</v>
      </c>
      <c r="D80" s="66" t="s">
        <v>322</v>
      </c>
      <c r="E80" s="76">
        <f t="array" ref="E80">IFERROR(INDEX(DATA!$F$133:$F$368,MATCH(1,(DATA!$D$133:$D$368=Topline!B80)*(DATA!$E$133:$E$368=Topline!D80),0)),"n/a")</f>
        <v>11989123</v>
      </c>
      <c r="F80" s="77">
        <f t="array" ref="F80">IFERROR(INDEX(DATA!$G$133:$G$368,MATCH(1,(DATA!$D$133:$D$368=Topline!B80)*(DATA!$E$133:$E$368=Topline!D80),0)),"n/a")</f>
        <v>8.6999999999999994E-2</v>
      </c>
      <c r="G80" s="76">
        <f t="array" ref="G80">IFERROR(INDEX(DATA!$P$133:$P$368,MATCH(1,(DATA!$D$133:$D$368=Topline!B80)*(DATA!$E$133:$E$368=Topline!D80),0)),"n/a")</f>
        <v>40725019</v>
      </c>
      <c r="H80" s="77">
        <f t="array" ref="H80">IFERROR(INDEX(DATA!$Q$133:$Q$368,MATCH(1,(DATA!$D$133:$D$368=Topline!B80)*(DATA!$E$133:$E$368=Topline!D80),0)),"n/a")</f>
        <v>3.4000000000000002E-2</v>
      </c>
      <c r="I80" s="76">
        <f t="array" ref="I80">IFERROR(INDEX(DATA!$Z$133:$Z$368,MATCH(1,(DATA!$D$133:$D$368=Topline!B80)*(DATA!$E$133:$E$368=Topline!D80),0)),"n/a")</f>
        <v>72674237</v>
      </c>
      <c r="J80" s="77">
        <f t="array" ref="J80">IFERROR(INDEX(DATA!$AA$133:$AA$368,MATCH(1,(DATA!$D$133:$D$368=Topline!B80)*(DATA!$E$133:$E$368=Topline!D80),0)),"n/a")</f>
        <v>2.8000000000000001E-2</v>
      </c>
      <c r="K80" s="76">
        <f t="array" ref="K80">IFERROR(INDEX(DATA!$AJ$133:$AJ$368,MATCH(1,(DATA!$D$133:$D$368=Topline!B80)*(DATA!$E$133:$E$368=Topline!D80),0)),"n/a")</f>
        <v>140684518</v>
      </c>
      <c r="L80" s="77">
        <f t="array" ref="L80">IFERROR(INDEX(DATA!$AK$133:$AK$368,MATCH(1,(DATA!$D$133:$D$368=Topline!B80)*(DATA!$E$133:$E$368=Topline!D80),0)),"n/a")</f>
        <v>6.0000000000000001E-3</v>
      </c>
      <c r="R80" s="66"/>
      <c r="S80" s="66"/>
      <c r="T80" s="66"/>
      <c r="U80" s="66"/>
      <c r="V80" s="66"/>
      <c r="W80" s="66"/>
      <c r="X80" s="66"/>
      <c r="Y80" s="66"/>
    </row>
    <row r="81" spans="1:25" x14ac:dyDescent="0.2">
      <c r="A81" s="75" t="s">
        <v>19</v>
      </c>
      <c r="B81" s="66" t="s">
        <v>12</v>
      </c>
      <c r="C81" s="66" t="s">
        <v>0</v>
      </c>
      <c r="D81" s="66" t="s">
        <v>323</v>
      </c>
      <c r="E81" s="76">
        <f t="array" ref="E81">IFERROR(INDEX(DATA!$F$133:$F$368,MATCH(1,(DATA!$D$133:$D$368=Topline!B81)*(DATA!$E$133:$E$368=Topline!D81),0)),"n/a")</f>
        <v>4294787</v>
      </c>
      <c r="F81" s="77">
        <f t="array" ref="F81">IFERROR(INDEX(DATA!$G$133:$G$368,MATCH(1,(DATA!$D$133:$D$368=Topline!B81)*(DATA!$E$133:$E$368=Topline!D81),0)),"n/a")</f>
        <v>0.02</v>
      </c>
      <c r="G81" s="76">
        <f t="array" ref="G81">IFERROR(INDEX(DATA!$P$133:$P$368,MATCH(1,(DATA!$D$133:$D$368=Topline!B81)*(DATA!$E$133:$E$368=Topline!D81),0)),"n/a")</f>
        <v>13385195</v>
      </c>
      <c r="H81" s="77">
        <f t="array" ref="H81">IFERROR(INDEX(DATA!$Q$133:$Q$368,MATCH(1,(DATA!$D$133:$D$368=Topline!B81)*(DATA!$E$133:$E$368=Topline!D81),0)),"n/a")</f>
        <v>6.8000000000000005E-2</v>
      </c>
      <c r="I81" s="76">
        <f t="array" ref="I81">IFERROR(INDEX(DATA!$Z$133:$Z$368,MATCH(1,(DATA!$D$133:$D$368=Topline!B81)*(DATA!$E$133:$E$368=Topline!D81),0)),"n/a")</f>
        <v>24974839</v>
      </c>
      <c r="J81" s="77">
        <f t="array" ref="J81">IFERROR(INDEX(DATA!$AA$133:$AA$368,MATCH(1,(DATA!$D$133:$D$368=Topline!B81)*(DATA!$E$133:$E$368=Topline!D81),0)),"n/a")</f>
        <v>3.6999999999999998E-2</v>
      </c>
      <c r="K81" s="76">
        <f t="array" ref="K81">IFERROR(INDEX(DATA!$AJ$133:$AJ$368,MATCH(1,(DATA!$D$133:$D$368=Topline!B81)*(DATA!$E$133:$E$368=Topline!D81),0)),"n/a")</f>
        <v>49734460</v>
      </c>
      <c r="L81" s="77">
        <f t="array" ref="L81">IFERROR(INDEX(DATA!$AK$133:$AK$368,MATCH(1,(DATA!$D$133:$D$368=Topline!B81)*(DATA!$E$133:$E$368=Topline!D81),0)),"n/a")</f>
        <v>0.04</v>
      </c>
      <c r="R81" s="66"/>
      <c r="S81" s="66"/>
      <c r="T81" s="66"/>
      <c r="U81" s="66"/>
      <c r="V81" s="66"/>
      <c r="W81" s="66"/>
      <c r="X81" s="66"/>
      <c r="Y81" s="66"/>
    </row>
    <row r="82" spans="1:25" x14ac:dyDescent="0.2">
      <c r="A82" s="75" t="s">
        <v>19</v>
      </c>
      <c r="B82" s="66" t="s">
        <v>12</v>
      </c>
      <c r="C82" s="66" t="s">
        <v>0</v>
      </c>
      <c r="D82" s="66" t="s">
        <v>324</v>
      </c>
      <c r="E82" s="76">
        <f t="array" ref="E82">IFERROR(INDEX(DATA!$F$133:$F$368,MATCH(1,(DATA!$D$133:$D$368=Topline!B82)*(DATA!$E$133:$E$368=Topline!D82),0)),"n/a")</f>
        <v>5432110</v>
      </c>
      <c r="F82" s="77">
        <f t="array" ref="F82">IFERROR(INDEX(DATA!$G$133:$G$368,MATCH(1,(DATA!$D$133:$D$368=Topline!B82)*(DATA!$E$133:$E$368=Topline!D82),0)),"n/a")</f>
        <v>-4.0000000000000001E-3</v>
      </c>
      <c r="G82" s="76">
        <f t="array" ref="G82">IFERROR(INDEX(DATA!$P$133:$P$368,MATCH(1,(DATA!$D$133:$D$368=Topline!B82)*(DATA!$E$133:$E$368=Topline!D82),0)),"n/a")</f>
        <v>16584180</v>
      </c>
      <c r="H82" s="77">
        <f t="array" ref="H82">IFERROR(INDEX(DATA!$Q$133:$Q$368,MATCH(1,(DATA!$D$133:$D$368=Topline!B82)*(DATA!$E$133:$E$368=Topline!D82),0)),"n/a")</f>
        <v>5.3999999999999999E-2</v>
      </c>
      <c r="I82" s="76">
        <f t="array" ref="I82">IFERROR(INDEX(DATA!$Z$133:$Z$368,MATCH(1,(DATA!$D$133:$D$368=Topline!B82)*(DATA!$E$133:$E$368=Topline!D82),0)),"n/a")</f>
        <v>32124512</v>
      </c>
      <c r="J82" s="77">
        <f t="array" ref="J82">IFERROR(INDEX(DATA!$AA$133:$AA$368,MATCH(1,(DATA!$D$133:$D$368=Topline!B82)*(DATA!$E$133:$E$368=Topline!D82),0)),"n/a")</f>
        <v>8.9999999999999993E-3</v>
      </c>
      <c r="K82" s="76">
        <f t="array" ref="K82">IFERROR(INDEX(DATA!$AJ$133:$AJ$368,MATCH(1,(DATA!$D$133:$D$368=Topline!B82)*(DATA!$E$133:$E$368=Topline!D82),0)),"n/a")</f>
        <v>65202499</v>
      </c>
      <c r="L82" s="77">
        <f t="array" ref="L82">IFERROR(INDEX(DATA!$AK$133:$AK$368,MATCH(1,(DATA!$D$133:$D$368=Topline!B82)*(DATA!$E$133:$E$368=Topline!D82),0)),"n/a")</f>
        <v>-1.0999999999999999E-2</v>
      </c>
      <c r="R82" s="66"/>
      <c r="S82" s="66"/>
      <c r="T82" s="66"/>
      <c r="U82" s="66"/>
      <c r="V82" s="66"/>
      <c r="W82" s="66"/>
      <c r="X82" s="66"/>
      <c r="Y82" s="66"/>
    </row>
    <row r="83" spans="1:25" x14ac:dyDescent="0.2">
      <c r="A83" s="75" t="s">
        <v>19</v>
      </c>
      <c r="B83" s="66" t="s">
        <v>12</v>
      </c>
      <c r="C83" s="66" t="s">
        <v>0</v>
      </c>
      <c r="D83" s="66" t="s">
        <v>325</v>
      </c>
      <c r="E83" s="76">
        <f t="array" ref="E83">IFERROR(INDEX(DATA!$F$133:$F$368,MATCH(1,(DATA!$D$133:$D$368=Topline!B83)*(DATA!$E$133:$E$368=Topline!D83),0)),"n/a")</f>
        <v>7425384</v>
      </c>
      <c r="F83" s="77">
        <f t="array" ref="F83">IFERROR(INDEX(DATA!$G$133:$G$368,MATCH(1,(DATA!$D$133:$D$368=Topline!B83)*(DATA!$E$133:$E$368=Topline!D83),0)),"n/a")</f>
        <v>-1.0999999999999999E-2</v>
      </c>
      <c r="G83" s="76">
        <f t="array" ref="G83">IFERROR(INDEX(DATA!$P$133:$P$368,MATCH(1,(DATA!$D$133:$D$368=Topline!B83)*(DATA!$E$133:$E$368=Topline!D83),0)),"n/a")</f>
        <v>22895575</v>
      </c>
      <c r="H83" s="77">
        <f t="array" ref="H83">IFERROR(INDEX(DATA!$Q$133:$Q$368,MATCH(1,(DATA!$D$133:$D$368=Topline!B83)*(DATA!$E$133:$E$368=Topline!D83),0)),"n/a")</f>
        <v>3.5999999999999997E-2</v>
      </c>
      <c r="I83" s="76">
        <f t="array" ref="I83">IFERROR(INDEX(DATA!$Z$133:$Z$368,MATCH(1,(DATA!$D$133:$D$368=Topline!B83)*(DATA!$E$133:$E$368=Topline!D83),0)),"n/a")</f>
        <v>43363117</v>
      </c>
      <c r="J83" s="77">
        <f t="array" ref="J83">IFERROR(INDEX(DATA!$AA$133:$AA$368,MATCH(1,(DATA!$D$133:$D$368=Topline!B83)*(DATA!$E$133:$E$368=Topline!D83),0)),"n/a")</f>
        <v>2.4E-2</v>
      </c>
      <c r="K83" s="76">
        <f t="array" ref="K83">IFERROR(INDEX(DATA!$AJ$133:$AJ$368,MATCH(1,(DATA!$D$133:$D$368=Topline!B83)*(DATA!$E$133:$E$368=Topline!D83),0)),"n/a")</f>
        <v>87034854</v>
      </c>
      <c r="L83" s="77">
        <f t="array" ref="L83">IFERROR(INDEX(DATA!$AK$133:$AK$368,MATCH(1,(DATA!$D$133:$D$368=Topline!B83)*(DATA!$E$133:$E$368=Topline!D83),0)),"n/a")</f>
        <v>2.5000000000000001E-2</v>
      </c>
      <c r="R83" s="66"/>
      <c r="S83" s="66"/>
      <c r="T83" s="66"/>
      <c r="U83" s="66"/>
      <c r="V83" s="66"/>
      <c r="W83" s="66"/>
      <c r="X83" s="66"/>
      <c r="Y83" s="66"/>
    </row>
    <row r="84" spans="1:25" x14ac:dyDescent="0.2">
      <c r="A84" s="75" t="s">
        <v>19</v>
      </c>
      <c r="B84" s="66" t="s">
        <v>12</v>
      </c>
      <c r="C84" s="66" t="s">
        <v>0</v>
      </c>
      <c r="D84" s="66" t="s">
        <v>326</v>
      </c>
      <c r="E84" s="76">
        <f t="array" ref="E84">IFERROR(INDEX(DATA!$F$133:$F$368,MATCH(1,(DATA!$D$133:$D$368=Topline!B84)*(DATA!$E$133:$E$368=Topline!D84),0)),"n/a")</f>
        <v>7972658</v>
      </c>
      <c r="F84" s="77">
        <f t="array" ref="F84">IFERROR(INDEX(DATA!$G$133:$G$368,MATCH(1,(DATA!$D$133:$D$368=Topline!B84)*(DATA!$E$133:$E$368=Topline!D84),0)),"n/a")</f>
        <v>1E-3</v>
      </c>
      <c r="G84" s="76">
        <f t="array" ref="G84">IFERROR(INDEX(DATA!$P$133:$P$368,MATCH(1,(DATA!$D$133:$D$368=Topline!B84)*(DATA!$E$133:$E$368=Topline!D84),0)),"n/a")</f>
        <v>25154815</v>
      </c>
      <c r="H84" s="77">
        <f t="array" ref="H84">IFERROR(INDEX(DATA!$Q$133:$Q$368,MATCH(1,(DATA!$D$133:$D$368=Topline!B84)*(DATA!$E$133:$E$368=Topline!D84),0)),"n/a")</f>
        <v>2.1999999999999999E-2</v>
      </c>
      <c r="I84" s="76">
        <f t="array" ref="I84">IFERROR(INDEX(DATA!$Z$133:$Z$368,MATCH(1,(DATA!$D$133:$D$368=Topline!B84)*(DATA!$E$133:$E$368=Topline!D84),0)),"n/a")</f>
        <v>47541422</v>
      </c>
      <c r="J84" s="77">
        <f t="array" ref="J84">IFERROR(INDEX(DATA!$AA$133:$AA$368,MATCH(1,(DATA!$D$133:$D$368=Topline!B84)*(DATA!$E$133:$E$368=Topline!D84),0)),"n/a")</f>
        <v>1.2999999999999999E-2</v>
      </c>
      <c r="K84" s="76">
        <f t="array" ref="K84">IFERROR(INDEX(DATA!$AJ$133:$AJ$368,MATCH(1,(DATA!$D$133:$D$368=Topline!B84)*(DATA!$E$133:$E$368=Topline!D84),0)),"n/a")</f>
        <v>94585850</v>
      </c>
      <c r="L84" s="77">
        <f t="array" ref="L84">IFERROR(INDEX(DATA!$AK$133:$AK$368,MATCH(1,(DATA!$D$133:$D$368=Topline!B84)*(DATA!$E$133:$E$368=Topline!D84),0)),"n/a")</f>
        <v>5.0000000000000001E-3</v>
      </c>
      <c r="R84" s="66"/>
      <c r="S84" s="66"/>
      <c r="T84" s="66"/>
      <c r="U84" s="66"/>
      <c r="V84" s="66"/>
      <c r="W84" s="66"/>
      <c r="X84" s="66"/>
      <c r="Y84" s="66"/>
    </row>
    <row r="85" spans="1:25" x14ac:dyDescent="0.2">
      <c r="A85" s="75" t="s">
        <v>19</v>
      </c>
      <c r="B85" s="66" t="s">
        <v>12</v>
      </c>
      <c r="C85" s="66" t="s">
        <v>0</v>
      </c>
      <c r="D85" s="66" t="s">
        <v>327</v>
      </c>
      <c r="E85" s="76">
        <f t="array" ref="E85">IFERROR(INDEX(DATA!$F$133:$F$368,MATCH(1,(DATA!$D$133:$D$368=Topline!B85)*(DATA!$E$133:$E$368=Topline!D85),0)),"n/a")</f>
        <v>59774237</v>
      </c>
      <c r="F85" s="77">
        <f t="array" ref="F85">IFERROR(INDEX(DATA!$G$133:$G$368,MATCH(1,(DATA!$D$133:$D$368=Topline!B85)*(DATA!$E$133:$E$368=Topline!D85),0)),"n/a")</f>
        <v>1.9E-2</v>
      </c>
      <c r="G85" s="76">
        <f t="array" ref="G85">IFERROR(INDEX(DATA!$P$133:$P$368,MATCH(1,(DATA!$D$133:$D$368=Topline!B85)*(DATA!$E$133:$E$368=Topline!D85),0)),"n/a")</f>
        <v>189023579</v>
      </c>
      <c r="H85" s="77">
        <f t="array" ref="H85">IFERROR(INDEX(DATA!$Q$133:$Q$368,MATCH(1,(DATA!$D$133:$D$368=Topline!B85)*(DATA!$E$133:$E$368=Topline!D85),0)),"n/a")</f>
        <v>3.2000000000000001E-2</v>
      </c>
      <c r="I85" s="76">
        <f t="array" ref="I85">IFERROR(INDEX(DATA!$Z$133:$Z$368,MATCH(1,(DATA!$D$133:$D$368=Topline!B85)*(DATA!$E$133:$E$368=Topline!D85),0)),"n/a")</f>
        <v>352991920</v>
      </c>
      <c r="J85" s="77">
        <f t="array" ref="J85">IFERROR(INDEX(DATA!$AA$133:$AA$368,MATCH(1,(DATA!$D$133:$D$368=Topline!B85)*(DATA!$E$133:$E$368=Topline!D85),0)),"n/a")</f>
        <v>1.7999999999999999E-2</v>
      </c>
      <c r="K85" s="76">
        <f t="array" ref="K85">IFERROR(INDEX(DATA!$AJ$133:$AJ$368,MATCH(1,(DATA!$D$133:$D$368=Topline!B85)*(DATA!$E$133:$E$368=Topline!D85),0)),"n/a")</f>
        <v>702241655</v>
      </c>
      <c r="L85" s="77">
        <f t="array" ref="L85">IFERROR(INDEX(DATA!$AK$133:$AK$368,MATCH(1,(DATA!$D$133:$D$368=Topline!B85)*(DATA!$E$133:$E$368=Topline!D85),0)),"n/a")</f>
        <v>0.01</v>
      </c>
      <c r="R85" s="66"/>
      <c r="S85" s="66"/>
      <c r="T85" s="66"/>
      <c r="U85" s="66"/>
      <c r="V85" s="66"/>
      <c r="W85" s="66"/>
      <c r="X85" s="66"/>
      <c r="Y85" s="66"/>
    </row>
    <row r="86" spans="1:25" x14ac:dyDescent="0.2">
      <c r="A86" s="75"/>
      <c r="E86" s="80"/>
      <c r="F86" s="77"/>
      <c r="G86" s="81"/>
      <c r="H86" s="77"/>
      <c r="I86" s="81"/>
      <c r="J86" s="82"/>
      <c r="K86" s="81"/>
      <c r="L86" s="77"/>
      <c r="R86" s="66"/>
      <c r="S86" s="66"/>
      <c r="T86" s="66"/>
      <c r="U86" s="66"/>
      <c r="V86" s="66"/>
      <c r="W86" s="66"/>
      <c r="X86" s="66"/>
      <c r="Y86" s="66"/>
    </row>
    <row r="87" spans="1:25" x14ac:dyDescent="0.2">
      <c r="A87" s="75" t="s">
        <v>19</v>
      </c>
      <c r="B87" s="66" t="s">
        <v>12</v>
      </c>
      <c r="C87" s="66" t="s">
        <v>9</v>
      </c>
      <c r="D87" s="66" t="s">
        <v>319</v>
      </c>
      <c r="E87" s="86">
        <f t="array" ref="E87">IFERROR(INDEX(DATA!$H$133:$H$368,MATCH(1,(DATA!$D$133:$D$368=Topline!B87)*(DATA!$E$133:$E$368=Topline!D87),0)),"n/a")</f>
        <v>1974141</v>
      </c>
      <c r="F87" s="77">
        <f t="array" ref="F87">IFERROR(INDEX(DATA!$I$133:$I$368,MATCH(1,(DATA!$D$133:$D$368=Topline!B87)*(DATA!$E$133:$E$368=Topline!D87),0)),"n/a")</f>
        <v>-4.4999999999999998E-2</v>
      </c>
      <c r="G87" s="86">
        <f t="array" ref="G87">IFERROR(INDEX(DATA!$R$133:$R$368,MATCH(1,(DATA!$D$133:$D$368=Topline!B87)*(DATA!$E$133:$E$368=Topline!D87),0)),"n/a")</f>
        <v>6393443</v>
      </c>
      <c r="H87" s="77">
        <f t="array" ref="H87">IFERROR(INDEX(DATA!$S$133:$S$368,MATCH(1,(DATA!$D$133:$D$368=Topline!B87)*(DATA!$E$133:$E$368=Topline!D87),0)),"n/a")</f>
        <v>-1.2E-2</v>
      </c>
      <c r="I87" s="86">
        <f t="array" ref="I87">IFERROR(INDEX(DATA!$AB$133:$AB$368,MATCH(1,(DATA!$D$133:$D$368=Topline!B87)*(DATA!$E$133:$E$368=Topline!D87),0)),"n/a")</f>
        <v>12066763</v>
      </c>
      <c r="J87" s="77">
        <f t="array" ref="J87">IFERROR(INDEX(DATA!$AC$133:$AC$368,MATCH(1,(DATA!$D$133:$D$368=Topline!B87)*(DATA!$E$133:$E$368=Topline!D87),0)),"n/a")</f>
        <v>3.0000000000000001E-3</v>
      </c>
      <c r="K87" s="86">
        <f t="array" ref="K87">IFERROR(INDEX(DATA!$AL$133:$AL$368,MATCH(1,(DATA!$D$133:$D$368=Topline!B87)*(DATA!$E$133:$E$368=Topline!D87),0)),"n/a")</f>
        <v>23863616</v>
      </c>
      <c r="L87" s="77">
        <f t="array" ref="L87">IFERROR(INDEX(DATA!$AM$133:$AM$368,MATCH(1,(DATA!$D$133:$D$368=Topline!B87)*(DATA!$E$133:$E$368=Topline!D87),0)),"n/a")</f>
        <v>2.3E-2</v>
      </c>
      <c r="R87" s="66"/>
      <c r="S87" s="66"/>
      <c r="T87" s="66"/>
      <c r="U87" s="66"/>
      <c r="V87" s="66"/>
      <c r="W87" s="66"/>
      <c r="X87" s="66"/>
      <c r="Y87" s="66"/>
    </row>
    <row r="88" spans="1:25" x14ac:dyDescent="0.2">
      <c r="A88" s="75" t="s">
        <v>19</v>
      </c>
      <c r="B88" s="66" t="s">
        <v>12</v>
      </c>
      <c r="C88" s="66" t="s">
        <v>9</v>
      </c>
      <c r="D88" s="66" t="s">
        <v>320</v>
      </c>
      <c r="E88" s="86">
        <f t="array" ref="E88">IFERROR(INDEX(DATA!$H$133:$H$368,MATCH(1,(DATA!$D$133:$D$368=Topline!B88)*(DATA!$E$133:$E$368=Topline!D88),0)),"n/a")</f>
        <v>2533211</v>
      </c>
      <c r="F88" s="77">
        <f t="array" ref="F88">IFERROR(INDEX(DATA!$I$133:$I$368,MATCH(1,(DATA!$D$133:$D$368=Topline!B88)*(DATA!$E$133:$E$368=Topline!D88),0)),"n/a")</f>
        <v>6.0000000000000001E-3</v>
      </c>
      <c r="G88" s="86">
        <f t="array" ref="G88">IFERROR(INDEX(DATA!$R$133:$R$368,MATCH(1,(DATA!$D$133:$D$368=Topline!B88)*(DATA!$E$133:$E$368=Topline!D88),0)),"n/a")</f>
        <v>7654752</v>
      </c>
      <c r="H88" s="77">
        <f t="array" ref="H88">IFERROR(INDEX(DATA!$S$133:$S$368,MATCH(1,(DATA!$D$133:$D$368=Topline!B88)*(DATA!$E$133:$E$368=Topline!D88),0)),"n/a")</f>
        <v>2.1999999999999999E-2</v>
      </c>
      <c r="I88" s="86">
        <f t="array" ref="I88">IFERROR(INDEX(DATA!$AB$133:$AB$368,MATCH(1,(DATA!$D$133:$D$368=Topline!B88)*(DATA!$E$133:$E$368=Topline!D88),0)),"n/a")</f>
        <v>14522338</v>
      </c>
      <c r="J88" s="77">
        <f t="array" ref="J88">IFERROR(INDEX(DATA!$AC$133:$AC$368,MATCH(1,(DATA!$D$133:$D$368=Topline!B88)*(DATA!$E$133:$E$368=Topline!D88),0)),"n/a")</f>
        <v>7.0000000000000001E-3</v>
      </c>
      <c r="K88" s="86">
        <f t="array" ref="K88">IFERROR(INDEX(DATA!$AL$133:$AL$368,MATCH(1,(DATA!$D$133:$D$368=Topline!B88)*(DATA!$E$133:$E$368=Topline!D88),0)),"n/a")</f>
        <v>29291113</v>
      </c>
      <c r="L88" s="77">
        <f t="array" ref="L88">IFERROR(INDEX(DATA!$AM$133:$AM$368,MATCH(1,(DATA!$D$133:$D$368=Topline!B88)*(DATA!$E$133:$E$368=Topline!D88),0)),"n/a")</f>
        <v>8.9999999999999993E-3</v>
      </c>
      <c r="R88" s="66"/>
      <c r="S88" s="66"/>
      <c r="T88" s="66"/>
      <c r="U88" s="66"/>
      <c r="V88" s="66"/>
      <c r="W88" s="66"/>
      <c r="X88" s="66"/>
      <c r="Y88" s="66"/>
    </row>
    <row r="89" spans="1:25" x14ac:dyDescent="0.2">
      <c r="A89" s="75" t="s">
        <v>19</v>
      </c>
      <c r="B89" s="66" t="s">
        <v>12</v>
      </c>
      <c r="C89" s="66" t="s">
        <v>9</v>
      </c>
      <c r="D89" s="66" t="s">
        <v>321</v>
      </c>
      <c r="E89" s="86">
        <f t="array" ref="E89">IFERROR(INDEX(DATA!$H$133:$H$368,MATCH(1,(DATA!$D$133:$D$368=Topline!B89)*(DATA!$E$133:$E$368=Topline!D89),0)),"n/a")</f>
        <v>1643587</v>
      </c>
      <c r="F89" s="77">
        <f t="array" ref="F89">IFERROR(INDEX(DATA!$I$133:$I$368,MATCH(1,(DATA!$D$133:$D$368=Topline!B89)*(DATA!$E$133:$E$368=Topline!D89),0)),"n/a")</f>
        <v>0.02</v>
      </c>
      <c r="G89" s="86">
        <f t="array" ref="G89">IFERROR(INDEX(DATA!$R$133:$R$368,MATCH(1,(DATA!$D$133:$D$368=Topline!B89)*(DATA!$E$133:$E$368=Topline!D89),0)),"n/a")</f>
        <v>4933904</v>
      </c>
      <c r="H89" s="77">
        <f t="array" ref="H89">IFERROR(INDEX(DATA!$S$133:$S$368,MATCH(1,(DATA!$D$133:$D$368=Topline!B89)*(DATA!$E$133:$E$368=Topline!D89),0)),"n/a")</f>
        <v>-0.01</v>
      </c>
      <c r="I89" s="86">
        <f t="array" ref="I89">IFERROR(INDEX(DATA!$AB$133:$AB$368,MATCH(1,(DATA!$D$133:$D$368=Topline!B89)*(DATA!$E$133:$E$368=Topline!D89),0)),"n/a")</f>
        <v>9352812</v>
      </c>
      <c r="J89" s="77">
        <f t="array" ref="J89">IFERROR(INDEX(DATA!$AC$133:$AC$368,MATCH(1,(DATA!$D$133:$D$368=Topline!B89)*(DATA!$E$133:$E$368=Topline!D89),0)),"n/a")</f>
        <v>-3.4000000000000002E-2</v>
      </c>
      <c r="K89" s="86">
        <f t="array" ref="K89">IFERROR(INDEX(DATA!$AL$133:$AL$368,MATCH(1,(DATA!$D$133:$D$368=Topline!B89)*(DATA!$E$133:$E$368=Topline!D89),0)),"n/a")</f>
        <v>19166438</v>
      </c>
      <c r="L89" s="77">
        <f t="array" ref="L89">IFERROR(INDEX(DATA!$AM$133:$AM$368,MATCH(1,(DATA!$D$133:$D$368=Topline!B89)*(DATA!$E$133:$E$368=Topline!D89),0)),"n/a")</f>
        <v>-2.7E-2</v>
      </c>
      <c r="R89" s="66"/>
      <c r="S89" s="66"/>
      <c r="T89" s="66"/>
      <c r="U89" s="66"/>
      <c r="V89" s="66"/>
      <c r="W89" s="66"/>
      <c r="X89" s="66"/>
      <c r="Y89" s="66"/>
    </row>
    <row r="90" spans="1:25" x14ac:dyDescent="0.2">
      <c r="A90" s="75" t="s">
        <v>19</v>
      </c>
      <c r="B90" s="66" t="s">
        <v>12</v>
      </c>
      <c r="C90" s="66" t="s">
        <v>9</v>
      </c>
      <c r="D90" s="66" t="s">
        <v>322</v>
      </c>
      <c r="E90" s="86">
        <f t="array" ref="E90">IFERROR(INDEX(DATA!$H$133:$H$368,MATCH(1,(DATA!$D$133:$D$368=Topline!B90)*(DATA!$E$133:$E$368=Topline!D90),0)),"n/a")</f>
        <v>3261915</v>
      </c>
      <c r="F90" s="77">
        <f t="array" ref="F90">IFERROR(INDEX(DATA!$I$133:$I$368,MATCH(1,(DATA!$D$133:$D$368=Topline!B90)*(DATA!$E$133:$E$368=Topline!D90),0)),"n/a")</f>
        <v>9.7000000000000003E-2</v>
      </c>
      <c r="G90" s="86">
        <f t="array" ref="G90">IFERROR(INDEX(DATA!$R$133:$R$368,MATCH(1,(DATA!$D$133:$D$368=Topline!B90)*(DATA!$E$133:$E$368=Topline!D90),0)),"n/a")</f>
        <v>11823959</v>
      </c>
      <c r="H90" s="77">
        <f t="array" ref="H90">IFERROR(INDEX(DATA!$S$133:$S$368,MATCH(1,(DATA!$D$133:$D$368=Topline!B90)*(DATA!$E$133:$E$368=Topline!D90),0)),"n/a")</f>
        <v>6.8000000000000005E-2</v>
      </c>
      <c r="I90" s="86">
        <f t="array" ref="I90">IFERROR(INDEX(DATA!$AB$133:$AB$368,MATCH(1,(DATA!$D$133:$D$368=Topline!B90)*(DATA!$E$133:$E$368=Topline!D90),0)),"n/a")</f>
        <v>20905831</v>
      </c>
      <c r="J90" s="77">
        <f t="array" ref="J90">IFERROR(INDEX(DATA!$AC$133:$AC$368,MATCH(1,(DATA!$D$133:$D$368=Topline!B90)*(DATA!$E$133:$E$368=Topline!D90),0)),"n/a")</f>
        <v>6.5000000000000002E-2</v>
      </c>
      <c r="K90" s="86">
        <f t="array" ref="K90">IFERROR(INDEX(DATA!$AL$133:$AL$368,MATCH(1,(DATA!$D$133:$D$368=Topline!B90)*(DATA!$E$133:$E$368=Topline!D90),0)),"n/a")</f>
        <v>40034146</v>
      </c>
      <c r="L90" s="77">
        <f t="array" ref="L90">IFERROR(INDEX(DATA!$AM$133:$AM$368,MATCH(1,(DATA!$D$133:$D$368=Topline!B90)*(DATA!$E$133:$E$368=Topline!D90),0)),"n/a")</f>
        <v>0.04</v>
      </c>
      <c r="R90" s="66"/>
      <c r="S90" s="66"/>
      <c r="T90" s="66"/>
      <c r="U90" s="66"/>
      <c r="V90" s="66"/>
      <c r="W90" s="66"/>
      <c r="X90" s="66"/>
      <c r="Y90" s="66"/>
    </row>
    <row r="91" spans="1:25" x14ac:dyDescent="0.2">
      <c r="A91" s="75" t="s">
        <v>19</v>
      </c>
      <c r="B91" s="66" t="s">
        <v>12</v>
      </c>
      <c r="C91" s="66" t="s">
        <v>9</v>
      </c>
      <c r="D91" s="66" t="s">
        <v>323</v>
      </c>
      <c r="E91" s="86">
        <f t="array" ref="E91">IFERROR(INDEX(DATA!$H$133:$H$368,MATCH(1,(DATA!$D$133:$D$368=Topline!B91)*(DATA!$E$133:$E$368=Topline!D91),0)),"n/a")</f>
        <v>1309904</v>
      </c>
      <c r="F91" s="77">
        <f t="array" ref="F91">IFERROR(INDEX(DATA!$I$133:$I$368,MATCH(1,(DATA!$D$133:$D$368=Topline!B91)*(DATA!$E$133:$E$368=Topline!D91),0)),"n/a")</f>
        <v>1.2999999999999999E-2</v>
      </c>
      <c r="G91" s="86">
        <f t="array" ref="G91">IFERROR(INDEX(DATA!$R$133:$R$368,MATCH(1,(DATA!$D$133:$D$368=Topline!B91)*(DATA!$E$133:$E$368=Topline!D91),0)),"n/a")</f>
        <v>3975503</v>
      </c>
      <c r="H91" s="77">
        <f t="array" ref="H91">IFERROR(INDEX(DATA!$S$133:$S$368,MATCH(1,(DATA!$D$133:$D$368=Topline!B91)*(DATA!$E$133:$E$368=Topline!D91),0)),"n/a")</f>
        <v>0.08</v>
      </c>
      <c r="I91" s="86">
        <f t="array" ref="I91">IFERROR(INDEX(DATA!$AB$133:$AB$368,MATCH(1,(DATA!$D$133:$D$368=Topline!B91)*(DATA!$E$133:$E$368=Topline!D91),0)),"n/a")</f>
        <v>7374198</v>
      </c>
      <c r="J91" s="77">
        <f t="array" ref="J91">IFERROR(INDEX(DATA!$AC$133:$AC$368,MATCH(1,(DATA!$D$133:$D$368=Topline!B91)*(DATA!$E$133:$E$368=Topline!D91),0)),"n/a")</f>
        <v>5.2999999999999999E-2</v>
      </c>
      <c r="K91" s="86">
        <f t="array" ref="K91">IFERROR(INDEX(DATA!$AL$133:$AL$368,MATCH(1,(DATA!$D$133:$D$368=Topline!B91)*(DATA!$E$133:$E$368=Topline!D91),0)),"n/a")</f>
        <v>14680995</v>
      </c>
      <c r="L91" s="77">
        <f t="array" ref="L91">IFERROR(INDEX(DATA!$AM$133:$AM$368,MATCH(1,(DATA!$D$133:$D$368=Topline!B91)*(DATA!$E$133:$E$368=Topline!D91),0)),"n/a")</f>
        <v>0.05</v>
      </c>
      <c r="R91" s="66"/>
      <c r="S91" s="66"/>
      <c r="T91" s="66"/>
      <c r="U91" s="66"/>
      <c r="V91" s="66"/>
      <c r="W91" s="66"/>
      <c r="X91" s="66"/>
      <c r="Y91" s="66"/>
    </row>
    <row r="92" spans="1:25" x14ac:dyDescent="0.2">
      <c r="A92" s="75" t="s">
        <v>19</v>
      </c>
      <c r="B92" s="66" t="s">
        <v>12</v>
      </c>
      <c r="C92" s="66" t="s">
        <v>9</v>
      </c>
      <c r="D92" s="66" t="s">
        <v>324</v>
      </c>
      <c r="E92" s="86">
        <f t="array" ref="E92">IFERROR(INDEX(DATA!$H$133:$H$368,MATCH(1,(DATA!$D$133:$D$368=Topline!B92)*(DATA!$E$133:$E$368=Topline!D92),0)),"n/a")</f>
        <v>1392920</v>
      </c>
      <c r="F92" s="77">
        <f t="array" ref="F92">IFERROR(INDEX(DATA!$I$133:$I$368,MATCH(1,(DATA!$D$133:$D$368=Topline!B92)*(DATA!$E$133:$E$368=Topline!D92),0)),"n/a")</f>
        <v>-4.8000000000000001E-2</v>
      </c>
      <c r="G92" s="86">
        <f t="array" ref="G92">IFERROR(INDEX(DATA!$R$133:$R$368,MATCH(1,(DATA!$D$133:$D$368=Topline!B92)*(DATA!$E$133:$E$368=Topline!D92),0)),"n/a")</f>
        <v>4230678</v>
      </c>
      <c r="H92" s="77">
        <f t="array" ref="H92">IFERROR(INDEX(DATA!$S$133:$S$368,MATCH(1,(DATA!$D$133:$D$368=Topline!B92)*(DATA!$E$133:$E$368=Topline!D92),0)),"n/a")</f>
        <v>-6.0000000000000001E-3</v>
      </c>
      <c r="I92" s="86">
        <f t="array" ref="I92">IFERROR(INDEX(DATA!$AB$133:$AB$368,MATCH(1,(DATA!$D$133:$D$368=Topline!B92)*(DATA!$E$133:$E$368=Topline!D92),0)),"n/a")</f>
        <v>8336452</v>
      </c>
      <c r="J92" s="77">
        <f t="array" ref="J92">IFERROR(INDEX(DATA!$AC$133:$AC$368,MATCH(1,(DATA!$D$133:$D$368=Topline!B92)*(DATA!$E$133:$E$368=Topline!D92),0)),"n/a")</f>
        <v>-3.5000000000000003E-2</v>
      </c>
      <c r="K92" s="86">
        <f t="array" ref="K92">IFERROR(INDEX(DATA!$AL$133:$AL$368,MATCH(1,(DATA!$D$133:$D$368=Topline!B92)*(DATA!$E$133:$E$368=Topline!D92),0)),"n/a")</f>
        <v>17376012</v>
      </c>
      <c r="L92" s="77">
        <f t="array" ref="L92">IFERROR(INDEX(DATA!$AM$133:$AM$368,MATCH(1,(DATA!$D$133:$D$368=Topline!B92)*(DATA!$E$133:$E$368=Topline!D92),0)),"n/a")</f>
        <v>-3.5000000000000003E-2</v>
      </c>
      <c r="R92" s="66"/>
      <c r="S92" s="66"/>
      <c r="T92" s="66"/>
      <c r="U92" s="66"/>
      <c r="V92" s="66"/>
      <c r="W92" s="66"/>
      <c r="X92" s="66"/>
      <c r="Y92" s="66"/>
    </row>
    <row r="93" spans="1:25" x14ac:dyDescent="0.2">
      <c r="A93" s="75" t="s">
        <v>19</v>
      </c>
      <c r="B93" s="66" t="s">
        <v>12</v>
      </c>
      <c r="C93" s="66" t="s">
        <v>9</v>
      </c>
      <c r="D93" s="66" t="s">
        <v>325</v>
      </c>
      <c r="E93" s="86">
        <f t="array" ref="E93">IFERROR(INDEX(DATA!$H$133:$H$368,MATCH(1,(DATA!$D$133:$D$368=Topline!B93)*(DATA!$E$133:$E$368=Topline!D93),0)),"n/a")</f>
        <v>1992762</v>
      </c>
      <c r="F93" s="77">
        <f t="array" ref="F93">IFERROR(INDEX(DATA!$I$133:$I$368,MATCH(1,(DATA!$D$133:$D$368=Topline!B93)*(DATA!$E$133:$E$368=Topline!D93),0)),"n/a")</f>
        <v>-3.2000000000000001E-2</v>
      </c>
      <c r="G93" s="86">
        <f t="array" ref="G93">IFERROR(INDEX(DATA!$R$133:$R$368,MATCH(1,(DATA!$D$133:$D$368=Topline!B93)*(DATA!$E$133:$E$368=Topline!D93),0)),"n/a")</f>
        <v>6210829</v>
      </c>
      <c r="H93" s="77">
        <f t="array" ref="H93">IFERROR(INDEX(DATA!$S$133:$S$368,MATCH(1,(DATA!$D$133:$D$368=Topline!B93)*(DATA!$E$133:$E$368=Topline!D93),0)),"n/a")</f>
        <v>0.02</v>
      </c>
      <c r="I93" s="86">
        <f t="array" ref="I93">IFERROR(INDEX(DATA!$AB$133:$AB$368,MATCH(1,(DATA!$D$133:$D$368=Topline!B93)*(DATA!$E$133:$E$368=Topline!D93),0)),"n/a")</f>
        <v>11792555</v>
      </c>
      <c r="J93" s="77">
        <f t="array" ref="J93">IFERROR(INDEX(DATA!$AC$133:$AC$368,MATCH(1,(DATA!$D$133:$D$368=Topline!B93)*(DATA!$E$133:$E$368=Topline!D93),0)),"n/a")</f>
        <v>8.9999999999999993E-3</v>
      </c>
      <c r="K93" s="86">
        <f t="array" ref="K93">IFERROR(INDEX(DATA!$AL$133:$AL$368,MATCH(1,(DATA!$D$133:$D$368=Topline!B93)*(DATA!$E$133:$E$368=Topline!D93),0)),"n/a")</f>
        <v>23861056</v>
      </c>
      <c r="L93" s="77">
        <f t="array" ref="L93">IFERROR(INDEX(DATA!$AM$133:$AM$368,MATCH(1,(DATA!$D$133:$D$368=Topline!B93)*(DATA!$E$133:$E$368=Topline!D93),0)),"n/a")</f>
        <v>1.6E-2</v>
      </c>
      <c r="R93" s="66"/>
      <c r="S93" s="66"/>
      <c r="T93" s="66"/>
      <c r="U93" s="66"/>
      <c r="V93" s="66"/>
      <c r="W93" s="66"/>
      <c r="X93" s="66"/>
      <c r="Y93" s="66"/>
    </row>
    <row r="94" spans="1:25" x14ac:dyDescent="0.2">
      <c r="A94" s="75" t="s">
        <v>19</v>
      </c>
      <c r="B94" s="66" t="s">
        <v>12</v>
      </c>
      <c r="C94" s="66" t="s">
        <v>9</v>
      </c>
      <c r="D94" s="66" t="s">
        <v>326</v>
      </c>
      <c r="E94" s="86">
        <f t="array" ref="E94">IFERROR(INDEX(DATA!$H$133:$H$368,MATCH(1,(DATA!$D$133:$D$368=Topline!B94)*(DATA!$E$133:$E$368=Topline!D94),0)),"n/a")</f>
        <v>2111888</v>
      </c>
      <c r="F94" s="77">
        <f t="array" ref="F94">IFERROR(INDEX(DATA!$I$133:$I$368,MATCH(1,(DATA!$D$133:$D$368=Topline!B94)*(DATA!$E$133:$E$368=Topline!D94),0)),"n/a")</f>
        <v>-1E-3</v>
      </c>
      <c r="G94" s="86">
        <f t="array" ref="G94">IFERROR(INDEX(DATA!$R$133:$R$368,MATCH(1,(DATA!$D$133:$D$368=Topline!B94)*(DATA!$E$133:$E$368=Topline!D94),0)),"n/a")</f>
        <v>6627502</v>
      </c>
      <c r="H94" s="77">
        <f t="array" ref="H94">IFERROR(INDEX(DATA!$S$133:$S$368,MATCH(1,(DATA!$D$133:$D$368=Topline!B94)*(DATA!$E$133:$E$368=Topline!D94),0)),"n/a")</f>
        <v>1.7000000000000001E-2</v>
      </c>
      <c r="I94" s="86">
        <f t="array" ref="I94">IFERROR(INDEX(DATA!$AB$133:$AB$368,MATCH(1,(DATA!$D$133:$D$368=Topline!B94)*(DATA!$E$133:$E$368=Topline!D94),0)),"n/a")</f>
        <v>12634903</v>
      </c>
      <c r="J94" s="77">
        <f t="array" ref="J94">IFERROR(INDEX(DATA!$AC$133:$AC$368,MATCH(1,(DATA!$D$133:$D$368=Topline!B94)*(DATA!$E$133:$E$368=Topline!D94),0)),"n/a")</f>
        <v>1.7000000000000001E-2</v>
      </c>
      <c r="K94" s="86">
        <f t="array" ref="K94">IFERROR(INDEX(DATA!$AL$133:$AL$368,MATCH(1,(DATA!$D$133:$D$368=Topline!B94)*(DATA!$E$133:$E$368=Topline!D94),0)),"n/a")</f>
        <v>25309579</v>
      </c>
      <c r="L94" s="77">
        <f t="array" ref="L94">IFERROR(INDEX(DATA!$AM$133:$AM$368,MATCH(1,(DATA!$D$133:$D$368=Topline!B94)*(DATA!$E$133:$E$368=Topline!D94),0)),"n/a")</f>
        <v>2.5999999999999999E-2</v>
      </c>
      <c r="R94" s="66"/>
      <c r="S94" s="66"/>
      <c r="T94" s="66"/>
      <c r="U94" s="66"/>
      <c r="V94" s="66"/>
      <c r="W94" s="66"/>
      <c r="X94" s="66"/>
      <c r="Y94" s="66"/>
    </row>
    <row r="95" spans="1:25" x14ac:dyDescent="0.2">
      <c r="A95" s="75" t="s">
        <v>19</v>
      </c>
      <c r="B95" s="66" t="s">
        <v>12</v>
      </c>
      <c r="C95" s="66" t="s">
        <v>9</v>
      </c>
      <c r="D95" s="66" t="s">
        <v>327</v>
      </c>
      <c r="E95" s="86">
        <f t="array" ref="E95">IFERROR(INDEX(DATA!$H$133:$H$368,MATCH(1,(DATA!$D$133:$D$368=Topline!B95)*(DATA!$E$133:$E$368=Topline!D95),0)),"n/a")</f>
        <v>16220329</v>
      </c>
      <c r="F95" s="77">
        <f t="array" ref="F95">IFERROR(INDEX(DATA!$I$133:$I$368,MATCH(1,(DATA!$D$133:$D$368=Topline!B95)*(DATA!$E$133:$E$368=Topline!D95),0)),"n/a")</f>
        <v>8.0000000000000002E-3</v>
      </c>
      <c r="G95" s="86">
        <f t="array" ref="G95">IFERROR(INDEX(DATA!$R$133:$R$368,MATCH(1,(DATA!$D$133:$D$368=Topline!B95)*(DATA!$E$133:$E$368=Topline!D95),0)),"n/a")</f>
        <v>51850569</v>
      </c>
      <c r="H95" s="77">
        <f t="array" ref="H95">IFERROR(INDEX(DATA!$S$133:$S$368,MATCH(1,(DATA!$D$133:$D$368=Topline!B95)*(DATA!$E$133:$E$368=Topline!D95),0)),"n/a")</f>
        <v>2.5000000000000001E-2</v>
      </c>
      <c r="I95" s="86">
        <f t="array" ref="I95">IFERROR(INDEX(DATA!$AB$133:$AB$368,MATCH(1,(DATA!$D$133:$D$368=Topline!B95)*(DATA!$E$133:$E$368=Topline!D95),0)),"n/a")</f>
        <v>96985850</v>
      </c>
      <c r="J95" s="77">
        <f t="array" ref="J95">IFERROR(INDEX(DATA!$AC$133:$AC$368,MATCH(1,(DATA!$D$133:$D$368=Topline!B95)*(DATA!$E$133:$E$368=Topline!D95),0)),"n/a")</f>
        <v>1.4999999999999999E-2</v>
      </c>
      <c r="K95" s="86">
        <f t="array" ref="K95">IFERROR(INDEX(DATA!$AL$133:$AL$368,MATCH(1,(DATA!$D$133:$D$368=Topline!B95)*(DATA!$E$133:$E$368=Topline!D95),0)),"n/a")</f>
        <v>193582950</v>
      </c>
      <c r="L95" s="77">
        <f t="array" ref="L95">IFERROR(INDEX(DATA!$AM$133:$AM$368,MATCH(1,(DATA!$D$133:$D$368=Topline!B95)*(DATA!$E$133:$E$368=Topline!D95),0)),"n/a")</f>
        <v>1.4999999999999999E-2</v>
      </c>
      <c r="R95" s="66"/>
      <c r="S95" s="66"/>
      <c r="T95" s="66"/>
      <c r="U95" s="66"/>
      <c r="V95" s="66"/>
      <c r="W95" s="66"/>
      <c r="X95" s="66"/>
      <c r="Y95" s="66"/>
    </row>
    <row r="96" spans="1:25" x14ac:dyDescent="0.2">
      <c r="A96" s="75"/>
      <c r="E96" s="80"/>
      <c r="F96" s="77"/>
      <c r="G96" s="81"/>
      <c r="H96" s="77"/>
      <c r="I96" s="81"/>
      <c r="J96" s="82"/>
      <c r="K96" s="81"/>
      <c r="L96" s="77"/>
      <c r="R96" s="66"/>
      <c r="S96" s="66"/>
      <c r="T96" s="66"/>
      <c r="U96" s="66"/>
      <c r="V96" s="66"/>
      <c r="W96" s="66"/>
      <c r="X96" s="66"/>
      <c r="Y96" s="66"/>
    </row>
    <row r="97" spans="1:25" x14ac:dyDescent="0.2">
      <c r="A97" s="75" t="s">
        <v>19</v>
      </c>
      <c r="B97" s="66" t="s">
        <v>12</v>
      </c>
      <c r="C97" s="66" t="s">
        <v>25</v>
      </c>
      <c r="D97" s="66" t="s">
        <v>319</v>
      </c>
      <c r="E97" s="86">
        <f t="array" ref="E97">IFERROR(INDEX(DATA!$J$133:$J$368,MATCH(1,(DATA!$D$133:$D$368=Topline!B97)*(DATA!$E$133:$E$368=Topline!D97),0)),"n/a")</f>
        <v>3159492</v>
      </c>
      <c r="F97" s="77">
        <f t="array" ref="F97">IFERROR(INDEX(DATA!$K$133:$K$368,MATCH(1,(DATA!$D$133:$D$368=Topline!B97)*(DATA!$E$133:$E$368=Topline!D97),0)),"n/a")</f>
        <v>-5.3999999999999999E-2</v>
      </c>
      <c r="G97" s="86">
        <f t="array" ref="G97">IFERROR(INDEX(DATA!$T$133:$T$368,MATCH(1,(DATA!$D$133:$D$368=Topline!B97)*(DATA!$E$133:$E$368=Topline!D97),0)),"n/a")</f>
        <v>10212993</v>
      </c>
      <c r="H97" s="77">
        <f t="array" ref="H97">IFERROR(INDEX(DATA!$U$133:$U$368,MATCH(1,(DATA!$D$133:$D$368=Topline!B97)*(DATA!$E$133:$E$368=Topline!D97),0)),"n/a")</f>
        <v>-1.6E-2</v>
      </c>
      <c r="I97" s="86">
        <f t="array" ref="I97">IFERROR(INDEX(DATA!$AD$133:$AD$368,MATCH(1,(DATA!$D$133:$D$368=Topline!B97)*(DATA!$E$133:$E$368=Topline!D97),0)),"n/a")</f>
        <v>19312415</v>
      </c>
      <c r="J97" s="77">
        <f t="array" ref="J97">IFERROR(INDEX(DATA!$AE$133:$AE$368,MATCH(1,(DATA!$D$133:$D$368=Topline!B97)*(DATA!$E$133:$E$368=Topline!D97),0)),"n/a")</f>
        <v>-5.0000000000000001E-3</v>
      </c>
      <c r="K97" s="86">
        <f t="array" ref="K97">IFERROR(INDEX(DATA!$AN$133:$AN$368,MATCH(1,(DATA!$D$133:$D$368=Topline!B97)*(DATA!$E$133:$E$368=Topline!D97),0)),"n/a")</f>
        <v>38321810</v>
      </c>
      <c r="L97" s="77">
        <f t="array" ref="L97">IFERROR(INDEX(DATA!$AO$133:$AO$368,MATCH(1,(DATA!$D$133:$D$368=Topline!B97)*(DATA!$E$133:$E$368=Topline!D97),0)),"n/a")</f>
        <v>1.9E-2</v>
      </c>
      <c r="R97" s="66"/>
      <c r="S97" s="66"/>
      <c r="T97" s="66"/>
      <c r="U97" s="66"/>
      <c r="V97" s="66"/>
      <c r="W97" s="66"/>
      <c r="X97" s="66"/>
      <c r="Y97" s="66"/>
    </row>
    <row r="98" spans="1:25" x14ac:dyDescent="0.2">
      <c r="A98" s="75" t="s">
        <v>19</v>
      </c>
      <c r="B98" s="66" t="s">
        <v>12</v>
      </c>
      <c r="C98" s="66" t="s">
        <v>25</v>
      </c>
      <c r="D98" s="66" t="s">
        <v>320</v>
      </c>
      <c r="E98" s="86">
        <f t="array" ref="E98">IFERROR(INDEX(DATA!$J$133:$J$368,MATCH(1,(DATA!$D$133:$D$368=Topline!B98)*(DATA!$E$133:$E$368=Topline!D98),0)),"n/a")</f>
        <v>4203261</v>
      </c>
      <c r="F98" s="77">
        <f t="array" ref="F98">IFERROR(INDEX(DATA!$K$133:$K$368,MATCH(1,(DATA!$D$133:$D$368=Topline!B98)*(DATA!$E$133:$E$368=Topline!D98),0)),"n/a")</f>
        <v>-2.1999999999999999E-2</v>
      </c>
      <c r="G98" s="86">
        <f t="array" ref="G98">IFERROR(INDEX(DATA!$T$133:$T$368,MATCH(1,(DATA!$D$133:$D$368=Topline!B98)*(DATA!$E$133:$E$368=Topline!D98),0)),"n/a")</f>
        <v>12585195</v>
      </c>
      <c r="H98" s="77">
        <f t="array" ref="H98">IFERROR(INDEX(DATA!$U$133:$U$368,MATCH(1,(DATA!$D$133:$D$368=Topline!B98)*(DATA!$E$133:$E$368=Topline!D98),0)),"n/a")</f>
        <v>6.0000000000000001E-3</v>
      </c>
      <c r="I98" s="86">
        <f t="array" ref="I98">IFERROR(INDEX(DATA!$AD$133:$AD$368,MATCH(1,(DATA!$D$133:$D$368=Topline!B98)*(DATA!$E$133:$E$368=Topline!D98),0)),"n/a")</f>
        <v>23953280</v>
      </c>
      <c r="J98" s="77">
        <f t="array" ref="J98">IFERROR(INDEX(DATA!$AE$133:$AE$368,MATCH(1,(DATA!$D$133:$D$368=Topline!B98)*(DATA!$E$133:$E$368=Topline!D98),0)),"n/a")</f>
        <v>-1.7999999999999999E-2</v>
      </c>
      <c r="K98" s="86">
        <f t="array" ref="K98">IFERROR(INDEX(DATA!$AN$133:$AN$368,MATCH(1,(DATA!$D$133:$D$368=Topline!B98)*(DATA!$E$133:$E$368=Topline!D98),0)),"n/a")</f>
        <v>48466882</v>
      </c>
      <c r="L98" s="77">
        <f t="array" ref="L98">IFERROR(INDEX(DATA!$AO$133:$AO$368,MATCH(1,(DATA!$D$133:$D$368=Topline!B98)*(DATA!$E$133:$E$368=Topline!D98),0)),"n/a")</f>
        <v>-1.6E-2</v>
      </c>
      <c r="R98" s="66"/>
      <c r="S98" s="66"/>
      <c r="T98" s="66"/>
      <c r="U98" s="66"/>
      <c r="V98" s="66"/>
      <c r="W98" s="66"/>
      <c r="X98" s="66"/>
      <c r="Y98" s="66"/>
    </row>
    <row r="99" spans="1:25" x14ac:dyDescent="0.2">
      <c r="A99" s="75" t="s">
        <v>19</v>
      </c>
      <c r="B99" s="66" t="s">
        <v>12</v>
      </c>
      <c r="C99" s="66" t="s">
        <v>25</v>
      </c>
      <c r="D99" s="66" t="s">
        <v>321</v>
      </c>
      <c r="E99" s="86">
        <f t="array" ref="E99">IFERROR(INDEX(DATA!$J$133:$J$368,MATCH(1,(DATA!$D$133:$D$368=Topline!B99)*(DATA!$E$133:$E$368=Topline!D99),0)),"n/a")</f>
        <v>2722765</v>
      </c>
      <c r="F99" s="77">
        <f t="array" ref="F99">IFERROR(INDEX(DATA!$K$133:$K$368,MATCH(1,(DATA!$D$133:$D$368=Topline!B99)*(DATA!$E$133:$E$368=Topline!D99),0)),"n/a")</f>
        <v>-2.1000000000000001E-2</v>
      </c>
      <c r="G99" s="86">
        <f t="array" ref="G99">IFERROR(INDEX(DATA!$T$133:$T$368,MATCH(1,(DATA!$D$133:$D$368=Topline!B99)*(DATA!$E$133:$E$368=Topline!D99),0)),"n/a")</f>
        <v>8123050</v>
      </c>
      <c r="H99" s="77">
        <f t="array" ref="H99">IFERROR(INDEX(DATA!$U$133:$U$368,MATCH(1,(DATA!$D$133:$D$368=Topline!B99)*(DATA!$E$133:$E$368=Topline!D99),0)),"n/a")</f>
        <v>-3.7999999999999999E-2</v>
      </c>
      <c r="I99" s="86">
        <f t="array" ref="I99">IFERROR(INDEX(DATA!$AD$133:$AD$368,MATCH(1,(DATA!$D$133:$D$368=Topline!B99)*(DATA!$E$133:$E$368=Topline!D99),0)),"n/a")</f>
        <v>15576948</v>
      </c>
      <c r="J99" s="77">
        <f t="array" ref="J99">IFERROR(INDEX(DATA!$AE$133:$AE$368,MATCH(1,(DATA!$D$133:$D$368=Topline!B99)*(DATA!$E$133:$E$368=Topline!D99),0)),"n/a")</f>
        <v>-6.7000000000000004E-2</v>
      </c>
      <c r="K99" s="86">
        <f t="array" ref="K99">IFERROR(INDEX(DATA!$AN$133:$AN$368,MATCH(1,(DATA!$D$133:$D$368=Topline!B99)*(DATA!$E$133:$E$368=Topline!D99),0)),"n/a")</f>
        <v>32204240</v>
      </c>
      <c r="L99" s="77">
        <f t="array" ref="L99">IFERROR(INDEX(DATA!$AO$133:$AO$368,MATCH(1,(DATA!$D$133:$D$368=Topline!B99)*(DATA!$E$133:$E$368=Topline!D99),0)),"n/a")</f>
        <v>-5.7000000000000002E-2</v>
      </c>
      <c r="R99" s="66"/>
      <c r="S99" s="66"/>
      <c r="T99" s="66"/>
      <c r="U99" s="66"/>
      <c r="V99" s="66"/>
      <c r="W99" s="66"/>
      <c r="X99" s="66"/>
      <c r="Y99" s="66"/>
    </row>
    <row r="100" spans="1:25" x14ac:dyDescent="0.2">
      <c r="A100" s="75" t="s">
        <v>19</v>
      </c>
      <c r="B100" s="66" t="s">
        <v>12</v>
      </c>
      <c r="C100" s="66" t="s">
        <v>25</v>
      </c>
      <c r="D100" s="66" t="s">
        <v>322</v>
      </c>
      <c r="E100" s="86">
        <f t="array" ref="E100">IFERROR(INDEX(DATA!$J$133:$J$368,MATCH(1,(DATA!$D$133:$D$368=Topline!B100)*(DATA!$E$133:$E$368=Topline!D100),0)),"n/a")</f>
        <v>5302361</v>
      </c>
      <c r="F100" s="77">
        <f t="array" ref="F100">IFERROR(INDEX(DATA!$K$133:$K$368,MATCH(1,(DATA!$D$133:$D$368=Topline!B100)*(DATA!$E$133:$E$368=Topline!D100),0)),"n/a")</f>
        <v>8.3000000000000004E-2</v>
      </c>
      <c r="G100" s="86">
        <f t="array" ref="G100">IFERROR(INDEX(DATA!$T$133:$T$368,MATCH(1,(DATA!$D$133:$D$368=Topline!B100)*(DATA!$E$133:$E$368=Topline!D100),0)),"n/a")</f>
        <v>17602824</v>
      </c>
      <c r="H100" s="77">
        <f t="array" ref="H100">IFERROR(INDEX(DATA!$U$133:$U$368,MATCH(1,(DATA!$D$133:$D$368=Topline!B100)*(DATA!$E$133:$E$368=Topline!D100),0)),"n/a")</f>
        <v>6.4000000000000001E-2</v>
      </c>
      <c r="I100" s="86">
        <f t="array" ref="I100">IFERROR(INDEX(DATA!$AD$133:$AD$368,MATCH(1,(DATA!$D$133:$D$368=Topline!B100)*(DATA!$E$133:$E$368=Topline!D100),0)),"n/a")</f>
        <v>32407482</v>
      </c>
      <c r="J100" s="77">
        <f t="array" ref="J100">IFERROR(INDEX(DATA!$AE$133:$AE$368,MATCH(1,(DATA!$D$133:$D$368=Topline!B100)*(DATA!$E$133:$E$368=Topline!D100),0)),"n/a")</f>
        <v>0.05</v>
      </c>
      <c r="K100" s="86">
        <f t="array" ref="K100">IFERROR(INDEX(DATA!$AN$133:$AN$368,MATCH(1,(DATA!$D$133:$D$368=Topline!B100)*(DATA!$E$133:$E$368=Topline!D100),0)),"n/a")</f>
        <v>62882508</v>
      </c>
      <c r="L100" s="77">
        <f t="array" ref="L100">IFERROR(INDEX(DATA!$AO$133:$AO$368,MATCH(1,(DATA!$D$133:$D$368=Topline!B100)*(DATA!$E$133:$E$368=Topline!D100),0)),"n/a")</f>
        <v>1.7999999999999999E-2</v>
      </c>
      <c r="R100" s="66"/>
      <c r="S100" s="66"/>
      <c r="T100" s="66"/>
      <c r="U100" s="66"/>
      <c r="V100" s="66"/>
      <c r="W100" s="66"/>
      <c r="X100" s="66"/>
      <c r="Y100" s="66"/>
    </row>
    <row r="101" spans="1:25" x14ac:dyDescent="0.2">
      <c r="A101" s="75" t="s">
        <v>19</v>
      </c>
      <c r="B101" s="66" t="s">
        <v>12</v>
      </c>
      <c r="C101" s="66" t="s">
        <v>25</v>
      </c>
      <c r="D101" s="66" t="s">
        <v>323</v>
      </c>
      <c r="E101" s="86">
        <f t="array" ref="E101">IFERROR(INDEX(DATA!$J$133:$J$368,MATCH(1,(DATA!$D$133:$D$368=Topline!B101)*(DATA!$E$133:$E$368=Topline!D101),0)),"n/a")</f>
        <v>2194001</v>
      </c>
      <c r="F101" s="77">
        <f t="array" ref="F101">IFERROR(INDEX(DATA!$K$133:$K$368,MATCH(1,(DATA!$D$133:$D$368=Topline!B101)*(DATA!$E$133:$E$368=Topline!D101),0)),"n/a")</f>
        <v>-4.0000000000000001E-3</v>
      </c>
      <c r="G101" s="86">
        <f t="array" ref="G101">IFERROR(INDEX(DATA!$T$133:$T$368,MATCH(1,(DATA!$D$133:$D$368=Topline!B101)*(DATA!$E$133:$E$368=Topline!D101),0)),"n/a")</f>
        <v>6614442</v>
      </c>
      <c r="H101" s="77">
        <f t="array" ref="H101">IFERROR(INDEX(DATA!$U$133:$U$368,MATCH(1,(DATA!$D$133:$D$368=Topline!B101)*(DATA!$E$133:$E$368=Topline!D101),0)),"n/a")</f>
        <v>8.5000000000000006E-2</v>
      </c>
      <c r="I101" s="86">
        <f t="array" ref="I101">IFERROR(INDEX(DATA!$AD$133:$AD$368,MATCH(1,(DATA!$D$133:$D$368=Topline!B101)*(DATA!$E$133:$E$368=Topline!D101),0)),"n/a")</f>
        <v>12155792</v>
      </c>
      <c r="J101" s="77">
        <f t="array" ref="J101">IFERROR(INDEX(DATA!$AE$133:$AE$368,MATCH(1,(DATA!$D$133:$D$368=Topline!B101)*(DATA!$E$133:$E$368=Topline!D101),0)),"n/a")</f>
        <v>4.7E-2</v>
      </c>
      <c r="K101" s="86">
        <f t="array" ref="K101">IFERROR(INDEX(DATA!$AN$133:$AN$368,MATCH(1,(DATA!$D$133:$D$368=Topline!B101)*(DATA!$E$133:$E$368=Topline!D101),0)),"n/a")</f>
        <v>24198061</v>
      </c>
      <c r="L101" s="77">
        <f t="array" ref="L101">IFERROR(INDEX(DATA!$AO$133:$AO$368,MATCH(1,(DATA!$D$133:$D$368=Topline!B101)*(DATA!$E$133:$E$368=Topline!D101),0)),"n/a")</f>
        <v>3.6999999999999998E-2</v>
      </c>
      <c r="R101" s="66"/>
      <c r="S101" s="66"/>
      <c r="T101" s="66"/>
      <c r="U101" s="66"/>
      <c r="V101" s="66"/>
      <c r="W101" s="66"/>
      <c r="X101" s="66"/>
      <c r="Y101" s="66"/>
    </row>
    <row r="102" spans="1:25" x14ac:dyDescent="0.2">
      <c r="A102" s="75" t="s">
        <v>19</v>
      </c>
      <c r="B102" s="66" t="s">
        <v>12</v>
      </c>
      <c r="C102" s="66" t="s">
        <v>25</v>
      </c>
      <c r="D102" s="66" t="s">
        <v>324</v>
      </c>
      <c r="E102" s="86">
        <f t="array" ref="E102">IFERROR(INDEX(DATA!$J$133:$J$368,MATCH(1,(DATA!$D$133:$D$368=Topline!B102)*(DATA!$E$133:$E$368=Topline!D102),0)),"n/a")</f>
        <v>2228182</v>
      </c>
      <c r="F102" s="77">
        <f t="array" ref="F102">IFERROR(INDEX(DATA!$K$133:$K$368,MATCH(1,(DATA!$D$133:$D$368=Topline!B102)*(DATA!$E$133:$E$368=Topline!D102),0)),"n/a")</f>
        <v>-0.06</v>
      </c>
      <c r="G102" s="86">
        <f t="array" ref="G102">IFERROR(INDEX(DATA!$T$133:$T$368,MATCH(1,(DATA!$D$133:$D$368=Topline!B102)*(DATA!$E$133:$E$368=Topline!D102),0)),"n/a")</f>
        <v>6746526</v>
      </c>
      <c r="H102" s="77">
        <f t="array" ref="H102">IFERROR(INDEX(DATA!$U$133:$U$368,MATCH(1,(DATA!$D$133:$D$368=Topline!B102)*(DATA!$E$133:$E$368=Topline!D102),0)),"n/a")</f>
        <v>1E-3</v>
      </c>
      <c r="I102" s="86">
        <f t="array" ref="I102">IFERROR(INDEX(DATA!$AD$133:$AD$368,MATCH(1,(DATA!$D$133:$D$368=Topline!B102)*(DATA!$E$133:$E$368=Topline!D102),0)),"n/a")</f>
        <v>13364304</v>
      </c>
      <c r="J102" s="77">
        <f t="array" ref="J102">IFERROR(INDEX(DATA!$AE$133:$AE$368,MATCH(1,(DATA!$D$133:$D$368=Topline!B102)*(DATA!$E$133:$E$368=Topline!D102),0)),"n/a")</f>
        <v>-3.1E-2</v>
      </c>
      <c r="K102" s="86">
        <f t="array" ref="K102">IFERROR(INDEX(DATA!$AN$133:$AN$368,MATCH(1,(DATA!$D$133:$D$368=Topline!B102)*(DATA!$E$133:$E$368=Topline!D102),0)),"n/a")</f>
        <v>27819116</v>
      </c>
      <c r="L102" s="77">
        <f t="array" ref="L102">IFERROR(INDEX(DATA!$AO$133:$AO$368,MATCH(1,(DATA!$D$133:$D$368=Topline!B102)*(DATA!$E$133:$E$368=Topline!D102),0)),"n/a")</f>
        <v>-0.03</v>
      </c>
      <c r="R102" s="66"/>
      <c r="S102" s="66"/>
      <c r="T102" s="66"/>
      <c r="U102" s="66"/>
      <c r="V102" s="66"/>
      <c r="W102" s="66"/>
      <c r="X102" s="66"/>
      <c r="Y102" s="66"/>
    </row>
    <row r="103" spans="1:25" x14ac:dyDescent="0.2">
      <c r="A103" s="75" t="s">
        <v>19</v>
      </c>
      <c r="B103" s="66" t="s">
        <v>12</v>
      </c>
      <c r="C103" s="66" t="s">
        <v>25</v>
      </c>
      <c r="D103" s="66" t="s">
        <v>325</v>
      </c>
      <c r="E103" s="86">
        <f t="array" ref="E103">IFERROR(INDEX(DATA!$J$133:$J$368,MATCH(1,(DATA!$D$133:$D$368=Topline!B103)*(DATA!$E$133:$E$368=Topline!D103),0)),"n/a")</f>
        <v>3231515</v>
      </c>
      <c r="F103" s="77">
        <f t="array" ref="F103">IFERROR(INDEX(DATA!$K$133:$K$368,MATCH(1,(DATA!$D$133:$D$368=Topline!B103)*(DATA!$E$133:$E$368=Topline!D103),0)),"n/a")</f>
        <v>-4.9000000000000002E-2</v>
      </c>
      <c r="G103" s="86">
        <f t="array" ref="G103">IFERROR(INDEX(DATA!$T$133:$T$368,MATCH(1,(DATA!$D$133:$D$368=Topline!B103)*(DATA!$E$133:$E$368=Topline!D103),0)),"n/a")</f>
        <v>9807819</v>
      </c>
      <c r="H103" s="77">
        <f t="array" ref="H103">IFERROR(INDEX(DATA!$U$133:$U$368,MATCH(1,(DATA!$D$133:$D$368=Topline!B103)*(DATA!$E$133:$E$368=Topline!D103),0)),"n/a")</f>
        <v>2.3E-2</v>
      </c>
      <c r="I103" s="86">
        <f t="array" ref="I103">IFERROR(INDEX(DATA!$AD$133:$AD$368,MATCH(1,(DATA!$D$133:$D$368=Topline!B103)*(DATA!$E$133:$E$368=Topline!D103),0)),"n/a")</f>
        <v>18719860</v>
      </c>
      <c r="J103" s="77">
        <f t="array" ref="J103">IFERROR(INDEX(DATA!$AE$133:$AE$368,MATCH(1,(DATA!$D$133:$D$368=Topline!B103)*(DATA!$E$133:$E$368=Topline!D103),0)),"n/a")</f>
        <v>3.0000000000000001E-3</v>
      </c>
      <c r="K103" s="86">
        <f t="array" ref="K103">IFERROR(INDEX(DATA!$AN$133:$AN$368,MATCH(1,(DATA!$D$133:$D$368=Topline!B103)*(DATA!$E$133:$E$368=Topline!D103),0)),"n/a")</f>
        <v>37989090</v>
      </c>
      <c r="L103" s="77">
        <f t="array" ref="L103">IFERROR(INDEX(DATA!$AO$133:$AO$368,MATCH(1,(DATA!$D$133:$D$368=Topline!B103)*(DATA!$E$133:$E$368=Topline!D103),0)),"n/a")</f>
        <v>5.0000000000000001E-3</v>
      </c>
      <c r="R103" s="66"/>
      <c r="S103" s="66"/>
      <c r="T103" s="66"/>
      <c r="U103" s="66"/>
      <c r="V103" s="66"/>
      <c r="W103" s="66"/>
      <c r="X103" s="66"/>
      <c r="Y103" s="66"/>
    </row>
    <row r="104" spans="1:25" x14ac:dyDescent="0.2">
      <c r="A104" s="75" t="s">
        <v>19</v>
      </c>
      <c r="B104" s="66" t="s">
        <v>12</v>
      </c>
      <c r="C104" s="66" t="s">
        <v>25</v>
      </c>
      <c r="D104" s="66" t="s">
        <v>326</v>
      </c>
      <c r="E104" s="86">
        <f t="array" ref="E104">IFERROR(INDEX(DATA!$J$133:$J$368,MATCH(1,(DATA!$D$133:$D$368=Topline!B104)*(DATA!$E$133:$E$368=Topline!D104),0)),"n/a")</f>
        <v>3545616</v>
      </c>
      <c r="F104" s="77">
        <f t="array" ref="F104">IFERROR(INDEX(DATA!$K$133:$K$368,MATCH(1,(DATA!$D$133:$D$368=Topline!B104)*(DATA!$E$133:$E$368=Topline!D104),0)),"n/a")</f>
        <v>-5.8000000000000003E-2</v>
      </c>
      <c r="G104" s="86">
        <f t="array" ref="G104">IFERROR(INDEX(DATA!$T$133:$T$368,MATCH(1,(DATA!$D$133:$D$368=Topline!B104)*(DATA!$E$133:$E$368=Topline!D104),0)),"n/a")</f>
        <v>11084745</v>
      </c>
      <c r="H104" s="77">
        <f t="array" ref="H104">IFERROR(INDEX(DATA!$U$133:$U$368,MATCH(1,(DATA!$D$133:$D$368=Topline!B104)*(DATA!$E$133:$E$368=Topline!D104),0)),"n/a")</f>
        <v>-3.5999999999999997E-2</v>
      </c>
      <c r="I104" s="86">
        <f t="array" ref="I104">IFERROR(INDEX(DATA!$AD$133:$AD$368,MATCH(1,(DATA!$D$133:$D$368=Topline!B104)*(DATA!$E$133:$E$368=Topline!D104),0)),"n/a")</f>
        <v>21311833</v>
      </c>
      <c r="J104" s="77">
        <f t="array" ref="J104">IFERROR(INDEX(DATA!$AE$133:$AE$368,MATCH(1,(DATA!$D$133:$D$368=Topline!B104)*(DATA!$E$133:$E$368=Topline!D104),0)),"n/a")</f>
        <v>-2.9000000000000001E-2</v>
      </c>
      <c r="K104" s="86">
        <f t="array" ref="K104">IFERROR(INDEX(DATA!$AN$133:$AN$368,MATCH(1,(DATA!$D$133:$D$368=Topline!B104)*(DATA!$E$133:$E$368=Topline!D104),0)),"n/a")</f>
        <v>43350311</v>
      </c>
      <c r="L104" s="77">
        <f t="array" ref="L104">IFERROR(INDEX(DATA!$AO$133:$AO$368,MATCH(1,(DATA!$D$133:$D$368=Topline!B104)*(DATA!$E$133:$E$368=Topline!D104),0)),"n/a")</f>
        <v>-8.0000000000000002E-3</v>
      </c>
      <c r="R104" s="66"/>
      <c r="S104" s="66"/>
      <c r="T104" s="66"/>
      <c r="U104" s="66"/>
      <c r="V104" s="66"/>
      <c r="W104" s="66"/>
      <c r="X104" s="66"/>
      <c r="Y104" s="66"/>
    </row>
    <row r="105" spans="1:25" x14ac:dyDescent="0.2">
      <c r="A105" s="75" t="s">
        <v>19</v>
      </c>
      <c r="B105" s="66" t="s">
        <v>12</v>
      </c>
      <c r="C105" s="66" t="s">
        <v>25</v>
      </c>
      <c r="D105" s="66" t="s">
        <v>327</v>
      </c>
      <c r="E105" s="86">
        <f t="array" ref="E105">IFERROR(INDEX(DATA!$J$133:$J$368,MATCH(1,(DATA!$D$133:$D$368=Topline!B105)*(DATA!$E$133:$E$368=Topline!D105),0)),"n/a")</f>
        <v>26587193</v>
      </c>
      <c r="F105" s="77">
        <f t="array" ref="F105">IFERROR(INDEX(DATA!$K$133:$K$368,MATCH(1,(DATA!$D$133:$D$368=Topline!B105)*(DATA!$E$133:$E$368=Topline!D105),0)),"n/a")</f>
        <v>-1.7000000000000001E-2</v>
      </c>
      <c r="G105" s="86">
        <f t="array" ref="G105">IFERROR(INDEX(DATA!$T$133:$T$368,MATCH(1,(DATA!$D$133:$D$368=Topline!B105)*(DATA!$E$133:$E$368=Topline!D105),0)),"n/a")</f>
        <v>82777595</v>
      </c>
      <c r="H105" s="77">
        <f t="array" ref="H105">IFERROR(INDEX(DATA!$U$133:$U$368,MATCH(1,(DATA!$D$133:$D$368=Topline!B105)*(DATA!$E$133:$E$368=Topline!D105),0)),"n/a")</f>
        <v>1.2E-2</v>
      </c>
      <c r="I105" s="86">
        <f t="array" ref="I105">IFERROR(INDEX(DATA!$AD$133:$AD$368,MATCH(1,(DATA!$D$133:$D$368=Topline!B105)*(DATA!$E$133:$E$368=Topline!D105),0)),"n/a")</f>
        <v>156801914</v>
      </c>
      <c r="J105" s="77">
        <f t="array" ref="J105">IFERROR(INDEX(DATA!$AE$133:$AE$368,MATCH(1,(DATA!$D$133:$D$368=Topline!B105)*(DATA!$E$133:$E$368=Topline!D105),0)),"n/a")</f>
        <v>-4.0000000000000001E-3</v>
      </c>
      <c r="K105" s="86">
        <f t="array" ref="K105">IFERROR(INDEX(DATA!$AN$133:$AN$368,MATCH(1,(DATA!$D$133:$D$368=Topline!B105)*(DATA!$E$133:$E$368=Topline!D105),0)),"n/a")</f>
        <v>315232020</v>
      </c>
      <c r="L105" s="77">
        <f t="array" ref="L105">IFERROR(INDEX(DATA!$AO$133:$AO$368,MATCH(1,(DATA!$D$133:$D$368=Topline!B105)*(DATA!$E$133:$E$368=Topline!D105),0)),"n/a")</f>
        <v>-3.0000000000000001E-3</v>
      </c>
      <c r="R105" s="66"/>
      <c r="S105" s="66"/>
      <c r="T105" s="66"/>
      <c r="U105" s="66"/>
      <c r="V105" s="66"/>
      <c r="W105" s="66"/>
      <c r="X105" s="66"/>
      <c r="Y105" s="66"/>
    </row>
    <row r="106" spans="1:25" x14ac:dyDescent="0.2">
      <c r="A106" s="75"/>
      <c r="E106" s="80"/>
      <c r="F106" s="77"/>
      <c r="G106" s="81"/>
      <c r="H106" s="77"/>
      <c r="I106" s="81"/>
      <c r="J106" s="82"/>
      <c r="K106" s="81"/>
      <c r="L106" s="77"/>
      <c r="R106" s="66"/>
      <c r="S106" s="66"/>
      <c r="T106" s="66"/>
      <c r="U106" s="66"/>
      <c r="V106" s="66"/>
      <c r="W106" s="66"/>
      <c r="X106" s="66"/>
      <c r="Y106" s="66"/>
    </row>
    <row r="107" spans="1:25" x14ac:dyDescent="0.2">
      <c r="A107" s="75" t="s">
        <v>19</v>
      </c>
      <c r="B107" s="66" t="s">
        <v>12</v>
      </c>
      <c r="C107" s="66" t="s">
        <v>10</v>
      </c>
      <c r="D107" s="66" t="s">
        <v>319</v>
      </c>
      <c r="E107" s="87">
        <f t="array" ref="E107">IFERROR(INDEX(DATA!$L$133:$L$368,MATCH(1,(DATA!$D$133:$D$368=Topline!B107)*(DATA!$E$133:$E$368=Topline!D107),0)),"n/a")</f>
        <v>3.92</v>
      </c>
      <c r="F107" s="77">
        <f t="array" ref="F107">IFERROR(INDEX(DATA!$M$133:$M$368,MATCH(1,(DATA!$D$133:$D$368=Topline!B107)*(DATA!$E$133:$E$368=Topline!D107),0)),"n/a")</f>
        <v>0.04</v>
      </c>
      <c r="G107" s="87">
        <f t="array" ref="G107">IFERROR(INDEX(DATA!$V$133:$V$368,MATCH(1,(DATA!$D$133:$D$368=Topline!B107)*(DATA!$E$133:$E$368=Topline!D107),0)),"n/a")</f>
        <v>3.95</v>
      </c>
      <c r="H107" s="77">
        <f t="array" ref="H107">IFERROR(INDEX(DATA!$W$133:$W$368,MATCH(1,(DATA!$D$133:$D$368=Topline!B107)*(DATA!$E$133:$E$368=Topline!D107),0)),"n/a")</f>
        <v>4.2000000000000003E-2</v>
      </c>
      <c r="I107" s="87">
        <f t="array" ref="I107">IFERROR(INDEX(DATA!$AF$133:$AF$368,MATCH(1,(DATA!$D$133:$D$368=Topline!B107)*(DATA!$E$133:$E$368=Topline!D107),0)),"n/a")</f>
        <v>3.89</v>
      </c>
      <c r="J107" s="77">
        <f t="array" ref="J107">IFERROR(INDEX(DATA!$AG$133:$AG$368,MATCH(1,(DATA!$D$133:$D$368=Topline!B107)*(DATA!$E$133:$E$368=Topline!D107),0)),"n/a")</f>
        <v>3.4000000000000002E-2</v>
      </c>
      <c r="K107" s="87">
        <f t="array" ref="K107">IFERROR(INDEX(DATA!$AP$133:$AP$368,MATCH(1,(DATA!$D$133:$D$368=Topline!B107)*(DATA!$E$133:$E$368=Topline!D107),0)),"n/a")</f>
        <v>3.84</v>
      </c>
      <c r="L107" s="77">
        <f t="array" ref="L107">IFERROR(INDEX(DATA!$AQ$133:$AQ$368,MATCH(1,(DATA!$D$133:$D$368=Topline!B107)*(DATA!$E$133:$E$368=Topline!D107),0)),"n/a")</f>
        <v>8.9999999999999993E-3</v>
      </c>
      <c r="R107" s="66"/>
      <c r="S107" s="66"/>
      <c r="T107" s="66"/>
      <c r="U107" s="66"/>
      <c r="V107" s="66"/>
      <c r="W107" s="66"/>
      <c r="X107" s="66"/>
      <c r="Y107" s="66"/>
    </row>
    <row r="108" spans="1:25" x14ac:dyDescent="0.2">
      <c r="A108" s="75" t="s">
        <v>19</v>
      </c>
      <c r="B108" s="66" t="s">
        <v>12</v>
      </c>
      <c r="C108" s="66" t="s">
        <v>10</v>
      </c>
      <c r="D108" s="66" t="s">
        <v>320</v>
      </c>
      <c r="E108" s="87">
        <f t="array" ref="E108">IFERROR(INDEX(DATA!$L$133:$L$368,MATCH(1,(DATA!$D$133:$D$368=Topline!B108)*(DATA!$E$133:$E$368=Topline!D108),0)),"n/a")</f>
        <v>3.53</v>
      </c>
      <c r="F108" s="77">
        <f t="array" ref="F108">IFERROR(INDEX(DATA!$M$133:$M$368,MATCH(1,(DATA!$D$133:$D$368=Topline!B108)*(DATA!$E$133:$E$368=Topline!D108),0)),"n/a")</f>
        <v>1.4999999999999999E-2</v>
      </c>
      <c r="G108" s="87">
        <f t="array" ref="G108">IFERROR(INDEX(DATA!$V$133:$V$368,MATCH(1,(DATA!$D$133:$D$368=Topline!B108)*(DATA!$E$133:$E$368=Topline!D108),0)),"n/a")</f>
        <v>3.54</v>
      </c>
      <c r="H108" s="77">
        <f t="array" ref="H108">IFERROR(INDEX(DATA!$W$133:$W$368,MATCH(1,(DATA!$D$133:$D$368=Topline!B108)*(DATA!$E$133:$E$368=Topline!D108),0)),"n/a")</f>
        <v>1.2999999999999999E-2</v>
      </c>
      <c r="I108" s="87">
        <f t="array" ref="I108">IFERROR(INDEX(DATA!$AF$133:$AF$368,MATCH(1,(DATA!$D$133:$D$368=Topline!B108)*(DATA!$E$133:$E$368=Topline!D108),0)),"n/a")</f>
        <v>3.53</v>
      </c>
      <c r="J108" s="77">
        <f t="array" ref="J108">IFERROR(INDEX(DATA!$AG$133:$AG$368,MATCH(1,(DATA!$D$133:$D$368=Topline!B108)*(DATA!$E$133:$E$368=Topline!D108),0)),"n/a")</f>
        <v>1.0999999999999999E-2</v>
      </c>
      <c r="K108" s="87">
        <f t="array" ref="K108">IFERROR(INDEX(DATA!$AP$133:$AP$368,MATCH(1,(DATA!$D$133:$D$368=Topline!B108)*(DATA!$E$133:$E$368=Topline!D108),0)),"n/a")</f>
        <v>3.55</v>
      </c>
      <c r="L108" s="77">
        <f t="array" ref="L108">IFERROR(INDEX(DATA!$AQ$133:$AQ$368,MATCH(1,(DATA!$D$133:$D$368=Topline!B108)*(DATA!$E$133:$E$368=Topline!D108),0)),"n/a")</f>
        <v>0.01</v>
      </c>
      <c r="R108" s="66"/>
      <c r="S108" s="66"/>
      <c r="T108" s="66"/>
      <c r="U108" s="66"/>
      <c r="V108" s="66"/>
      <c r="W108" s="66"/>
      <c r="X108" s="66"/>
      <c r="Y108" s="66"/>
    </row>
    <row r="109" spans="1:25" x14ac:dyDescent="0.2">
      <c r="A109" s="75" t="s">
        <v>19</v>
      </c>
      <c r="B109" s="66" t="s">
        <v>12</v>
      </c>
      <c r="C109" s="66" t="s">
        <v>10</v>
      </c>
      <c r="D109" s="66" t="s">
        <v>321</v>
      </c>
      <c r="E109" s="87">
        <f t="array" ref="E109">IFERROR(INDEX(DATA!$L$133:$L$368,MATCH(1,(DATA!$D$133:$D$368=Topline!B109)*(DATA!$E$133:$E$368=Topline!D109),0)),"n/a")</f>
        <v>3.64</v>
      </c>
      <c r="F109" s="77">
        <f t="array" ref="F109">IFERROR(INDEX(DATA!$M$133:$M$368,MATCH(1,(DATA!$D$133:$D$368=Topline!B109)*(DATA!$E$133:$E$368=Topline!D109),0)),"n/a")</f>
        <v>-1.2999999999999999E-2</v>
      </c>
      <c r="G109" s="87">
        <f t="array" ref="G109">IFERROR(INDEX(DATA!$V$133:$V$368,MATCH(1,(DATA!$D$133:$D$368=Topline!B109)*(DATA!$E$133:$E$368=Topline!D109),0)),"n/a")</f>
        <v>3.64</v>
      </c>
      <c r="H109" s="77">
        <f t="array" ref="H109">IFERROR(INDEX(DATA!$W$133:$W$368,MATCH(1,(DATA!$D$133:$D$368=Topline!B109)*(DATA!$E$133:$E$368=Topline!D109),0)),"n/a")</f>
        <v>1E-3</v>
      </c>
      <c r="I109" s="87">
        <f t="array" ref="I109">IFERROR(INDEX(DATA!$AF$133:$AF$368,MATCH(1,(DATA!$D$133:$D$368=Topline!B109)*(DATA!$E$133:$E$368=Topline!D109),0)),"n/a")</f>
        <v>3.64</v>
      </c>
      <c r="J109" s="77">
        <f t="array" ref="J109">IFERROR(INDEX(DATA!$AG$133:$AG$368,MATCH(1,(DATA!$D$133:$D$368=Topline!B109)*(DATA!$E$133:$E$368=Topline!D109),0)),"n/a")</f>
        <v>-1E-3</v>
      </c>
      <c r="K109" s="87">
        <f t="array" ref="K109">IFERROR(INDEX(DATA!$AP$133:$AP$368,MATCH(1,(DATA!$D$133:$D$368=Topline!B109)*(DATA!$E$133:$E$368=Topline!D109),0)),"n/a")</f>
        <v>3.62</v>
      </c>
      <c r="L109" s="77">
        <f t="array" ref="L109">IFERROR(INDEX(DATA!$AQ$133:$AQ$368,MATCH(1,(DATA!$D$133:$D$368=Topline!B109)*(DATA!$E$133:$E$368=Topline!D109),0)),"n/a")</f>
        <v>-1.2E-2</v>
      </c>
      <c r="R109" s="66"/>
      <c r="S109" s="66"/>
      <c r="T109" s="66"/>
      <c r="U109" s="66"/>
      <c r="V109" s="66"/>
      <c r="W109" s="66"/>
      <c r="X109" s="66"/>
      <c r="Y109" s="66"/>
    </row>
    <row r="110" spans="1:25" x14ac:dyDescent="0.2">
      <c r="A110" s="75" t="s">
        <v>19</v>
      </c>
      <c r="B110" s="66" t="s">
        <v>12</v>
      </c>
      <c r="C110" s="66" t="s">
        <v>10</v>
      </c>
      <c r="D110" s="66" t="s">
        <v>322</v>
      </c>
      <c r="E110" s="87">
        <f t="array" ref="E110">IFERROR(INDEX(DATA!$L$133:$L$368,MATCH(1,(DATA!$D$133:$D$368=Topline!B110)*(DATA!$E$133:$E$368=Topline!D110),0)),"n/a")</f>
        <v>3.68</v>
      </c>
      <c r="F110" s="77">
        <f t="array" ref="F110">IFERROR(INDEX(DATA!$M$133:$M$368,MATCH(1,(DATA!$D$133:$D$368=Topline!B110)*(DATA!$E$133:$E$368=Topline!D110),0)),"n/a")</f>
        <v>-0.01</v>
      </c>
      <c r="G110" s="87">
        <f t="array" ref="G110">IFERROR(INDEX(DATA!$V$133:$V$368,MATCH(1,(DATA!$D$133:$D$368=Topline!B110)*(DATA!$E$133:$E$368=Topline!D110),0)),"n/a")</f>
        <v>3.44</v>
      </c>
      <c r="H110" s="77">
        <f t="array" ref="H110">IFERROR(INDEX(DATA!$W$133:$W$368,MATCH(1,(DATA!$D$133:$D$368=Topline!B110)*(DATA!$E$133:$E$368=Topline!D110),0)),"n/a")</f>
        <v>-3.2000000000000001E-2</v>
      </c>
      <c r="I110" s="87">
        <f t="array" ref="I110">IFERROR(INDEX(DATA!$AF$133:$AF$368,MATCH(1,(DATA!$D$133:$D$368=Topline!B110)*(DATA!$E$133:$E$368=Topline!D110),0)),"n/a")</f>
        <v>3.48</v>
      </c>
      <c r="J110" s="77">
        <f t="array" ref="J110">IFERROR(INDEX(DATA!$AG$133:$AG$368,MATCH(1,(DATA!$D$133:$D$368=Topline!B110)*(DATA!$E$133:$E$368=Topline!D110),0)),"n/a")</f>
        <v>-3.5000000000000003E-2</v>
      </c>
      <c r="K110" s="87">
        <f t="array" ref="K110">IFERROR(INDEX(DATA!$AP$133:$AP$368,MATCH(1,(DATA!$D$133:$D$368=Topline!B110)*(DATA!$E$133:$E$368=Topline!D110),0)),"n/a")</f>
        <v>3.51</v>
      </c>
      <c r="L110" s="77">
        <f t="array" ref="L110">IFERROR(INDEX(DATA!$AQ$133:$AQ$368,MATCH(1,(DATA!$D$133:$D$368=Topline!B110)*(DATA!$E$133:$E$368=Topline!D110),0)),"n/a")</f>
        <v>-3.3000000000000002E-2</v>
      </c>
      <c r="R110" s="66"/>
      <c r="S110" s="66"/>
      <c r="T110" s="66"/>
      <c r="U110" s="66"/>
      <c r="V110" s="66"/>
      <c r="W110" s="66"/>
      <c r="X110" s="66"/>
      <c r="Y110" s="66"/>
    </row>
    <row r="111" spans="1:25" x14ac:dyDescent="0.2">
      <c r="A111" s="75" t="s">
        <v>19</v>
      </c>
      <c r="B111" s="66" t="s">
        <v>12</v>
      </c>
      <c r="C111" s="66" t="s">
        <v>10</v>
      </c>
      <c r="D111" s="66" t="s">
        <v>323</v>
      </c>
      <c r="E111" s="87">
        <f t="array" ref="E111">IFERROR(INDEX(DATA!$L$133:$L$368,MATCH(1,(DATA!$D$133:$D$368=Topline!B111)*(DATA!$E$133:$E$368=Topline!D111),0)),"n/a")</f>
        <v>3.28</v>
      </c>
      <c r="F111" s="77">
        <f t="array" ref="F111">IFERROR(INDEX(DATA!$M$133:$M$368,MATCH(1,(DATA!$D$133:$D$368=Topline!B111)*(DATA!$E$133:$E$368=Topline!D111),0)),"n/a")</f>
        <v>7.0000000000000001E-3</v>
      </c>
      <c r="G111" s="87">
        <f t="array" ref="G111">IFERROR(INDEX(DATA!$V$133:$V$368,MATCH(1,(DATA!$D$133:$D$368=Topline!B111)*(DATA!$E$133:$E$368=Topline!D111),0)),"n/a")</f>
        <v>3.37</v>
      </c>
      <c r="H111" s="77">
        <f t="array" ref="H111">IFERROR(INDEX(DATA!$W$133:$W$368,MATCH(1,(DATA!$D$133:$D$368=Topline!B111)*(DATA!$E$133:$E$368=Topline!D111),0)),"n/a")</f>
        <v>-1.0999999999999999E-2</v>
      </c>
      <c r="I111" s="87">
        <f t="array" ref="I111">IFERROR(INDEX(DATA!$AF$133:$AF$368,MATCH(1,(DATA!$D$133:$D$368=Topline!B111)*(DATA!$E$133:$E$368=Topline!D111),0)),"n/a")</f>
        <v>3.39</v>
      </c>
      <c r="J111" s="77">
        <f t="array" ref="J111">IFERROR(INDEX(DATA!$AG$133:$AG$368,MATCH(1,(DATA!$D$133:$D$368=Topline!B111)*(DATA!$E$133:$E$368=Topline!D111),0)),"n/a")</f>
        <v>-1.4999999999999999E-2</v>
      </c>
      <c r="K111" s="87">
        <f t="array" ref="K111">IFERROR(INDEX(DATA!$AP$133:$AP$368,MATCH(1,(DATA!$D$133:$D$368=Topline!B111)*(DATA!$E$133:$E$368=Topline!D111),0)),"n/a")</f>
        <v>3.39</v>
      </c>
      <c r="L111" s="77">
        <f t="array" ref="L111">IFERROR(INDEX(DATA!$AQ$133:$AQ$368,MATCH(1,(DATA!$D$133:$D$368=Topline!B111)*(DATA!$E$133:$E$368=Topline!D111),0)),"n/a")</f>
        <v>-0.01</v>
      </c>
      <c r="R111" s="66"/>
      <c r="S111" s="66"/>
      <c r="T111" s="66"/>
      <c r="U111" s="66"/>
      <c r="V111" s="66"/>
      <c r="W111" s="66"/>
      <c r="X111" s="66"/>
      <c r="Y111" s="66"/>
    </row>
    <row r="112" spans="1:25" x14ac:dyDescent="0.2">
      <c r="A112" s="75" t="s">
        <v>19</v>
      </c>
      <c r="B112" s="66" t="s">
        <v>12</v>
      </c>
      <c r="C112" s="66" t="s">
        <v>10</v>
      </c>
      <c r="D112" s="66" t="s">
        <v>324</v>
      </c>
      <c r="E112" s="87">
        <f t="array" ref="E112">IFERROR(INDEX(DATA!$L$133:$L$368,MATCH(1,(DATA!$D$133:$D$368=Topline!B112)*(DATA!$E$133:$E$368=Topline!D112),0)),"n/a")</f>
        <v>3.9</v>
      </c>
      <c r="F112" s="77">
        <f t="array" ref="F112">IFERROR(INDEX(DATA!$M$133:$M$368,MATCH(1,(DATA!$D$133:$D$368=Topline!B112)*(DATA!$E$133:$E$368=Topline!D112),0)),"n/a")</f>
        <v>4.7E-2</v>
      </c>
      <c r="G112" s="87">
        <f t="array" ref="G112">IFERROR(INDEX(DATA!$V$133:$V$368,MATCH(1,(DATA!$D$133:$D$368=Topline!B112)*(DATA!$E$133:$E$368=Topline!D112),0)),"n/a")</f>
        <v>3.92</v>
      </c>
      <c r="H112" s="77">
        <f t="array" ref="H112">IFERROR(INDEX(DATA!$W$133:$W$368,MATCH(1,(DATA!$D$133:$D$368=Topline!B112)*(DATA!$E$133:$E$368=Topline!D112),0)),"n/a")</f>
        <v>0.06</v>
      </c>
      <c r="I112" s="87">
        <f t="array" ref="I112">IFERROR(INDEX(DATA!$AF$133:$AF$368,MATCH(1,(DATA!$D$133:$D$368=Topline!B112)*(DATA!$E$133:$E$368=Topline!D112),0)),"n/a")</f>
        <v>3.85</v>
      </c>
      <c r="J112" s="77">
        <f t="array" ref="J112">IFERROR(INDEX(DATA!$AG$133:$AG$368,MATCH(1,(DATA!$D$133:$D$368=Topline!B112)*(DATA!$E$133:$E$368=Topline!D112),0)),"n/a")</f>
        <v>4.5999999999999999E-2</v>
      </c>
      <c r="K112" s="87">
        <f t="array" ref="K112">IFERROR(INDEX(DATA!$AP$133:$AP$368,MATCH(1,(DATA!$D$133:$D$368=Topline!B112)*(DATA!$E$133:$E$368=Topline!D112),0)),"n/a")</f>
        <v>3.75</v>
      </c>
      <c r="L112" s="77">
        <f t="array" ref="L112">IFERROR(INDEX(DATA!$AQ$133:$AQ$368,MATCH(1,(DATA!$D$133:$D$368=Topline!B112)*(DATA!$E$133:$E$368=Topline!D112),0)),"n/a")</f>
        <v>2.5000000000000001E-2</v>
      </c>
      <c r="R112" s="66"/>
      <c r="S112" s="66"/>
      <c r="T112" s="66"/>
      <c r="U112" s="66"/>
      <c r="V112" s="66"/>
      <c r="W112" s="66"/>
      <c r="X112" s="66"/>
      <c r="Y112" s="66"/>
    </row>
    <row r="113" spans="1:25" x14ac:dyDescent="0.2">
      <c r="A113" s="75" t="s">
        <v>19</v>
      </c>
      <c r="B113" s="66" t="s">
        <v>12</v>
      </c>
      <c r="C113" s="66" t="s">
        <v>10</v>
      </c>
      <c r="D113" s="66" t="s">
        <v>325</v>
      </c>
      <c r="E113" s="87">
        <f t="array" ref="E113">IFERROR(INDEX(DATA!$L$133:$L$368,MATCH(1,(DATA!$D$133:$D$368=Topline!B113)*(DATA!$E$133:$E$368=Topline!D113),0)),"n/a")</f>
        <v>3.73</v>
      </c>
      <c r="F113" s="77">
        <f t="array" ref="F113">IFERROR(INDEX(DATA!$M$133:$M$368,MATCH(1,(DATA!$D$133:$D$368=Topline!B113)*(DATA!$E$133:$E$368=Topline!D113),0)),"n/a")</f>
        <v>2.1000000000000001E-2</v>
      </c>
      <c r="G113" s="87">
        <f t="array" ref="G113">IFERROR(INDEX(DATA!$V$133:$V$368,MATCH(1,(DATA!$D$133:$D$368=Topline!B113)*(DATA!$E$133:$E$368=Topline!D113),0)),"n/a")</f>
        <v>3.69</v>
      </c>
      <c r="H113" s="77">
        <f t="array" ref="H113">IFERROR(INDEX(DATA!$W$133:$W$368,MATCH(1,(DATA!$D$133:$D$368=Topline!B113)*(DATA!$E$133:$E$368=Topline!D113),0)),"n/a")</f>
        <v>1.6E-2</v>
      </c>
      <c r="I113" s="87">
        <f t="array" ref="I113">IFERROR(INDEX(DATA!$AF$133:$AF$368,MATCH(1,(DATA!$D$133:$D$368=Topline!B113)*(DATA!$E$133:$E$368=Topline!D113),0)),"n/a")</f>
        <v>3.68</v>
      </c>
      <c r="J113" s="77">
        <f t="array" ref="J113">IFERROR(INDEX(DATA!$AG$133:$AG$368,MATCH(1,(DATA!$D$133:$D$368=Topline!B113)*(DATA!$E$133:$E$368=Topline!D113),0)),"n/a")</f>
        <v>1.4999999999999999E-2</v>
      </c>
      <c r="K113" s="87">
        <f t="array" ref="K113">IFERROR(INDEX(DATA!$AP$133:$AP$368,MATCH(1,(DATA!$D$133:$D$368=Topline!B113)*(DATA!$E$133:$E$368=Topline!D113),0)),"n/a")</f>
        <v>3.65</v>
      </c>
      <c r="L113" s="77">
        <f t="array" ref="L113">IFERROR(INDEX(DATA!$AQ$133:$AQ$368,MATCH(1,(DATA!$D$133:$D$368=Topline!B113)*(DATA!$E$133:$E$368=Topline!D113),0)),"n/a")</f>
        <v>8.9999999999999993E-3</v>
      </c>
      <c r="R113" s="66"/>
      <c r="S113" s="66"/>
      <c r="T113" s="66"/>
      <c r="U113" s="66"/>
      <c r="V113" s="66"/>
      <c r="W113" s="66"/>
      <c r="X113" s="66"/>
      <c r="Y113" s="66"/>
    </row>
    <row r="114" spans="1:25" x14ac:dyDescent="0.2">
      <c r="A114" s="75" t="s">
        <v>19</v>
      </c>
      <c r="B114" s="66" t="s">
        <v>12</v>
      </c>
      <c r="C114" s="66" t="s">
        <v>10</v>
      </c>
      <c r="D114" s="66" t="s">
        <v>326</v>
      </c>
      <c r="E114" s="87">
        <f t="array" ref="E114">IFERROR(INDEX(DATA!$L$133:$L$368,MATCH(1,(DATA!$D$133:$D$368=Topline!B114)*(DATA!$E$133:$E$368=Topline!D114),0)),"n/a")</f>
        <v>3.78</v>
      </c>
      <c r="F114" s="77">
        <f t="array" ref="F114">IFERROR(INDEX(DATA!$M$133:$M$368,MATCH(1,(DATA!$D$133:$D$368=Topline!B114)*(DATA!$E$133:$E$368=Topline!D114),0)),"n/a")</f>
        <v>2E-3</v>
      </c>
      <c r="G114" s="87">
        <f t="array" ref="G114">IFERROR(INDEX(DATA!$V$133:$V$368,MATCH(1,(DATA!$D$133:$D$368=Topline!B114)*(DATA!$E$133:$E$368=Topline!D114),0)),"n/a")</f>
        <v>3.8</v>
      </c>
      <c r="H114" s="77">
        <f t="array" ref="H114">IFERROR(INDEX(DATA!$W$133:$W$368,MATCH(1,(DATA!$D$133:$D$368=Topline!B114)*(DATA!$E$133:$E$368=Topline!D114),0)),"n/a")</f>
        <v>6.0000000000000001E-3</v>
      </c>
      <c r="I114" s="87">
        <f t="array" ref="I114">IFERROR(INDEX(DATA!$AF$133:$AF$368,MATCH(1,(DATA!$D$133:$D$368=Topline!B114)*(DATA!$E$133:$E$368=Topline!D114),0)),"n/a")</f>
        <v>3.76</v>
      </c>
      <c r="J114" s="77">
        <f t="array" ref="J114">IFERROR(INDEX(DATA!$AG$133:$AG$368,MATCH(1,(DATA!$D$133:$D$368=Topline!B114)*(DATA!$E$133:$E$368=Topline!D114),0)),"n/a")</f>
        <v>-4.0000000000000001E-3</v>
      </c>
      <c r="K114" s="87">
        <f t="array" ref="K114">IFERROR(INDEX(DATA!$AP$133:$AP$368,MATCH(1,(DATA!$D$133:$D$368=Topline!B114)*(DATA!$E$133:$E$368=Topline!D114),0)),"n/a")</f>
        <v>3.74</v>
      </c>
      <c r="L114" s="77">
        <f t="array" ref="L114">IFERROR(INDEX(DATA!$AQ$133:$AQ$368,MATCH(1,(DATA!$D$133:$D$368=Topline!B114)*(DATA!$E$133:$E$368=Topline!D114),0)),"n/a")</f>
        <v>-0.02</v>
      </c>
      <c r="R114" s="66"/>
      <c r="S114" s="66"/>
      <c r="T114" s="66"/>
      <c r="U114" s="66"/>
      <c r="V114" s="66"/>
      <c r="W114" s="66"/>
      <c r="X114" s="66"/>
      <c r="Y114" s="66"/>
    </row>
    <row r="115" spans="1:25" x14ac:dyDescent="0.2">
      <c r="A115" s="75" t="s">
        <v>19</v>
      </c>
      <c r="B115" s="66" t="s">
        <v>12</v>
      </c>
      <c r="C115" s="66" t="s">
        <v>10</v>
      </c>
      <c r="D115" s="66" t="s">
        <v>327</v>
      </c>
      <c r="E115" s="87">
        <f t="array" ref="E115">IFERROR(INDEX(DATA!$L$133:$L$368,MATCH(1,(DATA!$D$133:$D$368=Topline!B115)*(DATA!$E$133:$E$368=Topline!D115),0)),"n/a")</f>
        <v>3.69</v>
      </c>
      <c r="F115" s="77">
        <f t="array" ref="F115">IFERROR(INDEX(DATA!$M$133:$M$368,MATCH(1,(DATA!$D$133:$D$368=Topline!B115)*(DATA!$E$133:$E$368=Topline!D115),0)),"n/a")</f>
        <v>1.0999999999999999E-2</v>
      </c>
      <c r="G115" s="87">
        <f t="array" ref="G115">IFERROR(INDEX(DATA!$V$133:$V$368,MATCH(1,(DATA!$D$133:$D$368=Topline!B115)*(DATA!$E$133:$E$368=Topline!D115),0)),"n/a")</f>
        <v>3.65</v>
      </c>
      <c r="H115" s="77">
        <f t="array" ref="H115">IFERROR(INDEX(DATA!$W$133:$W$368,MATCH(1,(DATA!$D$133:$D$368=Topline!B115)*(DATA!$E$133:$E$368=Topline!D115),0)),"n/a")</f>
        <v>6.0000000000000001E-3</v>
      </c>
      <c r="I115" s="87">
        <f t="array" ref="I115">IFERROR(INDEX(DATA!$AF$133:$AF$368,MATCH(1,(DATA!$D$133:$D$368=Topline!B115)*(DATA!$E$133:$E$368=Topline!D115),0)),"n/a")</f>
        <v>3.64</v>
      </c>
      <c r="J115" s="77">
        <f t="array" ref="J115">IFERROR(INDEX(DATA!$AG$133:$AG$368,MATCH(1,(DATA!$D$133:$D$368=Topline!B115)*(DATA!$E$133:$E$368=Topline!D115),0)),"n/a")</f>
        <v>2E-3</v>
      </c>
      <c r="K115" s="87">
        <f t="array" ref="K115">IFERROR(INDEX(DATA!$AP$133:$AP$368,MATCH(1,(DATA!$D$133:$D$368=Topline!B115)*(DATA!$E$133:$E$368=Topline!D115),0)),"n/a")</f>
        <v>3.63</v>
      </c>
      <c r="L115" s="77">
        <f t="array" ref="L115">IFERROR(INDEX(DATA!$AQ$133:$AQ$368,MATCH(1,(DATA!$D$133:$D$368=Topline!B115)*(DATA!$E$133:$E$368=Topline!D115),0)),"n/a")</f>
        <v>-5.0000000000000001E-3</v>
      </c>
      <c r="R115" s="66"/>
      <c r="S115" s="66"/>
      <c r="T115" s="66"/>
      <c r="U115" s="66"/>
      <c r="V115" s="66"/>
      <c r="W115" s="66"/>
      <c r="X115" s="66"/>
      <c r="Y115" s="66"/>
    </row>
    <row r="116" spans="1:25" x14ac:dyDescent="0.2">
      <c r="A116" s="75"/>
      <c r="E116" s="80"/>
      <c r="F116" s="77"/>
      <c r="G116" s="89"/>
      <c r="H116" s="77"/>
      <c r="I116" s="89"/>
      <c r="J116" s="82"/>
      <c r="K116" s="89"/>
      <c r="L116" s="77"/>
      <c r="R116" s="66"/>
      <c r="S116" s="66"/>
      <c r="T116" s="66"/>
      <c r="U116" s="66"/>
      <c r="V116" s="66"/>
      <c r="W116" s="66"/>
      <c r="X116" s="66"/>
      <c r="Y116" s="66"/>
    </row>
    <row r="117" spans="1:25" x14ac:dyDescent="0.2">
      <c r="A117" s="75" t="s">
        <v>19</v>
      </c>
      <c r="B117" s="66" t="s">
        <v>12</v>
      </c>
      <c r="C117" s="66" t="s">
        <v>26</v>
      </c>
      <c r="D117" s="66" t="s">
        <v>319</v>
      </c>
      <c r="E117" s="87">
        <f t="array" ref="E117">IFERROR(INDEX(DATA!$N$133:$N$368,MATCH(1,(DATA!$D$133:$D$368=Topline!B117)*(DATA!$E$133:$E$368=Topline!D117),0)),"n/a")</f>
        <v>2.4500000000000002</v>
      </c>
      <c r="F117" s="77">
        <f t="array" ref="F117">IFERROR(INDEX(DATA!$O$133:$O$368,MATCH(1,(DATA!$D$133:$D$368=Topline!B117)*(DATA!$E$133:$E$368=Topline!D117),0)),"n/a")</f>
        <v>0.05</v>
      </c>
      <c r="G117" s="87">
        <f t="array" ref="G117">IFERROR(INDEX(DATA!$X$133:$X$368,MATCH(1,(DATA!$D$133:$D$368=Topline!B117)*(DATA!$E$133:$E$368=Topline!D117),0)),"n/a")</f>
        <v>2.4700000000000002</v>
      </c>
      <c r="H117" s="77">
        <f t="array" ref="H117">IFERROR(INDEX(DATA!$Y$133:$Y$368,MATCH(1,(DATA!$D$133:$D$368=Topline!B117)*(DATA!$E$133:$E$368=Topline!D117),0)),"n/a")</f>
        <v>4.4999999999999998E-2</v>
      </c>
      <c r="I117" s="87">
        <f t="array" ref="I117">IFERROR(INDEX(DATA!$AH$133:$AH$368,MATCH(1,(DATA!$D$133:$D$368=Topline!B117)*(DATA!$E$133:$E$368=Topline!D117),0)),"n/a")</f>
        <v>2.4300000000000002</v>
      </c>
      <c r="J117" s="77">
        <f t="array" ref="J117">IFERROR(INDEX(DATA!$AI$133:$AI$368,MATCH(1,(DATA!$D$133:$D$368=Topline!B117)*(DATA!$E$133:$E$368=Topline!D117),0)),"n/a")</f>
        <v>4.2000000000000003E-2</v>
      </c>
      <c r="K117" s="87">
        <f t="array" ref="K117">IFERROR(INDEX(DATA!$AR$133:$AR$368,MATCH(1,(DATA!$D$133:$D$368=Topline!B117)*(DATA!$E$133:$E$368=Topline!D117),0)),"n/a")</f>
        <v>2.39</v>
      </c>
      <c r="L117" s="77">
        <f t="array" ref="L117">IFERROR(INDEX(DATA!$AS$133:$AS$368,MATCH(1,(DATA!$D$133:$D$368=Topline!B117)*(DATA!$E$133:$E$368=Topline!D117),0)),"n/a")</f>
        <v>1.2999999999999999E-2</v>
      </c>
      <c r="R117" s="66"/>
      <c r="S117" s="66"/>
      <c r="T117" s="66"/>
      <c r="U117" s="66"/>
      <c r="V117" s="66"/>
      <c r="W117" s="66"/>
      <c r="X117" s="66"/>
      <c r="Y117" s="66"/>
    </row>
    <row r="118" spans="1:25" x14ac:dyDescent="0.2">
      <c r="A118" s="75" t="s">
        <v>19</v>
      </c>
      <c r="B118" s="66" t="s">
        <v>12</v>
      </c>
      <c r="C118" s="66" t="s">
        <v>26</v>
      </c>
      <c r="D118" s="66" t="s">
        <v>320</v>
      </c>
      <c r="E118" s="87">
        <f t="array" ref="E118">IFERROR(INDEX(DATA!$N$133:$N$368,MATCH(1,(DATA!$D$133:$D$368=Topline!B118)*(DATA!$E$133:$E$368=Topline!D118),0)),"n/a")</f>
        <v>2.13</v>
      </c>
      <c r="F118" s="77">
        <f t="array" ref="F118">IFERROR(INDEX(DATA!$O$133:$O$368,MATCH(1,(DATA!$D$133:$D$368=Topline!B118)*(DATA!$E$133:$E$368=Topline!D118),0)),"n/a")</f>
        <v>4.3999999999999997E-2</v>
      </c>
      <c r="G118" s="87">
        <f t="array" ref="G118">IFERROR(INDEX(DATA!$X$133:$X$368,MATCH(1,(DATA!$D$133:$D$368=Topline!B118)*(DATA!$E$133:$E$368=Topline!D118),0)),"n/a")</f>
        <v>2.15</v>
      </c>
      <c r="H118" s="77">
        <f t="array" ref="H118">IFERROR(INDEX(DATA!$Y$133:$Y$368,MATCH(1,(DATA!$D$133:$D$368=Topline!B118)*(DATA!$E$133:$E$368=Topline!D118),0)),"n/a")</f>
        <v>2.9000000000000001E-2</v>
      </c>
      <c r="I118" s="87">
        <f t="array" ref="I118">IFERROR(INDEX(DATA!$AH$133:$AH$368,MATCH(1,(DATA!$D$133:$D$368=Topline!B118)*(DATA!$E$133:$E$368=Topline!D118),0)),"n/a")</f>
        <v>2.14</v>
      </c>
      <c r="J118" s="77">
        <f t="array" ref="J118">IFERROR(INDEX(DATA!$AI$133:$AI$368,MATCH(1,(DATA!$D$133:$D$368=Topline!B118)*(DATA!$E$133:$E$368=Topline!D118),0)),"n/a")</f>
        <v>3.6999999999999998E-2</v>
      </c>
      <c r="K118" s="87">
        <f t="array" ref="K118">IFERROR(INDEX(DATA!$AR$133:$AR$368,MATCH(1,(DATA!$D$133:$D$368=Topline!B118)*(DATA!$E$133:$E$368=Topline!D118),0)),"n/a")</f>
        <v>2.15</v>
      </c>
      <c r="L118" s="77">
        <f t="array" ref="L118">IFERROR(INDEX(DATA!$AS$133:$AS$368,MATCH(1,(DATA!$D$133:$D$368=Topline!B118)*(DATA!$E$133:$E$368=Topline!D118),0)),"n/a")</f>
        <v>3.5999999999999997E-2</v>
      </c>
      <c r="R118" s="66"/>
      <c r="S118" s="66"/>
      <c r="T118" s="66"/>
      <c r="U118" s="66"/>
      <c r="V118" s="66"/>
      <c r="W118" s="66"/>
      <c r="X118" s="66"/>
      <c r="Y118" s="66"/>
    </row>
    <row r="119" spans="1:25" x14ac:dyDescent="0.2">
      <c r="A119" s="75" t="s">
        <v>19</v>
      </c>
      <c r="B119" s="66" t="s">
        <v>12</v>
      </c>
      <c r="C119" s="66" t="s">
        <v>26</v>
      </c>
      <c r="D119" s="66" t="s">
        <v>321</v>
      </c>
      <c r="E119" s="87">
        <f t="array" ref="E119">IFERROR(INDEX(DATA!$N$133:$N$368,MATCH(1,(DATA!$D$133:$D$368=Topline!B119)*(DATA!$E$133:$E$368=Topline!D119),0)),"n/a")</f>
        <v>2.2000000000000002</v>
      </c>
      <c r="F119" s="77">
        <f t="array" ref="F119">IFERROR(INDEX(DATA!$O$133:$O$368,MATCH(1,(DATA!$D$133:$D$368=Topline!B119)*(DATA!$E$133:$E$368=Topline!D119),0)),"n/a")</f>
        <v>2.9000000000000001E-2</v>
      </c>
      <c r="G119" s="87">
        <f t="array" ref="G119">IFERROR(INDEX(DATA!$X$133:$X$368,MATCH(1,(DATA!$D$133:$D$368=Topline!B119)*(DATA!$E$133:$E$368=Topline!D119),0)),"n/a")</f>
        <v>2.21</v>
      </c>
      <c r="H119" s="77">
        <f t="array" ref="H119">IFERROR(INDEX(DATA!$Y$133:$Y$368,MATCH(1,(DATA!$D$133:$D$368=Topline!B119)*(DATA!$E$133:$E$368=Topline!D119),0)),"n/a")</f>
        <v>3.1E-2</v>
      </c>
      <c r="I119" s="87">
        <f t="array" ref="I119">IFERROR(INDEX(DATA!$AH$133:$AH$368,MATCH(1,(DATA!$D$133:$D$368=Topline!B119)*(DATA!$E$133:$E$368=Topline!D119),0)),"n/a")</f>
        <v>2.19</v>
      </c>
      <c r="J119" s="77">
        <f t="array" ref="J119">IFERROR(INDEX(DATA!$AI$133:$AI$368,MATCH(1,(DATA!$D$133:$D$368=Topline!B119)*(DATA!$E$133:$E$368=Topline!D119),0)),"n/a")</f>
        <v>3.5000000000000003E-2</v>
      </c>
      <c r="K119" s="87">
        <f t="array" ref="K119">IFERROR(INDEX(DATA!$AR$133:$AR$368,MATCH(1,(DATA!$D$133:$D$368=Topline!B119)*(DATA!$E$133:$E$368=Topline!D119),0)),"n/a")</f>
        <v>2.16</v>
      </c>
      <c r="L119" s="77">
        <f t="array" ref="L119">IFERROR(INDEX(DATA!$AS$133:$AS$368,MATCH(1,(DATA!$D$133:$D$368=Topline!B119)*(DATA!$E$133:$E$368=Topline!D119),0)),"n/a")</f>
        <v>0.02</v>
      </c>
      <c r="R119" s="66"/>
      <c r="S119" s="66"/>
      <c r="T119" s="66"/>
      <c r="U119" s="66"/>
      <c r="V119" s="66"/>
      <c r="W119" s="66"/>
      <c r="X119" s="66"/>
      <c r="Y119" s="66"/>
    </row>
    <row r="120" spans="1:25" x14ac:dyDescent="0.2">
      <c r="A120" s="75" t="s">
        <v>19</v>
      </c>
      <c r="B120" s="66" t="s">
        <v>12</v>
      </c>
      <c r="C120" s="66" t="s">
        <v>26</v>
      </c>
      <c r="D120" s="66" t="s">
        <v>322</v>
      </c>
      <c r="E120" s="87">
        <f t="array" ref="E120">IFERROR(INDEX(DATA!$N$133:$N$368,MATCH(1,(DATA!$D$133:$D$368=Topline!B120)*(DATA!$E$133:$E$368=Topline!D120),0)),"n/a")</f>
        <v>2.2599999999999998</v>
      </c>
      <c r="F120" s="77">
        <f t="array" ref="F120">IFERROR(INDEX(DATA!$O$133:$O$368,MATCH(1,(DATA!$D$133:$D$368=Topline!B120)*(DATA!$E$133:$E$368=Topline!D120),0)),"n/a")</f>
        <v>3.0000000000000001E-3</v>
      </c>
      <c r="G120" s="87">
        <f t="array" ref="G120">IFERROR(INDEX(DATA!$X$133:$X$368,MATCH(1,(DATA!$D$133:$D$368=Topline!B120)*(DATA!$E$133:$E$368=Topline!D120),0)),"n/a")</f>
        <v>2.31</v>
      </c>
      <c r="H120" s="77">
        <f t="array" ref="H120">IFERROR(INDEX(DATA!$Y$133:$Y$368,MATCH(1,(DATA!$D$133:$D$368=Topline!B120)*(DATA!$E$133:$E$368=Topline!D120),0)),"n/a")</f>
        <v>-2.8000000000000001E-2</v>
      </c>
      <c r="I120" s="87">
        <f t="array" ref="I120">IFERROR(INDEX(DATA!$AH$133:$AH$368,MATCH(1,(DATA!$D$133:$D$368=Topline!B120)*(DATA!$E$133:$E$368=Topline!D120),0)),"n/a")</f>
        <v>2.2400000000000002</v>
      </c>
      <c r="J120" s="77">
        <f t="array" ref="J120">IFERROR(INDEX(DATA!$AI$133:$AI$368,MATCH(1,(DATA!$D$133:$D$368=Topline!B120)*(DATA!$E$133:$E$368=Topline!D120),0)),"n/a")</f>
        <v>-2.1000000000000001E-2</v>
      </c>
      <c r="K120" s="87">
        <f t="array" ref="K120">IFERROR(INDEX(DATA!$AR$133:$AR$368,MATCH(1,(DATA!$D$133:$D$368=Topline!B120)*(DATA!$E$133:$E$368=Topline!D120),0)),"n/a")</f>
        <v>2.2400000000000002</v>
      </c>
      <c r="L120" s="77">
        <f t="array" ref="L120">IFERROR(INDEX(DATA!$AS$133:$AS$368,MATCH(1,(DATA!$D$133:$D$368=Topline!B120)*(DATA!$E$133:$E$368=Topline!D120),0)),"n/a")</f>
        <v>-1.0999999999999999E-2</v>
      </c>
      <c r="R120" s="66"/>
      <c r="S120" s="66"/>
      <c r="T120" s="66"/>
      <c r="U120" s="66"/>
      <c r="V120" s="66"/>
      <c r="W120" s="66"/>
      <c r="X120" s="66"/>
      <c r="Y120" s="66"/>
    </row>
    <row r="121" spans="1:25" x14ac:dyDescent="0.2">
      <c r="A121" s="75" t="s">
        <v>19</v>
      </c>
      <c r="B121" s="66" t="s">
        <v>12</v>
      </c>
      <c r="C121" s="66" t="s">
        <v>26</v>
      </c>
      <c r="D121" s="66" t="s">
        <v>323</v>
      </c>
      <c r="E121" s="87">
        <f t="array" ref="E121">IFERROR(INDEX(DATA!$N$133:$N$368,MATCH(1,(DATA!$D$133:$D$368=Topline!B121)*(DATA!$E$133:$E$368=Topline!D121),0)),"n/a")</f>
        <v>1.96</v>
      </c>
      <c r="F121" s="77">
        <f t="array" ref="F121">IFERROR(INDEX(DATA!$O$133:$O$368,MATCH(1,(DATA!$D$133:$D$368=Topline!B121)*(DATA!$E$133:$E$368=Topline!D121),0)),"n/a")</f>
        <v>2.5000000000000001E-2</v>
      </c>
      <c r="G121" s="87">
        <f t="array" ref="G121">IFERROR(INDEX(DATA!$X$133:$X$368,MATCH(1,(DATA!$D$133:$D$368=Topline!B121)*(DATA!$E$133:$E$368=Topline!D121),0)),"n/a")</f>
        <v>2.02</v>
      </c>
      <c r="H121" s="77">
        <f t="array" ref="H121">IFERROR(INDEX(DATA!$Y$133:$Y$368,MATCH(1,(DATA!$D$133:$D$368=Topline!B121)*(DATA!$E$133:$E$368=Topline!D121),0)),"n/a")</f>
        <v>-1.6E-2</v>
      </c>
      <c r="I121" s="87">
        <f t="array" ref="I121">IFERROR(INDEX(DATA!$AH$133:$AH$368,MATCH(1,(DATA!$D$133:$D$368=Topline!B121)*(DATA!$E$133:$E$368=Topline!D121),0)),"n/a")</f>
        <v>2.0499999999999998</v>
      </c>
      <c r="J121" s="77">
        <f t="array" ref="J121">IFERROR(INDEX(DATA!$AI$133:$AI$368,MATCH(1,(DATA!$D$133:$D$368=Topline!B121)*(DATA!$E$133:$E$368=Topline!D121),0)),"n/a")</f>
        <v>-8.9999999999999993E-3</v>
      </c>
      <c r="K121" s="87">
        <f t="array" ref="K121">IFERROR(INDEX(DATA!$AR$133:$AR$368,MATCH(1,(DATA!$D$133:$D$368=Topline!B121)*(DATA!$E$133:$E$368=Topline!D121),0)),"n/a")</f>
        <v>2.06</v>
      </c>
      <c r="L121" s="77">
        <f t="array" ref="L121">IFERROR(INDEX(DATA!$AS$133:$AS$368,MATCH(1,(DATA!$D$133:$D$368=Topline!B121)*(DATA!$E$133:$E$368=Topline!D121),0)),"n/a")</f>
        <v>2E-3</v>
      </c>
      <c r="R121" s="66"/>
      <c r="S121" s="66"/>
      <c r="T121" s="66"/>
      <c r="U121" s="66"/>
      <c r="V121" s="66"/>
      <c r="W121" s="66"/>
      <c r="X121" s="66"/>
      <c r="Y121" s="66"/>
    </row>
    <row r="122" spans="1:25" x14ac:dyDescent="0.2">
      <c r="A122" s="75" t="s">
        <v>19</v>
      </c>
      <c r="B122" s="66" t="s">
        <v>12</v>
      </c>
      <c r="C122" s="66" t="s">
        <v>26</v>
      </c>
      <c r="D122" s="66" t="s">
        <v>324</v>
      </c>
      <c r="E122" s="87">
        <f t="array" ref="E122">IFERROR(INDEX(DATA!$N$133:$N$368,MATCH(1,(DATA!$D$133:$D$368=Topline!B122)*(DATA!$E$133:$E$368=Topline!D122),0)),"n/a")</f>
        <v>2.44</v>
      </c>
      <c r="F122" s="77">
        <f t="array" ref="F122">IFERROR(INDEX(DATA!$O$133:$O$368,MATCH(1,(DATA!$D$133:$D$368=Topline!B122)*(DATA!$E$133:$E$368=Topline!D122),0)),"n/a")</f>
        <v>0.06</v>
      </c>
      <c r="G122" s="87">
        <f t="array" ref="G122">IFERROR(INDEX(DATA!$X$133:$X$368,MATCH(1,(DATA!$D$133:$D$368=Topline!B122)*(DATA!$E$133:$E$368=Topline!D122),0)),"n/a")</f>
        <v>2.46</v>
      </c>
      <c r="H122" s="77">
        <f t="array" ref="H122">IFERROR(INDEX(DATA!$Y$133:$Y$368,MATCH(1,(DATA!$D$133:$D$368=Topline!B122)*(DATA!$E$133:$E$368=Topline!D122),0)),"n/a")</f>
        <v>5.2999999999999999E-2</v>
      </c>
      <c r="I122" s="87">
        <f t="array" ref="I122">IFERROR(INDEX(DATA!$AH$133:$AH$368,MATCH(1,(DATA!$D$133:$D$368=Topline!B122)*(DATA!$E$133:$E$368=Topline!D122),0)),"n/a")</f>
        <v>2.4</v>
      </c>
      <c r="J122" s="77">
        <f t="array" ref="J122">IFERROR(INDEX(DATA!$AI$133:$AI$368,MATCH(1,(DATA!$D$133:$D$368=Topline!B122)*(DATA!$E$133:$E$368=Topline!D122),0)),"n/a")</f>
        <v>4.1000000000000002E-2</v>
      </c>
      <c r="K122" s="87">
        <f t="array" ref="K122">IFERROR(INDEX(DATA!$AR$133:$AR$368,MATCH(1,(DATA!$D$133:$D$368=Topline!B122)*(DATA!$E$133:$E$368=Topline!D122),0)),"n/a")</f>
        <v>2.34</v>
      </c>
      <c r="L122" s="77">
        <f t="array" ref="L122">IFERROR(INDEX(DATA!$AS$133:$AS$368,MATCH(1,(DATA!$D$133:$D$368=Topline!B122)*(DATA!$E$133:$E$368=Topline!D122),0)),"n/a")</f>
        <v>0.02</v>
      </c>
      <c r="R122" s="66"/>
      <c r="S122" s="66"/>
      <c r="T122" s="66"/>
      <c r="U122" s="66"/>
      <c r="V122" s="66"/>
      <c r="W122" s="66"/>
      <c r="X122" s="66"/>
      <c r="Y122" s="66"/>
    </row>
    <row r="123" spans="1:25" x14ac:dyDescent="0.2">
      <c r="A123" s="75" t="s">
        <v>19</v>
      </c>
      <c r="B123" s="66" t="s">
        <v>12</v>
      </c>
      <c r="C123" s="66" t="s">
        <v>26</v>
      </c>
      <c r="D123" s="66" t="s">
        <v>325</v>
      </c>
      <c r="E123" s="87">
        <f t="array" ref="E123">IFERROR(INDEX(DATA!$N$133:$N$368,MATCH(1,(DATA!$D$133:$D$368=Topline!B123)*(DATA!$E$133:$E$368=Topline!D123),0)),"n/a")</f>
        <v>2.2999999999999998</v>
      </c>
      <c r="F123" s="77">
        <f t="array" ref="F123">IFERROR(INDEX(DATA!$O$133:$O$368,MATCH(1,(DATA!$D$133:$D$368=Topline!B123)*(DATA!$E$133:$E$368=Topline!D123),0)),"n/a")</f>
        <v>3.9E-2</v>
      </c>
      <c r="G123" s="87">
        <f t="array" ref="G123">IFERROR(INDEX(DATA!$X$133:$X$368,MATCH(1,(DATA!$D$133:$D$368=Topline!B123)*(DATA!$E$133:$E$368=Topline!D123),0)),"n/a")</f>
        <v>2.33</v>
      </c>
      <c r="H123" s="77">
        <f t="array" ref="H123">IFERROR(INDEX(DATA!$Y$133:$Y$368,MATCH(1,(DATA!$D$133:$D$368=Topline!B123)*(DATA!$E$133:$E$368=Topline!D123),0)),"n/a")</f>
        <v>1.2999999999999999E-2</v>
      </c>
      <c r="I123" s="87">
        <f t="array" ref="I123">IFERROR(INDEX(DATA!$AH$133:$AH$368,MATCH(1,(DATA!$D$133:$D$368=Topline!B123)*(DATA!$E$133:$E$368=Topline!D123),0)),"n/a")</f>
        <v>2.3199999999999998</v>
      </c>
      <c r="J123" s="77">
        <f t="array" ref="J123">IFERROR(INDEX(DATA!$AI$133:$AI$368,MATCH(1,(DATA!$D$133:$D$368=Topline!B123)*(DATA!$E$133:$E$368=Topline!D123),0)),"n/a")</f>
        <v>0.02</v>
      </c>
      <c r="K123" s="87">
        <f t="array" ref="K123">IFERROR(INDEX(DATA!$AR$133:$AR$368,MATCH(1,(DATA!$D$133:$D$368=Topline!B123)*(DATA!$E$133:$E$368=Topline!D123),0)),"n/a")</f>
        <v>2.29</v>
      </c>
      <c r="L123" s="77">
        <f t="array" ref="L123">IFERROR(INDEX(DATA!$AS$133:$AS$368,MATCH(1,(DATA!$D$133:$D$368=Topline!B123)*(DATA!$E$133:$E$368=Topline!D123),0)),"n/a")</f>
        <v>0.02</v>
      </c>
      <c r="R123" s="66"/>
      <c r="S123" s="66"/>
      <c r="T123" s="66"/>
      <c r="U123" s="66"/>
      <c r="V123" s="66"/>
      <c r="W123" s="66"/>
      <c r="X123" s="66"/>
      <c r="Y123" s="66"/>
    </row>
    <row r="124" spans="1:25" x14ac:dyDescent="0.2">
      <c r="A124" s="75" t="s">
        <v>19</v>
      </c>
      <c r="B124" s="66" t="s">
        <v>12</v>
      </c>
      <c r="C124" s="66" t="s">
        <v>26</v>
      </c>
      <c r="D124" s="66" t="s">
        <v>326</v>
      </c>
      <c r="E124" s="87">
        <f t="array" ref="E124">IFERROR(INDEX(DATA!$N$133:$N$368,MATCH(1,(DATA!$D$133:$D$368=Topline!B124)*(DATA!$E$133:$E$368=Topline!D124),0)),"n/a")</f>
        <v>2.25</v>
      </c>
      <c r="F124" s="77">
        <f t="array" ref="F124">IFERROR(INDEX(DATA!$O$133:$O$368,MATCH(1,(DATA!$D$133:$D$368=Topline!B124)*(DATA!$E$133:$E$368=Topline!D124),0)),"n/a")</f>
        <v>6.2E-2</v>
      </c>
      <c r="G124" s="87">
        <f t="array" ref="G124">IFERROR(INDEX(DATA!$X$133:$X$368,MATCH(1,(DATA!$D$133:$D$368=Topline!B124)*(DATA!$E$133:$E$368=Topline!D124),0)),"n/a")</f>
        <v>2.27</v>
      </c>
      <c r="H124" s="77">
        <f t="array" ref="H124">IFERROR(INDEX(DATA!$Y$133:$Y$368,MATCH(1,(DATA!$D$133:$D$368=Topline!B124)*(DATA!$E$133:$E$368=Topline!D124),0)),"n/a")</f>
        <v>6.0999999999999999E-2</v>
      </c>
      <c r="I124" s="87">
        <f t="array" ref="I124">IFERROR(INDEX(DATA!$AH$133:$AH$368,MATCH(1,(DATA!$D$133:$D$368=Topline!B124)*(DATA!$E$133:$E$368=Topline!D124),0)),"n/a")</f>
        <v>2.23</v>
      </c>
      <c r="J124" s="77">
        <f t="array" ref="J124">IFERROR(INDEX(DATA!$AI$133:$AI$368,MATCH(1,(DATA!$D$133:$D$368=Topline!B124)*(DATA!$E$133:$E$368=Topline!D124),0)),"n/a")</f>
        <v>4.2999999999999997E-2</v>
      </c>
      <c r="K124" s="87">
        <f t="array" ref="K124">IFERROR(INDEX(DATA!$AR$133:$AR$368,MATCH(1,(DATA!$D$133:$D$368=Topline!B124)*(DATA!$E$133:$E$368=Topline!D124),0)),"n/a")</f>
        <v>2.1800000000000002</v>
      </c>
      <c r="L124" s="77">
        <f t="array" ref="L124">IFERROR(INDEX(DATA!$AS$133:$AS$368,MATCH(1,(DATA!$D$133:$D$368=Topline!B124)*(DATA!$E$133:$E$368=Topline!D124),0)),"n/a")</f>
        <v>1.2E-2</v>
      </c>
      <c r="R124" s="66"/>
      <c r="S124" s="66"/>
      <c r="T124" s="66"/>
      <c r="U124" s="66"/>
      <c r="V124" s="66"/>
      <c r="W124" s="66"/>
      <c r="X124" s="66"/>
      <c r="Y124" s="66"/>
    </row>
    <row r="125" spans="1:25" x14ac:dyDescent="0.2">
      <c r="A125" s="75" t="s">
        <v>19</v>
      </c>
      <c r="B125" s="66" t="s">
        <v>12</v>
      </c>
      <c r="C125" s="66" t="s">
        <v>26</v>
      </c>
      <c r="D125" s="66" t="s">
        <v>327</v>
      </c>
      <c r="E125" s="87">
        <f t="array" ref="E125">IFERROR(INDEX(DATA!$N$133:$N$368,MATCH(1,(DATA!$D$133:$D$368=Topline!B125)*(DATA!$E$133:$E$368=Topline!D125),0)),"n/a")</f>
        <v>2.25</v>
      </c>
      <c r="F125" s="77">
        <f t="array" ref="F125">IFERROR(INDEX(DATA!$O$133:$O$368,MATCH(1,(DATA!$D$133:$D$368=Topline!B125)*(DATA!$E$133:$E$368=Topline!D125),0)),"n/a")</f>
        <v>3.6999999999999998E-2</v>
      </c>
      <c r="G125" s="87">
        <f t="array" ref="G125">IFERROR(INDEX(DATA!$X$133:$X$368,MATCH(1,(DATA!$D$133:$D$368=Topline!B125)*(DATA!$E$133:$E$368=Topline!D125),0)),"n/a")</f>
        <v>2.2799999999999998</v>
      </c>
      <c r="H125" s="77">
        <f t="array" ref="H125">IFERROR(INDEX(DATA!$Y$133:$Y$368,MATCH(1,(DATA!$D$133:$D$368=Topline!B125)*(DATA!$E$133:$E$368=Topline!D125),0)),"n/a")</f>
        <v>0.02</v>
      </c>
      <c r="I125" s="87">
        <f t="array" ref="I125">IFERROR(INDEX(DATA!$AH$133:$AH$368,MATCH(1,(DATA!$D$133:$D$368=Topline!B125)*(DATA!$E$133:$E$368=Topline!D125),0)),"n/a")</f>
        <v>2.25</v>
      </c>
      <c r="J125" s="77">
        <f t="array" ref="J125">IFERROR(INDEX(DATA!$AI$133:$AI$368,MATCH(1,(DATA!$D$133:$D$368=Topline!B125)*(DATA!$E$133:$E$368=Topline!D125),0)),"n/a")</f>
        <v>2.1000000000000001E-2</v>
      </c>
      <c r="K125" s="87">
        <f t="array" ref="K125">IFERROR(INDEX(DATA!$AR$133:$AR$368,MATCH(1,(DATA!$D$133:$D$368=Topline!B125)*(DATA!$E$133:$E$368=Topline!D125),0)),"n/a")</f>
        <v>2.23</v>
      </c>
      <c r="L125" s="77">
        <f t="array" ref="L125">IFERROR(INDEX(DATA!$AS$133:$AS$368,MATCH(1,(DATA!$D$133:$D$368=Topline!B125)*(DATA!$E$133:$E$368=Topline!D125),0)),"n/a")</f>
        <v>1.2999999999999999E-2</v>
      </c>
      <c r="R125" s="66"/>
      <c r="S125" s="66"/>
      <c r="T125" s="66"/>
      <c r="U125" s="66"/>
      <c r="V125" s="66"/>
      <c r="W125" s="66"/>
      <c r="X125" s="66"/>
      <c r="Y125" s="66"/>
    </row>
    <row r="126" spans="1:25" x14ac:dyDescent="0.2">
      <c r="A126" s="75"/>
      <c r="E126" s="88"/>
      <c r="F126" s="77"/>
      <c r="G126" s="89"/>
      <c r="H126" s="77"/>
      <c r="I126" s="89"/>
      <c r="J126" s="82"/>
      <c r="K126" s="89"/>
      <c r="L126" s="77"/>
      <c r="R126" s="66"/>
      <c r="S126" s="66"/>
      <c r="T126" s="66"/>
      <c r="U126" s="66"/>
      <c r="V126" s="66"/>
      <c r="W126" s="66"/>
      <c r="X126" s="66"/>
      <c r="Y126" s="66"/>
    </row>
    <row r="127" spans="1:25" x14ac:dyDescent="0.2">
      <c r="A127" s="75" t="s">
        <v>19</v>
      </c>
      <c r="B127" s="66" t="s">
        <v>11</v>
      </c>
      <c r="C127" s="66" t="s">
        <v>0</v>
      </c>
      <c r="D127" s="66" t="s">
        <v>319</v>
      </c>
      <c r="E127" s="76">
        <f t="array" ref="E127">IFERROR(INDEX(DATA!$F$133:$F$368,MATCH(1,(DATA!$D$133:$D$368=Topline!B127)*(DATA!$E$133:$E$368=Topline!D127),0)),"n/a")</f>
        <v>3005230</v>
      </c>
      <c r="F127" s="77">
        <f t="array" ref="F127">IFERROR(INDEX(DATA!$G$133:$G$368,MATCH(1,(DATA!$D$133:$D$368=Topline!B127)*(DATA!$E$133:$E$368=Topline!D127),0)),"n/a")</f>
        <v>-3.0000000000000001E-3</v>
      </c>
      <c r="G127" s="76">
        <f t="array" ref="G127">IFERROR(INDEX(DATA!$P$133:$P$368,MATCH(1,(DATA!$D$133:$D$368=Topline!B127)*(DATA!$E$133:$E$368=Topline!D127),0)),"n/a")</f>
        <v>9145520</v>
      </c>
      <c r="H127" s="77">
        <f t="array" ref="H127">IFERROR(INDEX(DATA!$Q$133:$Q$368,MATCH(1,(DATA!$D$133:$D$368=Topline!B127)*(DATA!$E$133:$E$368=Topline!D127),0)),"n/a")</f>
        <v>-3.7999999999999999E-2</v>
      </c>
      <c r="I127" s="76">
        <f t="array" ref="I127">IFERROR(INDEX(DATA!$Z$133:$Z$368,MATCH(1,(DATA!$D$133:$D$368=Topline!B127)*(DATA!$E$133:$E$368=Topline!D127),0)),"n/a")</f>
        <v>17673189</v>
      </c>
      <c r="J127" s="77">
        <f t="array" ref="J127">IFERROR(INDEX(DATA!$AA$133:$AA$368,MATCH(1,(DATA!$D$133:$D$368=Topline!B127)*(DATA!$E$133:$E$368=Topline!D127),0)),"n/a")</f>
        <v>-1.7000000000000001E-2</v>
      </c>
      <c r="K127" s="76">
        <f t="array" ref="K127">IFERROR(INDEX(DATA!$AJ$133:$AJ$368,MATCH(1,(DATA!$D$133:$D$368=Topline!B127)*(DATA!$E$133:$E$368=Topline!D127),0)),"n/a")</f>
        <v>35304846</v>
      </c>
      <c r="L127" s="77">
        <f t="array" ref="L127">IFERROR(INDEX(DATA!$AK$133:$AK$368,MATCH(1,(DATA!$D$133:$D$368=Topline!B127)*(DATA!$E$133:$E$368=Topline!D127),0)),"n/a")</f>
        <v>-8.9999999999999993E-3</v>
      </c>
      <c r="R127" s="66"/>
      <c r="S127" s="66"/>
      <c r="T127" s="66"/>
      <c r="U127" s="66"/>
      <c r="V127" s="66"/>
      <c r="W127" s="66"/>
      <c r="X127" s="66"/>
      <c r="Y127" s="66"/>
    </row>
    <row r="128" spans="1:25" x14ac:dyDescent="0.2">
      <c r="A128" s="75" t="s">
        <v>19</v>
      </c>
      <c r="B128" s="66" t="s">
        <v>11</v>
      </c>
      <c r="C128" s="66" t="s">
        <v>0</v>
      </c>
      <c r="D128" s="66" t="s">
        <v>320</v>
      </c>
      <c r="E128" s="76">
        <f t="array" ref="E128">IFERROR(INDEX(DATA!$F$133:$F$368,MATCH(1,(DATA!$D$133:$D$368=Topline!B128)*(DATA!$E$133:$E$368=Topline!D128),0)),"n/a")</f>
        <v>4100200</v>
      </c>
      <c r="F128" s="77">
        <f t="array" ref="F128">IFERROR(INDEX(DATA!$G$133:$G$368,MATCH(1,(DATA!$D$133:$D$368=Topline!B128)*(DATA!$E$133:$E$368=Topline!D128),0)),"n/a")</f>
        <v>0.20699999999999999</v>
      </c>
      <c r="G128" s="76">
        <f t="array" ref="G128">IFERROR(INDEX(DATA!$P$133:$P$368,MATCH(1,(DATA!$D$133:$D$368=Topline!B128)*(DATA!$E$133:$E$368=Topline!D128),0)),"n/a")</f>
        <v>11683996</v>
      </c>
      <c r="H128" s="77">
        <f t="array" ref="H128">IFERROR(INDEX(DATA!$Q$133:$Q$368,MATCH(1,(DATA!$D$133:$D$368=Topline!B128)*(DATA!$E$133:$E$368=Topline!D128),0)),"n/a")</f>
        <v>0.158</v>
      </c>
      <c r="I128" s="76">
        <f t="array" ref="I128">IFERROR(INDEX(DATA!$Z$133:$Z$368,MATCH(1,(DATA!$D$133:$D$368=Topline!B128)*(DATA!$E$133:$E$368=Topline!D128),0)),"n/a")</f>
        <v>22251765</v>
      </c>
      <c r="J128" s="77">
        <f t="array" ref="J128">IFERROR(INDEX(DATA!$AA$133:$AA$368,MATCH(1,(DATA!$D$133:$D$368=Topline!B128)*(DATA!$E$133:$E$368=Topline!D128),0)),"n/a")</f>
        <v>0.16800000000000001</v>
      </c>
      <c r="K128" s="76">
        <f t="array" ref="K128">IFERROR(INDEX(DATA!$AJ$133:$AJ$368,MATCH(1,(DATA!$D$133:$D$368=Topline!B128)*(DATA!$E$133:$E$368=Topline!D128),0)),"n/a")</f>
        <v>44215810</v>
      </c>
      <c r="L128" s="77">
        <f t="array" ref="L128">IFERROR(INDEX(DATA!$AK$133:$AK$368,MATCH(1,(DATA!$D$133:$D$368=Topline!B128)*(DATA!$E$133:$E$368=Topline!D128),0)),"n/a")</f>
        <v>0.18099999999999999</v>
      </c>
      <c r="R128" s="66"/>
      <c r="S128" s="66"/>
      <c r="T128" s="66"/>
      <c r="U128" s="66"/>
      <c r="V128" s="66"/>
      <c r="W128" s="66"/>
      <c r="X128" s="66"/>
      <c r="Y128" s="66"/>
    </row>
    <row r="129" spans="1:25" x14ac:dyDescent="0.2">
      <c r="A129" s="75" t="s">
        <v>19</v>
      </c>
      <c r="B129" s="66" t="s">
        <v>11</v>
      </c>
      <c r="C129" s="66" t="s">
        <v>0</v>
      </c>
      <c r="D129" s="66" t="s">
        <v>321</v>
      </c>
      <c r="E129" s="76">
        <f t="array" ref="E129">IFERROR(INDEX(DATA!$F$133:$F$368,MATCH(1,(DATA!$D$133:$D$368=Topline!B129)*(DATA!$E$133:$E$368=Topline!D129),0)),"n/a")</f>
        <v>3432867</v>
      </c>
      <c r="F129" s="77">
        <f t="array" ref="F129">IFERROR(INDEX(DATA!$G$133:$G$368,MATCH(1,(DATA!$D$133:$D$368=Topline!B129)*(DATA!$E$133:$E$368=Topline!D129),0)),"n/a")</f>
        <v>0.17100000000000001</v>
      </c>
      <c r="G129" s="76">
        <f t="array" ref="G129">IFERROR(INDEX(DATA!$P$133:$P$368,MATCH(1,(DATA!$D$133:$D$368=Topline!B129)*(DATA!$E$133:$E$368=Topline!D129),0)),"n/a")</f>
        <v>9752760</v>
      </c>
      <c r="H129" s="77">
        <f t="array" ref="H129">IFERROR(INDEX(DATA!$Q$133:$Q$368,MATCH(1,(DATA!$D$133:$D$368=Topline!B129)*(DATA!$E$133:$E$368=Topline!D129),0)),"n/a")</f>
        <v>0.14000000000000001</v>
      </c>
      <c r="I129" s="76">
        <f t="array" ref="I129">IFERROR(INDEX(DATA!$Z$133:$Z$368,MATCH(1,(DATA!$D$133:$D$368=Topline!B129)*(DATA!$E$133:$E$368=Topline!D129),0)),"n/a")</f>
        <v>18513501</v>
      </c>
      <c r="J129" s="77">
        <f t="array" ref="J129">IFERROR(INDEX(DATA!$AA$133:$AA$368,MATCH(1,(DATA!$D$133:$D$368=Topline!B129)*(DATA!$E$133:$E$368=Topline!D129),0)),"n/a")</f>
        <v>0.107</v>
      </c>
      <c r="K129" s="76">
        <f t="array" ref="K129">IFERROR(INDEX(DATA!$AJ$133:$AJ$368,MATCH(1,(DATA!$D$133:$D$368=Topline!B129)*(DATA!$E$133:$E$368=Topline!D129),0)),"n/a")</f>
        <v>36463228</v>
      </c>
      <c r="L129" s="77">
        <f t="array" ref="L129">IFERROR(INDEX(DATA!$AK$133:$AK$368,MATCH(1,(DATA!$D$133:$D$368=Topline!B129)*(DATA!$E$133:$E$368=Topline!D129),0)),"n/a")</f>
        <v>9.9000000000000005E-2</v>
      </c>
      <c r="R129" s="66"/>
      <c r="S129" s="66"/>
      <c r="T129" s="66"/>
      <c r="U129" s="66"/>
      <c r="V129" s="66"/>
      <c r="W129" s="66"/>
      <c r="X129" s="66"/>
      <c r="Y129" s="66"/>
    </row>
    <row r="130" spans="1:25" x14ac:dyDescent="0.2">
      <c r="A130" s="75" t="s">
        <v>19</v>
      </c>
      <c r="B130" s="66" t="s">
        <v>11</v>
      </c>
      <c r="C130" s="66" t="s">
        <v>0</v>
      </c>
      <c r="D130" s="66" t="s">
        <v>322</v>
      </c>
      <c r="E130" s="76">
        <f t="array" ref="E130">IFERROR(INDEX(DATA!$F$133:$F$368,MATCH(1,(DATA!$D$133:$D$368=Topline!B130)*(DATA!$E$133:$E$368=Topline!D130),0)),"n/a")</f>
        <v>6152390</v>
      </c>
      <c r="F130" s="77">
        <f t="array" ref="F130">IFERROR(INDEX(DATA!$G$133:$G$368,MATCH(1,(DATA!$D$133:$D$368=Topline!B130)*(DATA!$E$133:$E$368=Topline!D130),0)),"n/a")</f>
        <v>0.17799999999999999</v>
      </c>
      <c r="G130" s="76">
        <f t="array" ref="G130">IFERROR(INDEX(DATA!$P$133:$P$368,MATCH(1,(DATA!$D$133:$D$368=Topline!B130)*(DATA!$E$133:$E$368=Topline!D130),0)),"n/a")</f>
        <v>18208379</v>
      </c>
      <c r="H130" s="77">
        <f t="array" ref="H130">IFERROR(INDEX(DATA!$Q$133:$Q$368,MATCH(1,(DATA!$D$133:$D$368=Topline!B130)*(DATA!$E$133:$E$368=Topline!D130),0)),"n/a")</f>
        <v>6.4000000000000001E-2</v>
      </c>
      <c r="I130" s="76">
        <f t="array" ref="I130">IFERROR(INDEX(DATA!$Z$133:$Z$368,MATCH(1,(DATA!$D$133:$D$368=Topline!B130)*(DATA!$E$133:$E$368=Topline!D130),0)),"n/a")</f>
        <v>34539763</v>
      </c>
      <c r="J130" s="77">
        <f t="array" ref="J130">IFERROR(INDEX(DATA!$AA$133:$AA$368,MATCH(1,(DATA!$D$133:$D$368=Topline!B130)*(DATA!$E$133:$E$368=Topline!D130),0)),"n/a")</f>
        <v>8.9999999999999993E-3</v>
      </c>
      <c r="K130" s="76">
        <f t="array" ref="K130">IFERROR(INDEX(DATA!$AJ$133:$AJ$368,MATCH(1,(DATA!$D$133:$D$368=Topline!B130)*(DATA!$E$133:$E$368=Topline!D130),0)),"n/a")</f>
        <v>69559199</v>
      </c>
      <c r="L130" s="77">
        <f t="array" ref="L130">IFERROR(INDEX(DATA!$AK$133:$AK$368,MATCH(1,(DATA!$D$133:$D$368=Topline!B130)*(DATA!$E$133:$E$368=Topline!D130),0)),"n/a")</f>
        <v>4.0000000000000001E-3</v>
      </c>
      <c r="R130" s="66"/>
      <c r="S130" s="66"/>
      <c r="T130" s="66"/>
      <c r="U130" s="66"/>
      <c r="V130" s="66"/>
      <c r="W130" s="66"/>
      <c r="X130" s="66"/>
      <c r="Y130" s="66"/>
    </row>
    <row r="131" spans="1:25" x14ac:dyDescent="0.2">
      <c r="A131" s="75" t="s">
        <v>19</v>
      </c>
      <c r="B131" s="66" t="s">
        <v>11</v>
      </c>
      <c r="C131" s="66" t="s">
        <v>0</v>
      </c>
      <c r="D131" s="66" t="s">
        <v>323</v>
      </c>
      <c r="E131" s="76">
        <f t="array" ref="E131">IFERROR(INDEX(DATA!$F$133:$F$368,MATCH(1,(DATA!$D$133:$D$368=Topline!B131)*(DATA!$E$133:$E$368=Topline!D131),0)),"n/a")</f>
        <v>2071810</v>
      </c>
      <c r="F131" s="77">
        <f t="array" ref="F131">IFERROR(INDEX(DATA!$G$133:$G$368,MATCH(1,(DATA!$D$133:$D$368=Topline!B131)*(DATA!$E$133:$E$368=Topline!D131),0)),"n/a")</f>
        <v>0.21</v>
      </c>
      <c r="G131" s="76">
        <f t="array" ref="G131">IFERROR(INDEX(DATA!$P$133:$P$368,MATCH(1,(DATA!$D$133:$D$368=Topline!B131)*(DATA!$E$133:$E$368=Topline!D131),0)),"n/a")</f>
        <v>6121361</v>
      </c>
      <c r="H131" s="77">
        <f t="array" ref="H131">IFERROR(INDEX(DATA!$Q$133:$Q$368,MATCH(1,(DATA!$D$133:$D$368=Topline!B131)*(DATA!$E$133:$E$368=Topline!D131),0)),"n/a")</f>
        <v>0.17199999999999999</v>
      </c>
      <c r="I131" s="76">
        <f t="array" ref="I131">IFERROR(INDEX(DATA!$Z$133:$Z$368,MATCH(1,(DATA!$D$133:$D$368=Topline!B131)*(DATA!$E$133:$E$368=Topline!D131),0)),"n/a")</f>
        <v>11670841</v>
      </c>
      <c r="J131" s="77">
        <f t="array" ref="J131">IFERROR(INDEX(DATA!$AA$133:$AA$368,MATCH(1,(DATA!$D$133:$D$368=Topline!B131)*(DATA!$E$133:$E$368=Topline!D131),0)),"n/a")</f>
        <v>0.16200000000000001</v>
      </c>
      <c r="K131" s="76">
        <f t="array" ref="K131">IFERROR(INDEX(DATA!$AJ$133:$AJ$368,MATCH(1,(DATA!$D$133:$D$368=Topline!B131)*(DATA!$E$133:$E$368=Topline!D131),0)),"n/a")</f>
        <v>22558387</v>
      </c>
      <c r="L131" s="77">
        <f t="array" ref="L131">IFERROR(INDEX(DATA!$AK$133:$AK$368,MATCH(1,(DATA!$D$133:$D$368=Topline!B131)*(DATA!$E$133:$E$368=Topline!D131),0)),"n/a")</f>
        <v>0.16500000000000001</v>
      </c>
      <c r="R131" s="66"/>
      <c r="S131" s="66"/>
      <c r="T131" s="66"/>
      <c r="U131" s="66"/>
      <c r="V131" s="66"/>
      <c r="W131" s="66"/>
      <c r="X131" s="66"/>
      <c r="Y131" s="66"/>
    </row>
    <row r="132" spans="1:25" x14ac:dyDescent="0.2">
      <c r="A132" s="75" t="s">
        <v>19</v>
      </c>
      <c r="B132" s="66" t="s">
        <v>11</v>
      </c>
      <c r="C132" s="66" t="s">
        <v>0</v>
      </c>
      <c r="D132" s="66" t="s">
        <v>324</v>
      </c>
      <c r="E132" s="76">
        <f t="array" ref="E132">IFERROR(INDEX(DATA!$F$133:$F$368,MATCH(1,(DATA!$D$133:$D$368=Topline!B132)*(DATA!$E$133:$E$368=Topline!D132),0)),"n/a")</f>
        <v>2581924</v>
      </c>
      <c r="F132" s="77">
        <f t="array" ref="F132">IFERROR(INDEX(DATA!$G$133:$G$368,MATCH(1,(DATA!$D$133:$D$368=Topline!B132)*(DATA!$E$133:$E$368=Topline!D132),0)),"n/a")</f>
        <v>0.21299999999999999</v>
      </c>
      <c r="G132" s="76">
        <f t="array" ref="G132">IFERROR(INDEX(DATA!$P$133:$P$368,MATCH(1,(DATA!$D$133:$D$368=Topline!B132)*(DATA!$E$133:$E$368=Topline!D132),0)),"n/a")</f>
        <v>7413173</v>
      </c>
      <c r="H132" s="77">
        <f t="array" ref="H132">IFERROR(INDEX(DATA!$Q$133:$Q$368,MATCH(1,(DATA!$D$133:$D$368=Topline!B132)*(DATA!$E$133:$E$368=Topline!D132),0)),"n/a")</f>
        <v>0.23699999999999999</v>
      </c>
      <c r="I132" s="76">
        <f t="array" ref="I132">IFERROR(INDEX(DATA!$Z$133:$Z$368,MATCH(1,(DATA!$D$133:$D$368=Topline!B132)*(DATA!$E$133:$E$368=Topline!D132),0)),"n/a")</f>
        <v>14091953</v>
      </c>
      <c r="J132" s="77">
        <f t="array" ref="J132">IFERROR(INDEX(DATA!$AA$133:$AA$368,MATCH(1,(DATA!$D$133:$D$368=Topline!B132)*(DATA!$E$133:$E$368=Topline!D132),0)),"n/a")</f>
        <v>0.22700000000000001</v>
      </c>
      <c r="K132" s="76">
        <f t="array" ref="K132">IFERROR(INDEX(DATA!$AJ$133:$AJ$368,MATCH(1,(DATA!$D$133:$D$368=Topline!B132)*(DATA!$E$133:$E$368=Topline!D132),0)),"n/a")</f>
        <v>27618896</v>
      </c>
      <c r="L132" s="77">
        <f t="array" ref="L132">IFERROR(INDEX(DATA!$AK$133:$AK$368,MATCH(1,(DATA!$D$133:$D$368=Topline!B132)*(DATA!$E$133:$E$368=Topline!D132),0)),"n/a")</f>
        <v>0.22900000000000001</v>
      </c>
      <c r="R132" s="66"/>
      <c r="S132" s="66"/>
      <c r="T132" s="66"/>
      <c r="U132" s="66"/>
      <c r="V132" s="66"/>
      <c r="W132" s="66"/>
      <c r="X132" s="66"/>
      <c r="Y132" s="66"/>
    </row>
    <row r="133" spans="1:25" x14ac:dyDescent="0.2">
      <c r="A133" s="75" t="s">
        <v>19</v>
      </c>
      <c r="B133" s="66" t="s">
        <v>11</v>
      </c>
      <c r="C133" s="66" t="s">
        <v>0</v>
      </c>
      <c r="D133" s="66" t="s">
        <v>325</v>
      </c>
      <c r="E133" s="76">
        <f t="array" ref="E133">IFERROR(INDEX(DATA!$F$133:$F$368,MATCH(1,(DATA!$D$133:$D$368=Topline!B133)*(DATA!$E$133:$E$368=Topline!D133),0)),"n/a")</f>
        <v>4706908</v>
      </c>
      <c r="F133" s="77">
        <f t="array" ref="F133">IFERROR(INDEX(DATA!$G$133:$G$368,MATCH(1,(DATA!$D$133:$D$368=Topline!B133)*(DATA!$E$133:$E$368=Topline!D133),0)),"n/a")</f>
        <v>0.111</v>
      </c>
      <c r="G133" s="76">
        <f t="array" ref="G133">IFERROR(INDEX(DATA!$P$133:$P$368,MATCH(1,(DATA!$D$133:$D$368=Topline!B133)*(DATA!$E$133:$E$368=Topline!D133),0)),"n/a")</f>
        <v>13570845</v>
      </c>
      <c r="H133" s="77">
        <f t="array" ref="H133">IFERROR(INDEX(DATA!$Q$133:$Q$368,MATCH(1,(DATA!$D$133:$D$368=Topline!B133)*(DATA!$E$133:$E$368=Topline!D133),0)),"n/a")</f>
        <v>0.112</v>
      </c>
      <c r="I133" s="76">
        <f t="array" ref="I133">IFERROR(INDEX(DATA!$Z$133:$Z$368,MATCH(1,(DATA!$D$133:$D$368=Topline!B133)*(DATA!$E$133:$E$368=Topline!D133),0)),"n/a")</f>
        <v>26315637</v>
      </c>
      <c r="J133" s="77">
        <f t="array" ref="J133">IFERROR(INDEX(DATA!$AA$133:$AA$368,MATCH(1,(DATA!$D$133:$D$368=Topline!B133)*(DATA!$E$133:$E$368=Topline!D133),0)),"n/a")</f>
        <v>0.10199999999999999</v>
      </c>
      <c r="K133" s="76">
        <f t="array" ref="K133">IFERROR(INDEX(DATA!$AJ$133:$AJ$368,MATCH(1,(DATA!$D$133:$D$368=Topline!B133)*(DATA!$E$133:$E$368=Topline!D133),0)),"n/a")</f>
        <v>52584091</v>
      </c>
      <c r="L133" s="77">
        <f t="array" ref="L133">IFERROR(INDEX(DATA!$AK$133:$AK$368,MATCH(1,(DATA!$D$133:$D$368=Topline!B133)*(DATA!$E$133:$E$368=Topline!D133),0)),"n/a")</f>
        <v>0.14599999999999999</v>
      </c>
      <c r="R133" s="66"/>
      <c r="S133" s="66"/>
      <c r="T133" s="66"/>
      <c r="U133" s="66"/>
      <c r="V133" s="66"/>
      <c r="W133" s="66"/>
      <c r="X133" s="66"/>
      <c r="Y133" s="66"/>
    </row>
    <row r="134" spans="1:25" x14ac:dyDescent="0.2">
      <c r="A134" s="75" t="s">
        <v>19</v>
      </c>
      <c r="B134" s="66" t="s">
        <v>11</v>
      </c>
      <c r="C134" s="66" t="s">
        <v>0</v>
      </c>
      <c r="D134" s="66" t="s">
        <v>326</v>
      </c>
      <c r="E134" s="76">
        <f t="array" ref="E134">IFERROR(INDEX(DATA!$F$133:$F$368,MATCH(1,(DATA!$D$133:$D$368=Topline!B134)*(DATA!$E$133:$E$368=Topline!D134),0)),"n/a")</f>
        <v>3572882</v>
      </c>
      <c r="F134" s="77">
        <f t="array" ref="F134">IFERROR(INDEX(DATA!$G$133:$G$368,MATCH(1,(DATA!$D$133:$D$368=Topline!B134)*(DATA!$E$133:$E$368=Topline!D134),0)),"n/a")</f>
        <v>0.183</v>
      </c>
      <c r="G134" s="76">
        <f t="array" ref="G134">IFERROR(INDEX(DATA!$P$133:$P$368,MATCH(1,(DATA!$D$133:$D$368=Topline!B134)*(DATA!$E$133:$E$368=Topline!D134),0)),"n/a")</f>
        <v>10862741</v>
      </c>
      <c r="H134" s="77">
        <f t="array" ref="H134">IFERROR(INDEX(DATA!$Q$133:$Q$368,MATCH(1,(DATA!$D$133:$D$368=Topline!B134)*(DATA!$E$133:$E$368=Topline!D134),0)),"n/a")</f>
        <v>0.17799999999999999</v>
      </c>
      <c r="I134" s="76">
        <f t="array" ref="I134">IFERROR(INDEX(DATA!$Z$133:$Z$368,MATCH(1,(DATA!$D$133:$D$368=Topline!B134)*(DATA!$E$133:$E$368=Topline!D134),0)),"n/a")</f>
        <v>20259084</v>
      </c>
      <c r="J134" s="77">
        <f t="array" ref="J134">IFERROR(INDEX(DATA!$AA$133:$AA$368,MATCH(1,(DATA!$D$133:$D$368=Topline!B134)*(DATA!$E$133:$E$368=Topline!D134),0)),"n/a")</f>
        <v>0.17599999999999999</v>
      </c>
      <c r="K134" s="76">
        <f t="array" ref="K134">IFERROR(INDEX(DATA!$AJ$133:$AJ$368,MATCH(1,(DATA!$D$133:$D$368=Topline!B134)*(DATA!$E$133:$E$368=Topline!D134),0)),"n/a")</f>
        <v>39108165</v>
      </c>
      <c r="L134" s="77">
        <f t="array" ref="L134">IFERROR(INDEX(DATA!$AK$133:$AK$368,MATCH(1,(DATA!$D$133:$D$368=Topline!B134)*(DATA!$E$133:$E$368=Topline!D134),0)),"n/a")</f>
        <v>0.16600000000000001</v>
      </c>
      <c r="R134" s="66"/>
      <c r="S134" s="66"/>
      <c r="T134" s="66"/>
      <c r="U134" s="66"/>
      <c r="V134" s="66"/>
      <c r="W134" s="66"/>
      <c r="X134" s="66"/>
      <c r="Y134" s="66"/>
    </row>
    <row r="135" spans="1:25" x14ac:dyDescent="0.2">
      <c r="A135" s="75" t="s">
        <v>19</v>
      </c>
      <c r="B135" s="66" t="s">
        <v>11</v>
      </c>
      <c r="C135" s="66" t="s">
        <v>0</v>
      </c>
      <c r="D135" s="66" t="s">
        <v>327</v>
      </c>
      <c r="E135" s="76">
        <f t="array" ref="E135">IFERROR(INDEX(DATA!$F$133:$F$368,MATCH(1,(DATA!$D$133:$D$368=Topline!B135)*(DATA!$E$133:$E$368=Topline!D135),0)),"n/a")</f>
        <v>29624211</v>
      </c>
      <c r="F135" s="77">
        <f t="array" ref="F135">IFERROR(INDEX(DATA!$G$133:$G$368,MATCH(1,(DATA!$D$133:$D$368=Topline!B135)*(DATA!$E$133:$E$368=Topline!D135),0)),"n/a")</f>
        <v>0.154</v>
      </c>
      <c r="G135" s="76">
        <f t="array" ref="G135">IFERROR(INDEX(DATA!$P$133:$P$368,MATCH(1,(DATA!$D$133:$D$368=Topline!B135)*(DATA!$E$133:$E$368=Topline!D135),0)),"n/a")</f>
        <v>86758774</v>
      </c>
      <c r="H135" s="77">
        <f t="array" ref="H135">IFERROR(INDEX(DATA!$Q$133:$Q$368,MATCH(1,(DATA!$D$133:$D$368=Topline!B135)*(DATA!$E$133:$E$368=Topline!D135),0)),"n/a")</f>
        <v>0.114</v>
      </c>
      <c r="I135" s="76">
        <f t="array" ref="I135">IFERROR(INDEX(DATA!$Z$133:$Z$368,MATCH(1,(DATA!$D$133:$D$368=Topline!B135)*(DATA!$E$133:$E$368=Topline!D135),0)),"n/a")</f>
        <v>165315734</v>
      </c>
      <c r="J135" s="77">
        <f t="array" ref="J135">IFERROR(INDEX(DATA!$AA$133:$AA$368,MATCH(1,(DATA!$D$133:$D$368=Topline!B135)*(DATA!$E$133:$E$368=Topline!D135),0)),"n/a")</f>
        <v>9.8000000000000004E-2</v>
      </c>
      <c r="K135" s="76">
        <f t="array" ref="K135">IFERROR(INDEX(DATA!$AJ$133:$AJ$368,MATCH(1,(DATA!$D$133:$D$368=Topline!B135)*(DATA!$E$133:$E$368=Topline!D135),0)),"n/a")</f>
        <v>327412623</v>
      </c>
      <c r="L135" s="77">
        <f t="array" ref="L135">IFERROR(INDEX(DATA!$AK$133:$AK$368,MATCH(1,(DATA!$D$133:$D$368=Topline!B135)*(DATA!$E$133:$E$368=Topline!D135),0)),"n/a")</f>
        <v>0.10299999999999999</v>
      </c>
      <c r="R135" s="66"/>
      <c r="S135" s="66"/>
      <c r="T135" s="66"/>
      <c r="U135" s="66"/>
      <c r="V135" s="66"/>
      <c r="W135" s="66"/>
      <c r="X135" s="66"/>
      <c r="Y135" s="66"/>
    </row>
    <row r="136" spans="1:25" x14ac:dyDescent="0.2">
      <c r="A136" s="75"/>
      <c r="E136" s="80"/>
      <c r="F136" s="77"/>
      <c r="G136" s="81"/>
      <c r="H136" s="77"/>
      <c r="I136" s="81"/>
      <c r="J136" s="82"/>
      <c r="K136" s="81"/>
      <c r="L136" s="77"/>
      <c r="R136" s="66"/>
      <c r="S136" s="66"/>
      <c r="T136" s="66"/>
      <c r="U136" s="66"/>
      <c r="V136" s="66"/>
      <c r="W136" s="66"/>
      <c r="X136" s="66"/>
      <c r="Y136" s="66"/>
    </row>
    <row r="137" spans="1:25" x14ac:dyDescent="0.2">
      <c r="A137" s="75" t="s">
        <v>19</v>
      </c>
      <c r="B137" s="66" t="s">
        <v>11</v>
      </c>
      <c r="C137" s="66" t="s">
        <v>9</v>
      </c>
      <c r="D137" s="66" t="s">
        <v>319</v>
      </c>
      <c r="E137" s="86">
        <f t="array" ref="E137">IFERROR(INDEX(DATA!$H$133:$H$368,MATCH(1,(DATA!$D$133:$D$368=Topline!B137)*(DATA!$E$133:$E$368=Topline!D137),0)),"n/a")</f>
        <v>554491</v>
      </c>
      <c r="F137" s="77">
        <f t="array" ref="F137">IFERROR(INDEX(DATA!$I$133:$I$368,MATCH(1,(DATA!$D$133:$D$368=Topline!B137)*(DATA!$E$133:$E$368=Topline!D137),0)),"n/a")</f>
        <v>-1.2E-2</v>
      </c>
      <c r="G137" s="86">
        <f t="array" ref="G137">IFERROR(INDEX(DATA!$R$133:$R$368,MATCH(1,(DATA!$D$133:$D$368=Topline!B137)*(DATA!$E$133:$E$368=Topline!D137),0)),"n/a")</f>
        <v>1662276</v>
      </c>
      <c r="H137" s="77">
        <f t="array" ref="H137">IFERROR(INDEX(DATA!$S$133:$S$368,MATCH(1,(DATA!$D$133:$D$368=Topline!B137)*(DATA!$E$133:$E$368=Topline!D137),0)),"n/a")</f>
        <v>-7.4999999999999997E-2</v>
      </c>
      <c r="I137" s="86">
        <f t="array" ref="I137">IFERROR(INDEX(DATA!$AB$133:$AB$368,MATCH(1,(DATA!$D$133:$D$368=Topline!B137)*(DATA!$E$133:$E$368=Topline!D137),0)),"n/a")</f>
        <v>3266211</v>
      </c>
      <c r="J137" s="77">
        <f t="array" ref="J137">IFERROR(INDEX(DATA!$AC$133:$AC$368,MATCH(1,(DATA!$D$133:$D$368=Topline!B137)*(DATA!$E$133:$E$368=Topline!D137),0)),"n/a")</f>
        <v>-5.8000000000000003E-2</v>
      </c>
      <c r="K137" s="86">
        <f t="array" ref="K137">IFERROR(INDEX(DATA!$AL$133:$AL$368,MATCH(1,(DATA!$D$133:$D$368=Topline!B137)*(DATA!$E$133:$E$368=Topline!D137),0)),"n/a")</f>
        <v>6560464</v>
      </c>
      <c r="L137" s="77">
        <f t="array" ref="L137">IFERROR(INDEX(DATA!$AM$133:$AM$368,MATCH(1,(DATA!$D$133:$D$368=Topline!B137)*(DATA!$E$133:$E$368=Topline!D137),0)),"n/a")</f>
        <v>-0.05</v>
      </c>
      <c r="R137" s="66"/>
      <c r="S137" s="66"/>
      <c r="T137" s="66"/>
      <c r="U137" s="66"/>
      <c r="V137" s="66"/>
      <c r="W137" s="66"/>
      <c r="X137" s="66"/>
      <c r="Y137" s="66"/>
    </row>
    <row r="138" spans="1:25" x14ac:dyDescent="0.2">
      <c r="A138" s="75" t="s">
        <v>19</v>
      </c>
      <c r="B138" s="66" t="s">
        <v>11</v>
      </c>
      <c r="C138" s="66" t="s">
        <v>9</v>
      </c>
      <c r="D138" s="66" t="s">
        <v>320</v>
      </c>
      <c r="E138" s="86">
        <f t="array" ref="E138">IFERROR(INDEX(DATA!$H$133:$H$368,MATCH(1,(DATA!$D$133:$D$368=Topline!B138)*(DATA!$E$133:$E$368=Topline!D138),0)),"n/a")</f>
        <v>1025764</v>
      </c>
      <c r="F138" s="77">
        <f t="array" ref="F138">IFERROR(INDEX(DATA!$I$133:$I$368,MATCH(1,(DATA!$D$133:$D$368=Topline!B138)*(DATA!$E$133:$E$368=Topline!D138),0)),"n/a")</f>
        <v>0.28899999999999998</v>
      </c>
      <c r="G138" s="86">
        <f t="array" ref="G138">IFERROR(INDEX(DATA!$R$133:$R$368,MATCH(1,(DATA!$D$133:$D$368=Topline!B138)*(DATA!$E$133:$E$368=Topline!D138),0)),"n/a")</f>
        <v>2833763</v>
      </c>
      <c r="H138" s="77">
        <f t="array" ref="H138">IFERROR(INDEX(DATA!$S$133:$S$368,MATCH(1,(DATA!$D$133:$D$368=Topline!B138)*(DATA!$E$133:$E$368=Topline!D138),0)),"n/a")</f>
        <v>0.193</v>
      </c>
      <c r="I138" s="86">
        <f t="array" ref="I138">IFERROR(INDEX(DATA!$AB$133:$AB$368,MATCH(1,(DATA!$D$133:$D$368=Topline!B138)*(DATA!$E$133:$E$368=Topline!D138),0)),"n/a")</f>
        <v>5381924</v>
      </c>
      <c r="J138" s="77">
        <f t="array" ref="J138">IFERROR(INDEX(DATA!$AC$133:$AC$368,MATCH(1,(DATA!$D$133:$D$368=Topline!B138)*(DATA!$E$133:$E$368=Topline!D138),0)),"n/a")</f>
        <v>0.17100000000000001</v>
      </c>
      <c r="K138" s="86">
        <f t="array" ref="K138">IFERROR(INDEX(DATA!$AL$133:$AL$368,MATCH(1,(DATA!$D$133:$D$368=Topline!B138)*(DATA!$E$133:$E$368=Topline!D138),0)),"n/a")</f>
        <v>10479651</v>
      </c>
      <c r="L138" s="77">
        <f t="array" ref="L138">IFERROR(INDEX(DATA!$AM$133:$AM$368,MATCH(1,(DATA!$D$133:$D$368=Topline!B138)*(DATA!$E$133:$E$368=Topline!D138),0)),"n/a")</f>
        <v>0.152</v>
      </c>
      <c r="R138" s="66"/>
      <c r="S138" s="66"/>
      <c r="T138" s="66"/>
      <c r="U138" s="66"/>
      <c r="V138" s="66"/>
      <c r="W138" s="66"/>
      <c r="X138" s="66"/>
      <c r="Y138" s="66"/>
    </row>
    <row r="139" spans="1:25" x14ac:dyDescent="0.2">
      <c r="A139" s="75" t="s">
        <v>19</v>
      </c>
      <c r="B139" s="66" t="s">
        <v>11</v>
      </c>
      <c r="C139" s="66" t="s">
        <v>9</v>
      </c>
      <c r="D139" s="66" t="s">
        <v>321</v>
      </c>
      <c r="E139" s="86">
        <f t="array" ref="E139">IFERROR(INDEX(DATA!$H$133:$H$368,MATCH(1,(DATA!$D$133:$D$368=Topline!B139)*(DATA!$E$133:$E$368=Topline!D139),0)),"n/a")</f>
        <v>739137</v>
      </c>
      <c r="F139" s="77">
        <f t="array" ref="F139">IFERROR(INDEX(DATA!$I$133:$I$368,MATCH(1,(DATA!$D$133:$D$368=Topline!B139)*(DATA!$E$133:$E$368=Topline!D139),0)),"n/a")</f>
        <v>0.22800000000000001</v>
      </c>
      <c r="G139" s="86">
        <f t="array" ref="G139">IFERROR(INDEX(DATA!$R$133:$R$368,MATCH(1,(DATA!$D$133:$D$368=Topline!B139)*(DATA!$E$133:$E$368=Topline!D139),0)),"n/a")</f>
        <v>2096887</v>
      </c>
      <c r="H139" s="77">
        <f t="array" ref="H139">IFERROR(INDEX(DATA!$S$133:$S$368,MATCH(1,(DATA!$D$133:$D$368=Topline!B139)*(DATA!$E$133:$E$368=Topline!D139),0)),"n/a")</f>
        <v>0.17599999999999999</v>
      </c>
      <c r="I139" s="86">
        <f t="array" ref="I139">IFERROR(INDEX(DATA!$AB$133:$AB$368,MATCH(1,(DATA!$D$133:$D$368=Topline!B139)*(DATA!$E$133:$E$368=Topline!D139),0)),"n/a")</f>
        <v>3926764</v>
      </c>
      <c r="J139" s="77">
        <f t="array" ref="J139">IFERROR(INDEX(DATA!$AC$133:$AC$368,MATCH(1,(DATA!$D$133:$D$368=Topline!B139)*(DATA!$E$133:$E$368=Topline!D139),0)),"n/a")</f>
        <v>0.13</v>
      </c>
      <c r="K139" s="86">
        <f t="array" ref="K139">IFERROR(INDEX(DATA!$AL$133:$AL$368,MATCH(1,(DATA!$D$133:$D$368=Topline!B139)*(DATA!$E$133:$E$368=Topline!D139),0)),"n/a")</f>
        <v>7564098</v>
      </c>
      <c r="L139" s="77">
        <f t="array" ref="L139">IFERROR(INDEX(DATA!$AM$133:$AM$368,MATCH(1,(DATA!$D$133:$D$368=Topline!B139)*(DATA!$E$133:$E$368=Topline!D139),0)),"n/a")</f>
        <v>0.108</v>
      </c>
      <c r="R139" s="66"/>
      <c r="S139" s="66"/>
      <c r="T139" s="66"/>
      <c r="U139" s="66"/>
      <c r="V139" s="66"/>
      <c r="W139" s="66"/>
      <c r="X139" s="66"/>
      <c r="Y139" s="66"/>
    </row>
    <row r="140" spans="1:25" x14ac:dyDescent="0.2">
      <c r="A140" s="75" t="s">
        <v>19</v>
      </c>
      <c r="B140" s="66" t="s">
        <v>11</v>
      </c>
      <c r="C140" s="66" t="s">
        <v>9</v>
      </c>
      <c r="D140" s="66" t="s">
        <v>322</v>
      </c>
      <c r="E140" s="86">
        <f t="array" ref="E140">IFERROR(INDEX(DATA!$H$133:$H$368,MATCH(1,(DATA!$D$133:$D$368=Topline!B140)*(DATA!$E$133:$E$368=Topline!D140),0)),"n/a")</f>
        <v>1530224</v>
      </c>
      <c r="F140" s="77">
        <f t="array" ref="F140">IFERROR(INDEX(DATA!$I$133:$I$368,MATCH(1,(DATA!$D$133:$D$368=Topline!B140)*(DATA!$E$133:$E$368=Topline!D140),0)),"n/a")</f>
        <v>0.24299999999999999</v>
      </c>
      <c r="G140" s="86">
        <f t="array" ref="G140">IFERROR(INDEX(DATA!$R$133:$R$368,MATCH(1,(DATA!$D$133:$D$368=Topline!B140)*(DATA!$E$133:$E$368=Topline!D140),0)),"n/a")</f>
        <v>4557231</v>
      </c>
      <c r="H140" s="77">
        <f t="array" ref="H140">IFERROR(INDEX(DATA!$S$133:$S$368,MATCH(1,(DATA!$D$133:$D$368=Topline!B140)*(DATA!$E$133:$E$368=Topline!D140),0)),"n/a")</f>
        <v>0.125</v>
      </c>
      <c r="I140" s="86">
        <f t="array" ref="I140">IFERROR(INDEX(DATA!$AB$133:$AB$368,MATCH(1,(DATA!$D$133:$D$368=Topline!B140)*(DATA!$E$133:$E$368=Topline!D140),0)),"n/a")</f>
        <v>8627994</v>
      </c>
      <c r="J140" s="77">
        <f t="array" ref="J140">IFERROR(INDEX(DATA!$AC$133:$AC$368,MATCH(1,(DATA!$D$133:$D$368=Topline!B140)*(DATA!$E$133:$E$368=Topline!D140),0)),"n/a")</f>
        <v>6.9000000000000006E-2</v>
      </c>
      <c r="K140" s="86">
        <f t="array" ref="K140">IFERROR(INDEX(DATA!$AL$133:$AL$368,MATCH(1,(DATA!$D$133:$D$368=Topline!B140)*(DATA!$E$133:$E$368=Topline!D140),0)),"n/a")</f>
        <v>17192543</v>
      </c>
      <c r="L140" s="77">
        <f t="array" ref="L140">IFERROR(INDEX(DATA!$AM$133:$AM$368,MATCH(1,(DATA!$D$133:$D$368=Topline!B140)*(DATA!$E$133:$E$368=Topline!D140),0)),"n/a")</f>
        <v>5.1999999999999998E-2</v>
      </c>
      <c r="R140" s="66"/>
      <c r="S140" s="66"/>
      <c r="T140" s="66"/>
      <c r="U140" s="66"/>
      <c r="V140" s="66"/>
      <c r="W140" s="66"/>
      <c r="X140" s="66"/>
      <c r="Y140" s="66"/>
    </row>
    <row r="141" spans="1:25" x14ac:dyDescent="0.2">
      <c r="A141" s="75" t="s">
        <v>19</v>
      </c>
      <c r="B141" s="66" t="s">
        <v>11</v>
      </c>
      <c r="C141" s="66" t="s">
        <v>9</v>
      </c>
      <c r="D141" s="66" t="s">
        <v>323</v>
      </c>
      <c r="E141" s="86">
        <f t="array" ref="E141">IFERROR(INDEX(DATA!$H$133:$H$368,MATCH(1,(DATA!$D$133:$D$368=Topline!B141)*(DATA!$E$133:$E$368=Topline!D141),0)),"n/a")</f>
        <v>419154</v>
      </c>
      <c r="F141" s="77">
        <f t="array" ref="F141">IFERROR(INDEX(DATA!$I$133:$I$368,MATCH(1,(DATA!$D$133:$D$368=Topline!B141)*(DATA!$E$133:$E$368=Topline!D141),0)),"n/a")</f>
        <v>0.184</v>
      </c>
      <c r="G141" s="86">
        <f t="array" ref="G141">IFERROR(INDEX(DATA!$R$133:$R$368,MATCH(1,(DATA!$D$133:$D$368=Topline!B141)*(DATA!$E$133:$E$368=Topline!D141),0)),"n/a")</f>
        <v>1258603</v>
      </c>
      <c r="H141" s="77">
        <f t="array" ref="H141">IFERROR(INDEX(DATA!$S$133:$S$368,MATCH(1,(DATA!$D$133:$D$368=Topline!B141)*(DATA!$E$133:$E$368=Topline!D141),0)),"n/a")</f>
        <v>0.15</v>
      </c>
      <c r="I141" s="86">
        <f t="array" ref="I141">IFERROR(INDEX(DATA!$AB$133:$AB$368,MATCH(1,(DATA!$D$133:$D$368=Topline!B141)*(DATA!$E$133:$E$368=Topline!D141),0)),"n/a")</f>
        <v>2410631</v>
      </c>
      <c r="J141" s="77">
        <f t="array" ref="J141">IFERROR(INDEX(DATA!$AC$133:$AC$368,MATCH(1,(DATA!$D$133:$D$368=Topline!B141)*(DATA!$E$133:$E$368=Topline!D141),0)),"n/a")</f>
        <v>0.128</v>
      </c>
      <c r="K141" s="86">
        <f t="array" ref="K141">IFERROR(INDEX(DATA!$AL$133:$AL$368,MATCH(1,(DATA!$D$133:$D$368=Topline!B141)*(DATA!$E$133:$E$368=Topline!D141),0)),"n/a")</f>
        <v>4642469</v>
      </c>
      <c r="L141" s="77">
        <f t="array" ref="L141">IFERROR(INDEX(DATA!$AM$133:$AM$368,MATCH(1,(DATA!$D$133:$D$368=Topline!B141)*(DATA!$E$133:$E$368=Topline!D141),0)),"n/a")</f>
        <v>0.13900000000000001</v>
      </c>
      <c r="R141" s="66"/>
      <c r="S141" s="66"/>
      <c r="T141" s="66"/>
      <c r="U141" s="66"/>
      <c r="V141" s="66"/>
      <c r="W141" s="66"/>
      <c r="X141" s="66"/>
      <c r="Y141" s="66"/>
    </row>
    <row r="142" spans="1:25" x14ac:dyDescent="0.2">
      <c r="A142" s="75" t="s">
        <v>19</v>
      </c>
      <c r="B142" s="66" t="s">
        <v>11</v>
      </c>
      <c r="C142" s="66" t="s">
        <v>9</v>
      </c>
      <c r="D142" s="66" t="s">
        <v>324</v>
      </c>
      <c r="E142" s="86">
        <f t="array" ref="E142">IFERROR(INDEX(DATA!$H$133:$H$368,MATCH(1,(DATA!$D$133:$D$368=Topline!B142)*(DATA!$E$133:$E$368=Topline!D142),0)),"n/a")</f>
        <v>526767</v>
      </c>
      <c r="F142" s="77">
        <f t="array" ref="F142">IFERROR(INDEX(DATA!$I$133:$I$368,MATCH(1,(DATA!$D$133:$D$368=Topline!B142)*(DATA!$E$133:$E$368=Topline!D142),0)),"n/a")</f>
        <v>0.17699999999999999</v>
      </c>
      <c r="G142" s="86">
        <f t="array" ref="G142">IFERROR(INDEX(DATA!$R$133:$R$368,MATCH(1,(DATA!$D$133:$D$368=Topline!B142)*(DATA!$E$133:$E$368=Topline!D142),0)),"n/a")</f>
        <v>1506383</v>
      </c>
      <c r="H142" s="77">
        <f t="array" ref="H142">IFERROR(INDEX(DATA!$S$133:$S$368,MATCH(1,(DATA!$D$133:$D$368=Topline!B142)*(DATA!$E$133:$E$368=Topline!D142),0)),"n/a")</f>
        <v>0.17899999999999999</v>
      </c>
      <c r="I142" s="86">
        <f t="array" ref="I142">IFERROR(INDEX(DATA!$AB$133:$AB$368,MATCH(1,(DATA!$D$133:$D$368=Topline!B142)*(DATA!$E$133:$E$368=Topline!D142),0)),"n/a")</f>
        <v>2894121</v>
      </c>
      <c r="J142" s="77">
        <f t="array" ref="J142">IFERROR(INDEX(DATA!$AC$133:$AC$368,MATCH(1,(DATA!$D$133:$D$368=Topline!B142)*(DATA!$E$133:$E$368=Topline!D142),0)),"n/a")</f>
        <v>0.21199999999999999</v>
      </c>
      <c r="K142" s="86">
        <f t="array" ref="K142">IFERROR(INDEX(DATA!$AL$133:$AL$368,MATCH(1,(DATA!$D$133:$D$368=Topline!B142)*(DATA!$E$133:$E$368=Topline!D142),0)),"n/a")</f>
        <v>5723626</v>
      </c>
      <c r="L142" s="77">
        <f t="array" ref="L142">IFERROR(INDEX(DATA!$AM$133:$AM$368,MATCH(1,(DATA!$D$133:$D$368=Topline!B142)*(DATA!$E$133:$E$368=Topline!D142),0)),"n/a")</f>
        <v>0.254</v>
      </c>
      <c r="R142" s="66"/>
      <c r="S142" s="66"/>
      <c r="T142" s="66"/>
      <c r="U142" s="66"/>
      <c r="V142" s="66"/>
      <c r="W142" s="66"/>
      <c r="X142" s="66"/>
      <c r="Y142" s="66"/>
    </row>
    <row r="143" spans="1:25" x14ac:dyDescent="0.2">
      <c r="A143" s="75" t="s">
        <v>19</v>
      </c>
      <c r="B143" s="66" t="s">
        <v>11</v>
      </c>
      <c r="C143" s="66" t="s">
        <v>9</v>
      </c>
      <c r="D143" s="66" t="s">
        <v>325</v>
      </c>
      <c r="E143" s="86">
        <f t="array" ref="E143">IFERROR(INDEX(DATA!$H$133:$H$368,MATCH(1,(DATA!$D$133:$D$368=Topline!B143)*(DATA!$E$133:$E$368=Topline!D143),0)),"n/a")</f>
        <v>1018083</v>
      </c>
      <c r="F143" s="77">
        <f t="array" ref="F143">IFERROR(INDEX(DATA!$I$133:$I$368,MATCH(1,(DATA!$D$133:$D$368=Topline!B143)*(DATA!$E$133:$E$368=Topline!D143),0)),"n/a")</f>
        <v>0.123</v>
      </c>
      <c r="G143" s="86">
        <f t="array" ref="G143">IFERROR(INDEX(DATA!$R$133:$R$368,MATCH(1,(DATA!$D$133:$D$368=Topline!B143)*(DATA!$E$133:$E$368=Topline!D143),0)),"n/a")</f>
        <v>2940042</v>
      </c>
      <c r="H143" s="77">
        <f t="array" ref="H143">IFERROR(INDEX(DATA!$S$133:$S$368,MATCH(1,(DATA!$D$133:$D$368=Topline!B143)*(DATA!$E$133:$E$368=Topline!D143),0)),"n/a")</f>
        <v>0.11799999999999999</v>
      </c>
      <c r="I143" s="86">
        <f t="array" ref="I143">IFERROR(INDEX(DATA!$AB$133:$AB$368,MATCH(1,(DATA!$D$133:$D$368=Topline!B143)*(DATA!$E$133:$E$368=Topline!D143),0)),"n/a")</f>
        <v>5663910</v>
      </c>
      <c r="J143" s="77">
        <f t="array" ref="J143">IFERROR(INDEX(DATA!$AC$133:$AC$368,MATCH(1,(DATA!$D$133:$D$368=Topline!B143)*(DATA!$E$133:$E$368=Topline!D143),0)),"n/a")</f>
        <v>0.10299999999999999</v>
      </c>
      <c r="K143" s="86">
        <f t="array" ref="K143">IFERROR(INDEX(DATA!$AL$133:$AL$368,MATCH(1,(DATA!$D$133:$D$368=Topline!B143)*(DATA!$E$133:$E$368=Topline!D143),0)),"n/a")</f>
        <v>11250839</v>
      </c>
      <c r="L143" s="77">
        <f t="array" ref="L143">IFERROR(INDEX(DATA!$AM$133:$AM$368,MATCH(1,(DATA!$D$133:$D$368=Topline!B143)*(DATA!$E$133:$E$368=Topline!D143),0)),"n/a")</f>
        <v>0.16900000000000001</v>
      </c>
      <c r="R143" s="66"/>
      <c r="S143" s="66"/>
      <c r="T143" s="66"/>
      <c r="U143" s="66"/>
      <c r="V143" s="66"/>
      <c r="W143" s="66"/>
      <c r="X143" s="66"/>
      <c r="Y143" s="66"/>
    </row>
    <row r="144" spans="1:25" x14ac:dyDescent="0.2">
      <c r="A144" s="75" t="s">
        <v>19</v>
      </c>
      <c r="B144" s="66" t="s">
        <v>11</v>
      </c>
      <c r="C144" s="66" t="s">
        <v>9</v>
      </c>
      <c r="D144" s="66" t="s">
        <v>326</v>
      </c>
      <c r="E144" s="86">
        <f t="array" ref="E144">IFERROR(INDEX(DATA!$H$133:$H$368,MATCH(1,(DATA!$D$133:$D$368=Topline!B144)*(DATA!$E$133:$E$368=Topline!D144),0)),"n/a")</f>
        <v>805910</v>
      </c>
      <c r="F144" s="77">
        <f t="array" ref="F144">IFERROR(INDEX(DATA!$I$133:$I$368,MATCH(1,(DATA!$D$133:$D$368=Topline!B144)*(DATA!$E$133:$E$368=Topline!D144),0)),"n/a")</f>
        <v>0.14299999999999999</v>
      </c>
      <c r="G144" s="86">
        <f t="array" ref="G144">IFERROR(INDEX(DATA!$R$133:$R$368,MATCH(1,(DATA!$D$133:$D$368=Topline!B144)*(DATA!$E$133:$E$368=Topline!D144),0)),"n/a")</f>
        <v>2440785</v>
      </c>
      <c r="H144" s="77">
        <f t="array" ref="H144">IFERROR(INDEX(DATA!$S$133:$S$368,MATCH(1,(DATA!$D$133:$D$368=Topline!B144)*(DATA!$E$133:$E$368=Topline!D144),0)),"n/a")</f>
        <v>0.124</v>
      </c>
      <c r="I144" s="86">
        <f t="array" ref="I144">IFERROR(INDEX(DATA!$AB$133:$AB$368,MATCH(1,(DATA!$D$133:$D$368=Topline!B144)*(DATA!$E$133:$E$368=Topline!D144),0)),"n/a")</f>
        <v>4600226</v>
      </c>
      <c r="J144" s="77">
        <f t="array" ref="J144">IFERROR(INDEX(DATA!$AC$133:$AC$368,MATCH(1,(DATA!$D$133:$D$368=Topline!B144)*(DATA!$E$133:$E$368=Topline!D144),0)),"n/a")</f>
        <v>0.14000000000000001</v>
      </c>
      <c r="K144" s="86">
        <f t="array" ref="K144">IFERROR(INDEX(DATA!$AL$133:$AL$368,MATCH(1,(DATA!$D$133:$D$368=Topline!B144)*(DATA!$E$133:$E$368=Topline!D144),0)),"n/a")</f>
        <v>8991903</v>
      </c>
      <c r="L144" s="77">
        <f t="array" ref="L144">IFERROR(INDEX(DATA!$AM$133:$AM$368,MATCH(1,(DATA!$D$133:$D$368=Topline!B144)*(DATA!$E$133:$E$368=Topline!D144),0)),"n/a")</f>
        <v>0.17699999999999999</v>
      </c>
      <c r="R144" s="66"/>
      <c r="S144" s="66"/>
      <c r="T144" s="66"/>
      <c r="U144" s="66"/>
      <c r="V144" s="66"/>
      <c r="W144" s="66"/>
      <c r="X144" s="66"/>
      <c r="Y144" s="66"/>
    </row>
    <row r="145" spans="1:25" x14ac:dyDescent="0.2">
      <c r="A145" s="75" t="s">
        <v>19</v>
      </c>
      <c r="B145" s="66" t="s">
        <v>11</v>
      </c>
      <c r="C145" s="66" t="s">
        <v>9</v>
      </c>
      <c r="D145" s="66" t="s">
        <v>327</v>
      </c>
      <c r="E145" s="86">
        <f t="array" ref="E145">IFERROR(INDEX(DATA!$H$133:$H$368,MATCH(1,(DATA!$D$133:$D$368=Topline!B145)*(DATA!$E$133:$E$368=Topline!D145),0)),"n/a")</f>
        <v>6619530</v>
      </c>
      <c r="F145" s="77">
        <f t="array" ref="F145">IFERROR(INDEX(DATA!$I$133:$I$368,MATCH(1,(DATA!$D$133:$D$368=Topline!B145)*(DATA!$E$133:$E$368=Topline!D145),0)),"n/a")</f>
        <v>0.18099999999999999</v>
      </c>
      <c r="G145" s="86">
        <f t="array" ref="G145">IFERROR(INDEX(DATA!$R$133:$R$368,MATCH(1,(DATA!$D$133:$D$368=Topline!B145)*(DATA!$E$133:$E$368=Topline!D145),0)),"n/a")</f>
        <v>19295970</v>
      </c>
      <c r="H145" s="77">
        <f t="array" ref="H145">IFERROR(INDEX(DATA!$S$133:$S$368,MATCH(1,(DATA!$D$133:$D$368=Topline!B145)*(DATA!$E$133:$E$368=Topline!D145),0)),"n/a")</f>
        <v>0.123</v>
      </c>
      <c r="I145" s="86">
        <f t="array" ref="I145">IFERROR(INDEX(DATA!$AB$133:$AB$368,MATCH(1,(DATA!$D$133:$D$368=Topline!B145)*(DATA!$E$133:$E$368=Topline!D145),0)),"n/a")</f>
        <v>36771780</v>
      </c>
      <c r="J145" s="77">
        <f t="array" ref="J145">IFERROR(INDEX(DATA!$AC$133:$AC$368,MATCH(1,(DATA!$D$133:$D$368=Topline!B145)*(DATA!$E$133:$E$368=Topline!D145),0)),"n/a")</f>
        <v>0.104</v>
      </c>
      <c r="K145" s="86">
        <f t="array" ref="K145">IFERROR(INDEX(DATA!$AL$133:$AL$368,MATCH(1,(DATA!$D$133:$D$368=Topline!B145)*(DATA!$E$133:$E$368=Topline!D145),0)),"n/a")</f>
        <v>72405591</v>
      </c>
      <c r="L145" s="77">
        <f t="array" ref="L145">IFERROR(INDEX(DATA!$AM$133:$AM$368,MATCH(1,(DATA!$D$133:$D$368=Topline!B145)*(DATA!$E$133:$E$368=Topline!D145),0)),"n/a")</f>
        <v>0.113</v>
      </c>
      <c r="R145" s="66"/>
      <c r="S145" s="66"/>
      <c r="T145" s="66"/>
      <c r="U145" s="66"/>
      <c r="V145" s="66"/>
      <c r="W145" s="66"/>
      <c r="X145" s="66"/>
      <c r="Y145" s="66"/>
    </row>
    <row r="146" spans="1:25" x14ac:dyDescent="0.2">
      <c r="A146" s="75"/>
      <c r="E146" s="80"/>
      <c r="F146" s="77"/>
      <c r="G146" s="81"/>
      <c r="H146" s="77"/>
      <c r="I146" s="81"/>
      <c r="J146" s="82"/>
      <c r="K146" s="81"/>
      <c r="L146" s="77"/>
      <c r="R146" s="66"/>
      <c r="S146" s="66"/>
      <c r="T146" s="66"/>
      <c r="U146" s="66"/>
      <c r="V146" s="66"/>
      <c r="W146" s="66"/>
      <c r="X146" s="66"/>
      <c r="Y146" s="66"/>
    </row>
    <row r="147" spans="1:25" x14ac:dyDescent="0.2">
      <c r="A147" s="75" t="s">
        <v>19</v>
      </c>
      <c r="B147" s="66" t="s">
        <v>11</v>
      </c>
      <c r="C147" s="66" t="s">
        <v>25</v>
      </c>
      <c r="D147" s="66" t="s">
        <v>319</v>
      </c>
      <c r="E147" s="86">
        <f t="array" ref="E147">IFERROR(INDEX(DATA!$J$133:$J$368,MATCH(1,(DATA!$D$133:$D$368=Topline!B147)*(DATA!$E$133:$E$368=Topline!D147),0)),"n/a")</f>
        <v>1069613</v>
      </c>
      <c r="F147" s="77">
        <f t="array" ref="F147">IFERROR(INDEX(DATA!$K$133:$K$368,MATCH(1,(DATA!$D$133:$D$368=Topline!B147)*(DATA!$E$133:$E$368=Topline!D147),0)),"n/a")</f>
        <v>-1.7000000000000001E-2</v>
      </c>
      <c r="G147" s="86">
        <f t="array" ref="G147">IFERROR(INDEX(DATA!$T$133:$T$368,MATCH(1,(DATA!$D$133:$D$368=Topline!B147)*(DATA!$E$133:$E$368=Topline!D147),0)),"n/a")</f>
        <v>3202320</v>
      </c>
      <c r="H147" s="77">
        <f t="array" ref="H147">IFERROR(INDEX(DATA!$U$133:$U$368,MATCH(1,(DATA!$D$133:$D$368=Topline!B147)*(DATA!$E$133:$E$368=Topline!D147),0)),"n/a")</f>
        <v>-7.3999999999999996E-2</v>
      </c>
      <c r="I147" s="86">
        <f t="array" ref="I147">IFERROR(INDEX(DATA!$AD$133:$AD$368,MATCH(1,(DATA!$D$133:$D$368=Topline!B147)*(DATA!$E$133:$E$368=Topline!D147),0)),"n/a")</f>
        <v>6326610</v>
      </c>
      <c r="J147" s="77">
        <f t="array" ref="J147">IFERROR(INDEX(DATA!$AE$133:$AE$368,MATCH(1,(DATA!$D$133:$D$368=Topline!B147)*(DATA!$E$133:$E$368=Topline!D147),0)),"n/a")</f>
        <v>-5.0999999999999997E-2</v>
      </c>
      <c r="K147" s="86">
        <f t="array" ref="K147">IFERROR(INDEX(DATA!$AN$133:$AN$368,MATCH(1,(DATA!$D$133:$D$368=Topline!B147)*(DATA!$E$133:$E$368=Topline!D147),0)),"n/a")</f>
        <v>12746828</v>
      </c>
      <c r="L147" s="77">
        <f t="array" ref="L147">IFERROR(INDEX(DATA!$AO$133:$AO$368,MATCH(1,(DATA!$D$133:$D$368=Topline!B147)*(DATA!$E$133:$E$368=Topline!D147),0)),"n/a")</f>
        <v>-4.1000000000000002E-2</v>
      </c>
      <c r="R147" s="66"/>
      <c r="S147" s="66"/>
      <c r="T147" s="66"/>
      <c r="U147" s="66"/>
      <c r="V147" s="66"/>
      <c r="W147" s="66"/>
      <c r="X147" s="66"/>
      <c r="Y147" s="66"/>
    </row>
    <row r="148" spans="1:25" x14ac:dyDescent="0.2">
      <c r="A148" s="75" t="s">
        <v>19</v>
      </c>
      <c r="B148" s="66" t="s">
        <v>11</v>
      </c>
      <c r="C148" s="66" t="s">
        <v>25</v>
      </c>
      <c r="D148" s="66" t="s">
        <v>320</v>
      </c>
      <c r="E148" s="86">
        <f t="array" ref="E148">IFERROR(INDEX(DATA!$J$133:$J$368,MATCH(1,(DATA!$D$133:$D$368=Topline!B148)*(DATA!$E$133:$E$368=Topline!D148),0)),"n/a")</f>
        <v>1799428</v>
      </c>
      <c r="F148" s="77">
        <f t="array" ref="F148">IFERROR(INDEX(DATA!$K$133:$K$368,MATCH(1,(DATA!$D$133:$D$368=Topline!B148)*(DATA!$E$133:$E$368=Topline!D148),0)),"n/a")</f>
        <v>0.27600000000000002</v>
      </c>
      <c r="G148" s="86">
        <f t="array" ref="G148">IFERROR(INDEX(DATA!$T$133:$T$368,MATCH(1,(DATA!$D$133:$D$368=Topline!B148)*(DATA!$E$133:$E$368=Topline!D148),0)),"n/a")</f>
        <v>4975494</v>
      </c>
      <c r="H148" s="77">
        <f t="array" ref="H148">IFERROR(INDEX(DATA!$U$133:$U$368,MATCH(1,(DATA!$D$133:$D$368=Topline!B148)*(DATA!$E$133:$E$368=Topline!D148),0)),"n/a")</f>
        <v>0.185</v>
      </c>
      <c r="I148" s="86">
        <f t="array" ref="I148">IFERROR(INDEX(DATA!$AD$133:$AD$368,MATCH(1,(DATA!$D$133:$D$368=Topline!B148)*(DATA!$E$133:$E$368=Topline!D148),0)),"n/a")</f>
        <v>9568878</v>
      </c>
      <c r="J148" s="77">
        <f t="array" ref="J148">IFERROR(INDEX(DATA!$AE$133:$AE$368,MATCH(1,(DATA!$D$133:$D$368=Topline!B148)*(DATA!$E$133:$E$368=Topline!D148),0)),"n/a")</f>
        <v>0.16200000000000001</v>
      </c>
      <c r="K148" s="86">
        <f t="array" ref="K148">IFERROR(INDEX(DATA!$AN$133:$AN$368,MATCH(1,(DATA!$D$133:$D$368=Topline!B148)*(DATA!$E$133:$E$368=Topline!D148),0)),"n/a")</f>
        <v>18652368</v>
      </c>
      <c r="L148" s="77">
        <f t="array" ref="L148">IFERROR(INDEX(DATA!$AO$133:$AO$368,MATCH(1,(DATA!$D$133:$D$368=Topline!B148)*(DATA!$E$133:$E$368=Topline!D148),0)),"n/a")</f>
        <v>0.129</v>
      </c>
      <c r="R148" s="66"/>
      <c r="S148" s="66"/>
      <c r="T148" s="66"/>
      <c r="U148" s="66"/>
      <c r="V148" s="66"/>
      <c r="W148" s="66"/>
      <c r="X148" s="66"/>
      <c r="Y148" s="66"/>
    </row>
    <row r="149" spans="1:25" x14ac:dyDescent="0.2">
      <c r="A149" s="75" t="s">
        <v>19</v>
      </c>
      <c r="B149" s="66" t="s">
        <v>11</v>
      </c>
      <c r="C149" s="66" t="s">
        <v>25</v>
      </c>
      <c r="D149" s="66" t="s">
        <v>321</v>
      </c>
      <c r="E149" s="86">
        <f t="array" ref="E149">IFERROR(INDEX(DATA!$J$133:$J$368,MATCH(1,(DATA!$D$133:$D$368=Topline!B149)*(DATA!$E$133:$E$368=Topline!D149),0)),"n/a")</f>
        <v>1315065</v>
      </c>
      <c r="F149" s="77">
        <f t="array" ref="F149">IFERROR(INDEX(DATA!$K$133:$K$368,MATCH(1,(DATA!$D$133:$D$368=Topline!B149)*(DATA!$E$133:$E$368=Topline!D149),0)),"n/a")</f>
        <v>0.16500000000000001</v>
      </c>
      <c r="G149" s="86">
        <f t="array" ref="G149">IFERROR(INDEX(DATA!$T$133:$T$368,MATCH(1,(DATA!$D$133:$D$368=Topline!B149)*(DATA!$E$133:$E$368=Topline!D149),0)),"n/a")</f>
        <v>3732332</v>
      </c>
      <c r="H149" s="77">
        <f t="array" ref="H149">IFERROR(INDEX(DATA!$U$133:$U$368,MATCH(1,(DATA!$D$133:$D$368=Topline!B149)*(DATA!$E$133:$E$368=Topline!D149),0)),"n/a")</f>
        <v>0.125</v>
      </c>
      <c r="I149" s="86">
        <f t="array" ref="I149">IFERROR(INDEX(DATA!$AD$133:$AD$368,MATCH(1,(DATA!$D$133:$D$368=Topline!B149)*(DATA!$E$133:$E$368=Topline!D149),0)),"n/a")</f>
        <v>7116715</v>
      </c>
      <c r="J149" s="77">
        <f t="array" ref="J149">IFERROR(INDEX(DATA!$AE$133:$AE$368,MATCH(1,(DATA!$D$133:$D$368=Topline!B149)*(DATA!$E$133:$E$368=Topline!D149),0)),"n/a")</f>
        <v>8.8999999999999996E-2</v>
      </c>
      <c r="K149" s="86">
        <f t="array" ref="K149">IFERROR(INDEX(DATA!$AN$133:$AN$368,MATCH(1,(DATA!$D$133:$D$368=Topline!B149)*(DATA!$E$133:$E$368=Topline!D149),0)),"n/a")</f>
        <v>13900639</v>
      </c>
      <c r="L149" s="77">
        <f t="array" ref="L149">IFERROR(INDEX(DATA!$AO$133:$AO$368,MATCH(1,(DATA!$D$133:$D$368=Topline!B149)*(DATA!$E$133:$E$368=Topline!D149),0)),"n/a")</f>
        <v>6.2E-2</v>
      </c>
      <c r="R149" s="66"/>
      <c r="S149" s="66"/>
      <c r="T149" s="66"/>
      <c r="U149" s="66"/>
      <c r="V149" s="66"/>
      <c r="W149" s="66"/>
      <c r="X149" s="66"/>
      <c r="Y149" s="66"/>
    </row>
    <row r="150" spans="1:25" x14ac:dyDescent="0.2">
      <c r="A150" s="75" t="s">
        <v>19</v>
      </c>
      <c r="B150" s="66" t="s">
        <v>11</v>
      </c>
      <c r="C150" s="66" t="s">
        <v>25</v>
      </c>
      <c r="D150" s="66" t="s">
        <v>322</v>
      </c>
      <c r="E150" s="86">
        <f t="array" ref="E150">IFERROR(INDEX(DATA!$J$133:$J$368,MATCH(1,(DATA!$D$133:$D$368=Topline!B150)*(DATA!$E$133:$E$368=Topline!D150),0)),"n/a")</f>
        <v>2385021</v>
      </c>
      <c r="F150" s="77">
        <f t="array" ref="F150">IFERROR(INDEX(DATA!$K$133:$K$368,MATCH(1,(DATA!$D$133:$D$368=Topline!B150)*(DATA!$E$133:$E$368=Topline!D150),0)),"n/a")</f>
        <v>0.17799999999999999</v>
      </c>
      <c r="G150" s="86">
        <f t="array" ref="G150">IFERROR(INDEX(DATA!$T$133:$T$368,MATCH(1,(DATA!$D$133:$D$368=Topline!B150)*(DATA!$E$133:$E$368=Topline!D150),0)),"n/a")</f>
        <v>7106774</v>
      </c>
      <c r="H150" s="77">
        <f t="array" ref="H150">IFERROR(INDEX(DATA!$U$133:$U$368,MATCH(1,(DATA!$D$133:$D$368=Topline!B150)*(DATA!$E$133:$E$368=Topline!D150),0)),"n/a")</f>
        <v>4.2999999999999997E-2</v>
      </c>
      <c r="I150" s="86">
        <f t="array" ref="I150">IFERROR(INDEX(DATA!$AD$133:$AD$368,MATCH(1,(DATA!$D$133:$D$368=Topline!B150)*(DATA!$E$133:$E$368=Topline!D150),0)),"n/a")</f>
        <v>13474374</v>
      </c>
      <c r="J150" s="77">
        <f t="array" ref="J150">IFERROR(INDEX(DATA!$AE$133:$AE$368,MATCH(1,(DATA!$D$133:$D$368=Topline!B150)*(DATA!$E$133:$E$368=Topline!D150),0)),"n/a")</f>
        <v>-8.0000000000000002E-3</v>
      </c>
      <c r="K150" s="86">
        <f t="array" ref="K150">IFERROR(INDEX(DATA!$AN$133:$AN$368,MATCH(1,(DATA!$D$133:$D$368=Topline!B150)*(DATA!$E$133:$E$368=Topline!D150),0)),"n/a")</f>
        <v>26919807</v>
      </c>
      <c r="L150" s="77">
        <f t="array" ref="L150">IFERROR(INDEX(DATA!$AO$133:$AO$368,MATCH(1,(DATA!$D$133:$D$368=Topline!B150)*(DATA!$E$133:$E$368=Topline!D150),0)),"n/a")</f>
        <v>-1.7999999999999999E-2</v>
      </c>
      <c r="R150" s="66"/>
      <c r="S150" s="66"/>
      <c r="T150" s="66"/>
      <c r="U150" s="66"/>
      <c r="V150" s="66"/>
      <c r="W150" s="66"/>
      <c r="X150" s="66"/>
      <c r="Y150" s="66"/>
    </row>
    <row r="151" spans="1:25" x14ac:dyDescent="0.2">
      <c r="A151" s="75" t="s">
        <v>19</v>
      </c>
      <c r="B151" s="66" t="s">
        <v>11</v>
      </c>
      <c r="C151" s="66" t="s">
        <v>25</v>
      </c>
      <c r="D151" s="66" t="s">
        <v>323</v>
      </c>
      <c r="E151" s="86">
        <f t="array" ref="E151">IFERROR(INDEX(DATA!$J$133:$J$368,MATCH(1,(DATA!$D$133:$D$368=Topline!B151)*(DATA!$E$133:$E$368=Topline!D151),0)),"n/a")</f>
        <v>746873</v>
      </c>
      <c r="F151" s="77">
        <f t="array" ref="F151">IFERROR(INDEX(DATA!$K$133:$K$368,MATCH(1,(DATA!$D$133:$D$368=Topline!B151)*(DATA!$E$133:$E$368=Topline!D151),0)),"n/a")</f>
        <v>0.17899999999999999</v>
      </c>
      <c r="G151" s="86">
        <f t="array" ref="G151">IFERROR(INDEX(DATA!$T$133:$T$368,MATCH(1,(DATA!$D$133:$D$368=Topline!B151)*(DATA!$E$133:$E$368=Topline!D151),0)),"n/a")</f>
        <v>2252290</v>
      </c>
      <c r="H151" s="77">
        <f t="array" ref="H151">IFERROR(INDEX(DATA!$U$133:$U$368,MATCH(1,(DATA!$D$133:$D$368=Topline!B151)*(DATA!$E$133:$E$368=Topline!D151),0)),"n/a")</f>
        <v>0.14399999999999999</v>
      </c>
      <c r="I151" s="86">
        <f t="array" ref="I151">IFERROR(INDEX(DATA!$AD$133:$AD$368,MATCH(1,(DATA!$D$133:$D$368=Topline!B151)*(DATA!$E$133:$E$368=Topline!D151),0)),"n/a")</f>
        <v>4404867</v>
      </c>
      <c r="J151" s="77">
        <f t="array" ref="J151">IFERROR(INDEX(DATA!$AE$133:$AE$368,MATCH(1,(DATA!$D$133:$D$368=Topline!B151)*(DATA!$E$133:$E$368=Topline!D151),0)),"n/a")</f>
        <v>0.11799999999999999</v>
      </c>
      <c r="K151" s="86">
        <f t="array" ref="K151">IFERROR(INDEX(DATA!$AN$133:$AN$368,MATCH(1,(DATA!$D$133:$D$368=Topline!B151)*(DATA!$E$133:$E$368=Topline!D151),0)),"n/a")</f>
        <v>8508197</v>
      </c>
      <c r="L151" s="77">
        <f t="array" ref="L151">IFERROR(INDEX(DATA!$AO$133:$AO$368,MATCH(1,(DATA!$D$133:$D$368=Topline!B151)*(DATA!$E$133:$E$368=Topline!D151),0)),"n/a")</f>
        <v>0.124</v>
      </c>
      <c r="R151" s="66"/>
      <c r="S151" s="66"/>
      <c r="T151" s="66"/>
      <c r="U151" s="66"/>
      <c r="V151" s="66"/>
      <c r="W151" s="66"/>
      <c r="X151" s="66"/>
      <c r="Y151" s="66"/>
    </row>
    <row r="152" spans="1:25" x14ac:dyDescent="0.2">
      <c r="A152" s="75" t="s">
        <v>19</v>
      </c>
      <c r="B152" s="66" t="s">
        <v>11</v>
      </c>
      <c r="C152" s="66" t="s">
        <v>25</v>
      </c>
      <c r="D152" s="66" t="s">
        <v>324</v>
      </c>
      <c r="E152" s="86">
        <f t="array" ref="E152">IFERROR(INDEX(DATA!$J$133:$J$368,MATCH(1,(DATA!$D$133:$D$368=Topline!B152)*(DATA!$E$133:$E$368=Topline!D152),0)),"n/a")</f>
        <v>865457</v>
      </c>
      <c r="F152" s="77">
        <f t="array" ref="F152">IFERROR(INDEX(DATA!$K$133:$K$368,MATCH(1,(DATA!$D$133:$D$368=Topline!B152)*(DATA!$E$133:$E$368=Topline!D152),0)),"n/a")</f>
        <v>0.188</v>
      </c>
      <c r="G152" s="86">
        <f t="array" ref="G152">IFERROR(INDEX(DATA!$T$133:$T$368,MATCH(1,(DATA!$D$133:$D$368=Topline!B152)*(DATA!$E$133:$E$368=Topline!D152),0)),"n/a")</f>
        <v>2444749</v>
      </c>
      <c r="H152" s="77">
        <f t="array" ref="H152">IFERROR(INDEX(DATA!$U$133:$U$368,MATCH(1,(DATA!$D$133:$D$368=Topline!B152)*(DATA!$E$133:$E$368=Topline!D152),0)),"n/a")</f>
        <v>0.18</v>
      </c>
      <c r="I152" s="86">
        <f t="array" ref="I152">IFERROR(INDEX(DATA!$AD$133:$AD$368,MATCH(1,(DATA!$D$133:$D$368=Topline!B152)*(DATA!$E$133:$E$368=Topline!D152),0)),"n/a")</f>
        <v>4718993</v>
      </c>
      <c r="J152" s="77">
        <f t="array" ref="J152">IFERROR(INDEX(DATA!$AE$133:$AE$368,MATCH(1,(DATA!$D$133:$D$368=Topline!B152)*(DATA!$E$133:$E$368=Topline!D152),0)),"n/a")</f>
        <v>0.17599999999999999</v>
      </c>
      <c r="K152" s="86">
        <f t="array" ref="K152">IFERROR(INDEX(DATA!$AN$133:$AN$368,MATCH(1,(DATA!$D$133:$D$368=Topline!B152)*(DATA!$E$133:$E$368=Topline!D152),0)),"n/a")</f>
        <v>9303620</v>
      </c>
      <c r="L152" s="77">
        <f t="array" ref="L152">IFERROR(INDEX(DATA!$AO$133:$AO$368,MATCH(1,(DATA!$D$133:$D$368=Topline!B152)*(DATA!$E$133:$E$368=Topline!D152),0)),"n/a")</f>
        <v>0.17899999999999999</v>
      </c>
      <c r="R152" s="66"/>
      <c r="S152" s="66"/>
      <c r="T152" s="66"/>
      <c r="U152" s="66"/>
      <c r="V152" s="66"/>
      <c r="W152" s="66"/>
      <c r="X152" s="66"/>
      <c r="Y152" s="66"/>
    </row>
    <row r="153" spans="1:25" x14ac:dyDescent="0.2">
      <c r="A153" s="75" t="s">
        <v>19</v>
      </c>
      <c r="B153" s="66" t="s">
        <v>11</v>
      </c>
      <c r="C153" s="66" t="s">
        <v>25</v>
      </c>
      <c r="D153" s="66" t="s">
        <v>325</v>
      </c>
      <c r="E153" s="86">
        <f t="array" ref="E153">IFERROR(INDEX(DATA!$J$133:$J$368,MATCH(1,(DATA!$D$133:$D$368=Topline!B153)*(DATA!$E$133:$E$368=Topline!D153),0)),"n/a")</f>
        <v>1906182</v>
      </c>
      <c r="F153" s="77">
        <f t="array" ref="F153">IFERROR(INDEX(DATA!$K$133:$K$368,MATCH(1,(DATA!$D$133:$D$368=Topline!B153)*(DATA!$E$133:$E$368=Topline!D153),0)),"n/a")</f>
        <v>9.2999999999999999E-2</v>
      </c>
      <c r="G153" s="86">
        <f t="array" ref="G153">IFERROR(INDEX(DATA!$T$133:$T$368,MATCH(1,(DATA!$D$133:$D$368=Topline!B153)*(DATA!$E$133:$E$368=Topline!D153),0)),"n/a")</f>
        <v>5514345</v>
      </c>
      <c r="H153" s="77">
        <f t="array" ref="H153">IFERROR(INDEX(DATA!$U$133:$U$368,MATCH(1,(DATA!$D$133:$D$368=Topline!B153)*(DATA!$E$133:$E$368=Topline!D153),0)),"n/a")</f>
        <v>9.5000000000000001E-2</v>
      </c>
      <c r="I153" s="86">
        <f t="array" ref="I153">IFERROR(INDEX(DATA!$AD$133:$AD$368,MATCH(1,(DATA!$D$133:$D$368=Topline!B153)*(DATA!$E$133:$E$368=Topline!D153),0)),"n/a")</f>
        <v>10702570</v>
      </c>
      <c r="J153" s="77">
        <f t="array" ref="J153">IFERROR(INDEX(DATA!$AE$133:$AE$368,MATCH(1,(DATA!$D$133:$D$368=Topline!B153)*(DATA!$E$133:$E$368=Topline!D153),0)),"n/a")</f>
        <v>7.6999999999999999E-2</v>
      </c>
      <c r="K153" s="86">
        <f t="array" ref="K153">IFERROR(INDEX(DATA!$AN$133:$AN$368,MATCH(1,(DATA!$D$133:$D$368=Topline!B153)*(DATA!$E$133:$E$368=Topline!D153),0)),"n/a")</f>
        <v>21344935</v>
      </c>
      <c r="L153" s="77">
        <f t="array" ref="L153">IFERROR(INDEX(DATA!$AO$133:$AO$368,MATCH(1,(DATA!$D$133:$D$368=Topline!B153)*(DATA!$E$133:$E$368=Topline!D153),0)),"n/a")</f>
        <v>0.123</v>
      </c>
      <c r="R153" s="66"/>
      <c r="S153" s="66"/>
      <c r="T153" s="66"/>
      <c r="U153" s="66"/>
      <c r="V153" s="66"/>
      <c r="W153" s="66"/>
      <c r="X153" s="66"/>
      <c r="Y153" s="66"/>
    </row>
    <row r="154" spans="1:25" x14ac:dyDescent="0.2">
      <c r="A154" s="75" t="s">
        <v>19</v>
      </c>
      <c r="B154" s="66" t="s">
        <v>11</v>
      </c>
      <c r="C154" s="66" t="s">
        <v>25</v>
      </c>
      <c r="D154" s="66" t="s">
        <v>326</v>
      </c>
      <c r="E154" s="86">
        <f t="array" ref="E154">IFERROR(INDEX(DATA!$J$133:$J$368,MATCH(1,(DATA!$D$133:$D$368=Topline!B154)*(DATA!$E$133:$E$368=Topline!D154),0)),"n/a")</f>
        <v>1394737</v>
      </c>
      <c r="F154" s="77">
        <f t="array" ref="F154">IFERROR(INDEX(DATA!$K$133:$K$368,MATCH(1,(DATA!$D$133:$D$368=Topline!B154)*(DATA!$E$133:$E$368=Topline!D154),0)),"n/a")</f>
        <v>0.121</v>
      </c>
      <c r="G154" s="86">
        <f t="array" ref="G154">IFERROR(INDEX(DATA!$T$133:$T$368,MATCH(1,(DATA!$D$133:$D$368=Topline!B154)*(DATA!$E$133:$E$368=Topline!D154),0)),"n/a")</f>
        <v>4222276</v>
      </c>
      <c r="H154" s="77">
        <f t="array" ref="H154">IFERROR(INDEX(DATA!$U$133:$U$368,MATCH(1,(DATA!$D$133:$D$368=Topline!B154)*(DATA!$E$133:$E$368=Topline!D154),0)),"n/a")</f>
        <v>0.114</v>
      </c>
      <c r="I154" s="86">
        <f t="array" ref="I154">IFERROR(INDEX(DATA!$AD$133:$AD$368,MATCH(1,(DATA!$D$133:$D$368=Topline!B154)*(DATA!$E$133:$E$368=Topline!D154),0)),"n/a")</f>
        <v>8005953</v>
      </c>
      <c r="J154" s="77">
        <f t="array" ref="J154">IFERROR(INDEX(DATA!$AE$133:$AE$368,MATCH(1,(DATA!$D$133:$D$368=Topline!B154)*(DATA!$E$133:$E$368=Topline!D154),0)),"n/a")</f>
        <v>0.125</v>
      </c>
      <c r="K154" s="86">
        <f t="array" ref="K154">IFERROR(INDEX(DATA!$AN$133:$AN$368,MATCH(1,(DATA!$D$133:$D$368=Topline!B154)*(DATA!$E$133:$E$368=Topline!D154),0)),"n/a")</f>
        <v>15695934</v>
      </c>
      <c r="L154" s="77">
        <f t="array" ref="L154">IFERROR(INDEX(DATA!$AO$133:$AO$368,MATCH(1,(DATA!$D$133:$D$368=Topline!B154)*(DATA!$E$133:$E$368=Topline!D154),0)),"n/a")</f>
        <v>0.15</v>
      </c>
      <c r="R154" s="66"/>
      <c r="S154" s="66"/>
      <c r="T154" s="66"/>
      <c r="U154" s="66"/>
      <c r="V154" s="66"/>
      <c r="W154" s="66"/>
      <c r="X154" s="66"/>
      <c r="Y154" s="66"/>
    </row>
    <row r="155" spans="1:25" x14ac:dyDescent="0.2">
      <c r="A155" s="75" t="s">
        <v>19</v>
      </c>
      <c r="B155" s="66" t="s">
        <v>11</v>
      </c>
      <c r="C155" s="66" t="s">
        <v>25</v>
      </c>
      <c r="D155" s="66" t="s">
        <v>327</v>
      </c>
      <c r="E155" s="86">
        <f t="array" ref="E155">IFERROR(INDEX(DATA!$J$133:$J$368,MATCH(1,(DATA!$D$133:$D$368=Topline!B155)*(DATA!$E$133:$E$368=Topline!D155),0)),"n/a")</f>
        <v>11482376</v>
      </c>
      <c r="F155" s="77">
        <f t="array" ref="F155">IFERROR(INDEX(DATA!$K$133:$K$368,MATCH(1,(DATA!$D$133:$D$368=Topline!B155)*(DATA!$E$133:$E$368=Topline!D155),0)),"n/a")</f>
        <v>0.14799999999999999</v>
      </c>
      <c r="G155" s="86">
        <f t="array" ref="G155">IFERROR(INDEX(DATA!$T$133:$T$368,MATCH(1,(DATA!$D$133:$D$368=Topline!B155)*(DATA!$E$133:$E$368=Topline!D155),0)),"n/a")</f>
        <v>33450579</v>
      </c>
      <c r="H155" s="77">
        <f t="array" ref="H155">IFERROR(INDEX(DATA!$U$133:$U$368,MATCH(1,(DATA!$D$133:$D$368=Topline!B155)*(DATA!$E$133:$E$368=Topline!D155),0)),"n/a")</f>
        <v>9.0999999999999998E-2</v>
      </c>
      <c r="I155" s="86">
        <f t="array" ref="I155">IFERROR(INDEX(DATA!$AD$133:$AD$368,MATCH(1,(DATA!$D$133:$D$368=Topline!B155)*(DATA!$E$133:$E$368=Topline!D155),0)),"n/a")</f>
        <v>64318959</v>
      </c>
      <c r="J155" s="77">
        <f t="array" ref="J155">IFERROR(INDEX(DATA!$AE$133:$AE$368,MATCH(1,(DATA!$D$133:$D$368=Topline!B155)*(DATA!$E$133:$E$368=Topline!D155),0)),"n/a")</f>
        <v>7.1999999999999995E-2</v>
      </c>
      <c r="K155" s="86">
        <f t="array" ref="K155">IFERROR(INDEX(DATA!$AN$133:$AN$368,MATCH(1,(DATA!$D$133:$D$368=Topline!B155)*(DATA!$E$133:$E$368=Topline!D155),0)),"n/a")</f>
        <v>127072329</v>
      </c>
      <c r="L155" s="77">
        <f t="array" ref="L155">IFERROR(INDEX(DATA!$AO$133:$AO$368,MATCH(1,(DATA!$D$133:$D$368=Topline!B155)*(DATA!$E$133:$E$368=Topline!D155),0)),"n/a")</f>
        <v>7.2999999999999995E-2</v>
      </c>
      <c r="R155" s="66"/>
      <c r="S155" s="66"/>
      <c r="T155" s="66"/>
      <c r="U155" s="66"/>
      <c r="V155" s="66"/>
      <c r="W155" s="66"/>
      <c r="X155" s="66"/>
      <c r="Y155" s="66"/>
    </row>
    <row r="156" spans="1:25" x14ac:dyDescent="0.2">
      <c r="A156" s="75"/>
      <c r="E156" s="80"/>
      <c r="F156" s="77"/>
      <c r="G156" s="81"/>
      <c r="H156" s="77"/>
      <c r="I156" s="81"/>
      <c r="J156" s="82"/>
      <c r="K156" s="81"/>
      <c r="L156" s="77"/>
      <c r="R156" s="66"/>
      <c r="S156" s="66"/>
      <c r="T156" s="66"/>
      <c r="U156" s="66"/>
      <c r="V156" s="66"/>
      <c r="W156" s="66"/>
      <c r="X156" s="66"/>
      <c r="Y156" s="66"/>
    </row>
    <row r="157" spans="1:25" x14ac:dyDescent="0.2">
      <c r="A157" s="75" t="s">
        <v>19</v>
      </c>
      <c r="B157" s="66" t="s">
        <v>11</v>
      </c>
      <c r="C157" s="66" t="s">
        <v>10</v>
      </c>
      <c r="D157" s="66" t="s">
        <v>319</v>
      </c>
      <c r="E157" s="87">
        <f t="array" ref="E157">IFERROR(INDEX(DATA!$L$133:$L$368,MATCH(1,(DATA!$D$133:$D$368=Topline!B157)*(DATA!$E$133:$E$368=Topline!D157),0)),"n/a")</f>
        <v>5.42</v>
      </c>
      <c r="F157" s="77">
        <f t="array" ref="F157">IFERROR(INDEX(DATA!$M$133:$M$368,MATCH(1,(DATA!$D$133:$D$368=Topline!B157)*(DATA!$E$133:$E$368=Topline!D157),0)),"n/a")</f>
        <v>8.9999999999999993E-3</v>
      </c>
      <c r="G157" s="87">
        <f t="array" ref="G157">IFERROR(INDEX(DATA!$V$133:$V$368,MATCH(1,(DATA!$D$133:$D$368=Topline!B157)*(DATA!$E$133:$E$368=Topline!D157),0)),"n/a")</f>
        <v>5.5</v>
      </c>
      <c r="H157" s="77">
        <f t="array" ref="H157">IFERROR(INDEX(DATA!$W$133:$W$368,MATCH(1,(DATA!$D$133:$D$368=Topline!B157)*(DATA!$E$133:$E$368=Topline!D157),0)),"n/a")</f>
        <v>0.04</v>
      </c>
      <c r="I157" s="87">
        <f t="array" ref="I157">IFERROR(INDEX(DATA!$AF$133:$AF$368,MATCH(1,(DATA!$D$133:$D$368=Topline!B157)*(DATA!$E$133:$E$368=Topline!D157),0)),"n/a")</f>
        <v>5.41</v>
      </c>
      <c r="J157" s="77">
        <f t="array" ref="J157">IFERROR(INDEX(DATA!$AG$133:$AG$368,MATCH(1,(DATA!$D$133:$D$368=Topline!B157)*(DATA!$E$133:$E$368=Topline!D157),0)),"n/a")</f>
        <v>4.2999999999999997E-2</v>
      </c>
      <c r="K157" s="87">
        <f t="array" ref="K157">IFERROR(INDEX(DATA!$AP$133:$AP$368,MATCH(1,(DATA!$D$133:$D$368=Topline!B157)*(DATA!$E$133:$E$368=Topline!D157),0)),"n/a")</f>
        <v>5.38</v>
      </c>
      <c r="L157" s="77">
        <f t="array" ref="L157">IFERROR(INDEX(DATA!$AQ$133:$AQ$368,MATCH(1,(DATA!$D$133:$D$368=Topline!B157)*(DATA!$E$133:$E$368=Topline!D157),0)),"n/a")</f>
        <v>4.2999999999999997E-2</v>
      </c>
      <c r="R157" s="66"/>
      <c r="S157" s="66"/>
      <c r="T157" s="66"/>
      <c r="U157" s="66"/>
      <c r="V157" s="66"/>
      <c r="W157" s="66"/>
      <c r="X157" s="66"/>
      <c r="Y157" s="66"/>
    </row>
    <row r="158" spans="1:25" x14ac:dyDescent="0.2">
      <c r="A158" s="75" t="s">
        <v>19</v>
      </c>
      <c r="B158" s="66" t="s">
        <v>11</v>
      </c>
      <c r="C158" s="66" t="s">
        <v>10</v>
      </c>
      <c r="D158" s="66" t="s">
        <v>320</v>
      </c>
      <c r="E158" s="87">
        <f t="array" ref="E158">IFERROR(INDEX(DATA!$L$133:$L$368,MATCH(1,(DATA!$D$133:$D$368=Topline!B158)*(DATA!$E$133:$E$368=Topline!D158),0)),"n/a")</f>
        <v>4</v>
      </c>
      <c r="F158" s="77">
        <f t="array" ref="F158">IFERROR(INDEX(DATA!$M$133:$M$368,MATCH(1,(DATA!$D$133:$D$368=Topline!B158)*(DATA!$E$133:$E$368=Topline!D158),0)),"n/a")</f>
        <v>-6.4000000000000001E-2</v>
      </c>
      <c r="G158" s="87">
        <f t="array" ref="G158">IFERROR(INDEX(DATA!$V$133:$V$368,MATCH(1,(DATA!$D$133:$D$368=Topline!B158)*(DATA!$E$133:$E$368=Topline!D158),0)),"n/a")</f>
        <v>4.12</v>
      </c>
      <c r="H158" s="77">
        <f t="array" ref="H158">IFERROR(INDEX(DATA!$W$133:$W$368,MATCH(1,(DATA!$D$133:$D$368=Topline!B158)*(DATA!$E$133:$E$368=Topline!D158),0)),"n/a")</f>
        <v>-2.9000000000000001E-2</v>
      </c>
      <c r="I158" s="87">
        <f t="array" ref="I158">IFERROR(INDEX(DATA!$AF$133:$AF$368,MATCH(1,(DATA!$D$133:$D$368=Topline!B158)*(DATA!$E$133:$E$368=Topline!D158),0)),"n/a")</f>
        <v>4.13</v>
      </c>
      <c r="J158" s="77">
        <f t="array" ref="J158">IFERROR(INDEX(DATA!$AG$133:$AG$368,MATCH(1,(DATA!$D$133:$D$368=Topline!B158)*(DATA!$E$133:$E$368=Topline!D158),0)),"n/a")</f>
        <v>-2E-3</v>
      </c>
      <c r="K158" s="87">
        <f t="array" ref="K158">IFERROR(INDEX(DATA!$AP$133:$AP$368,MATCH(1,(DATA!$D$133:$D$368=Topline!B158)*(DATA!$E$133:$E$368=Topline!D158),0)),"n/a")</f>
        <v>4.22</v>
      </c>
      <c r="L158" s="77">
        <f t="array" ref="L158">IFERROR(INDEX(DATA!$AQ$133:$AQ$368,MATCH(1,(DATA!$D$133:$D$368=Topline!B158)*(DATA!$E$133:$E$368=Topline!D158),0)),"n/a")</f>
        <v>2.5000000000000001E-2</v>
      </c>
      <c r="R158" s="66"/>
      <c r="S158" s="66"/>
      <c r="T158" s="66"/>
      <c r="U158" s="66"/>
      <c r="V158" s="66"/>
      <c r="W158" s="66"/>
      <c r="X158" s="66"/>
      <c r="Y158" s="66"/>
    </row>
    <row r="159" spans="1:25" x14ac:dyDescent="0.2">
      <c r="A159" s="75" t="s">
        <v>19</v>
      </c>
      <c r="B159" s="66" t="s">
        <v>11</v>
      </c>
      <c r="C159" s="66" t="s">
        <v>10</v>
      </c>
      <c r="D159" s="66" t="s">
        <v>321</v>
      </c>
      <c r="E159" s="87">
        <f t="array" ref="E159">IFERROR(INDEX(DATA!$L$133:$L$368,MATCH(1,(DATA!$D$133:$D$368=Topline!B159)*(DATA!$E$133:$E$368=Topline!D159),0)),"n/a")</f>
        <v>4.6399999999999997</v>
      </c>
      <c r="F159" s="77">
        <f t="array" ref="F159">IFERROR(INDEX(DATA!$M$133:$M$368,MATCH(1,(DATA!$D$133:$D$368=Topline!B159)*(DATA!$E$133:$E$368=Topline!D159),0)),"n/a")</f>
        <v>-4.5999999999999999E-2</v>
      </c>
      <c r="G159" s="87">
        <f t="array" ref="G159">IFERROR(INDEX(DATA!$V$133:$V$368,MATCH(1,(DATA!$D$133:$D$368=Topline!B159)*(DATA!$E$133:$E$368=Topline!D159),0)),"n/a")</f>
        <v>4.6500000000000004</v>
      </c>
      <c r="H159" s="77">
        <f t="array" ref="H159">IFERROR(INDEX(DATA!$W$133:$W$368,MATCH(1,(DATA!$D$133:$D$368=Topline!B159)*(DATA!$E$133:$E$368=Topline!D159),0)),"n/a")</f>
        <v>-3.1E-2</v>
      </c>
      <c r="I159" s="87">
        <f t="array" ref="I159">IFERROR(INDEX(DATA!$AF$133:$AF$368,MATCH(1,(DATA!$D$133:$D$368=Topline!B159)*(DATA!$E$133:$E$368=Topline!D159),0)),"n/a")</f>
        <v>4.71</v>
      </c>
      <c r="J159" s="77">
        <f t="array" ref="J159">IFERROR(INDEX(DATA!$AG$133:$AG$368,MATCH(1,(DATA!$D$133:$D$368=Topline!B159)*(DATA!$E$133:$E$368=Topline!D159),0)),"n/a")</f>
        <v>-0.02</v>
      </c>
      <c r="K159" s="87">
        <f t="array" ref="K159">IFERROR(INDEX(DATA!$AP$133:$AP$368,MATCH(1,(DATA!$D$133:$D$368=Topline!B159)*(DATA!$E$133:$E$368=Topline!D159),0)),"n/a")</f>
        <v>4.82</v>
      </c>
      <c r="L159" s="77">
        <f t="array" ref="L159">IFERROR(INDEX(DATA!$AQ$133:$AQ$368,MATCH(1,(DATA!$D$133:$D$368=Topline!B159)*(DATA!$E$133:$E$368=Topline!D159),0)),"n/a")</f>
        <v>-8.0000000000000002E-3</v>
      </c>
      <c r="R159" s="66"/>
      <c r="S159" s="66"/>
      <c r="T159" s="66"/>
      <c r="U159" s="66"/>
      <c r="V159" s="66"/>
      <c r="W159" s="66"/>
      <c r="X159" s="66"/>
      <c r="Y159" s="66"/>
    </row>
    <row r="160" spans="1:25" x14ac:dyDescent="0.2">
      <c r="A160" s="75" t="s">
        <v>19</v>
      </c>
      <c r="B160" s="66" t="s">
        <v>11</v>
      </c>
      <c r="C160" s="66" t="s">
        <v>10</v>
      </c>
      <c r="D160" s="66" t="s">
        <v>322</v>
      </c>
      <c r="E160" s="87">
        <f t="array" ref="E160">IFERROR(INDEX(DATA!$L$133:$L$368,MATCH(1,(DATA!$D$133:$D$368=Topline!B160)*(DATA!$E$133:$E$368=Topline!D160),0)),"n/a")</f>
        <v>4.0199999999999996</v>
      </c>
      <c r="F160" s="77">
        <f t="array" ref="F160">IFERROR(INDEX(DATA!$M$133:$M$368,MATCH(1,(DATA!$D$133:$D$368=Topline!B160)*(DATA!$E$133:$E$368=Topline!D160),0)),"n/a")</f>
        <v>-5.2999999999999999E-2</v>
      </c>
      <c r="G160" s="87">
        <f t="array" ref="G160">IFERROR(INDEX(DATA!$V$133:$V$368,MATCH(1,(DATA!$D$133:$D$368=Topline!B160)*(DATA!$E$133:$E$368=Topline!D160),0)),"n/a")</f>
        <v>4</v>
      </c>
      <c r="H160" s="77">
        <f t="array" ref="H160">IFERROR(INDEX(DATA!$W$133:$W$368,MATCH(1,(DATA!$D$133:$D$368=Topline!B160)*(DATA!$E$133:$E$368=Topline!D160),0)),"n/a")</f>
        <v>-5.3999999999999999E-2</v>
      </c>
      <c r="I160" s="87">
        <f t="array" ref="I160">IFERROR(INDEX(DATA!$AF$133:$AF$368,MATCH(1,(DATA!$D$133:$D$368=Topline!B160)*(DATA!$E$133:$E$368=Topline!D160),0)),"n/a")</f>
        <v>4</v>
      </c>
      <c r="J160" s="77">
        <f t="array" ref="J160">IFERROR(INDEX(DATA!$AG$133:$AG$368,MATCH(1,(DATA!$D$133:$D$368=Topline!B160)*(DATA!$E$133:$E$368=Topline!D160),0)),"n/a")</f>
        <v>-5.5E-2</v>
      </c>
      <c r="K160" s="87">
        <f t="array" ref="K160">IFERROR(INDEX(DATA!$AP$133:$AP$368,MATCH(1,(DATA!$D$133:$D$368=Topline!B160)*(DATA!$E$133:$E$368=Topline!D160),0)),"n/a")</f>
        <v>4.05</v>
      </c>
      <c r="L160" s="77">
        <f t="array" ref="L160">IFERROR(INDEX(DATA!$AQ$133:$AQ$368,MATCH(1,(DATA!$D$133:$D$368=Topline!B160)*(DATA!$E$133:$E$368=Topline!D160),0)),"n/a")</f>
        <v>-4.4999999999999998E-2</v>
      </c>
      <c r="R160" s="66"/>
      <c r="S160" s="66"/>
      <c r="T160" s="66"/>
      <c r="U160" s="66"/>
      <c r="V160" s="66"/>
      <c r="W160" s="66"/>
      <c r="X160" s="66"/>
      <c r="Y160" s="66"/>
    </row>
    <row r="161" spans="1:25" x14ac:dyDescent="0.2">
      <c r="A161" s="75" t="s">
        <v>19</v>
      </c>
      <c r="B161" s="66" t="s">
        <v>11</v>
      </c>
      <c r="C161" s="66" t="s">
        <v>10</v>
      </c>
      <c r="D161" s="66" t="s">
        <v>323</v>
      </c>
      <c r="E161" s="87">
        <f t="array" ref="E161">IFERROR(INDEX(DATA!$L$133:$L$368,MATCH(1,(DATA!$D$133:$D$368=Topline!B161)*(DATA!$E$133:$E$368=Topline!D161),0)),"n/a")</f>
        <v>4.9400000000000004</v>
      </c>
      <c r="F161" s="77">
        <f t="array" ref="F161">IFERROR(INDEX(DATA!$M$133:$M$368,MATCH(1,(DATA!$D$133:$D$368=Topline!B161)*(DATA!$E$133:$E$368=Topline!D161),0)),"n/a")</f>
        <v>2.1999999999999999E-2</v>
      </c>
      <c r="G161" s="87">
        <f t="array" ref="G161">IFERROR(INDEX(DATA!$V$133:$V$368,MATCH(1,(DATA!$D$133:$D$368=Topline!B161)*(DATA!$E$133:$E$368=Topline!D161),0)),"n/a")</f>
        <v>4.8600000000000003</v>
      </c>
      <c r="H161" s="77">
        <f t="array" ref="H161">IFERROR(INDEX(DATA!$W$133:$W$368,MATCH(1,(DATA!$D$133:$D$368=Topline!B161)*(DATA!$E$133:$E$368=Topline!D161),0)),"n/a")</f>
        <v>1.9E-2</v>
      </c>
      <c r="I161" s="87">
        <f t="array" ref="I161">IFERROR(INDEX(DATA!$AF$133:$AF$368,MATCH(1,(DATA!$D$133:$D$368=Topline!B161)*(DATA!$E$133:$E$368=Topline!D161),0)),"n/a")</f>
        <v>4.84</v>
      </c>
      <c r="J161" s="77">
        <f t="array" ref="J161">IFERROR(INDEX(DATA!$AG$133:$AG$368,MATCH(1,(DATA!$D$133:$D$368=Topline!B161)*(DATA!$E$133:$E$368=Topline!D161),0)),"n/a")</f>
        <v>0.03</v>
      </c>
      <c r="K161" s="87">
        <f t="array" ref="K161">IFERROR(INDEX(DATA!$AP$133:$AP$368,MATCH(1,(DATA!$D$133:$D$368=Topline!B161)*(DATA!$E$133:$E$368=Topline!D161),0)),"n/a")</f>
        <v>4.8600000000000003</v>
      </c>
      <c r="L161" s="77">
        <f t="array" ref="L161">IFERROR(INDEX(DATA!$AQ$133:$AQ$368,MATCH(1,(DATA!$D$133:$D$368=Topline!B161)*(DATA!$E$133:$E$368=Topline!D161),0)),"n/a")</f>
        <v>2.3E-2</v>
      </c>
      <c r="R161" s="66"/>
      <c r="S161" s="66"/>
      <c r="T161" s="66"/>
      <c r="U161" s="66"/>
      <c r="V161" s="66"/>
      <c r="W161" s="66"/>
      <c r="X161" s="66"/>
      <c r="Y161" s="66"/>
    </row>
    <row r="162" spans="1:25" x14ac:dyDescent="0.2">
      <c r="A162" s="75" t="s">
        <v>19</v>
      </c>
      <c r="B162" s="66" t="s">
        <v>11</v>
      </c>
      <c r="C162" s="66" t="s">
        <v>10</v>
      </c>
      <c r="D162" s="66" t="s">
        <v>324</v>
      </c>
      <c r="E162" s="87">
        <f t="array" ref="E162">IFERROR(INDEX(DATA!$L$133:$L$368,MATCH(1,(DATA!$D$133:$D$368=Topline!B162)*(DATA!$E$133:$E$368=Topline!D162),0)),"n/a")</f>
        <v>4.9000000000000004</v>
      </c>
      <c r="F162" s="77">
        <f t="array" ref="F162">IFERROR(INDEX(DATA!$M$133:$M$368,MATCH(1,(DATA!$D$133:$D$368=Topline!B162)*(DATA!$E$133:$E$368=Topline!D162),0)),"n/a")</f>
        <v>0.03</v>
      </c>
      <c r="G162" s="87">
        <f t="array" ref="G162">IFERROR(INDEX(DATA!$V$133:$V$368,MATCH(1,(DATA!$D$133:$D$368=Topline!B162)*(DATA!$E$133:$E$368=Topline!D162),0)),"n/a")</f>
        <v>4.92</v>
      </c>
      <c r="H162" s="77">
        <f t="array" ref="H162">IFERROR(INDEX(DATA!$W$133:$W$368,MATCH(1,(DATA!$D$133:$D$368=Topline!B162)*(DATA!$E$133:$E$368=Topline!D162),0)),"n/a")</f>
        <v>0.05</v>
      </c>
      <c r="I162" s="87">
        <f t="array" ref="I162">IFERROR(INDEX(DATA!$AF$133:$AF$368,MATCH(1,(DATA!$D$133:$D$368=Topline!B162)*(DATA!$E$133:$E$368=Topline!D162),0)),"n/a")</f>
        <v>4.87</v>
      </c>
      <c r="J162" s="77">
        <f t="array" ref="J162">IFERROR(INDEX(DATA!$AG$133:$AG$368,MATCH(1,(DATA!$D$133:$D$368=Topline!B162)*(DATA!$E$133:$E$368=Topline!D162),0)),"n/a")</f>
        <v>1.2999999999999999E-2</v>
      </c>
      <c r="K162" s="87">
        <f t="array" ref="K162">IFERROR(INDEX(DATA!$AP$133:$AP$368,MATCH(1,(DATA!$D$133:$D$368=Topline!B162)*(DATA!$E$133:$E$368=Topline!D162),0)),"n/a")</f>
        <v>4.83</v>
      </c>
      <c r="L162" s="77">
        <f t="array" ref="L162">IFERROR(INDEX(DATA!$AQ$133:$AQ$368,MATCH(1,(DATA!$D$133:$D$368=Topline!B162)*(DATA!$E$133:$E$368=Topline!D162),0)),"n/a")</f>
        <v>-0.02</v>
      </c>
      <c r="R162" s="66"/>
      <c r="S162" s="66"/>
      <c r="T162" s="66"/>
      <c r="U162" s="66"/>
      <c r="V162" s="66"/>
      <c r="W162" s="66"/>
      <c r="X162" s="66"/>
      <c r="Y162" s="66"/>
    </row>
    <row r="163" spans="1:25" x14ac:dyDescent="0.2">
      <c r="A163" s="75" t="s">
        <v>19</v>
      </c>
      <c r="B163" s="66" t="s">
        <v>11</v>
      </c>
      <c r="C163" s="66" t="s">
        <v>10</v>
      </c>
      <c r="D163" s="66" t="s">
        <v>325</v>
      </c>
      <c r="E163" s="87">
        <f t="array" ref="E163">IFERROR(INDEX(DATA!$L$133:$L$368,MATCH(1,(DATA!$D$133:$D$368=Topline!B163)*(DATA!$E$133:$E$368=Topline!D163),0)),"n/a")</f>
        <v>4.62</v>
      </c>
      <c r="F163" s="77">
        <f t="array" ref="F163">IFERROR(INDEX(DATA!$M$133:$M$368,MATCH(1,(DATA!$D$133:$D$368=Topline!B163)*(DATA!$E$133:$E$368=Topline!D163),0)),"n/a")</f>
        <v>-1.0999999999999999E-2</v>
      </c>
      <c r="G163" s="87">
        <f t="array" ref="G163">IFERROR(INDEX(DATA!$V$133:$V$368,MATCH(1,(DATA!$D$133:$D$368=Topline!B163)*(DATA!$E$133:$E$368=Topline!D163),0)),"n/a")</f>
        <v>4.62</v>
      </c>
      <c r="H163" s="77">
        <f t="array" ref="H163">IFERROR(INDEX(DATA!$W$133:$W$368,MATCH(1,(DATA!$D$133:$D$368=Topline!B163)*(DATA!$E$133:$E$368=Topline!D163),0)),"n/a")</f>
        <v>-5.0000000000000001E-3</v>
      </c>
      <c r="I163" s="87">
        <f t="array" ref="I163">IFERROR(INDEX(DATA!$AF$133:$AF$368,MATCH(1,(DATA!$D$133:$D$368=Topline!B163)*(DATA!$E$133:$E$368=Topline!D163),0)),"n/a")</f>
        <v>4.6500000000000004</v>
      </c>
      <c r="J163" s="77">
        <f t="array" ref="J163">IFERROR(INDEX(DATA!$AG$133:$AG$368,MATCH(1,(DATA!$D$133:$D$368=Topline!B163)*(DATA!$E$133:$E$368=Topline!D163),0)),"n/a")</f>
        <v>-2E-3</v>
      </c>
      <c r="K163" s="87">
        <f t="array" ref="K163">IFERROR(INDEX(DATA!$AP$133:$AP$368,MATCH(1,(DATA!$D$133:$D$368=Topline!B163)*(DATA!$E$133:$E$368=Topline!D163),0)),"n/a")</f>
        <v>4.67</v>
      </c>
      <c r="L163" s="77">
        <f t="array" ref="L163">IFERROR(INDEX(DATA!$AQ$133:$AQ$368,MATCH(1,(DATA!$D$133:$D$368=Topline!B163)*(DATA!$E$133:$E$368=Topline!D163),0)),"n/a")</f>
        <v>-1.9E-2</v>
      </c>
      <c r="R163" s="66"/>
      <c r="S163" s="66"/>
      <c r="T163" s="66"/>
      <c r="U163" s="66"/>
      <c r="V163" s="66"/>
      <c r="W163" s="66"/>
      <c r="X163" s="66"/>
      <c r="Y163" s="66"/>
    </row>
    <row r="164" spans="1:25" x14ac:dyDescent="0.2">
      <c r="A164" s="75" t="s">
        <v>19</v>
      </c>
      <c r="B164" s="66" t="s">
        <v>11</v>
      </c>
      <c r="C164" s="66" t="s">
        <v>10</v>
      </c>
      <c r="D164" s="66" t="s">
        <v>326</v>
      </c>
      <c r="E164" s="87">
        <f t="array" ref="E164">IFERROR(INDEX(DATA!$L$133:$L$368,MATCH(1,(DATA!$D$133:$D$368=Topline!B164)*(DATA!$E$133:$E$368=Topline!D164),0)),"n/a")</f>
        <v>4.43</v>
      </c>
      <c r="F164" s="77">
        <f t="array" ref="F164">IFERROR(INDEX(DATA!$M$133:$M$368,MATCH(1,(DATA!$D$133:$D$368=Topline!B164)*(DATA!$E$133:$E$368=Topline!D164),0)),"n/a")</f>
        <v>3.4000000000000002E-2</v>
      </c>
      <c r="G164" s="87">
        <f t="array" ref="G164">IFERROR(INDEX(DATA!$V$133:$V$368,MATCH(1,(DATA!$D$133:$D$368=Topline!B164)*(DATA!$E$133:$E$368=Topline!D164),0)),"n/a")</f>
        <v>4.45</v>
      </c>
      <c r="H164" s="77">
        <f t="array" ref="H164">IFERROR(INDEX(DATA!$W$133:$W$368,MATCH(1,(DATA!$D$133:$D$368=Topline!B164)*(DATA!$E$133:$E$368=Topline!D164),0)),"n/a")</f>
        <v>4.8000000000000001E-2</v>
      </c>
      <c r="I164" s="87">
        <f t="array" ref="I164">IFERROR(INDEX(DATA!$AF$133:$AF$368,MATCH(1,(DATA!$D$133:$D$368=Topline!B164)*(DATA!$E$133:$E$368=Topline!D164),0)),"n/a")</f>
        <v>4.4000000000000004</v>
      </c>
      <c r="J164" s="77">
        <f t="array" ref="J164">IFERROR(INDEX(DATA!$AG$133:$AG$368,MATCH(1,(DATA!$D$133:$D$368=Topline!B164)*(DATA!$E$133:$E$368=Topline!D164),0)),"n/a")</f>
        <v>3.1E-2</v>
      </c>
      <c r="K164" s="87">
        <f t="array" ref="K164">IFERROR(INDEX(DATA!$AP$133:$AP$368,MATCH(1,(DATA!$D$133:$D$368=Topline!B164)*(DATA!$E$133:$E$368=Topline!D164),0)),"n/a")</f>
        <v>4.3499999999999996</v>
      </c>
      <c r="L164" s="77">
        <f t="array" ref="L164">IFERROR(INDEX(DATA!$AQ$133:$AQ$368,MATCH(1,(DATA!$D$133:$D$368=Topline!B164)*(DATA!$E$133:$E$368=Topline!D164),0)),"n/a")</f>
        <v>-0.01</v>
      </c>
      <c r="R164" s="66"/>
      <c r="S164" s="66"/>
      <c r="T164" s="66"/>
      <c r="U164" s="66"/>
      <c r="V164" s="66"/>
      <c r="W164" s="66"/>
      <c r="X164" s="66"/>
      <c r="Y164" s="66"/>
    </row>
    <row r="165" spans="1:25" x14ac:dyDescent="0.2">
      <c r="A165" s="75" t="s">
        <v>19</v>
      </c>
      <c r="B165" s="66" t="s">
        <v>11</v>
      </c>
      <c r="C165" s="66" t="s">
        <v>10</v>
      </c>
      <c r="D165" s="66" t="s">
        <v>327</v>
      </c>
      <c r="E165" s="87">
        <f t="array" ref="E165">IFERROR(INDEX(DATA!$L$133:$L$368,MATCH(1,(DATA!$D$133:$D$368=Topline!B165)*(DATA!$E$133:$E$368=Topline!D165),0)),"n/a")</f>
        <v>4.4800000000000004</v>
      </c>
      <c r="F165" s="77">
        <f t="array" ref="F165">IFERROR(INDEX(DATA!$M$133:$M$368,MATCH(1,(DATA!$D$133:$D$368=Topline!B165)*(DATA!$E$133:$E$368=Topline!D165),0)),"n/a")</f>
        <v>-2.3E-2</v>
      </c>
      <c r="G165" s="87">
        <f t="array" ref="G165">IFERROR(INDEX(DATA!$V$133:$V$368,MATCH(1,(DATA!$D$133:$D$368=Topline!B165)*(DATA!$E$133:$E$368=Topline!D165),0)),"n/a")</f>
        <v>4.5</v>
      </c>
      <c r="H165" s="77">
        <f t="array" ref="H165">IFERROR(INDEX(DATA!$W$133:$W$368,MATCH(1,(DATA!$D$133:$D$368=Topline!B165)*(DATA!$E$133:$E$368=Topline!D165),0)),"n/a")</f>
        <v>-8.0000000000000002E-3</v>
      </c>
      <c r="I165" s="87">
        <f t="array" ref="I165">IFERROR(INDEX(DATA!$AF$133:$AF$368,MATCH(1,(DATA!$D$133:$D$368=Topline!B165)*(DATA!$E$133:$E$368=Topline!D165),0)),"n/a")</f>
        <v>4.5</v>
      </c>
      <c r="J165" s="77">
        <f t="array" ref="J165">IFERROR(INDEX(DATA!$AG$133:$AG$368,MATCH(1,(DATA!$D$133:$D$368=Topline!B165)*(DATA!$E$133:$E$368=Topline!D165),0)),"n/a")</f>
        <v>-6.0000000000000001E-3</v>
      </c>
      <c r="K165" s="87">
        <f t="array" ref="K165">IFERROR(INDEX(DATA!$AP$133:$AP$368,MATCH(1,(DATA!$D$133:$D$368=Topline!B165)*(DATA!$E$133:$E$368=Topline!D165),0)),"n/a")</f>
        <v>4.5199999999999996</v>
      </c>
      <c r="L165" s="77">
        <f t="array" ref="L165">IFERROR(INDEX(DATA!$AQ$133:$AQ$368,MATCH(1,(DATA!$D$133:$D$368=Topline!B165)*(DATA!$E$133:$E$368=Topline!D165),0)),"n/a")</f>
        <v>-8.0000000000000002E-3</v>
      </c>
      <c r="R165" s="66"/>
      <c r="S165" s="66"/>
      <c r="T165" s="66"/>
      <c r="U165" s="66"/>
      <c r="V165" s="66"/>
      <c r="W165" s="66"/>
      <c r="X165" s="66"/>
      <c r="Y165" s="66"/>
    </row>
    <row r="166" spans="1:25" x14ac:dyDescent="0.2">
      <c r="A166" s="75"/>
      <c r="E166" s="80"/>
      <c r="F166" s="77"/>
      <c r="G166" s="89"/>
      <c r="H166" s="77"/>
      <c r="I166" s="89"/>
      <c r="J166" s="82"/>
      <c r="K166" s="89"/>
      <c r="L166" s="77"/>
      <c r="R166" s="66"/>
      <c r="S166" s="66"/>
      <c r="T166" s="66"/>
      <c r="U166" s="66"/>
      <c r="V166" s="66"/>
      <c r="W166" s="66"/>
      <c r="X166" s="66"/>
      <c r="Y166" s="66"/>
    </row>
    <row r="167" spans="1:25" x14ac:dyDescent="0.2">
      <c r="A167" s="75" t="s">
        <v>19</v>
      </c>
      <c r="B167" s="66" t="s">
        <v>11</v>
      </c>
      <c r="C167" s="66" t="s">
        <v>26</v>
      </c>
      <c r="D167" s="66" t="s">
        <v>319</v>
      </c>
      <c r="E167" s="87">
        <f t="array" ref="E167">IFERROR(INDEX(DATA!$N$133:$N$368,MATCH(1,(DATA!$D$133:$D$368=Topline!B167)*(DATA!$E$133:$E$368=Topline!D167),0)),"n/a")</f>
        <v>2.81</v>
      </c>
      <c r="F167" s="77">
        <f t="array" ref="F167">IFERROR(INDEX(DATA!$O$133:$O$368,MATCH(1,(DATA!$D$133:$D$368=Topline!B167)*(DATA!$E$133:$E$368=Topline!D167),0)),"n/a")</f>
        <v>1.4E-2</v>
      </c>
      <c r="G167" s="87">
        <f t="array" ref="G167">IFERROR(INDEX(DATA!$X$133:$X$368,MATCH(1,(DATA!$D$133:$D$368=Topline!B167)*(DATA!$E$133:$E$368=Topline!D167),0)),"n/a")</f>
        <v>2.86</v>
      </c>
      <c r="H167" s="77">
        <f t="array" ref="H167">IFERROR(INDEX(DATA!$Y$133:$Y$368,MATCH(1,(DATA!$D$133:$D$368=Topline!B167)*(DATA!$E$133:$E$368=Topline!D167),0)),"n/a")</f>
        <v>3.7999999999999999E-2</v>
      </c>
      <c r="I167" s="87">
        <f t="array" ref="I167">IFERROR(INDEX(DATA!$AH$133:$AH$368,MATCH(1,(DATA!$D$133:$D$368=Topline!B167)*(DATA!$E$133:$E$368=Topline!D167),0)),"n/a")</f>
        <v>2.79</v>
      </c>
      <c r="J167" s="77">
        <f t="array" ref="J167">IFERROR(INDEX(DATA!$AI$133:$AI$368,MATCH(1,(DATA!$D$133:$D$368=Topline!B167)*(DATA!$E$133:$E$368=Topline!D167),0)),"n/a")</f>
        <v>3.5999999999999997E-2</v>
      </c>
      <c r="K167" s="87">
        <f t="array" ref="K167">IFERROR(INDEX(DATA!$AR$133:$AR$368,MATCH(1,(DATA!$D$133:$D$368=Topline!B167)*(DATA!$E$133:$E$368=Topline!D167),0)),"n/a")</f>
        <v>2.77</v>
      </c>
      <c r="L167" s="77">
        <f t="array" ref="L167">IFERROR(INDEX(DATA!$AS$133:$AS$368,MATCH(1,(DATA!$D$133:$D$368=Topline!B167)*(DATA!$E$133:$E$368=Topline!D167),0)),"n/a")</f>
        <v>3.3000000000000002E-2</v>
      </c>
      <c r="R167" s="66"/>
      <c r="S167" s="66"/>
      <c r="T167" s="66"/>
      <c r="U167" s="66"/>
      <c r="V167" s="66"/>
      <c r="W167" s="66"/>
      <c r="X167" s="66"/>
      <c r="Y167" s="66"/>
    </row>
    <row r="168" spans="1:25" x14ac:dyDescent="0.2">
      <c r="A168" s="75" t="s">
        <v>19</v>
      </c>
      <c r="B168" s="66" t="s">
        <v>11</v>
      </c>
      <c r="C168" s="66" t="s">
        <v>26</v>
      </c>
      <c r="D168" s="66" t="s">
        <v>320</v>
      </c>
      <c r="E168" s="87">
        <f t="array" ref="E168">IFERROR(INDEX(DATA!$N$133:$N$368,MATCH(1,(DATA!$D$133:$D$368=Topline!B168)*(DATA!$E$133:$E$368=Topline!D168),0)),"n/a")</f>
        <v>2.2799999999999998</v>
      </c>
      <c r="F168" s="77">
        <f t="array" ref="F168">IFERROR(INDEX(DATA!$O$133:$O$368,MATCH(1,(DATA!$D$133:$D$368=Topline!B168)*(DATA!$E$133:$E$368=Topline!D168),0)),"n/a")</f>
        <v>-5.3999999999999999E-2</v>
      </c>
      <c r="G168" s="87">
        <f t="array" ref="G168">IFERROR(INDEX(DATA!$X$133:$X$368,MATCH(1,(DATA!$D$133:$D$368=Topline!B168)*(DATA!$E$133:$E$368=Topline!D168),0)),"n/a")</f>
        <v>2.35</v>
      </c>
      <c r="H168" s="77">
        <f t="array" ref="H168">IFERROR(INDEX(DATA!$Y$133:$Y$368,MATCH(1,(DATA!$D$133:$D$368=Topline!B168)*(DATA!$E$133:$E$368=Topline!D168),0)),"n/a")</f>
        <v>-2.3E-2</v>
      </c>
      <c r="I168" s="87">
        <f t="array" ref="I168">IFERROR(INDEX(DATA!$AH$133:$AH$368,MATCH(1,(DATA!$D$133:$D$368=Topline!B168)*(DATA!$E$133:$E$368=Topline!D168),0)),"n/a")</f>
        <v>2.33</v>
      </c>
      <c r="J168" s="77">
        <f t="array" ref="J168">IFERROR(INDEX(DATA!$AI$133:$AI$368,MATCH(1,(DATA!$D$133:$D$368=Topline!B168)*(DATA!$E$133:$E$368=Topline!D168),0)),"n/a")</f>
        <v>5.0000000000000001E-3</v>
      </c>
      <c r="K168" s="87">
        <f t="array" ref="K168">IFERROR(INDEX(DATA!$AR$133:$AR$368,MATCH(1,(DATA!$D$133:$D$368=Topline!B168)*(DATA!$E$133:$E$368=Topline!D168),0)),"n/a")</f>
        <v>2.37</v>
      </c>
      <c r="L168" s="77">
        <f t="array" ref="L168">IFERROR(INDEX(DATA!$AS$133:$AS$368,MATCH(1,(DATA!$D$133:$D$368=Topline!B168)*(DATA!$E$133:$E$368=Topline!D168),0)),"n/a")</f>
        <v>4.5999999999999999E-2</v>
      </c>
      <c r="R168" s="66"/>
      <c r="S168" s="66"/>
      <c r="T168" s="66"/>
      <c r="U168" s="66"/>
      <c r="V168" s="66"/>
      <c r="W168" s="66"/>
      <c r="X168" s="66"/>
      <c r="Y168" s="66"/>
    </row>
    <row r="169" spans="1:25" x14ac:dyDescent="0.2">
      <c r="A169" s="75" t="s">
        <v>19</v>
      </c>
      <c r="B169" s="66" t="s">
        <v>11</v>
      </c>
      <c r="C169" s="66" t="s">
        <v>26</v>
      </c>
      <c r="D169" s="66" t="s">
        <v>321</v>
      </c>
      <c r="E169" s="87">
        <f t="array" ref="E169">IFERROR(INDEX(DATA!$N$133:$N$368,MATCH(1,(DATA!$D$133:$D$368=Topline!B169)*(DATA!$E$133:$E$368=Topline!D169),0)),"n/a")</f>
        <v>2.61</v>
      </c>
      <c r="F169" s="77">
        <f t="array" ref="F169">IFERROR(INDEX(DATA!$O$133:$O$368,MATCH(1,(DATA!$D$133:$D$368=Topline!B169)*(DATA!$E$133:$E$368=Topline!D169),0)),"n/a")</f>
        <v>5.0000000000000001E-3</v>
      </c>
      <c r="G169" s="87">
        <f t="array" ref="G169">IFERROR(INDEX(DATA!$X$133:$X$368,MATCH(1,(DATA!$D$133:$D$368=Topline!B169)*(DATA!$E$133:$E$368=Topline!D169),0)),"n/a")</f>
        <v>2.61</v>
      </c>
      <c r="H169" s="77">
        <f t="array" ref="H169">IFERROR(INDEX(DATA!$Y$133:$Y$368,MATCH(1,(DATA!$D$133:$D$368=Topline!B169)*(DATA!$E$133:$E$368=Topline!D169),0)),"n/a")</f>
        <v>1.4E-2</v>
      </c>
      <c r="I169" s="87">
        <f t="array" ref="I169">IFERROR(INDEX(DATA!$AH$133:$AH$368,MATCH(1,(DATA!$D$133:$D$368=Topline!B169)*(DATA!$E$133:$E$368=Topline!D169),0)),"n/a")</f>
        <v>2.6</v>
      </c>
      <c r="J169" s="77">
        <f t="array" ref="J169">IFERROR(INDEX(DATA!$AI$133:$AI$368,MATCH(1,(DATA!$D$133:$D$368=Topline!B169)*(DATA!$E$133:$E$368=Topline!D169),0)),"n/a")</f>
        <v>1.7000000000000001E-2</v>
      </c>
      <c r="K169" s="87">
        <f t="array" ref="K169">IFERROR(INDEX(DATA!$AR$133:$AR$368,MATCH(1,(DATA!$D$133:$D$368=Topline!B169)*(DATA!$E$133:$E$368=Topline!D169),0)),"n/a")</f>
        <v>2.62</v>
      </c>
      <c r="L169" s="77">
        <f t="array" ref="L169">IFERROR(INDEX(DATA!$AS$133:$AS$368,MATCH(1,(DATA!$D$133:$D$368=Topline!B169)*(DATA!$E$133:$E$368=Topline!D169),0)),"n/a")</f>
        <v>3.4000000000000002E-2</v>
      </c>
      <c r="R169" s="66"/>
      <c r="S169" s="66"/>
      <c r="T169" s="66"/>
      <c r="U169" s="66"/>
      <c r="V169" s="66"/>
      <c r="W169" s="66"/>
      <c r="X169" s="66"/>
      <c r="Y169" s="66"/>
    </row>
    <row r="170" spans="1:25" x14ac:dyDescent="0.2">
      <c r="A170" s="75" t="s">
        <v>19</v>
      </c>
      <c r="B170" s="66" t="s">
        <v>11</v>
      </c>
      <c r="C170" s="66" t="s">
        <v>26</v>
      </c>
      <c r="D170" s="66" t="s">
        <v>322</v>
      </c>
      <c r="E170" s="87">
        <f t="array" ref="E170">IFERROR(INDEX(DATA!$N$133:$N$368,MATCH(1,(DATA!$D$133:$D$368=Topline!B170)*(DATA!$E$133:$E$368=Topline!D170),0)),"n/a")</f>
        <v>2.58</v>
      </c>
      <c r="F170" s="77">
        <f t="array" ref="F170">IFERROR(INDEX(DATA!$O$133:$O$368,MATCH(1,(DATA!$D$133:$D$368=Topline!B170)*(DATA!$E$133:$E$368=Topline!D170),0)),"n/a")</f>
        <v>0</v>
      </c>
      <c r="G170" s="87">
        <f t="array" ref="G170">IFERROR(INDEX(DATA!$X$133:$X$368,MATCH(1,(DATA!$D$133:$D$368=Topline!B170)*(DATA!$E$133:$E$368=Topline!D170),0)),"n/a")</f>
        <v>2.56</v>
      </c>
      <c r="H170" s="77">
        <f t="array" ref="H170">IFERROR(INDEX(DATA!$Y$133:$Y$368,MATCH(1,(DATA!$D$133:$D$368=Topline!B170)*(DATA!$E$133:$E$368=Topline!D170),0)),"n/a")</f>
        <v>0.02</v>
      </c>
      <c r="I170" s="87">
        <f t="array" ref="I170">IFERROR(INDEX(DATA!$AH$133:$AH$368,MATCH(1,(DATA!$D$133:$D$368=Topline!B170)*(DATA!$E$133:$E$368=Topline!D170),0)),"n/a")</f>
        <v>2.56</v>
      </c>
      <c r="J170" s="77">
        <f t="array" ref="J170">IFERROR(INDEX(DATA!$AI$133:$AI$368,MATCH(1,(DATA!$D$133:$D$368=Topline!B170)*(DATA!$E$133:$E$368=Topline!D170),0)),"n/a")</f>
        <v>1.7000000000000001E-2</v>
      </c>
      <c r="K170" s="87">
        <f t="array" ref="K170">IFERROR(INDEX(DATA!$AR$133:$AR$368,MATCH(1,(DATA!$D$133:$D$368=Topline!B170)*(DATA!$E$133:$E$368=Topline!D170),0)),"n/a")</f>
        <v>2.58</v>
      </c>
      <c r="L170" s="77">
        <f t="array" ref="L170">IFERROR(INDEX(DATA!$AS$133:$AS$368,MATCH(1,(DATA!$D$133:$D$368=Topline!B170)*(DATA!$E$133:$E$368=Topline!D170),0)),"n/a")</f>
        <v>2.3E-2</v>
      </c>
      <c r="R170" s="66"/>
      <c r="S170" s="66"/>
      <c r="T170" s="66"/>
      <c r="U170" s="66"/>
      <c r="V170" s="66"/>
      <c r="W170" s="66"/>
      <c r="X170" s="66"/>
      <c r="Y170" s="66"/>
    </row>
    <row r="171" spans="1:25" x14ac:dyDescent="0.2">
      <c r="A171" s="75" t="s">
        <v>19</v>
      </c>
      <c r="B171" s="66" t="s">
        <v>11</v>
      </c>
      <c r="C171" s="66" t="s">
        <v>26</v>
      </c>
      <c r="D171" s="66" t="s">
        <v>323</v>
      </c>
      <c r="E171" s="87">
        <f t="array" ref="E171">IFERROR(INDEX(DATA!$N$133:$N$368,MATCH(1,(DATA!$D$133:$D$368=Topline!B171)*(DATA!$E$133:$E$368=Topline!D171),0)),"n/a")</f>
        <v>2.77</v>
      </c>
      <c r="F171" s="77">
        <f t="array" ref="F171">IFERROR(INDEX(DATA!$O$133:$O$368,MATCH(1,(DATA!$D$133:$D$368=Topline!B171)*(DATA!$E$133:$E$368=Topline!D171),0)),"n/a")</f>
        <v>2.5999999999999999E-2</v>
      </c>
      <c r="G171" s="87">
        <f t="array" ref="G171">IFERROR(INDEX(DATA!$X$133:$X$368,MATCH(1,(DATA!$D$133:$D$368=Topline!B171)*(DATA!$E$133:$E$368=Topline!D171),0)),"n/a")</f>
        <v>2.72</v>
      </c>
      <c r="H171" s="77">
        <f t="array" ref="H171">IFERROR(INDEX(DATA!$Y$133:$Y$368,MATCH(1,(DATA!$D$133:$D$368=Topline!B171)*(DATA!$E$133:$E$368=Topline!D171),0)),"n/a")</f>
        <v>2.4E-2</v>
      </c>
      <c r="I171" s="87">
        <f t="array" ref="I171">IFERROR(INDEX(DATA!$AH$133:$AH$368,MATCH(1,(DATA!$D$133:$D$368=Topline!B171)*(DATA!$E$133:$E$368=Topline!D171),0)),"n/a")</f>
        <v>2.65</v>
      </c>
      <c r="J171" s="77">
        <f t="array" ref="J171">IFERROR(INDEX(DATA!$AI$133:$AI$368,MATCH(1,(DATA!$D$133:$D$368=Topline!B171)*(DATA!$E$133:$E$368=Topline!D171),0)),"n/a")</f>
        <v>3.9E-2</v>
      </c>
      <c r="K171" s="87">
        <f t="array" ref="K171">IFERROR(INDEX(DATA!$AR$133:$AR$368,MATCH(1,(DATA!$D$133:$D$368=Topline!B171)*(DATA!$E$133:$E$368=Topline!D171),0)),"n/a")</f>
        <v>2.65</v>
      </c>
      <c r="L171" s="77">
        <f t="array" ref="L171">IFERROR(INDEX(DATA!$AS$133:$AS$368,MATCH(1,(DATA!$D$133:$D$368=Topline!B171)*(DATA!$E$133:$E$368=Topline!D171),0)),"n/a")</f>
        <v>3.6999999999999998E-2</v>
      </c>
      <c r="R171" s="66"/>
      <c r="S171" s="66"/>
      <c r="T171" s="66"/>
      <c r="U171" s="66"/>
      <c r="V171" s="66"/>
      <c r="W171" s="66"/>
      <c r="X171" s="66"/>
      <c r="Y171" s="66"/>
    </row>
    <row r="172" spans="1:25" x14ac:dyDescent="0.2">
      <c r="A172" s="75" t="s">
        <v>19</v>
      </c>
      <c r="B172" s="66" t="s">
        <v>11</v>
      </c>
      <c r="C172" s="66" t="s">
        <v>26</v>
      </c>
      <c r="D172" s="66" t="s">
        <v>324</v>
      </c>
      <c r="E172" s="87">
        <f t="array" ref="E172">IFERROR(INDEX(DATA!$N$133:$N$368,MATCH(1,(DATA!$D$133:$D$368=Topline!B172)*(DATA!$E$133:$E$368=Topline!D172),0)),"n/a")</f>
        <v>2.98</v>
      </c>
      <c r="F172" s="77">
        <f t="array" ref="F172">IFERROR(INDEX(DATA!$O$133:$O$368,MATCH(1,(DATA!$D$133:$D$368=Topline!B172)*(DATA!$E$133:$E$368=Topline!D172),0)),"n/a")</f>
        <v>2.1000000000000001E-2</v>
      </c>
      <c r="G172" s="87">
        <f t="array" ref="G172">IFERROR(INDEX(DATA!$X$133:$X$368,MATCH(1,(DATA!$D$133:$D$368=Topline!B172)*(DATA!$E$133:$E$368=Topline!D172),0)),"n/a")</f>
        <v>3.03</v>
      </c>
      <c r="H172" s="77">
        <f t="array" ref="H172">IFERROR(INDEX(DATA!$Y$133:$Y$368,MATCH(1,(DATA!$D$133:$D$368=Topline!B172)*(DATA!$E$133:$E$368=Topline!D172),0)),"n/a")</f>
        <v>4.9000000000000002E-2</v>
      </c>
      <c r="I172" s="87">
        <f t="array" ref="I172">IFERROR(INDEX(DATA!$AH$133:$AH$368,MATCH(1,(DATA!$D$133:$D$368=Topline!B172)*(DATA!$E$133:$E$368=Topline!D172),0)),"n/a")</f>
        <v>2.99</v>
      </c>
      <c r="J172" s="77">
        <f t="array" ref="J172">IFERROR(INDEX(DATA!$AI$133:$AI$368,MATCH(1,(DATA!$D$133:$D$368=Topline!B172)*(DATA!$E$133:$E$368=Topline!D172),0)),"n/a")</f>
        <v>4.3999999999999997E-2</v>
      </c>
      <c r="K172" s="87">
        <f t="array" ref="K172">IFERROR(INDEX(DATA!$AR$133:$AR$368,MATCH(1,(DATA!$D$133:$D$368=Topline!B172)*(DATA!$E$133:$E$368=Topline!D172),0)),"n/a")</f>
        <v>2.97</v>
      </c>
      <c r="L172" s="77">
        <f t="array" ref="L172">IFERROR(INDEX(DATA!$AS$133:$AS$368,MATCH(1,(DATA!$D$133:$D$368=Topline!B172)*(DATA!$E$133:$E$368=Topline!D172),0)),"n/a")</f>
        <v>4.2000000000000003E-2</v>
      </c>
      <c r="R172" s="66"/>
      <c r="S172" s="66"/>
      <c r="T172" s="66"/>
      <c r="U172" s="66"/>
      <c r="V172" s="66"/>
      <c r="W172" s="66"/>
      <c r="X172" s="66"/>
      <c r="Y172" s="66"/>
    </row>
    <row r="173" spans="1:25" x14ac:dyDescent="0.2">
      <c r="A173" s="75" t="s">
        <v>19</v>
      </c>
      <c r="B173" s="66" t="s">
        <v>11</v>
      </c>
      <c r="C173" s="66" t="s">
        <v>26</v>
      </c>
      <c r="D173" s="66" t="s">
        <v>325</v>
      </c>
      <c r="E173" s="87">
        <f t="array" ref="E173">IFERROR(INDEX(DATA!$N$133:$N$368,MATCH(1,(DATA!$D$133:$D$368=Topline!B173)*(DATA!$E$133:$E$368=Topline!D173),0)),"n/a")</f>
        <v>2.4700000000000002</v>
      </c>
      <c r="F173" s="77">
        <f t="array" ref="F173">IFERROR(INDEX(DATA!$O$133:$O$368,MATCH(1,(DATA!$D$133:$D$368=Topline!B173)*(DATA!$E$133:$E$368=Topline!D173),0)),"n/a")</f>
        <v>1.7000000000000001E-2</v>
      </c>
      <c r="G173" s="87">
        <f t="array" ref="G173">IFERROR(INDEX(DATA!$X$133:$X$368,MATCH(1,(DATA!$D$133:$D$368=Topline!B173)*(DATA!$E$133:$E$368=Topline!D173),0)),"n/a")</f>
        <v>2.46</v>
      </c>
      <c r="H173" s="77">
        <f t="array" ref="H173">IFERROR(INDEX(DATA!$Y$133:$Y$368,MATCH(1,(DATA!$D$133:$D$368=Topline!B173)*(DATA!$E$133:$E$368=Topline!D173),0)),"n/a")</f>
        <v>1.6E-2</v>
      </c>
      <c r="I173" s="87">
        <f t="array" ref="I173">IFERROR(INDEX(DATA!$AH$133:$AH$368,MATCH(1,(DATA!$D$133:$D$368=Topline!B173)*(DATA!$E$133:$E$368=Topline!D173),0)),"n/a")</f>
        <v>2.46</v>
      </c>
      <c r="J173" s="77">
        <f t="array" ref="J173">IFERROR(INDEX(DATA!$AI$133:$AI$368,MATCH(1,(DATA!$D$133:$D$368=Topline!B173)*(DATA!$E$133:$E$368=Topline!D173),0)),"n/a")</f>
        <v>2.3E-2</v>
      </c>
      <c r="K173" s="87">
        <f t="array" ref="K173">IFERROR(INDEX(DATA!$AR$133:$AR$368,MATCH(1,(DATA!$D$133:$D$368=Topline!B173)*(DATA!$E$133:$E$368=Topline!D173),0)),"n/a")</f>
        <v>2.46</v>
      </c>
      <c r="L173" s="77">
        <f t="array" ref="L173">IFERROR(INDEX(DATA!$AS$133:$AS$368,MATCH(1,(DATA!$D$133:$D$368=Topline!B173)*(DATA!$E$133:$E$368=Topline!D173),0)),"n/a")</f>
        <v>2.1000000000000001E-2</v>
      </c>
      <c r="R173" s="66"/>
      <c r="S173" s="66"/>
      <c r="T173" s="66"/>
      <c r="U173" s="66"/>
      <c r="V173" s="66"/>
      <c r="W173" s="66"/>
      <c r="X173" s="66"/>
      <c r="Y173" s="66"/>
    </row>
    <row r="174" spans="1:25" x14ac:dyDescent="0.2">
      <c r="A174" s="75" t="s">
        <v>19</v>
      </c>
      <c r="B174" s="66" t="s">
        <v>11</v>
      </c>
      <c r="C174" s="66" t="s">
        <v>26</v>
      </c>
      <c r="D174" s="66" t="s">
        <v>326</v>
      </c>
      <c r="E174" s="87">
        <f t="array" ref="E174">IFERROR(INDEX(DATA!$N$133:$N$368,MATCH(1,(DATA!$D$133:$D$368=Topline!B174)*(DATA!$E$133:$E$368=Topline!D174),0)),"n/a")</f>
        <v>2.56</v>
      </c>
      <c r="F174" s="77">
        <f t="array" ref="F174">IFERROR(INDEX(DATA!$O$133:$O$368,MATCH(1,(DATA!$D$133:$D$368=Topline!B174)*(DATA!$E$133:$E$368=Topline!D174),0)),"n/a")</f>
        <v>5.5E-2</v>
      </c>
      <c r="G174" s="87">
        <f t="array" ref="G174">IFERROR(INDEX(DATA!$X$133:$X$368,MATCH(1,(DATA!$D$133:$D$368=Topline!B174)*(DATA!$E$133:$E$368=Topline!D174),0)),"n/a")</f>
        <v>2.57</v>
      </c>
      <c r="H174" s="77">
        <f t="array" ref="H174">IFERROR(INDEX(DATA!$Y$133:$Y$368,MATCH(1,(DATA!$D$133:$D$368=Topline!B174)*(DATA!$E$133:$E$368=Topline!D174),0)),"n/a")</f>
        <v>5.8000000000000003E-2</v>
      </c>
      <c r="I174" s="87">
        <f t="array" ref="I174">IFERROR(INDEX(DATA!$AH$133:$AH$368,MATCH(1,(DATA!$D$133:$D$368=Topline!B174)*(DATA!$E$133:$E$368=Topline!D174),0)),"n/a")</f>
        <v>2.5299999999999998</v>
      </c>
      <c r="J174" s="77">
        <f t="array" ref="J174">IFERROR(INDEX(DATA!$AI$133:$AI$368,MATCH(1,(DATA!$D$133:$D$368=Topline!B174)*(DATA!$E$133:$E$368=Topline!D174),0)),"n/a")</f>
        <v>4.4999999999999998E-2</v>
      </c>
      <c r="K174" s="87">
        <f t="array" ref="K174">IFERROR(INDEX(DATA!$AR$133:$AR$368,MATCH(1,(DATA!$D$133:$D$368=Topline!B174)*(DATA!$E$133:$E$368=Topline!D174),0)),"n/a")</f>
        <v>2.4900000000000002</v>
      </c>
      <c r="L174" s="77">
        <f t="array" ref="L174">IFERROR(INDEX(DATA!$AS$133:$AS$368,MATCH(1,(DATA!$D$133:$D$368=Topline!B174)*(DATA!$E$133:$E$368=Topline!D174),0)),"n/a")</f>
        <v>1.4E-2</v>
      </c>
      <c r="R174" s="66"/>
      <c r="S174" s="66"/>
      <c r="T174" s="66"/>
      <c r="U174" s="66"/>
      <c r="V174" s="66"/>
      <c r="W174" s="66"/>
      <c r="X174" s="66"/>
      <c r="Y174" s="66"/>
    </row>
    <row r="175" spans="1:25" x14ac:dyDescent="0.2">
      <c r="A175" s="75" t="s">
        <v>19</v>
      </c>
      <c r="B175" s="66" t="s">
        <v>11</v>
      </c>
      <c r="C175" s="66" t="s">
        <v>26</v>
      </c>
      <c r="D175" s="66" t="s">
        <v>327</v>
      </c>
      <c r="E175" s="87">
        <f t="array" ref="E175">IFERROR(INDEX(DATA!$N$133:$N$368,MATCH(1,(DATA!$D$133:$D$368=Topline!B175)*(DATA!$E$133:$E$368=Topline!D175),0)),"n/a")</f>
        <v>2.58</v>
      </c>
      <c r="F175" s="77">
        <f t="array" ref="F175">IFERROR(INDEX(DATA!$O$133:$O$368,MATCH(1,(DATA!$D$133:$D$368=Topline!B175)*(DATA!$E$133:$E$368=Topline!D175),0)),"n/a")</f>
        <v>6.0000000000000001E-3</v>
      </c>
      <c r="G175" s="87">
        <f t="array" ref="G175">IFERROR(INDEX(DATA!$X$133:$X$368,MATCH(1,(DATA!$D$133:$D$368=Topline!B175)*(DATA!$E$133:$E$368=Topline!D175),0)),"n/a")</f>
        <v>2.59</v>
      </c>
      <c r="H175" s="77">
        <f t="array" ref="H175">IFERROR(INDEX(DATA!$Y$133:$Y$368,MATCH(1,(DATA!$D$133:$D$368=Topline!B175)*(DATA!$E$133:$E$368=Topline!D175),0)),"n/a")</f>
        <v>2.1000000000000001E-2</v>
      </c>
      <c r="I175" s="87">
        <f t="array" ref="I175">IFERROR(INDEX(DATA!$AH$133:$AH$368,MATCH(1,(DATA!$D$133:$D$368=Topline!B175)*(DATA!$E$133:$E$368=Topline!D175),0)),"n/a")</f>
        <v>2.57</v>
      </c>
      <c r="J175" s="77">
        <f t="array" ref="J175">IFERROR(INDEX(DATA!$AI$133:$AI$368,MATCH(1,(DATA!$D$133:$D$368=Topline!B175)*(DATA!$E$133:$E$368=Topline!D175),0)),"n/a")</f>
        <v>2.4E-2</v>
      </c>
      <c r="K175" s="87">
        <f t="array" ref="K175">IFERROR(INDEX(DATA!$AR$133:$AR$368,MATCH(1,(DATA!$D$133:$D$368=Topline!B175)*(DATA!$E$133:$E$368=Topline!D175),0)),"n/a")</f>
        <v>2.58</v>
      </c>
      <c r="L175" s="77">
        <f t="array" ref="L175">IFERROR(INDEX(DATA!$AS$133:$AS$368,MATCH(1,(DATA!$D$133:$D$368=Topline!B175)*(DATA!$E$133:$E$368=Topline!D175),0)),"n/a")</f>
        <v>2.8000000000000001E-2</v>
      </c>
      <c r="R175" s="66"/>
      <c r="S175" s="66"/>
      <c r="T175" s="66"/>
      <c r="U175" s="66"/>
      <c r="V175" s="66"/>
      <c r="W175" s="66"/>
      <c r="X175" s="66"/>
      <c r="Y175" s="66"/>
    </row>
    <row r="176" spans="1:25" x14ac:dyDescent="0.2">
      <c r="A176" s="75"/>
      <c r="E176" s="88"/>
      <c r="F176" s="77"/>
      <c r="G176" s="89"/>
      <c r="H176" s="77"/>
      <c r="I176" s="89"/>
      <c r="J176" s="82"/>
      <c r="K176" s="89"/>
      <c r="L176" s="77"/>
      <c r="R176" s="66"/>
      <c r="S176" s="66"/>
      <c r="T176" s="66"/>
      <c r="U176" s="66"/>
      <c r="V176" s="66"/>
      <c r="W176" s="66"/>
      <c r="X176" s="66"/>
      <c r="Y176" s="66"/>
    </row>
    <row r="177" spans="1:25" x14ac:dyDescent="0.2">
      <c r="A177" s="75" t="s">
        <v>19</v>
      </c>
      <c r="B177" s="66" t="s">
        <v>27</v>
      </c>
      <c r="C177" s="66" t="s">
        <v>0</v>
      </c>
      <c r="D177" s="66" t="s">
        <v>319</v>
      </c>
      <c r="E177" s="76">
        <f>+IF(ISNUMBER(DATA!F781),DATA!F781,"n/a")</f>
        <v>2209138.1</v>
      </c>
      <c r="F177" s="77">
        <f>+IF(ISNUMBER(DATA!G781),DATA!G781,"n/a")</f>
        <v>-9.1087701451581807E-2</v>
      </c>
      <c r="G177" s="76">
        <f>+IF(ISNUMBER(DATA!P781),DATA!P781,"n/a")</f>
        <v>6762712.4900000002</v>
      </c>
      <c r="H177" s="77">
        <f>+IF(ISNUMBER(DATA!Q781),DATA!Q781,"n/a")</f>
        <v>-0.125579570116409</v>
      </c>
      <c r="I177" s="76">
        <f>+IF(ISNUMBER(DATA!Z781),DATA!Z781,"n/a")</f>
        <v>12957257.279999999</v>
      </c>
      <c r="J177" s="77">
        <f>+IF(ISNUMBER(DATA!AA781),DATA!AA781,"n/a")</f>
        <v>-9.7866968540271396E-2</v>
      </c>
      <c r="K177" s="76">
        <f>+IF(ISNUMBER(DATA!AJ781),DATA!AJ781,"n/a")</f>
        <v>25961495.52</v>
      </c>
      <c r="L177" s="77">
        <f>+IF(ISNUMBER(DATA!AK781),DATA!AK781,"n/a")</f>
        <v>-7.6299737008864499E-2</v>
      </c>
      <c r="R177" s="66"/>
      <c r="S177" s="66"/>
      <c r="T177" s="66"/>
      <c r="U177" s="66"/>
      <c r="V177" s="66"/>
      <c r="W177" s="66"/>
      <c r="X177" s="66"/>
      <c r="Y177" s="66"/>
    </row>
    <row r="178" spans="1:25" x14ac:dyDescent="0.2">
      <c r="A178" s="75" t="s">
        <v>19</v>
      </c>
      <c r="B178" s="66" t="s">
        <v>27</v>
      </c>
      <c r="C178" s="66" t="s">
        <v>0</v>
      </c>
      <c r="D178" s="66" t="s">
        <v>320</v>
      </c>
      <c r="E178" s="76">
        <f>+IF(ISNUMBER(DATA!F782),DATA!F782,"n/a")</f>
        <v>2486552.46</v>
      </c>
      <c r="F178" s="77">
        <f>+IF(ISNUMBER(DATA!G782),DATA!G782,"n/a")</f>
        <v>7.4552955211952904E-2</v>
      </c>
      <c r="G178" s="76">
        <f>+IF(ISNUMBER(DATA!P782),DATA!P782,"n/a")</f>
        <v>7253551.4699999997</v>
      </c>
      <c r="H178" s="77">
        <f>+IF(ISNUMBER(DATA!Q782),DATA!Q782,"n/a")</f>
        <v>4.03780574073399E-2</v>
      </c>
      <c r="I178" s="76">
        <f>+IF(ISNUMBER(DATA!Z782),DATA!Z782,"n/a")</f>
        <v>13515595.539999999</v>
      </c>
      <c r="J178" s="77">
        <f>+IF(ISNUMBER(DATA!AA782),DATA!AA782,"n/a")</f>
        <v>2.7111971342031301E-2</v>
      </c>
      <c r="K178" s="76">
        <f>+IF(ISNUMBER(DATA!AJ782),DATA!AJ782,"n/a")</f>
        <v>26957433.48</v>
      </c>
      <c r="L178" s="77">
        <f>+IF(ISNUMBER(DATA!AK782),DATA!AK782,"n/a")</f>
        <v>4.78662206584076E-2</v>
      </c>
      <c r="R178" s="66"/>
      <c r="S178" s="66"/>
      <c r="T178" s="66"/>
      <c r="U178" s="66"/>
      <c r="V178" s="66"/>
      <c r="W178" s="66"/>
      <c r="X178" s="66"/>
      <c r="Y178" s="66"/>
    </row>
    <row r="179" spans="1:25" x14ac:dyDescent="0.2">
      <c r="A179" s="75" t="s">
        <v>19</v>
      </c>
      <c r="B179" s="66" t="s">
        <v>27</v>
      </c>
      <c r="C179" s="66" t="s">
        <v>0</v>
      </c>
      <c r="D179" s="66" t="s">
        <v>321</v>
      </c>
      <c r="E179" s="76">
        <f>+IF(ISNUMBER(DATA!F783),DATA!F783,"n/a")</f>
        <v>2388775.17</v>
      </c>
      <c r="F179" s="77">
        <f>+IF(ISNUMBER(DATA!G783),DATA!G783,"n/a")</f>
        <v>0.104875954576749</v>
      </c>
      <c r="G179" s="76">
        <f>+IF(ISNUMBER(DATA!P783),DATA!P783,"n/a")</f>
        <v>6853574.5599999996</v>
      </c>
      <c r="H179" s="77">
        <f>+IF(ISNUMBER(DATA!Q783),DATA!Q783,"n/a")</f>
        <v>6.41313755363251E-2</v>
      </c>
      <c r="I179" s="76">
        <f>+IF(ISNUMBER(DATA!Z783),DATA!Z783,"n/a")</f>
        <v>12741750.199999999</v>
      </c>
      <c r="J179" s="77">
        <f>+IF(ISNUMBER(DATA!AA783),DATA!AA783,"n/a")</f>
        <v>7.5454647119703204E-3</v>
      </c>
      <c r="K179" s="76">
        <f>+IF(ISNUMBER(DATA!AJ783),DATA!AJ783,"n/a")</f>
        <v>24981686.91</v>
      </c>
      <c r="L179" s="77">
        <f>+IF(ISNUMBER(DATA!AK783),DATA!AK783,"n/a")</f>
        <v>-3.8128534012660999E-3</v>
      </c>
      <c r="R179" s="66"/>
      <c r="S179" s="66"/>
      <c r="T179" s="66"/>
      <c r="U179" s="66"/>
      <c r="V179" s="66"/>
      <c r="W179" s="66"/>
      <c r="X179" s="66"/>
      <c r="Y179" s="66"/>
    </row>
    <row r="180" spans="1:25" x14ac:dyDescent="0.2">
      <c r="A180" s="75" t="s">
        <v>19</v>
      </c>
      <c r="B180" s="66" t="s">
        <v>27</v>
      </c>
      <c r="C180" s="66" t="s">
        <v>0</v>
      </c>
      <c r="D180" s="66" t="s">
        <v>322</v>
      </c>
      <c r="E180" s="76">
        <f>+IF(ISNUMBER(DATA!F784),DATA!F784,"n/a")</f>
        <v>4610658.03</v>
      </c>
      <c r="F180" s="77">
        <f>+IF(ISNUMBER(DATA!G784),DATA!G784,"n/a")</f>
        <v>0.16258378864308201</v>
      </c>
      <c r="G180" s="76">
        <f>+IF(ISNUMBER(DATA!P784),DATA!P784,"n/a")</f>
        <v>13624975.220000001</v>
      </c>
      <c r="H180" s="77">
        <f>+IF(ISNUMBER(DATA!Q784),DATA!Q784,"n/a")</f>
        <v>1.2892003587727199E-2</v>
      </c>
      <c r="I180" s="76">
        <f>+IF(ISNUMBER(DATA!Z784),DATA!Z784,"n/a")</f>
        <v>25029162.350000001</v>
      </c>
      <c r="J180" s="77">
        <f>+IF(ISNUMBER(DATA!AA784),DATA!AA784,"n/a")</f>
        <v>-3.1303678936299401E-2</v>
      </c>
      <c r="K180" s="76">
        <f>+IF(ISNUMBER(DATA!AJ784),DATA!AJ784,"n/a")</f>
        <v>49763474.649999999</v>
      </c>
      <c r="L180" s="77">
        <f>+IF(ISNUMBER(DATA!AK784),DATA!AK784,"n/a")</f>
        <v>-1.40937106910566E-2</v>
      </c>
      <c r="R180" s="66"/>
      <c r="S180" s="66"/>
      <c r="T180" s="66"/>
      <c r="U180" s="66"/>
      <c r="V180" s="66"/>
      <c r="W180" s="66"/>
      <c r="X180" s="66"/>
      <c r="Y180" s="66"/>
    </row>
    <row r="181" spans="1:25" x14ac:dyDescent="0.2">
      <c r="A181" s="75" t="s">
        <v>19</v>
      </c>
      <c r="B181" s="66" t="s">
        <v>27</v>
      </c>
      <c r="C181" s="66" t="s">
        <v>0</v>
      </c>
      <c r="D181" s="66" t="s">
        <v>323</v>
      </c>
      <c r="E181" s="76">
        <f>+IF(ISNUMBER(DATA!F785),DATA!F785,"n/a")</f>
        <v>1536555.76</v>
      </c>
      <c r="F181" s="77">
        <f>+IF(ISNUMBER(DATA!G785),DATA!G785,"n/a")</f>
        <v>0.22537439531283901</v>
      </c>
      <c r="G181" s="76">
        <f>+IF(ISNUMBER(DATA!P785),DATA!P785,"n/a")</f>
        <v>4620049.97</v>
      </c>
      <c r="H181" s="77">
        <f>+IF(ISNUMBER(DATA!Q785),DATA!Q785,"n/a")</f>
        <v>0.15902609264893</v>
      </c>
      <c r="I181" s="76">
        <f>+IF(ISNUMBER(DATA!Z785),DATA!Z785,"n/a")</f>
        <v>8685661.6799999997</v>
      </c>
      <c r="J181" s="77">
        <f>+IF(ISNUMBER(DATA!AA785),DATA!AA785,"n/a")</f>
        <v>0.104282228488773</v>
      </c>
      <c r="K181" s="76">
        <f>+IF(ISNUMBER(DATA!AJ785),DATA!AJ785,"n/a")</f>
        <v>16402799.82</v>
      </c>
      <c r="L181" s="77">
        <f>+IF(ISNUMBER(DATA!AK785),DATA!AK785,"n/a")</f>
        <v>9.0831803916230996E-2</v>
      </c>
      <c r="R181" s="66"/>
      <c r="S181" s="66"/>
      <c r="T181" s="66"/>
      <c r="U181" s="66"/>
      <c r="V181" s="66"/>
      <c r="W181" s="66"/>
      <c r="X181" s="66"/>
      <c r="Y181" s="66"/>
    </row>
    <row r="182" spans="1:25" x14ac:dyDescent="0.2">
      <c r="A182" s="75" t="s">
        <v>19</v>
      </c>
      <c r="B182" s="66" t="s">
        <v>27</v>
      </c>
      <c r="C182" s="66" t="s">
        <v>0</v>
      </c>
      <c r="D182" s="66" t="s">
        <v>324</v>
      </c>
      <c r="E182" s="76">
        <f>+IF(ISNUMBER(DATA!F786),DATA!F786,"n/a")</f>
        <v>1668851.06</v>
      </c>
      <c r="F182" s="77">
        <f>+IF(ISNUMBER(DATA!G786),DATA!G786,"n/a")</f>
        <v>0.17377530285630799</v>
      </c>
      <c r="G182" s="76">
        <f>+IF(ISNUMBER(DATA!P786),DATA!P786,"n/a")</f>
        <v>4921539.3499999996</v>
      </c>
      <c r="H182" s="77">
        <f>+IF(ISNUMBER(DATA!Q786),DATA!Q786,"n/a")</f>
        <v>0.201843432620647</v>
      </c>
      <c r="I182" s="76">
        <f>+IF(ISNUMBER(DATA!Z786),DATA!Z786,"n/a")</f>
        <v>9226252.4299999997</v>
      </c>
      <c r="J182" s="77">
        <f>+IF(ISNUMBER(DATA!AA786),DATA!AA786,"n/a")</f>
        <v>0.12575120804679599</v>
      </c>
      <c r="K182" s="76">
        <f>+IF(ISNUMBER(DATA!AJ786),DATA!AJ786,"n/a")</f>
        <v>18063461.039999999</v>
      </c>
      <c r="L182" s="77">
        <f>+IF(ISNUMBER(DATA!AK786),DATA!AK786,"n/a")</f>
        <v>9.8580994228167601E-2</v>
      </c>
      <c r="R182" s="66"/>
      <c r="S182" s="66"/>
      <c r="T182" s="66"/>
      <c r="U182" s="66"/>
      <c r="V182" s="66"/>
      <c r="W182" s="66"/>
      <c r="X182" s="66"/>
      <c r="Y182" s="66"/>
    </row>
    <row r="183" spans="1:25" x14ac:dyDescent="0.2">
      <c r="A183" s="75" t="s">
        <v>19</v>
      </c>
      <c r="B183" s="66" t="s">
        <v>27</v>
      </c>
      <c r="C183" s="66" t="s">
        <v>0</v>
      </c>
      <c r="D183" s="66" t="s">
        <v>325</v>
      </c>
      <c r="E183" s="76">
        <f>+IF(ISNUMBER(DATA!F787),DATA!F787,"n/a")</f>
        <v>3519772.42</v>
      </c>
      <c r="F183" s="77">
        <f>+IF(ISNUMBER(DATA!G787),DATA!G787,"n/a")</f>
        <v>0.12511819259761001</v>
      </c>
      <c r="G183" s="76">
        <f>+IF(ISNUMBER(DATA!P787),DATA!P787,"n/a")</f>
        <v>10290511.619999999</v>
      </c>
      <c r="H183" s="77">
        <f>+IF(ISNUMBER(DATA!Q787),DATA!Q787,"n/a")</f>
        <v>0.117629076897715</v>
      </c>
      <c r="I183" s="76">
        <f>+IF(ISNUMBER(DATA!Z787),DATA!Z787,"n/a")</f>
        <v>19623529.399999999</v>
      </c>
      <c r="J183" s="77">
        <f>+IF(ISNUMBER(DATA!AA787),DATA!AA787,"n/a")</f>
        <v>8.48998504538825E-2</v>
      </c>
      <c r="K183" s="76">
        <f>+IF(ISNUMBER(DATA!AJ787),DATA!AJ787,"n/a")</f>
        <v>38921577.789999999</v>
      </c>
      <c r="L183" s="77">
        <f>+IF(ISNUMBER(DATA!AK787),DATA!AK787,"n/a")</f>
        <v>0.12627321457822799</v>
      </c>
      <c r="R183" s="66"/>
      <c r="S183" s="66"/>
      <c r="T183" s="66"/>
      <c r="U183" s="66"/>
      <c r="V183" s="66"/>
      <c r="W183" s="66"/>
      <c r="X183" s="66"/>
      <c r="Y183" s="66"/>
    </row>
    <row r="184" spans="1:25" x14ac:dyDescent="0.2">
      <c r="A184" s="75" t="s">
        <v>19</v>
      </c>
      <c r="B184" s="66" t="s">
        <v>27</v>
      </c>
      <c r="C184" s="66" t="s">
        <v>0</v>
      </c>
      <c r="D184" s="66" t="s">
        <v>326</v>
      </c>
      <c r="E184" s="76">
        <f>+IF(ISNUMBER(DATA!F788),DATA!F788,"n/a")</f>
        <v>2351975.81</v>
      </c>
      <c r="F184" s="77">
        <f>+IF(ISNUMBER(DATA!G788),DATA!G788,"n/a")</f>
        <v>0.102056788989387</v>
      </c>
      <c r="G184" s="76">
        <f>+IF(ISNUMBER(DATA!P788),DATA!P788,"n/a")</f>
        <v>7225667</v>
      </c>
      <c r="H184" s="77">
        <f>+IF(ISNUMBER(DATA!Q788),DATA!Q788,"n/a")</f>
        <v>3.5185711426982499E-2</v>
      </c>
      <c r="I184" s="76">
        <f>+IF(ISNUMBER(DATA!Z788),DATA!Z788,"n/a")</f>
        <v>13297476.390000001</v>
      </c>
      <c r="J184" s="77">
        <f>+IF(ISNUMBER(DATA!AA788),DATA!AA788,"n/a")</f>
        <v>1.3032235854478101E-2</v>
      </c>
      <c r="K184" s="76">
        <f>+IF(ISNUMBER(DATA!AJ788),DATA!AJ788,"n/a")</f>
        <v>25763244.399999999</v>
      </c>
      <c r="L184" s="77">
        <f>+IF(ISNUMBER(DATA!AK788),DATA!AK788,"n/a")</f>
        <v>5.9281061572803396E-3</v>
      </c>
      <c r="R184" s="66"/>
      <c r="S184" s="66"/>
      <c r="T184" s="66"/>
      <c r="U184" s="66"/>
      <c r="V184" s="66"/>
      <c r="W184" s="66"/>
      <c r="X184" s="66"/>
      <c r="Y184" s="66"/>
    </row>
    <row r="185" spans="1:25" x14ac:dyDescent="0.2">
      <c r="A185" s="75" t="s">
        <v>19</v>
      </c>
      <c r="B185" s="66" t="s">
        <v>27</v>
      </c>
      <c r="C185" s="66" t="s">
        <v>0</v>
      </c>
      <c r="D185" s="66" t="s">
        <v>327</v>
      </c>
      <c r="E185" s="76">
        <f>+IF(ISNUMBER(DATA!F789),DATA!F789,"n/a")</f>
        <v>20772278.600000001</v>
      </c>
      <c r="F185" s="77">
        <f>+IF(ISNUMBER(DATA!G789),DATA!G789,"n/a")</f>
        <v>0.10427867015629901</v>
      </c>
      <c r="G185" s="76">
        <f>+IF(ISNUMBER(DATA!P789),DATA!P789,"n/a")</f>
        <v>61552581.539999999</v>
      </c>
      <c r="H185" s="77">
        <f>+IF(ISNUMBER(DATA!Q789),DATA!Q789,"n/a")</f>
        <v>4.5626143507313803E-2</v>
      </c>
      <c r="I185" s="76">
        <f>+IF(ISNUMBER(DATA!Z789),DATA!Z789,"n/a")</f>
        <v>115076685.44</v>
      </c>
      <c r="J185" s="77">
        <f>+IF(ISNUMBER(DATA!AA789),DATA!AA789,"n/a")</f>
        <v>1.5847846876094501E-2</v>
      </c>
      <c r="K185" s="76">
        <f>+IF(ISNUMBER(DATA!AJ789),DATA!AJ789,"n/a")</f>
        <v>226815173.74000001</v>
      </c>
      <c r="L185" s="77">
        <f>+IF(ISNUMBER(DATA!AK789),DATA!AK789,"n/a")</f>
        <v>2.61601255950118E-2</v>
      </c>
      <c r="R185" s="66"/>
      <c r="S185" s="66"/>
      <c r="T185" s="66"/>
      <c r="U185" s="66"/>
      <c r="V185" s="66"/>
      <c r="W185" s="66"/>
      <c r="X185" s="66"/>
      <c r="Y185" s="66"/>
    </row>
    <row r="186" spans="1:25" x14ac:dyDescent="0.2">
      <c r="A186" s="75"/>
      <c r="E186" s="80"/>
      <c r="F186" s="77"/>
      <c r="G186" s="81"/>
      <c r="H186" s="77"/>
      <c r="I186" s="81"/>
      <c r="J186" s="82"/>
      <c r="K186" s="81"/>
      <c r="L186" s="77"/>
      <c r="R186" s="66"/>
      <c r="S186" s="66"/>
      <c r="T186" s="66"/>
      <c r="U186" s="66"/>
      <c r="V186" s="66"/>
      <c r="W186" s="66"/>
      <c r="X186" s="66"/>
      <c r="Y186" s="66"/>
    </row>
    <row r="187" spans="1:25" x14ac:dyDescent="0.2">
      <c r="A187" s="75" t="s">
        <v>19</v>
      </c>
      <c r="B187" s="66" t="s">
        <v>27</v>
      </c>
      <c r="C187" s="66" t="s">
        <v>9</v>
      </c>
      <c r="D187" s="66" t="s">
        <v>319</v>
      </c>
      <c r="E187" s="86">
        <f>+IF(ISNUMBER(DATA!H781),DATA!H781,"n/a")</f>
        <v>426063.19</v>
      </c>
      <c r="F187" s="77">
        <f>+IF(ISNUMBER(DATA!I781),DATA!I781,"n/a")</f>
        <v>-9.8343367008176696E-2</v>
      </c>
      <c r="G187" s="86">
        <f>+IF(ISNUMBER(DATA!R781),DATA!R781,"n/a")</f>
        <v>1281478.4099999999</v>
      </c>
      <c r="H187" s="77">
        <f>+IF(ISNUMBER(DATA!S781),DATA!S781,"n/a")</f>
        <v>-0.15413301926265999</v>
      </c>
      <c r="I187" s="86">
        <f>+IF(ISNUMBER(DATA!AB781),DATA!AB781,"n/a")</f>
        <v>2510286.0499999998</v>
      </c>
      <c r="J187" s="77">
        <f>+IF(ISNUMBER(DATA!AC781),DATA!AC781,"n/a")</f>
        <v>-0.12311439904110499</v>
      </c>
      <c r="K187" s="86">
        <f>+IF(ISNUMBER(DATA!AL781),DATA!AL781,"n/a")</f>
        <v>5061232.7</v>
      </c>
      <c r="L187" s="77">
        <f>+IF(ISNUMBER(DATA!AM781),DATA!AM781,"n/a")</f>
        <v>-9.5811609446312507E-2</v>
      </c>
      <c r="R187" s="66"/>
      <c r="S187" s="66"/>
      <c r="T187" s="66"/>
      <c r="U187" s="66"/>
      <c r="V187" s="66"/>
      <c r="W187" s="66"/>
      <c r="X187" s="66"/>
      <c r="Y187" s="66"/>
    </row>
    <row r="188" spans="1:25" x14ac:dyDescent="0.2">
      <c r="A188" s="75" t="s">
        <v>19</v>
      </c>
      <c r="B188" s="66" t="s">
        <v>27</v>
      </c>
      <c r="C188" s="66" t="s">
        <v>9</v>
      </c>
      <c r="D188" s="66" t="s">
        <v>320</v>
      </c>
      <c r="E188" s="86">
        <f>+IF(ISNUMBER(DATA!H782),DATA!H782,"n/a")</f>
        <v>569114.38</v>
      </c>
      <c r="F188" s="77">
        <f>+IF(ISNUMBER(DATA!I782),DATA!I782,"n/a")</f>
        <v>6.0229301814077103E-2</v>
      </c>
      <c r="G188" s="86">
        <f>+IF(ISNUMBER(DATA!R782),DATA!R782,"n/a")</f>
        <v>1661234.95</v>
      </c>
      <c r="H188" s="77">
        <f>+IF(ISNUMBER(DATA!S782),DATA!S782,"n/a")</f>
        <v>2.3319552546245799E-2</v>
      </c>
      <c r="I188" s="86">
        <f>+IF(ISNUMBER(DATA!AB782),DATA!AB782,"n/a")</f>
        <v>3114202.66</v>
      </c>
      <c r="J188" s="77">
        <f>+IF(ISNUMBER(DATA!AC782),DATA!AC782,"n/a")</f>
        <v>2.01496282600796E-2</v>
      </c>
      <c r="K188" s="86">
        <f>+IF(ISNUMBER(DATA!AL782),DATA!AL782,"n/a")</f>
        <v>6159012.5300000003</v>
      </c>
      <c r="L188" s="77">
        <f>+IF(ISNUMBER(DATA!AM782),DATA!AM782,"n/a")</f>
        <v>2.9513320423517699E-2</v>
      </c>
      <c r="R188" s="66"/>
      <c r="S188" s="66"/>
      <c r="T188" s="66"/>
      <c r="U188" s="66"/>
      <c r="V188" s="66"/>
      <c r="W188" s="66"/>
      <c r="X188" s="66"/>
      <c r="Y188" s="66"/>
    </row>
    <row r="189" spans="1:25" x14ac:dyDescent="0.2">
      <c r="A189" s="75" t="s">
        <v>19</v>
      </c>
      <c r="B189" s="66" t="s">
        <v>27</v>
      </c>
      <c r="C189" s="66" t="s">
        <v>9</v>
      </c>
      <c r="D189" s="66" t="s">
        <v>321</v>
      </c>
      <c r="E189" s="86">
        <f>+IF(ISNUMBER(DATA!H783),DATA!H783,"n/a")</f>
        <v>539690.88</v>
      </c>
      <c r="F189" s="77">
        <f>+IF(ISNUMBER(DATA!I783),DATA!I783,"n/a")</f>
        <v>0.131532627823992</v>
      </c>
      <c r="G189" s="86">
        <f>+IF(ISNUMBER(DATA!R783),DATA!R783,"n/a")</f>
        <v>1541015.1</v>
      </c>
      <c r="H189" s="77">
        <f>+IF(ISNUMBER(DATA!S783),DATA!S783,"n/a")</f>
        <v>7.0717271543968396E-2</v>
      </c>
      <c r="I189" s="86">
        <f>+IF(ISNUMBER(DATA!AB783),DATA!AB783,"n/a")</f>
        <v>2863854.7</v>
      </c>
      <c r="J189" s="77">
        <f>+IF(ISNUMBER(DATA!AC783),DATA!AC783,"n/a")</f>
        <v>1.7496140468688599E-2</v>
      </c>
      <c r="K189" s="86">
        <f>+IF(ISNUMBER(DATA!AL783),DATA!AL783,"n/a")</f>
        <v>5560015.3899999997</v>
      </c>
      <c r="L189" s="77">
        <f>+IF(ISNUMBER(DATA!AM783),DATA!AM783,"n/a")</f>
        <v>1.17336112736544E-3</v>
      </c>
      <c r="R189" s="66"/>
      <c r="S189" s="66"/>
      <c r="T189" s="66"/>
      <c r="U189" s="66"/>
      <c r="V189" s="66"/>
      <c r="W189" s="66"/>
      <c r="X189" s="66"/>
      <c r="Y189" s="66"/>
    </row>
    <row r="190" spans="1:25" x14ac:dyDescent="0.2">
      <c r="A190" s="75" t="s">
        <v>19</v>
      </c>
      <c r="B190" s="66" t="s">
        <v>27</v>
      </c>
      <c r="C190" s="66" t="s">
        <v>9</v>
      </c>
      <c r="D190" s="66" t="s">
        <v>322</v>
      </c>
      <c r="E190" s="86">
        <f>+IF(ISNUMBER(DATA!H784),DATA!H784,"n/a")</f>
        <v>1135842.6000000001</v>
      </c>
      <c r="F190" s="77">
        <f>+IF(ISNUMBER(DATA!I784),DATA!I784,"n/a")</f>
        <v>0.16933250511980699</v>
      </c>
      <c r="G190" s="86">
        <f>+IF(ISNUMBER(DATA!R784),DATA!R784,"n/a")</f>
        <v>3368868.17</v>
      </c>
      <c r="H190" s="77">
        <f>+IF(ISNUMBER(DATA!S784),DATA!S784,"n/a")</f>
        <v>1.79367412072786E-2</v>
      </c>
      <c r="I190" s="86">
        <f>+IF(ISNUMBER(DATA!AB784),DATA!AB784,"n/a")</f>
        <v>6227022.2999999998</v>
      </c>
      <c r="J190" s="77">
        <f>+IF(ISNUMBER(DATA!AC784),DATA!AC784,"n/a")</f>
        <v>-2.10552620186043E-2</v>
      </c>
      <c r="K190" s="86">
        <f>+IF(ISNUMBER(DATA!AL784),DATA!AL784,"n/a")</f>
        <v>12454970.07</v>
      </c>
      <c r="L190" s="77">
        <f>+IF(ISNUMBER(DATA!AM784),DATA!AM784,"n/a")</f>
        <v>2.8039318765335402E-3</v>
      </c>
      <c r="R190" s="66"/>
      <c r="S190" s="66"/>
      <c r="T190" s="66"/>
      <c r="U190" s="66"/>
      <c r="V190" s="66"/>
      <c r="W190" s="66"/>
      <c r="X190" s="66"/>
      <c r="Y190" s="66"/>
    </row>
    <row r="191" spans="1:25" x14ac:dyDescent="0.2">
      <c r="A191" s="75" t="s">
        <v>19</v>
      </c>
      <c r="B191" s="66" t="s">
        <v>27</v>
      </c>
      <c r="C191" s="66" t="s">
        <v>9</v>
      </c>
      <c r="D191" s="66" t="s">
        <v>323</v>
      </c>
      <c r="E191" s="86">
        <f>+IF(ISNUMBER(DATA!H785),DATA!H785,"n/a")</f>
        <v>330801.46000000002</v>
      </c>
      <c r="F191" s="77">
        <f>+IF(ISNUMBER(DATA!I785),DATA!I785,"n/a")</f>
        <v>0.19990743197546901</v>
      </c>
      <c r="G191" s="86">
        <f>+IF(ISNUMBER(DATA!R785),DATA!R785,"n/a")</f>
        <v>1007975.72</v>
      </c>
      <c r="H191" s="77">
        <f>+IF(ISNUMBER(DATA!S785),DATA!S785,"n/a")</f>
        <v>0.138270004284199</v>
      </c>
      <c r="I191" s="86">
        <f>+IF(ISNUMBER(DATA!AB785),DATA!AB785,"n/a")</f>
        <v>1917466.04</v>
      </c>
      <c r="J191" s="77">
        <f>+IF(ISNUMBER(DATA!AC785),DATA!AC785,"n/a")</f>
        <v>7.6610724496050997E-2</v>
      </c>
      <c r="K191" s="86">
        <f>+IF(ISNUMBER(DATA!AL785),DATA!AL785,"n/a")</f>
        <v>3629664.23</v>
      </c>
      <c r="L191" s="77">
        <f>+IF(ISNUMBER(DATA!AM785),DATA!AM785,"n/a")</f>
        <v>7.13126434968612E-2</v>
      </c>
      <c r="R191" s="66"/>
      <c r="S191" s="66"/>
      <c r="T191" s="66"/>
      <c r="U191" s="66"/>
      <c r="V191" s="66"/>
      <c r="W191" s="66"/>
      <c r="X191" s="66"/>
      <c r="Y191" s="66"/>
    </row>
    <row r="192" spans="1:25" x14ac:dyDescent="0.2">
      <c r="A192" s="75" t="s">
        <v>19</v>
      </c>
      <c r="B192" s="66" t="s">
        <v>27</v>
      </c>
      <c r="C192" s="66" t="s">
        <v>9</v>
      </c>
      <c r="D192" s="66" t="s">
        <v>324</v>
      </c>
      <c r="E192" s="86">
        <f>+IF(ISNUMBER(DATA!H786),DATA!H786,"n/a")</f>
        <v>355597.84</v>
      </c>
      <c r="F192" s="77">
        <f>+IF(ISNUMBER(DATA!I786),DATA!I786,"n/a")</f>
        <v>0.143064376195186</v>
      </c>
      <c r="G192" s="86">
        <f>+IF(ISNUMBER(DATA!R786),DATA!R786,"n/a")</f>
        <v>1038262.63</v>
      </c>
      <c r="H192" s="77">
        <f>+IF(ISNUMBER(DATA!S786),DATA!S786,"n/a")</f>
        <v>0.147524661090879</v>
      </c>
      <c r="I192" s="86">
        <f>+IF(ISNUMBER(DATA!AB786),DATA!AB786,"n/a")</f>
        <v>1972239.94</v>
      </c>
      <c r="J192" s="77">
        <f>+IF(ISNUMBER(DATA!AC786),DATA!AC786,"n/a")</f>
        <v>0.128241202947347</v>
      </c>
      <c r="K192" s="86">
        <f>+IF(ISNUMBER(DATA!AL786),DATA!AL786,"n/a")</f>
        <v>3908645.33</v>
      </c>
      <c r="L192" s="77">
        <f>+IF(ISNUMBER(DATA!AM786),DATA!AM786,"n/a")</f>
        <v>0.134064546476452</v>
      </c>
      <c r="R192" s="66"/>
      <c r="S192" s="66"/>
      <c r="T192" s="66"/>
      <c r="U192" s="66"/>
      <c r="V192" s="66"/>
      <c r="W192" s="66"/>
      <c r="X192" s="66"/>
      <c r="Y192" s="66"/>
    </row>
    <row r="193" spans="1:25" x14ac:dyDescent="0.2">
      <c r="A193" s="75" t="s">
        <v>19</v>
      </c>
      <c r="B193" s="66" t="s">
        <v>27</v>
      </c>
      <c r="C193" s="66" t="s">
        <v>9</v>
      </c>
      <c r="D193" s="66" t="s">
        <v>325</v>
      </c>
      <c r="E193" s="86">
        <f>+IF(ISNUMBER(DATA!H787),DATA!H787,"n/a")</f>
        <v>816016.16</v>
      </c>
      <c r="F193" s="77">
        <f>+IF(ISNUMBER(DATA!I787),DATA!I787,"n/a")</f>
        <v>0.12148250234018899</v>
      </c>
      <c r="G193" s="86">
        <f>+IF(ISNUMBER(DATA!R787),DATA!R787,"n/a")</f>
        <v>2388603.75</v>
      </c>
      <c r="H193" s="77">
        <f>+IF(ISNUMBER(DATA!S787),DATA!S787,"n/a")</f>
        <v>0.10553234295607</v>
      </c>
      <c r="I193" s="86">
        <f>+IF(ISNUMBER(DATA!AB787),DATA!AB787,"n/a")</f>
        <v>4553038.62</v>
      </c>
      <c r="J193" s="77">
        <f>+IF(ISNUMBER(DATA!AC787),DATA!AC787,"n/a")</f>
        <v>6.7461653846114897E-2</v>
      </c>
      <c r="K193" s="86">
        <f>+IF(ISNUMBER(DATA!AL787),DATA!AL787,"n/a")</f>
        <v>9027827.1799999997</v>
      </c>
      <c r="L193" s="77">
        <f>+IF(ISNUMBER(DATA!AM787),DATA!AM787,"n/a")</f>
        <v>0.12138169559280899</v>
      </c>
      <c r="R193" s="66"/>
      <c r="S193" s="66"/>
      <c r="T193" s="66"/>
      <c r="U193" s="66"/>
      <c r="V193" s="66"/>
      <c r="W193" s="66"/>
      <c r="X193" s="66"/>
      <c r="Y193" s="66"/>
    </row>
    <row r="194" spans="1:25" x14ac:dyDescent="0.2">
      <c r="A194" s="75" t="s">
        <v>19</v>
      </c>
      <c r="B194" s="66" t="s">
        <v>27</v>
      </c>
      <c r="C194" s="66" t="s">
        <v>9</v>
      </c>
      <c r="D194" s="66" t="s">
        <v>326</v>
      </c>
      <c r="E194" s="86">
        <f>+IF(ISNUMBER(DATA!H788),DATA!H788,"n/a")</f>
        <v>550363.34</v>
      </c>
      <c r="F194" s="77">
        <f>+IF(ISNUMBER(DATA!I788),DATA!I788,"n/a")</f>
        <v>8.2667504530873806E-2</v>
      </c>
      <c r="G194" s="86">
        <f>+IF(ISNUMBER(DATA!R788),DATA!R788,"n/a")</f>
        <v>1685365.14</v>
      </c>
      <c r="H194" s="77">
        <f>+IF(ISNUMBER(DATA!S788),DATA!S788,"n/a")</f>
        <v>1.7248261549293001E-2</v>
      </c>
      <c r="I194" s="86">
        <f>+IF(ISNUMBER(DATA!AB788),DATA!AB788,"n/a")</f>
        <v>3131124.08</v>
      </c>
      <c r="J194" s="77">
        <f>+IF(ISNUMBER(DATA!AC788),DATA!AC788,"n/a")</f>
        <v>1.9885603336683301E-2</v>
      </c>
      <c r="K194" s="86">
        <f>+IF(ISNUMBER(DATA!AL788),DATA!AL788,"n/a")</f>
        <v>6112913.2300000004</v>
      </c>
      <c r="L194" s="77">
        <f>+IF(ISNUMBER(DATA!AM788),DATA!AM788,"n/a")</f>
        <v>5.2919445591132902E-2</v>
      </c>
      <c r="R194" s="66"/>
      <c r="S194" s="66"/>
      <c r="T194" s="66"/>
      <c r="U194" s="66"/>
      <c r="V194" s="66"/>
      <c r="W194" s="66"/>
      <c r="X194" s="66"/>
      <c r="Y194" s="66"/>
    </row>
    <row r="195" spans="1:25" x14ac:dyDescent="0.2">
      <c r="A195" s="75" t="s">
        <v>19</v>
      </c>
      <c r="B195" s="66" t="s">
        <v>27</v>
      </c>
      <c r="C195" s="66" t="s">
        <v>9</v>
      </c>
      <c r="D195" s="66" t="s">
        <v>327</v>
      </c>
      <c r="E195" s="86">
        <f>+IF(ISNUMBER(DATA!H789),DATA!H789,"n/a")</f>
        <v>4723489.8</v>
      </c>
      <c r="F195" s="77">
        <f>+IF(ISNUMBER(DATA!I789),DATA!I789,"n/a")</f>
        <v>0.10352187073048</v>
      </c>
      <c r="G195" s="86">
        <f>+IF(ISNUMBER(DATA!R789),DATA!R789,"n/a")</f>
        <v>13972803.800000001</v>
      </c>
      <c r="H195" s="77">
        <f>+IF(ISNUMBER(DATA!S789),DATA!S789,"n/a")</f>
        <v>3.5420819355212199E-2</v>
      </c>
      <c r="I195" s="86">
        <f>+IF(ISNUMBER(DATA!AB789),DATA!AB789,"n/a")</f>
        <v>26289234.579999998</v>
      </c>
      <c r="J195" s="77">
        <f>+IF(ISNUMBER(DATA!AC789),DATA!AC789,"n/a")</f>
        <v>1.28602967635617E-2</v>
      </c>
      <c r="K195" s="86">
        <f>+IF(ISNUMBER(DATA!AL789),DATA!AL789,"n/a")</f>
        <v>51914280.649999999</v>
      </c>
      <c r="L195" s="77">
        <f>+IF(ISNUMBER(DATA!AM789),DATA!AM789,"n/a")</f>
        <v>3.3231480414849197E-2</v>
      </c>
      <c r="R195" s="66"/>
      <c r="S195" s="66"/>
      <c r="T195" s="66"/>
      <c r="U195" s="66"/>
      <c r="V195" s="66"/>
      <c r="W195" s="66"/>
      <c r="X195" s="66"/>
      <c r="Y195" s="66"/>
    </row>
    <row r="196" spans="1:25" x14ac:dyDescent="0.2">
      <c r="A196" s="75"/>
      <c r="E196" s="80"/>
      <c r="F196" s="77"/>
      <c r="G196" s="81"/>
      <c r="H196" s="77"/>
      <c r="I196" s="81"/>
      <c r="J196" s="82"/>
      <c r="K196" s="81"/>
      <c r="L196" s="77"/>
      <c r="R196" s="66"/>
      <c r="S196" s="66"/>
      <c r="T196" s="66"/>
      <c r="U196" s="66"/>
      <c r="V196" s="66"/>
      <c r="W196" s="66"/>
      <c r="X196" s="66"/>
      <c r="Y196" s="66"/>
    </row>
    <row r="197" spans="1:25" x14ac:dyDescent="0.2">
      <c r="A197" s="75" t="s">
        <v>19</v>
      </c>
      <c r="B197" s="66" t="s">
        <v>27</v>
      </c>
      <c r="C197" s="66" t="s">
        <v>25</v>
      </c>
      <c r="D197" s="66" t="s">
        <v>319</v>
      </c>
      <c r="E197" s="86">
        <f>+IF(ISNUMBER(DATA!J781),DATA!J781,"n/a")</f>
        <v>820334.66</v>
      </c>
      <c r="F197" s="77">
        <f>+IF(ISNUMBER(DATA!K781),DATA!K781,"n/a")</f>
        <v>-9.7951767364739595E-2</v>
      </c>
      <c r="G197" s="86">
        <f>+IF(ISNUMBER(DATA!T781),DATA!T781,"n/a")</f>
        <v>2466858.9900000002</v>
      </c>
      <c r="H197" s="77">
        <f>+IF(ISNUMBER(DATA!U781),DATA!U781,"n/a")</f>
        <v>-0.14695975798663799</v>
      </c>
      <c r="I197" s="86">
        <f>+IF(ISNUMBER(DATA!AD781),DATA!AD781,"n/a")</f>
        <v>4855573.4400000004</v>
      </c>
      <c r="J197" s="77">
        <f>+IF(ISNUMBER(DATA!AE781),DATA!AE781,"n/a")</f>
        <v>-0.11283600492366699</v>
      </c>
      <c r="K197" s="86">
        <f>+IF(ISNUMBER(DATA!AN781),DATA!AN781,"n/a")</f>
        <v>9782071.5600000005</v>
      </c>
      <c r="L197" s="77">
        <f>+IF(ISNUMBER(DATA!AO781),DATA!AO781,"n/a")</f>
        <v>-8.6650527140759298E-2</v>
      </c>
      <c r="R197" s="66"/>
      <c r="S197" s="66"/>
      <c r="T197" s="66"/>
      <c r="U197" s="66"/>
      <c r="V197" s="66"/>
      <c r="W197" s="66"/>
      <c r="X197" s="66"/>
      <c r="Y197" s="66"/>
    </row>
    <row r="198" spans="1:25" x14ac:dyDescent="0.2">
      <c r="A198" s="75" t="s">
        <v>19</v>
      </c>
      <c r="B198" s="66" t="s">
        <v>27</v>
      </c>
      <c r="C198" s="66" t="s">
        <v>25</v>
      </c>
      <c r="D198" s="66" t="s">
        <v>320</v>
      </c>
      <c r="E198" s="86">
        <f>+IF(ISNUMBER(DATA!J782),DATA!J782,"n/a")</f>
        <v>1009635.94</v>
      </c>
      <c r="F198" s="77">
        <f>+IF(ISNUMBER(DATA!K782),DATA!K782,"n/a")</f>
        <v>5.8732366641067499E-2</v>
      </c>
      <c r="G198" s="86">
        <f>+IF(ISNUMBER(DATA!T782),DATA!T782,"n/a")</f>
        <v>2939425.85</v>
      </c>
      <c r="H198" s="77">
        <f>+IF(ISNUMBER(DATA!U782),DATA!U782,"n/a")</f>
        <v>2.19624026210322E-2</v>
      </c>
      <c r="I198" s="86">
        <f>+IF(ISNUMBER(DATA!AD782),DATA!AD782,"n/a")</f>
        <v>5595572.1399999997</v>
      </c>
      <c r="J198" s="77">
        <f>+IF(ISNUMBER(DATA!AE782),DATA!AE782,"n/a")</f>
        <v>1.47003698073203E-2</v>
      </c>
      <c r="K198" s="86">
        <f>+IF(ISNUMBER(DATA!AN782),DATA!AN782,"n/a")</f>
        <v>11023721.25</v>
      </c>
      <c r="L198" s="77">
        <f>+IF(ISNUMBER(DATA!AO782),DATA!AO782,"n/a")</f>
        <v>8.3567907607639599E-3</v>
      </c>
      <c r="R198" s="66"/>
      <c r="S198" s="66"/>
      <c r="T198" s="66"/>
      <c r="U198" s="66"/>
      <c r="V198" s="66"/>
      <c r="W198" s="66"/>
      <c r="X198" s="66"/>
      <c r="Y198" s="66"/>
    </row>
    <row r="199" spans="1:25" x14ac:dyDescent="0.2">
      <c r="A199" s="75" t="s">
        <v>19</v>
      </c>
      <c r="B199" s="66" t="s">
        <v>27</v>
      </c>
      <c r="C199" s="66" t="s">
        <v>25</v>
      </c>
      <c r="D199" s="66" t="s">
        <v>321</v>
      </c>
      <c r="E199" s="86">
        <f>+IF(ISNUMBER(DATA!J783),DATA!J783,"n/a")</f>
        <v>975869.8</v>
      </c>
      <c r="F199" s="77">
        <f>+IF(ISNUMBER(DATA!K783),DATA!K783,"n/a")</f>
        <v>9.7628068078711494E-2</v>
      </c>
      <c r="G199" s="86">
        <f>+IF(ISNUMBER(DATA!T783),DATA!T783,"n/a")</f>
        <v>2794693.61</v>
      </c>
      <c r="H199" s="77">
        <f>+IF(ISNUMBER(DATA!U783),DATA!U783,"n/a")</f>
        <v>4.9825669638508797E-2</v>
      </c>
      <c r="I199" s="86">
        <f>+IF(ISNUMBER(DATA!AD783),DATA!AD783,"n/a")</f>
        <v>5245729.75</v>
      </c>
      <c r="J199" s="77">
        <f>+IF(ISNUMBER(DATA!AE783),DATA!AE783,"n/a")</f>
        <v>-2.0387348201268102E-3</v>
      </c>
      <c r="K199" s="86">
        <f>+IF(ISNUMBER(DATA!AN783),DATA!AN783,"n/a")</f>
        <v>10234091.34</v>
      </c>
      <c r="L199" s="77">
        <f>+IF(ISNUMBER(DATA!AO783),DATA!AO783,"n/a")</f>
        <v>-2.5894106795800401E-2</v>
      </c>
      <c r="R199" s="66"/>
      <c r="S199" s="66"/>
      <c r="T199" s="66"/>
      <c r="U199" s="66"/>
      <c r="V199" s="66"/>
      <c r="W199" s="66"/>
      <c r="X199" s="66"/>
      <c r="Y199" s="66"/>
    </row>
    <row r="200" spans="1:25" x14ac:dyDescent="0.2">
      <c r="A200" s="75" t="s">
        <v>19</v>
      </c>
      <c r="B200" s="66" t="s">
        <v>27</v>
      </c>
      <c r="C200" s="66" t="s">
        <v>25</v>
      </c>
      <c r="D200" s="66" t="s">
        <v>322</v>
      </c>
      <c r="E200" s="86">
        <f>+IF(ISNUMBER(DATA!J784),DATA!J784,"n/a")</f>
        <v>1897002.47</v>
      </c>
      <c r="F200" s="77">
        <f>+IF(ISNUMBER(DATA!K784),DATA!K784,"n/a")</f>
        <v>0.16083337030922401</v>
      </c>
      <c r="G200" s="86">
        <f>+IF(ISNUMBER(DATA!T784),DATA!T784,"n/a")</f>
        <v>5646607.6500000004</v>
      </c>
      <c r="H200" s="77">
        <f>+IF(ISNUMBER(DATA!U784),DATA!U784,"n/a")</f>
        <v>-1.0809218452364201E-2</v>
      </c>
      <c r="I200" s="86">
        <f>+IF(ISNUMBER(DATA!AD784),DATA!AD784,"n/a")</f>
        <v>10459973.9</v>
      </c>
      <c r="J200" s="77">
        <f>+IF(ISNUMBER(DATA!AE784),DATA!AE784,"n/a")</f>
        <v>-5.0402729837143202E-2</v>
      </c>
      <c r="K200" s="86">
        <f>+IF(ISNUMBER(DATA!AN784),DATA!AN784,"n/a")</f>
        <v>20765520.460000001</v>
      </c>
      <c r="L200" s="77">
        <f>+IF(ISNUMBER(DATA!AO784),DATA!AO784,"n/a")</f>
        <v>-3.9419012584991801E-2</v>
      </c>
      <c r="R200" s="66"/>
      <c r="S200" s="66"/>
      <c r="T200" s="66"/>
      <c r="U200" s="66"/>
      <c r="V200" s="66"/>
      <c r="W200" s="66"/>
      <c r="X200" s="66"/>
      <c r="Y200" s="66"/>
    </row>
    <row r="201" spans="1:25" x14ac:dyDescent="0.2">
      <c r="A201" s="75" t="s">
        <v>19</v>
      </c>
      <c r="B201" s="66" t="s">
        <v>27</v>
      </c>
      <c r="C201" s="66" t="s">
        <v>25</v>
      </c>
      <c r="D201" s="66" t="s">
        <v>323</v>
      </c>
      <c r="E201" s="86">
        <f>+IF(ISNUMBER(DATA!J785),DATA!J785,"n/a")</f>
        <v>584723.88</v>
      </c>
      <c r="F201" s="77">
        <f>+IF(ISNUMBER(DATA!K785),DATA!K785,"n/a")</f>
        <v>0.20138711706193901</v>
      </c>
      <c r="G201" s="86">
        <f>+IF(ISNUMBER(DATA!T785),DATA!T785,"n/a")</f>
        <v>1798089.3</v>
      </c>
      <c r="H201" s="77">
        <f>+IF(ISNUMBER(DATA!U785),DATA!U785,"n/a")</f>
        <v>0.139651483996558</v>
      </c>
      <c r="I201" s="86">
        <f>+IF(ISNUMBER(DATA!AD785),DATA!AD785,"n/a")</f>
        <v>3498888.59</v>
      </c>
      <c r="J201" s="77">
        <f>+IF(ISNUMBER(DATA!AE785),DATA!AE785,"n/a")</f>
        <v>7.4360292801273001E-2</v>
      </c>
      <c r="K201" s="86">
        <f>+IF(ISNUMBER(DATA!AN785),DATA!AN785,"n/a")</f>
        <v>6608876.8200000003</v>
      </c>
      <c r="L201" s="77">
        <f>+IF(ISNUMBER(DATA!AO785),DATA!AO785,"n/a")</f>
        <v>6.7932074763748601E-2</v>
      </c>
      <c r="R201" s="66"/>
      <c r="S201" s="66"/>
      <c r="T201" s="66"/>
      <c r="U201" s="66"/>
      <c r="V201" s="66"/>
      <c r="W201" s="66"/>
      <c r="X201" s="66"/>
      <c r="Y201" s="66"/>
    </row>
    <row r="202" spans="1:25" x14ac:dyDescent="0.2">
      <c r="A202" s="75" t="s">
        <v>19</v>
      </c>
      <c r="B202" s="66" t="s">
        <v>27</v>
      </c>
      <c r="C202" s="66" t="s">
        <v>25</v>
      </c>
      <c r="D202" s="66" t="s">
        <v>324</v>
      </c>
      <c r="E202" s="86">
        <f>+IF(ISNUMBER(DATA!J786),DATA!J786,"n/a")</f>
        <v>571542.36</v>
      </c>
      <c r="F202" s="77">
        <f>+IF(ISNUMBER(DATA!K786),DATA!K786,"n/a")</f>
        <v>0.14264503019238201</v>
      </c>
      <c r="G202" s="86">
        <f>+IF(ISNUMBER(DATA!T786),DATA!T786,"n/a")</f>
        <v>1648587.02</v>
      </c>
      <c r="H202" s="77">
        <f>+IF(ISNUMBER(DATA!U786),DATA!U786,"n/a")</f>
        <v>0.13074360509935801</v>
      </c>
      <c r="I202" s="86">
        <f>+IF(ISNUMBER(DATA!AD786),DATA!AD786,"n/a")</f>
        <v>3148865.52</v>
      </c>
      <c r="J202" s="77">
        <f>+IF(ISNUMBER(DATA!AE786),DATA!AE786,"n/a")</f>
        <v>6.11716642286141E-2</v>
      </c>
      <c r="K202" s="86">
        <f>+IF(ISNUMBER(DATA!AN786),DATA!AN786,"n/a")</f>
        <v>6231985.6600000001</v>
      </c>
      <c r="L202" s="77">
        <f>+IF(ISNUMBER(DATA!AO786),DATA!AO786,"n/a")</f>
        <v>4.0003792885204399E-2</v>
      </c>
      <c r="R202" s="66"/>
      <c r="S202" s="66"/>
      <c r="T202" s="66"/>
      <c r="U202" s="66"/>
      <c r="V202" s="66"/>
      <c r="W202" s="66"/>
      <c r="X202" s="66"/>
      <c r="Y202" s="66"/>
    </row>
    <row r="203" spans="1:25" x14ac:dyDescent="0.2">
      <c r="A203" s="75" t="s">
        <v>19</v>
      </c>
      <c r="B203" s="66" t="s">
        <v>27</v>
      </c>
      <c r="C203" s="66" t="s">
        <v>25</v>
      </c>
      <c r="D203" s="66" t="s">
        <v>325</v>
      </c>
      <c r="E203" s="86">
        <f>+IF(ISNUMBER(DATA!J787),DATA!J787,"n/a")</f>
        <v>1538772.94</v>
      </c>
      <c r="F203" s="77">
        <f>+IF(ISNUMBER(DATA!K787),DATA!K787,"n/a")</f>
        <v>0.11257587419359601</v>
      </c>
      <c r="G203" s="86">
        <f>+IF(ISNUMBER(DATA!T787),DATA!T787,"n/a")</f>
        <v>4510952.5599999996</v>
      </c>
      <c r="H203" s="77">
        <f>+IF(ISNUMBER(DATA!U787),DATA!U787,"n/a")</f>
        <v>0.103294771222465</v>
      </c>
      <c r="I203" s="86">
        <f>+IF(ISNUMBER(DATA!AD787),DATA!AD787,"n/a")</f>
        <v>8659786.8599999994</v>
      </c>
      <c r="J203" s="77">
        <f>+IF(ISNUMBER(DATA!AE787),DATA!AE787,"n/a")</f>
        <v>6.2027729341056E-2</v>
      </c>
      <c r="K203" s="86">
        <f>+IF(ISNUMBER(DATA!AN787),DATA!AN787,"n/a")</f>
        <v>17179729.469999999</v>
      </c>
      <c r="L203" s="77">
        <f>+IF(ISNUMBER(DATA!AO787),DATA!AO787,"n/a")</f>
        <v>0.10218107285072101</v>
      </c>
      <c r="R203" s="66"/>
      <c r="S203" s="66"/>
      <c r="T203" s="66"/>
      <c r="U203" s="66"/>
      <c r="V203" s="66"/>
      <c r="W203" s="66"/>
      <c r="X203" s="66"/>
      <c r="Y203" s="66"/>
    </row>
    <row r="204" spans="1:25" x14ac:dyDescent="0.2">
      <c r="A204" s="75" t="s">
        <v>19</v>
      </c>
      <c r="B204" s="66" t="s">
        <v>27</v>
      </c>
      <c r="C204" s="66" t="s">
        <v>25</v>
      </c>
      <c r="D204" s="66" t="s">
        <v>326</v>
      </c>
      <c r="E204" s="86">
        <f>+IF(ISNUMBER(DATA!J788),DATA!J788,"n/a")</f>
        <v>999464.98</v>
      </c>
      <c r="F204" s="77">
        <f>+IF(ISNUMBER(DATA!K788),DATA!K788,"n/a")</f>
        <v>5.48235992412179E-2</v>
      </c>
      <c r="G204" s="86">
        <f>+IF(ISNUMBER(DATA!T788),DATA!T788,"n/a")</f>
        <v>3049320.07</v>
      </c>
      <c r="H204" s="77">
        <f>+IF(ISNUMBER(DATA!U788),DATA!U788,"n/a")</f>
        <v>-9.8769682900517602E-3</v>
      </c>
      <c r="I204" s="86">
        <f>+IF(ISNUMBER(DATA!AD788),DATA!AD788,"n/a")</f>
        <v>5731232.0499999998</v>
      </c>
      <c r="J204" s="77">
        <f>+IF(ISNUMBER(DATA!AE788),DATA!AE788,"n/a")</f>
        <v>-1.6731645246186699E-2</v>
      </c>
      <c r="K204" s="86">
        <f>+IF(ISNUMBER(DATA!AN788),DATA!AN788,"n/a")</f>
        <v>11275061.93</v>
      </c>
      <c r="L204" s="77">
        <f>+IF(ISNUMBER(DATA!AO788),DATA!AO788,"n/a")</f>
        <v>1.00112906907195E-2</v>
      </c>
      <c r="R204" s="66"/>
      <c r="S204" s="66"/>
      <c r="T204" s="66"/>
      <c r="U204" s="66"/>
      <c r="V204" s="66"/>
      <c r="W204" s="66"/>
      <c r="X204" s="66"/>
      <c r="Y204" s="66"/>
    </row>
    <row r="205" spans="1:25" x14ac:dyDescent="0.2">
      <c r="A205" s="75" t="s">
        <v>19</v>
      </c>
      <c r="B205" s="66" t="s">
        <v>27</v>
      </c>
      <c r="C205" s="66" t="s">
        <v>25</v>
      </c>
      <c r="D205" s="66" t="s">
        <v>327</v>
      </c>
      <c r="E205" s="86">
        <f>+IF(ISNUMBER(DATA!J789),DATA!J789,"n/a")</f>
        <v>8397347.0500000007</v>
      </c>
      <c r="F205" s="77">
        <f>+IF(ISNUMBER(DATA!K789),DATA!K789,"n/a")</f>
        <v>9.00300861312225E-2</v>
      </c>
      <c r="G205" s="86">
        <f>+IF(ISNUMBER(DATA!T789),DATA!T789,"n/a")</f>
        <v>24854535.25</v>
      </c>
      <c r="H205" s="77">
        <f>+IF(ISNUMBER(DATA!U789),DATA!U789,"n/a")</f>
        <v>2.1032782513853099E-2</v>
      </c>
      <c r="I205" s="86">
        <f>+IF(ISNUMBER(DATA!AD789),DATA!AD789,"n/a")</f>
        <v>47195622.549999997</v>
      </c>
      <c r="J205" s="77">
        <f>+IF(ISNUMBER(DATA!AE789),DATA!AE789,"n/a")</f>
        <v>-5.69827025930427E-3</v>
      </c>
      <c r="K205" s="86">
        <f>+IF(ISNUMBER(DATA!AN789),DATA!AN789,"n/a")</f>
        <v>93101058.989999995</v>
      </c>
      <c r="L205" s="77">
        <f>+IF(ISNUMBER(DATA!AO789),DATA!AO789,"n/a")</f>
        <v>4.3550061604716098E-3</v>
      </c>
      <c r="R205" s="66"/>
      <c r="S205" s="66"/>
      <c r="T205" s="66"/>
      <c r="U205" s="66"/>
      <c r="V205" s="66"/>
      <c r="W205" s="66"/>
      <c r="X205" s="66"/>
      <c r="Y205" s="66"/>
    </row>
    <row r="206" spans="1:25" x14ac:dyDescent="0.2">
      <c r="A206" s="75"/>
      <c r="E206" s="80"/>
      <c r="F206" s="77"/>
      <c r="G206" s="81"/>
      <c r="H206" s="77"/>
      <c r="I206" s="81"/>
      <c r="J206" s="82"/>
      <c r="K206" s="81"/>
      <c r="L206" s="77"/>
      <c r="R206" s="66"/>
      <c r="S206" s="66"/>
      <c r="T206" s="66"/>
      <c r="U206" s="66"/>
      <c r="V206" s="66"/>
      <c r="W206" s="66"/>
      <c r="X206" s="66"/>
      <c r="Y206" s="66"/>
    </row>
    <row r="207" spans="1:25" x14ac:dyDescent="0.2">
      <c r="A207" s="75" t="s">
        <v>19</v>
      </c>
      <c r="B207" s="66" t="s">
        <v>27</v>
      </c>
      <c r="C207" s="66" t="s">
        <v>10</v>
      </c>
      <c r="D207" s="66" t="s">
        <v>319</v>
      </c>
      <c r="E207" s="87">
        <f>+IF(ISNUMBER(DATA!L781),DATA!L781,"n/a")</f>
        <v>5.1850010793000001</v>
      </c>
      <c r="F207" s="77">
        <f>+IF(ISNUMBER(DATA!M781),DATA!M781,"n/a")</f>
        <v>8.0470384080904792E-3</v>
      </c>
      <c r="G207" s="87">
        <f>+IF(ISNUMBER(DATA!V781),DATA!V781,"n/a")</f>
        <v>5.2772738402982498</v>
      </c>
      <c r="H207" s="77">
        <f>+IF(ISNUMBER(DATA!W781),DATA!W781,"n/a")</f>
        <v>3.3756429552742301E-2</v>
      </c>
      <c r="I207" s="87">
        <f>+IF(ISNUMBER(DATA!AF781),DATA!AF781,"n/a")</f>
        <v>5.1616656516097104</v>
      </c>
      <c r="J207" s="77">
        <f>+IF(ISNUMBER(DATA!AG781),DATA!AG781,"n/a")</f>
        <v>2.87921599730061E-2</v>
      </c>
      <c r="K207" s="87">
        <f>+IF(ISNUMBER(DATA!AP781),DATA!AP781,"n/a")</f>
        <v>5.1294807132657603</v>
      </c>
      <c r="L207" s="77">
        <f>+IF(ISNUMBER(DATA!AQ781),DATA!AQ781,"n/a")</f>
        <v>2.1579432606406001E-2</v>
      </c>
      <c r="R207" s="66"/>
      <c r="S207" s="66"/>
      <c r="T207" s="66"/>
      <c r="U207" s="66"/>
      <c r="V207" s="66"/>
      <c r="W207" s="66"/>
      <c r="X207" s="66"/>
      <c r="Y207" s="66"/>
    </row>
    <row r="208" spans="1:25" x14ac:dyDescent="0.2">
      <c r="A208" s="75" t="s">
        <v>19</v>
      </c>
      <c r="B208" s="66" t="s">
        <v>27</v>
      </c>
      <c r="C208" s="66" t="s">
        <v>10</v>
      </c>
      <c r="D208" s="66" t="s">
        <v>320</v>
      </c>
      <c r="E208" s="87">
        <f>+IF(ISNUMBER(DATA!L782),DATA!L782,"n/a")</f>
        <v>4.3691611868953304</v>
      </c>
      <c r="F208" s="77">
        <f>+IF(ISNUMBER(DATA!M782),DATA!M782,"n/a")</f>
        <v>1.35099580565899E-2</v>
      </c>
      <c r="G208" s="87">
        <f>+IF(ISNUMBER(DATA!V782),DATA!V782,"n/a")</f>
        <v>4.3663609834358503</v>
      </c>
      <c r="H208" s="77">
        <f>+IF(ISNUMBER(DATA!W782),DATA!W782,"n/a")</f>
        <v>1.6669773208817101E-2</v>
      </c>
      <c r="I208" s="87">
        <f>+IF(ISNUMBER(DATA!AF782),DATA!AF782,"n/a")</f>
        <v>4.3399858697699498</v>
      </c>
      <c r="J208" s="77">
        <f>+IF(ISNUMBER(DATA!AG782),DATA!AG782,"n/a")</f>
        <v>6.8248253874546999E-3</v>
      </c>
      <c r="K208" s="87">
        <f>+IF(ISNUMBER(DATA!AP782),DATA!AP782,"n/a")</f>
        <v>4.3769083678094098</v>
      </c>
      <c r="L208" s="77">
        <f>+IF(ISNUMBER(DATA!AQ782),DATA!AQ782,"n/a")</f>
        <v>1.7826772972048599E-2</v>
      </c>
      <c r="R208" s="66"/>
      <c r="S208" s="66"/>
      <c r="T208" s="66"/>
      <c r="U208" s="66"/>
      <c r="V208" s="66"/>
      <c r="W208" s="66"/>
      <c r="X208" s="66"/>
      <c r="Y208" s="66"/>
    </row>
    <row r="209" spans="1:25" x14ac:dyDescent="0.2">
      <c r="A209" s="75" t="s">
        <v>19</v>
      </c>
      <c r="B209" s="66" t="s">
        <v>27</v>
      </c>
      <c r="C209" s="66" t="s">
        <v>10</v>
      </c>
      <c r="D209" s="66" t="s">
        <v>321</v>
      </c>
      <c r="E209" s="87">
        <f>+IF(ISNUMBER(DATA!L783),DATA!L783,"n/a")</f>
        <v>4.42619147093981</v>
      </c>
      <c r="F209" s="77">
        <f>+IF(ISNUMBER(DATA!M783),DATA!M783,"n/a")</f>
        <v>-2.35580243925489E-2</v>
      </c>
      <c r="G209" s="87">
        <f>+IF(ISNUMBER(DATA!V783),DATA!V783,"n/a")</f>
        <v>4.4474415338305304</v>
      </c>
      <c r="H209" s="77">
        <f>+IF(ISNUMBER(DATA!W783),DATA!W783,"n/a")</f>
        <v>-6.15091974573884E-3</v>
      </c>
      <c r="I209" s="87">
        <f>+IF(ISNUMBER(DATA!AF783),DATA!AF783,"n/a")</f>
        <v>4.4491608460443199</v>
      </c>
      <c r="J209" s="77">
        <f>+IF(ISNUMBER(DATA!AG783),DATA!AG783,"n/a")</f>
        <v>-9.7795710086276896E-3</v>
      </c>
      <c r="K209" s="87">
        <f>+IF(ISNUMBER(DATA!AP783),DATA!AP783,"n/a")</f>
        <v>4.4930967196477498</v>
      </c>
      <c r="L209" s="77">
        <f>+IF(ISNUMBER(DATA!AQ783),DATA!AQ783,"n/a")</f>
        <v>-4.9803707551874703E-3</v>
      </c>
      <c r="R209" s="66"/>
      <c r="S209" s="66"/>
      <c r="T209" s="66"/>
      <c r="U209" s="66"/>
      <c r="V209" s="66"/>
      <c r="W209" s="66"/>
      <c r="X209" s="66"/>
      <c r="Y209" s="66"/>
    </row>
    <row r="210" spans="1:25" x14ac:dyDescent="0.2">
      <c r="A210" s="75" t="s">
        <v>19</v>
      </c>
      <c r="B210" s="66" t="s">
        <v>27</v>
      </c>
      <c r="C210" s="66" t="s">
        <v>10</v>
      </c>
      <c r="D210" s="66" t="s">
        <v>322</v>
      </c>
      <c r="E210" s="87">
        <f>+IF(ISNUMBER(DATA!L784),DATA!L784,"n/a")</f>
        <v>4.05924027677779</v>
      </c>
      <c r="F210" s="77">
        <f>+IF(ISNUMBER(DATA!M784),DATA!M784,"n/a")</f>
        <v>-5.7714263882830798E-3</v>
      </c>
      <c r="G210" s="87">
        <f>+IF(ISNUMBER(DATA!V784),DATA!V784,"n/a")</f>
        <v>4.0443776759599404</v>
      </c>
      <c r="H210" s="77">
        <f>+IF(ISNUMBER(DATA!W784),DATA!W784,"n/a")</f>
        <v>-4.9558458942825304E-3</v>
      </c>
      <c r="I210" s="87">
        <f>+IF(ISNUMBER(DATA!AF784),DATA!AF784,"n/a")</f>
        <v>4.0194431855495401</v>
      </c>
      <c r="J210" s="77">
        <f>+IF(ISNUMBER(DATA!AG784),DATA!AG784,"n/a")</f>
        <v>-1.04688411103038E-2</v>
      </c>
      <c r="K210" s="87">
        <f>+IF(ISNUMBER(DATA!AP784),DATA!AP784,"n/a")</f>
        <v>3.9954712352030599</v>
      </c>
      <c r="L210" s="77">
        <f>+IF(ISNUMBER(DATA!AQ784),DATA!AQ784,"n/a")</f>
        <v>-1.6850395207336E-2</v>
      </c>
      <c r="R210" s="66"/>
      <c r="S210" s="66"/>
      <c r="T210" s="66"/>
      <c r="U210" s="66"/>
      <c r="V210" s="66"/>
      <c r="W210" s="66"/>
      <c r="X210" s="66"/>
      <c r="Y210" s="66"/>
    </row>
    <row r="211" spans="1:25" x14ac:dyDescent="0.2">
      <c r="A211" s="75" t="s">
        <v>19</v>
      </c>
      <c r="B211" s="66" t="s">
        <v>27</v>
      </c>
      <c r="C211" s="66" t="s">
        <v>10</v>
      </c>
      <c r="D211" s="66" t="s">
        <v>323</v>
      </c>
      <c r="E211" s="87">
        <f>+IF(ISNUMBER(DATA!L785),DATA!L785,"n/a")</f>
        <v>4.6449485440602398</v>
      </c>
      <c r="F211" s="77">
        <f>+IF(ISNUMBER(DATA!M785),DATA!M785,"n/a")</f>
        <v>2.12241066758312E-2</v>
      </c>
      <c r="G211" s="87">
        <f>+IF(ISNUMBER(DATA!V785),DATA!V785,"n/a")</f>
        <v>4.5834933107317299</v>
      </c>
      <c r="H211" s="77">
        <f>+IF(ISNUMBER(DATA!W785),DATA!W785,"n/a")</f>
        <v>1.8234767047017899E-2</v>
      </c>
      <c r="I211" s="87">
        <f>+IF(ISNUMBER(DATA!AF785),DATA!AF785,"n/a")</f>
        <v>4.5297603706191296</v>
      </c>
      <c r="J211" s="77">
        <f>+IF(ISNUMBER(DATA!AG785),DATA!AG785,"n/a")</f>
        <v>2.5702422763506001E-2</v>
      </c>
      <c r="K211" s="87">
        <f>+IF(ISNUMBER(DATA!AP785),DATA!AP785,"n/a")</f>
        <v>4.5190956464862904</v>
      </c>
      <c r="L211" s="77">
        <f>+IF(ISNUMBER(DATA!AQ785),DATA!AQ785,"n/a")</f>
        <v>1.8219854435449899E-2</v>
      </c>
      <c r="R211" s="66"/>
      <c r="S211" s="66"/>
      <c r="T211" s="66"/>
      <c r="U211" s="66"/>
      <c r="V211" s="66"/>
      <c r="W211" s="66"/>
      <c r="X211" s="66"/>
      <c r="Y211" s="66"/>
    </row>
    <row r="212" spans="1:25" x14ac:dyDescent="0.2">
      <c r="A212" s="75" t="s">
        <v>19</v>
      </c>
      <c r="B212" s="66" t="s">
        <v>27</v>
      </c>
      <c r="C212" s="66" t="s">
        <v>10</v>
      </c>
      <c r="D212" s="66" t="s">
        <v>324</v>
      </c>
      <c r="E212" s="87">
        <f>+IF(ISNUMBER(DATA!L786),DATA!L786,"n/a")</f>
        <v>4.6930854810591702</v>
      </c>
      <c r="F212" s="77">
        <f>+IF(ISNUMBER(DATA!M786),DATA!M786,"n/a")</f>
        <v>2.6867189023374299E-2</v>
      </c>
      <c r="G212" s="87">
        <f>+IF(ISNUMBER(DATA!V786),DATA!V786,"n/a")</f>
        <v>4.74016805362628</v>
      </c>
      <c r="H212" s="77">
        <f>+IF(ISNUMBER(DATA!W786),DATA!W786,"n/a")</f>
        <v>4.7335602773129697E-2</v>
      </c>
      <c r="I212" s="87">
        <f>+IF(ISNUMBER(DATA!AF786),DATA!AF786,"n/a")</f>
        <v>4.6780577975720297</v>
      </c>
      <c r="J212" s="77">
        <f>+IF(ISNUMBER(DATA!AG786),DATA!AG786,"n/a")</f>
        <v>-2.20697036595183E-3</v>
      </c>
      <c r="K212" s="87">
        <f>+IF(ISNUMBER(DATA!AP786),DATA!AP786,"n/a")</f>
        <v>4.6214121556022603</v>
      </c>
      <c r="L212" s="77">
        <f>+IF(ISNUMBER(DATA!AQ786),DATA!AQ786,"n/a")</f>
        <v>-3.1288829510217699E-2</v>
      </c>
      <c r="R212" s="66"/>
      <c r="S212" s="66"/>
      <c r="T212" s="66"/>
      <c r="U212" s="66"/>
      <c r="V212" s="66"/>
      <c r="W212" s="66"/>
      <c r="X212" s="66"/>
      <c r="Y212" s="66"/>
    </row>
    <row r="213" spans="1:25" x14ac:dyDescent="0.2">
      <c r="A213" s="75" t="s">
        <v>19</v>
      </c>
      <c r="B213" s="66" t="s">
        <v>27</v>
      </c>
      <c r="C213" s="66" t="s">
        <v>10</v>
      </c>
      <c r="D213" s="66" t="s">
        <v>325</v>
      </c>
      <c r="E213" s="87">
        <f>+IF(ISNUMBER(DATA!L787),DATA!L787,"n/a")</f>
        <v>4.3133611716709099</v>
      </c>
      <c r="F213" s="77">
        <f>+IF(ISNUMBER(DATA!M787),DATA!M787,"n/a")</f>
        <v>3.2418608848858101E-3</v>
      </c>
      <c r="G213" s="87">
        <f>+IF(ISNUMBER(DATA!V787),DATA!V787,"n/a")</f>
        <v>4.3081702521818404</v>
      </c>
      <c r="H213" s="77">
        <f>+IF(ISNUMBER(DATA!W787),DATA!W787,"n/a")</f>
        <v>1.094199913618E-2</v>
      </c>
      <c r="I213" s="87">
        <f>+IF(ISNUMBER(DATA!AF787),DATA!AF787,"n/a")</f>
        <v>4.3099852730877997</v>
      </c>
      <c r="J213" s="77">
        <f>+IF(ISNUMBER(DATA!AG787),DATA!AG787,"n/a")</f>
        <v>1.6336133991265201E-2</v>
      </c>
      <c r="K213" s="87">
        <f>+IF(ISNUMBER(DATA!AP787),DATA!AP787,"n/a")</f>
        <v>4.3112896396849303</v>
      </c>
      <c r="L213" s="77">
        <f>+IF(ISNUMBER(DATA!AQ787),DATA!AQ787,"n/a")</f>
        <v>4.36204639744317E-3</v>
      </c>
      <c r="R213" s="66"/>
      <c r="S213" s="66"/>
      <c r="T213" s="66"/>
      <c r="U213" s="66"/>
      <c r="V213" s="66"/>
      <c r="W213" s="66"/>
      <c r="X213" s="66"/>
      <c r="Y213" s="66"/>
    </row>
    <row r="214" spans="1:25" x14ac:dyDescent="0.2">
      <c r="A214" s="75" t="s">
        <v>19</v>
      </c>
      <c r="B214" s="66" t="s">
        <v>27</v>
      </c>
      <c r="C214" s="66" t="s">
        <v>10</v>
      </c>
      <c r="D214" s="66" t="s">
        <v>326</v>
      </c>
      <c r="E214" s="87">
        <f>+IF(ISNUMBER(DATA!L788),DATA!L788,"n/a")</f>
        <v>4.2734965050542799</v>
      </c>
      <c r="F214" s="77">
        <f>+IF(ISNUMBER(DATA!M788),DATA!M788,"n/a")</f>
        <v>1.7908807992639698E-2</v>
      </c>
      <c r="G214" s="87">
        <f>+IF(ISNUMBER(DATA!V788),DATA!V788,"n/a")</f>
        <v>4.2873006142751997</v>
      </c>
      <c r="H214" s="77">
        <f>+IF(ISNUMBER(DATA!W788),DATA!W788,"n/a")</f>
        <v>1.7633306003757902E-2</v>
      </c>
      <c r="I214" s="87">
        <f>+IF(ISNUMBER(DATA!AF788),DATA!AF788,"n/a")</f>
        <v>4.24686983021126</v>
      </c>
      <c r="J214" s="77">
        <f>+IF(ISNUMBER(DATA!AG788),DATA!AG788,"n/a")</f>
        <v>-6.71974137078068E-3</v>
      </c>
      <c r="K214" s="87">
        <f>+IF(ISNUMBER(DATA!AP788),DATA!AP788,"n/a")</f>
        <v>4.21456078806471</v>
      </c>
      <c r="L214" s="77">
        <f>+IF(ISNUMBER(DATA!AQ788),DATA!AQ788,"n/a")</f>
        <v>-4.4629567466550599E-2</v>
      </c>
      <c r="R214" s="66"/>
      <c r="S214" s="66"/>
      <c r="T214" s="66"/>
      <c r="U214" s="66"/>
      <c r="V214" s="66"/>
      <c r="W214" s="66"/>
      <c r="X214" s="66"/>
      <c r="Y214" s="66"/>
    </row>
    <row r="215" spans="1:25" x14ac:dyDescent="0.2">
      <c r="A215" s="75" t="s">
        <v>19</v>
      </c>
      <c r="B215" s="66" t="s">
        <v>27</v>
      </c>
      <c r="C215" s="66" t="s">
        <v>10</v>
      </c>
      <c r="D215" s="66" t="s">
        <v>327</v>
      </c>
      <c r="E215" s="87">
        <f>+IF(ISNUMBER(DATA!L789),DATA!L789,"n/a")</f>
        <v>4.3976550134606001</v>
      </c>
      <c r="F215" s="77">
        <f>+IF(ISNUMBER(DATA!M789),DATA!M789,"n/a")</f>
        <v>6.8580373972821902E-4</v>
      </c>
      <c r="G215" s="87">
        <f>+IF(ISNUMBER(DATA!V789),DATA!V789,"n/a")</f>
        <v>4.4051703882079796</v>
      </c>
      <c r="H215" s="77">
        <f>+IF(ISNUMBER(DATA!W789),DATA!W789,"n/a")</f>
        <v>9.8562091483311905E-3</v>
      </c>
      <c r="I215" s="87">
        <f>+IF(ISNUMBER(DATA!AF789),DATA!AF789,"n/a")</f>
        <v>4.37733115012586</v>
      </c>
      <c r="J215" s="77">
        <f>+IF(ISNUMBER(DATA!AG789),DATA!AG789,"n/a")</f>
        <v>2.9496171605096402E-3</v>
      </c>
      <c r="K215" s="87">
        <f>+IF(ISNUMBER(DATA!AP789),DATA!AP789,"n/a")</f>
        <v>4.3690323914754998</v>
      </c>
      <c r="L215" s="77">
        <f>+IF(ISNUMBER(DATA!AQ789),DATA!AQ789,"n/a")</f>
        <v>-6.8439211869523202E-3</v>
      </c>
      <c r="R215" s="66"/>
      <c r="S215" s="66"/>
      <c r="T215" s="66"/>
      <c r="U215" s="66"/>
      <c r="V215" s="66"/>
      <c r="W215" s="66"/>
      <c r="X215" s="66"/>
      <c r="Y215" s="66"/>
    </row>
    <row r="216" spans="1:25" x14ac:dyDescent="0.2">
      <c r="A216" s="75"/>
      <c r="E216" s="88"/>
      <c r="F216" s="77"/>
      <c r="G216" s="89"/>
      <c r="H216" s="77"/>
      <c r="I216" s="89"/>
      <c r="J216" s="82"/>
      <c r="K216" s="89"/>
      <c r="L216" s="77"/>
      <c r="R216" s="66"/>
      <c r="S216" s="66"/>
      <c r="T216" s="66"/>
      <c r="U216" s="66"/>
      <c r="V216" s="66"/>
      <c r="W216" s="66"/>
      <c r="X216" s="66"/>
      <c r="Y216" s="66"/>
    </row>
    <row r="217" spans="1:25" x14ac:dyDescent="0.2">
      <c r="A217" s="75" t="s">
        <v>19</v>
      </c>
      <c r="B217" s="66" t="s">
        <v>27</v>
      </c>
      <c r="C217" s="66" t="s">
        <v>26</v>
      </c>
      <c r="D217" s="66" t="s">
        <v>319</v>
      </c>
      <c r="E217" s="87">
        <f>+IF(ISNUMBER(DATA!N781),DATA!N781,"n/a")</f>
        <v>2.6929717927559</v>
      </c>
      <c r="F217" s="77">
        <f>+IF(ISNUMBER(DATA!O781),DATA!O781,"n/a")</f>
        <v>7.6094222734686698E-3</v>
      </c>
      <c r="G217" s="87">
        <f>+IF(ISNUMBER(DATA!X781),DATA!X781,"n/a")</f>
        <v>2.7414264525918401</v>
      </c>
      <c r="H217" s="77">
        <f>+IF(ISNUMBER(DATA!Y781),DATA!Y781,"n/a")</f>
        <v>2.5063516135847199E-2</v>
      </c>
      <c r="I217" s="87">
        <f>+IF(ISNUMBER(DATA!AH781),DATA!AH781,"n/a")</f>
        <v>2.6685328602505902</v>
      </c>
      <c r="J217" s="77">
        <f>+IF(ISNUMBER(DATA!AI781),DATA!AI781,"n/a")</f>
        <v>1.6872907902565602E-2</v>
      </c>
      <c r="K217" s="87">
        <f>+IF(ISNUMBER(DATA!AR781),DATA!AR781,"n/a")</f>
        <v>2.6539874872884299</v>
      </c>
      <c r="L217" s="77">
        <f>+IF(ISNUMBER(DATA!AS781),DATA!AS781,"n/a")</f>
        <v>1.1332781634494899E-2</v>
      </c>
      <c r="R217" s="66"/>
      <c r="S217" s="66"/>
      <c r="T217" s="66"/>
      <c r="U217" s="66"/>
      <c r="V217" s="66"/>
      <c r="W217" s="66"/>
      <c r="X217" s="66"/>
      <c r="Y217" s="66"/>
    </row>
    <row r="218" spans="1:25" x14ac:dyDescent="0.2">
      <c r="A218" s="75" t="s">
        <v>19</v>
      </c>
      <c r="B218" s="66" t="s">
        <v>27</v>
      </c>
      <c r="C218" s="66" t="s">
        <v>26</v>
      </c>
      <c r="D218" s="66" t="s">
        <v>320</v>
      </c>
      <c r="E218" s="87">
        <f>+IF(ISNUMBER(DATA!N782),DATA!N782,"n/a")</f>
        <v>2.4628208659053898</v>
      </c>
      <c r="F218" s="77">
        <f>+IF(ISNUMBER(DATA!O782),DATA!O782,"n/a")</f>
        <v>1.49429535446033E-2</v>
      </c>
      <c r="G218" s="87">
        <f>+IF(ISNUMBER(DATA!X782),DATA!X782,"n/a")</f>
        <v>2.4676762878709799</v>
      </c>
      <c r="H218" s="77">
        <f>+IF(ISNUMBER(DATA!Y782),DATA!Y782,"n/a")</f>
        <v>1.8019894605786801E-2</v>
      </c>
      <c r="I218" s="87">
        <f>+IF(ISNUMBER(DATA!AH782),DATA!AH782,"n/a")</f>
        <v>2.4154090416212601</v>
      </c>
      <c r="J218" s="77">
        <f>+IF(ISNUMBER(DATA!AI782),DATA!AI782,"n/a")</f>
        <v>1.22317897026764E-2</v>
      </c>
      <c r="K218" s="87">
        <f>+IF(ISNUMBER(DATA!AR782),DATA!AR782,"n/a")</f>
        <v>2.44540231639112</v>
      </c>
      <c r="L218" s="77">
        <f>+IF(ISNUMBER(DATA!AS782),DATA!AS782,"n/a")</f>
        <v>3.9181994170769098E-2</v>
      </c>
      <c r="R218" s="66"/>
      <c r="S218" s="66"/>
      <c r="T218" s="66"/>
      <c r="U218" s="66"/>
      <c r="V218" s="66"/>
      <c r="W218" s="66"/>
      <c r="X218" s="66"/>
      <c r="Y218" s="66"/>
    </row>
    <row r="219" spans="1:25" x14ac:dyDescent="0.2">
      <c r="A219" s="75" t="s">
        <v>19</v>
      </c>
      <c r="B219" s="66" t="s">
        <v>27</v>
      </c>
      <c r="C219" s="66" t="s">
        <v>26</v>
      </c>
      <c r="D219" s="66" t="s">
        <v>321</v>
      </c>
      <c r="E219" s="87">
        <f>+IF(ISNUMBER(DATA!N783),DATA!N783,"n/a")</f>
        <v>2.4478420891803401</v>
      </c>
      <c r="F219" s="77">
        <f>+IF(ISNUMBER(DATA!O783),DATA!O783,"n/a")</f>
        <v>6.60322627383623E-3</v>
      </c>
      <c r="G219" s="87">
        <f>+IF(ISNUMBER(DATA!X783),DATA!X783,"n/a")</f>
        <v>2.4523527500390299</v>
      </c>
      <c r="H219" s="77">
        <f>+IF(ISNUMBER(DATA!Y783),DATA!Y783,"n/a")</f>
        <v>1.3626744241015201E-2</v>
      </c>
      <c r="I219" s="87">
        <f>+IF(ISNUMBER(DATA!AH783),DATA!AH783,"n/a")</f>
        <v>2.42897572068023</v>
      </c>
      <c r="J219" s="77">
        <f>+IF(ISNUMBER(DATA!AI783),DATA!AI783,"n/a")</f>
        <v>9.6037790909346207E-3</v>
      </c>
      <c r="K219" s="87">
        <f>+IF(ISNUMBER(DATA!AR783),DATA!AR783,"n/a")</f>
        <v>2.44102637743313</v>
      </c>
      <c r="L219" s="77">
        <f>+IF(ISNUMBER(DATA!AS783),DATA!AS783,"n/a")</f>
        <v>2.2668226882295799E-2</v>
      </c>
      <c r="R219" s="66"/>
      <c r="S219" s="66"/>
      <c r="T219" s="66"/>
      <c r="U219" s="66"/>
      <c r="V219" s="66"/>
      <c r="W219" s="66"/>
      <c r="X219" s="66"/>
      <c r="Y219" s="66"/>
    </row>
    <row r="220" spans="1:25" x14ac:dyDescent="0.2">
      <c r="A220" s="75" t="s">
        <v>19</v>
      </c>
      <c r="B220" s="66" t="s">
        <v>27</v>
      </c>
      <c r="C220" s="66" t="s">
        <v>26</v>
      </c>
      <c r="D220" s="66" t="s">
        <v>322</v>
      </c>
      <c r="E220" s="87">
        <f>+IF(ISNUMBER(DATA!N784),DATA!N784,"n/a")</f>
        <v>2.43049658759801</v>
      </c>
      <c r="F220" s="77">
        <f>+IF(ISNUMBER(DATA!O784),DATA!O784,"n/a")</f>
        <v>1.50789801415801E-3</v>
      </c>
      <c r="G220" s="87">
        <f>+IF(ISNUMBER(DATA!X784),DATA!X784,"n/a")</f>
        <v>2.4129488118410301</v>
      </c>
      <c r="H220" s="77">
        <f>+IF(ISNUMBER(DATA!Y784),DATA!Y784,"n/a")</f>
        <v>2.39602132189402E-2</v>
      </c>
      <c r="I220" s="87">
        <f>+IF(ISNUMBER(DATA!AH784),DATA!AH784,"n/a")</f>
        <v>2.3928513196385701</v>
      </c>
      <c r="J220" s="77">
        <f>+IF(ISNUMBER(DATA!AI784),DATA!AI784,"n/a")</f>
        <v>2.0112790443856499E-2</v>
      </c>
      <c r="K220" s="87">
        <f>+IF(ISNUMBER(DATA!AR784),DATA!AR784,"n/a")</f>
        <v>2.39644726198209</v>
      </c>
      <c r="L220" s="77">
        <f>+IF(ISNUMBER(DATA!AS784),DATA!AS784,"n/a")</f>
        <v>2.6364567096093999E-2</v>
      </c>
      <c r="R220" s="66"/>
      <c r="S220" s="66"/>
      <c r="T220" s="66"/>
      <c r="U220" s="66"/>
      <c r="V220" s="66"/>
      <c r="W220" s="66"/>
      <c r="X220" s="66"/>
      <c r="Y220" s="66"/>
    </row>
    <row r="221" spans="1:25" x14ac:dyDescent="0.2">
      <c r="A221" s="75" t="s">
        <v>19</v>
      </c>
      <c r="B221" s="66" t="s">
        <v>27</v>
      </c>
      <c r="C221" s="66" t="s">
        <v>26</v>
      </c>
      <c r="D221" s="66" t="s">
        <v>323</v>
      </c>
      <c r="E221" s="87">
        <f>+IF(ISNUMBER(DATA!N785),DATA!N785,"n/a")</f>
        <v>2.627831379146</v>
      </c>
      <c r="F221" s="77">
        <f>+IF(ISNUMBER(DATA!O785),DATA!O785,"n/a")</f>
        <v>1.9966318857790901E-2</v>
      </c>
      <c r="G221" s="87">
        <f>+IF(ISNUMBER(DATA!X785),DATA!X785,"n/a")</f>
        <v>2.56942186909182</v>
      </c>
      <c r="H221" s="77">
        <f>+IF(ISNUMBER(DATA!Y785),DATA!Y785,"n/a")</f>
        <v>1.7000468059260299E-2</v>
      </c>
      <c r="I221" s="87">
        <f>+IF(ISNUMBER(DATA!AH785),DATA!AH785,"n/a")</f>
        <v>2.4824059002118699</v>
      </c>
      <c r="J221" s="77">
        <f>+IF(ISNUMBER(DATA!AI785),DATA!AI785,"n/a")</f>
        <v>2.7850932213328201E-2</v>
      </c>
      <c r="K221" s="87">
        <f>+IF(ISNUMBER(DATA!AR785),DATA!AR785,"n/a")</f>
        <v>2.4819345656982601</v>
      </c>
      <c r="L221" s="77">
        <f>+IF(ISNUMBER(DATA!AS785),DATA!AS785,"n/a")</f>
        <v>2.14430577502303E-2</v>
      </c>
      <c r="R221" s="66"/>
      <c r="S221" s="66"/>
      <c r="T221" s="66"/>
      <c r="U221" s="66"/>
      <c r="V221" s="66"/>
      <c r="W221" s="66"/>
      <c r="X221" s="66"/>
      <c r="Y221" s="66"/>
    </row>
    <row r="222" spans="1:25" x14ac:dyDescent="0.2">
      <c r="A222" s="75" t="s">
        <v>19</v>
      </c>
      <c r="B222" s="66" t="s">
        <v>27</v>
      </c>
      <c r="C222" s="66" t="s">
        <v>26</v>
      </c>
      <c r="D222" s="66" t="s">
        <v>324</v>
      </c>
      <c r="E222" s="87">
        <f>+IF(ISNUMBER(DATA!N786),DATA!N786,"n/a")</f>
        <v>2.91990791373714</v>
      </c>
      <c r="F222" s="77">
        <f>+IF(ISNUMBER(DATA!O786),DATA!O786,"n/a")</f>
        <v>2.72440450370528E-2</v>
      </c>
      <c r="G222" s="87">
        <f>+IF(ISNUMBER(DATA!X786),DATA!X786,"n/a")</f>
        <v>2.98530759389334</v>
      </c>
      <c r="H222" s="77">
        <f>+IF(ISNUMBER(DATA!Y786),DATA!Y786,"n/a")</f>
        <v>6.2878823457986704E-2</v>
      </c>
      <c r="I222" s="87">
        <f>+IF(ISNUMBER(DATA!AH786),DATA!AH786,"n/a")</f>
        <v>2.9300242806177401</v>
      </c>
      <c r="J222" s="77">
        <f>+IF(ISNUMBER(DATA!AI786),DATA!AI786,"n/a")</f>
        <v>6.0856830233142097E-2</v>
      </c>
      <c r="K222" s="87">
        <f>+IF(ISNUMBER(DATA!AR786),DATA!AR786,"n/a")</f>
        <v>2.8985081201229899</v>
      </c>
      <c r="L222" s="77">
        <f>+IF(ISNUMBER(DATA!AS786),DATA!AS786,"n/a")</f>
        <v>5.6324026646534499E-2</v>
      </c>
      <c r="R222" s="66"/>
      <c r="S222" s="66"/>
      <c r="T222" s="66"/>
      <c r="U222" s="66"/>
      <c r="V222" s="66"/>
      <c r="W222" s="66"/>
      <c r="X222" s="66"/>
      <c r="Y222" s="66"/>
    </row>
    <row r="223" spans="1:25" x14ac:dyDescent="0.2">
      <c r="A223" s="75" t="s">
        <v>19</v>
      </c>
      <c r="B223" s="66" t="s">
        <v>27</v>
      </c>
      <c r="C223" s="66" t="s">
        <v>26</v>
      </c>
      <c r="D223" s="66" t="s">
        <v>325</v>
      </c>
      <c r="E223" s="87">
        <f>+IF(ISNUMBER(DATA!N787),DATA!N787,"n/a")</f>
        <v>2.2873890802888699</v>
      </c>
      <c r="F223" s="77">
        <f>+IF(ISNUMBER(DATA!O787),DATA!O787,"n/a")</f>
        <v>1.12732252199022E-2</v>
      </c>
      <c r="G223" s="87">
        <f>+IF(ISNUMBER(DATA!X787),DATA!X787,"n/a")</f>
        <v>2.2812280739214899</v>
      </c>
      <c r="H223" s="77">
        <f>+IF(ISNUMBER(DATA!Y787),DATA!Y787,"n/a")</f>
        <v>1.29922719196495E-2</v>
      </c>
      <c r="I223" s="87">
        <f>+IF(ISNUMBER(DATA!AH787),DATA!AH787,"n/a")</f>
        <v>2.26605223861133</v>
      </c>
      <c r="J223" s="77">
        <f>+IF(ISNUMBER(DATA!AI787),DATA!AI787,"n/a")</f>
        <v>2.1536274883347601E-2</v>
      </c>
      <c r="K223" s="87">
        <f>+IF(ISNUMBER(DATA!AR787),DATA!AR787,"n/a")</f>
        <v>2.2655524266529699</v>
      </c>
      <c r="L223" s="77">
        <f>+IF(ISNUMBER(DATA!AS787),DATA!AS787,"n/a")</f>
        <v>2.1858605923247999E-2</v>
      </c>
      <c r="R223" s="66"/>
      <c r="S223" s="66"/>
      <c r="T223" s="66"/>
      <c r="U223" s="66"/>
      <c r="V223" s="66"/>
      <c r="W223" s="66"/>
      <c r="X223" s="66"/>
      <c r="Y223" s="66"/>
    </row>
    <row r="224" spans="1:25" x14ac:dyDescent="0.2">
      <c r="A224" s="75" t="s">
        <v>19</v>
      </c>
      <c r="B224" s="66" t="s">
        <v>27</v>
      </c>
      <c r="C224" s="66" t="s">
        <v>26</v>
      </c>
      <c r="D224" s="66" t="s">
        <v>326</v>
      </c>
      <c r="E224" s="87">
        <f>+IF(ISNUMBER(DATA!N788),DATA!N788,"n/a")</f>
        <v>2.3532348377028698</v>
      </c>
      <c r="F224" s="77">
        <f>+IF(ISNUMBER(DATA!O788),DATA!O788,"n/a")</f>
        <v>4.4778283100744602E-2</v>
      </c>
      <c r="G224" s="87">
        <f>+IF(ISNUMBER(DATA!X788),DATA!X788,"n/a")</f>
        <v>2.3695993972846501</v>
      </c>
      <c r="H224" s="77">
        <f>+IF(ISNUMBER(DATA!Y788),DATA!Y788,"n/a")</f>
        <v>4.5512202295921601E-2</v>
      </c>
      <c r="I224" s="87">
        <f>+IF(ISNUMBER(DATA!AH788),DATA!AH788,"n/a")</f>
        <v>2.3201776291713698</v>
      </c>
      <c r="J224" s="77">
        <f>+IF(ISNUMBER(DATA!AI788),DATA!AI788,"n/a")</f>
        <v>3.0270353923997399E-2</v>
      </c>
      <c r="K224" s="87">
        <f>+IF(ISNUMBER(DATA!AR788),DATA!AR788,"n/a")</f>
        <v>2.28497586620351</v>
      </c>
      <c r="L224" s="77">
        <f>+IF(ISNUMBER(DATA!AS788),DATA!AS788,"n/a")</f>
        <v>-4.0427117707236499E-3</v>
      </c>
      <c r="R224" s="66"/>
      <c r="S224" s="66"/>
      <c r="T224" s="66"/>
      <c r="U224" s="66"/>
      <c r="V224" s="66"/>
      <c r="W224" s="66"/>
      <c r="X224" s="66"/>
      <c r="Y224" s="66"/>
    </row>
    <row r="225" spans="1:25" x14ac:dyDescent="0.2">
      <c r="A225" s="75" t="s">
        <v>19</v>
      </c>
      <c r="B225" s="66" t="s">
        <v>27</v>
      </c>
      <c r="C225" s="66" t="s">
        <v>26</v>
      </c>
      <c r="D225" s="66" t="s">
        <v>327</v>
      </c>
      <c r="E225" s="87">
        <f>+IF(ISNUMBER(DATA!N789),DATA!N789,"n/a")</f>
        <v>2.4736715627348</v>
      </c>
      <c r="F225" s="77">
        <f>+IF(ISNUMBER(DATA!O789),DATA!O789,"n/a")</f>
        <v>1.30717346304154E-2</v>
      </c>
      <c r="G225" s="87">
        <f>+IF(ISNUMBER(DATA!X789),DATA!X789,"n/a")</f>
        <v>2.4765130758178202</v>
      </c>
      <c r="H225" s="77">
        <f>+IF(ISNUMBER(DATA!Y789),DATA!Y789,"n/a")</f>
        <v>2.40867496270885E-2</v>
      </c>
      <c r="I225" s="87">
        <f>+IF(ISNUMBER(DATA!AH789),DATA!AH789,"n/a")</f>
        <v>2.43829150294787</v>
      </c>
      <c r="J225" s="77">
        <f>+IF(ISNUMBER(DATA!AI789),DATA!AI789,"n/a")</f>
        <v>2.1669596351821498E-2</v>
      </c>
      <c r="K225" s="87">
        <f>+IF(ISNUMBER(DATA!AR789),DATA!AR789,"n/a")</f>
        <v>2.4362254973314799</v>
      </c>
      <c r="L225" s="77">
        <f>+IF(ISNUMBER(DATA!AS789),DATA!AS789,"n/a")</f>
        <v>2.1710569769446901E-2</v>
      </c>
      <c r="R225" s="66"/>
      <c r="S225" s="66"/>
      <c r="T225" s="66"/>
      <c r="U225" s="66"/>
      <c r="V225" s="66"/>
      <c r="W225" s="66"/>
      <c r="X225" s="66"/>
      <c r="Y225" s="66"/>
    </row>
    <row r="226" spans="1:25" x14ac:dyDescent="0.2">
      <c r="A226" s="75"/>
      <c r="E226" s="88"/>
      <c r="F226" s="77"/>
      <c r="G226" s="89"/>
      <c r="H226" s="77"/>
      <c r="I226" s="89"/>
      <c r="J226" s="82"/>
      <c r="K226" s="89"/>
      <c r="L226" s="77"/>
      <c r="R226" s="66"/>
      <c r="S226" s="66"/>
      <c r="T226" s="66"/>
      <c r="U226" s="66"/>
      <c r="V226" s="66"/>
      <c r="W226" s="66"/>
      <c r="X226" s="66"/>
      <c r="Y226" s="66"/>
    </row>
    <row r="227" spans="1:25" x14ac:dyDescent="0.2">
      <c r="A227" s="75" t="s">
        <v>19</v>
      </c>
      <c r="B227" s="66" t="s">
        <v>28</v>
      </c>
      <c r="C227" s="66" t="s">
        <v>0</v>
      </c>
      <c r="D227" s="66" t="s">
        <v>319</v>
      </c>
      <c r="E227" s="76">
        <f>+IF(ISNUMBER(DATA!F840),DATA!F840,"n/a")</f>
        <v>796091.91</v>
      </c>
      <c r="F227" s="77">
        <f>+IF(ISNUMBER(DATA!G840),DATA!G840,"n/a")</f>
        <v>0.363171405554789</v>
      </c>
      <c r="G227" s="76">
        <f>+IF(ISNUMBER(DATA!P840),DATA!P840,"n/a")</f>
        <v>2382807.46</v>
      </c>
      <c r="H227" s="77">
        <f>+IF(ISNUMBER(DATA!Q840),DATA!Q840,"n/a")</f>
        <v>0.34447634866825499</v>
      </c>
      <c r="I227" s="76">
        <f>+IF(ISNUMBER(DATA!Z840),DATA!Z840,"n/a")</f>
        <v>4715931.84</v>
      </c>
      <c r="J227" s="77">
        <f>+IF(ISNUMBER(DATA!AA840),DATA!AA840,"n/a")</f>
        <v>0.303710577310213</v>
      </c>
      <c r="K227" s="76">
        <f>+IF(ISNUMBER(DATA!AJ840),DATA!AJ840,"n/a")</f>
        <v>9343350.6300000008</v>
      </c>
      <c r="L227" s="77">
        <f>+IF(ISNUMBER(DATA!AK840),DATA!AK840,"n/a")</f>
        <v>0.24098569626330299</v>
      </c>
      <c r="R227" s="66"/>
      <c r="S227" s="66"/>
      <c r="T227" s="66"/>
      <c r="U227" s="66"/>
      <c r="V227" s="66"/>
      <c r="W227" s="66"/>
      <c r="X227" s="66"/>
      <c r="Y227" s="66"/>
    </row>
    <row r="228" spans="1:25" x14ac:dyDescent="0.2">
      <c r="A228" s="75" t="s">
        <v>19</v>
      </c>
      <c r="B228" s="66" t="s">
        <v>28</v>
      </c>
      <c r="C228" s="66" t="s">
        <v>0</v>
      </c>
      <c r="D228" s="66" t="s">
        <v>320</v>
      </c>
      <c r="E228" s="76">
        <f>+IF(ISNUMBER(DATA!F841),DATA!F841,"n/a")</f>
        <v>1613647.56</v>
      </c>
      <c r="F228" s="77">
        <f>+IF(ISNUMBER(DATA!G841),DATA!G841,"n/a")</f>
        <v>0.490260268833699</v>
      </c>
      <c r="G228" s="76">
        <f>+IF(ISNUMBER(DATA!P841),DATA!P841,"n/a")</f>
        <v>4430444.4400000004</v>
      </c>
      <c r="H228" s="77">
        <f>+IF(ISNUMBER(DATA!Q841),DATA!Q841,"n/a")</f>
        <v>0.41908222495178299</v>
      </c>
      <c r="I228" s="76">
        <f>+IF(ISNUMBER(DATA!Z841),DATA!Z841,"n/a")</f>
        <v>8736169.5800000001</v>
      </c>
      <c r="J228" s="77">
        <f>+IF(ISNUMBER(DATA!AA841),DATA!AA841,"n/a")</f>
        <v>0.48322899720511497</v>
      </c>
      <c r="K228" s="76">
        <f>+IF(ISNUMBER(DATA!AJ841),DATA!AJ841,"n/a")</f>
        <v>17258376.289999999</v>
      </c>
      <c r="L228" s="77">
        <f>+IF(ISNUMBER(DATA!AK841),DATA!AK841,"n/a")</f>
        <v>0.47493598534521603</v>
      </c>
      <c r="R228" s="66"/>
      <c r="S228" s="66"/>
      <c r="T228" s="66"/>
      <c r="U228" s="66"/>
      <c r="V228" s="66"/>
      <c r="W228" s="66"/>
      <c r="X228" s="66"/>
      <c r="Y228" s="66"/>
    </row>
    <row r="229" spans="1:25" x14ac:dyDescent="0.2">
      <c r="A229" s="75" t="s">
        <v>19</v>
      </c>
      <c r="B229" s="66" t="s">
        <v>28</v>
      </c>
      <c r="C229" s="66" t="s">
        <v>0</v>
      </c>
      <c r="D229" s="66" t="s">
        <v>321</v>
      </c>
      <c r="E229" s="76">
        <f>+IF(ISNUMBER(DATA!F842),DATA!F842,"n/a")</f>
        <v>1044092.31</v>
      </c>
      <c r="F229" s="77">
        <f>+IF(ISNUMBER(DATA!G842),DATA!G842,"n/a")</f>
        <v>0.35760969111349999</v>
      </c>
      <c r="G229" s="76">
        <f>+IF(ISNUMBER(DATA!P842),DATA!P842,"n/a")</f>
        <v>2899185.17</v>
      </c>
      <c r="H229" s="77">
        <f>+IF(ISNUMBER(DATA!Q842),DATA!Q842,"n/a")</f>
        <v>0.37281327984688101</v>
      </c>
      <c r="I229" s="76">
        <f>+IF(ISNUMBER(DATA!Z842),DATA!Z842,"n/a")</f>
        <v>5771750.9900000002</v>
      </c>
      <c r="J229" s="77">
        <f>+IF(ISNUMBER(DATA!AA842),DATA!AA842,"n/a")</f>
        <v>0.41741964399110298</v>
      </c>
      <c r="K229" s="76">
        <f>+IF(ISNUMBER(DATA!AJ842),DATA!AJ842,"n/a")</f>
        <v>11481541.199999999</v>
      </c>
      <c r="L229" s="77">
        <f>+IF(ISNUMBER(DATA!AK842),DATA!AK842,"n/a")</f>
        <v>0.41687524433498002</v>
      </c>
      <c r="R229" s="66"/>
      <c r="S229" s="66"/>
      <c r="T229" s="66"/>
      <c r="U229" s="66"/>
      <c r="V229" s="66"/>
      <c r="W229" s="66"/>
      <c r="X229" s="66"/>
      <c r="Y229" s="66"/>
    </row>
    <row r="230" spans="1:25" x14ac:dyDescent="0.2">
      <c r="A230" s="75" t="s">
        <v>19</v>
      </c>
      <c r="B230" s="66" t="s">
        <v>28</v>
      </c>
      <c r="C230" s="66" t="s">
        <v>0</v>
      </c>
      <c r="D230" s="66" t="s">
        <v>322</v>
      </c>
      <c r="E230" s="76">
        <f>+IF(ISNUMBER(DATA!F843),DATA!F843,"n/a")</f>
        <v>1541731.7</v>
      </c>
      <c r="F230" s="77">
        <f>+IF(ISNUMBER(DATA!G843),DATA!G843,"n/a")</f>
        <v>0.22466693648449601</v>
      </c>
      <c r="G230" s="76">
        <f>+IF(ISNUMBER(DATA!P843),DATA!P843,"n/a")</f>
        <v>4583403.29</v>
      </c>
      <c r="H230" s="77">
        <f>+IF(ISNUMBER(DATA!Q843),DATA!Q843,"n/a")</f>
        <v>0.252226061497834</v>
      </c>
      <c r="I230" s="76">
        <f>+IF(ISNUMBER(DATA!Z843),DATA!Z843,"n/a")</f>
        <v>9510600.2400000002</v>
      </c>
      <c r="J230" s="77">
        <f>+IF(ISNUMBER(DATA!AA843),DATA!AA843,"n/a")</f>
        <v>0.13499207497346999</v>
      </c>
      <c r="K230" s="76">
        <f>+IF(ISNUMBER(DATA!AJ843),DATA!AJ843,"n/a")</f>
        <v>19795724.350000001</v>
      </c>
      <c r="L230" s="77">
        <f>+IF(ISNUMBER(DATA!AK843),DATA!AK843,"n/a")</f>
        <v>5.42434843335865E-2</v>
      </c>
      <c r="R230" s="66"/>
      <c r="S230" s="66"/>
      <c r="T230" s="66"/>
      <c r="U230" s="66"/>
      <c r="V230" s="66"/>
      <c r="W230" s="66"/>
      <c r="X230" s="66"/>
      <c r="Y230" s="66"/>
    </row>
    <row r="231" spans="1:25" x14ac:dyDescent="0.2">
      <c r="A231" s="75" t="s">
        <v>19</v>
      </c>
      <c r="B231" s="66" t="s">
        <v>28</v>
      </c>
      <c r="C231" s="66" t="s">
        <v>0</v>
      </c>
      <c r="D231" s="66" t="s">
        <v>323</v>
      </c>
      <c r="E231" s="76">
        <f>+IF(ISNUMBER(DATA!F844),DATA!F844,"n/a")</f>
        <v>535254.12</v>
      </c>
      <c r="F231" s="77">
        <f>+IF(ISNUMBER(DATA!G844),DATA!G844,"n/a")</f>
        <v>0.16627263551074001</v>
      </c>
      <c r="G231" s="76">
        <f>+IF(ISNUMBER(DATA!P844),DATA!P844,"n/a")</f>
        <v>1501311.44</v>
      </c>
      <c r="H231" s="77">
        <f>+IF(ISNUMBER(DATA!Q844),DATA!Q844,"n/a")</f>
        <v>0.21182624269844499</v>
      </c>
      <c r="I231" s="76">
        <f>+IF(ISNUMBER(DATA!Z844),DATA!Z844,"n/a")</f>
        <v>2985179.64</v>
      </c>
      <c r="J231" s="77">
        <f>+IF(ISNUMBER(DATA!AA844),DATA!AA844,"n/a")</f>
        <v>0.370667166278838</v>
      </c>
      <c r="K231" s="76">
        <f>+IF(ISNUMBER(DATA!AJ844),DATA!AJ844,"n/a")</f>
        <v>6155586.96</v>
      </c>
      <c r="L231" s="77">
        <f>+IF(ISNUMBER(DATA!AK844),DATA!AK844,"n/a")</f>
        <v>0.42251107656671</v>
      </c>
      <c r="R231" s="66"/>
      <c r="S231" s="66"/>
      <c r="T231" s="66"/>
      <c r="U231" s="66"/>
      <c r="V231" s="66"/>
      <c r="W231" s="66"/>
      <c r="X231" s="66"/>
      <c r="Y231" s="66"/>
    </row>
    <row r="232" spans="1:25" x14ac:dyDescent="0.2">
      <c r="A232" s="75" t="s">
        <v>19</v>
      </c>
      <c r="B232" s="66" t="s">
        <v>28</v>
      </c>
      <c r="C232" s="66" t="s">
        <v>0</v>
      </c>
      <c r="D232" s="66" t="s">
        <v>324</v>
      </c>
      <c r="E232" s="76">
        <f>+IF(ISNUMBER(DATA!F845),DATA!F845,"n/a")</f>
        <v>913072.59</v>
      </c>
      <c r="F232" s="77">
        <f>+IF(ISNUMBER(DATA!G845),DATA!G845,"n/a")</f>
        <v>0.29166361223589499</v>
      </c>
      <c r="G232" s="76">
        <f>+IF(ISNUMBER(DATA!P845),DATA!P845,"n/a")</f>
        <v>2491634.0099999998</v>
      </c>
      <c r="H232" s="77">
        <f>+IF(ISNUMBER(DATA!Q845),DATA!Q845,"n/a")</f>
        <v>0.31440516381782502</v>
      </c>
      <c r="I232" s="76">
        <f>+IF(ISNUMBER(DATA!Z845),DATA!Z845,"n/a")</f>
        <v>4865700.74</v>
      </c>
      <c r="J232" s="77">
        <f>+IF(ISNUMBER(DATA!AA845),DATA!AA845,"n/a")</f>
        <v>0.47905230968009999</v>
      </c>
      <c r="K232" s="76">
        <f>+IF(ISNUMBER(DATA!AJ845),DATA!AJ845,"n/a")</f>
        <v>9555435.4000000004</v>
      </c>
      <c r="L232" s="77">
        <f>+IF(ISNUMBER(DATA!AK845),DATA!AK845,"n/a")</f>
        <v>0.58535105217908101</v>
      </c>
      <c r="R232" s="66"/>
      <c r="S232" s="66"/>
      <c r="T232" s="66"/>
      <c r="U232" s="66"/>
      <c r="V232" s="66"/>
      <c r="W232" s="66"/>
      <c r="X232" s="66"/>
      <c r="Y232" s="66"/>
    </row>
    <row r="233" spans="1:25" x14ac:dyDescent="0.2">
      <c r="A233" s="75" t="s">
        <v>19</v>
      </c>
      <c r="B233" s="66" t="s">
        <v>28</v>
      </c>
      <c r="C233" s="66" t="s">
        <v>0</v>
      </c>
      <c r="D233" s="66" t="s">
        <v>325</v>
      </c>
      <c r="E233" s="76">
        <f>+IF(ISNUMBER(DATA!F846),DATA!F846,"n/a")</f>
        <v>1187135.93</v>
      </c>
      <c r="F233" s="77">
        <f>+IF(ISNUMBER(DATA!G846),DATA!G846,"n/a")</f>
        <v>7.0550342713635097E-2</v>
      </c>
      <c r="G233" s="76">
        <f>+IF(ISNUMBER(DATA!P846),DATA!P846,"n/a")</f>
        <v>3280332.94</v>
      </c>
      <c r="H233" s="77">
        <f>+IF(ISNUMBER(DATA!Q846),DATA!Q846,"n/a")</f>
        <v>9.6360947744471903E-2</v>
      </c>
      <c r="I233" s="76">
        <f>+IF(ISNUMBER(DATA!Z846),DATA!Z846,"n/a")</f>
        <v>6692107.96</v>
      </c>
      <c r="J233" s="77">
        <f>+IF(ISNUMBER(DATA!AA846),DATA!AA846,"n/a")</f>
        <v>0.15354939215409</v>
      </c>
      <c r="K233" s="76">
        <f>+IF(ISNUMBER(DATA!AJ846),DATA!AJ846,"n/a")</f>
        <v>13662512.890000001</v>
      </c>
      <c r="L233" s="77">
        <f>+IF(ISNUMBER(DATA!AK846),DATA!AK846,"n/a")</f>
        <v>0.20666556092487401</v>
      </c>
      <c r="R233" s="66"/>
      <c r="S233" s="66"/>
      <c r="T233" s="66"/>
      <c r="U233" s="66"/>
      <c r="V233" s="66"/>
      <c r="W233" s="66"/>
      <c r="X233" s="66"/>
      <c r="Y233" s="66"/>
    </row>
    <row r="234" spans="1:25" x14ac:dyDescent="0.2">
      <c r="A234" s="75" t="s">
        <v>19</v>
      </c>
      <c r="B234" s="66" t="s">
        <v>28</v>
      </c>
      <c r="C234" s="66" t="s">
        <v>0</v>
      </c>
      <c r="D234" s="66" t="s">
        <v>326</v>
      </c>
      <c r="E234" s="76">
        <f>+IF(ISNUMBER(DATA!F847),DATA!F847,"n/a")</f>
        <v>1220906.1599999999</v>
      </c>
      <c r="F234" s="77">
        <f>+IF(ISNUMBER(DATA!G847),DATA!G847,"n/a")</f>
        <v>0.377308864641827</v>
      </c>
      <c r="G234" s="76">
        <f>+IF(ISNUMBER(DATA!P847),DATA!P847,"n/a")</f>
        <v>3637073.67</v>
      </c>
      <c r="H234" s="77">
        <f>+IF(ISNUMBER(DATA!Q847),DATA!Q847,"n/a")</f>
        <v>0.62291667479149804</v>
      </c>
      <c r="I234" s="76">
        <f>+IF(ISNUMBER(DATA!Z847),DATA!Z847,"n/a")</f>
        <v>6961607.6699999999</v>
      </c>
      <c r="J234" s="77">
        <f>+IF(ISNUMBER(DATA!AA847),DATA!AA847,"n/a")</f>
        <v>0.69674446191806805</v>
      </c>
      <c r="K234" s="76">
        <f>+IF(ISNUMBER(DATA!AJ847),DATA!AJ847,"n/a")</f>
        <v>13344921.050000001</v>
      </c>
      <c r="L234" s="77">
        <f>+IF(ISNUMBER(DATA!AK847),DATA!AK847,"n/a")</f>
        <v>0.68147225501318998</v>
      </c>
      <c r="R234" s="66"/>
      <c r="S234" s="66"/>
      <c r="T234" s="66"/>
      <c r="U234" s="66"/>
      <c r="V234" s="66"/>
      <c r="W234" s="66"/>
      <c r="X234" s="66"/>
      <c r="Y234" s="66"/>
    </row>
    <row r="235" spans="1:25" x14ac:dyDescent="0.2">
      <c r="A235" s="75" t="s">
        <v>19</v>
      </c>
      <c r="B235" s="66" t="s">
        <v>28</v>
      </c>
      <c r="C235" s="66" t="s">
        <v>0</v>
      </c>
      <c r="D235" s="66" t="s">
        <v>327</v>
      </c>
      <c r="E235" s="76">
        <f>+IF(ISNUMBER(DATA!F848),DATA!F848,"n/a")</f>
        <v>8851932.4000000004</v>
      </c>
      <c r="F235" s="77">
        <f>+IF(ISNUMBER(DATA!G848),DATA!G848,"n/a")</f>
        <v>0.29113187090946802</v>
      </c>
      <c r="G235" s="76">
        <f>+IF(ISNUMBER(DATA!P848),DATA!P848,"n/a")</f>
        <v>25206192.399999999</v>
      </c>
      <c r="H235" s="77">
        <f>+IF(ISNUMBER(DATA!Q848),DATA!Q848,"n/a")</f>
        <v>0.32427087705166602</v>
      </c>
      <c r="I235" s="76">
        <f>+IF(ISNUMBER(DATA!Z848),DATA!Z848,"n/a")</f>
        <v>50239048.810000002</v>
      </c>
      <c r="J235" s="77">
        <f>+IF(ISNUMBER(DATA!AA848),DATA!AA848,"n/a")</f>
        <v>0.34578660031578101</v>
      </c>
      <c r="K235" s="76">
        <f>+IF(ISNUMBER(DATA!AJ848),DATA!AJ848,"n/a")</f>
        <v>100597449.48</v>
      </c>
      <c r="L235" s="77">
        <f>+IF(ISNUMBER(DATA!AK848),DATA!AK848,"n/a")</f>
        <v>0.32847037390693101</v>
      </c>
      <c r="R235" s="66"/>
      <c r="S235" s="66"/>
      <c r="T235" s="66"/>
      <c r="U235" s="66"/>
      <c r="V235" s="66"/>
      <c r="W235" s="66"/>
      <c r="X235" s="66"/>
      <c r="Y235" s="66"/>
    </row>
    <row r="236" spans="1:25" x14ac:dyDescent="0.2">
      <c r="A236" s="75"/>
      <c r="E236" s="80"/>
      <c r="F236" s="77"/>
      <c r="G236" s="81"/>
      <c r="H236" s="77"/>
      <c r="I236" s="81"/>
      <c r="J236" s="82"/>
      <c r="K236" s="81"/>
      <c r="L236" s="77"/>
      <c r="R236" s="66"/>
      <c r="S236" s="66"/>
      <c r="T236" s="66"/>
      <c r="U236" s="66"/>
      <c r="V236" s="66"/>
      <c r="W236" s="66"/>
      <c r="X236" s="66"/>
      <c r="Y236" s="66"/>
    </row>
    <row r="237" spans="1:25" x14ac:dyDescent="0.2">
      <c r="A237" s="75" t="s">
        <v>19</v>
      </c>
      <c r="B237" s="66" t="s">
        <v>28</v>
      </c>
      <c r="C237" s="66" t="s">
        <v>9</v>
      </c>
      <c r="D237" s="66" t="s">
        <v>319</v>
      </c>
      <c r="E237" s="86">
        <f>+IF(ISNUMBER(DATA!H840),DATA!H840,"n/a")</f>
        <v>128427.38</v>
      </c>
      <c r="F237" s="77">
        <f>+IF(ISNUMBER(DATA!I840),DATA!I840,"n/a")</f>
        <v>0.44750927634218002</v>
      </c>
      <c r="G237" s="86">
        <f>+IF(ISNUMBER(DATA!R840),DATA!R840,"n/a")</f>
        <v>380798.03</v>
      </c>
      <c r="H237" s="77">
        <f>+IF(ISNUMBER(DATA!S840),DATA!S840,"n/a")</f>
        <v>0.34952183160545502</v>
      </c>
      <c r="I237" s="86">
        <f>+IF(ISNUMBER(DATA!AB840),DATA!AB840,"n/a")</f>
        <v>755924.45</v>
      </c>
      <c r="J237" s="77">
        <f>+IF(ISNUMBER(DATA!AC840),DATA!AC840,"n/a")</f>
        <v>0.25240532244608199</v>
      </c>
      <c r="K237" s="86">
        <f>+IF(ISNUMBER(DATA!AL840),DATA!AL840,"n/a")</f>
        <v>1499231.07</v>
      </c>
      <c r="L237" s="77">
        <f>+IF(ISNUMBER(DATA!AM840),DATA!AM840,"n/a")</f>
        <v>0.147370538291829</v>
      </c>
      <c r="R237" s="66"/>
      <c r="S237" s="66"/>
      <c r="T237" s="66"/>
      <c r="U237" s="66"/>
      <c r="V237" s="66"/>
      <c r="W237" s="66"/>
      <c r="X237" s="66"/>
      <c r="Y237" s="66"/>
    </row>
    <row r="238" spans="1:25" x14ac:dyDescent="0.2">
      <c r="A238" s="75" t="s">
        <v>19</v>
      </c>
      <c r="B238" s="66" t="s">
        <v>28</v>
      </c>
      <c r="C238" s="66" t="s">
        <v>9</v>
      </c>
      <c r="D238" s="66" t="s">
        <v>320</v>
      </c>
      <c r="E238" s="86">
        <f>+IF(ISNUMBER(DATA!H841),DATA!H841,"n/a")</f>
        <v>456649.74</v>
      </c>
      <c r="F238" s="77">
        <f>+IF(ISNUMBER(DATA!I841),DATA!I841,"n/a")</f>
        <v>0.76374038159383995</v>
      </c>
      <c r="G238" s="86">
        <f>+IF(ISNUMBER(DATA!R841),DATA!R841,"n/a")</f>
        <v>1172527.8</v>
      </c>
      <c r="H238" s="77">
        <f>+IF(ISNUMBER(DATA!S841),DATA!S841,"n/a")</f>
        <v>0.55764865803148</v>
      </c>
      <c r="I238" s="86">
        <f>+IF(ISNUMBER(DATA!AB841),DATA!AB841,"n/a")</f>
        <v>2267721.4900000002</v>
      </c>
      <c r="J238" s="77">
        <f>+IF(ISNUMBER(DATA!AC841),DATA!AC841,"n/a")</f>
        <v>0.46785716174393099</v>
      </c>
      <c r="K238" s="86">
        <f>+IF(ISNUMBER(DATA!AL841),DATA!AL841,"n/a")</f>
        <v>4320638.1900000004</v>
      </c>
      <c r="L238" s="77">
        <f>+IF(ISNUMBER(DATA!AM841),DATA!AM841,"n/a")</f>
        <v>0.38755204490513701</v>
      </c>
      <c r="R238" s="66"/>
      <c r="S238" s="66"/>
      <c r="T238" s="66"/>
      <c r="U238" s="66"/>
      <c r="V238" s="66"/>
      <c r="W238" s="66"/>
      <c r="X238" s="66"/>
      <c r="Y238" s="66"/>
    </row>
    <row r="239" spans="1:25" x14ac:dyDescent="0.2">
      <c r="A239" s="75" t="s">
        <v>19</v>
      </c>
      <c r="B239" s="66" t="s">
        <v>28</v>
      </c>
      <c r="C239" s="66" t="s">
        <v>9</v>
      </c>
      <c r="D239" s="66" t="s">
        <v>321</v>
      </c>
      <c r="E239" s="86">
        <f>+IF(ISNUMBER(DATA!H842),DATA!H842,"n/a")</f>
        <v>199446.59</v>
      </c>
      <c r="F239" s="77">
        <f>+IF(ISNUMBER(DATA!I842),DATA!I842,"n/a")</f>
        <v>0.59358952970207601</v>
      </c>
      <c r="G239" s="86">
        <f>+IF(ISNUMBER(DATA!R842),DATA!R842,"n/a")</f>
        <v>555871.81999999995</v>
      </c>
      <c r="H239" s="77">
        <f>+IF(ISNUMBER(DATA!S842),DATA!S842,"n/a")</f>
        <v>0.61858450506613005</v>
      </c>
      <c r="I239" s="86">
        <f>+IF(ISNUMBER(DATA!AB842),DATA!AB842,"n/a")</f>
        <v>1062909.1599999999</v>
      </c>
      <c r="J239" s="77">
        <f>+IF(ISNUMBER(DATA!AC842),DATA!AC842,"n/a")</f>
        <v>0.60883207139211404</v>
      </c>
      <c r="K239" s="86">
        <f>+IF(ISNUMBER(DATA!AL842),DATA!AL842,"n/a")</f>
        <v>2004083.07</v>
      </c>
      <c r="L239" s="77">
        <f>+IF(ISNUMBER(DATA!AM842),DATA!AM842,"n/a")</f>
        <v>0.57593179297628305</v>
      </c>
      <c r="R239" s="66"/>
      <c r="S239" s="66"/>
      <c r="T239" s="66"/>
      <c r="U239" s="66"/>
      <c r="V239" s="66"/>
      <c r="W239" s="66"/>
      <c r="X239" s="66"/>
      <c r="Y239" s="66"/>
    </row>
    <row r="240" spans="1:25" x14ac:dyDescent="0.2">
      <c r="A240" s="75" t="s">
        <v>19</v>
      </c>
      <c r="B240" s="66" t="s">
        <v>28</v>
      </c>
      <c r="C240" s="66" t="s">
        <v>9</v>
      </c>
      <c r="D240" s="66" t="s">
        <v>322</v>
      </c>
      <c r="E240" s="86">
        <f>+IF(ISNUMBER(DATA!H843),DATA!H843,"n/a")</f>
        <v>394381.47</v>
      </c>
      <c r="F240" s="77">
        <f>+IF(ISNUMBER(DATA!I843),DATA!I843,"n/a")</f>
        <v>0.51814684534164701</v>
      </c>
      <c r="G240" s="86">
        <f>+IF(ISNUMBER(DATA!R843),DATA!R843,"n/a")</f>
        <v>1188362.96</v>
      </c>
      <c r="H240" s="77">
        <f>+IF(ISNUMBER(DATA!S843),DATA!S843,"n/a")</f>
        <v>0.60008505328426398</v>
      </c>
      <c r="I240" s="86">
        <f>+IF(ISNUMBER(DATA!AB843),DATA!AB843,"n/a")</f>
        <v>2400971.3199999998</v>
      </c>
      <c r="J240" s="77">
        <f>+IF(ISNUMBER(DATA!AC843),DATA!AC843,"n/a")</f>
        <v>0.40115803564307401</v>
      </c>
      <c r="K240" s="86">
        <f>+IF(ISNUMBER(DATA!AL843),DATA!AL843,"n/a")</f>
        <v>4737573.1100000003</v>
      </c>
      <c r="L240" s="77">
        <f>+IF(ISNUMBER(DATA!AM843),DATA!AM843,"n/a")</f>
        <v>0.20848525894956199</v>
      </c>
      <c r="R240" s="66"/>
      <c r="S240" s="66"/>
      <c r="T240" s="66"/>
      <c r="U240" s="66"/>
      <c r="V240" s="66"/>
      <c r="W240" s="66"/>
      <c r="X240" s="66"/>
      <c r="Y240" s="66"/>
    </row>
    <row r="241" spans="1:25" x14ac:dyDescent="0.2">
      <c r="A241" s="75" t="s">
        <v>19</v>
      </c>
      <c r="B241" s="66" t="s">
        <v>28</v>
      </c>
      <c r="C241" s="66" t="s">
        <v>9</v>
      </c>
      <c r="D241" s="66" t="s">
        <v>323</v>
      </c>
      <c r="E241" s="86">
        <f>+IF(ISNUMBER(DATA!H844),DATA!H844,"n/a")</f>
        <v>88352.43</v>
      </c>
      <c r="F241" s="77">
        <f>+IF(ISNUMBER(DATA!I844),DATA!I844,"n/a")</f>
        <v>0.126850835071072</v>
      </c>
      <c r="G241" s="86">
        <f>+IF(ISNUMBER(DATA!R844),DATA!R844,"n/a")</f>
        <v>250627.17</v>
      </c>
      <c r="H241" s="77">
        <f>+IF(ISNUMBER(DATA!S844),DATA!S844,"n/a")</f>
        <v>0.19996297083984799</v>
      </c>
      <c r="I241" s="86">
        <f>+IF(ISNUMBER(DATA!AB844),DATA!AB844,"n/a")</f>
        <v>493165.08</v>
      </c>
      <c r="J241" s="77">
        <f>+IF(ISNUMBER(DATA!AC844),DATA!AC844,"n/a")</f>
        <v>0.38553039735173</v>
      </c>
      <c r="K241" s="86">
        <f>+IF(ISNUMBER(DATA!AL844),DATA!AL844,"n/a")</f>
        <v>1012805.05</v>
      </c>
      <c r="L241" s="77">
        <f>+IF(ISNUMBER(DATA!AM844),DATA!AM844,"n/a")</f>
        <v>0.47159296325182798</v>
      </c>
      <c r="R241" s="66"/>
      <c r="S241" s="66"/>
      <c r="T241" s="66"/>
      <c r="U241" s="66"/>
      <c r="V241" s="66"/>
      <c r="W241" s="66"/>
      <c r="X241" s="66"/>
      <c r="Y241" s="66"/>
    </row>
    <row r="242" spans="1:25" x14ac:dyDescent="0.2">
      <c r="A242" s="75" t="s">
        <v>19</v>
      </c>
      <c r="B242" s="66" t="s">
        <v>28</v>
      </c>
      <c r="C242" s="66" t="s">
        <v>9</v>
      </c>
      <c r="D242" s="66" t="s">
        <v>324</v>
      </c>
      <c r="E242" s="86">
        <f>+IF(ISNUMBER(DATA!H845),DATA!H845,"n/a")</f>
        <v>171168.89</v>
      </c>
      <c r="F242" s="77">
        <f>+IF(ISNUMBER(DATA!I845),DATA!I845,"n/a")</f>
        <v>0.25530256383479</v>
      </c>
      <c r="G242" s="86">
        <f>+IF(ISNUMBER(DATA!R845),DATA!R845,"n/a")</f>
        <v>468120.83</v>
      </c>
      <c r="H242" s="77">
        <f>+IF(ISNUMBER(DATA!S845),DATA!S845,"n/a")</f>
        <v>0.25493061100123299</v>
      </c>
      <c r="I242" s="86">
        <f>+IF(ISNUMBER(DATA!AB845),DATA!AB845,"n/a")</f>
        <v>921881.46</v>
      </c>
      <c r="J242" s="77">
        <f>+IF(ISNUMBER(DATA!AC845),DATA!AC845,"n/a")</f>
        <v>0.43878201211944201</v>
      </c>
      <c r="K242" s="86">
        <f>+IF(ISNUMBER(DATA!AL845),DATA!AL845,"n/a")</f>
        <v>1814980.38</v>
      </c>
      <c r="L242" s="77">
        <f>+IF(ISNUMBER(DATA!AM845),DATA!AM845,"n/a")</f>
        <v>0.62229114337714697</v>
      </c>
      <c r="R242" s="66"/>
      <c r="S242" s="66"/>
      <c r="T242" s="66"/>
      <c r="U242" s="66"/>
      <c r="V242" s="66"/>
      <c r="W242" s="66"/>
      <c r="X242" s="66"/>
      <c r="Y242" s="66"/>
    </row>
    <row r="243" spans="1:25" x14ac:dyDescent="0.2">
      <c r="A243" s="75" t="s">
        <v>19</v>
      </c>
      <c r="B243" s="66" t="s">
        <v>28</v>
      </c>
      <c r="C243" s="66" t="s">
        <v>9</v>
      </c>
      <c r="D243" s="66" t="s">
        <v>325</v>
      </c>
      <c r="E243" s="86">
        <f>+IF(ISNUMBER(DATA!H846),DATA!H846,"n/a")</f>
        <v>202066.7</v>
      </c>
      <c r="F243" s="77">
        <f>+IF(ISNUMBER(DATA!I846),DATA!I846,"n/a")</f>
        <v>0.13000011687726101</v>
      </c>
      <c r="G243" s="86">
        <f>+IF(ISNUMBER(DATA!R846),DATA!R846,"n/a")</f>
        <v>551437.98</v>
      </c>
      <c r="H243" s="77">
        <f>+IF(ISNUMBER(DATA!S846),DATA!S846,"n/a")</f>
        <v>0.172508944655372</v>
      </c>
      <c r="I243" s="86">
        <f>+IF(ISNUMBER(DATA!AB846),DATA!AB846,"n/a")</f>
        <v>1110871.3999999999</v>
      </c>
      <c r="J243" s="77">
        <f>+IF(ISNUMBER(DATA!AC846),DATA!AC846,"n/a")</f>
        <v>0.279630327178647</v>
      </c>
      <c r="K243" s="86">
        <f>+IF(ISNUMBER(DATA!AL846),DATA!AL846,"n/a")</f>
        <v>2223012.2000000002</v>
      </c>
      <c r="L243" s="77">
        <f>+IF(ISNUMBER(DATA!AM846),DATA!AM846,"n/a")</f>
        <v>0.41069269879408299</v>
      </c>
      <c r="R243" s="66"/>
      <c r="S243" s="66"/>
      <c r="T243" s="66"/>
      <c r="U243" s="66"/>
      <c r="V243" s="66"/>
      <c r="W243" s="66"/>
      <c r="X243" s="66"/>
      <c r="Y243" s="66"/>
    </row>
    <row r="244" spans="1:25" x14ac:dyDescent="0.2">
      <c r="A244" s="75" t="s">
        <v>19</v>
      </c>
      <c r="B244" s="66" t="s">
        <v>28</v>
      </c>
      <c r="C244" s="66" t="s">
        <v>9</v>
      </c>
      <c r="D244" s="66" t="s">
        <v>326</v>
      </c>
      <c r="E244" s="86">
        <f>+IF(ISNUMBER(DATA!H847),DATA!H847,"n/a")</f>
        <v>255546.77</v>
      </c>
      <c r="F244" s="77">
        <f>+IF(ISNUMBER(DATA!I847),DATA!I847,"n/a")</f>
        <v>0.30078420132189498</v>
      </c>
      <c r="G244" s="86">
        <f>+IF(ISNUMBER(DATA!R847),DATA!R847,"n/a")</f>
        <v>755419.73</v>
      </c>
      <c r="H244" s="77">
        <f>+IF(ISNUMBER(DATA!S847),DATA!S847,"n/a")</f>
        <v>0.46780294912266202</v>
      </c>
      <c r="I244" s="86">
        <f>+IF(ISNUMBER(DATA!AB847),DATA!AB847,"n/a")</f>
        <v>1469102.24</v>
      </c>
      <c r="J244" s="77">
        <f>+IF(ISNUMBER(DATA!AC847),DATA!AC847,"n/a")</f>
        <v>0.52205514740010905</v>
      </c>
      <c r="K244" s="86">
        <f>+IF(ISNUMBER(DATA!AL847),DATA!AL847,"n/a")</f>
        <v>2878989.37</v>
      </c>
      <c r="L244" s="77">
        <f>+IF(ISNUMBER(DATA!AM847),DATA!AM847,"n/a")</f>
        <v>0.57155030483685099</v>
      </c>
      <c r="R244" s="66"/>
      <c r="S244" s="66"/>
      <c r="T244" s="66"/>
      <c r="U244" s="66"/>
      <c r="V244" s="66"/>
      <c r="W244" s="66"/>
      <c r="X244" s="66"/>
      <c r="Y244" s="66"/>
    </row>
    <row r="245" spans="1:25" x14ac:dyDescent="0.2">
      <c r="A245" s="75" t="s">
        <v>19</v>
      </c>
      <c r="B245" s="66" t="s">
        <v>28</v>
      </c>
      <c r="C245" s="66" t="s">
        <v>9</v>
      </c>
      <c r="D245" s="66" t="s">
        <v>327</v>
      </c>
      <c r="E245" s="86">
        <f>+IF(ISNUMBER(DATA!H848),DATA!H848,"n/a")</f>
        <v>1896040.01</v>
      </c>
      <c r="F245" s="77">
        <f>+IF(ISNUMBER(DATA!I848),DATA!I848,"n/a")</f>
        <v>0.43356405893635502</v>
      </c>
      <c r="G245" s="86">
        <f>+IF(ISNUMBER(DATA!R848),DATA!R848,"n/a")</f>
        <v>5323165.87</v>
      </c>
      <c r="H245" s="77">
        <f>+IF(ISNUMBER(DATA!S848),DATA!S848,"n/a")</f>
        <v>0.44341419571441798</v>
      </c>
      <c r="I245" s="86">
        <f>+IF(ISNUMBER(DATA!AB848),DATA!AB848,"n/a")</f>
        <v>10482545.59</v>
      </c>
      <c r="J245" s="77">
        <f>+IF(ISNUMBER(DATA!AC848),DATA!AC848,"n/a")</f>
        <v>0.42566610417804301</v>
      </c>
      <c r="K245" s="86">
        <f>+IF(ISNUMBER(DATA!AL848),DATA!AL848,"n/a")</f>
        <v>20491310.739999998</v>
      </c>
      <c r="L245" s="77">
        <f>+IF(ISNUMBER(DATA!AM848),DATA!AM848,"n/a")</f>
        <v>0.382003904125092</v>
      </c>
      <c r="R245" s="66"/>
      <c r="S245" s="66"/>
      <c r="T245" s="66"/>
      <c r="U245" s="66"/>
      <c r="V245" s="66"/>
      <c r="W245" s="66"/>
      <c r="X245" s="66"/>
      <c r="Y245" s="66"/>
    </row>
    <row r="246" spans="1:25" x14ac:dyDescent="0.2">
      <c r="A246" s="75"/>
      <c r="E246" s="80"/>
      <c r="F246" s="77"/>
      <c r="G246" s="81"/>
      <c r="H246" s="77"/>
      <c r="I246" s="81"/>
      <c r="J246" s="82"/>
      <c r="K246" s="81"/>
      <c r="L246" s="77"/>
      <c r="R246" s="66"/>
      <c r="S246" s="66"/>
      <c r="T246" s="66"/>
      <c r="U246" s="66"/>
      <c r="V246" s="66"/>
      <c r="W246" s="66"/>
      <c r="X246" s="66"/>
      <c r="Y246" s="66"/>
    </row>
    <row r="247" spans="1:25" x14ac:dyDescent="0.2">
      <c r="A247" s="75" t="s">
        <v>19</v>
      </c>
      <c r="B247" s="66" t="s">
        <v>28</v>
      </c>
      <c r="C247" s="66" t="s">
        <v>25</v>
      </c>
      <c r="D247" s="66" t="s">
        <v>319</v>
      </c>
      <c r="E247" s="86">
        <f>+IF(ISNUMBER(DATA!J840),DATA!J840,"n/a")</f>
        <v>249278.71</v>
      </c>
      <c r="F247" s="77">
        <f>+IF(ISNUMBER(DATA!K840),DATA!K840,"n/a")</f>
        <v>0.39234811161810101</v>
      </c>
      <c r="G247" s="86">
        <f>+IF(ISNUMBER(DATA!T840),DATA!T840,"n/a")</f>
        <v>735461.1</v>
      </c>
      <c r="H247" s="77">
        <f>+IF(ISNUMBER(DATA!U840),DATA!U840,"n/a")</f>
        <v>0.30193750762417199</v>
      </c>
      <c r="I247" s="86">
        <f>+IF(ISNUMBER(DATA!AD840),DATA!AD840,"n/a")</f>
        <v>1471036.24</v>
      </c>
      <c r="J247" s="77">
        <f>+IF(ISNUMBER(DATA!AE840),DATA!AE840,"n/a")</f>
        <v>0.22900773454581499</v>
      </c>
      <c r="K247" s="86">
        <f>+IF(ISNUMBER(DATA!AN840),DATA!AN840,"n/a")</f>
        <v>2964756.32</v>
      </c>
      <c r="L247" s="77">
        <f>+IF(ISNUMBER(DATA!AO840),DATA!AO840,"n/a")</f>
        <v>0.14790096800010499</v>
      </c>
      <c r="R247" s="66"/>
      <c r="S247" s="66"/>
      <c r="T247" s="66"/>
      <c r="U247" s="66"/>
      <c r="V247" s="66"/>
      <c r="W247" s="66"/>
      <c r="X247" s="66"/>
      <c r="Y247" s="66"/>
    </row>
    <row r="248" spans="1:25" x14ac:dyDescent="0.2">
      <c r="A248" s="75" t="s">
        <v>19</v>
      </c>
      <c r="B248" s="66" t="s">
        <v>28</v>
      </c>
      <c r="C248" s="66" t="s">
        <v>25</v>
      </c>
      <c r="D248" s="66" t="s">
        <v>320</v>
      </c>
      <c r="E248" s="86">
        <f>+IF(ISNUMBER(DATA!J841),DATA!J841,"n/a")</f>
        <v>789791.61</v>
      </c>
      <c r="F248" s="77">
        <f>+IF(ISNUMBER(DATA!K841),DATA!K841,"n/a")</f>
        <v>0.72815264078007402</v>
      </c>
      <c r="G248" s="86">
        <f>+IF(ISNUMBER(DATA!T841),DATA!T841,"n/a")</f>
        <v>2036067.82</v>
      </c>
      <c r="H248" s="77">
        <f>+IF(ISNUMBER(DATA!U841),DATA!U841,"n/a")</f>
        <v>0.53776207755189398</v>
      </c>
      <c r="I248" s="86">
        <f>+IF(ISNUMBER(DATA!AD841),DATA!AD841,"n/a")</f>
        <v>3973305.56</v>
      </c>
      <c r="J248" s="77">
        <f>+IF(ISNUMBER(DATA!AE841),DATA!AE841,"n/a")</f>
        <v>0.46078269041000702</v>
      </c>
      <c r="K248" s="86">
        <f>+IF(ISNUMBER(DATA!AN841),DATA!AN841,"n/a")</f>
        <v>7628646.6799999997</v>
      </c>
      <c r="L248" s="77">
        <f>+IF(ISNUMBER(DATA!AO841),DATA!AO841,"n/a")</f>
        <v>0.36609057593912397</v>
      </c>
      <c r="R248" s="66"/>
      <c r="S248" s="66"/>
      <c r="T248" s="66"/>
      <c r="U248" s="66"/>
      <c r="V248" s="66"/>
      <c r="W248" s="66"/>
      <c r="X248" s="66"/>
      <c r="Y248" s="66"/>
    </row>
    <row r="249" spans="1:25" x14ac:dyDescent="0.2">
      <c r="A249" s="75" t="s">
        <v>19</v>
      </c>
      <c r="B249" s="66" t="s">
        <v>28</v>
      </c>
      <c r="C249" s="66" t="s">
        <v>25</v>
      </c>
      <c r="D249" s="66" t="s">
        <v>321</v>
      </c>
      <c r="E249" s="86">
        <f>+IF(ISNUMBER(DATA!J842),DATA!J842,"n/a")</f>
        <v>339195.17</v>
      </c>
      <c r="F249" s="77">
        <f>+IF(ISNUMBER(DATA!K842),DATA!K842,"n/a")</f>
        <v>0.415627759720476</v>
      </c>
      <c r="G249" s="86">
        <f>+IF(ISNUMBER(DATA!T842),DATA!T842,"n/a")</f>
        <v>937638.05</v>
      </c>
      <c r="H249" s="77">
        <f>+IF(ISNUMBER(DATA!U842),DATA!U842,"n/a")</f>
        <v>0.42979315807082102</v>
      </c>
      <c r="I249" s="86">
        <f>+IF(ISNUMBER(DATA!AD842),DATA!AD842,"n/a")</f>
        <v>1870984.99</v>
      </c>
      <c r="J249" s="77">
        <f>+IF(ISNUMBER(DATA!AE842),DATA!AE842,"n/a")</f>
        <v>0.46129231324553899</v>
      </c>
      <c r="K249" s="86">
        <f>+IF(ISNUMBER(DATA!AN842),DATA!AN842,"n/a")</f>
        <v>3666547.96</v>
      </c>
      <c r="L249" s="77">
        <f>+IF(ISNUMBER(DATA!AO842),DATA!AO842,"n/a")</f>
        <v>0.42223204990526603</v>
      </c>
      <c r="R249" s="66"/>
      <c r="S249" s="66"/>
      <c r="T249" s="66"/>
      <c r="U249" s="66"/>
      <c r="V249" s="66"/>
      <c r="W249" s="66"/>
      <c r="X249" s="66"/>
      <c r="Y249" s="66"/>
    </row>
    <row r="250" spans="1:25" x14ac:dyDescent="0.2">
      <c r="A250" s="75" t="s">
        <v>19</v>
      </c>
      <c r="B250" s="66" t="s">
        <v>28</v>
      </c>
      <c r="C250" s="66" t="s">
        <v>25</v>
      </c>
      <c r="D250" s="66" t="s">
        <v>322</v>
      </c>
      <c r="E250" s="86">
        <f>+IF(ISNUMBER(DATA!J843),DATA!J843,"n/a")</f>
        <v>488018.49</v>
      </c>
      <c r="F250" s="77">
        <f>+IF(ISNUMBER(DATA!K843),DATA!K843,"n/a")</f>
        <v>0.24907798246125501</v>
      </c>
      <c r="G250" s="86">
        <f>+IF(ISNUMBER(DATA!T843),DATA!T843,"n/a")</f>
        <v>1460165.99</v>
      </c>
      <c r="H250" s="77">
        <f>+IF(ISNUMBER(DATA!U843),DATA!U843,"n/a")</f>
        <v>0.31935271492735601</v>
      </c>
      <c r="I250" s="86">
        <f>+IF(ISNUMBER(DATA!AD843),DATA!AD843,"n/a")</f>
        <v>3014400.48</v>
      </c>
      <c r="J250" s="77">
        <f>+IF(ISNUMBER(DATA!AE843),DATA!AE843,"n/a")</f>
        <v>0.176883826776143</v>
      </c>
      <c r="K250" s="86">
        <f>+IF(ISNUMBER(DATA!AN843),DATA!AN843,"n/a")</f>
        <v>6154286.4100000001</v>
      </c>
      <c r="L250" s="77">
        <f>+IF(ISNUMBER(DATA!AO843),DATA!AO843,"n/a")</f>
        <v>6.29036244366524E-2</v>
      </c>
      <c r="R250" s="66"/>
      <c r="S250" s="66"/>
      <c r="T250" s="66"/>
      <c r="U250" s="66"/>
      <c r="V250" s="66"/>
      <c r="W250" s="66"/>
      <c r="X250" s="66"/>
      <c r="Y250" s="66"/>
    </row>
    <row r="251" spans="1:25" x14ac:dyDescent="0.2">
      <c r="A251" s="75" t="s">
        <v>19</v>
      </c>
      <c r="B251" s="66" t="s">
        <v>28</v>
      </c>
      <c r="C251" s="66" t="s">
        <v>25</v>
      </c>
      <c r="D251" s="66" t="s">
        <v>323</v>
      </c>
      <c r="E251" s="86">
        <f>+IF(ISNUMBER(DATA!J844),DATA!J844,"n/a")</f>
        <v>162149.09</v>
      </c>
      <c r="F251" s="77">
        <f>+IF(ISNUMBER(DATA!K844),DATA!K844,"n/a")</f>
        <v>0.10354179353668599</v>
      </c>
      <c r="G251" s="86">
        <f>+IF(ISNUMBER(DATA!T844),DATA!T844,"n/a")</f>
        <v>454200.99</v>
      </c>
      <c r="H251" s="77">
        <f>+IF(ISNUMBER(DATA!U844),DATA!U844,"n/a")</f>
        <v>0.16167807331277601</v>
      </c>
      <c r="I251" s="86">
        <f>+IF(ISNUMBER(DATA!AD844),DATA!AD844,"n/a")</f>
        <v>905978.69</v>
      </c>
      <c r="J251" s="77">
        <f>+IF(ISNUMBER(DATA!AE844),DATA!AE844,"n/a")</f>
        <v>0.32793885791171401</v>
      </c>
      <c r="K251" s="86">
        <f>+IF(ISNUMBER(DATA!AN844),DATA!AN844,"n/a")</f>
        <v>1899320.66</v>
      </c>
      <c r="L251" s="77">
        <f>+IF(ISNUMBER(DATA!AO844),DATA!AO844,"n/a")</f>
        <v>0.37431800310445001</v>
      </c>
      <c r="R251" s="66"/>
      <c r="S251" s="66"/>
      <c r="T251" s="66"/>
      <c r="U251" s="66"/>
      <c r="V251" s="66"/>
      <c r="W251" s="66"/>
      <c r="X251" s="66"/>
      <c r="Y251" s="66"/>
    </row>
    <row r="252" spans="1:25" x14ac:dyDescent="0.2">
      <c r="A252" s="75" t="s">
        <v>19</v>
      </c>
      <c r="B252" s="66" t="s">
        <v>28</v>
      </c>
      <c r="C252" s="66" t="s">
        <v>25</v>
      </c>
      <c r="D252" s="66" t="s">
        <v>324</v>
      </c>
      <c r="E252" s="86">
        <f>+IF(ISNUMBER(DATA!J845),DATA!J845,"n/a")</f>
        <v>293914.52</v>
      </c>
      <c r="F252" s="77">
        <f>+IF(ISNUMBER(DATA!K845),DATA!K845,"n/a")</f>
        <v>0.28809840533056202</v>
      </c>
      <c r="G252" s="86">
        <f>+IF(ISNUMBER(DATA!T845),DATA!T845,"n/a")</f>
        <v>796162.1</v>
      </c>
      <c r="H252" s="77">
        <f>+IF(ISNUMBER(DATA!U845),DATA!U845,"n/a")</f>
        <v>0.29607883790273098</v>
      </c>
      <c r="I252" s="86">
        <f>+IF(ISNUMBER(DATA!AD845),DATA!AD845,"n/a")</f>
        <v>1570127.01</v>
      </c>
      <c r="J252" s="77">
        <f>+IF(ISNUMBER(DATA!AE845),DATA!AE845,"n/a")</f>
        <v>0.50052743095382202</v>
      </c>
      <c r="K252" s="86">
        <f>+IF(ISNUMBER(DATA!AN845),DATA!AN845,"n/a")</f>
        <v>3071633.89</v>
      </c>
      <c r="L252" s="77">
        <f>+IF(ISNUMBER(DATA!AO845),DATA!AO845,"n/a")</f>
        <v>0.61792590823867699</v>
      </c>
      <c r="R252" s="66"/>
      <c r="S252" s="66"/>
      <c r="T252" s="66"/>
      <c r="U252" s="66"/>
      <c r="V252" s="66"/>
      <c r="W252" s="66"/>
      <c r="X252" s="66"/>
      <c r="Y252" s="66"/>
    </row>
    <row r="253" spans="1:25" x14ac:dyDescent="0.2">
      <c r="A253" s="75" t="s">
        <v>19</v>
      </c>
      <c r="B253" s="66" t="s">
        <v>28</v>
      </c>
      <c r="C253" s="66" t="s">
        <v>25</v>
      </c>
      <c r="D253" s="66" t="s">
        <v>325</v>
      </c>
      <c r="E253" s="86">
        <f>+IF(ISNUMBER(DATA!J846),DATA!J846,"n/a")</f>
        <v>367408.68</v>
      </c>
      <c r="F253" s="77">
        <f>+IF(ISNUMBER(DATA!K846),DATA!K846,"n/a")</f>
        <v>1.68581353675771E-2</v>
      </c>
      <c r="G253" s="86">
        <f>+IF(ISNUMBER(DATA!T846),DATA!T846,"n/a")</f>
        <v>1003392.14</v>
      </c>
      <c r="H253" s="77">
        <f>+IF(ISNUMBER(DATA!U846),DATA!U846,"n/a")</f>
        <v>5.7533698690163497E-2</v>
      </c>
      <c r="I253" s="86">
        <f>+IF(ISNUMBER(DATA!AD846),DATA!AD846,"n/a")</f>
        <v>2042782.92</v>
      </c>
      <c r="J253" s="77">
        <f>+IF(ISNUMBER(DATA!AE846),DATA!AE846,"n/a")</f>
        <v>0.14519647504366801</v>
      </c>
      <c r="K253" s="86">
        <f>+IF(ISNUMBER(DATA!AN846),DATA!AN846,"n/a")</f>
        <v>4165205.65</v>
      </c>
      <c r="L253" s="77">
        <f>+IF(ISNUMBER(DATA!AO846),DATA!AO846,"n/a")</f>
        <v>0.21549890260167601</v>
      </c>
      <c r="R253" s="66"/>
      <c r="S253" s="66"/>
      <c r="T253" s="66"/>
      <c r="U253" s="66"/>
      <c r="V253" s="66"/>
      <c r="W253" s="66"/>
      <c r="X253" s="66"/>
      <c r="Y253" s="66"/>
    </row>
    <row r="254" spans="1:25" x14ac:dyDescent="0.2">
      <c r="A254" s="75" t="s">
        <v>19</v>
      </c>
      <c r="B254" s="66" t="s">
        <v>28</v>
      </c>
      <c r="C254" s="66" t="s">
        <v>25</v>
      </c>
      <c r="D254" s="66" t="s">
        <v>326</v>
      </c>
      <c r="E254" s="86">
        <f>+IF(ISNUMBER(DATA!J847),DATA!J847,"n/a")</f>
        <v>395272.29</v>
      </c>
      <c r="F254" s="77">
        <f>+IF(ISNUMBER(DATA!K847),DATA!K847,"n/a")</f>
        <v>0.33115698212662598</v>
      </c>
      <c r="G254" s="86">
        <f>+IF(ISNUMBER(DATA!T847),DATA!T847,"n/a")</f>
        <v>1172955.8</v>
      </c>
      <c r="H254" s="77">
        <f>+IF(ISNUMBER(DATA!U847),DATA!U847,"n/a")</f>
        <v>0.64780185555661896</v>
      </c>
      <c r="I254" s="86">
        <f>+IF(ISNUMBER(DATA!AD847),DATA!AD847,"n/a")</f>
        <v>2274720.83</v>
      </c>
      <c r="J254" s="77">
        <f>+IF(ISNUMBER(DATA!AE847),DATA!AE847,"n/a")</f>
        <v>0.76862797136613903</v>
      </c>
      <c r="K254" s="86">
        <f>+IF(ISNUMBER(DATA!AN847),DATA!AN847,"n/a")</f>
        <v>4420872.41</v>
      </c>
      <c r="L254" s="77">
        <f>+IF(ISNUMBER(DATA!AO847),DATA!AO847,"n/a")</f>
        <v>0.77583998982909597</v>
      </c>
      <c r="R254" s="66"/>
      <c r="S254" s="66"/>
      <c r="T254" s="66"/>
      <c r="U254" s="66"/>
      <c r="V254" s="66"/>
      <c r="W254" s="66"/>
      <c r="X254" s="66"/>
      <c r="Y254" s="66"/>
    </row>
    <row r="255" spans="1:25" x14ac:dyDescent="0.2">
      <c r="A255" s="75" t="s">
        <v>19</v>
      </c>
      <c r="B255" s="66" t="s">
        <v>28</v>
      </c>
      <c r="C255" s="66" t="s">
        <v>25</v>
      </c>
      <c r="D255" s="66" t="s">
        <v>327</v>
      </c>
      <c r="E255" s="86">
        <f>+IF(ISNUMBER(DATA!J848),DATA!J848,"n/a")</f>
        <v>3085028.62</v>
      </c>
      <c r="F255" s="77">
        <f>+IF(ISNUMBER(DATA!K848),DATA!K848,"n/a")</f>
        <v>0.34147491620197001</v>
      </c>
      <c r="G255" s="86">
        <f>+IF(ISNUMBER(DATA!T848),DATA!T848,"n/a")</f>
        <v>8596043.9499999993</v>
      </c>
      <c r="H255" s="77">
        <f>+IF(ISNUMBER(DATA!U848),DATA!U848,"n/a")</f>
        <v>0.360700896994266</v>
      </c>
      <c r="I255" s="86">
        <f>+IF(ISNUMBER(DATA!AD848),DATA!AD848,"n/a")</f>
        <v>17123336.640000001</v>
      </c>
      <c r="J255" s="77">
        <f>+IF(ISNUMBER(DATA!AE848),DATA!AE848,"n/a")</f>
        <v>0.36362922422176303</v>
      </c>
      <c r="K255" s="86">
        <f>+IF(ISNUMBER(DATA!AN848),DATA!AN848,"n/a")</f>
        <v>33971269.710000001</v>
      </c>
      <c r="L255" s="77">
        <f>+IF(ISNUMBER(DATA!AO848),DATA!AO848,"n/a")</f>
        <v>0.32020275984876401</v>
      </c>
      <c r="R255" s="66"/>
      <c r="S255" s="66"/>
      <c r="T255" s="66"/>
      <c r="U255" s="66"/>
      <c r="V255" s="66"/>
      <c r="W255" s="66"/>
      <c r="X255" s="66"/>
      <c r="Y255" s="66"/>
    </row>
    <row r="256" spans="1:25" x14ac:dyDescent="0.2">
      <c r="A256" s="75"/>
      <c r="E256" s="80"/>
      <c r="F256" s="77"/>
      <c r="G256" s="81"/>
      <c r="H256" s="77"/>
      <c r="I256" s="81"/>
      <c r="J256" s="82"/>
      <c r="K256" s="81"/>
      <c r="L256" s="77"/>
      <c r="R256" s="66"/>
      <c r="S256" s="66"/>
      <c r="T256" s="66"/>
      <c r="U256" s="66"/>
      <c r="V256" s="66"/>
      <c r="W256" s="66"/>
      <c r="X256" s="66"/>
      <c r="Y256" s="66"/>
    </row>
    <row r="257" spans="1:25" x14ac:dyDescent="0.2">
      <c r="A257" s="75" t="s">
        <v>19</v>
      </c>
      <c r="B257" s="66" t="s">
        <v>28</v>
      </c>
      <c r="C257" s="66" t="s">
        <v>10</v>
      </c>
      <c r="D257" s="66" t="s">
        <v>319</v>
      </c>
      <c r="E257" s="87">
        <f>+IF(ISNUMBER(DATA!L840),DATA!L840,"n/a")</f>
        <v>6.1987709318682702</v>
      </c>
      <c r="F257" s="77">
        <f>+IF(ISNUMBER(DATA!M840),DATA!M840,"n/a")</f>
        <v>-5.8264131474522203E-2</v>
      </c>
      <c r="G257" s="87">
        <f>+IF(ISNUMBER(DATA!V840),DATA!V840,"n/a")</f>
        <v>6.2574049030663303</v>
      </c>
      <c r="H257" s="77">
        <f>+IF(ISNUMBER(DATA!W840),DATA!W840,"n/a")</f>
        <v>-3.7387190181263599E-3</v>
      </c>
      <c r="I257" s="87">
        <f>+IF(ISNUMBER(DATA!AF840),DATA!AF840,"n/a")</f>
        <v>6.2386285296103301</v>
      </c>
      <c r="J257" s="77">
        <f>+IF(ISNUMBER(DATA!AG840),DATA!AG840,"n/a")</f>
        <v>4.0965375940695103E-2</v>
      </c>
      <c r="K257" s="87">
        <f>+IF(ISNUMBER(DATA!AP840),DATA!AP840,"n/a")</f>
        <v>6.2320951165986704</v>
      </c>
      <c r="L257" s="77">
        <f>+IF(ISNUMBER(DATA!AQ840),DATA!AQ840,"n/a")</f>
        <v>8.1591042167463296E-2</v>
      </c>
      <c r="R257" s="66"/>
      <c r="S257" s="66"/>
      <c r="T257" s="66"/>
      <c r="U257" s="66"/>
      <c r="V257" s="66"/>
      <c r="W257" s="66"/>
      <c r="X257" s="66"/>
      <c r="Y257" s="66"/>
    </row>
    <row r="258" spans="1:25" x14ac:dyDescent="0.2">
      <c r="A258" s="75" t="s">
        <v>19</v>
      </c>
      <c r="B258" s="66" t="s">
        <v>28</v>
      </c>
      <c r="C258" s="66" t="s">
        <v>10</v>
      </c>
      <c r="D258" s="66" t="s">
        <v>320</v>
      </c>
      <c r="E258" s="87">
        <f>+IF(ISNUMBER(DATA!L841),DATA!L841,"n/a")</f>
        <v>3.5336657806922198</v>
      </c>
      <c r="F258" s="77">
        <f>+IF(ISNUMBER(DATA!M841),DATA!M841,"n/a")</f>
        <v>-0.15505689817738699</v>
      </c>
      <c r="G258" s="87">
        <f>+IF(ISNUMBER(DATA!V841),DATA!V841,"n/a")</f>
        <v>3.7785410631628502</v>
      </c>
      <c r="H258" s="77">
        <f>+IF(ISNUMBER(DATA!W841),DATA!W841,"n/a")</f>
        <v>-8.8958721445447198E-2</v>
      </c>
      <c r="I258" s="87">
        <f>+IF(ISNUMBER(DATA!AF841),DATA!AF841,"n/a")</f>
        <v>3.8523996965782601</v>
      </c>
      <c r="J258" s="77">
        <f>+IF(ISNUMBER(DATA!AG841),DATA!AG841,"n/a")</f>
        <v>1.04722965298076E-2</v>
      </c>
      <c r="K258" s="87">
        <f>+IF(ISNUMBER(DATA!AP841),DATA!AP841,"n/a")</f>
        <v>3.99440442153755</v>
      </c>
      <c r="L258" s="77">
        <f>+IF(ISNUMBER(DATA!AQ841),DATA!AQ841,"n/a")</f>
        <v>6.2977054274063707E-2</v>
      </c>
      <c r="R258" s="66"/>
      <c r="S258" s="66"/>
      <c r="T258" s="66"/>
      <c r="U258" s="66"/>
      <c r="V258" s="66"/>
      <c r="W258" s="66"/>
      <c r="X258" s="66"/>
      <c r="Y258" s="66"/>
    </row>
    <row r="259" spans="1:25" x14ac:dyDescent="0.2">
      <c r="A259" s="75" t="s">
        <v>19</v>
      </c>
      <c r="B259" s="66" t="s">
        <v>28</v>
      </c>
      <c r="C259" s="66" t="s">
        <v>10</v>
      </c>
      <c r="D259" s="66" t="s">
        <v>321</v>
      </c>
      <c r="E259" s="87">
        <f>+IF(ISNUMBER(DATA!L842),DATA!L842,"n/a")</f>
        <v>5.2349469098468902</v>
      </c>
      <c r="F259" s="77">
        <f>+IF(ISNUMBER(DATA!M842),DATA!M842,"n/a")</f>
        <v>-0.14808069091210299</v>
      </c>
      <c r="G259" s="87">
        <f>+IF(ISNUMBER(DATA!V842),DATA!V842,"n/a")</f>
        <v>5.2155642104685196</v>
      </c>
      <c r="H259" s="77">
        <f>+IF(ISNUMBER(DATA!W842),DATA!W842,"n/a")</f>
        <v>-0.151843307809998</v>
      </c>
      <c r="I259" s="87">
        <f>+IF(ISNUMBER(DATA!AF842),DATA!AF842,"n/a")</f>
        <v>5.43014512171482</v>
      </c>
      <c r="J259" s="77">
        <f>+IF(ISNUMBER(DATA!AG842),DATA!AG842,"n/a")</f>
        <v>-0.118976014218428</v>
      </c>
      <c r="K259" s="87">
        <f>+IF(ISNUMBER(DATA!AP842),DATA!AP842,"n/a")</f>
        <v>5.7290744939030898</v>
      </c>
      <c r="L259" s="77">
        <f>+IF(ISNUMBER(DATA!AQ842),DATA!AQ842,"n/a")</f>
        <v>-0.10092857403486399</v>
      </c>
      <c r="R259" s="66"/>
      <c r="S259" s="66"/>
      <c r="T259" s="66"/>
      <c r="U259" s="66"/>
      <c r="V259" s="66"/>
      <c r="W259" s="66"/>
      <c r="X259" s="66"/>
      <c r="Y259" s="66"/>
    </row>
    <row r="260" spans="1:25" x14ac:dyDescent="0.2">
      <c r="A260" s="75" t="s">
        <v>19</v>
      </c>
      <c r="B260" s="66" t="s">
        <v>28</v>
      </c>
      <c r="C260" s="66" t="s">
        <v>10</v>
      </c>
      <c r="D260" s="66" t="s">
        <v>322</v>
      </c>
      <c r="E260" s="87">
        <f>+IF(ISNUMBER(DATA!L843),DATA!L843,"n/a")</f>
        <v>3.90923970134804</v>
      </c>
      <c r="F260" s="77">
        <f>+IF(ISNUMBER(DATA!M843),DATA!M843,"n/a")</f>
        <v>-0.193314572801491</v>
      </c>
      <c r="G260" s="87">
        <f>+IF(ISNUMBER(DATA!V843),DATA!V843,"n/a")</f>
        <v>3.8569052084895001</v>
      </c>
      <c r="H260" s="77">
        <f>+IF(ISNUMBER(DATA!W843),DATA!W843,"n/a")</f>
        <v>-0.217400313234868</v>
      </c>
      <c r="I260" s="87">
        <f>+IF(ISNUMBER(DATA!AF843),DATA!AF843,"n/a")</f>
        <v>3.9611469578070602</v>
      </c>
      <c r="J260" s="77">
        <f>+IF(ISNUMBER(DATA!AG843),DATA!AG843,"n/a")</f>
        <v>-0.18996141327301799</v>
      </c>
      <c r="K260" s="87">
        <f>+IF(ISNUMBER(DATA!AP843),DATA!AP843,"n/a")</f>
        <v>4.1784525305193698</v>
      </c>
      <c r="L260" s="77">
        <f>+IF(ISNUMBER(DATA!AQ843),DATA!AQ843,"n/a")</f>
        <v>-0.12763231779098899</v>
      </c>
      <c r="R260" s="66"/>
      <c r="S260" s="66"/>
      <c r="T260" s="66"/>
      <c r="U260" s="66"/>
      <c r="V260" s="66"/>
      <c r="W260" s="66"/>
      <c r="X260" s="66"/>
      <c r="Y260" s="66"/>
    </row>
    <row r="261" spans="1:25" x14ac:dyDescent="0.2">
      <c r="A261" s="75" t="s">
        <v>19</v>
      </c>
      <c r="B261" s="66" t="s">
        <v>28</v>
      </c>
      <c r="C261" s="66" t="s">
        <v>10</v>
      </c>
      <c r="D261" s="66" t="s">
        <v>323</v>
      </c>
      <c r="E261" s="87">
        <f>+IF(ISNUMBER(DATA!L844),DATA!L844,"n/a")</f>
        <v>6.0581708958089804</v>
      </c>
      <c r="F261" s="77">
        <f>+IF(ISNUMBER(DATA!M844),DATA!M844,"n/a")</f>
        <v>3.4984045104054999E-2</v>
      </c>
      <c r="G261" s="87">
        <f>+IF(ISNUMBER(DATA!V844),DATA!V844,"n/a")</f>
        <v>5.9902182193574598</v>
      </c>
      <c r="H261" s="77">
        <f>+IF(ISNUMBER(DATA!W844),DATA!W844,"n/a")</f>
        <v>9.8863649519906199E-3</v>
      </c>
      <c r="I261" s="87">
        <f>+IF(ISNUMBER(DATA!AF844),DATA!AF844,"n/a")</f>
        <v>6.0531042465537102</v>
      </c>
      <c r="J261" s="77">
        <f>+IF(ISNUMBER(DATA!AG844),DATA!AG844,"n/a")</f>
        <v>-1.07274666086731E-2</v>
      </c>
      <c r="K261" s="87">
        <f>+IF(ISNUMBER(DATA!AP844),DATA!AP844,"n/a")</f>
        <v>6.0777609274361302</v>
      </c>
      <c r="L261" s="77">
        <f>+IF(ISNUMBER(DATA!AQ844),DATA!AQ844,"n/a")</f>
        <v>-3.3352895746837301E-2</v>
      </c>
      <c r="R261" s="66"/>
      <c r="S261" s="66"/>
      <c r="T261" s="66"/>
      <c r="U261" s="66"/>
      <c r="V261" s="66"/>
      <c r="W261" s="66"/>
      <c r="X261" s="66"/>
      <c r="Y261" s="66"/>
    </row>
    <row r="262" spans="1:25" x14ac:dyDescent="0.2">
      <c r="A262" s="75" t="s">
        <v>19</v>
      </c>
      <c r="B262" s="66" t="s">
        <v>28</v>
      </c>
      <c r="C262" s="66" t="s">
        <v>10</v>
      </c>
      <c r="D262" s="66" t="s">
        <v>324</v>
      </c>
      <c r="E262" s="87">
        <f>+IF(ISNUMBER(DATA!L845),DATA!L845,"n/a")</f>
        <v>5.33433727355479</v>
      </c>
      <c r="F262" s="77">
        <f>+IF(ISNUMBER(DATA!M845),DATA!M845,"n/a")</f>
        <v>2.89659636239619E-2</v>
      </c>
      <c r="G262" s="87">
        <f>+IF(ISNUMBER(DATA!V845),DATA!V845,"n/a")</f>
        <v>5.3226300782214704</v>
      </c>
      <c r="H262" s="77">
        <f>+IF(ISNUMBER(DATA!W845),DATA!W845,"n/a")</f>
        <v>4.7392702269921497E-2</v>
      </c>
      <c r="I262" s="87">
        <f>+IF(ISNUMBER(DATA!AF845),DATA!AF845,"n/a")</f>
        <v>5.2780112748986197</v>
      </c>
      <c r="J262" s="77">
        <f>+IF(ISNUMBER(DATA!AG845),DATA!AG845,"n/a")</f>
        <v>2.79891583446585E-2</v>
      </c>
      <c r="K262" s="87">
        <f>+IF(ISNUMBER(DATA!AP845),DATA!AP845,"n/a")</f>
        <v>5.2647596113408097</v>
      </c>
      <c r="L262" s="77">
        <f>+IF(ISNUMBER(DATA!AQ845),DATA!AQ845,"n/a")</f>
        <v>-2.2770321682930202E-2</v>
      </c>
      <c r="R262" s="66"/>
      <c r="S262" s="66"/>
      <c r="T262" s="66"/>
      <c r="U262" s="66"/>
      <c r="V262" s="66"/>
      <c r="W262" s="66"/>
      <c r="X262" s="66"/>
      <c r="Y262" s="66"/>
    </row>
    <row r="263" spans="1:25" x14ac:dyDescent="0.2">
      <c r="A263" s="75" t="s">
        <v>19</v>
      </c>
      <c r="B263" s="66" t="s">
        <v>28</v>
      </c>
      <c r="C263" s="66" t="s">
        <v>10</v>
      </c>
      <c r="D263" s="66" t="s">
        <v>325</v>
      </c>
      <c r="E263" s="87">
        <f>+IF(ISNUMBER(DATA!L846),DATA!L846,"n/a")</f>
        <v>5.8749706408824398</v>
      </c>
      <c r="F263" s="77">
        <f>+IF(ISNUMBER(DATA!M846),DATA!M846,"n/a")</f>
        <v>-5.26104141722697E-2</v>
      </c>
      <c r="G263" s="87">
        <f>+IF(ISNUMBER(DATA!V846),DATA!V846,"n/a")</f>
        <v>5.9486888081230802</v>
      </c>
      <c r="H263" s="77">
        <f>+IF(ISNUMBER(DATA!W846),DATA!W846,"n/a")</f>
        <v>-6.4944491262096102E-2</v>
      </c>
      <c r="I263" s="87">
        <f>+IF(ISNUMBER(DATA!AF846),DATA!AF846,"n/a")</f>
        <v>6.0241968242228596</v>
      </c>
      <c r="J263" s="77">
        <f>+IF(ISNUMBER(DATA!AG846),DATA!AG846,"n/a")</f>
        <v>-9.8529186395997906E-2</v>
      </c>
      <c r="K263" s="87">
        <f>+IF(ISNUMBER(DATA!AP846),DATA!AP846,"n/a")</f>
        <v>6.1459459781642201</v>
      </c>
      <c r="L263" s="77">
        <f>+IF(ISNUMBER(DATA!AQ846),DATA!AQ846,"n/a")</f>
        <v>-0.144629045038384</v>
      </c>
      <c r="R263" s="66"/>
      <c r="S263" s="66"/>
      <c r="T263" s="66"/>
      <c r="U263" s="66"/>
      <c r="V263" s="66"/>
      <c r="W263" s="66"/>
      <c r="X263" s="66"/>
      <c r="Y263" s="66"/>
    </row>
    <row r="264" spans="1:25" x14ac:dyDescent="0.2">
      <c r="A264" s="75" t="s">
        <v>19</v>
      </c>
      <c r="B264" s="66" t="s">
        <v>28</v>
      </c>
      <c r="C264" s="66" t="s">
        <v>10</v>
      </c>
      <c r="D264" s="66" t="s">
        <v>326</v>
      </c>
      <c r="E264" s="87">
        <f>+IF(ISNUMBER(DATA!L847),DATA!L847,"n/a")</f>
        <v>4.7776231333309402</v>
      </c>
      <c r="F264" s="77">
        <f>+IF(ISNUMBER(DATA!M847),DATA!M847,"n/a")</f>
        <v>5.8829637723279697E-2</v>
      </c>
      <c r="G264" s="87">
        <f>+IF(ISNUMBER(DATA!V847),DATA!V847,"n/a")</f>
        <v>4.8146394984944303</v>
      </c>
      <c r="H264" s="77">
        <f>+IF(ISNUMBER(DATA!W847),DATA!W847,"n/a")</f>
        <v>0.105677486042354</v>
      </c>
      <c r="I264" s="87">
        <f>+IF(ISNUMBER(DATA!AF847),DATA!AF847,"n/a")</f>
        <v>4.7386815433621603</v>
      </c>
      <c r="J264" s="77">
        <f>+IF(ISNUMBER(DATA!AG847),DATA!AG847,"n/a")</f>
        <v>0.114772000749352</v>
      </c>
      <c r="K264" s="87">
        <f>+IF(ISNUMBER(DATA!AP847),DATA!AP847,"n/a")</f>
        <v>4.63527972317591</v>
      </c>
      <c r="L264" s="77">
        <f>+IF(ISNUMBER(DATA!AQ847),DATA!AQ847,"n/a")</f>
        <v>6.9944913527760805E-2</v>
      </c>
      <c r="R264" s="66"/>
      <c r="S264" s="66"/>
      <c r="T264" s="66"/>
      <c r="U264" s="66"/>
      <c r="V264" s="66"/>
      <c r="W264" s="66"/>
      <c r="X264" s="66"/>
      <c r="Y264" s="66"/>
    </row>
    <row r="265" spans="1:25" x14ac:dyDescent="0.2">
      <c r="A265" s="75" t="s">
        <v>19</v>
      </c>
      <c r="B265" s="66" t="s">
        <v>28</v>
      </c>
      <c r="C265" s="66" t="s">
        <v>10</v>
      </c>
      <c r="D265" s="66" t="s">
        <v>327</v>
      </c>
      <c r="E265" s="87">
        <f>+IF(ISNUMBER(DATA!L848),DATA!L848,"n/a")</f>
        <v>4.6686421981148003</v>
      </c>
      <c r="F265" s="77">
        <f>+IF(ISNUMBER(DATA!M848),DATA!M848,"n/a")</f>
        <v>-9.9355300615283595E-2</v>
      </c>
      <c r="G265" s="87">
        <f>+IF(ISNUMBER(DATA!V848),DATA!V848,"n/a")</f>
        <v>4.7351882348915</v>
      </c>
      <c r="H265" s="77">
        <f>+IF(ISNUMBER(DATA!W848),DATA!W848,"n/a")</f>
        <v>-8.2542709512276893E-2</v>
      </c>
      <c r="I265" s="87">
        <f>+IF(ISNUMBER(DATA!AF848),DATA!AF848,"n/a")</f>
        <v>4.7926382364534001</v>
      </c>
      <c r="J265" s="77">
        <f>+IF(ISNUMBER(DATA!AG848),DATA!AG848,"n/a")</f>
        <v>-5.60296016214228E-2</v>
      </c>
      <c r="K265" s="87">
        <f>+IF(ISNUMBER(DATA!AP848),DATA!AP848,"n/a")</f>
        <v>4.9092735333728097</v>
      </c>
      <c r="L265" s="77">
        <f>+IF(ISNUMBER(DATA!AQ848),DATA!AQ848,"n/a")</f>
        <v>-3.8736164245535498E-2</v>
      </c>
      <c r="R265" s="66"/>
      <c r="S265" s="66"/>
      <c r="T265" s="66"/>
      <c r="U265" s="66"/>
      <c r="V265" s="66"/>
      <c r="W265" s="66"/>
      <c r="X265" s="66"/>
      <c r="Y265" s="66"/>
    </row>
    <row r="266" spans="1:25" x14ac:dyDescent="0.2">
      <c r="A266" s="75"/>
      <c r="E266" s="88"/>
      <c r="F266" s="77"/>
      <c r="G266" s="89"/>
      <c r="H266" s="77"/>
      <c r="I266" s="89"/>
      <c r="J266" s="82"/>
      <c r="K266" s="89"/>
      <c r="L266" s="77"/>
      <c r="R266" s="66"/>
      <c r="S266" s="66"/>
      <c r="T266" s="66"/>
      <c r="U266" s="66"/>
      <c r="V266" s="66"/>
      <c r="W266" s="66"/>
      <c r="X266" s="66"/>
      <c r="Y266" s="66"/>
    </row>
    <row r="267" spans="1:25" x14ac:dyDescent="0.2">
      <c r="A267" s="75" t="s">
        <v>19</v>
      </c>
      <c r="B267" s="66" t="s">
        <v>28</v>
      </c>
      <c r="C267" s="66" t="s">
        <v>26</v>
      </c>
      <c r="D267" s="66" t="s">
        <v>319</v>
      </c>
      <c r="E267" s="87">
        <f>+IF(ISNUMBER(DATA!N840),DATA!N840,"n/a")</f>
        <v>3.1935816339871099</v>
      </c>
      <c r="F267" s="77">
        <f>+IF(ISNUMBER(DATA!O840),DATA!O840,"n/a")</f>
        <v>-2.0955036904819001E-2</v>
      </c>
      <c r="G267" s="87">
        <f>+IF(ISNUMBER(DATA!X840),DATA!X840,"n/a")</f>
        <v>3.23988238127074</v>
      </c>
      <c r="H267" s="77">
        <f>+IF(ISNUMBER(DATA!Y840),DATA!Y840,"n/a")</f>
        <v>3.2673489161326098E-2</v>
      </c>
      <c r="I267" s="87">
        <f>+IF(ISNUMBER(DATA!AH840),DATA!AH840,"n/a")</f>
        <v>3.2058570086621399</v>
      </c>
      <c r="J267" s="77">
        <f>+IF(ISNUMBER(DATA!AI840),DATA!AI840,"n/a")</f>
        <v>6.0783053405277898E-2</v>
      </c>
      <c r="K267" s="87">
        <f>+IF(ISNUMBER(DATA!AR840),DATA!AR840,"n/a")</f>
        <v>3.1514733831480601</v>
      </c>
      <c r="L267" s="77">
        <f>+IF(ISNUMBER(DATA!AS840),DATA!AS840,"n/a")</f>
        <v>8.1091253390414203E-2</v>
      </c>
      <c r="R267" s="66"/>
      <c r="S267" s="66"/>
      <c r="T267" s="66"/>
      <c r="U267" s="66"/>
      <c r="V267" s="66"/>
      <c r="W267" s="66"/>
      <c r="X267" s="66"/>
      <c r="Y267" s="66"/>
    </row>
    <row r="268" spans="1:25" x14ac:dyDescent="0.2">
      <c r="A268" s="75" t="s">
        <v>19</v>
      </c>
      <c r="B268" s="66" t="s">
        <v>28</v>
      </c>
      <c r="C268" s="66" t="s">
        <v>26</v>
      </c>
      <c r="D268" s="66" t="s">
        <v>320</v>
      </c>
      <c r="E268" s="87">
        <f>+IF(ISNUMBER(DATA!N841),DATA!N841,"n/a")</f>
        <v>2.0431307949700801</v>
      </c>
      <c r="F268" s="77">
        <f>+IF(ISNUMBER(DATA!O841),DATA!O841,"n/a")</f>
        <v>-0.137657036961152</v>
      </c>
      <c r="G268" s="87">
        <f>+IF(ISNUMBER(DATA!X841),DATA!X841,"n/a")</f>
        <v>2.1759807784791798</v>
      </c>
      <c r="H268" s="77">
        <f>+IF(ISNUMBER(DATA!Y841),DATA!Y841,"n/a")</f>
        <v>-7.7176992678248693E-2</v>
      </c>
      <c r="I268" s="87">
        <f>+IF(ISNUMBER(DATA!AH841),DATA!AH841,"n/a")</f>
        <v>2.1987157665266501</v>
      </c>
      <c r="J268" s="77">
        <f>+IF(ISNUMBER(DATA!AI841),DATA!AI841,"n/a")</f>
        <v>1.5365945217223001E-2</v>
      </c>
      <c r="K268" s="87">
        <f>+IF(ISNUMBER(DATA!AR841),DATA!AR841,"n/a")</f>
        <v>2.2623116542081099</v>
      </c>
      <c r="L268" s="77">
        <f>+IF(ISNUMBER(DATA!AS841),DATA!AS841,"n/a")</f>
        <v>7.9676568540315199E-2</v>
      </c>
      <c r="R268" s="66"/>
      <c r="S268" s="66"/>
      <c r="T268" s="66"/>
      <c r="U268" s="66"/>
      <c r="V268" s="66"/>
      <c r="W268" s="66"/>
      <c r="X268" s="66"/>
      <c r="Y268" s="66"/>
    </row>
    <row r="269" spans="1:25" x14ac:dyDescent="0.2">
      <c r="A269" s="75" t="s">
        <v>19</v>
      </c>
      <c r="B269" s="66" t="s">
        <v>28</v>
      </c>
      <c r="C269" s="66" t="s">
        <v>26</v>
      </c>
      <c r="D269" s="66" t="s">
        <v>321</v>
      </c>
      <c r="E269" s="87">
        <f>+IF(ISNUMBER(DATA!N842),DATA!N842,"n/a")</f>
        <v>3.0781461599232101</v>
      </c>
      <c r="F269" s="77">
        <f>+IF(ISNUMBER(DATA!O842),DATA!O842,"n/a")</f>
        <v>-4.09839862270239E-2</v>
      </c>
      <c r="G269" s="87">
        <f>+IF(ISNUMBER(DATA!X842),DATA!X842,"n/a")</f>
        <v>3.0920088727201298</v>
      </c>
      <c r="H269" s="77">
        <f>+IF(ISNUMBER(DATA!Y842),DATA!Y842,"n/a")</f>
        <v>-3.9851833044733498E-2</v>
      </c>
      <c r="I269" s="87">
        <f>+IF(ISNUMBER(DATA!AH842),DATA!AH842,"n/a")</f>
        <v>3.0848729524013998</v>
      </c>
      <c r="J269" s="77">
        <f>+IF(ISNUMBER(DATA!AI842),DATA!AI842,"n/a")</f>
        <v>-3.0023198546083499E-2</v>
      </c>
      <c r="K269" s="87">
        <f>+IF(ISNUMBER(DATA!AR842),DATA!AR842,"n/a")</f>
        <v>3.13143079683049</v>
      </c>
      <c r="L269" s="77">
        <f>+IF(ISNUMBER(DATA!AS842),DATA!AS842,"n/a")</f>
        <v>-3.76647788990782E-3</v>
      </c>
      <c r="R269" s="66"/>
      <c r="S269" s="66"/>
      <c r="T269" s="66"/>
      <c r="U269" s="66"/>
      <c r="V269" s="66"/>
      <c r="W269" s="66"/>
      <c r="X269" s="66"/>
      <c r="Y269" s="66"/>
    </row>
    <row r="270" spans="1:25" x14ac:dyDescent="0.2">
      <c r="A270" s="75" t="s">
        <v>19</v>
      </c>
      <c r="B270" s="66" t="s">
        <v>28</v>
      </c>
      <c r="C270" s="66" t="s">
        <v>26</v>
      </c>
      <c r="D270" s="66" t="s">
        <v>322</v>
      </c>
      <c r="E270" s="87">
        <f>+IF(ISNUMBER(DATA!N843),DATA!N843,"n/a")</f>
        <v>3.1591665717419799</v>
      </c>
      <c r="F270" s="77">
        <f>+IF(ISNUMBER(DATA!O843),DATA!O843,"n/a")</f>
        <v>-1.9543252158410501E-2</v>
      </c>
      <c r="G270" s="87">
        <f>+IF(ISNUMBER(DATA!X843),DATA!X843,"n/a")</f>
        <v>3.1389604479145499</v>
      </c>
      <c r="H270" s="77">
        <f>+IF(ISNUMBER(DATA!Y843),DATA!Y843,"n/a")</f>
        <v>-5.0878474474672801E-2</v>
      </c>
      <c r="I270" s="87">
        <f>+IF(ISNUMBER(DATA!AH843),DATA!AH843,"n/a")</f>
        <v>3.1550553097045699</v>
      </c>
      <c r="J270" s="77">
        <f>+IF(ISNUMBER(DATA!AI843),DATA!AI843,"n/a")</f>
        <v>-3.55954860195744E-2</v>
      </c>
      <c r="K270" s="87">
        <f>+IF(ISNUMBER(DATA!AR843),DATA!AR843,"n/a")</f>
        <v>3.2165750878662802</v>
      </c>
      <c r="L270" s="77">
        <f>+IF(ISNUMBER(DATA!AS843),DATA!AS843,"n/a")</f>
        <v>-8.1476249623815295E-3</v>
      </c>
      <c r="R270" s="66"/>
      <c r="S270" s="66"/>
      <c r="T270" s="66"/>
      <c r="U270" s="66"/>
      <c r="V270" s="66"/>
      <c r="W270" s="66"/>
      <c r="X270" s="66"/>
      <c r="Y270" s="66"/>
    </row>
    <row r="271" spans="1:25" x14ac:dyDescent="0.2">
      <c r="A271" s="75" t="s">
        <v>19</v>
      </c>
      <c r="B271" s="66" t="s">
        <v>28</v>
      </c>
      <c r="C271" s="66" t="s">
        <v>26</v>
      </c>
      <c r="D271" s="66" t="s">
        <v>323</v>
      </c>
      <c r="E271" s="87">
        <f>+IF(ISNUMBER(DATA!N844),DATA!N844,"n/a")</f>
        <v>3.3009998390986999</v>
      </c>
      <c r="F271" s="77">
        <f>+IF(ISNUMBER(DATA!O844),DATA!O844,"n/a")</f>
        <v>5.68450079022478E-2</v>
      </c>
      <c r="G271" s="87">
        <f>+IF(ISNUMBER(DATA!X844),DATA!X844,"n/a")</f>
        <v>3.3053900653100698</v>
      </c>
      <c r="H271" s="77">
        <f>+IF(ISNUMBER(DATA!Y844),DATA!Y844,"n/a")</f>
        <v>4.3168731972930703E-2</v>
      </c>
      <c r="I271" s="87">
        <f>+IF(ISNUMBER(DATA!AH844),DATA!AH844,"n/a")</f>
        <v>3.2949777659781398</v>
      </c>
      <c r="J271" s="77">
        <f>+IF(ISNUMBER(DATA!AI844),DATA!AI844,"n/a")</f>
        <v>3.21764124248285E-2</v>
      </c>
      <c r="K271" s="87">
        <f>+IF(ISNUMBER(DATA!AR844),DATA!AR844,"n/a")</f>
        <v>3.2409414005953101</v>
      </c>
      <c r="L271" s="77">
        <f>+IF(ISNUMBER(DATA!AS844),DATA!AS844,"n/a")</f>
        <v>3.5066901076313203E-2</v>
      </c>
      <c r="R271" s="66"/>
      <c r="S271" s="66"/>
      <c r="T271" s="66"/>
      <c r="U271" s="66"/>
      <c r="V271" s="66"/>
      <c r="W271" s="66"/>
      <c r="X271" s="66"/>
      <c r="Y271" s="66"/>
    </row>
    <row r="272" spans="1:25" x14ac:dyDescent="0.2">
      <c r="A272" s="75" t="s">
        <v>19</v>
      </c>
      <c r="B272" s="66" t="s">
        <v>28</v>
      </c>
      <c r="C272" s="66" t="s">
        <v>26</v>
      </c>
      <c r="D272" s="66" t="s">
        <v>324</v>
      </c>
      <c r="E272" s="87">
        <f>+IF(ISNUMBER(DATA!N845),DATA!N845,"n/a")</f>
        <v>3.1065923180658102</v>
      </c>
      <c r="F272" s="77">
        <f>+IF(ISNUMBER(DATA!O845),DATA!O845,"n/a")</f>
        <v>2.7678063186621599E-3</v>
      </c>
      <c r="G272" s="87">
        <f>+IF(ISNUMBER(DATA!X845),DATA!X845,"n/a")</f>
        <v>3.12955616701674</v>
      </c>
      <c r="H272" s="77">
        <f>+IF(ISNUMBER(DATA!Y845),DATA!Y845,"n/a")</f>
        <v>1.41398234267519E-2</v>
      </c>
      <c r="I272" s="87">
        <f>+IF(ISNUMBER(DATA!AH845),DATA!AH845,"n/a")</f>
        <v>3.0989217490118799</v>
      </c>
      <c r="J272" s="77">
        <f>+IF(ISNUMBER(DATA!AI845),DATA!AI845,"n/a")</f>
        <v>-1.4311715221408301E-2</v>
      </c>
      <c r="K272" s="87">
        <f>+IF(ISNUMBER(DATA!AR845),DATA!AR845,"n/a")</f>
        <v>3.11086403594798</v>
      </c>
      <c r="L272" s="77">
        <f>+IF(ISNUMBER(DATA!AS845),DATA!AS845,"n/a")</f>
        <v>-2.0133713103746301E-2</v>
      </c>
      <c r="R272" s="66"/>
      <c r="S272" s="66"/>
      <c r="T272" s="66"/>
      <c r="U272" s="66"/>
      <c r="V272" s="66"/>
      <c r="W272" s="66"/>
      <c r="X272" s="66"/>
      <c r="Y272" s="66"/>
    </row>
    <row r="273" spans="1:25" x14ac:dyDescent="0.2">
      <c r="A273" s="75" t="s">
        <v>19</v>
      </c>
      <c r="B273" s="66" t="s">
        <v>28</v>
      </c>
      <c r="C273" s="66" t="s">
        <v>26</v>
      </c>
      <c r="D273" s="66" t="s">
        <v>325</v>
      </c>
      <c r="E273" s="87">
        <f>+IF(ISNUMBER(DATA!N846),DATA!N846,"n/a")</f>
        <v>3.23110474689928</v>
      </c>
      <c r="F273" s="77">
        <f>+IF(ISNUMBER(DATA!O846),DATA!O846,"n/a")</f>
        <v>5.2802063019979903E-2</v>
      </c>
      <c r="G273" s="87">
        <f>+IF(ISNUMBER(DATA!X846),DATA!X846,"n/a")</f>
        <v>3.2692432093398698</v>
      </c>
      <c r="H273" s="77">
        <f>+IF(ISNUMBER(DATA!Y846),DATA!Y846,"n/a")</f>
        <v>3.6714904784971802E-2</v>
      </c>
      <c r="I273" s="87">
        <f>+IF(ISNUMBER(DATA!AH846),DATA!AH846,"n/a")</f>
        <v>3.2759760689598898</v>
      </c>
      <c r="J273" s="77">
        <f>+IF(ISNUMBER(DATA!AI846),DATA!AI846,"n/a")</f>
        <v>7.2938725296927097E-3</v>
      </c>
      <c r="K273" s="87">
        <f>+IF(ISNUMBER(DATA!AR846),DATA!AR846,"n/a")</f>
        <v>3.2801532596595799</v>
      </c>
      <c r="L273" s="77">
        <f>+IF(ISNUMBER(DATA!AS846),DATA!AS846,"n/a")</f>
        <v>-7.2672559867345398E-3</v>
      </c>
      <c r="R273" s="66"/>
      <c r="S273" s="66"/>
      <c r="T273" s="66"/>
      <c r="U273" s="66"/>
      <c r="V273" s="66"/>
      <c r="W273" s="66"/>
      <c r="X273" s="66"/>
      <c r="Y273" s="66"/>
    </row>
    <row r="274" spans="1:25" x14ac:dyDescent="0.2">
      <c r="A274" s="75" t="s">
        <v>19</v>
      </c>
      <c r="B274" s="66" t="s">
        <v>28</v>
      </c>
      <c r="C274" s="66" t="s">
        <v>26</v>
      </c>
      <c r="D274" s="66" t="s">
        <v>326</v>
      </c>
      <c r="E274" s="87">
        <f>+IF(ISNUMBER(DATA!N847),DATA!N847,"n/a")</f>
        <v>3.0887724510109198</v>
      </c>
      <c r="F274" s="77">
        <f>+IF(ISNUMBER(DATA!O847),DATA!O847,"n/a")</f>
        <v>3.4670503280139202E-2</v>
      </c>
      <c r="G274" s="87">
        <f>+IF(ISNUMBER(DATA!X847),DATA!X847,"n/a")</f>
        <v>3.1007764060674798</v>
      </c>
      <c r="H274" s="77">
        <f>+IF(ISNUMBER(DATA!Y847),DATA!Y847,"n/a")</f>
        <v>-1.5102046815401299E-2</v>
      </c>
      <c r="I274" s="87">
        <f>+IF(ISNUMBER(DATA!AH847),DATA!AH847,"n/a")</f>
        <v>3.0604228783538199</v>
      </c>
      <c r="J274" s="77">
        <f>+IF(ISNUMBER(DATA!AI847),DATA!AI847,"n/a")</f>
        <v>-4.0643657463217603E-2</v>
      </c>
      <c r="K274" s="87">
        <f>+IF(ISNUMBER(DATA!AR847),DATA!AR847,"n/a")</f>
        <v>3.0186170991530599</v>
      </c>
      <c r="L274" s="77">
        <f>+IF(ISNUMBER(DATA!AS847),DATA!AS847,"n/a")</f>
        <v>-5.3139773491071997E-2</v>
      </c>
      <c r="R274" s="66"/>
      <c r="S274" s="66"/>
      <c r="T274" s="66"/>
      <c r="U274" s="66"/>
      <c r="V274" s="66"/>
      <c r="W274" s="66"/>
      <c r="X274" s="66"/>
      <c r="Y274" s="66"/>
    </row>
    <row r="275" spans="1:25" x14ac:dyDescent="0.2">
      <c r="A275" s="75" t="s">
        <v>19</v>
      </c>
      <c r="B275" s="66" t="s">
        <v>28</v>
      </c>
      <c r="C275" s="66" t="s">
        <v>26</v>
      </c>
      <c r="D275" s="66" t="s">
        <v>327</v>
      </c>
      <c r="E275" s="87">
        <f>+IF(ISNUMBER(DATA!N848),DATA!N848,"n/a")</f>
        <v>2.8693193776594499</v>
      </c>
      <c r="F275" s="77">
        <f>+IF(ISNUMBER(DATA!O848),DATA!O848,"n/a")</f>
        <v>-3.75281301830344E-2</v>
      </c>
      <c r="G275" s="87">
        <f>+IF(ISNUMBER(DATA!X848),DATA!X848,"n/a")</f>
        <v>2.9323014803804002</v>
      </c>
      <c r="H275" s="77">
        <f>+IF(ISNUMBER(DATA!Y848),DATA!Y848,"n/a")</f>
        <v>-2.6772981500249201E-2</v>
      </c>
      <c r="I275" s="87">
        <f>+IF(ISNUMBER(DATA!AH848),DATA!AH848,"n/a")</f>
        <v>2.93395206005831</v>
      </c>
      <c r="J275" s="77">
        <f>+IF(ISNUMBER(DATA!AI848),DATA!AI848,"n/a")</f>
        <v>-1.3084659370046299E-2</v>
      </c>
      <c r="K275" s="87">
        <f>+IF(ISNUMBER(DATA!AR848),DATA!AR848,"n/a")</f>
        <v>2.9612507962982502</v>
      </c>
      <c r="L275" s="77">
        <f>+IF(ISNUMBER(DATA!AS848),DATA!AS848,"n/a")</f>
        <v>6.2623820443417797E-3</v>
      </c>
      <c r="R275" s="66"/>
      <c r="S275" s="66"/>
      <c r="T275" s="66"/>
      <c r="U275" s="66"/>
      <c r="V275" s="66"/>
      <c r="W275" s="66"/>
      <c r="X275" s="66"/>
      <c r="Y275" s="66"/>
    </row>
    <row r="276" spans="1:25" x14ac:dyDescent="0.2">
      <c r="A276" s="75"/>
      <c r="E276" s="88"/>
      <c r="F276" s="77"/>
      <c r="G276" s="89"/>
      <c r="H276" s="77"/>
      <c r="I276" s="89"/>
      <c r="J276" s="82"/>
      <c r="K276" s="89"/>
      <c r="L276" s="77"/>
      <c r="R276" s="66"/>
      <c r="S276" s="66"/>
      <c r="T276" s="66"/>
      <c r="U276" s="66"/>
      <c r="V276" s="66"/>
      <c r="W276" s="66"/>
      <c r="X276" s="66"/>
      <c r="Y276" s="66"/>
    </row>
    <row r="277" spans="1:25" x14ac:dyDescent="0.2">
      <c r="A277" s="75" t="s">
        <v>19</v>
      </c>
      <c r="B277" s="66" t="s">
        <v>22</v>
      </c>
      <c r="C277" s="66" t="s">
        <v>0</v>
      </c>
      <c r="D277" s="66" t="s">
        <v>319</v>
      </c>
      <c r="E277" s="76">
        <f t="array" ref="E277">IFERROR(INDEX(DATA!$F$133:$F$368,MATCH(1,(DATA!$D$133:$D$368=Topline!B277)*(DATA!$E$133:$E$368=Topline!D277),0)),"n/a")</f>
        <v>1053</v>
      </c>
      <c r="F277" s="77">
        <f t="array" ref="F277">IFERROR(INDEX(DATA!$G$133:$G$368,MATCH(1,(DATA!$D$133:$D$368=Topline!B277)*(DATA!$E$133:$E$368=Topline!D277),0)),"n/a")</f>
        <v>2.4340000000000002</v>
      </c>
      <c r="G277" s="76">
        <f t="array" ref="G277">IFERROR(INDEX(DATA!$P$133:$P$368,MATCH(1,(DATA!$D$133:$D$368=Topline!B277)*(DATA!$E$133:$E$368=Topline!D277),0)),"n/a")</f>
        <v>2845</v>
      </c>
      <c r="H277" s="77">
        <f t="array" ref="H277">IFERROR(INDEX(DATA!$Q$133:$Q$368,MATCH(1,(DATA!$D$133:$D$368=Topline!B277)*(DATA!$E$133:$E$368=Topline!D277),0)),"n/a")</f>
        <v>1.177</v>
      </c>
      <c r="I277" s="76">
        <f t="array" ref="I277">IFERROR(INDEX(DATA!$Z$133:$Z$368,MATCH(1,(DATA!$D$133:$D$368=Topline!B277)*(DATA!$E$133:$E$368=Topline!D277),0)),"n/a")</f>
        <v>4408</v>
      </c>
      <c r="J277" s="77">
        <f t="array" ref="J277">IFERROR(INDEX(DATA!$AA$133:$AA$368,MATCH(1,(DATA!$D$133:$D$368=Topline!B277)*(DATA!$E$133:$E$368=Topline!D277),0)),"n/a")</f>
        <v>1.21</v>
      </c>
      <c r="K277" s="76">
        <f t="array" ref="K277">IFERROR(INDEX(DATA!$AJ$133:$AJ$368,MATCH(1,(DATA!$D$133:$D$368=Topline!B277)*(DATA!$E$133:$E$368=Topline!D277),0)),"n/a")</f>
        <v>7051</v>
      </c>
      <c r="L277" s="77">
        <f t="array" ref="L277">IFERROR(INDEX(DATA!$AK$133:$AK$368,MATCH(1,(DATA!$D$133:$D$368=Topline!B277)*(DATA!$E$133:$E$368=Topline!D277),0)),"n/a")</f>
        <v>0.86399999999999999</v>
      </c>
      <c r="R277" s="66"/>
      <c r="S277" s="66"/>
      <c r="T277" s="66"/>
      <c r="U277" s="66"/>
      <c r="V277" s="66"/>
      <c r="W277" s="66"/>
      <c r="X277" s="66"/>
      <c r="Y277" s="66"/>
    </row>
    <row r="278" spans="1:25" x14ac:dyDescent="0.2">
      <c r="A278" s="75" t="s">
        <v>19</v>
      </c>
      <c r="B278" s="66" t="s">
        <v>22</v>
      </c>
      <c r="C278" s="66" t="s">
        <v>0</v>
      </c>
      <c r="D278" s="66" t="s">
        <v>320</v>
      </c>
      <c r="E278" s="76">
        <f t="array" ref="E278">IFERROR(INDEX(DATA!$F$133:$F$368,MATCH(1,(DATA!$D$133:$D$368=Topline!B278)*(DATA!$E$133:$E$368=Topline!D278),0)),"n/a")</f>
        <v>12264</v>
      </c>
      <c r="F278" s="77">
        <f t="array" ref="F278">IFERROR(INDEX(DATA!$G$133:$G$368,MATCH(1,(DATA!$D$133:$D$368=Topline!B278)*(DATA!$E$133:$E$368=Topline!D278),0)),"n/a")</f>
        <v>0.29899999999999999</v>
      </c>
      <c r="G278" s="76">
        <f t="array" ref="G278">IFERROR(INDEX(DATA!$P$133:$P$368,MATCH(1,(DATA!$D$133:$D$368=Topline!B278)*(DATA!$E$133:$E$368=Topline!D278),0)),"n/a")</f>
        <v>41495</v>
      </c>
      <c r="H278" s="77">
        <f t="array" ref="H278">IFERROR(INDEX(DATA!$Q$133:$Q$368,MATCH(1,(DATA!$D$133:$D$368=Topline!B278)*(DATA!$E$133:$E$368=Topline!D278),0)),"n/a")</f>
        <v>0.115</v>
      </c>
      <c r="I278" s="76">
        <f t="array" ref="I278">IFERROR(INDEX(DATA!$Z$133:$Z$368,MATCH(1,(DATA!$D$133:$D$368=Topline!B278)*(DATA!$E$133:$E$368=Topline!D278),0)),"n/a")</f>
        <v>61226</v>
      </c>
      <c r="J278" s="77">
        <f t="array" ref="J278">IFERROR(INDEX(DATA!$AA$133:$AA$368,MATCH(1,(DATA!$D$133:$D$368=Topline!B278)*(DATA!$E$133:$E$368=Topline!D278),0)),"n/a")</f>
        <v>5.6000000000000001E-2</v>
      </c>
      <c r="K278" s="76">
        <f t="array" ref="K278">IFERROR(INDEX(DATA!$AJ$133:$AJ$368,MATCH(1,(DATA!$D$133:$D$368=Topline!B278)*(DATA!$E$133:$E$368=Topline!D278),0)),"n/a")</f>
        <v>97638</v>
      </c>
      <c r="L278" s="77">
        <f t="array" ref="L278">IFERROR(INDEX(DATA!$AK$133:$AK$368,MATCH(1,(DATA!$D$133:$D$368=Topline!B278)*(DATA!$E$133:$E$368=Topline!D278),0)),"n/a")</f>
        <v>-1E-3</v>
      </c>
      <c r="R278" s="66"/>
      <c r="S278" s="66"/>
      <c r="T278" s="66"/>
      <c r="U278" s="66"/>
      <c r="V278" s="66"/>
      <c r="W278" s="66"/>
      <c r="X278" s="66"/>
      <c r="Y278" s="66"/>
    </row>
    <row r="279" spans="1:25" x14ac:dyDescent="0.2">
      <c r="A279" s="75" t="s">
        <v>19</v>
      </c>
      <c r="B279" s="66" t="s">
        <v>22</v>
      </c>
      <c r="C279" s="66" t="s">
        <v>0</v>
      </c>
      <c r="D279" s="66" t="s">
        <v>321</v>
      </c>
      <c r="E279" s="76">
        <f t="array" ref="E279">IFERROR(INDEX(DATA!$F$133:$F$368,MATCH(1,(DATA!$D$133:$D$368=Topline!B279)*(DATA!$E$133:$E$368=Topline!D279),0)),"n/a")</f>
        <v>1351</v>
      </c>
      <c r="F279" s="77">
        <f t="array" ref="F279">IFERROR(INDEX(DATA!$G$133:$G$368,MATCH(1,(DATA!$D$133:$D$368=Topline!B279)*(DATA!$E$133:$E$368=Topline!D279),0)),"n/a")</f>
        <v>0.13500000000000001</v>
      </c>
      <c r="G279" s="76">
        <f t="array" ref="G279">IFERROR(INDEX(DATA!$P$133:$P$368,MATCH(1,(DATA!$D$133:$D$368=Topline!B279)*(DATA!$E$133:$E$368=Topline!D279),0)),"n/a")</f>
        <v>4182</v>
      </c>
      <c r="H279" s="77">
        <f t="array" ref="H279">IFERROR(INDEX(DATA!$Q$133:$Q$368,MATCH(1,(DATA!$D$133:$D$368=Topline!B279)*(DATA!$E$133:$E$368=Topline!D279),0)),"n/a")</f>
        <v>8.3000000000000004E-2</v>
      </c>
      <c r="I279" s="76">
        <f t="array" ref="I279">IFERROR(INDEX(DATA!$Z$133:$Z$368,MATCH(1,(DATA!$D$133:$D$368=Topline!B279)*(DATA!$E$133:$E$368=Topline!D279),0)),"n/a")</f>
        <v>7269</v>
      </c>
      <c r="J279" s="77">
        <f t="array" ref="J279">IFERROR(INDEX(DATA!$AA$133:$AA$368,MATCH(1,(DATA!$D$133:$D$368=Topline!B279)*(DATA!$E$133:$E$368=Topline!D279),0)),"n/a")</f>
        <v>-5.0000000000000001E-3</v>
      </c>
      <c r="K279" s="76">
        <f t="array" ref="K279">IFERROR(INDEX(DATA!$AJ$133:$AJ$368,MATCH(1,(DATA!$D$133:$D$368=Topline!B279)*(DATA!$E$133:$E$368=Topline!D279),0)),"n/a")</f>
        <v>11439</v>
      </c>
      <c r="L279" s="77">
        <f t="array" ref="L279">IFERROR(INDEX(DATA!$AK$133:$AK$368,MATCH(1,(DATA!$D$133:$D$368=Topline!B279)*(DATA!$E$133:$E$368=Topline!D279),0)),"n/a")</f>
        <v>-0.17399999999999999</v>
      </c>
      <c r="R279" s="66"/>
      <c r="S279" s="66"/>
      <c r="T279" s="66"/>
      <c r="U279" s="66"/>
      <c r="V279" s="66"/>
      <c r="W279" s="66"/>
      <c r="X279" s="66"/>
      <c r="Y279" s="66"/>
    </row>
    <row r="280" spans="1:25" x14ac:dyDescent="0.2">
      <c r="A280" s="75" t="s">
        <v>19</v>
      </c>
      <c r="B280" s="66" t="s">
        <v>22</v>
      </c>
      <c r="C280" s="66" t="s">
        <v>0</v>
      </c>
      <c r="D280" s="66" t="s">
        <v>322</v>
      </c>
      <c r="E280" s="76">
        <f t="array" ref="E280">IFERROR(INDEX(DATA!$F$133:$F$368,MATCH(1,(DATA!$D$133:$D$368=Topline!B280)*(DATA!$E$133:$E$368=Topline!D280),0)),"n/a")</f>
        <v>13944</v>
      </c>
      <c r="F280" s="77">
        <f t="array" ref="F280">IFERROR(INDEX(DATA!$G$133:$G$368,MATCH(1,(DATA!$D$133:$D$368=Topline!B280)*(DATA!$E$133:$E$368=Topline!D280),0)),"n/a")</f>
        <v>1.119</v>
      </c>
      <c r="G280" s="76">
        <f t="array" ref="G280">IFERROR(INDEX(DATA!$P$133:$P$368,MATCH(1,(DATA!$D$133:$D$368=Topline!B280)*(DATA!$E$133:$E$368=Topline!D280),0)),"n/a")</f>
        <v>45626</v>
      </c>
      <c r="H280" s="77">
        <f t="array" ref="H280">IFERROR(INDEX(DATA!$Q$133:$Q$368,MATCH(1,(DATA!$D$133:$D$368=Topline!B280)*(DATA!$E$133:$E$368=Topline!D280),0)),"n/a")</f>
        <v>0.76700000000000002</v>
      </c>
      <c r="I280" s="76">
        <f t="array" ref="I280">IFERROR(INDEX(DATA!$Z$133:$Z$368,MATCH(1,(DATA!$D$133:$D$368=Topline!B280)*(DATA!$E$133:$E$368=Topline!D280),0)),"n/a")</f>
        <v>74210</v>
      </c>
      <c r="J280" s="77">
        <f t="array" ref="J280">IFERROR(INDEX(DATA!$AA$133:$AA$368,MATCH(1,(DATA!$D$133:$D$368=Topline!B280)*(DATA!$E$133:$E$368=Topline!D280),0)),"n/a")</f>
        <v>0.439</v>
      </c>
      <c r="K280" s="76">
        <f t="array" ref="K280">IFERROR(INDEX(DATA!$AJ$133:$AJ$368,MATCH(1,(DATA!$D$133:$D$368=Topline!B280)*(DATA!$E$133:$E$368=Topline!D280),0)),"n/a")</f>
        <v>123394</v>
      </c>
      <c r="L280" s="77">
        <f t="array" ref="L280">IFERROR(INDEX(DATA!$AK$133:$AK$368,MATCH(1,(DATA!$D$133:$D$368=Topline!B280)*(DATA!$E$133:$E$368=Topline!D280),0)),"n/a")</f>
        <v>0.182</v>
      </c>
      <c r="R280" s="66"/>
      <c r="S280" s="66"/>
      <c r="T280" s="66"/>
      <c r="U280" s="66"/>
      <c r="V280" s="66"/>
      <c r="W280" s="66"/>
      <c r="X280" s="66"/>
      <c r="Y280" s="66"/>
    </row>
    <row r="281" spans="1:25" x14ac:dyDescent="0.2">
      <c r="A281" s="75" t="s">
        <v>19</v>
      </c>
      <c r="B281" s="66" t="s">
        <v>22</v>
      </c>
      <c r="C281" s="66" t="s">
        <v>0</v>
      </c>
      <c r="D281" s="66" t="s">
        <v>323</v>
      </c>
      <c r="E281" s="76">
        <f t="array" ref="E281">IFERROR(INDEX(DATA!$F$133:$F$368,MATCH(1,(DATA!$D$133:$D$368=Topline!B281)*(DATA!$E$133:$E$368=Topline!D281),0)),"n/a")</f>
        <v>472</v>
      </c>
      <c r="F281" s="77">
        <f t="array" ref="F281">IFERROR(INDEX(DATA!$G$133:$G$368,MATCH(1,(DATA!$D$133:$D$368=Topline!B281)*(DATA!$E$133:$E$368=Topline!D281),0)),"n/a")</f>
        <v>4.0330000000000004</v>
      </c>
      <c r="G281" s="76">
        <f t="array" ref="G281">IFERROR(INDEX(DATA!$P$133:$P$368,MATCH(1,(DATA!$D$133:$D$368=Topline!B281)*(DATA!$E$133:$E$368=Topline!D281),0)),"n/a")</f>
        <v>1931</v>
      </c>
      <c r="H281" s="77">
        <f t="array" ref="H281">IFERROR(INDEX(DATA!$Q$133:$Q$368,MATCH(1,(DATA!$D$133:$D$368=Topline!B281)*(DATA!$E$133:$E$368=Topline!D281),0)),"n/a")</f>
        <v>0.66800000000000004</v>
      </c>
      <c r="I281" s="76">
        <f t="array" ref="I281">IFERROR(INDEX(DATA!$Z$133:$Z$368,MATCH(1,(DATA!$D$133:$D$368=Topline!B281)*(DATA!$E$133:$E$368=Topline!D281),0)),"n/a")</f>
        <v>7233</v>
      </c>
      <c r="J281" s="77">
        <f t="array" ref="J281">IFERROR(INDEX(DATA!$AA$133:$AA$368,MATCH(1,(DATA!$D$133:$D$368=Topline!B281)*(DATA!$E$133:$E$368=Topline!D281),0)),"n/a")</f>
        <v>0.82699999999999996</v>
      </c>
      <c r="K281" s="76">
        <f t="array" ref="K281">IFERROR(INDEX(DATA!$AJ$133:$AJ$368,MATCH(1,(DATA!$D$133:$D$368=Topline!B281)*(DATA!$E$133:$E$368=Topline!D281),0)),"n/a")</f>
        <v>8202</v>
      </c>
      <c r="L281" s="77">
        <f t="array" ref="L281">IFERROR(INDEX(DATA!$AK$133:$AK$368,MATCH(1,(DATA!$D$133:$D$368=Topline!B281)*(DATA!$E$133:$E$368=Topline!D281),0)),"n/a")</f>
        <v>-0.182</v>
      </c>
      <c r="R281" s="66"/>
      <c r="S281" s="66"/>
      <c r="T281" s="66"/>
      <c r="U281" s="66"/>
      <c r="V281" s="66"/>
      <c r="W281" s="66"/>
      <c r="X281" s="66"/>
      <c r="Y281" s="66"/>
    </row>
    <row r="282" spans="1:25" x14ac:dyDescent="0.2">
      <c r="A282" s="75" t="s">
        <v>19</v>
      </c>
      <c r="B282" s="66" t="s">
        <v>22</v>
      </c>
      <c r="C282" s="66" t="s">
        <v>0</v>
      </c>
      <c r="D282" s="66" t="s">
        <v>324</v>
      </c>
      <c r="E282" s="76">
        <f t="array" ref="E282">IFERROR(INDEX(DATA!$F$133:$F$368,MATCH(1,(DATA!$D$133:$D$368=Topline!B282)*(DATA!$E$133:$E$368=Topline!D282),0)),"n/a")</f>
        <v>2475</v>
      </c>
      <c r="F282" s="77">
        <f t="array" ref="F282">IFERROR(INDEX(DATA!$G$133:$G$368,MATCH(1,(DATA!$D$133:$D$368=Topline!B282)*(DATA!$E$133:$E$368=Topline!D282),0)),"n/a")</f>
        <v>5.3999999999999999E-2</v>
      </c>
      <c r="G282" s="76">
        <f t="array" ref="G282">IFERROR(INDEX(DATA!$P$133:$P$368,MATCH(1,(DATA!$D$133:$D$368=Topline!B282)*(DATA!$E$133:$E$368=Topline!D282),0)),"n/a")</f>
        <v>8604</v>
      </c>
      <c r="H282" s="77">
        <f t="array" ref="H282">IFERROR(INDEX(DATA!$Q$133:$Q$368,MATCH(1,(DATA!$D$133:$D$368=Topline!B282)*(DATA!$E$133:$E$368=Topline!D282),0)),"n/a")</f>
        <v>5.1999999999999998E-2</v>
      </c>
      <c r="I282" s="76">
        <f t="array" ref="I282">IFERROR(INDEX(DATA!$Z$133:$Z$368,MATCH(1,(DATA!$D$133:$D$368=Topline!B282)*(DATA!$E$133:$E$368=Topline!D282),0)),"n/a")</f>
        <v>13766</v>
      </c>
      <c r="J282" s="77">
        <f t="array" ref="J282">IFERROR(INDEX(DATA!$AA$133:$AA$368,MATCH(1,(DATA!$D$133:$D$368=Topline!B282)*(DATA!$E$133:$E$368=Topline!D282),0)),"n/a")</f>
        <v>6.6000000000000003E-2</v>
      </c>
      <c r="K282" s="76">
        <f t="array" ref="K282">IFERROR(INDEX(DATA!$AJ$133:$AJ$368,MATCH(1,(DATA!$D$133:$D$368=Topline!B282)*(DATA!$E$133:$E$368=Topline!D282),0)),"n/a")</f>
        <v>24688</v>
      </c>
      <c r="L282" s="77">
        <f t="array" ref="L282">IFERROR(INDEX(DATA!$AK$133:$AK$368,MATCH(1,(DATA!$D$133:$D$368=Topline!B282)*(DATA!$E$133:$E$368=Topline!D282),0)),"n/a")</f>
        <v>0.153</v>
      </c>
      <c r="R282" s="66"/>
      <c r="S282" s="66"/>
      <c r="T282" s="66"/>
      <c r="U282" s="66"/>
      <c r="V282" s="66"/>
      <c r="W282" s="66"/>
      <c r="X282" s="66"/>
      <c r="Y282" s="66"/>
    </row>
    <row r="283" spans="1:25" x14ac:dyDescent="0.2">
      <c r="A283" s="75" t="s">
        <v>19</v>
      </c>
      <c r="B283" s="66" t="s">
        <v>22</v>
      </c>
      <c r="C283" s="66" t="s">
        <v>0</v>
      </c>
      <c r="D283" s="66" t="s">
        <v>325</v>
      </c>
      <c r="E283" s="76">
        <f t="array" ref="E283">IFERROR(INDEX(DATA!$F$133:$F$368,MATCH(1,(DATA!$D$133:$D$368=Topline!B283)*(DATA!$E$133:$E$368=Topline!D283),0)),"n/a")</f>
        <v>326</v>
      </c>
      <c r="F283" s="77">
        <f t="array" ref="F283">IFERROR(INDEX(DATA!$G$133:$G$368,MATCH(1,(DATA!$D$133:$D$368=Topline!B283)*(DATA!$E$133:$E$368=Topline!D283),0)),"n/a")</f>
        <v>0.28899999999999998</v>
      </c>
      <c r="G283" s="76">
        <f t="array" ref="G283">IFERROR(INDEX(DATA!$P$133:$P$368,MATCH(1,(DATA!$D$133:$D$368=Topline!B283)*(DATA!$E$133:$E$368=Topline!D283),0)),"n/a")</f>
        <v>976</v>
      </c>
      <c r="H283" s="77">
        <f t="array" ref="H283">IFERROR(INDEX(DATA!$Q$133:$Q$368,MATCH(1,(DATA!$D$133:$D$368=Topline!B283)*(DATA!$E$133:$E$368=Topline!D283),0)),"n/a")</f>
        <v>0.13</v>
      </c>
      <c r="I283" s="76">
        <f t="array" ref="I283">IFERROR(INDEX(DATA!$Z$133:$Z$368,MATCH(1,(DATA!$D$133:$D$368=Topline!B283)*(DATA!$E$133:$E$368=Topline!D283),0)),"n/a")</f>
        <v>2168</v>
      </c>
      <c r="J283" s="77">
        <f t="array" ref="J283">IFERROR(INDEX(DATA!$AA$133:$AA$368,MATCH(1,(DATA!$D$133:$D$368=Topline!B283)*(DATA!$E$133:$E$368=Topline!D283),0)),"n/a")</f>
        <v>0.74299999999999999</v>
      </c>
      <c r="K283" s="76">
        <f t="array" ref="K283">IFERROR(INDEX(DATA!$AJ$133:$AJ$368,MATCH(1,(DATA!$D$133:$D$368=Topline!B283)*(DATA!$E$133:$E$368=Topline!D283),0)),"n/a")</f>
        <v>4225</v>
      </c>
      <c r="L283" s="77">
        <f t="array" ref="L283">IFERROR(INDEX(DATA!$AK$133:$AK$368,MATCH(1,(DATA!$D$133:$D$368=Topline!B283)*(DATA!$E$133:$E$368=Topline!D283),0)),"n/a")</f>
        <v>1.651</v>
      </c>
      <c r="R283" s="66"/>
      <c r="S283" s="66"/>
      <c r="T283" s="66"/>
      <c r="U283" s="66"/>
      <c r="V283" s="66"/>
      <c r="W283" s="66"/>
      <c r="X283" s="66"/>
      <c r="Y283" s="66"/>
    </row>
    <row r="284" spans="1:25" x14ac:dyDescent="0.2">
      <c r="A284" s="75" t="s">
        <v>19</v>
      </c>
      <c r="B284" s="66" t="s">
        <v>22</v>
      </c>
      <c r="C284" s="66" t="s">
        <v>0</v>
      </c>
      <c r="D284" s="66" t="s">
        <v>326</v>
      </c>
      <c r="E284" s="76">
        <f t="array" ref="E284">IFERROR(INDEX(DATA!$F$133:$F$368,MATCH(1,(DATA!$D$133:$D$368=Topline!B284)*(DATA!$E$133:$E$368=Topline!D284),0)),"n/a")</f>
        <v>4774</v>
      </c>
      <c r="F284" s="77">
        <f t="array" ref="F284">IFERROR(INDEX(DATA!$G$133:$G$368,MATCH(1,(DATA!$D$133:$D$368=Topline!B284)*(DATA!$E$133:$E$368=Topline!D284),0)),"n/a")</f>
        <v>0.32900000000000001</v>
      </c>
      <c r="G284" s="76">
        <f t="array" ref="G284">IFERROR(INDEX(DATA!$P$133:$P$368,MATCH(1,(DATA!$D$133:$D$368=Topline!B284)*(DATA!$E$133:$E$368=Topline!D284),0)),"n/a")</f>
        <v>18847</v>
      </c>
      <c r="H284" s="77">
        <f t="array" ref="H284">IFERROR(INDEX(DATA!$Q$133:$Q$368,MATCH(1,(DATA!$D$133:$D$368=Topline!B284)*(DATA!$E$133:$E$368=Topline!D284),0)),"n/a")</f>
        <v>0.55500000000000005</v>
      </c>
      <c r="I284" s="76">
        <f t="array" ref="I284">IFERROR(INDEX(DATA!$Z$133:$Z$368,MATCH(1,(DATA!$D$133:$D$368=Topline!B284)*(DATA!$E$133:$E$368=Topline!D284),0)),"n/a")</f>
        <v>36901</v>
      </c>
      <c r="J284" s="77">
        <f t="array" ref="J284">IFERROR(INDEX(DATA!$AA$133:$AA$368,MATCH(1,(DATA!$D$133:$D$368=Topline!B284)*(DATA!$E$133:$E$368=Topline!D284),0)),"n/a")</f>
        <v>1.1879999999999999</v>
      </c>
      <c r="K284" s="76">
        <f t="array" ref="K284">IFERROR(INDEX(DATA!$AJ$133:$AJ$368,MATCH(1,(DATA!$D$133:$D$368=Topline!B284)*(DATA!$E$133:$E$368=Topline!D284),0)),"n/a")</f>
        <v>58110</v>
      </c>
      <c r="L284" s="77">
        <f t="array" ref="L284">IFERROR(INDEX(DATA!$AK$133:$AK$368,MATCH(1,(DATA!$D$133:$D$368=Topline!B284)*(DATA!$E$133:$E$368=Topline!D284),0)),"n/a")</f>
        <v>1.452</v>
      </c>
      <c r="R284" s="66"/>
      <c r="S284" s="66"/>
      <c r="T284" s="66"/>
      <c r="U284" s="66"/>
      <c r="V284" s="66"/>
      <c r="W284" s="66"/>
      <c r="X284" s="66"/>
      <c r="Y284" s="66"/>
    </row>
    <row r="285" spans="1:25" x14ac:dyDescent="0.2">
      <c r="A285" s="75" t="s">
        <v>19</v>
      </c>
      <c r="B285" s="66" t="s">
        <v>22</v>
      </c>
      <c r="C285" s="66" t="s">
        <v>0</v>
      </c>
      <c r="D285" s="66" t="s">
        <v>327</v>
      </c>
      <c r="E285" s="76">
        <f t="array" ref="E285">IFERROR(INDEX(DATA!$F$133:$F$368,MATCH(1,(DATA!$D$133:$D$368=Topline!B285)*(DATA!$E$133:$E$368=Topline!D285),0)),"n/a")</f>
        <v>36660</v>
      </c>
      <c r="F285" s="77">
        <f t="array" ref="F285">IFERROR(INDEX(DATA!$G$133:$G$368,MATCH(1,(DATA!$D$133:$D$368=Topline!B285)*(DATA!$E$133:$E$368=Topline!D285),0)),"n/a")</f>
        <v>0.54</v>
      </c>
      <c r="G285" s="76">
        <f t="array" ref="G285">IFERROR(INDEX(DATA!$P$133:$P$368,MATCH(1,(DATA!$D$133:$D$368=Topline!B285)*(DATA!$E$133:$E$368=Topline!D285),0)),"n/a")</f>
        <v>124506</v>
      </c>
      <c r="H285" s="77">
        <f t="array" ref="H285">IFERROR(INDEX(DATA!$Q$133:$Q$368,MATCH(1,(DATA!$D$133:$D$368=Topline!B285)*(DATA!$E$133:$E$368=Topline!D285),0)),"n/a")</f>
        <v>0.375</v>
      </c>
      <c r="I285" s="76">
        <f t="array" ref="I285">IFERROR(INDEX(DATA!$Z$133:$Z$368,MATCH(1,(DATA!$D$133:$D$368=Topline!B285)*(DATA!$E$133:$E$368=Topline!D285),0)),"n/a")</f>
        <v>207180</v>
      </c>
      <c r="J285" s="77">
        <f t="array" ref="J285">IFERROR(INDEX(DATA!$AA$133:$AA$368,MATCH(1,(DATA!$D$133:$D$368=Topline!B285)*(DATA!$E$133:$E$368=Topline!D285),0)),"n/a")</f>
        <v>0.34699999999999998</v>
      </c>
      <c r="K285" s="76">
        <f t="array" ref="K285">IFERROR(INDEX(DATA!$AJ$133:$AJ$368,MATCH(1,(DATA!$D$133:$D$368=Topline!B285)*(DATA!$E$133:$E$368=Topline!D285),0)),"n/a")</f>
        <v>334747</v>
      </c>
      <c r="L285" s="77">
        <f t="array" ref="L285">IFERROR(INDEX(DATA!$AK$133:$AK$368,MATCH(1,(DATA!$D$133:$D$368=Topline!B285)*(DATA!$E$133:$E$368=Topline!D285),0)),"n/a")</f>
        <v>0.21099999999999999</v>
      </c>
      <c r="R285" s="66"/>
      <c r="S285" s="66"/>
      <c r="T285" s="66"/>
      <c r="U285" s="66"/>
      <c r="V285" s="66"/>
      <c r="W285" s="66"/>
      <c r="X285" s="66"/>
      <c r="Y285" s="66"/>
    </row>
    <row r="286" spans="1:25" x14ac:dyDescent="0.2">
      <c r="A286" s="75"/>
      <c r="E286" s="80"/>
      <c r="F286" s="77"/>
      <c r="G286" s="81"/>
      <c r="H286" s="77"/>
      <c r="I286" s="81"/>
      <c r="J286" s="82"/>
      <c r="K286" s="81"/>
      <c r="L286" s="77"/>
      <c r="R286" s="66"/>
      <c r="S286" s="66"/>
      <c r="T286" s="66"/>
      <c r="U286" s="66"/>
      <c r="V286" s="66"/>
      <c r="W286" s="66"/>
      <c r="X286" s="66"/>
      <c r="Y286" s="66"/>
    </row>
    <row r="287" spans="1:25" x14ac:dyDescent="0.2">
      <c r="A287" s="75" t="s">
        <v>19</v>
      </c>
      <c r="B287" s="66" t="s">
        <v>22</v>
      </c>
      <c r="C287" s="66" t="s">
        <v>9</v>
      </c>
      <c r="D287" s="66" t="s">
        <v>319</v>
      </c>
      <c r="E287" s="86">
        <f t="array" ref="E287">IFERROR(INDEX(DATA!$H$133:$H$368,MATCH(1,(DATA!$D$133:$D$368=Topline!B287)*(DATA!$E$133:$E$368=Topline!D287),0)),"n/a")</f>
        <v>32</v>
      </c>
      <c r="F287" s="77">
        <f t="array" ref="F287">IFERROR(INDEX(DATA!$I$133:$I$368,MATCH(1,(DATA!$D$133:$D$368=Topline!B287)*(DATA!$E$133:$E$368=Topline!D287),0)),"n/a")</f>
        <v>0.66100000000000003</v>
      </c>
      <c r="G287" s="86">
        <f t="array" ref="G287">IFERROR(INDEX(DATA!$R$133:$R$368,MATCH(1,(DATA!$D$133:$D$368=Topline!B287)*(DATA!$E$133:$E$368=Topline!D287),0)),"n/a")</f>
        <v>89</v>
      </c>
      <c r="H287" s="77">
        <f t="array" ref="H287">IFERROR(INDEX(DATA!$S$133:$S$368,MATCH(1,(DATA!$D$133:$D$368=Topline!B287)*(DATA!$E$133:$E$368=Topline!D287),0)),"n/a")</f>
        <v>-6.0999999999999999E-2</v>
      </c>
      <c r="I287" s="86">
        <f t="array" ref="I287">IFERROR(INDEX(DATA!$AB$133:$AB$368,MATCH(1,(DATA!$D$133:$D$368=Topline!B287)*(DATA!$E$133:$E$368=Topline!D287),0)),"n/a")</f>
        <v>148</v>
      </c>
      <c r="J287" s="77">
        <f t="array" ref="J287">IFERROR(INDEX(DATA!$AC$133:$AC$368,MATCH(1,(DATA!$D$133:$D$368=Topline!B287)*(DATA!$E$133:$E$368=Topline!D287),0)),"n/a")</f>
        <v>0.10199999999999999</v>
      </c>
      <c r="K287" s="86">
        <f t="array" ref="K287">IFERROR(INDEX(DATA!$AL$133:$AL$368,MATCH(1,(DATA!$D$133:$D$368=Topline!B287)*(DATA!$E$133:$E$368=Topline!D287),0)),"n/a")</f>
        <v>282</v>
      </c>
      <c r="L287" s="77">
        <f t="array" ref="L287">IFERROR(INDEX(DATA!$AM$133:$AM$368,MATCH(1,(DATA!$D$133:$D$368=Topline!B287)*(DATA!$E$133:$E$368=Topline!D287),0)),"n/a")</f>
        <v>0.34699999999999998</v>
      </c>
      <c r="R287" s="66"/>
      <c r="S287" s="66"/>
      <c r="T287" s="66"/>
      <c r="U287" s="66"/>
      <c r="V287" s="66"/>
      <c r="W287" s="66"/>
      <c r="X287" s="66"/>
      <c r="Y287" s="66"/>
    </row>
    <row r="288" spans="1:25" x14ac:dyDescent="0.2">
      <c r="A288" s="75" t="s">
        <v>19</v>
      </c>
      <c r="B288" s="66" t="s">
        <v>22</v>
      </c>
      <c r="C288" s="66" t="s">
        <v>9</v>
      </c>
      <c r="D288" s="66" t="s">
        <v>320</v>
      </c>
      <c r="E288" s="86">
        <f t="array" ref="E288">IFERROR(INDEX(DATA!$H$133:$H$368,MATCH(1,(DATA!$D$133:$D$368=Topline!B288)*(DATA!$E$133:$E$368=Topline!D288),0)),"n/a")</f>
        <v>204</v>
      </c>
      <c r="F288" s="77">
        <f t="array" ref="F288">IFERROR(INDEX(DATA!$I$133:$I$368,MATCH(1,(DATA!$D$133:$D$368=Topline!B288)*(DATA!$E$133:$E$368=Topline!D288),0)),"n/a")</f>
        <v>0.502</v>
      </c>
      <c r="G288" s="86">
        <f t="array" ref="G288">IFERROR(INDEX(DATA!$R$133:$R$368,MATCH(1,(DATA!$D$133:$D$368=Topline!B288)*(DATA!$E$133:$E$368=Topline!D288),0)),"n/a")</f>
        <v>714</v>
      </c>
      <c r="H288" s="77">
        <f t="array" ref="H288">IFERROR(INDEX(DATA!$S$133:$S$368,MATCH(1,(DATA!$D$133:$D$368=Topline!B288)*(DATA!$E$133:$E$368=Topline!D288),0)),"n/a")</f>
        <v>0.378</v>
      </c>
      <c r="I288" s="86">
        <f t="array" ref="I288">IFERROR(INDEX(DATA!$AB$133:$AB$368,MATCH(1,(DATA!$D$133:$D$368=Topline!B288)*(DATA!$E$133:$E$368=Topline!D288),0)),"n/a")</f>
        <v>1131</v>
      </c>
      <c r="J288" s="77">
        <f t="array" ref="J288">IFERROR(INDEX(DATA!$AC$133:$AC$368,MATCH(1,(DATA!$D$133:$D$368=Topline!B288)*(DATA!$E$133:$E$368=Topline!D288),0)),"n/a")</f>
        <v>0.375</v>
      </c>
      <c r="K288" s="86">
        <f t="array" ref="K288">IFERROR(INDEX(DATA!$AL$133:$AL$368,MATCH(1,(DATA!$D$133:$D$368=Topline!B288)*(DATA!$E$133:$E$368=Topline!D288),0)),"n/a")</f>
        <v>1734</v>
      </c>
      <c r="L288" s="77">
        <f t="array" ref="L288">IFERROR(INDEX(DATA!$AM$133:$AM$368,MATCH(1,(DATA!$D$133:$D$368=Topline!B288)*(DATA!$E$133:$E$368=Topline!D288),0)),"n/a")</f>
        <v>0.192</v>
      </c>
      <c r="R288" s="66"/>
      <c r="S288" s="66"/>
      <c r="T288" s="66"/>
      <c r="U288" s="66"/>
      <c r="V288" s="66"/>
      <c r="W288" s="66"/>
      <c r="X288" s="66"/>
      <c r="Y288" s="66"/>
    </row>
    <row r="289" spans="1:25" x14ac:dyDescent="0.2">
      <c r="A289" s="75" t="s">
        <v>19</v>
      </c>
      <c r="B289" s="66" t="s">
        <v>22</v>
      </c>
      <c r="C289" s="66" t="s">
        <v>9</v>
      </c>
      <c r="D289" s="66" t="s">
        <v>321</v>
      </c>
      <c r="E289" s="86">
        <f t="array" ref="E289">IFERROR(INDEX(DATA!$H$133:$H$368,MATCH(1,(DATA!$D$133:$D$368=Topline!B289)*(DATA!$E$133:$E$368=Topline!D289),0)),"n/a")</f>
        <v>32</v>
      </c>
      <c r="F289" s="77">
        <f t="array" ref="F289">IFERROR(INDEX(DATA!$I$133:$I$368,MATCH(1,(DATA!$D$133:$D$368=Topline!B289)*(DATA!$E$133:$E$368=Topline!D289),0)),"n/a")</f>
        <v>0.74199999999999999</v>
      </c>
      <c r="G289" s="86">
        <f t="array" ref="G289">IFERROR(INDEX(DATA!$R$133:$R$368,MATCH(1,(DATA!$D$133:$D$368=Topline!B289)*(DATA!$E$133:$E$368=Topline!D289),0)),"n/a")</f>
        <v>92</v>
      </c>
      <c r="H289" s="77">
        <f t="array" ref="H289">IFERROR(INDEX(DATA!$S$133:$S$368,MATCH(1,(DATA!$D$133:$D$368=Topline!B289)*(DATA!$E$133:$E$368=Topline!D289),0)),"n/a")</f>
        <v>0.17499999999999999</v>
      </c>
      <c r="I289" s="86">
        <f t="array" ref="I289">IFERROR(INDEX(DATA!$AB$133:$AB$368,MATCH(1,(DATA!$D$133:$D$368=Topline!B289)*(DATA!$E$133:$E$368=Topline!D289),0)),"n/a")</f>
        <v>172</v>
      </c>
      <c r="J289" s="77">
        <f t="array" ref="J289">IFERROR(INDEX(DATA!$AC$133:$AC$368,MATCH(1,(DATA!$D$133:$D$368=Topline!B289)*(DATA!$E$133:$E$368=Topline!D289),0)),"n/a")</f>
        <v>-2.5000000000000001E-2</v>
      </c>
      <c r="K289" s="86">
        <f t="array" ref="K289">IFERROR(INDEX(DATA!$AL$133:$AL$368,MATCH(1,(DATA!$D$133:$D$368=Topline!B289)*(DATA!$E$133:$E$368=Topline!D289),0)),"n/a")</f>
        <v>249</v>
      </c>
      <c r="L289" s="77">
        <f t="array" ref="L289">IFERROR(INDEX(DATA!$AM$133:$AM$368,MATCH(1,(DATA!$D$133:$D$368=Topline!B289)*(DATA!$E$133:$E$368=Topline!D289),0)),"n/a")</f>
        <v>-0.17</v>
      </c>
      <c r="R289" s="66"/>
      <c r="S289" s="66"/>
      <c r="T289" s="66"/>
      <c r="U289" s="66"/>
      <c r="V289" s="66"/>
      <c r="W289" s="66"/>
      <c r="X289" s="66"/>
      <c r="Y289" s="66"/>
    </row>
    <row r="290" spans="1:25" x14ac:dyDescent="0.2">
      <c r="A290" s="75" t="s">
        <v>19</v>
      </c>
      <c r="B290" s="66" t="s">
        <v>22</v>
      </c>
      <c r="C290" s="66" t="s">
        <v>9</v>
      </c>
      <c r="D290" s="66" t="s">
        <v>322</v>
      </c>
      <c r="E290" s="86">
        <f t="array" ref="E290">IFERROR(INDEX(DATA!$H$133:$H$368,MATCH(1,(DATA!$D$133:$D$368=Topline!B290)*(DATA!$E$133:$E$368=Topline!D290),0)),"n/a")</f>
        <v>793</v>
      </c>
      <c r="F290" s="77">
        <f t="array" ref="F290">IFERROR(INDEX(DATA!$I$133:$I$368,MATCH(1,(DATA!$D$133:$D$368=Topline!B290)*(DATA!$E$133:$E$368=Topline!D290),0)),"n/a")</f>
        <v>0.874</v>
      </c>
      <c r="G290" s="86">
        <f t="array" ref="G290">IFERROR(INDEX(DATA!$R$133:$R$368,MATCH(1,(DATA!$D$133:$D$368=Topline!B290)*(DATA!$E$133:$E$368=Topline!D290),0)),"n/a")</f>
        <v>2738</v>
      </c>
      <c r="H290" s="77">
        <f t="array" ref="H290">IFERROR(INDEX(DATA!$S$133:$S$368,MATCH(1,(DATA!$D$133:$D$368=Topline!B290)*(DATA!$E$133:$E$368=Topline!D290),0)),"n/a")</f>
        <v>0.85799999999999998</v>
      </c>
      <c r="I290" s="86">
        <f t="array" ref="I290">IFERROR(INDEX(DATA!$AB$133:$AB$368,MATCH(1,(DATA!$D$133:$D$368=Topline!B290)*(DATA!$E$133:$E$368=Topline!D290),0)),"n/a")</f>
        <v>5276</v>
      </c>
      <c r="J290" s="77">
        <f t="array" ref="J290">IFERROR(INDEX(DATA!$AC$133:$AC$368,MATCH(1,(DATA!$D$133:$D$368=Topline!B290)*(DATA!$E$133:$E$368=Topline!D290),0)),"n/a")</f>
        <v>0.13300000000000001</v>
      </c>
      <c r="K290" s="86">
        <f t="array" ref="K290">IFERROR(INDEX(DATA!$AL$133:$AL$368,MATCH(1,(DATA!$D$133:$D$368=Topline!B290)*(DATA!$E$133:$E$368=Topline!D290),0)),"n/a")</f>
        <v>10052</v>
      </c>
      <c r="L290" s="77">
        <f t="array" ref="L290">IFERROR(INDEX(DATA!$AM$133:$AM$368,MATCH(1,(DATA!$D$133:$D$368=Topline!B290)*(DATA!$E$133:$E$368=Topline!D290),0)),"n/a")</f>
        <v>-0.16</v>
      </c>
      <c r="R290" s="66"/>
      <c r="S290" s="66"/>
      <c r="T290" s="66"/>
      <c r="U290" s="66"/>
      <c r="V290" s="66"/>
      <c r="W290" s="66"/>
      <c r="X290" s="66"/>
      <c r="Y290" s="66"/>
    </row>
    <row r="291" spans="1:25" x14ac:dyDescent="0.2">
      <c r="A291" s="75" t="s">
        <v>19</v>
      </c>
      <c r="B291" s="66" t="s">
        <v>22</v>
      </c>
      <c r="C291" s="66" t="s">
        <v>9</v>
      </c>
      <c r="D291" s="66" t="s">
        <v>323</v>
      </c>
      <c r="E291" s="86">
        <f t="array" ref="E291">IFERROR(INDEX(DATA!$H$133:$H$368,MATCH(1,(DATA!$D$133:$D$368=Topline!B291)*(DATA!$E$133:$E$368=Topline!D291),0)),"n/a")</f>
        <v>32</v>
      </c>
      <c r="F291" s="77">
        <f t="array" ref="F291">IFERROR(INDEX(DATA!$I$133:$I$368,MATCH(1,(DATA!$D$133:$D$368=Topline!B291)*(DATA!$E$133:$E$368=Topline!D291),0)),"n/a")</f>
        <v>4.0220000000000002</v>
      </c>
      <c r="G291" s="86">
        <f t="array" ref="G291">IFERROR(INDEX(DATA!$R$133:$R$368,MATCH(1,(DATA!$D$133:$D$368=Topline!B291)*(DATA!$E$133:$E$368=Topline!D291),0)),"n/a")</f>
        <v>140</v>
      </c>
      <c r="H291" s="77">
        <f t="array" ref="H291">IFERROR(INDEX(DATA!$S$133:$S$368,MATCH(1,(DATA!$D$133:$D$368=Topline!B291)*(DATA!$E$133:$E$368=Topline!D291),0)),"n/a")</f>
        <v>2.9729999999999999</v>
      </c>
      <c r="I291" s="86">
        <f t="array" ref="I291">IFERROR(INDEX(DATA!$AB$133:$AB$368,MATCH(1,(DATA!$D$133:$D$368=Topline!B291)*(DATA!$E$133:$E$368=Topline!D291),0)),"n/a")</f>
        <v>495</v>
      </c>
      <c r="J291" s="77">
        <f t="array" ref="J291">IFERROR(INDEX(DATA!$AC$133:$AC$368,MATCH(1,(DATA!$D$133:$D$368=Topline!B291)*(DATA!$E$133:$E$368=Topline!D291),0)),"n/a")</f>
        <v>4.9969999999999999</v>
      </c>
      <c r="K291" s="86">
        <f t="array" ref="K291">IFERROR(INDEX(DATA!$AL$133:$AL$368,MATCH(1,(DATA!$D$133:$D$368=Topline!B291)*(DATA!$E$133:$E$368=Topline!D291),0)),"n/a")</f>
        <v>549</v>
      </c>
      <c r="L291" s="77">
        <f t="array" ref="L291">IFERROR(INDEX(DATA!$AM$133:$AM$368,MATCH(1,(DATA!$D$133:$D$368=Topline!B291)*(DATA!$E$133:$E$368=Topline!D291),0)),"n/a")</f>
        <v>1.587</v>
      </c>
      <c r="R291" s="66"/>
      <c r="S291" s="66"/>
      <c r="T291" s="66"/>
      <c r="U291" s="66"/>
      <c r="V291" s="66"/>
      <c r="W291" s="66"/>
      <c r="X291" s="66"/>
      <c r="Y291" s="66"/>
    </row>
    <row r="292" spans="1:25" x14ac:dyDescent="0.2">
      <c r="A292" s="75" t="s">
        <v>19</v>
      </c>
      <c r="B292" s="66" t="s">
        <v>22</v>
      </c>
      <c r="C292" s="66" t="s">
        <v>9</v>
      </c>
      <c r="D292" s="66" t="s">
        <v>324</v>
      </c>
      <c r="E292" s="86">
        <f t="array" ref="E292">IFERROR(INDEX(DATA!$H$133:$H$368,MATCH(1,(DATA!$D$133:$D$368=Topline!B292)*(DATA!$E$133:$E$368=Topline!D292),0)),"n/a")</f>
        <v>26</v>
      </c>
      <c r="F292" s="77">
        <f t="array" ref="F292">IFERROR(INDEX(DATA!$I$133:$I$368,MATCH(1,(DATA!$D$133:$D$368=Topline!B292)*(DATA!$E$133:$E$368=Topline!D292),0)),"n/a")</f>
        <v>-4.0000000000000001E-3</v>
      </c>
      <c r="G292" s="86">
        <f t="array" ref="G292">IFERROR(INDEX(DATA!$R$133:$R$368,MATCH(1,(DATA!$D$133:$D$368=Topline!B292)*(DATA!$E$133:$E$368=Topline!D292),0)),"n/a")</f>
        <v>91</v>
      </c>
      <c r="H292" s="77">
        <f t="array" ref="H292">IFERROR(INDEX(DATA!$S$133:$S$368,MATCH(1,(DATA!$D$133:$D$368=Topline!B292)*(DATA!$E$133:$E$368=Topline!D292),0)),"n/a")</f>
        <v>-5.2999999999999999E-2</v>
      </c>
      <c r="I292" s="86">
        <f t="array" ref="I292">IFERROR(INDEX(DATA!$AB$133:$AB$368,MATCH(1,(DATA!$D$133:$D$368=Topline!B292)*(DATA!$E$133:$E$368=Topline!D292),0)),"n/a")</f>
        <v>150</v>
      </c>
      <c r="J292" s="77">
        <f t="array" ref="J292">IFERROR(INDEX(DATA!$AC$133:$AC$368,MATCH(1,(DATA!$D$133:$D$368=Topline!B292)*(DATA!$E$133:$E$368=Topline!D292),0)),"n/a")</f>
        <v>-2.1999999999999999E-2</v>
      </c>
      <c r="K292" s="86">
        <f t="array" ref="K292">IFERROR(INDEX(DATA!$AL$133:$AL$368,MATCH(1,(DATA!$D$133:$D$368=Topline!B292)*(DATA!$E$133:$E$368=Topline!D292),0)),"n/a")</f>
        <v>278</v>
      </c>
      <c r="L292" s="77">
        <f t="array" ref="L292">IFERROR(INDEX(DATA!$AM$133:$AM$368,MATCH(1,(DATA!$D$133:$D$368=Topline!B292)*(DATA!$E$133:$E$368=Topline!D292),0)),"n/a")</f>
        <v>6.3E-2</v>
      </c>
      <c r="R292" s="66"/>
      <c r="S292" s="66"/>
      <c r="T292" s="66"/>
      <c r="U292" s="66"/>
      <c r="V292" s="66"/>
      <c r="W292" s="66"/>
      <c r="X292" s="66"/>
      <c r="Y292" s="66"/>
    </row>
    <row r="293" spans="1:25" x14ac:dyDescent="0.2">
      <c r="A293" s="75" t="s">
        <v>19</v>
      </c>
      <c r="B293" s="66" t="s">
        <v>22</v>
      </c>
      <c r="C293" s="66" t="s">
        <v>9</v>
      </c>
      <c r="D293" s="66" t="s">
        <v>325</v>
      </c>
      <c r="E293" s="86">
        <f t="array" ref="E293">IFERROR(INDEX(DATA!$H$133:$H$368,MATCH(1,(DATA!$D$133:$D$368=Topline!B293)*(DATA!$E$133:$E$368=Topline!D293),0)),"n/a")</f>
        <v>78</v>
      </c>
      <c r="F293" s="77">
        <f t="array" ref="F293">IFERROR(INDEX(DATA!$I$133:$I$368,MATCH(1,(DATA!$D$133:$D$368=Topline!B293)*(DATA!$E$133:$E$368=Topline!D293),0)),"n/a")</f>
        <v>0.5</v>
      </c>
      <c r="G293" s="86">
        <f t="array" ref="G293">IFERROR(INDEX(DATA!$R$133:$R$368,MATCH(1,(DATA!$D$133:$D$368=Topline!B293)*(DATA!$E$133:$E$368=Topline!D293),0)),"n/a")</f>
        <v>208</v>
      </c>
      <c r="H293" s="77">
        <f t="array" ref="H293">IFERROR(INDEX(DATA!$S$133:$S$368,MATCH(1,(DATA!$D$133:$D$368=Topline!B293)*(DATA!$E$133:$E$368=Topline!D293),0)),"n/a")</f>
        <v>5.5E-2</v>
      </c>
      <c r="I293" s="86">
        <f t="array" ref="I293">IFERROR(INDEX(DATA!$AB$133:$AB$368,MATCH(1,(DATA!$D$133:$D$368=Topline!B293)*(DATA!$E$133:$E$368=Topline!D293),0)),"n/a")</f>
        <v>488</v>
      </c>
      <c r="J293" s="77">
        <f t="array" ref="J293">IFERROR(INDEX(DATA!$AC$133:$AC$368,MATCH(1,(DATA!$D$133:$D$368=Topline!B293)*(DATA!$E$133:$E$368=Topline!D293),0)),"n/a")</f>
        <v>0.65200000000000002</v>
      </c>
      <c r="K293" s="86">
        <f t="array" ref="K293">IFERROR(INDEX(DATA!$AL$133:$AL$368,MATCH(1,(DATA!$D$133:$D$368=Topline!B293)*(DATA!$E$133:$E$368=Topline!D293),0)),"n/a")</f>
        <v>982</v>
      </c>
      <c r="L293" s="77">
        <f t="array" ref="L293">IFERROR(INDEX(DATA!$AM$133:$AM$368,MATCH(1,(DATA!$D$133:$D$368=Topline!B293)*(DATA!$E$133:$E$368=Topline!D293),0)),"n/a")</f>
        <v>1.657</v>
      </c>
      <c r="R293" s="66"/>
      <c r="S293" s="66"/>
      <c r="T293" s="66"/>
      <c r="U293" s="66"/>
      <c r="V293" s="66"/>
      <c r="W293" s="66"/>
      <c r="X293" s="66"/>
      <c r="Y293" s="66"/>
    </row>
    <row r="294" spans="1:25" x14ac:dyDescent="0.2">
      <c r="A294" s="75" t="s">
        <v>19</v>
      </c>
      <c r="B294" s="66" t="s">
        <v>22</v>
      </c>
      <c r="C294" s="66" t="s">
        <v>9</v>
      </c>
      <c r="D294" s="66" t="s">
        <v>326</v>
      </c>
      <c r="E294" s="86">
        <f t="array" ref="E294">IFERROR(INDEX(DATA!$H$133:$H$368,MATCH(1,(DATA!$D$133:$D$368=Topline!B294)*(DATA!$E$133:$E$368=Topline!D294),0)),"n/a")</f>
        <v>242</v>
      </c>
      <c r="F294" s="77">
        <f t="array" ref="F294">IFERROR(INDEX(DATA!$I$133:$I$368,MATCH(1,(DATA!$D$133:$D$368=Topline!B294)*(DATA!$E$133:$E$368=Topline!D294),0)),"n/a")</f>
        <v>0.8</v>
      </c>
      <c r="G294" s="86">
        <f t="array" ref="G294">IFERROR(INDEX(DATA!$R$133:$R$368,MATCH(1,(DATA!$D$133:$D$368=Topline!B294)*(DATA!$E$133:$E$368=Topline!D294),0)),"n/a")</f>
        <v>973</v>
      </c>
      <c r="H294" s="77">
        <f t="array" ref="H294">IFERROR(INDEX(DATA!$S$133:$S$368,MATCH(1,(DATA!$D$133:$D$368=Topline!B294)*(DATA!$E$133:$E$368=Topline!D294),0)),"n/a")</f>
        <v>1.069</v>
      </c>
      <c r="I294" s="86">
        <f t="array" ref="I294">IFERROR(INDEX(DATA!$AB$133:$AB$368,MATCH(1,(DATA!$D$133:$D$368=Topline!B294)*(DATA!$E$133:$E$368=Topline!D294),0)),"n/a")</f>
        <v>2125</v>
      </c>
      <c r="J294" s="77">
        <f t="array" ref="J294">IFERROR(INDEX(DATA!$AC$133:$AC$368,MATCH(1,(DATA!$D$133:$D$368=Topline!B294)*(DATA!$E$133:$E$368=Topline!D294),0)),"n/a")</f>
        <v>2.1070000000000002</v>
      </c>
      <c r="K294" s="86">
        <f t="array" ref="K294">IFERROR(INDEX(DATA!$AL$133:$AL$368,MATCH(1,(DATA!$D$133:$D$368=Topline!B294)*(DATA!$E$133:$E$368=Topline!D294),0)),"n/a")</f>
        <v>3349</v>
      </c>
      <c r="L294" s="77">
        <f t="array" ref="L294">IFERROR(INDEX(DATA!$AM$133:$AM$368,MATCH(1,(DATA!$D$133:$D$368=Topline!B294)*(DATA!$E$133:$E$368=Topline!D294),0)),"n/a")</f>
        <v>1.4339999999999999</v>
      </c>
      <c r="R294" s="66"/>
      <c r="S294" s="66"/>
      <c r="T294" s="66"/>
      <c r="U294" s="66"/>
      <c r="V294" s="66"/>
      <c r="W294" s="66"/>
      <c r="X294" s="66"/>
      <c r="Y294" s="66"/>
    </row>
    <row r="295" spans="1:25" x14ac:dyDescent="0.2">
      <c r="A295" s="75" t="s">
        <v>19</v>
      </c>
      <c r="B295" s="66" t="s">
        <v>22</v>
      </c>
      <c r="C295" s="66" t="s">
        <v>9</v>
      </c>
      <c r="D295" s="66" t="s">
        <v>327</v>
      </c>
      <c r="E295" s="86">
        <f t="array" ref="E295">IFERROR(INDEX(DATA!$H$133:$H$368,MATCH(1,(DATA!$D$133:$D$368=Topline!B295)*(DATA!$E$133:$E$368=Topline!D295),0)),"n/a")</f>
        <v>1439</v>
      </c>
      <c r="F295" s="77">
        <f t="array" ref="F295">IFERROR(INDEX(DATA!$I$133:$I$368,MATCH(1,(DATA!$D$133:$D$368=Topline!B295)*(DATA!$E$133:$E$368=Topline!D295),0)),"n/a")</f>
        <v>0.76400000000000001</v>
      </c>
      <c r="G295" s="86">
        <f t="array" ref="G295">IFERROR(INDEX(DATA!$R$133:$R$368,MATCH(1,(DATA!$D$133:$D$368=Topline!B295)*(DATA!$E$133:$E$368=Topline!D295),0)),"n/a")</f>
        <v>5047</v>
      </c>
      <c r="H295" s="77">
        <f t="array" ref="H295">IFERROR(INDEX(DATA!$S$133:$S$368,MATCH(1,(DATA!$D$133:$D$368=Topline!B295)*(DATA!$E$133:$E$368=Topline!D295),0)),"n/a")</f>
        <v>0.70199999999999996</v>
      </c>
      <c r="I295" s="86">
        <f t="array" ref="I295">IFERROR(INDEX(DATA!$AB$133:$AB$368,MATCH(1,(DATA!$D$133:$D$368=Topline!B295)*(DATA!$E$133:$E$368=Topline!D295),0)),"n/a")</f>
        <v>9983</v>
      </c>
      <c r="J295" s="77">
        <f t="array" ref="J295">IFERROR(INDEX(DATA!$AC$133:$AC$368,MATCH(1,(DATA!$D$133:$D$368=Topline!B295)*(DATA!$E$133:$E$368=Topline!D295),0)),"n/a")</f>
        <v>0.42499999999999999</v>
      </c>
      <c r="K295" s="86">
        <f t="array" ref="K295">IFERROR(INDEX(DATA!$AL$133:$AL$368,MATCH(1,(DATA!$D$133:$D$368=Topline!B295)*(DATA!$E$133:$E$368=Topline!D295),0)),"n/a")</f>
        <v>17475</v>
      </c>
      <c r="L295" s="77">
        <f t="array" ref="L295">IFERROR(INDEX(DATA!$AM$133:$AM$368,MATCH(1,(DATA!$D$133:$D$368=Topline!B295)*(DATA!$E$133:$E$368=Topline!D295),0)),"n/a")</f>
        <v>8.2000000000000003E-2</v>
      </c>
      <c r="R295" s="66"/>
      <c r="S295" s="66"/>
      <c r="T295" s="66"/>
      <c r="U295" s="66"/>
      <c r="V295" s="66"/>
      <c r="W295" s="66"/>
      <c r="X295" s="66"/>
      <c r="Y295" s="66"/>
    </row>
    <row r="296" spans="1:25" x14ac:dyDescent="0.2">
      <c r="A296" s="75"/>
      <c r="E296" s="80"/>
      <c r="F296" s="77"/>
      <c r="G296" s="81"/>
      <c r="H296" s="77"/>
      <c r="I296" s="81"/>
      <c r="J296" s="82"/>
      <c r="K296" s="81"/>
      <c r="L296" s="77"/>
      <c r="R296" s="66"/>
      <c r="S296" s="66"/>
      <c r="T296" s="66"/>
      <c r="U296" s="66"/>
      <c r="V296" s="66"/>
      <c r="W296" s="66"/>
      <c r="X296" s="66"/>
      <c r="Y296" s="66"/>
    </row>
    <row r="297" spans="1:25" x14ac:dyDescent="0.2">
      <c r="A297" s="75" t="s">
        <v>19</v>
      </c>
      <c r="B297" s="66" t="s">
        <v>22</v>
      </c>
      <c r="C297" s="66" t="s">
        <v>25</v>
      </c>
      <c r="D297" s="66" t="s">
        <v>319</v>
      </c>
      <c r="E297" s="86">
        <f t="array" ref="E297">IFERROR(INDEX(DATA!$J$133:$J$368,MATCH(1,(DATA!$D$133:$D$368=Topline!B297)*(DATA!$E$133:$E$368=Topline!D297),0)),"n/a")</f>
        <v>107</v>
      </c>
      <c r="F297" s="77">
        <f t="array" ref="F297">IFERROR(INDEX(DATA!$K$133:$K$368,MATCH(1,(DATA!$D$133:$D$368=Topline!B297)*(DATA!$E$133:$E$368=Topline!D297),0)),"n/a")</f>
        <v>0.95099999999999996</v>
      </c>
      <c r="G297" s="86">
        <f t="array" ref="G297">IFERROR(INDEX(DATA!$T$133:$T$368,MATCH(1,(DATA!$D$133:$D$368=Topline!B297)*(DATA!$E$133:$E$368=Topline!D297),0)),"n/a")</f>
        <v>324</v>
      </c>
      <c r="H297" s="77">
        <f t="array" ref="H297">IFERROR(INDEX(DATA!$U$133:$U$368,MATCH(1,(DATA!$D$133:$D$368=Topline!B297)*(DATA!$E$133:$E$368=Topline!D297),0)),"n/a")</f>
        <v>0.27300000000000002</v>
      </c>
      <c r="I297" s="86">
        <f t="array" ref="I297">IFERROR(INDEX(DATA!$AD$133:$AD$368,MATCH(1,(DATA!$D$133:$D$368=Topline!B297)*(DATA!$E$133:$E$368=Topline!D297),0)),"n/a")</f>
        <v>554</v>
      </c>
      <c r="J297" s="77">
        <f t="array" ref="J297">IFERROR(INDEX(DATA!$AE$133:$AE$368,MATCH(1,(DATA!$D$133:$D$368=Topline!B297)*(DATA!$E$133:$E$368=Topline!D297),0)),"n/a")</f>
        <v>0.42799999999999999</v>
      </c>
      <c r="K297" s="86">
        <f t="array" ref="K297">IFERROR(INDEX(DATA!$AN$133:$AN$368,MATCH(1,(DATA!$D$133:$D$368=Topline!B297)*(DATA!$E$133:$E$368=Topline!D297),0)),"n/a")</f>
        <v>950</v>
      </c>
      <c r="L297" s="77">
        <f t="array" ref="L297">IFERROR(INDEX(DATA!$AO$133:$AO$368,MATCH(1,(DATA!$D$133:$D$368=Topline!B297)*(DATA!$E$133:$E$368=Topline!D297),0)),"n/a")</f>
        <v>0.45400000000000001</v>
      </c>
      <c r="R297" s="66"/>
      <c r="S297" s="66"/>
      <c r="T297" s="66"/>
      <c r="U297" s="66"/>
      <c r="V297" s="66"/>
      <c r="W297" s="66"/>
      <c r="X297" s="66"/>
      <c r="Y297" s="66"/>
    </row>
    <row r="298" spans="1:25" x14ac:dyDescent="0.2">
      <c r="A298" s="75" t="s">
        <v>19</v>
      </c>
      <c r="B298" s="66" t="s">
        <v>22</v>
      </c>
      <c r="C298" s="66" t="s">
        <v>25</v>
      </c>
      <c r="D298" s="66" t="s">
        <v>320</v>
      </c>
      <c r="E298" s="86">
        <f t="array" ref="E298">IFERROR(INDEX(DATA!$J$133:$J$368,MATCH(1,(DATA!$D$133:$D$368=Topline!B298)*(DATA!$E$133:$E$368=Topline!D298),0)),"n/a")</f>
        <v>4358</v>
      </c>
      <c r="F298" s="77">
        <f t="array" ref="F298">IFERROR(INDEX(DATA!$K$133:$K$368,MATCH(1,(DATA!$D$133:$D$368=Topline!B298)*(DATA!$E$133:$E$368=Topline!D298),0)),"n/a")</f>
        <v>0.26600000000000001</v>
      </c>
      <c r="G298" s="86">
        <f t="array" ref="G298">IFERROR(INDEX(DATA!$T$133:$T$368,MATCH(1,(DATA!$D$133:$D$368=Topline!B298)*(DATA!$E$133:$E$368=Topline!D298),0)),"n/a")</f>
        <v>14409</v>
      </c>
      <c r="H298" s="77">
        <f t="array" ref="H298">IFERROR(INDEX(DATA!$U$133:$U$368,MATCH(1,(DATA!$D$133:$D$368=Topline!B298)*(DATA!$E$133:$E$368=Topline!D298),0)),"n/a")</f>
        <v>6.7000000000000004E-2</v>
      </c>
      <c r="I298" s="86">
        <f t="array" ref="I298">IFERROR(INDEX(DATA!$AD$133:$AD$368,MATCH(1,(DATA!$D$133:$D$368=Topline!B298)*(DATA!$E$133:$E$368=Topline!D298),0)),"n/a")</f>
        <v>21008</v>
      </c>
      <c r="J298" s="77">
        <f t="array" ref="J298">IFERROR(INDEX(DATA!$AE$133:$AE$368,MATCH(1,(DATA!$D$133:$D$368=Topline!B298)*(DATA!$E$133:$E$368=Topline!D298),0)),"n/a")</f>
        <v>-5.0000000000000001E-3</v>
      </c>
      <c r="K298" s="86">
        <f t="array" ref="K298">IFERROR(INDEX(DATA!$AN$133:$AN$368,MATCH(1,(DATA!$D$133:$D$368=Topline!B298)*(DATA!$E$133:$E$368=Topline!D298),0)),"n/a")</f>
        <v>33991</v>
      </c>
      <c r="L298" s="77">
        <f t="array" ref="L298">IFERROR(INDEX(DATA!$AO$133:$AO$368,MATCH(1,(DATA!$D$133:$D$368=Topline!B298)*(DATA!$E$133:$E$368=Topline!D298),0)),"n/a")</f>
        <v>-0.04</v>
      </c>
      <c r="R298" s="66"/>
      <c r="S298" s="66"/>
      <c r="T298" s="66"/>
      <c r="U298" s="66"/>
      <c r="V298" s="66"/>
      <c r="W298" s="66"/>
      <c r="X298" s="66"/>
      <c r="Y298" s="66"/>
    </row>
    <row r="299" spans="1:25" x14ac:dyDescent="0.2">
      <c r="A299" s="75" t="s">
        <v>19</v>
      </c>
      <c r="B299" s="66" t="s">
        <v>22</v>
      </c>
      <c r="C299" s="66" t="s">
        <v>25</v>
      </c>
      <c r="D299" s="66" t="s">
        <v>321</v>
      </c>
      <c r="E299" s="86">
        <f t="array" ref="E299">IFERROR(INDEX(DATA!$J$133:$J$368,MATCH(1,(DATA!$D$133:$D$368=Topline!B299)*(DATA!$E$133:$E$368=Topline!D299),0)),"n/a")</f>
        <v>948</v>
      </c>
      <c r="F299" s="77">
        <f t="array" ref="F299">IFERROR(INDEX(DATA!$K$133:$K$368,MATCH(1,(DATA!$D$133:$D$368=Topline!B299)*(DATA!$E$133:$E$368=Topline!D299),0)),"n/a")</f>
        <v>0.60299999999999998</v>
      </c>
      <c r="G299" s="86">
        <f t="array" ref="G299">IFERROR(INDEX(DATA!$T$133:$T$368,MATCH(1,(DATA!$D$133:$D$368=Topline!B299)*(DATA!$E$133:$E$368=Topline!D299),0)),"n/a")</f>
        <v>2518</v>
      </c>
      <c r="H299" s="77">
        <f t="array" ref="H299">IFERROR(INDEX(DATA!$U$133:$U$368,MATCH(1,(DATA!$D$133:$D$368=Topline!B299)*(DATA!$E$133:$E$368=Topline!D299),0)),"n/a")</f>
        <v>0.161</v>
      </c>
      <c r="I299" s="86">
        <f t="array" ref="I299">IFERROR(INDEX(DATA!$AD$133:$AD$368,MATCH(1,(DATA!$D$133:$D$368=Topline!B299)*(DATA!$E$133:$E$368=Topline!D299),0)),"n/a")</f>
        <v>4024</v>
      </c>
      <c r="J299" s="77">
        <f t="array" ref="J299">IFERROR(INDEX(DATA!$AE$133:$AE$368,MATCH(1,(DATA!$D$133:$D$368=Topline!B299)*(DATA!$E$133:$E$368=Topline!D299),0)),"n/a")</f>
        <v>7.1999999999999995E-2</v>
      </c>
      <c r="K299" s="86">
        <f t="array" ref="K299">IFERROR(INDEX(DATA!$AN$133:$AN$368,MATCH(1,(DATA!$D$133:$D$368=Topline!B299)*(DATA!$E$133:$E$368=Topline!D299),0)),"n/a")</f>
        <v>5851</v>
      </c>
      <c r="L299" s="77">
        <f t="array" ref="L299">IFERROR(INDEX(DATA!$AO$133:$AO$368,MATCH(1,(DATA!$D$133:$D$368=Topline!B299)*(DATA!$E$133:$E$368=Topline!D299),0)),"n/a")</f>
        <v>-0.20200000000000001</v>
      </c>
      <c r="R299" s="66"/>
      <c r="S299" s="66"/>
      <c r="T299" s="66"/>
      <c r="U299" s="66"/>
      <c r="V299" s="66"/>
      <c r="W299" s="66"/>
      <c r="X299" s="66"/>
      <c r="Y299" s="66"/>
    </row>
    <row r="300" spans="1:25" x14ac:dyDescent="0.2">
      <c r="A300" s="75" t="s">
        <v>19</v>
      </c>
      <c r="B300" s="66" t="s">
        <v>22</v>
      </c>
      <c r="C300" s="66" t="s">
        <v>25</v>
      </c>
      <c r="D300" s="66" t="s">
        <v>322</v>
      </c>
      <c r="E300" s="86">
        <f t="array" ref="E300">IFERROR(INDEX(DATA!$J$133:$J$368,MATCH(1,(DATA!$D$133:$D$368=Topline!B300)*(DATA!$E$133:$E$368=Topline!D300),0)),"n/a")</f>
        <v>5291</v>
      </c>
      <c r="F300" s="77">
        <f t="array" ref="F300">IFERROR(INDEX(DATA!$K$133:$K$368,MATCH(1,(DATA!$D$133:$D$368=Topline!B300)*(DATA!$E$133:$E$368=Topline!D300),0)),"n/a")</f>
        <v>1.2949999999999999</v>
      </c>
      <c r="G300" s="86">
        <f t="array" ref="G300">IFERROR(INDEX(DATA!$T$133:$T$368,MATCH(1,(DATA!$D$133:$D$368=Topline!B300)*(DATA!$E$133:$E$368=Topline!D300),0)),"n/a")</f>
        <v>16758</v>
      </c>
      <c r="H300" s="77">
        <f t="array" ref="H300">IFERROR(INDEX(DATA!$U$133:$U$368,MATCH(1,(DATA!$D$133:$D$368=Topline!B300)*(DATA!$E$133:$E$368=Topline!D300),0)),"n/a")</f>
        <v>1.042</v>
      </c>
      <c r="I300" s="86">
        <f t="array" ref="I300">IFERROR(INDEX(DATA!$AD$133:$AD$368,MATCH(1,(DATA!$D$133:$D$368=Topline!B300)*(DATA!$E$133:$E$368=Topline!D300),0)),"n/a")</f>
        <v>25868</v>
      </c>
      <c r="J300" s="77">
        <f t="array" ref="J300">IFERROR(INDEX(DATA!$AE$133:$AE$368,MATCH(1,(DATA!$D$133:$D$368=Topline!B300)*(DATA!$E$133:$E$368=Topline!D300),0)),"n/a")</f>
        <v>0.74</v>
      </c>
      <c r="K300" s="86">
        <f t="array" ref="K300">IFERROR(INDEX(DATA!$AN$133:$AN$368,MATCH(1,(DATA!$D$133:$D$368=Topline!B300)*(DATA!$E$133:$E$368=Topline!D300),0)),"n/a")</f>
        <v>40366</v>
      </c>
      <c r="L300" s="77">
        <f t="array" ref="L300">IFERROR(INDEX(DATA!$AO$133:$AO$368,MATCH(1,(DATA!$D$133:$D$368=Topline!B300)*(DATA!$E$133:$E$368=Topline!D300),0)),"n/a")</f>
        <v>0.38300000000000001</v>
      </c>
      <c r="R300" s="66"/>
      <c r="S300" s="66"/>
      <c r="T300" s="66"/>
      <c r="U300" s="66"/>
      <c r="V300" s="66"/>
      <c r="W300" s="66"/>
      <c r="X300" s="66"/>
      <c r="Y300" s="66"/>
    </row>
    <row r="301" spans="1:25" x14ac:dyDescent="0.2">
      <c r="A301" s="75" t="s">
        <v>19</v>
      </c>
      <c r="B301" s="66" t="s">
        <v>22</v>
      </c>
      <c r="C301" s="66" t="s">
        <v>25</v>
      </c>
      <c r="D301" s="66" t="s">
        <v>323</v>
      </c>
      <c r="E301" s="86">
        <f t="array" ref="E301">IFERROR(INDEX(DATA!$J$133:$J$368,MATCH(1,(DATA!$D$133:$D$368=Topline!B301)*(DATA!$E$133:$E$368=Topline!D301),0)),"n/a")</f>
        <v>113</v>
      </c>
      <c r="F301" s="77">
        <f t="array" ref="F301">IFERROR(INDEX(DATA!$K$133:$K$368,MATCH(1,(DATA!$D$133:$D$368=Topline!B301)*(DATA!$E$133:$E$368=Topline!D301),0)),"n/a")</f>
        <v>2.87</v>
      </c>
      <c r="G301" s="86">
        <f t="array" ref="G301">IFERROR(INDEX(DATA!$T$133:$T$368,MATCH(1,(DATA!$D$133:$D$368=Topline!B301)*(DATA!$E$133:$E$368=Topline!D301),0)),"n/a")</f>
        <v>500</v>
      </c>
      <c r="H301" s="77">
        <f t="array" ref="H301">IFERROR(INDEX(DATA!$U$133:$U$368,MATCH(1,(DATA!$D$133:$D$368=Topline!B301)*(DATA!$E$133:$E$368=Topline!D301),0)),"n/a")</f>
        <v>0.91800000000000004</v>
      </c>
      <c r="I301" s="86">
        <f t="array" ref="I301">IFERROR(INDEX(DATA!$AD$133:$AD$368,MATCH(1,(DATA!$D$133:$D$368=Topline!B301)*(DATA!$E$133:$E$368=Topline!D301),0)),"n/a")</f>
        <v>1731</v>
      </c>
      <c r="J301" s="77">
        <f t="array" ref="J301">IFERROR(INDEX(DATA!$AE$133:$AE$368,MATCH(1,(DATA!$D$133:$D$368=Topline!B301)*(DATA!$E$133:$E$368=Topline!D301),0)),"n/a")</f>
        <v>1.056</v>
      </c>
      <c r="K301" s="86">
        <f t="array" ref="K301">IFERROR(INDEX(DATA!$AN$133:$AN$368,MATCH(1,(DATA!$D$133:$D$368=Topline!B301)*(DATA!$E$133:$E$368=Topline!D301),0)),"n/a")</f>
        <v>1877</v>
      </c>
      <c r="L301" s="77">
        <f t="array" ref="L301">IFERROR(INDEX(DATA!$AO$133:$AO$368,MATCH(1,(DATA!$D$133:$D$368=Topline!B301)*(DATA!$E$133:$E$368=Topline!D301),0)),"n/a")</f>
        <v>-0.13</v>
      </c>
      <c r="R301" s="66"/>
      <c r="S301" s="66"/>
      <c r="T301" s="66"/>
      <c r="U301" s="66"/>
      <c r="V301" s="66"/>
      <c r="W301" s="66"/>
      <c r="X301" s="66"/>
      <c r="Y301" s="66"/>
    </row>
    <row r="302" spans="1:25" x14ac:dyDescent="0.2">
      <c r="A302" s="75" t="s">
        <v>19</v>
      </c>
      <c r="B302" s="66" t="s">
        <v>22</v>
      </c>
      <c r="C302" s="66" t="s">
        <v>25</v>
      </c>
      <c r="D302" s="66" t="s">
        <v>324</v>
      </c>
      <c r="E302" s="86">
        <f t="array" ref="E302">IFERROR(INDEX(DATA!$J$133:$J$368,MATCH(1,(DATA!$D$133:$D$368=Topline!B302)*(DATA!$E$133:$E$368=Topline!D302),0)),"n/a")</f>
        <v>810</v>
      </c>
      <c r="F302" s="77">
        <f t="array" ref="F302">IFERROR(INDEX(DATA!$K$133:$K$368,MATCH(1,(DATA!$D$133:$D$368=Topline!B302)*(DATA!$E$133:$E$368=Topline!D302),0)),"n/a")</f>
        <v>0.13900000000000001</v>
      </c>
      <c r="G302" s="86">
        <f t="array" ref="G302">IFERROR(INDEX(DATA!$T$133:$T$368,MATCH(1,(DATA!$D$133:$D$368=Topline!B302)*(DATA!$E$133:$E$368=Topline!D302),0)),"n/a")</f>
        <v>2756</v>
      </c>
      <c r="H302" s="77">
        <f t="array" ref="H302">IFERROR(INDEX(DATA!$U$133:$U$368,MATCH(1,(DATA!$D$133:$D$368=Topline!B302)*(DATA!$E$133:$E$368=Topline!D302),0)),"n/a")</f>
        <v>2.9000000000000001E-2</v>
      </c>
      <c r="I302" s="86">
        <f t="array" ref="I302">IFERROR(INDEX(DATA!$AD$133:$AD$368,MATCH(1,(DATA!$D$133:$D$368=Topline!B302)*(DATA!$E$133:$E$368=Topline!D302),0)),"n/a")</f>
        <v>4413</v>
      </c>
      <c r="J302" s="77">
        <f t="array" ref="J302">IFERROR(INDEX(DATA!$AE$133:$AE$368,MATCH(1,(DATA!$D$133:$D$368=Topline!B302)*(DATA!$E$133:$E$368=Topline!D302),0)),"n/a")</f>
        <v>4.9000000000000002E-2</v>
      </c>
      <c r="K302" s="86">
        <f t="array" ref="K302">IFERROR(INDEX(DATA!$AN$133:$AN$368,MATCH(1,(DATA!$D$133:$D$368=Topline!B302)*(DATA!$E$133:$E$368=Topline!D302),0)),"n/a")</f>
        <v>7961</v>
      </c>
      <c r="L302" s="77">
        <f t="array" ref="L302">IFERROR(INDEX(DATA!$AO$133:$AO$368,MATCH(1,(DATA!$D$133:$D$368=Topline!B302)*(DATA!$E$133:$E$368=Topline!D302),0)),"n/a")</f>
        <v>0.122</v>
      </c>
      <c r="R302" s="66"/>
      <c r="S302" s="66"/>
      <c r="T302" s="66"/>
      <c r="U302" s="66"/>
      <c r="V302" s="66"/>
      <c r="W302" s="66"/>
      <c r="X302" s="66"/>
      <c r="Y302" s="66"/>
    </row>
    <row r="303" spans="1:25" x14ac:dyDescent="0.2">
      <c r="A303" s="75" t="s">
        <v>19</v>
      </c>
      <c r="B303" s="66" t="s">
        <v>22</v>
      </c>
      <c r="C303" s="66" t="s">
        <v>25</v>
      </c>
      <c r="D303" s="66" t="s">
        <v>325</v>
      </c>
      <c r="E303" s="86">
        <f t="array" ref="E303">IFERROR(INDEX(DATA!$J$133:$J$368,MATCH(1,(DATA!$D$133:$D$368=Topline!B303)*(DATA!$E$133:$E$368=Topline!D303),0)),"n/a")</f>
        <v>292</v>
      </c>
      <c r="F303" s="77">
        <f t="array" ref="F303">IFERROR(INDEX(DATA!$K$133:$K$368,MATCH(1,(DATA!$D$133:$D$368=Topline!B303)*(DATA!$E$133:$E$368=Topline!D303),0)),"n/a")</f>
        <v>0.26600000000000001</v>
      </c>
      <c r="G303" s="86">
        <f t="array" ref="G303">IFERROR(INDEX(DATA!$T$133:$T$368,MATCH(1,(DATA!$D$133:$D$368=Topline!B303)*(DATA!$E$133:$E$368=Topline!D303),0)),"n/a")</f>
        <v>815</v>
      </c>
      <c r="H303" s="77">
        <f t="array" ref="H303">IFERROR(INDEX(DATA!$U$133:$U$368,MATCH(1,(DATA!$D$133:$D$368=Topline!B303)*(DATA!$E$133:$E$368=Topline!D303),0)),"n/a")</f>
        <v>4.5999999999999999E-2</v>
      </c>
      <c r="I303" s="86">
        <f t="array" ref="I303">IFERROR(INDEX(DATA!$AD$133:$AD$368,MATCH(1,(DATA!$D$133:$D$368=Topline!B303)*(DATA!$E$133:$E$368=Topline!D303),0)),"n/a")</f>
        <v>1921</v>
      </c>
      <c r="J303" s="77">
        <f t="array" ref="J303">IFERROR(INDEX(DATA!$AE$133:$AE$368,MATCH(1,(DATA!$D$133:$D$368=Topline!B303)*(DATA!$E$133:$E$368=Topline!D303),0)),"n/a")</f>
        <v>0.64600000000000002</v>
      </c>
      <c r="K303" s="86">
        <f t="array" ref="K303">IFERROR(INDEX(DATA!$AN$133:$AN$368,MATCH(1,(DATA!$D$133:$D$368=Topline!B303)*(DATA!$E$133:$E$368=Topline!D303),0)),"n/a")</f>
        <v>3698</v>
      </c>
      <c r="L303" s="77">
        <f t="array" ref="L303">IFERROR(INDEX(DATA!$AO$133:$AO$368,MATCH(1,(DATA!$D$133:$D$368=Topline!B303)*(DATA!$E$133:$E$368=Topline!D303),0)),"n/a")</f>
        <v>1.5429999999999999</v>
      </c>
      <c r="R303" s="66"/>
      <c r="S303" s="66"/>
      <c r="T303" s="66"/>
      <c r="U303" s="66"/>
      <c r="V303" s="66"/>
      <c r="W303" s="66"/>
      <c r="X303" s="66"/>
      <c r="Y303" s="66"/>
    </row>
    <row r="304" spans="1:25" x14ac:dyDescent="0.2">
      <c r="A304" s="75" t="s">
        <v>19</v>
      </c>
      <c r="B304" s="66" t="s">
        <v>22</v>
      </c>
      <c r="C304" s="66" t="s">
        <v>25</v>
      </c>
      <c r="D304" s="66" t="s">
        <v>326</v>
      </c>
      <c r="E304" s="86">
        <f t="array" ref="E304">IFERROR(INDEX(DATA!$J$133:$J$368,MATCH(1,(DATA!$D$133:$D$368=Topline!B304)*(DATA!$E$133:$E$368=Topline!D304),0)),"n/a")</f>
        <v>858</v>
      </c>
      <c r="F304" s="77">
        <f t="array" ref="F304">IFERROR(INDEX(DATA!$K$133:$K$368,MATCH(1,(DATA!$D$133:$D$368=Topline!B304)*(DATA!$E$133:$E$368=Topline!D304),0)),"n/a")</f>
        <v>1.4159999999999999</v>
      </c>
      <c r="G304" s="86">
        <f t="array" ref="G304">IFERROR(INDEX(DATA!$T$133:$T$368,MATCH(1,(DATA!$D$133:$D$368=Topline!B304)*(DATA!$E$133:$E$368=Topline!D304),0)),"n/a")</f>
        <v>4926</v>
      </c>
      <c r="H304" s="77">
        <f t="array" ref="H304">IFERROR(INDEX(DATA!$U$133:$U$368,MATCH(1,(DATA!$D$133:$D$368=Topline!B304)*(DATA!$E$133:$E$368=Topline!D304),0)),"n/a")</f>
        <v>3.089</v>
      </c>
      <c r="I304" s="86">
        <f t="array" ref="I304">IFERROR(INDEX(DATA!$AD$133:$AD$368,MATCH(1,(DATA!$D$133:$D$368=Topline!B304)*(DATA!$E$133:$E$368=Topline!D304),0)),"n/a")</f>
        <v>9848</v>
      </c>
      <c r="J304" s="77">
        <f t="array" ref="J304">IFERROR(INDEX(DATA!$AE$133:$AE$368,MATCH(1,(DATA!$D$133:$D$368=Topline!B304)*(DATA!$E$133:$E$368=Topline!D304),0)),"n/a")</f>
        <v>4.5970000000000004</v>
      </c>
      <c r="K304" s="86">
        <f t="array" ref="K304">IFERROR(INDEX(DATA!$AN$133:$AN$368,MATCH(1,(DATA!$D$133:$D$368=Topline!B304)*(DATA!$E$133:$E$368=Topline!D304),0)),"n/a")</f>
        <v>13492</v>
      </c>
      <c r="L304" s="77">
        <f t="array" ref="L304">IFERROR(INDEX(DATA!$AO$133:$AO$368,MATCH(1,(DATA!$D$133:$D$368=Topline!B304)*(DATA!$E$133:$E$368=Topline!D304),0)),"n/a")</f>
        <v>3.2749999999999999</v>
      </c>
      <c r="R304" s="66"/>
      <c r="S304" s="66"/>
      <c r="T304" s="66"/>
      <c r="U304" s="66"/>
      <c r="V304" s="66"/>
      <c r="W304" s="66"/>
      <c r="X304" s="66"/>
      <c r="Y304" s="66"/>
    </row>
    <row r="305" spans="1:25" x14ac:dyDescent="0.2">
      <c r="A305" s="75" t="s">
        <v>19</v>
      </c>
      <c r="B305" s="66" t="s">
        <v>22</v>
      </c>
      <c r="C305" s="66" t="s">
        <v>25</v>
      </c>
      <c r="D305" s="66" t="s">
        <v>327</v>
      </c>
      <c r="E305" s="86">
        <f t="array" ref="E305">IFERROR(INDEX(DATA!$J$133:$J$368,MATCH(1,(DATA!$D$133:$D$368=Topline!B305)*(DATA!$E$133:$E$368=Topline!D305),0)),"n/a")</f>
        <v>12776</v>
      </c>
      <c r="F305" s="77">
        <f t="array" ref="F305">IFERROR(INDEX(DATA!$K$133:$K$368,MATCH(1,(DATA!$D$133:$D$368=Topline!B305)*(DATA!$E$133:$E$368=Topline!D305),0)),"n/a")</f>
        <v>0.65500000000000003</v>
      </c>
      <c r="G305" s="86">
        <f t="array" ref="G305">IFERROR(INDEX(DATA!$T$133:$T$368,MATCH(1,(DATA!$D$133:$D$368=Topline!B305)*(DATA!$E$133:$E$368=Topline!D305),0)),"n/a")</f>
        <v>43007</v>
      </c>
      <c r="H305" s="77">
        <f t="array" ref="H305">IFERROR(INDEX(DATA!$U$133:$U$368,MATCH(1,(DATA!$D$133:$D$368=Topline!B305)*(DATA!$E$133:$E$368=Topline!D305),0)),"n/a")</f>
        <v>0.48</v>
      </c>
      <c r="I305" s="86">
        <f t="array" ref="I305">IFERROR(INDEX(DATA!$AD$133:$AD$368,MATCH(1,(DATA!$D$133:$D$368=Topline!B305)*(DATA!$E$133:$E$368=Topline!D305),0)),"n/a")</f>
        <v>69368</v>
      </c>
      <c r="J305" s="77">
        <f t="array" ref="J305">IFERROR(INDEX(DATA!$AE$133:$AE$368,MATCH(1,(DATA!$D$133:$D$368=Topline!B305)*(DATA!$E$133:$E$368=Topline!D305),0)),"n/a")</f>
        <v>0.442</v>
      </c>
      <c r="K305" s="86">
        <f t="array" ref="K305">IFERROR(INDEX(DATA!$AN$133:$AN$368,MATCH(1,(DATA!$D$133:$D$368=Topline!B305)*(DATA!$E$133:$E$368=Topline!D305),0)),"n/a")</f>
        <v>108185</v>
      </c>
      <c r="L305" s="77">
        <f t="array" ref="L305">IFERROR(INDEX(DATA!$AO$133:$AO$368,MATCH(1,(DATA!$D$133:$D$368=Topline!B305)*(DATA!$E$133:$E$368=Topline!D305),0)),"n/a")</f>
        <v>0.251</v>
      </c>
      <c r="R305" s="66"/>
      <c r="S305" s="66"/>
      <c r="T305" s="66"/>
      <c r="U305" s="66"/>
      <c r="V305" s="66"/>
      <c r="W305" s="66"/>
      <c r="X305" s="66"/>
      <c r="Y305" s="66"/>
    </row>
    <row r="306" spans="1:25" x14ac:dyDescent="0.2">
      <c r="A306" s="75"/>
      <c r="E306" s="80"/>
      <c r="F306" s="77"/>
      <c r="G306" s="81"/>
      <c r="H306" s="77"/>
      <c r="I306" s="81"/>
      <c r="J306" s="82"/>
      <c r="K306" s="81"/>
      <c r="L306" s="77"/>
      <c r="R306" s="66"/>
      <c r="S306" s="66"/>
      <c r="T306" s="66"/>
      <c r="U306" s="66"/>
      <c r="V306" s="66"/>
      <c r="W306" s="66"/>
      <c r="X306" s="66"/>
      <c r="Y306" s="66"/>
    </row>
    <row r="307" spans="1:25" x14ac:dyDescent="0.2">
      <c r="A307" s="75" t="s">
        <v>19</v>
      </c>
      <c r="B307" s="66" t="s">
        <v>22</v>
      </c>
      <c r="C307" s="66" t="s">
        <v>10</v>
      </c>
      <c r="D307" s="66" t="s">
        <v>319</v>
      </c>
      <c r="E307" s="87">
        <f t="array" ref="E307">IFERROR(INDEX(DATA!$L$133:$L$368,MATCH(1,(DATA!$D$133:$D$368=Topline!B307)*(DATA!$E$133:$E$368=Topline!D307),0)),"n/a")</f>
        <v>33.24</v>
      </c>
      <c r="F307" s="77">
        <f t="array" ref="F307">IFERROR(INDEX(DATA!$M$133:$M$368,MATCH(1,(DATA!$D$133:$D$368=Topline!B307)*(DATA!$E$133:$E$368=Topline!D307),0)),"n/a")</f>
        <v>1.0680000000000001</v>
      </c>
      <c r="G307" s="87">
        <f t="array" ref="G307">IFERROR(INDEX(DATA!$V$133:$V$368,MATCH(1,(DATA!$D$133:$D$368=Topline!B307)*(DATA!$E$133:$E$368=Topline!D307),0)),"n/a")</f>
        <v>31.92</v>
      </c>
      <c r="H307" s="77">
        <f t="array" ref="H307">IFERROR(INDEX(DATA!$W$133:$W$368,MATCH(1,(DATA!$D$133:$D$368=Topline!B307)*(DATA!$E$133:$E$368=Topline!D307),0)),"n/a")</f>
        <v>1.319</v>
      </c>
      <c r="I307" s="87">
        <f t="array" ref="I307">IFERROR(INDEX(DATA!$AF$133:$AF$368,MATCH(1,(DATA!$D$133:$D$368=Topline!B307)*(DATA!$E$133:$E$368=Topline!D307),0)),"n/a")</f>
        <v>29.79</v>
      </c>
      <c r="J307" s="77">
        <f t="array" ref="J307">IFERROR(INDEX(DATA!$AG$133:$AG$368,MATCH(1,(DATA!$D$133:$D$368=Topline!B307)*(DATA!$E$133:$E$368=Topline!D307),0)),"n/a")</f>
        <v>1.0049999999999999</v>
      </c>
      <c r="K307" s="87">
        <f t="array" ref="K307">IFERROR(INDEX(DATA!$AP$133:$AP$368,MATCH(1,(DATA!$D$133:$D$368=Topline!B307)*(DATA!$E$133:$E$368=Topline!D307),0)),"n/a")</f>
        <v>25.05</v>
      </c>
      <c r="L307" s="77">
        <f t="array" ref="L307">IFERROR(INDEX(DATA!$AQ$133:$AQ$368,MATCH(1,(DATA!$D$133:$D$368=Topline!B307)*(DATA!$E$133:$E$368=Topline!D307),0)),"n/a")</f>
        <v>0.38400000000000001</v>
      </c>
      <c r="R307" s="66"/>
      <c r="S307" s="66"/>
      <c r="T307" s="66"/>
      <c r="U307" s="66"/>
      <c r="V307" s="66"/>
      <c r="W307" s="66"/>
      <c r="X307" s="66"/>
      <c r="Y307" s="66"/>
    </row>
    <row r="308" spans="1:25" x14ac:dyDescent="0.2">
      <c r="A308" s="75" t="s">
        <v>19</v>
      </c>
      <c r="B308" s="66" t="s">
        <v>22</v>
      </c>
      <c r="C308" s="66" t="s">
        <v>10</v>
      </c>
      <c r="D308" s="66" t="s">
        <v>320</v>
      </c>
      <c r="E308" s="87">
        <f t="array" ref="E308">IFERROR(INDEX(DATA!$L$133:$L$368,MATCH(1,(DATA!$D$133:$D$368=Topline!B308)*(DATA!$E$133:$E$368=Topline!D308),0)),"n/a")</f>
        <v>60.26</v>
      </c>
      <c r="F308" s="77">
        <f t="array" ref="F308">IFERROR(INDEX(DATA!$M$133:$M$368,MATCH(1,(DATA!$D$133:$D$368=Topline!B308)*(DATA!$E$133:$E$368=Topline!D308),0)),"n/a")</f>
        <v>-0.13500000000000001</v>
      </c>
      <c r="G308" s="87">
        <f t="array" ref="G308">IFERROR(INDEX(DATA!$V$133:$V$368,MATCH(1,(DATA!$D$133:$D$368=Topline!B308)*(DATA!$E$133:$E$368=Topline!D308),0)),"n/a")</f>
        <v>58.15</v>
      </c>
      <c r="H308" s="77">
        <f t="array" ref="H308">IFERROR(INDEX(DATA!$W$133:$W$368,MATCH(1,(DATA!$D$133:$D$368=Topline!B308)*(DATA!$E$133:$E$368=Topline!D308),0)),"n/a")</f>
        <v>-0.191</v>
      </c>
      <c r="I308" s="87">
        <f t="array" ref="I308">IFERROR(INDEX(DATA!$AF$133:$AF$368,MATCH(1,(DATA!$D$133:$D$368=Topline!B308)*(DATA!$E$133:$E$368=Topline!D308),0)),"n/a")</f>
        <v>54.15</v>
      </c>
      <c r="J308" s="77">
        <f t="array" ref="J308">IFERROR(INDEX(DATA!$AG$133:$AG$368,MATCH(1,(DATA!$D$133:$D$368=Topline!B308)*(DATA!$E$133:$E$368=Topline!D308),0)),"n/a")</f>
        <v>-0.23200000000000001</v>
      </c>
      <c r="K308" s="87">
        <f t="array" ref="K308">IFERROR(INDEX(DATA!$AP$133:$AP$368,MATCH(1,(DATA!$D$133:$D$368=Topline!B308)*(DATA!$E$133:$E$368=Topline!D308),0)),"n/a")</f>
        <v>56.3</v>
      </c>
      <c r="L308" s="77">
        <f t="array" ref="L308">IFERROR(INDEX(DATA!$AQ$133:$AQ$368,MATCH(1,(DATA!$D$133:$D$368=Topline!B308)*(DATA!$E$133:$E$368=Topline!D308),0)),"n/a")</f>
        <v>-0.16200000000000001</v>
      </c>
      <c r="R308" s="66"/>
      <c r="S308" s="66"/>
      <c r="T308" s="66"/>
      <c r="U308" s="66"/>
      <c r="V308" s="66"/>
      <c r="W308" s="66"/>
      <c r="X308" s="66"/>
      <c r="Y308" s="66"/>
    </row>
    <row r="309" spans="1:25" x14ac:dyDescent="0.2">
      <c r="A309" s="75" t="s">
        <v>19</v>
      </c>
      <c r="B309" s="66" t="s">
        <v>22</v>
      </c>
      <c r="C309" s="66" t="s">
        <v>10</v>
      </c>
      <c r="D309" s="66" t="s">
        <v>321</v>
      </c>
      <c r="E309" s="87">
        <f t="array" ref="E309">IFERROR(INDEX(DATA!$L$133:$L$368,MATCH(1,(DATA!$D$133:$D$368=Topline!B309)*(DATA!$E$133:$E$368=Topline!D309),0)),"n/a")</f>
        <v>42.09</v>
      </c>
      <c r="F309" s="77">
        <f t="array" ref="F309">IFERROR(INDEX(DATA!$M$133:$M$368,MATCH(1,(DATA!$D$133:$D$368=Topline!B309)*(DATA!$E$133:$E$368=Topline!D309),0)),"n/a")</f>
        <v>-0.34899999999999998</v>
      </c>
      <c r="G309" s="87">
        <f t="array" ref="G309">IFERROR(INDEX(DATA!$V$133:$V$368,MATCH(1,(DATA!$D$133:$D$368=Topline!B309)*(DATA!$E$133:$E$368=Topline!D309),0)),"n/a")</f>
        <v>45.42</v>
      </c>
      <c r="H309" s="77">
        <f t="array" ref="H309">IFERROR(INDEX(DATA!$W$133:$W$368,MATCH(1,(DATA!$D$133:$D$368=Topline!B309)*(DATA!$E$133:$E$368=Topline!D309),0)),"n/a")</f>
        <v>-7.8E-2</v>
      </c>
      <c r="I309" s="87">
        <f t="array" ref="I309">IFERROR(INDEX(DATA!$AF$133:$AF$368,MATCH(1,(DATA!$D$133:$D$368=Topline!B309)*(DATA!$E$133:$E$368=Topline!D309),0)),"n/a")</f>
        <v>42.39</v>
      </c>
      <c r="J309" s="77">
        <f t="array" ref="J309">IFERROR(INDEX(DATA!$AG$133:$AG$368,MATCH(1,(DATA!$D$133:$D$368=Topline!B309)*(DATA!$E$133:$E$368=Topline!D309),0)),"n/a")</f>
        <v>2.1000000000000001E-2</v>
      </c>
      <c r="K309" s="87">
        <f t="array" ref="K309">IFERROR(INDEX(DATA!$AP$133:$AP$368,MATCH(1,(DATA!$D$133:$D$368=Topline!B309)*(DATA!$E$133:$E$368=Topline!D309),0)),"n/a")</f>
        <v>45.91</v>
      </c>
      <c r="L309" s="77">
        <f t="array" ref="L309">IFERROR(INDEX(DATA!$AQ$133:$AQ$368,MATCH(1,(DATA!$D$133:$D$368=Topline!B309)*(DATA!$E$133:$E$368=Topline!D309),0)),"n/a")</f>
        <v>-5.0000000000000001E-3</v>
      </c>
      <c r="R309" s="66"/>
      <c r="S309" s="66"/>
      <c r="T309" s="66"/>
      <c r="U309" s="66"/>
      <c r="V309" s="66"/>
      <c r="W309" s="66"/>
      <c r="X309" s="66"/>
      <c r="Y309" s="66"/>
    </row>
    <row r="310" spans="1:25" x14ac:dyDescent="0.2">
      <c r="A310" s="75" t="s">
        <v>19</v>
      </c>
      <c r="B310" s="66" t="s">
        <v>22</v>
      </c>
      <c r="C310" s="66" t="s">
        <v>10</v>
      </c>
      <c r="D310" s="66" t="s">
        <v>322</v>
      </c>
      <c r="E310" s="87">
        <f t="array" ref="E310">IFERROR(INDEX(DATA!$L$133:$L$368,MATCH(1,(DATA!$D$133:$D$368=Topline!B310)*(DATA!$E$133:$E$368=Topline!D310),0)),"n/a")</f>
        <v>17.579999999999998</v>
      </c>
      <c r="F310" s="77">
        <f t="array" ref="F310">IFERROR(INDEX(DATA!$M$133:$M$368,MATCH(1,(DATA!$D$133:$D$368=Topline!B310)*(DATA!$E$133:$E$368=Topline!D310),0)),"n/a")</f>
        <v>0.13100000000000001</v>
      </c>
      <c r="G310" s="87">
        <f t="array" ref="G310">IFERROR(INDEX(DATA!$V$133:$V$368,MATCH(1,(DATA!$D$133:$D$368=Topline!B310)*(DATA!$E$133:$E$368=Topline!D310),0)),"n/a")</f>
        <v>16.66</v>
      </c>
      <c r="H310" s="77">
        <f t="array" ref="H310">IFERROR(INDEX(DATA!$W$133:$W$368,MATCH(1,(DATA!$D$133:$D$368=Topline!B310)*(DATA!$E$133:$E$368=Topline!D310),0)),"n/a")</f>
        <v>-4.9000000000000002E-2</v>
      </c>
      <c r="I310" s="87">
        <f t="array" ref="I310">IFERROR(INDEX(DATA!$AF$133:$AF$368,MATCH(1,(DATA!$D$133:$D$368=Topline!B310)*(DATA!$E$133:$E$368=Topline!D310),0)),"n/a")</f>
        <v>14.07</v>
      </c>
      <c r="J310" s="77">
        <f t="array" ref="J310">IFERROR(INDEX(DATA!$AG$133:$AG$368,MATCH(1,(DATA!$D$133:$D$368=Topline!B310)*(DATA!$E$133:$E$368=Topline!D310),0)),"n/a")</f>
        <v>0.27</v>
      </c>
      <c r="K310" s="87">
        <f t="array" ref="K310">IFERROR(INDEX(DATA!$AP$133:$AP$368,MATCH(1,(DATA!$D$133:$D$368=Topline!B310)*(DATA!$E$133:$E$368=Topline!D310),0)),"n/a")</f>
        <v>12.28</v>
      </c>
      <c r="L310" s="77">
        <f t="array" ref="L310">IFERROR(INDEX(DATA!$AQ$133:$AQ$368,MATCH(1,(DATA!$D$133:$D$368=Topline!B310)*(DATA!$E$133:$E$368=Topline!D310),0)),"n/a")</f>
        <v>0.40699999999999997</v>
      </c>
      <c r="R310" s="66"/>
      <c r="S310" s="66"/>
      <c r="T310" s="66"/>
      <c r="U310" s="66"/>
      <c r="V310" s="66"/>
      <c r="W310" s="66"/>
      <c r="X310" s="66"/>
      <c r="Y310" s="66"/>
    </row>
    <row r="311" spans="1:25" x14ac:dyDescent="0.2">
      <c r="A311" s="75" t="s">
        <v>19</v>
      </c>
      <c r="B311" s="66" t="s">
        <v>22</v>
      </c>
      <c r="C311" s="66" t="s">
        <v>10</v>
      </c>
      <c r="D311" s="66" t="s">
        <v>323</v>
      </c>
      <c r="E311" s="87">
        <f t="array" ref="E311">IFERROR(INDEX(DATA!$L$133:$L$368,MATCH(1,(DATA!$D$133:$D$368=Topline!B311)*(DATA!$E$133:$E$368=Topline!D311),0)),"n/a")</f>
        <v>14.72</v>
      </c>
      <c r="F311" s="77">
        <f t="array" ref="F311">IFERROR(INDEX(DATA!$M$133:$M$368,MATCH(1,(DATA!$D$133:$D$368=Topline!B311)*(DATA!$E$133:$E$368=Topline!D311),0)),"n/a")</f>
        <v>2E-3</v>
      </c>
      <c r="G311" s="87">
        <f t="array" ref="G311">IFERROR(INDEX(DATA!$V$133:$V$368,MATCH(1,(DATA!$D$133:$D$368=Topline!B311)*(DATA!$E$133:$E$368=Topline!D311),0)),"n/a")</f>
        <v>13.76</v>
      </c>
      <c r="H311" s="77">
        <f t="array" ref="H311">IFERROR(INDEX(DATA!$W$133:$W$368,MATCH(1,(DATA!$D$133:$D$368=Topline!B311)*(DATA!$E$133:$E$368=Topline!D311),0)),"n/a")</f>
        <v>-0.57999999999999996</v>
      </c>
      <c r="I311" s="87">
        <f t="array" ref="I311">IFERROR(INDEX(DATA!$AF$133:$AF$368,MATCH(1,(DATA!$D$133:$D$368=Topline!B311)*(DATA!$E$133:$E$368=Topline!D311),0)),"n/a")</f>
        <v>14.62</v>
      </c>
      <c r="J311" s="77">
        <f t="array" ref="J311">IFERROR(INDEX(DATA!$AG$133:$AG$368,MATCH(1,(DATA!$D$133:$D$368=Topline!B311)*(DATA!$E$133:$E$368=Topline!D311),0)),"n/a")</f>
        <v>-0.69499999999999995</v>
      </c>
      <c r="K311" s="87">
        <f t="array" ref="K311">IFERROR(INDEX(DATA!$AP$133:$AP$368,MATCH(1,(DATA!$D$133:$D$368=Topline!B311)*(DATA!$E$133:$E$368=Topline!D311),0)),"n/a")</f>
        <v>14.94</v>
      </c>
      <c r="L311" s="77">
        <f t="array" ref="L311">IFERROR(INDEX(DATA!$AQ$133:$AQ$368,MATCH(1,(DATA!$D$133:$D$368=Topline!B311)*(DATA!$E$133:$E$368=Topline!D311),0)),"n/a")</f>
        <v>-0.68400000000000005</v>
      </c>
      <c r="R311" s="66"/>
      <c r="S311" s="66"/>
      <c r="T311" s="66"/>
      <c r="U311" s="66"/>
      <c r="V311" s="66"/>
      <c r="W311" s="66"/>
      <c r="X311" s="66"/>
      <c r="Y311" s="66"/>
    </row>
    <row r="312" spans="1:25" x14ac:dyDescent="0.2">
      <c r="A312" s="75" t="s">
        <v>19</v>
      </c>
      <c r="B312" s="66" t="s">
        <v>22</v>
      </c>
      <c r="C312" s="66" t="s">
        <v>10</v>
      </c>
      <c r="D312" s="66" t="s">
        <v>324</v>
      </c>
      <c r="E312" s="87">
        <f t="array" ref="E312">IFERROR(INDEX(DATA!$L$133:$L$368,MATCH(1,(DATA!$D$133:$D$368=Topline!B312)*(DATA!$E$133:$E$368=Topline!D312),0)),"n/a")</f>
        <v>94.01</v>
      </c>
      <c r="F312" s="77">
        <f t="array" ref="F312">IFERROR(INDEX(DATA!$M$133:$M$368,MATCH(1,(DATA!$D$133:$D$368=Topline!B312)*(DATA!$E$133:$E$368=Topline!D312),0)),"n/a")</f>
        <v>5.8000000000000003E-2</v>
      </c>
      <c r="G312" s="87">
        <f t="array" ref="G312">IFERROR(INDEX(DATA!$V$133:$V$368,MATCH(1,(DATA!$D$133:$D$368=Topline!B312)*(DATA!$E$133:$E$368=Topline!D312),0)),"n/a")</f>
        <v>94.13</v>
      </c>
      <c r="H312" s="77">
        <f t="array" ref="H312">IFERROR(INDEX(DATA!$W$133:$W$368,MATCH(1,(DATA!$D$133:$D$368=Topline!B312)*(DATA!$E$133:$E$368=Topline!D312),0)),"n/a")</f>
        <v>0.11</v>
      </c>
      <c r="I312" s="87">
        <f t="array" ref="I312">IFERROR(INDEX(DATA!$AF$133:$AF$368,MATCH(1,(DATA!$D$133:$D$368=Topline!B312)*(DATA!$E$133:$E$368=Topline!D312),0)),"n/a")</f>
        <v>92</v>
      </c>
      <c r="J312" s="77">
        <f t="array" ref="J312">IFERROR(INDEX(DATA!$AG$133:$AG$368,MATCH(1,(DATA!$D$133:$D$368=Topline!B312)*(DATA!$E$133:$E$368=Topline!D312),0)),"n/a")</f>
        <v>0.09</v>
      </c>
      <c r="K312" s="87">
        <f t="array" ref="K312">IFERROR(INDEX(DATA!$AP$133:$AP$368,MATCH(1,(DATA!$D$133:$D$368=Topline!B312)*(DATA!$E$133:$E$368=Topline!D312),0)),"n/a")</f>
        <v>88.9</v>
      </c>
      <c r="L312" s="77">
        <f t="array" ref="L312">IFERROR(INDEX(DATA!$AQ$133:$AQ$368,MATCH(1,(DATA!$D$133:$D$368=Topline!B312)*(DATA!$E$133:$E$368=Topline!D312),0)),"n/a")</f>
        <v>8.5000000000000006E-2</v>
      </c>
      <c r="R312" s="66"/>
      <c r="S312" s="66"/>
      <c r="T312" s="66"/>
      <c r="U312" s="66"/>
      <c r="V312" s="66"/>
      <c r="W312" s="66"/>
      <c r="X312" s="66"/>
      <c r="Y312" s="66"/>
    </row>
    <row r="313" spans="1:25" x14ac:dyDescent="0.2">
      <c r="A313" s="75" t="s">
        <v>19</v>
      </c>
      <c r="B313" s="66" t="s">
        <v>22</v>
      </c>
      <c r="C313" s="66" t="s">
        <v>10</v>
      </c>
      <c r="D313" s="66" t="s">
        <v>325</v>
      </c>
      <c r="E313" s="87">
        <f t="array" ref="E313">IFERROR(INDEX(DATA!$L$133:$L$368,MATCH(1,(DATA!$D$133:$D$368=Topline!B313)*(DATA!$E$133:$E$368=Topline!D313),0)),"n/a")</f>
        <v>4.18</v>
      </c>
      <c r="F313" s="77">
        <f t="array" ref="F313">IFERROR(INDEX(DATA!$M$133:$M$368,MATCH(1,(DATA!$D$133:$D$368=Topline!B313)*(DATA!$E$133:$E$368=Topline!D313),0)),"n/a")</f>
        <v>-0.14099999999999999</v>
      </c>
      <c r="G313" s="87">
        <f t="array" ref="G313">IFERROR(INDEX(DATA!$V$133:$V$368,MATCH(1,(DATA!$D$133:$D$368=Topline!B313)*(DATA!$E$133:$E$368=Topline!D313),0)),"n/a")</f>
        <v>4.6900000000000004</v>
      </c>
      <c r="H313" s="77">
        <f t="array" ref="H313">IFERROR(INDEX(DATA!$W$133:$W$368,MATCH(1,(DATA!$D$133:$D$368=Topline!B313)*(DATA!$E$133:$E$368=Topline!D313),0)),"n/a")</f>
        <v>7.0999999999999994E-2</v>
      </c>
      <c r="I313" s="87">
        <f t="array" ref="I313">IFERROR(INDEX(DATA!$AF$133:$AF$368,MATCH(1,(DATA!$D$133:$D$368=Topline!B313)*(DATA!$E$133:$E$368=Topline!D313),0)),"n/a")</f>
        <v>4.4400000000000004</v>
      </c>
      <c r="J313" s="77">
        <f t="array" ref="J313">IFERROR(INDEX(DATA!$AG$133:$AG$368,MATCH(1,(DATA!$D$133:$D$368=Topline!B313)*(DATA!$E$133:$E$368=Topline!D313),0)),"n/a")</f>
        <v>5.5E-2</v>
      </c>
      <c r="K313" s="87">
        <f t="array" ref="K313">IFERROR(INDEX(DATA!$AP$133:$AP$368,MATCH(1,(DATA!$D$133:$D$368=Topline!B313)*(DATA!$E$133:$E$368=Topline!D313),0)),"n/a")</f>
        <v>4.3</v>
      </c>
      <c r="L313" s="77">
        <f t="array" ref="L313">IFERROR(INDEX(DATA!$AQ$133:$AQ$368,MATCH(1,(DATA!$D$133:$D$368=Topline!B313)*(DATA!$E$133:$E$368=Topline!D313),0)),"n/a")</f>
        <v>-2E-3</v>
      </c>
      <c r="R313" s="66"/>
      <c r="S313" s="66"/>
      <c r="T313" s="66"/>
      <c r="U313" s="66"/>
      <c r="V313" s="66"/>
      <c r="W313" s="66"/>
      <c r="X313" s="66"/>
      <c r="Y313" s="66"/>
    </row>
    <row r="314" spans="1:25" x14ac:dyDescent="0.2">
      <c r="A314" s="75" t="s">
        <v>19</v>
      </c>
      <c r="B314" s="66" t="s">
        <v>22</v>
      </c>
      <c r="C314" s="66" t="s">
        <v>10</v>
      </c>
      <c r="D314" s="66" t="s">
        <v>326</v>
      </c>
      <c r="E314" s="87">
        <f t="array" ref="E314">IFERROR(INDEX(DATA!$L$133:$L$368,MATCH(1,(DATA!$D$133:$D$368=Topline!B314)*(DATA!$E$133:$E$368=Topline!D314),0)),"n/a")</f>
        <v>19.73</v>
      </c>
      <c r="F314" s="77">
        <f t="array" ref="F314">IFERROR(INDEX(DATA!$M$133:$M$368,MATCH(1,(DATA!$D$133:$D$368=Topline!B314)*(DATA!$E$133:$E$368=Topline!D314),0)),"n/a")</f>
        <v>-0.26100000000000001</v>
      </c>
      <c r="G314" s="87">
        <f t="array" ref="G314">IFERROR(INDEX(DATA!$V$133:$V$368,MATCH(1,(DATA!$D$133:$D$368=Topline!B314)*(DATA!$E$133:$E$368=Topline!D314),0)),"n/a")</f>
        <v>19.36</v>
      </c>
      <c r="H314" s="77">
        <f t="array" ref="H314">IFERROR(INDEX(DATA!$W$133:$W$368,MATCH(1,(DATA!$D$133:$D$368=Topline!B314)*(DATA!$E$133:$E$368=Topline!D314),0)),"n/a")</f>
        <v>-0.248</v>
      </c>
      <c r="I314" s="87">
        <f t="array" ref="I314">IFERROR(INDEX(DATA!$AF$133:$AF$368,MATCH(1,(DATA!$D$133:$D$368=Topline!B314)*(DATA!$E$133:$E$368=Topline!D314),0)),"n/a")</f>
        <v>17.36</v>
      </c>
      <c r="J314" s="77">
        <f t="array" ref="J314">IFERROR(INDEX(DATA!$AG$133:$AG$368,MATCH(1,(DATA!$D$133:$D$368=Topline!B314)*(DATA!$E$133:$E$368=Topline!D314),0)),"n/a")</f>
        <v>-0.29599999999999999</v>
      </c>
      <c r="K314" s="87">
        <f t="array" ref="K314">IFERROR(INDEX(DATA!$AP$133:$AP$368,MATCH(1,(DATA!$D$133:$D$368=Topline!B314)*(DATA!$E$133:$E$368=Topline!D314),0)),"n/a")</f>
        <v>17.350000000000001</v>
      </c>
      <c r="L314" s="77">
        <f t="array" ref="L314">IFERROR(INDEX(DATA!$AQ$133:$AQ$368,MATCH(1,(DATA!$D$133:$D$368=Topline!B314)*(DATA!$E$133:$E$368=Topline!D314),0)),"n/a")</f>
        <v>8.0000000000000002E-3</v>
      </c>
      <c r="R314" s="66"/>
      <c r="S314" s="66"/>
      <c r="T314" s="66"/>
      <c r="U314" s="66"/>
      <c r="V314" s="66"/>
      <c r="W314" s="66"/>
      <c r="X314" s="66"/>
      <c r="Y314" s="66"/>
    </row>
    <row r="315" spans="1:25" x14ac:dyDescent="0.2">
      <c r="A315" s="75" t="s">
        <v>19</v>
      </c>
      <c r="B315" s="66" t="s">
        <v>22</v>
      </c>
      <c r="C315" s="66" t="s">
        <v>10</v>
      </c>
      <c r="D315" s="66" t="s">
        <v>327</v>
      </c>
      <c r="E315" s="87">
        <f t="array" ref="E315">IFERROR(INDEX(DATA!$L$133:$L$368,MATCH(1,(DATA!$D$133:$D$368=Topline!B315)*(DATA!$E$133:$E$368=Topline!D315),0)),"n/a")</f>
        <v>25.48</v>
      </c>
      <c r="F315" s="77">
        <f t="array" ref="F315">IFERROR(INDEX(DATA!$M$133:$M$368,MATCH(1,(DATA!$D$133:$D$368=Topline!B315)*(DATA!$E$133:$E$368=Topline!D315),0)),"n/a")</f>
        <v>-0.127</v>
      </c>
      <c r="G315" s="87">
        <f t="array" ref="G315">IFERROR(INDEX(DATA!$V$133:$V$368,MATCH(1,(DATA!$D$133:$D$368=Topline!B315)*(DATA!$E$133:$E$368=Topline!D315),0)),"n/a")</f>
        <v>24.67</v>
      </c>
      <c r="H315" s="77">
        <f t="array" ref="H315">IFERROR(INDEX(DATA!$W$133:$W$368,MATCH(1,(DATA!$D$133:$D$368=Topline!B315)*(DATA!$E$133:$E$368=Topline!D315),0)),"n/a")</f>
        <v>-0.192</v>
      </c>
      <c r="I315" s="87">
        <f t="array" ref="I315">IFERROR(INDEX(DATA!$AF$133:$AF$368,MATCH(1,(DATA!$D$133:$D$368=Topline!B315)*(DATA!$E$133:$E$368=Topline!D315),0)),"n/a")</f>
        <v>20.75</v>
      </c>
      <c r="J315" s="77">
        <f t="array" ref="J315">IFERROR(INDEX(DATA!$AG$133:$AG$368,MATCH(1,(DATA!$D$133:$D$368=Topline!B315)*(DATA!$E$133:$E$368=Topline!D315),0)),"n/a")</f>
        <v>-5.5E-2</v>
      </c>
      <c r="K315" s="87">
        <f t="array" ref="K315">IFERROR(INDEX(DATA!$AP$133:$AP$368,MATCH(1,(DATA!$D$133:$D$368=Topline!B315)*(DATA!$E$133:$E$368=Topline!D315),0)),"n/a")</f>
        <v>19.16</v>
      </c>
      <c r="L315" s="77">
        <f t="array" ref="L315">IFERROR(INDEX(DATA!$AQ$133:$AQ$368,MATCH(1,(DATA!$D$133:$D$368=Topline!B315)*(DATA!$E$133:$E$368=Topline!D315),0)),"n/a")</f>
        <v>0.11899999999999999</v>
      </c>
      <c r="R315" s="66"/>
      <c r="S315" s="66"/>
      <c r="T315" s="66"/>
      <c r="U315" s="66"/>
      <c r="V315" s="66"/>
      <c r="W315" s="66"/>
      <c r="X315" s="66"/>
      <c r="Y315" s="66"/>
    </row>
    <row r="316" spans="1:25" x14ac:dyDescent="0.2">
      <c r="A316" s="75"/>
      <c r="E316" s="80"/>
      <c r="F316" s="77"/>
      <c r="G316" s="89"/>
      <c r="H316" s="77"/>
      <c r="I316" s="89"/>
      <c r="J316" s="82"/>
      <c r="K316" s="89"/>
      <c r="L316" s="77"/>
      <c r="R316" s="66"/>
      <c r="S316" s="66"/>
      <c r="T316" s="66"/>
      <c r="U316" s="66"/>
      <c r="V316" s="66"/>
      <c r="W316" s="66"/>
      <c r="X316" s="66"/>
      <c r="Y316" s="66"/>
    </row>
    <row r="317" spans="1:25" x14ac:dyDescent="0.2">
      <c r="A317" s="75" t="s">
        <v>19</v>
      </c>
      <c r="B317" s="66" t="s">
        <v>22</v>
      </c>
      <c r="C317" s="66" t="s">
        <v>26</v>
      </c>
      <c r="D317" s="66" t="s">
        <v>319</v>
      </c>
      <c r="E317" s="87">
        <f t="array" ref="E317">IFERROR(INDEX(DATA!$N$133:$N$368,MATCH(1,(DATA!$D$133:$D$368=Topline!B317)*(DATA!$E$133:$E$368=Topline!D317),0)),"n/a")</f>
        <v>9.8800000000000008</v>
      </c>
      <c r="F317" s="77">
        <f t="array" ref="F317">IFERROR(INDEX(DATA!$O$133:$O$368,MATCH(1,(DATA!$D$133:$D$368=Topline!B317)*(DATA!$E$133:$E$368=Topline!D317),0)),"n/a")</f>
        <v>0.76</v>
      </c>
      <c r="G317" s="87">
        <f t="array" ref="G317">IFERROR(INDEX(DATA!$X$133:$X$368,MATCH(1,(DATA!$D$133:$D$368=Topline!B317)*(DATA!$E$133:$E$368=Topline!D317),0)),"n/a")</f>
        <v>8.77</v>
      </c>
      <c r="H317" s="77">
        <f t="array" ref="H317">IFERROR(INDEX(DATA!$Y$133:$Y$368,MATCH(1,(DATA!$D$133:$D$368=Topline!B317)*(DATA!$E$133:$E$368=Topline!D317),0)),"n/a")</f>
        <v>0.71</v>
      </c>
      <c r="I317" s="87">
        <f t="array" ref="I317">IFERROR(INDEX(DATA!$AH$133:$AH$368,MATCH(1,(DATA!$D$133:$D$368=Topline!B317)*(DATA!$E$133:$E$368=Topline!D317),0)),"n/a")</f>
        <v>7.96</v>
      </c>
      <c r="J317" s="77">
        <f t="array" ref="J317">IFERROR(INDEX(DATA!$AI$133:$AI$368,MATCH(1,(DATA!$D$133:$D$368=Topline!B317)*(DATA!$E$133:$E$368=Topline!D317),0)),"n/a")</f>
        <v>0.54800000000000004</v>
      </c>
      <c r="K317" s="87">
        <f t="array" ref="K317">IFERROR(INDEX(DATA!$AR$133:$AR$368,MATCH(1,(DATA!$D$133:$D$368=Topline!B317)*(DATA!$E$133:$E$368=Topline!D317),0)),"n/a")</f>
        <v>7.43</v>
      </c>
      <c r="L317" s="77">
        <f t="array" ref="L317">IFERROR(INDEX(DATA!$AS$133:$AS$368,MATCH(1,(DATA!$D$133:$D$368=Topline!B317)*(DATA!$E$133:$E$368=Topline!D317),0)),"n/a")</f>
        <v>0.28199999999999997</v>
      </c>
      <c r="R317" s="66"/>
      <c r="S317" s="66"/>
      <c r="T317" s="66"/>
      <c r="U317" s="66"/>
      <c r="V317" s="66"/>
      <c r="W317" s="66"/>
      <c r="X317" s="66"/>
      <c r="Y317" s="66"/>
    </row>
    <row r="318" spans="1:25" x14ac:dyDescent="0.2">
      <c r="A318" s="75" t="s">
        <v>19</v>
      </c>
      <c r="B318" s="66" t="s">
        <v>22</v>
      </c>
      <c r="C318" s="66" t="s">
        <v>26</v>
      </c>
      <c r="D318" s="66" t="s">
        <v>320</v>
      </c>
      <c r="E318" s="87">
        <f t="array" ref="E318">IFERROR(INDEX(DATA!$N$133:$N$368,MATCH(1,(DATA!$D$133:$D$368=Topline!B318)*(DATA!$E$133:$E$368=Topline!D318),0)),"n/a")</f>
        <v>2.81</v>
      </c>
      <c r="F318" s="77">
        <f t="array" ref="F318">IFERROR(INDEX(DATA!$O$133:$O$368,MATCH(1,(DATA!$D$133:$D$368=Topline!B318)*(DATA!$E$133:$E$368=Topline!D318),0)),"n/a")</f>
        <v>2.5000000000000001E-2</v>
      </c>
      <c r="G318" s="87">
        <f t="array" ref="G318">IFERROR(INDEX(DATA!$X$133:$X$368,MATCH(1,(DATA!$D$133:$D$368=Topline!B318)*(DATA!$E$133:$E$368=Topline!D318),0)),"n/a")</f>
        <v>2.88</v>
      </c>
      <c r="H318" s="77">
        <f t="array" ref="H318">IFERROR(INDEX(DATA!$Y$133:$Y$368,MATCH(1,(DATA!$D$133:$D$368=Topline!B318)*(DATA!$E$133:$E$368=Topline!D318),0)),"n/a")</f>
        <v>4.4999999999999998E-2</v>
      </c>
      <c r="I318" s="87">
        <f t="array" ref="I318">IFERROR(INDEX(DATA!$AH$133:$AH$368,MATCH(1,(DATA!$D$133:$D$368=Topline!B318)*(DATA!$E$133:$E$368=Topline!D318),0)),"n/a")</f>
        <v>2.91</v>
      </c>
      <c r="J318" s="77">
        <f t="array" ref="J318">IFERROR(INDEX(DATA!$AI$133:$AI$368,MATCH(1,(DATA!$D$133:$D$368=Topline!B318)*(DATA!$E$133:$E$368=Topline!D318),0)),"n/a")</f>
        <v>6.0999999999999999E-2</v>
      </c>
      <c r="K318" s="87">
        <f t="array" ref="K318">IFERROR(INDEX(DATA!$AR$133:$AR$368,MATCH(1,(DATA!$D$133:$D$368=Topline!B318)*(DATA!$E$133:$E$368=Topline!D318),0)),"n/a")</f>
        <v>2.87</v>
      </c>
      <c r="L318" s="77">
        <f t="array" ref="L318">IFERROR(INDEX(DATA!$AS$133:$AS$368,MATCH(1,(DATA!$D$133:$D$368=Topline!B318)*(DATA!$E$133:$E$368=Topline!D318),0)),"n/a")</f>
        <v>0.04</v>
      </c>
      <c r="R318" s="66"/>
      <c r="S318" s="66"/>
      <c r="T318" s="66"/>
      <c r="U318" s="66"/>
      <c r="V318" s="66"/>
      <c r="W318" s="66"/>
      <c r="X318" s="66"/>
      <c r="Y318" s="66"/>
    </row>
    <row r="319" spans="1:25" x14ac:dyDescent="0.2">
      <c r="A319" s="75" t="s">
        <v>19</v>
      </c>
      <c r="B319" s="66" t="s">
        <v>22</v>
      </c>
      <c r="C319" s="66" t="s">
        <v>26</v>
      </c>
      <c r="D319" s="66" t="s">
        <v>321</v>
      </c>
      <c r="E319" s="87">
        <f t="array" ref="E319">IFERROR(INDEX(DATA!$N$133:$N$368,MATCH(1,(DATA!$D$133:$D$368=Topline!B319)*(DATA!$E$133:$E$368=Topline!D319),0)),"n/a")</f>
        <v>1.43</v>
      </c>
      <c r="F319" s="77">
        <f t="array" ref="F319">IFERROR(INDEX(DATA!$O$133:$O$368,MATCH(1,(DATA!$D$133:$D$368=Topline!B319)*(DATA!$E$133:$E$368=Topline!D319),0)),"n/a")</f>
        <v>-0.29199999999999998</v>
      </c>
      <c r="G319" s="87">
        <f t="array" ref="G319">IFERROR(INDEX(DATA!$X$133:$X$368,MATCH(1,(DATA!$D$133:$D$368=Topline!B319)*(DATA!$E$133:$E$368=Topline!D319),0)),"n/a")</f>
        <v>1.66</v>
      </c>
      <c r="H319" s="77">
        <f t="array" ref="H319">IFERROR(INDEX(DATA!$Y$133:$Y$368,MATCH(1,(DATA!$D$133:$D$368=Topline!B319)*(DATA!$E$133:$E$368=Topline!D319),0)),"n/a")</f>
        <v>-6.7000000000000004E-2</v>
      </c>
      <c r="I319" s="87">
        <f t="array" ref="I319">IFERROR(INDEX(DATA!$AH$133:$AH$368,MATCH(1,(DATA!$D$133:$D$368=Topline!B319)*(DATA!$E$133:$E$368=Topline!D319),0)),"n/a")</f>
        <v>1.81</v>
      </c>
      <c r="J319" s="77">
        <f t="array" ref="J319">IFERROR(INDEX(DATA!$AI$133:$AI$368,MATCH(1,(DATA!$D$133:$D$368=Topline!B319)*(DATA!$E$133:$E$368=Topline!D319),0)),"n/a")</f>
        <v>-7.0999999999999994E-2</v>
      </c>
      <c r="K319" s="87">
        <f t="array" ref="K319">IFERROR(INDEX(DATA!$AR$133:$AR$368,MATCH(1,(DATA!$D$133:$D$368=Topline!B319)*(DATA!$E$133:$E$368=Topline!D319),0)),"n/a")</f>
        <v>1.96</v>
      </c>
      <c r="L319" s="77">
        <f t="array" ref="L319">IFERROR(INDEX(DATA!$AS$133:$AS$368,MATCH(1,(DATA!$D$133:$D$368=Topline!B319)*(DATA!$E$133:$E$368=Topline!D319),0)),"n/a")</f>
        <v>3.5999999999999997E-2</v>
      </c>
      <c r="R319" s="66"/>
      <c r="S319" s="66"/>
      <c r="T319" s="66"/>
      <c r="U319" s="66"/>
      <c r="V319" s="66"/>
      <c r="W319" s="66"/>
      <c r="X319" s="66"/>
      <c r="Y319" s="66"/>
    </row>
    <row r="320" spans="1:25" x14ac:dyDescent="0.2">
      <c r="A320" s="75" t="s">
        <v>19</v>
      </c>
      <c r="B320" s="66" t="s">
        <v>22</v>
      </c>
      <c r="C320" s="66" t="s">
        <v>26</v>
      </c>
      <c r="D320" s="66" t="s">
        <v>322</v>
      </c>
      <c r="E320" s="87">
        <f t="array" ref="E320">IFERROR(INDEX(DATA!$N$133:$N$368,MATCH(1,(DATA!$D$133:$D$368=Topline!B320)*(DATA!$E$133:$E$368=Topline!D320),0)),"n/a")</f>
        <v>2.64</v>
      </c>
      <c r="F320" s="77">
        <f t="array" ref="F320">IFERROR(INDEX(DATA!$O$133:$O$368,MATCH(1,(DATA!$D$133:$D$368=Topline!B320)*(DATA!$E$133:$E$368=Topline!D320),0)),"n/a")</f>
        <v>-7.6999999999999999E-2</v>
      </c>
      <c r="G320" s="87">
        <f t="array" ref="G320">IFERROR(INDEX(DATA!$X$133:$X$368,MATCH(1,(DATA!$D$133:$D$368=Topline!B320)*(DATA!$E$133:$E$368=Topline!D320),0)),"n/a")</f>
        <v>2.72</v>
      </c>
      <c r="H320" s="77">
        <f t="array" ref="H320">IFERROR(INDEX(DATA!$Y$133:$Y$368,MATCH(1,(DATA!$D$133:$D$368=Topline!B320)*(DATA!$E$133:$E$368=Topline!D320),0)),"n/a")</f>
        <v>-0.13500000000000001</v>
      </c>
      <c r="I320" s="87">
        <f t="array" ref="I320">IFERROR(INDEX(DATA!$AH$133:$AH$368,MATCH(1,(DATA!$D$133:$D$368=Topline!B320)*(DATA!$E$133:$E$368=Topline!D320),0)),"n/a")</f>
        <v>2.87</v>
      </c>
      <c r="J320" s="77">
        <f t="array" ref="J320">IFERROR(INDEX(DATA!$AI$133:$AI$368,MATCH(1,(DATA!$D$133:$D$368=Topline!B320)*(DATA!$E$133:$E$368=Topline!D320),0)),"n/a")</f>
        <v>-0.17199999999999999</v>
      </c>
      <c r="K320" s="87">
        <f t="array" ref="K320">IFERROR(INDEX(DATA!$AR$133:$AR$368,MATCH(1,(DATA!$D$133:$D$368=Topline!B320)*(DATA!$E$133:$E$368=Topline!D320),0)),"n/a")</f>
        <v>3.06</v>
      </c>
      <c r="L320" s="77">
        <f t="array" ref="L320">IFERROR(INDEX(DATA!$AS$133:$AS$368,MATCH(1,(DATA!$D$133:$D$368=Topline!B320)*(DATA!$E$133:$E$368=Topline!D320),0)),"n/a")</f>
        <v>-0.14499999999999999</v>
      </c>
      <c r="R320" s="66"/>
      <c r="S320" s="66"/>
      <c r="T320" s="66"/>
      <c r="U320" s="66"/>
      <c r="V320" s="66"/>
      <c r="W320" s="66"/>
      <c r="X320" s="66"/>
      <c r="Y320" s="66"/>
    </row>
    <row r="321" spans="1:25" x14ac:dyDescent="0.2">
      <c r="A321" s="75" t="s">
        <v>19</v>
      </c>
      <c r="B321" s="66" t="s">
        <v>22</v>
      </c>
      <c r="C321" s="66" t="s">
        <v>26</v>
      </c>
      <c r="D321" s="66" t="s">
        <v>323</v>
      </c>
      <c r="E321" s="87">
        <f t="array" ref="E321">IFERROR(INDEX(DATA!$N$133:$N$368,MATCH(1,(DATA!$D$133:$D$368=Topline!B321)*(DATA!$E$133:$E$368=Topline!D321),0)),"n/a")</f>
        <v>4.17</v>
      </c>
      <c r="F321" s="77">
        <f t="array" ref="F321">IFERROR(INDEX(DATA!$O$133:$O$368,MATCH(1,(DATA!$D$133:$D$368=Topline!B321)*(DATA!$E$133:$E$368=Topline!D321),0)),"n/a")</f>
        <v>0.30099999999999999</v>
      </c>
      <c r="G321" s="87">
        <f t="array" ref="G321">IFERROR(INDEX(DATA!$X$133:$X$368,MATCH(1,(DATA!$D$133:$D$368=Topline!B321)*(DATA!$E$133:$E$368=Topline!D321),0)),"n/a")</f>
        <v>3.87</v>
      </c>
      <c r="H321" s="77">
        <f t="array" ref="H321">IFERROR(INDEX(DATA!$Y$133:$Y$368,MATCH(1,(DATA!$D$133:$D$368=Topline!B321)*(DATA!$E$133:$E$368=Topline!D321),0)),"n/a")</f>
        <v>-0.13</v>
      </c>
      <c r="I321" s="87">
        <f t="array" ref="I321">IFERROR(INDEX(DATA!$AH$133:$AH$368,MATCH(1,(DATA!$D$133:$D$368=Topline!B321)*(DATA!$E$133:$E$368=Topline!D321),0)),"n/a")</f>
        <v>4.18</v>
      </c>
      <c r="J321" s="77">
        <f t="array" ref="J321">IFERROR(INDEX(DATA!$AI$133:$AI$368,MATCH(1,(DATA!$D$133:$D$368=Topline!B321)*(DATA!$E$133:$E$368=Topline!D321),0)),"n/a")</f>
        <v>-0.112</v>
      </c>
      <c r="K321" s="87">
        <f t="array" ref="K321">IFERROR(INDEX(DATA!$AR$133:$AR$368,MATCH(1,(DATA!$D$133:$D$368=Topline!B321)*(DATA!$E$133:$E$368=Topline!D321),0)),"n/a")</f>
        <v>4.37</v>
      </c>
      <c r="L321" s="77">
        <f t="array" ref="L321">IFERROR(INDEX(DATA!$AS$133:$AS$368,MATCH(1,(DATA!$D$133:$D$368=Topline!B321)*(DATA!$E$133:$E$368=Topline!D321),0)),"n/a")</f>
        <v>-0.06</v>
      </c>
      <c r="R321" s="66"/>
      <c r="S321" s="66"/>
      <c r="T321" s="66"/>
      <c r="U321" s="66"/>
      <c r="V321" s="66"/>
      <c r="W321" s="66"/>
      <c r="X321" s="66"/>
      <c r="Y321" s="66"/>
    </row>
    <row r="322" spans="1:25" x14ac:dyDescent="0.2">
      <c r="A322" s="75" t="s">
        <v>19</v>
      </c>
      <c r="B322" s="66" t="s">
        <v>22</v>
      </c>
      <c r="C322" s="66" t="s">
        <v>26</v>
      </c>
      <c r="D322" s="66" t="s">
        <v>324</v>
      </c>
      <c r="E322" s="87">
        <f t="array" ref="E322">IFERROR(INDEX(DATA!$N$133:$N$368,MATCH(1,(DATA!$D$133:$D$368=Topline!B322)*(DATA!$E$133:$E$368=Topline!D322),0)),"n/a")</f>
        <v>3.06</v>
      </c>
      <c r="F322" s="77">
        <f t="array" ref="F322">IFERROR(INDEX(DATA!$O$133:$O$368,MATCH(1,(DATA!$D$133:$D$368=Topline!B322)*(DATA!$E$133:$E$368=Topline!D322),0)),"n/a")</f>
        <v>-7.4999999999999997E-2</v>
      </c>
      <c r="G322" s="87">
        <f t="array" ref="G322">IFERROR(INDEX(DATA!$X$133:$X$368,MATCH(1,(DATA!$D$133:$D$368=Topline!B322)*(DATA!$E$133:$E$368=Topline!D322),0)),"n/a")</f>
        <v>3.12</v>
      </c>
      <c r="H322" s="77">
        <f t="array" ref="H322">IFERROR(INDEX(DATA!$Y$133:$Y$368,MATCH(1,(DATA!$D$133:$D$368=Topline!B322)*(DATA!$E$133:$E$368=Topline!D322),0)),"n/a")</f>
        <v>2.1999999999999999E-2</v>
      </c>
      <c r="I322" s="87">
        <f t="array" ref="I322">IFERROR(INDEX(DATA!$AH$133:$AH$368,MATCH(1,(DATA!$D$133:$D$368=Topline!B322)*(DATA!$E$133:$E$368=Topline!D322),0)),"n/a")</f>
        <v>3.12</v>
      </c>
      <c r="J322" s="77">
        <f t="array" ref="J322">IFERROR(INDEX(DATA!$AI$133:$AI$368,MATCH(1,(DATA!$D$133:$D$368=Topline!B322)*(DATA!$E$133:$E$368=Topline!D322),0)),"n/a")</f>
        <v>1.7000000000000001E-2</v>
      </c>
      <c r="K322" s="87">
        <f t="array" ref="K322">IFERROR(INDEX(DATA!$AR$133:$AR$368,MATCH(1,(DATA!$D$133:$D$368=Topline!B322)*(DATA!$E$133:$E$368=Topline!D322),0)),"n/a")</f>
        <v>3.1</v>
      </c>
      <c r="L322" s="77">
        <f t="array" ref="L322">IFERROR(INDEX(DATA!$AS$133:$AS$368,MATCH(1,(DATA!$D$133:$D$368=Topline!B322)*(DATA!$E$133:$E$368=Topline!D322),0)),"n/a")</f>
        <v>2.8000000000000001E-2</v>
      </c>
      <c r="R322" s="66"/>
      <c r="S322" s="66"/>
      <c r="T322" s="66"/>
      <c r="U322" s="66"/>
      <c r="V322" s="66"/>
      <c r="W322" s="66"/>
      <c r="X322" s="66"/>
      <c r="Y322" s="66"/>
    </row>
    <row r="323" spans="1:25" x14ac:dyDescent="0.2">
      <c r="A323" s="75" t="s">
        <v>19</v>
      </c>
      <c r="B323" s="66" t="s">
        <v>22</v>
      </c>
      <c r="C323" s="66" t="s">
        <v>26</v>
      </c>
      <c r="D323" s="66" t="s">
        <v>325</v>
      </c>
      <c r="E323" s="87">
        <f t="array" ref="E323">IFERROR(INDEX(DATA!$N$133:$N$368,MATCH(1,(DATA!$D$133:$D$368=Topline!B323)*(DATA!$E$133:$E$368=Topline!D323),0)),"n/a")</f>
        <v>1.1200000000000001</v>
      </c>
      <c r="F323" s="77">
        <f t="array" ref="F323">IFERROR(INDEX(DATA!$O$133:$O$368,MATCH(1,(DATA!$D$133:$D$368=Topline!B323)*(DATA!$E$133:$E$368=Topline!D323),0)),"n/a")</f>
        <v>1.7999999999999999E-2</v>
      </c>
      <c r="G323" s="87">
        <f t="array" ref="G323">IFERROR(INDEX(DATA!$X$133:$X$368,MATCH(1,(DATA!$D$133:$D$368=Topline!B323)*(DATA!$E$133:$E$368=Topline!D323),0)),"n/a")</f>
        <v>1.2</v>
      </c>
      <c r="H323" s="77">
        <f t="array" ref="H323">IFERROR(INDEX(DATA!$Y$133:$Y$368,MATCH(1,(DATA!$D$133:$D$368=Topline!B323)*(DATA!$E$133:$E$368=Topline!D323),0)),"n/a")</f>
        <v>0.08</v>
      </c>
      <c r="I323" s="87">
        <f t="array" ref="I323">IFERROR(INDEX(DATA!$AH$133:$AH$368,MATCH(1,(DATA!$D$133:$D$368=Topline!B323)*(DATA!$E$133:$E$368=Topline!D323),0)),"n/a")</f>
        <v>1.1299999999999999</v>
      </c>
      <c r="J323" s="77">
        <f t="array" ref="J323">IFERROR(INDEX(DATA!$AI$133:$AI$368,MATCH(1,(DATA!$D$133:$D$368=Topline!B323)*(DATA!$E$133:$E$368=Topline!D323),0)),"n/a")</f>
        <v>5.8999999999999997E-2</v>
      </c>
      <c r="K323" s="87">
        <f t="array" ref="K323">IFERROR(INDEX(DATA!$AR$133:$AR$368,MATCH(1,(DATA!$D$133:$D$368=Topline!B323)*(DATA!$E$133:$E$368=Topline!D323),0)),"n/a")</f>
        <v>1.1399999999999999</v>
      </c>
      <c r="L323" s="77">
        <f t="array" ref="L323">IFERROR(INDEX(DATA!$AS$133:$AS$368,MATCH(1,(DATA!$D$133:$D$368=Topline!B323)*(DATA!$E$133:$E$368=Topline!D323),0)),"n/a")</f>
        <v>4.2000000000000003E-2</v>
      </c>
      <c r="R323" s="66"/>
      <c r="S323" s="66"/>
      <c r="T323" s="66"/>
      <c r="U323" s="66"/>
      <c r="V323" s="66"/>
      <c r="W323" s="66"/>
      <c r="X323" s="66"/>
      <c r="Y323" s="66"/>
    </row>
    <row r="324" spans="1:25" x14ac:dyDescent="0.2">
      <c r="A324" s="75" t="s">
        <v>19</v>
      </c>
      <c r="B324" s="66" t="s">
        <v>22</v>
      </c>
      <c r="C324" s="66" t="s">
        <v>26</v>
      </c>
      <c r="D324" s="66" t="s">
        <v>326</v>
      </c>
      <c r="E324" s="87">
        <f t="array" ref="E324">IFERROR(INDEX(DATA!$N$133:$N$368,MATCH(1,(DATA!$D$133:$D$368=Topline!B324)*(DATA!$E$133:$E$368=Topline!D324),0)),"n/a")</f>
        <v>5.57</v>
      </c>
      <c r="F324" s="77">
        <f t="array" ref="F324">IFERROR(INDEX(DATA!$O$133:$O$368,MATCH(1,(DATA!$D$133:$D$368=Topline!B324)*(DATA!$E$133:$E$368=Topline!D324),0)),"n/a")</f>
        <v>-0.45</v>
      </c>
      <c r="G324" s="87">
        <f t="array" ref="G324">IFERROR(INDEX(DATA!$X$133:$X$368,MATCH(1,(DATA!$D$133:$D$368=Topline!B324)*(DATA!$E$133:$E$368=Topline!D324),0)),"n/a")</f>
        <v>3.83</v>
      </c>
      <c r="H324" s="77">
        <f t="array" ref="H324">IFERROR(INDEX(DATA!$Y$133:$Y$368,MATCH(1,(DATA!$D$133:$D$368=Topline!B324)*(DATA!$E$133:$E$368=Topline!D324),0)),"n/a")</f>
        <v>-0.62</v>
      </c>
      <c r="I324" s="87">
        <f t="array" ref="I324">IFERROR(INDEX(DATA!$AH$133:$AH$368,MATCH(1,(DATA!$D$133:$D$368=Topline!B324)*(DATA!$E$133:$E$368=Topline!D324),0)),"n/a")</f>
        <v>3.75</v>
      </c>
      <c r="J324" s="77">
        <f t="array" ref="J324">IFERROR(INDEX(DATA!$AI$133:$AI$368,MATCH(1,(DATA!$D$133:$D$368=Topline!B324)*(DATA!$E$133:$E$368=Topline!D324),0)),"n/a")</f>
        <v>-0.60899999999999999</v>
      </c>
      <c r="K324" s="87">
        <f t="array" ref="K324">IFERROR(INDEX(DATA!$AR$133:$AR$368,MATCH(1,(DATA!$D$133:$D$368=Topline!B324)*(DATA!$E$133:$E$368=Topline!D324),0)),"n/a")</f>
        <v>4.3099999999999996</v>
      </c>
      <c r="L324" s="77">
        <f t="array" ref="L324">IFERROR(INDEX(DATA!$AS$133:$AS$368,MATCH(1,(DATA!$D$133:$D$368=Topline!B324)*(DATA!$E$133:$E$368=Topline!D324),0)),"n/a")</f>
        <v>-0.42599999999999999</v>
      </c>
      <c r="R324" s="66"/>
      <c r="S324" s="66"/>
      <c r="T324" s="66"/>
      <c r="U324" s="66"/>
      <c r="V324" s="66"/>
      <c r="W324" s="66"/>
      <c r="X324" s="66"/>
      <c r="Y324" s="66"/>
    </row>
    <row r="325" spans="1:25" x14ac:dyDescent="0.2">
      <c r="A325" s="75" t="s">
        <v>19</v>
      </c>
      <c r="B325" s="66" t="s">
        <v>22</v>
      </c>
      <c r="C325" s="66" t="s">
        <v>26</v>
      </c>
      <c r="D325" s="66" t="s">
        <v>327</v>
      </c>
      <c r="E325" s="87">
        <f t="array" ref="E325">IFERROR(INDEX(DATA!$N$133:$N$368,MATCH(1,(DATA!$D$133:$D$368=Topline!B325)*(DATA!$E$133:$E$368=Topline!D325),0)),"n/a")</f>
        <v>2.87</v>
      </c>
      <c r="F325" s="77">
        <f t="array" ref="F325">IFERROR(INDEX(DATA!$O$133:$O$368,MATCH(1,(DATA!$D$133:$D$368=Topline!B325)*(DATA!$E$133:$E$368=Topline!D325),0)),"n/a")</f>
        <v>-7.0000000000000007E-2</v>
      </c>
      <c r="G325" s="87">
        <f t="array" ref="G325">IFERROR(INDEX(DATA!$X$133:$X$368,MATCH(1,(DATA!$D$133:$D$368=Topline!B325)*(DATA!$E$133:$E$368=Topline!D325),0)),"n/a")</f>
        <v>2.9</v>
      </c>
      <c r="H325" s="77">
        <f t="array" ref="H325">IFERROR(INDEX(DATA!$Y$133:$Y$368,MATCH(1,(DATA!$D$133:$D$368=Topline!B325)*(DATA!$E$133:$E$368=Topline!D325),0)),"n/a")</f>
        <v>-7.0999999999999994E-2</v>
      </c>
      <c r="I325" s="87">
        <f t="array" ref="I325">IFERROR(INDEX(DATA!$AH$133:$AH$368,MATCH(1,(DATA!$D$133:$D$368=Topline!B325)*(DATA!$E$133:$E$368=Topline!D325),0)),"n/a")</f>
        <v>2.99</v>
      </c>
      <c r="J325" s="77">
        <f t="array" ref="J325">IFERROR(INDEX(DATA!$AI$133:$AI$368,MATCH(1,(DATA!$D$133:$D$368=Topline!B325)*(DATA!$E$133:$E$368=Topline!D325),0)),"n/a")</f>
        <v>-6.6000000000000003E-2</v>
      </c>
      <c r="K325" s="87">
        <f t="array" ref="K325">IFERROR(INDEX(DATA!$AR$133:$AR$368,MATCH(1,(DATA!$D$133:$D$368=Topline!B325)*(DATA!$E$133:$E$368=Topline!D325),0)),"n/a")</f>
        <v>3.09</v>
      </c>
      <c r="L325" s="77">
        <f t="array" ref="L325">IFERROR(INDEX(DATA!$AS$133:$AS$368,MATCH(1,(DATA!$D$133:$D$368=Topline!B325)*(DATA!$E$133:$E$368=Topline!D325),0)),"n/a")</f>
        <v>-3.3000000000000002E-2</v>
      </c>
      <c r="R325" s="66"/>
      <c r="S325" s="66"/>
      <c r="T325" s="66"/>
      <c r="U325" s="66"/>
      <c r="V325" s="66"/>
      <c r="W325" s="66"/>
      <c r="X325" s="66"/>
      <c r="Y325" s="66"/>
    </row>
    <row r="326" spans="1:25" x14ac:dyDescent="0.2">
      <c r="A326" s="75"/>
      <c r="E326" s="88"/>
      <c r="F326" s="77"/>
      <c r="G326" s="89"/>
      <c r="H326" s="77"/>
      <c r="I326" s="89"/>
      <c r="J326" s="82"/>
      <c r="K326" s="89"/>
      <c r="L326" s="77"/>
      <c r="R326" s="66"/>
      <c r="S326" s="66"/>
      <c r="T326" s="66"/>
      <c r="U326" s="66"/>
      <c r="V326" s="66"/>
      <c r="W326" s="66"/>
      <c r="X326" s="66"/>
      <c r="Y326" s="66"/>
    </row>
    <row r="327" spans="1:25" x14ac:dyDescent="0.2">
      <c r="A327" s="75" t="s">
        <v>19</v>
      </c>
      <c r="B327" s="66" t="s">
        <v>20</v>
      </c>
      <c r="C327" s="66" t="s">
        <v>0</v>
      </c>
      <c r="D327" s="66" t="s">
        <v>319</v>
      </c>
      <c r="E327" s="76">
        <f t="array" ref="E327">IFERROR(INDEX(DATA!$F$133:$F$368,MATCH(1,(DATA!$D$133:$D$368=Topline!B327)*(DATA!$E$133:$E$368=Topline!D327),0)),"n/a")</f>
        <v>287421</v>
      </c>
      <c r="F327" s="77">
        <f t="array" ref="F327">IFERROR(INDEX(DATA!$G$133:$G$368,MATCH(1,(DATA!$D$133:$D$368=Topline!B327)*(DATA!$E$133:$E$368=Topline!D327),0)),"n/a")</f>
        <v>0.222</v>
      </c>
      <c r="G327" s="76">
        <f t="array" ref="G327">IFERROR(INDEX(DATA!$P$133:$P$368,MATCH(1,(DATA!$D$133:$D$368=Topline!B327)*(DATA!$E$133:$E$368=Topline!D327),0)),"n/a")</f>
        <v>965190</v>
      </c>
      <c r="H327" s="77">
        <f t="array" ref="H327">IFERROR(INDEX(DATA!$Q$133:$Q$368,MATCH(1,(DATA!$D$133:$D$368=Topline!B327)*(DATA!$E$133:$E$368=Topline!D327),0)),"n/a")</f>
        <v>0.20899999999999999</v>
      </c>
      <c r="I327" s="76">
        <f t="array" ref="I327">IFERROR(INDEX(DATA!$Z$133:$Z$368,MATCH(1,(DATA!$D$133:$D$368=Topline!B327)*(DATA!$E$133:$E$368=Topline!D327),0)),"n/a")</f>
        <v>1701079</v>
      </c>
      <c r="J327" s="77">
        <f t="array" ref="J327">IFERROR(INDEX(DATA!$AA$133:$AA$368,MATCH(1,(DATA!$D$133:$D$368=Topline!B327)*(DATA!$E$133:$E$368=Topline!D327),0)),"n/a")</f>
        <v>0.26900000000000002</v>
      </c>
      <c r="K327" s="76">
        <f t="array" ref="K327">IFERROR(INDEX(DATA!$AJ$133:$AJ$368,MATCH(1,(DATA!$D$133:$D$368=Topline!B327)*(DATA!$E$133:$E$368=Topline!D327),0)),"n/a")</f>
        <v>3070994</v>
      </c>
      <c r="L327" s="77">
        <f t="array" ref="L327">IFERROR(INDEX(DATA!$AK$133:$AK$368,MATCH(1,(DATA!$D$133:$D$368=Topline!B327)*(DATA!$E$133:$E$368=Topline!D327),0)),"n/a")</f>
        <v>0.21</v>
      </c>
      <c r="R327" s="66"/>
      <c r="S327" s="66"/>
      <c r="T327" s="66"/>
      <c r="U327" s="66"/>
      <c r="V327" s="66"/>
      <c r="W327" s="66"/>
      <c r="X327" s="66"/>
      <c r="Y327" s="66"/>
    </row>
    <row r="328" spans="1:25" x14ac:dyDescent="0.2">
      <c r="A328" s="75" t="s">
        <v>19</v>
      </c>
      <c r="B328" s="66" t="s">
        <v>20</v>
      </c>
      <c r="C328" s="66" t="s">
        <v>0</v>
      </c>
      <c r="D328" s="66" t="s">
        <v>320</v>
      </c>
      <c r="E328" s="76">
        <f t="array" ref="E328">IFERROR(INDEX(DATA!$F$133:$F$368,MATCH(1,(DATA!$D$133:$D$368=Topline!B328)*(DATA!$E$133:$E$368=Topline!D328),0)),"n/a")</f>
        <v>477215</v>
      </c>
      <c r="F328" s="77">
        <f t="array" ref="F328">IFERROR(INDEX(DATA!$G$133:$G$368,MATCH(1,(DATA!$D$133:$D$368=Topline!B328)*(DATA!$E$133:$E$368=Topline!D328),0)),"n/a")</f>
        <v>2.5999999999999999E-2</v>
      </c>
      <c r="G328" s="76">
        <f t="array" ref="G328">IFERROR(INDEX(DATA!$P$133:$P$368,MATCH(1,(DATA!$D$133:$D$368=Topline!B328)*(DATA!$E$133:$E$368=Topline!D328),0)),"n/a")</f>
        <v>1484913</v>
      </c>
      <c r="H328" s="77">
        <f t="array" ref="H328">IFERROR(INDEX(DATA!$Q$133:$Q$368,MATCH(1,(DATA!$D$133:$D$368=Topline!B328)*(DATA!$E$133:$E$368=Topline!D328),0)),"n/a")</f>
        <v>1.4999999999999999E-2</v>
      </c>
      <c r="I328" s="76">
        <f t="array" ref="I328">IFERROR(INDEX(DATA!$Z$133:$Z$368,MATCH(1,(DATA!$D$133:$D$368=Topline!B328)*(DATA!$E$133:$E$368=Topline!D328),0)),"n/a")</f>
        <v>2642220</v>
      </c>
      <c r="J328" s="77">
        <f t="array" ref="J328">IFERROR(INDEX(DATA!$AA$133:$AA$368,MATCH(1,(DATA!$D$133:$D$368=Topline!B328)*(DATA!$E$133:$E$368=Topline!D328),0)),"n/a")</f>
        <v>7.0000000000000007E-2</v>
      </c>
      <c r="K328" s="76">
        <f t="array" ref="K328">IFERROR(INDEX(DATA!$AJ$133:$AJ$368,MATCH(1,(DATA!$D$133:$D$368=Topline!B328)*(DATA!$E$133:$E$368=Topline!D328),0)),"n/a")</f>
        <v>5171473</v>
      </c>
      <c r="L328" s="77">
        <f t="array" ref="L328">IFERROR(INDEX(DATA!$AK$133:$AK$368,MATCH(1,(DATA!$D$133:$D$368=Topline!B328)*(DATA!$E$133:$E$368=Topline!D328),0)),"n/a")</f>
        <v>0.153</v>
      </c>
      <c r="R328" s="66"/>
      <c r="S328" s="66"/>
      <c r="T328" s="66"/>
      <c r="U328" s="66"/>
      <c r="V328" s="66"/>
      <c r="W328" s="66"/>
      <c r="X328" s="66"/>
      <c r="Y328" s="66"/>
    </row>
    <row r="329" spans="1:25" x14ac:dyDescent="0.2">
      <c r="A329" s="75" t="s">
        <v>19</v>
      </c>
      <c r="B329" s="66" t="s">
        <v>20</v>
      </c>
      <c r="C329" s="66" t="s">
        <v>0</v>
      </c>
      <c r="D329" s="66" t="s">
        <v>321</v>
      </c>
      <c r="E329" s="76">
        <f t="array" ref="E329">IFERROR(INDEX(DATA!$F$133:$F$368,MATCH(1,(DATA!$D$133:$D$368=Topline!B329)*(DATA!$E$133:$E$368=Topline!D329),0)),"n/a")</f>
        <v>527472</v>
      </c>
      <c r="F329" s="77">
        <f t="array" ref="F329">IFERROR(INDEX(DATA!$G$133:$G$368,MATCH(1,(DATA!$D$133:$D$368=Topline!B329)*(DATA!$E$133:$E$368=Topline!D329),0)),"n/a")</f>
        <v>9.9000000000000005E-2</v>
      </c>
      <c r="G329" s="76">
        <f t="array" ref="G329">IFERROR(INDEX(DATA!$P$133:$P$368,MATCH(1,(DATA!$D$133:$D$368=Topline!B329)*(DATA!$E$133:$E$368=Topline!D329),0)),"n/a")</f>
        <v>1580968</v>
      </c>
      <c r="H329" s="77">
        <f t="array" ref="H329">IFERROR(INDEX(DATA!$Q$133:$Q$368,MATCH(1,(DATA!$D$133:$D$368=Topline!B329)*(DATA!$E$133:$E$368=Topline!D329),0)),"n/a")</f>
        <v>0.124</v>
      </c>
      <c r="I329" s="76">
        <f t="array" ref="I329">IFERROR(INDEX(DATA!$Z$133:$Z$368,MATCH(1,(DATA!$D$133:$D$368=Topline!B329)*(DATA!$E$133:$E$368=Topline!D329),0)),"n/a")</f>
        <v>2756973</v>
      </c>
      <c r="J329" s="77">
        <f t="array" ref="J329">IFERROR(INDEX(DATA!$AA$133:$AA$368,MATCH(1,(DATA!$D$133:$D$368=Topline!B329)*(DATA!$E$133:$E$368=Topline!D329),0)),"n/a")</f>
        <v>0.14099999999999999</v>
      </c>
      <c r="K329" s="76">
        <f t="array" ref="K329">IFERROR(INDEX(DATA!$AJ$133:$AJ$368,MATCH(1,(DATA!$D$133:$D$368=Topline!B329)*(DATA!$E$133:$E$368=Topline!D329),0)),"n/a")</f>
        <v>5243596</v>
      </c>
      <c r="L329" s="77">
        <f t="array" ref="L329">IFERROR(INDEX(DATA!$AK$133:$AK$368,MATCH(1,(DATA!$D$133:$D$368=Topline!B329)*(DATA!$E$133:$E$368=Topline!D329),0)),"n/a")</f>
        <v>0.189</v>
      </c>
      <c r="R329" s="66"/>
      <c r="S329" s="66"/>
      <c r="T329" s="66"/>
      <c r="U329" s="66"/>
      <c r="V329" s="66"/>
      <c r="W329" s="66"/>
      <c r="X329" s="66"/>
      <c r="Y329" s="66"/>
    </row>
    <row r="330" spans="1:25" x14ac:dyDescent="0.2">
      <c r="A330" s="75" t="s">
        <v>19</v>
      </c>
      <c r="B330" s="66" t="s">
        <v>20</v>
      </c>
      <c r="C330" s="66" t="s">
        <v>0</v>
      </c>
      <c r="D330" s="66" t="s">
        <v>322</v>
      </c>
      <c r="E330" s="76">
        <f t="array" ref="E330">IFERROR(INDEX(DATA!$F$133:$F$368,MATCH(1,(DATA!$D$133:$D$368=Topline!B330)*(DATA!$E$133:$E$368=Topline!D330),0)),"n/a")</f>
        <v>1081466</v>
      </c>
      <c r="F330" s="77">
        <f t="array" ref="F330">IFERROR(INDEX(DATA!$G$133:$G$368,MATCH(1,(DATA!$D$133:$D$368=Topline!B330)*(DATA!$E$133:$E$368=Topline!D330),0)),"n/a")</f>
        <v>0.11600000000000001</v>
      </c>
      <c r="G330" s="76">
        <f t="array" ref="G330">IFERROR(INDEX(DATA!$P$133:$P$368,MATCH(1,(DATA!$D$133:$D$368=Topline!B330)*(DATA!$E$133:$E$368=Topline!D330),0)),"n/a")</f>
        <v>3568274</v>
      </c>
      <c r="H330" s="77">
        <f t="array" ref="H330">IFERROR(INDEX(DATA!$Q$133:$Q$368,MATCH(1,(DATA!$D$133:$D$368=Topline!B330)*(DATA!$E$133:$E$368=Topline!D330),0)),"n/a")</f>
        <v>0.153</v>
      </c>
      <c r="I330" s="76">
        <f t="array" ref="I330">IFERROR(INDEX(DATA!$Z$133:$Z$368,MATCH(1,(DATA!$D$133:$D$368=Topline!B330)*(DATA!$E$133:$E$368=Topline!D330),0)),"n/a")</f>
        <v>5994873</v>
      </c>
      <c r="J330" s="77">
        <f t="array" ref="J330">IFERROR(INDEX(DATA!$AA$133:$AA$368,MATCH(1,(DATA!$D$133:$D$368=Topline!B330)*(DATA!$E$133:$E$368=Topline!D330),0)),"n/a")</f>
        <v>0.15</v>
      </c>
      <c r="K330" s="76">
        <f t="array" ref="K330">IFERROR(INDEX(DATA!$AJ$133:$AJ$368,MATCH(1,(DATA!$D$133:$D$368=Topline!B330)*(DATA!$E$133:$E$368=Topline!D330),0)),"n/a")</f>
        <v>11258028</v>
      </c>
      <c r="L330" s="77">
        <f t="array" ref="L330">IFERROR(INDEX(DATA!$AK$133:$AK$368,MATCH(1,(DATA!$D$133:$D$368=Topline!B330)*(DATA!$E$133:$E$368=Topline!D330),0)),"n/a")</f>
        <v>0.161</v>
      </c>
      <c r="R330" s="66"/>
      <c r="S330" s="66"/>
      <c r="T330" s="66"/>
      <c r="U330" s="66"/>
      <c r="V330" s="66"/>
      <c r="W330" s="66"/>
      <c r="X330" s="66"/>
      <c r="Y330" s="66"/>
    </row>
    <row r="331" spans="1:25" x14ac:dyDescent="0.2">
      <c r="A331" s="75" t="s">
        <v>19</v>
      </c>
      <c r="B331" s="66" t="s">
        <v>20</v>
      </c>
      <c r="C331" s="66" t="s">
        <v>0</v>
      </c>
      <c r="D331" s="66" t="s">
        <v>323</v>
      </c>
      <c r="E331" s="76">
        <f t="array" ref="E331">IFERROR(INDEX(DATA!$F$133:$F$368,MATCH(1,(DATA!$D$133:$D$368=Topline!B331)*(DATA!$E$133:$E$368=Topline!D331),0)),"n/a")</f>
        <v>262913</v>
      </c>
      <c r="F331" s="77">
        <f t="array" ref="F331">IFERROR(INDEX(DATA!$G$133:$G$368,MATCH(1,(DATA!$D$133:$D$368=Topline!B331)*(DATA!$E$133:$E$368=Topline!D331),0)),"n/a")</f>
        <v>0.182</v>
      </c>
      <c r="G331" s="76">
        <f t="array" ref="G331">IFERROR(INDEX(DATA!$P$133:$P$368,MATCH(1,(DATA!$D$133:$D$368=Topline!B331)*(DATA!$E$133:$E$368=Topline!D331),0)),"n/a")</f>
        <v>832110</v>
      </c>
      <c r="H331" s="77">
        <f t="array" ref="H331">IFERROR(INDEX(DATA!$Q$133:$Q$368,MATCH(1,(DATA!$D$133:$D$368=Topline!B331)*(DATA!$E$133:$E$368=Topline!D331),0)),"n/a")</f>
        <v>0.221</v>
      </c>
      <c r="I331" s="76">
        <f t="array" ref="I331">IFERROR(INDEX(DATA!$Z$133:$Z$368,MATCH(1,(DATA!$D$133:$D$368=Topline!B331)*(DATA!$E$133:$E$368=Topline!D331),0)),"n/a")</f>
        <v>1436538</v>
      </c>
      <c r="J331" s="77">
        <f t="array" ref="J331">IFERROR(INDEX(DATA!$AA$133:$AA$368,MATCH(1,(DATA!$D$133:$D$368=Topline!B331)*(DATA!$E$133:$E$368=Topline!D331),0)),"n/a")</f>
        <v>0.27300000000000002</v>
      </c>
      <c r="K331" s="76">
        <f t="array" ref="K331">IFERROR(INDEX(DATA!$AJ$133:$AJ$368,MATCH(1,(DATA!$D$133:$D$368=Topline!B331)*(DATA!$E$133:$E$368=Topline!D331),0)),"n/a")</f>
        <v>2674285</v>
      </c>
      <c r="L331" s="77">
        <f t="array" ref="L331">IFERROR(INDEX(DATA!$AK$133:$AK$368,MATCH(1,(DATA!$D$133:$D$368=Topline!B331)*(DATA!$E$133:$E$368=Topline!D331),0)),"n/a")</f>
        <v>0.38</v>
      </c>
      <c r="R331" s="66"/>
      <c r="S331" s="66"/>
      <c r="T331" s="66"/>
      <c r="U331" s="66"/>
      <c r="V331" s="66"/>
      <c r="W331" s="66"/>
      <c r="X331" s="66"/>
      <c r="Y331" s="66"/>
    </row>
    <row r="332" spans="1:25" x14ac:dyDescent="0.2">
      <c r="A332" s="75" t="s">
        <v>19</v>
      </c>
      <c r="B332" s="66" t="s">
        <v>20</v>
      </c>
      <c r="C332" s="66" t="s">
        <v>0</v>
      </c>
      <c r="D332" s="66" t="s">
        <v>324</v>
      </c>
      <c r="E332" s="76">
        <f t="array" ref="E332">IFERROR(INDEX(DATA!$F$133:$F$368,MATCH(1,(DATA!$D$133:$D$368=Topline!B332)*(DATA!$E$133:$E$368=Topline!D332),0)),"n/a")</f>
        <v>221085</v>
      </c>
      <c r="F332" s="77">
        <f t="array" ref="F332">IFERROR(INDEX(DATA!$G$133:$G$368,MATCH(1,(DATA!$D$133:$D$368=Topline!B332)*(DATA!$E$133:$E$368=Topline!D332),0)),"n/a")</f>
        <v>1.7999999999999999E-2</v>
      </c>
      <c r="G332" s="76">
        <f t="array" ref="G332">IFERROR(INDEX(DATA!$P$133:$P$368,MATCH(1,(DATA!$D$133:$D$368=Topline!B332)*(DATA!$E$133:$E$368=Topline!D332),0)),"n/a")</f>
        <v>714410</v>
      </c>
      <c r="H332" s="77">
        <f t="array" ref="H332">IFERROR(INDEX(DATA!$Q$133:$Q$368,MATCH(1,(DATA!$D$133:$D$368=Topline!B332)*(DATA!$E$133:$E$368=Topline!D332),0)),"n/a")</f>
        <v>0.13500000000000001</v>
      </c>
      <c r="I332" s="76">
        <f t="array" ref="I332">IFERROR(INDEX(DATA!$Z$133:$Z$368,MATCH(1,(DATA!$D$133:$D$368=Topline!B332)*(DATA!$E$133:$E$368=Topline!D332),0)),"n/a")</f>
        <v>1319123</v>
      </c>
      <c r="J332" s="77">
        <f t="array" ref="J332">IFERROR(INDEX(DATA!$AA$133:$AA$368,MATCH(1,(DATA!$D$133:$D$368=Topline!B332)*(DATA!$E$133:$E$368=Topline!D332),0)),"n/a")</f>
        <v>0.21199999999999999</v>
      </c>
      <c r="K332" s="76">
        <f t="array" ref="K332">IFERROR(INDEX(DATA!$AJ$133:$AJ$368,MATCH(1,(DATA!$D$133:$D$368=Topline!B332)*(DATA!$E$133:$E$368=Topline!D332),0)),"n/a")</f>
        <v>2498314</v>
      </c>
      <c r="L332" s="77">
        <f t="array" ref="L332">IFERROR(INDEX(DATA!$AK$133:$AK$368,MATCH(1,(DATA!$D$133:$D$368=Topline!B332)*(DATA!$E$133:$E$368=Topline!D332),0)),"n/a")</f>
        <v>0.25</v>
      </c>
      <c r="R332" s="66"/>
      <c r="S332" s="66"/>
      <c r="T332" s="66"/>
      <c r="U332" s="66"/>
      <c r="V332" s="66"/>
      <c r="W332" s="66"/>
      <c r="X332" s="66"/>
      <c r="Y332" s="66"/>
    </row>
    <row r="333" spans="1:25" x14ac:dyDescent="0.2">
      <c r="A333" s="75" t="s">
        <v>19</v>
      </c>
      <c r="B333" s="66" t="s">
        <v>20</v>
      </c>
      <c r="C333" s="66" t="s">
        <v>0</v>
      </c>
      <c r="D333" s="66" t="s">
        <v>325</v>
      </c>
      <c r="E333" s="76">
        <f t="array" ref="E333">IFERROR(INDEX(DATA!$F$133:$F$368,MATCH(1,(DATA!$D$133:$D$368=Topline!B333)*(DATA!$E$133:$E$368=Topline!D333),0)),"n/a")</f>
        <v>439056</v>
      </c>
      <c r="F333" s="77">
        <f t="array" ref="F333">IFERROR(INDEX(DATA!$G$133:$G$368,MATCH(1,(DATA!$D$133:$D$368=Topline!B333)*(DATA!$E$133:$E$368=Topline!D333),0)),"n/a")</f>
        <v>8.6999999999999994E-2</v>
      </c>
      <c r="G333" s="76">
        <f t="array" ref="G333">IFERROR(INDEX(DATA!$P$133:$P$368,MATCH(1,(DATA!$D$133:$D$368=Topline!B333)*(DATA!$E$133:$E$368=Topline!D333),0)),"n/a")</f>
        <v>1341757</v>
      </c>
      <c r="H333" s="77">
        <f t="array" ref="H333">IFERROR(INDEX(DATA!$Q$133:$Q$368,MATCH(1,(DATA!$D$133:$D$368=Topline!B333)*(DATA!$E$133:$E$368=Topline!D333),0)),"n/a")</f>
        <v>6.2E-2</v>
      </c>
      <c r="I333" s="76">
        <f t="array" ref="I333">IFERROR(INDEX(DATA!$Z$133:$Z$368,MATCH(1,(DATA!$D$133:$D$368=Topline!B333)*(DATA!$E$133:$E$368=Topline!D333),0)),"n/a")</f>
        <v>2387276</v>
      </c>
      <c r="J333" s="77">
        <f t="array" ref="J333">IFERROR(INDEX(DATA!$AA$133:$AA$368,MATCH(1,(DATA!$D$133:$D$368=Topline!B333)*(DATA!$E$133:$E$368=Topline!D333),0)),"n/a")</f>
        <v>0.04</v>
      </c>
      <c r="K333" s="76">
        <f t="array" ref="K333">IFERROR(INDEX(DATA!$AJ$133:$AJ$368,MATCH(1,(DATA!$D$133:$D$368=Topline!B333)*(DATA!$E$133:$E$368=Topline!D333),0)),"n/a")</f>
        <v>4462213</v>
      </c>
      <c r="L333" s="77">
        <f t="array" ref="L333">IFERROR(INDEX(DATA!$AK$133:$AK$368,MATCH(1,(DATA!$D$133:$D$368=Topline!B333)*(DATA!$E$133:$E$368=Topline!D333),0)),"n/a")</f>
        <v>7.0000000000000007E-2</v>
      </c>
      <c r="R333" s="66"/>
      <c r="S333" s="66"/>
      <c r="T333" s="66"/>
      <c r="U333" s="66"/>
      <c r="V333" s="66"/>
      <c r="W333" s="66"/>
      <c r="X333" s="66"/>
      <c r="Y333" s="66"/>
    </row>
    <row r="334" spans="1:25" x14ac:dyDescent="0.2">
      <c r="A334" s="75" t="s">
        <v>19</v>
      </c>
      <c r="B334" s="66" t="s">
        <v>20</v>
      </c>
      <c r="C334" s="66" t="s">
        <v>0</v>
      </c>
      <c r="D334" s="66" t="s">
        <v>326</v>
      </c>
      <c r="E334" s="76">
        <f t="array" ref="E334">IFERROR(INDEX(DATA!$F$133:$F$368,MATCH(1,(DATA!$D$133:$D$368=Topline!B334)*(DATA!$E$133:$E$368=Topline!D334),0)),"n/a")</f>
        <v>386847</v>
      </c>
      <c r="F334" s="77">
        <f t="array" ref="F334">IFERROR(INDEX(DATA!$G$133:$G$368,MATCH(1,(DATA!$D$133:$D$368=Topline!B334)*(DATA!$E$133:$E$368=Topline!D334),0)),"n/a")</f>
        <v>0.52500000000000002</v>
      </c>
      <c r="G334" s="76">
        <f t="array" ref="G334">IFERROR(INDEX(DATA!$P$133:$P$368,MATCH(1,(DATA!$D$133:$D$368=Topline!B334)*(DATA!$E$133:$E$368=Topline!D334),0)),"n/a")</f>
        <v>1328572</v>
      </c>
      <c r="H334" s="77">
        <f t="array" ref="H334">IFERROR(INDEX(DATA!$Q$133:$Q$368,MATCH(1,(DATA!$D$133:$D$368=Topline!B334)*(DATA!$E$133:$E$368=Topline!D334),0)),"n/a")</f>
        <v>0.67500000000000004</v>
      </c>
      <c r="I334" s="76">
        <f t="array" ref="I334">IFERROR(INDEX(DATA!$Z$133:$Z$368,MATCH(1,(DATA!$D$133:$D$368=Topline!B334)*(DATA!$E$133:$E$368=Topline!D334),0)),"n/a")</f>
        <v>2328168</v>
      </c>
      <c r="J334" s="77">
        <f t="array" ref="J334">IFERROR(INDEX(DATA!$AA$133:$AA$368,MATCH(1,(DATA!$D$133:$D$368=Topline!B334)*(DATA!$E$133:$E$368=Topline!D334),0)),"n/a")</f>
        <v>0.747</v>
      </c>
      <c r="K334" s="76">
        <f t="array" ref="K334">IFERROR(INDEX(DATA!$AJ$133:$AJ$368,MATCH(1,(DATA!$D$133:$D$368=Topline!B334)*(DATA!$E$133:$E$368=Topline!D334),0)),"n/a")</f>
        <v>3961079</v>
      </c>
      <c r="L334" s="77">
        <f t="array" ref="L334">IFERROR(INDEX(DATA!$AK$133:$AK$368,MATCH(1,(DATA!$D$133:$D$368=Topline!B334)*(DATA!$E$133:$E$368=Topline!D334),0)),"n/a")</f>
        <v>0.56799999999999995</v>
      </c>
      <c r="R334" s="66"/>
      <c r="S334" s="66"/>
      <c r="T334" s="66"/>
      <c r="U334" s="66"/>
      <c r="V334" s="66"/>
      <c r="W334" s="66"/>
      <c r="X334" s="66"/>
      <c r="Y334" s="66"/>
    </row>
    <row r="335" spans="1:25" x14ac:dyDescent="0.2">
      <c r="A335" s="75" t="s">
        <v>19</v>
      </c>
      <c r="B335" s="66" t="s">
        <v>20</v>
      </c>
      <c r="C335" s="66" t="s">
        <v>0</v>
      </c>
      <c r="D335" s="66" t="s">
        <v>327</v>
      </c>
      <c r="E335" s="76">
        <f t="array" ref="E335">IFERROR(INDEX(DATA!$F$133:$F$368,MATCH(1,(DATA!$D$133:$D$368=Topline!B335)*(DATA!$E$133:$E$368=Topline!D335),0)),"n/a")</f>
        <v>3683475</v>
      </c>
      <c r="F335" s="77">
        <f t="array" ref="F335">IFERROR(INDEX(DATA!$G$133:$G$368,MATCH(1,(DATA!$D$133:$D$368=Topline!B335)*(DATA!$E$133:$E$368=Topline!D335),0)),"n/a")</f>
        <v>0.13500000000000001</v>
      </c>
      <c r="G335" s="76">
        <f t="array" ref="G335">IFERROR(INDEX(DATA!$P$133:$P$368,MATCH(1,(DATA!$D$133:$D$368=Topline!B335)*(DATA!$E$133:$E$368=Topline!D335),0)),"n/a")</f>
        <v>11816195</v>
      </c>
      <c r="H335" s="77">
        <f t="array" ref="H335">IFERROR(INDEX(DATA!$Q$133:$Q$368,MATCH(1,(DATA!$D$133:$D$368=Topline!B335)*(DATA!$E$133:$E$368=Topline!D335),0)),"n/a")</f>
        <v>0.16700000000000001</v>
      </c>
      <c r="I335" s="76">
        <f t="array" ref="I335">IFERROR(INDEX(DATA!$Z$133:$Z$368,MATCH(1,(DATA!$D$133:$D$368=Topline!B335)*(DATA!$E$133:$E$368=Topline!D335),0)),"n/a")</f>
        <v>20566249</v>
      </c>
      <c r="J335" s="77">
        <f t="array" ref="J335">IFERROR(INDEX(DATA!$AA$133:$AA$368,MATCH(1,(DATA!$D$133:$D$368=Topline!B335)*(DATA!$E$133:$E$368=Topline!D335),0)),"n/a")</f>
        <v>0.19</v>
      </c>
      <c r="K335" s="76">
        <f t="array" ref="K335">IFERROR(INDEX(DATA!$AJ$133:$AJ$368,MATCH(1,(DATA!$D$133:$D$368=Topline!B335)*(DATA!$E$133:$E$368=Topline!D335),0)),"n/a")</f>
        <v>38339982</v>
      </c>
      <c r="L335" s="77">
        <f t="array" ref="L335">IFERROR(INDEX(DATA!$AK$133:$AK$368,MATCH(1,(DATA!$D$133:$D$368=Topline!B335)*(DATA!$E$133:$E$368=Topline!D335),0)),"n/a")</f>
        <v>0.20699999999999999</v>
      </c>
      <c r="R335" s="66"/>
      <c r="S335" s="66"/>
      <c r="T335" s="66"/>
      <c r="U335" s="66"/>
      <c r="V335" s="66"/>
      <c r="W335" s="66"/>
      <c r="X335" s="66"/>
      <c r="Y335" s="66"/>
    </row>
    <row r="336" spans="1:25" x14ac:dyDescent="0.2">
      <c r="A336" s="75"/>
      <c r="E336" s="80"/>
      <c r="F336" s="77"/>
      <c r="G336" s="81"/>
      <c r="H336" s="77"/>
      <c r="I336" s="81"/>
      <c r="J336" s="82"/>
      <c r="K336" s="81"/>
      <c r="L336" s="77"/>
      <c r="R336" s="66"/>
      <c r="S336" s="66"/>
      <c r="T336" s="66"/>
      <c r="U336" s="66"/>
      <c r="V336" s="66"/>
      <c r="W336" s="66"/>
      <c r="X336" s="66"/>
      <c r="Y336" s="66"/>
    </row>
    <row r="337" spans="1:25" x14ac:dyDescent="0.2">
      <c r="A337" s="75" t="s">
        <v>19</v>
      </c>
      <c r="B337" s="66" t="s">
        <v>20</v>
      </c>
      <c r="C337" s="66" t="s">
        <v>9</v>
      </c>
      <c r="D337" s="66" t="s">
        <v>319</v>
      </c>
      <c r="E337" s="86">
        <f t="array" ref="E337">IFERROR(INDEX(DATA!$H$133:$H$368,MATCH(1,(DATA!$D$133:$D$368=Topline!B337)*(DATA!$E$133:$E$368=Topline!D337),0)),"n/a")</f>
        <v>18198</v>
      </c>
      <c r="F337" s="77">
        <f t="array" ref="F337">IFERROR(INDEX(DATA!$I$133:$I$368,MATCH(1,(DATA!$D$133:$D$368=Topline!B337)*(DATA!$E$133:$E$368=Topline!D337),0)),"n/a")</f>
        <v>0.11700000000000001</v>
      </c>
      <c r="G337" s="86">
        <f t="array" ref="G337">IFERROR(INDEX(DATA!$R$133:$R$368,MATCH(1,(DATA!$D$133:$D$368=Topline!B337)*(DATA!$E$133:$E$368=Topline!D337),0)),"n/a")</f>
        <v>61513</v>
      </c>
      <c r="H337" s="77">
        <f t="array" ref="H337">IFERROR(INDEX(DATA!$S$133:$S$368,MATCH(1,(DATA!$D$133:$D$368=Topline!B337)*(DATA!$E$133:$E$368=Topline!D337),0)),"n/a")</f>
        <v>0.14499999999999999</v>
      </c>
      <c r="I337" s="86">
        <f t="array" ref="I337">IFERROR(INDEX(DATA!$AB$133:$AB$368,MATCH(1,(DATA!$D$133:$D$368=Topline!B337)*(DATA!$E$133:$E$368=Topline!D337),0)),"n/a")</f>
        <v>110703</v>
      </c>
      <c r="J337" s="77">
        <f t="array" ref="J337">IFERROR(INDEX(DATA!$AC$133:$AC$368,MATCH(1,(DATA!$D$133:$D$368=Topline!B337)*(DATA!$E$133:$E$368=Topline!D337),0)),"n/a")</f>
        <v>0.215</v>
      </c>
      <c r="K337" s="86">
        <f t="array" ref="K337">IFERROR(INDEX(DATA!$AL$133:$AL$368,MATCH(1,(DATA!$D$133:$D$368=Topline!B337)*(DATA!$E$133:$E$368=Topline!D337),0)),"n/a")</f>
        <v>205015</v>
      </c>
      <c r="L337" s="77">
        <f t="array" ref="L337">IFERROR(INDEX(DATA!$AM$133:$AM$368,MATCH(1,(DATA!$D$133:$D$368=Topline!B337)*(DATA!$E$133:$E$368=Topline!D337),0)),"n/a")</f>
        <v>0.18099999999999999</v>
      </c>
      <c r="R337" s="66"/>
      <c r="S337" s="66"/>
      <c r="T337" s="66"/>
      <c r="U337" s="66"/>
      <c r="V337" s="66"/>
      <c r="W337" s="66"/>
      <c r="X337" s="66"/>
      <c r="Y337" s="66"/>
    </row>
    <row r="338" spans="1:25" x14ac:dyDescent="0.2">
      <c r="A338" s="75" t="s">
        <v>19</v>
      </c>
      <c r="B338" s="66" t="s">
        <v>20</v>
      </c>
      <c r="C338" s="66" t="s">
        <v>9</v>
      </c>
      <c r="D338" s="66" t="s">
        <v>320</v>
      </c>
      <c r="E338" s="86">
        <f t="array" ref="E338">IFERROR(INDEX(DATA!$H$133:$H$368,MATCH(1,(DATA!$D$133:$D$368=Topline!B338)*(DATA!$E$133:$E$368=Topline!D338),0)),"n/a")</f>
        <v>38597</v>
      </c>
      <c r="F338" s="77">
        <f t="array" ref="F338">IFERROR(INDEX(DATA!$I$133:$I$368,MATCH(1,(DATA!$D$133:$D$368=Topline!B338)*(DATA!$E$133:$E$368=Topline!D338),0)),"n/a")</f>
        <v>0.03</v>
      </c>
      <c r="G338" s="86">
        <f t="array" ref="G338">IFERROR(INDEX(DATA!$R$133:$R$368,MATCH(1,(DATA!$D$133:$D$368=Topline!B338)*(DATA!$E$133:$E$368=Topline!D338),0)),"n/a")</f>
        <v>120185</v>
      </c>
      <c r="H338" s="77">
        <f t="array" ref="H338">IFERROR(INDEX(DATA!$S$133:$S$368,MATCH(1,(DATA!$D$133:$D$368=Topline!B338)*(DATA!$E$133:$E$368=Topline!D338),0)),"n/a")</f>
        <v>8.9999999999999993E-3</v>
      </c>
      <c r="I338" s="86">
        <f t="array" ref="I338">IFERROR(INDEX(DATA!$AB$133:$AB$368,MATCH(1,(DATA!$D$133:$D$368=Topline!B338)*(DATA!$E$133:$E$368=Topline!D338),0)),"n/a")</f>
        <v>213972</v>
      </c>
      <c r="J338" s="77">
        <f t="array" ref="J338">IFERROR(INDEX(DATA!$AC$133:$AC$368,MATCH(1,(DATA!$D$133:$D$368=Topline!B338)*(DATA!$E$133:$E$368=Topline!D338),0)),"n/a")</f>
        <v>4.3999999999999997E-2</v>
      </c>
      <c r="K338" s="86">
        <f t="array" ref="K338">IFERROR(INDEX(DATA!$AL$133:$AL$368,MATCH(1,(DATA!$D$133:$D$368=Topline!B338)*(DATA!$E$133:$E$368=Topline!D338),0)),"n/a")</f>
        <v>417042</v>
      </c>
      <c r="L338" s="77">
        <f t="array" ref="L338">IFERROR(INDEX(DATA!$AM$133:$AM$368,MATCH(1,(DATA!$D$133:$D$368=Topline!B338)*(DATA!$E$133:$E$368=Topline!D338),0)),"n/a")</f>
        <v>0.11</v>
      </c>
      <c r="R338" s="66"/>
      <c r="S338" s="66"/>
      <c r="T338" s="66"/>
      <c r="U338" s="66"/>
      <c r="V338" s="66"/>
      <c r="W338" s="66"/>
      <c r="X338" s="66"/>
      <c r="Y338" s="66"/>
    </row>
    <row r="339" spans="1:25" x14ac:dyDescent="0.2">
      <c r="A339" s="75" t="s">
        <v>19</v>
      </c>
      <c r="B339" s="66" t="s">
        <v>20</v>
      </c>
      <c r="C339" s="66" t="s">
        <v>9</v>
      </c>
      <c r="D339" s="66" t="s">
        <v>321</v>
      </c>
      <c r="E339" s="86">
        <f t="array" ref="E339">IFERROR(INDEX(DATA!$H$133:$H$368,MATCH(1,(DATA!$D$133:$D$368=Topline!B339)*(DATA!$E$133:$E$368=Topline!D339),0)),"n/a")</f>
        <v>52793</v>
      </c>
      <c r="F339" s="77">
        <f t="array" ref="F339">IFERROR(INDEX(DATA!$I$133:$I$368,MATCH(1,(DATA!$D$133:$D$368=Topline!B339)*(DATA!$E$133:$E$368=Topline!D339),0)),"n/a")</f>
        <v>6.8000000000000005E-2</v>
      </c>
      <c r="G339" s="86">
        <f t="array" ref="G339">IFERROR(INDEX(DATA!$R$133:$R$368,MATCH(1,(DATA!$D$133:$D$368=Topline!B339)*(DATA!$E$133:$E$368=Topline!D339),0)),"n/a")</f>
        <v>157876</v>
      </c>
      <c r="H339" s="77">
        <f t="array" ref="H339">IFERROR(INDEX(DATA!$S$133:$S$368,MATCH(1,(DATA!$D$133:$D$368=Topline!B339)*(DATA!$E$133:$E$368=Topline!D339),0)),"n/a")</f>
        <v>0.14000000000000001</v>
      </c>
      <c r="I339" s="86">
        <f t="array" ref="I339">IFERROR(INDEX(DATA!$AB$133:$AB$368,MATCH(1,(DATA!$D$133:$D$368=Topline!B339)*(DATA!$E$133:$E$368=Topline!D339),0)),"n/a")</f>
        <v>275653</v>
      </c>
      <c r="J339" s="77">
        <f t="array" ref="J339">IFERROR(INDEX(DATA!$AC$133:$AC$368,MATCH(1,(DATA!$D$133:$D$368=Topline!B339)*(DATA!$E$133:$E$368=Topline!D339),0)),"n/a")</f>
        <v>0.151</v>
      </c>
      <c r="K339" s="86">
        <f t="array" ref="K339">IFERROR(INDEX(DATA!$AL$133:$AL$368,MATCH(1,(DATA!$D$133:$D$368=Topline!B339)*(DATA!$E$133:$E$368=Topline!D339),0)),"n/a")</f>
        <v>514010</v>
      </c>
      <c r="L339" s="77">
        <f t="array" ref="L339">IFERROR(INDEX(DATA!$AM$133:$AM$368,MATCH(1,(DATA!$D$133:$D$368=Topline!B339)*(DATA!$E$133:$E$368=Topline!D339),0)),"n/a")</f>
        <v>0.20599999999999999</v>
      </c>
      <c r="R339" s="66"/>
      <c r="S339" s="66"/>
      <c r="T339" s="66"/>
      <c r="U339" s="66"/>
      <c r="V339" s="66"/>
      <c r="W339" s="66"/>
      <c r="X339" s="66"/>
      <c r="Y339" s="66"/>
    </row>
    <row r="340" spans="1:25" x14ac:dyDescent="0.2">
      <c r="A340" s="75" t="s">
        <v>19</v>
      </c>
      <c r="B340" s="66" t="s">
        <v>20</v>
      </c>
      <c r="C340" s="66" t="s">
        <v>9</v>
      </c>
      <c r="D340" s="66" t="s">
        <v>322</v>
      </c>
      <c r="E340" s="86">
        <f t="array" ref="E340">IFERROR(INDEX(DATA!$H$133:$H$368,MATCH(1,(DATA!$D$133:$D$368=Topline!B340)*(DATA!$E$133:$E$368=Topline!D340),0)),"n/a")</f>
        <v>133555</v>
      </c>
      <c r="F340" s="77">
        <f t="array" ref="F340">IFERROR(INDEX(DATA!$I$133:$I$368,MATCH(1,(DATA!$D$133:$D$368=Topline!B340)*(DATA!$E$133:$E$368=Topline!D340),0)),"n/a")</f>
        <v>0.14000000000000001</v>
      </c>
      <c r="G340" s="86">
        <f t="array" ref="G340">IFERROR(INDEX(DATA!$R$133:$R$368,MATCH(1,(DATA!$D$133:$D$368=Topline!B340)*(DATA!$E$133:$E$368=Topline!D340),0)),"n/a")</f>
        <v>421961</v>
      </c>
      <c r="H340" s="77">
        <f t="array" ref="H340">IFERROR(INDEX(DATA!$S$133:$S$368,MATCH(1,(DATA!$D$133:$D$368=Topline!B340)*(DATA!$E$133:$E$368=Topline!D340),0)),"n/a")</f>
        <v>0.29899999999999999</v>
      </c>
      <c r="I340" s="86">
        <f t="array" ref="I340">IFERROR(INDEX(DATA!$AB$133:$AB$368,MATCH(1,(DATA!$D$133:$D$368=Topline!B340)*(DATA!$E$133:$E$368=Topline!D340),0)),"n/a")</f>
        <v>761406</v>
      </c>
      <c r="J340" s="77">
        <f t="array" ref="J340">IFERROR(INDEX(DATA!$AC$133:$AC$368,MATCH(1,(DATA!$D$133:$D$368=Topline!B340)*(DATA!$E$133:$E$368=Topline!D340),0)),"n/a")</f>
        <v>0.42099999999999999</v>
      </c>
      <c r="K340" s="86">
        <f t="array" ref="K340">IFERROR(INDEX(DATA!$AL$133:$AL$368,MATCH(1,(DATA!$D$133:$D$368=Topline!B340)*(DATA!$E$133:$E$368=Topline!D340),0)),"n/a")</f>
        <v>1397902</v>
      </c>
      <c r="L340" s="77">
        <f t="array" ref="L340">IFERROR(INDEX(DATA!$AM$133:$AM$368,MATCH(1,(DATA!$D$133:$D$368=Topline!B340)*(DATA!$E$133:$E$368=Topline!D340),0)),"n/a")</f>
        <v>0.42599999999999999</v>
      </c>
      <c r="R340" s="66"/>
      <c r="S340" s="66"/>
      <c r="T340" s="66"/>
      <c r="U340" s="66"/>
      <c r="V340" s="66"/>
      <c r="W340" s="66"/>
      <c r="X340" s="66"/>
      <c r="Y340" s="66"/>
    </row>
    <row r="341" spans="1:25" x14ac:dyDescent="0.2">
      <c r="A341" s="75" t="s">
        <v>19</v>
      </c>
      <c r="B341" s="66" t="s">
        <v>20</v>
      </c>
      <c r="C341" s="66" t="s">
        <v>9</v>
      </c>
      <c r="D341" s="66" t="s">
        <v>323</v>
      </c>
      <c r="E341" s="86">
        <f t="array" ref="E341">IFERROR(INDEX(DATA!$H$133:$H$368,MATCH(1,(DATA!$D$133:$D$368=Topline!B341)*(DATA!$E$133:$E$368=Topline!D341),0)),"n/a")</f>
        <v>19082</v>
      </c>
      <c r="F341" s="77">
        <f t="array" ref="F341">IFERROR(INDEX(DATA!$I$133:$I$368,MATCH(1,(DATA!$D$133:$D$368=Topline!B341)*(DATA!$E$133:$E$368=Topline!D341),0)),"n/a")</f>
        <v>8.8999999999999996E-2</v>
      </c>
      <c r="G341" s="86">
        <f t="array" ref="G341">IFERROR(INDEX(DATA!$R$133:$R$368,MATCH(1,(DATA!$D$133:$D$368=Topline!B341)*(DATA!$E$133:$E$368=Topline!D341),0)),"n/a")</f>
        <v>61037</v>
      </c>
      <c r="H341" s="77">
        <f t="array" ref="H341">IFERROR(INDEX(DATA!$S$133:$S$368,MATCH(1,(DATA!$D$133:$D$368=Topline!B341)*(DATA!$E$133:$E$368=Topline!D341),0)),"n/a")</f>
        <v>0.129</v>
      </c>
      <c r="I341" s="86">
        <f t="array" ref="I341">IFERROR(INDEX(DATA!$AB$133:$AB$368,MATCH(1,(DATA!$D$133:$D$368=Topline!B341)*(DATA!$E$133:$E$368=Topline!D341),0)),"n/a")</f>
        <v>105378</v>
      </c>
      <c r="J341" s="77">
        <f t="array" ref="J341">IFERROR(INDEX(DATA!$AC$133:$AC$368,MATCH(1,(DATA!$D$133:$D$368=Topline!B341)*(DATA!$E$133:$E$368=Topline!D341),0)),"n/a")</f>
        <v>0.189</v>
      </c>
      <c r="K341" s="86">
        <f t="array" ref="K341">IFERROR(INDEX(DATA!$AL$133:$AL$368,MATCH(1,(DATA!$D$133:$D$368=Topline!B341)*(DATA!$E$133:$E$368=Topline!D341),0)),"n/a")</f>
        <v>197744</v>
      </c>
      <c r="L341" s="77">
        <f t="array" ref="L341">IFERROR(INDEX(DATA!$AM$133:$AM$368,MATCH(1,(DATA!$D$133:$D$368=Topline!B341)*(DATA!$E$133:$E$368=Topline!D341),0)),"n/a")</f>
        <v>0.29799999999999999</v>
      </c>
      <c r="R341" s="66"/>
      <c r="S341" s="66"/>
      <c r="T341" s="66"/>
      <c r="U341" s="66"/>
      <c r="V341" s="66"/>
      <c r="W341" s="66"/>
      <c r="X341" s="66"/>
      <c r="Y341" s="66"/>
    </row>
    <row r="342" spans="1:25" x14ac:dyDescent="0.2">
      <c r="A342" s="75" t="s">
        <v>19</v>
      </c>
      <c r="B342" s="66" t="s">
        <v>20</v>
      </c>
      <c r="C342" s="66" t="s">
        <v>9</v>
      </c>
      <c r="D342" s="66" t="s">
        <v>324</v>
      </c>
      <c r="E342" s="86">
        <f t="array" ref="E342">IFERROR(INDEX(DATA!$H$133:$H$368,MATCH(1,(DATA!$D$133:$D$368=Topline!B342)*(DATA!$E$133:$E$368=Topline!D342),0)),"n/a")</f>
        <v>19810</v>
      </c>
      <c r="F342" s="77">
        <f t="array" ref="F342">IFERROR(INDEX(DATA!$I$133:$I$368,MATCH(1,(DATA!$D$133:$D$368=Topline!B342)*(DATA!$E$133:$E$368=Topline!D342),0)),"n/a")</f>
        <v>-0.111</v>
      </c>
      <c r="G342" s="86">
        <f t="array" ref="G342">IFERROR(INDEX(DATA!$R$133:$R$368,MATCH(1,(DATA!$D$133:$D$368=Topline!B342)*(DATA!$E$133:$E$368=Topline!D342),0)),"n/a")</f>
        <v>66969</v>
      </c>
      <c r="H342" s="77">
        <f t="array" ref="H342">IFERROR(INDEX(DATA!$S$133:$S$368,MATCH(1,(DATA!$D$133:$D$368=Topline!B342)*(DATA!$E$133:$E$368=Topline!D342),0)),"n/a")</f>
        <v>-6.0000000000000001E-3</v>
      </c>
      <c r="I342" s="86">
        <f t="array" ref="I342">IFERROR(INDEX(DATA!$AB$133:$AB$368,MATCH(1,(DATA!$D$133:$D$368=Topline!B342)*(DATA!$E$133:$E$368=Topline!D342),0)),"n/a")</f>
        <v>127712</v>
      </c>
      <c r="J342" s="77">
        <f t="array" ref="J342">IFERROR(INDEX(DATA!$AC$133:$AC$368,MATCH(1,(DATA!$D$133:$D$368=Topline!B342)*(DATA!$E$133:$E$368=Topline!D342),0)),"n/a")</f>
        <v>0.10199999999999999</v>
      </c>
      <c r="K342" s="86">
        <f t="array" ref="K342">IFERROR(INDEX(DATA!$AL$133:$AL$368,MATCH(1,(DATA!$D$133:$D$368=Topline!B342)*(DATA!$E$133:$E$368=Topline!D342),0)),"n/a")</f>
        <v>245318</v>
      </c>
      <c r="L342" s="77">
        <f t="array" ref="L342">IFERROR(INDEX(DATA!$AM$133:$AM$368,MATCH(1,(DATA!$D$133:$D$368=Topline!B342)*(DATA!$E$133:$E$368=Topline!D342),0)),"n/a")</f>
        <v>0.29399999999999998</v>
      </c>
      <c r="R342" s="66"/>
      <c r="S342" s="66"/>
      <c r="T342" s="66"/>
      <c r="U342" s="66"/>
      <c r="V342" s="66"/>
      <c r="W342" s="66"/>
      <c r="X342" s="66"/>
      <c r="Y342" s="66"/>
    </row>
    <row r="343" spans="1:25" x14ac:dyDescent="0.2">
      <c r="A343" s="75" t="s">
        <v>19</v>
      </c>
      <c r="B343" s="66" t="s">
        <v>20</v>
      </c>
      <c r="C343" s="66" t="s">
        <v>9</v>
      </c>
      <c r="D343" s="66" t="s">
        <v>325</v>
      </c>
      <c r="E343" s="86">
        <f t="array" ref="E343">IFERROR(INDEX(DATA!$H$133:$H$368,MATCH(1,(DATA!$D$133:$D$368=Topline!B343)*(DATA!$E$133:$E$368=Topline!D343),0)),"n/a")</f>
        <v>28012</v>
      </c>
      <c r="F343" s="77">
        <f t="array" ref="F343">IFERROR(INDEX(DATA!$I$133:$I$368,MATCH(1,(DATA!$D$133:$D$368=Topline!B343)*(DATA!$E$133:$E$368=Topline!D343),0)),"n/a")</f>
        <v>2.7E-2</v>
      </c>
      <c r="G343" s="86">
        <f t="array" ref="G343">IFERROR(INDEX(DATA!$R$133:$R$368,MATCH(1,(DATA!$D$133:$D$368=Topline!B343)*(DATA!$E$133:$E$368=Topline!D343),0)),"n/a")</f>
        <v>86062</v>
      </c>
      <c r="H343" s="77">
        <f t="array" ref="H343">IFERROR(INDEX(DATA!$S$133:$S$368,MATCH(1,(DATA!$D$133:$D$368=Topline!B343)*(DATA!$E$133:$E$368=Topline!D343),0)),"n/a")</f>
        <v>1.0999999999999999E-2</v>
      </c>
      <c r="I343" s="86">
        <f t="array" ref="I343">IFERROR(INDEX(DATA!$AB$133:$AB$368,MATCH(1,(DATA!$D$133:$D$368=Topline!B343)*(DATA!$E$133:$E$368=Topline!D343),0)),"n/a")</f>
        <v>153496</v>
      </c>
      <c r="J343" s="77">
        <f t="array" ref="J343">IFERROR(INDEX(DATA!$AC$133:$AC$368,MATCH(1,(DATA!$D$133:$D$368=Topline!B343)*(DATA!$E$133:$E$368=Topline!D343),0)),"n/a")</f>
        <v>-2.5000000000000001E-2</v>
      </c>
      <c r="K343" s="86">
        <f t="array" ref="K343">IFERROR(INDEX(DATA!$AL$133:$AL$368,MATCH(1,(DATA!$D$133:$D$368=Topline!B343)*(DATA!$E$133:$E$368=Topline!D343),0)),"n/a")</f>
        <v>284871</v>
      </c>
      <c r="L343" s="77">
        <f t="array" ref="L343">IFERROR(INDEX(DATA!$AM$133:$AM$368,MATCH(1,(DATA!$D$133:$D$368=Topline!B343)*(DATA!$E$133:$E$368=Topline!D343),0)),"n/a")</f>
        <v>7.0000000000000001E-3</v>
      </c>
      <c r="R343" s="66"/>
      <c r="S343" s="66"/>
      <c r="T343" s="66"/>
      <c r="U343" s="66"/>
      <c r="V343" s="66"/>
      <c r="W343" s="66"/>
      <c r="X343" s="66"/>
      <c r="Y343" s="66"/>
    </row>
    <row r="344" spans="1:25" x14ac:dyDescent="0.2">
      <c r="A344" s="75" t="s">
        <v>19</v>
      </c>
      <c r="B344" s="66" t="s">
        <v>20</v>
      </c>
      <c r="C344" s="66" t="s">
        <v>9</v>
      </c>
      <c r="D344" s="66" t="s">
        <v>326</v>
      </c>
      <c r="E344" s="86">
        <f t="array" ref="E344">IFERROR(INDEX(DATA!$H$133:$H$368,MATCH(1,(DATA!$D$133:$D$368=Topline!B344)*(DATA!$E$133:$E$368=Topline!D344),0)),"n/a")</f>
        <v>27075</v>
      </c>
      <c r="F344" s="77">
        <f t="array" ref="F344">IFERROR(INDEX(DATA!$I$133:$I$368,MATCH(1,(DATA!$D$133:$D$368=Topline!B344)*(DATA!$E$133:$E$368=Topline!D344),0)),"n/a")</f>
        <v>0.375</v>
      </c>
      <c r="G344" s="86">
        <f t="array" ref="G344">IFERROR(INDEX(DATA!$R$133:$R$368,MATCH(1,(DATA!$D$133:$D$368=Topline!B344)*(DATA!$E$133:$E$368=Topline!D344),0)),"n/a")</f>
        <v>92789</v>
      </c>
      <c r="H344" s="77">
        <f t="array" ref="H344">IFERROR(INDEX(DATA!$S$133:$S$368,MATCH(1,(DATA!$D$133:$D$368=Topline!B344)*(DATA!$E$133:$E$368=Topline!D344),0)),"n/a")</f>
        <v>0.505</v>
      </c>
      <c r="I344" s="86">
        <f t="array" ref="I344">IFERROR(INDEX(DATA!$AB$133:$AB$368,MATCH(1,(DATA!$D$133:$D$368=Topline!B344)*(DATA!$E$133:$E$368=Topline!D344),0)),"n/a")</f>
        <v>163565</v>
      </c>
      <c r="J344" s="77">
        <f t="array" ref="J344">IFERROR(INDEX(DATA!$AC$133:$AC$368,MATCH(1,(DATA!$D$133:$D$368=Topline!B344)*(DATA!$E$133:$E$368=Topline!D344),0)),"n/a")</f>
        <v>0.59199999999999997</v>
      </c>
      <c r="K344" s="86">
        <f t="array" ref="K344">IFERROR(INDEX(DATA!$AL$133:$AL$368,MATCH(1,(DATA!$D$133:$D$368=Topline!B344)*(DATA!$E$133:$E$368=Topline!D344),0)),"n/a")</f>
        <v>285646</v>
      </c>
      <c r="L344" s="77">
        <f t="array" ref="L344">IFERROR(INDEX(DATA!$AM$133:$AM$368,MATCH(1,(DATA!$D$133:$D$368=Topline!B344)*(DATA!$E$133:$E$368=Topline!D344),0)),"n/a")</f>
        <v>0.46200000000000002</v>
      </c>
      <c r="R344" s="66"/>
      <c r="S344" s="66"/>
      <c r="T344" s="66"/>
      <c r="U344" s="66"/>
      <c r="V344" s="66"/>
      <c r="W344" s="66"/>
      <c r="X344" s="66"/>
      <c r="Y344" s="66"/>
    </row>
    <row r="345" spans="1:25" x14ac:dyDescent="0.2">
      <c r="A345" s="75" t="s">
        <v>19</v>
      </c>
      <c r="B345" s="66" t="s">
        <v>20</v>
      </c>
      <c r="C345" s="66" t="s">
        <v>9</v>
      </c>
      <c r="D345" s="66" t="s">
        <v>327</v>
      </c>
      <c r="E345" s="86">
        <f t="array" ref="E345">IFERROR(INDEX(DATA!$H$133:$H$368,MATCH(1,(DATA!$D$133:$D$368=Topline!B345)*(DATA!$E$133:$E$368=Topline!D345),0)),"n/a")</f>
        <v>337122</v>
      </c>
      <c r="F345" s="77">
        <f t="array" ref="F345">IFERROR(INDEX(DATA!$I$133:$I$368,MATCH(1,(DATA!$D$133:$D$368=Topline!B345)*(DATA!$E$133:$E$368=Topline!D345),0)),"n/a")</f>
        <v>9.8000000000000004E-2</v>
      </c>
      <c r="G345" s="86">
        <f t="array" ref="G345">IFERROR(INDEX(DATA!$R$133:$R$368,MATCH(1,(DATA!$D$133:$D$368=Topline!B345)*(DATA!$E$133:$E$368=Topline!D345),0)),"n/a")</f>
        <v>1068391</v>
      </c>
      <c r="H345" s="77">
        <f t="array" ref="H345">IFERROR(INDEX(DATA!$S$133:$S$368,MATCH(1,(DATA!$D$133:$D$368=Topline!B345)*(DATA!$E$133:$E$368=Topline!D345),0)),"n/a")</f>
        <v>0.18099999999999999</v>
      </c>
      <c r="I345" s="86">
        <f t="array" ref="I345">IFERROR(INDEX(DATA!$AB$133:$AB$368,MATCH(1,(DATA!$D$133:$D$368=Topline!B345)*(DATA!$E$133:$E$368=Topline!D345),0)),"n/a")</f>
        <v>1911882</v>
      </c>
      <c r="J345" s="77">
        <f t="array" ref="J345">IFERROR(INDEX(DATA!$AC$133:$AC$368,MATCH(1,(DATA!$D$133:$D$368=Topline!B345)*(DATA!$E$133:$E$368=Topline!D345),0)),"n/a")</f>
        <v>0.245</v>
      </c>
      <c r="K345" s="86">
        <f t="array" ref="K345">IFERROR(INDEX(DATA!$AL$133:$AL$368,MATCH(1,(DATA!$D$133:$D$368=Topline!B345)*(DATA!$E$133:$E$368=Topline!D345),0)),"n/a")</f>
        <v>3547548</v>
      </c>
      <c r="L345" s="77">
        <f t="array" ref="L345">IFERROR(INDEX(DATA!$AM$133:$AM$368,MATCH(1,(DATA!$D$133:$D$368=Topline!B345)*(DATA!$E$133:$E$368=Topline!D345),0)),"n/a")</f>
        <v>0.27800000000000002</v>
      </c>
      <c r="R345" s="66"/>
      <c r="S345" s="66"/>
      <c r="T345" s="66"/>
      <c r="U345" s="66"/>
      <c r="V345" s="66"/>
      <c r="W345" s="66"/>
      <c r="X345" s="66"/>
      <c r="Y345" s="66"/>
    </row>
    <row r="346" spans="1:25" x14ac:dyDescent="0.2">
      <c r="A346" s="75"/>
      <c r="E346" s="80"/>
      <c r="F346" s="77"/>
      <c r="G346" s="81"/>
      <c r="H346" s="77"/>
      <c r="I346" s="81"/>
      <c r="J346" s="82"/>
      <c r="K346" s="81"/>
      <c r="L346" s="77"/>
      <c r="R346" s="66"/>
      <c r="S346" s="66"/>
      <c r="T346" s="66"/>
      <c r="U346" s="66"/>
      <c r="V346" s="66"/>
      <c r="W346" s="66"/>
      <c r="X346" s="66"/>
      <c r="Y346" s="66"/>
    </row>
    <row r="347" spans="1:25" x14ac:dyDescent="0.2">
      <c r="A347" s="75" t="s">
        <v>19</v>
      </c>
      <c r="B347" s="66" t="s">
        <v>20</v>
      </c>
      <c r="C347" s="66" t="s">
        <v>25</v>
      </c>
      <c r="D347" s="66" t="s">
        <v>319</v>
      </c>
      <c r="E347" s="86">
        <f t="array" ref="E347">IFERROR(INDEX(DATA!$J$133:$J$368,MATCH(1,(DATA!$D$133:$D$368=Topline!B347)*(DATA!$E$133:$E$368=Topline!D347),0)),"n/a")</f>
        <v>68344</v>
      </c>
      <c r="F347" s="77">
        <f t="array" ref="F347">IFERROR(INDEX(DATA!$K$133:$K$368,MATCH(1,(DATA!$D$133:$D$368=Topline!B347)*(DATA!$E$133:$E$368=Topline!D347),0)),"n/a")</f>
        <v>0.159</v>
      </c>
      <c r="G347" s="86">
        <f t="array" ref="G347">IFERROR(INDEX(DATA!$T$133:$T$368,MATCH(1,(DATA!$D$133:$D$368=Topline!B347)*(DATA!$E$133:$E$368=Topline!D347),0)),"n/a")</f>
        <v>229288</v>
      </c>
      <c r="H347" s="77">
        <f t="array" ref="H347">IFERROR(INDEX(DATA!$U$133:$U$368,MATCH(1,(DATA!$D$133:$D$368=Topline!B347)*(DATA!$E$133:$E$368=Topline!D347),0)),"n/a")</f>
        <v>0.14299999999999999</v>
      </c>
      <c r="I347" s="86">
        <f t="array" ref="I347">IFERROR(INDEX(DATA!$AD$133:$AD$368,MATCH(1,(DATA!$D$133:$D$368=Topline!B347)*(DATA!$E$133:$E$368=Topline!D347),0)),"n/a")</f>
        <v>405455</v>
      </c>
      <c r="J347" s="77">
        <f t="array" ref="J347">IFERROR(INDEX(DATA!$AE$133:$AE$368,MATCH(1,(DATA!$D$133:$D$368=Topline!B347)*(DATA!$E$133:$E$368=Topline!D347),0)),"n/a")</f>
        <v>0.189</v>
      </c>
      <c r="K347" s="86">
        <f t="array" ref="K347">IFERROR(INDEX(DATA!$AN$133:$AN$368,MATCH(1,(DATA!$D$133:$D$368=Topline!B347)*(DATA!$E$133:$E$368=Topline!D347),0)),"n/a")</f>
        <v>745862</v>
      </c>
      <c r="L347" s="77">
        <f t="array" ref="L347">IFERROR(INDEX(DATA!$AO$133:$AO$368,MATCH(1,(DATA!$D$133:$D$368=Topline!B347)*(DATA!$E$133:$E$368=Topline!D347),0)),"n/a")</f>
        <v>0.14299999999999999</v>
      </c>
      <c r="R347" s="66"/>
      <c r="S347" s="66"/>
      <c r="T347" s="66"/>
      <c r="U347" s="66"/>
      <c r="V347" s="66"/>
      <c r="W347" s="66"/>
      <c r="X347" s="66"/>
      <c r="Y347" s="66"/>
    </row>
    <row r="348" spans="1:25" x14ac:dyDescent="0.2">
      <c r="A348" s="75" t="s">
        <v>19</v>
      </c>
      <c r="B348" s="66" t="s">
        <v>20</v>
      </c>
      <c r="C348" s="66" t="s">
        <v>25</v>
      </c>
      <c r="D348" s="66" t="s">
        <v>320</v>
      </c>
      <c r="E348" s="86">
        <f t="array" ref="E348">IFERROR(INDEX(DATA!$J$133:$J$368,MATCH(1,(DATA!$D$133:$D$368=Topline!B348)*(DATA!$E$133:$E$368=Topline!D348),0)),"n/a")</f>
        <v>140386</v>
      </c>
      <c r="F348" s="77">
        <f t="array" ref="F348">IFERROR(INDEX(DATA!$K$133:$K$368,MATCH(1,(DATA!$D$133:$D$368=Topline!B348)*(DATA!$E$133:$E$368=Topline!D348),0)),"n/a")</f>
        <v>8.0000000000000002E-3</v>
      </c>
      <c r="G348" s="86">
        <f t="array" ref="G348">IFERROR(INDEX(DATA!$T$133:$T$368,MATCH(1,(DATA!$D$133:$D$368=Topline!B348)*(DATA!$E$133:$E$368=Topline!D348),0)),"n/a")</f>
        <v>437087</v>
      </c>
      <c r="H348" s="77">
        <f t="array" ref="H348">IFERROR(INDEX(DATA!$U$133:$U$368,MATCH(1,(DATA!$D$133:$D$368=Topline!B348)*(DATA!$E$133:$E$368=Topline!D348),0)),"n/a")</f>
        <v>-1.0999999999999999E-2</v>
      </c>
      <c r="I348" s="86">
        <f t="array" ref="I348">IFERROR(INDEX(DATA!$AD$133:$AD$368,MATCH(1,(DATA!$D$133:$D$368=Topline!B348)*(DATA!$E$133:$E$368=Topline!D348),0)),"n/a")</f>
        <v>778072</v>
      </c>
      <c r="J348" s="77">
        <f t="array" ref="J348">IFERROR(INDEX(DATA!$AE$133:$AE$368,MATCH(1,(DATA!$D$133:$D$368=Topline!B348)*(DATA!$E$133:$E$368=Topline!D348),0)),"n/a")</f>
        <v>2.5000000000000001E-2</v>
      </c>
      <c r="K348" s="86">
        <f t="array" ref="K348">IFERROR(INDEX(DATA!$AN$133:$AN$368,MATCH(1,(DATA!$D$133:$D$368=Topline!B348)*(DATA!$E$133:$E$368=Topline!D348),0)),"n/a")</f>
        <v>1511352</v>
      </c>
      <c r="L348" s="77">
        <f t="array" ref="L348">IFERROR(INDEX(DATA!$AO$133:$AO$368,MATCH(1,(DATA!$D$133:$D$368=Topline!B348)*(DATA!$E$133:$E$368=Topline!D348),0)),"n/a")</f>
        <v>8.5000000000000006E-2</v>
      </c>
      <c r="R348" s="66"/>
      <c r="S348" s="66"/>
      <c r="T348" s="66"/>
      <c r="U348" s="66"/>
      <c r="V348" s="66"/>
      <c r="W348" s="66"/>
      <c r="X348" s="66"/>
      <c r="Y348" s="66"/>
    </row>
    <row r="349" spans="1:25" x14ac:dyDescent="0.2">
      <c r="A349" s="75" t="s">
        <v>19</v>
      </c>
      <c r="B349" s="66" t="s">
        <v>20</v>
      </c>
      <c r="C349" s="66" t="s">
        <v>25</v>
      </c>
      <c r="D349" s="66" t="s">
        <v>321</v>
      </c>
      <c r="E349" s="86">
        <f t="array" ref="E349">IFERROR(INDEX(DATA!$J$133:$J$368,MATCH(1,(DATA!$D$133:$D$368=Topline!B349)*(DATA!$E$133:$E$368=Topline!D349),0)),"n/a")</f>
        <v>149589</v>
      </c>
      <c r="F349" s="77">
        <f t="array" ref="F349">IFERROR(INDEX(DATA!$K$133:$K$368,MATCH(1,(DATA!$D$133:$D$368=Topline!B349)*(DATA!$E$133:$E$368=Topline!D349),0)),"n/a")</f>
        <v>2.5000000000000001E-2</v>
      </c>
      <c r="G349" s="86">
        <f t="array" ref="G349">IFERROR(INDEX(DATA!$T$133:$T$368,MATCH(1,(DATA!$D$133:$D$368=Topline!B349)*(DATA!$E$133:$E$368=Topline!D349),0)),"n/a")</f>
        <v>442601</v>
      </c>
      <c r="H349" s="77">
        <f t="array" ref="H349">IFERROR(INDEX(DATA!$U$133:$U$368,MATCH(1,(DATA!$D$133:$D$368=Topline!B349)*(DATA!$E$133:$E$368=Topline!D349),0)),"n/a")</f>
        <v>2.7E-2</v>
      </c>
      <c r="I349" s="86">
        <f t="array" ref="I349">IFERROR(INDEX(DATA!$AD$133:$AD$368,MATCH(1,(DATA!$D$133:$D$368=Topline!B349)*(DATA!$E$133:$E$368=Topline!D349),0)),"n/a")</f>
        <v>780718</v>
      </c>
      <c r="J349" s="77">
        <f t="array" ref="J349">IFERROR(INDEX(DATA!$AE$133:$AE$368,MATCH(1,(DATA!$D$133:$D$368=Topline!B349)*(DATA!$E$133:$E$368=Topline!D349),0)),"n/a")</f>
        <v>0.03</v>
      </c>
      <c r="K349" s="86">
        <f t="array" ref="K349">IFERROR(INDEX(DATA!$AN$133:$AN$368,MATCH(1,(DATA!$D$133:$D$368=Topline!B349)*(DATA!$E$133:$E$368=Topline!D349),0)),"n/a")</f>
        <v>1489808</v>
      </c>
      <c r="L349" s="77">
        <f t="array" ref="L349">IFERROR(INDEX(DATA!$AO$133:$AO$368,MATCH(1,(DATA!$D$133:$D$368=Topline!B349)*(DATA!$E$133:$E$368=Topline!D349),0)),"n/a")</f>
        <v>8.7999999999999995E-2</v>
      </c>
      <c r="R349" s="66"/>
      <c r="S349" s="66"/>
      <c r="T349" s="66"/>
      <c r="U349" s="66"/>
      <c r="V349" s="66"/>
      <c r="W349" s="66"/>
      <c r="X349" s="66"/>
      <c r="Y349" s="66"/>
    </row>
    <row r="350" spans="1:25" x14ac:dyDescent="0.2">
      <c r="A350" s="75" t="s">
        <v>19</v>
      </c>
      <c r="B350" s="66" t="s">
        <v>20</v>
      </c>
      <c r="C350" s="66" t="s">
        <v>25</v>
      </c>
      <c r="D350" s="66" t="s">
        <v>322</v>
      </c>
      <c r="E350" s="86">
        <f t="array" ref="E350">IFERROR(INDEX(DATA!$J$133:$J$368,MATCH(1,(DATA!$D$133:$D$368=Topline!B350)*(DATA!$E$133:$E$368=Topline!D350),0)),"n/a")</f>
        <v>300881</v>
      </c>
      <c r="F350" s="77">
        <f t="array" ref="F350">IFERROR(INDEX(DATA!$K$133:$K$368,MATCH(1,(DATA!$D$133:$D$368=Topline!B350)*(DATA!$E$133:$E$368=Topline!D350),0)),"n/a")</f>
        <v>6.0999999999999999E-2</v>
      </c>
      <c r="G350" s="86">
        <f t="array" ref="G350">IFERROR(INDEX(DATA!$T$133:$T$368,MATCH(1,(DATA!$D$133:$D$368=Topline!B350)*(DATA!$E$133:$E$368=Topline!D350),0)),"n/a")</f>
        <v>967042</v>
      </c>
      <c r="H350" s="77">
        <f t="array" ref="H350">IFERROR(INDEX(DATA!$U$133:$U$368,MATCH(1,(DATA!$D$133:$D$368=Topline!B350)*(DATA!$E$133:$E$368=Topline!D350),0)),"n/a")</f>
        <v>7.6999999999999999E-2</v>
      </c>
      <c r="I350" s="86">
        <f t="array" ref="I350">IFERROR(INDEX(DATA!$AD$133:$AD$368,MATCH(1,(DATA!$D$133:$D$368=Topline!B350)*(DATA!$E$133:$E$368=Topline!D350),0)),"n/a")</f>
        <v>1694040</v>
      </c>
      <c r="J350" s="77">
        <f t="array" ref="J350">IFERROR(INDEX(DATA!$AE$133:$AE$368,MATCH(1,(DATA!$D$133:$D$368=Topline!B350)*(DATA!$E$133:$E$368=Topline!D350),0)),"n/a")</f>
        <v>0.105</v>
      </c>
      <c r="K350" s="86">
        <f t="array" ref="K350">IFERROR(INDEX(DATA!$AN$133:$AN$368,MATCH(1,(DATA!$D$133:$D$368=Topline!B350)*(DATA!$E$133:$E$368=Topline!D350),0)),"n/a")</f>
        <v>3203124</v>
      </c>
      <c r="L350" s="77">
        <f t="array" ref="L350">IFERROR(INDEX(DATA!$AO$133:$AO$368,MATCH(1,(DATA!$D$133:$D$368=Topline!B350)*(DATA!$E$133:$E$368=Topline!D350),0)),"n/a")</f>
        <v>0.11600000000000001</v>
      </c>
      <c r="R350" s="66"/>
      <c r="S350" s="66"/>
      <c r="T350" s="66"/>
      <c r="U350" s="66"/>
      <c r="V350" s="66"/>
      <c r="W350" s="66"/>
      <c r="X350" s="66"/>
      <c r="Y350" s="66"/>
    </row>
    <row r="351" spans="1:25" x14ac:dyDescent="0.2">
      <c r="A351" s="75" t="s">
        <v>19</v>
      </c>
      <c r="B351" s="66" t="s">
        <v>20</v>
      </c>
      <c r="C351" s="66" t="s">
        <v>25</v>
      </c>
      <c r="D351" s="66" t="s">
        <v>323</v>
      </c>
      <c r="E351" s="86">
        <f t="array" ref="E351">IFERROR(INDEX(DATA!$J$133:$J$368,MATCH(1,(DATA!$D$133:$D$368=Topline!B351)*(DATA!$E$133:$E$368=Topline!D351),0)),"n/a")</f>
        <v>63856</v>
      </c>
      <c r="F351" s="77">
        <f t="array" ref="F351">IFERROR(INDEX(DATA!$K$133:$K$368,MATCH(1,(DATA!$D$133:$D$368=Topline!B351)*(DATA!$E$133:$E$368=Topline!D351),0)),"n/a")</f>
        <v>8.7999999999999995E-2</v>
      </c>
      <c r="G351" s="86">
        <f t="array" ref="G351">IFERROR(INDEX(DATA!$T$133:$T$368,MATCH(1,(DATA!$D$133:$D$368=Topline!B351)*(DATA!$E$133:$E$368=Topline!D351),0)),"n/a")</f>
        <v>203193</v>
      </c>
      <c r="H351" s="77">
        <f t="array" ref="H351">IFERROR(INDEX(DATA!$U$133:$U$368,MATCH(1,(DATA!$D$133:$D$368=Topline!B351)*(DATA!$E$133:$E$368=Topline!D351),0)),"n/a")</f>
        <v>0.13</v>
      </c>
      <c r="I351" s="86">
        <f t="array" ref="I351">IFERROR(INDEX(DATA!$AD$133:$AD$368,MATCH(1,(DATA!$D$133:$D$368=Topline!B351)*(DATA!$E$133:$E$368=Topline!D351),0)),"n/a")</f>
        <v>349141</v>
      </c>
      <c r="J351" s="77">
        <f t="array" ref="J351">IFERROR(INDEX(DATA!$AE$133:$AE$368,MATCH(1,(DATA!$D$133:$D$368=Topline!B351)*(DATA!$E$133:$E$368=Topline!D351),0)),"n/a")</f>
        <v>0.184</v>
      </c>
      <c r="K351" s="86">
        <f t="array" ref="K351">IFERROR(INDEX(DATA!$AN$133:$AN$368,MATCH(1,(DATA!$D$133:$D$368=Topline!B351)*(DATA!$E$133:$E$368=Topline!D351),0)),"n/a")</f>
        <v>656539</v>
      </c>
      <c r="L351" s="77">
        <f t="array" ref="L351">IFERROR(INDEX(DATA!$AO$133:$AO$368,MATCH(1,(DATA!$D$133:$D$368=Topline!B351)*(DATA!$E$133:$E$368=Topline!D351),0)),"n/a")</f>
        <v>0.28999999999999998</v>
      </c>
      <c r="R351" s="66"/>
      <c r="S351" s="66"/>
      <c r="T351" s="66"/>
      <c r="U351" s="66"/>
      <c r="V351" s="66"/>
      <c r="W351" s="66"/>
      <c r="X351" s="66"/>
      <c r="Y351" s="66"/>
    </row>
    <row r="352" spans="1:25" x14ac:dyDescent="0.2">
      <c r="A352" s="75" t="s">
        <v>19</v>
      </c>
      <c r="B352" s="66" t="s">
        <v>20</v>
      </c>
      <c r="C352" s="66" t="s">
        <v>25</v>
      </c>
      <c r="D352" s="66" t="s">
        <v>324</v>
      </c>
      <c r="E352" s="86">
        <f t="array" ref="E352">IFERROR(INDEX(DATA!$J$133:$J$368,MATCH(1,(DATA!$D$133:$D$368=Topline!B352)*(DATA!$E$133:$E$368=Topline!D352),0)),"n/a")</f>
        <v>62041</v>
      </c>
      <c r="F352" s="77">
        <f t="array" ref="F352">IFERROR(INDEX(DATA!$K$133:$K$368,MATCH(1,(DATA!$D$133:$D$368=Topline!B352)*(DATA!$E$133:$E$368=Topline!D352),0)),"n/a")</f>
        <v>-8.2000000000000003E-2</v>
      </c>
      <c r="G352" s="86">
        <f t="array" ref="G352">IFERROR(INDEX(DATA!$T$133:$T$368,MATCH(1,(DATA!$D$133:$D$368=Topline!B352)*(DATA!$E$133:$E$368=Topline!D352),0)),"n/a")</f>
        <v>205298</v>
      </c>
      <c r="H352" s="77">
        <f t="array" ref="H352">IFERROR(INDEX(DATA!$U$133:$U$368,MATCH(1,(DATA!$D$133:$D$368=Topline!B352)*(DATA!$E$133:$E$368=Topline!D352),0)),"n/a")</f>
        <v>3.1E-2</v>
      </c>
      <c r="I352" s="86">
        <f t="array" ref="I352">IFERROR(INDEX(DATA!$AD$133:$AD$368,MATCH(1,(DATA!$D$133:$D$368=Topline!B352)*(DATA!$E$133:$E$368=Topline!D352),0)),"n/a")</f>
        <v>385653</v>
      </c>
      <c r="J352" s="77">
        <f t="array" ref="J352">IFERROR(INDEX(DATA!$AE$133:$AE$368,MATCH(1,(DATA!$D$133:$D$368=Topline!B352)*(DATA!$E$133:$E$368=Topline!D352),0)),"n/a")</f>
        <v>0.127</v>
      </c>
      <c r="K352" s="86">
        <f t="array" ref="K352">IFERROR(INDEX(DATA!$AN$133:$AN$368,MATCH(1,(DATA!$D$133:$D$368=Topline!B352)*(DATA!$E$133:$E$368=Topline!D352),0)),"n/a")</f>
        <v>736967</v>
      </c>
      <c r="L352" s="77">
        <f t="array" ref="L352">IFERROR(INDEX(DATA!$AO$133:$AO$368,MATCH(1,(DATA!$D$133:$D$368=Topline!B352)*(DATA!$E$133:$E$368=Topline!D352),0)),"n/a")</f>
        <v>0.28899999999999998</v>
      </c>
      <c r="R352" s="66"/>
      <c r="S352" s="66"/>
      <c r="T352" s="66"/>
      <c r="U352" s="66"/>
      <c r="V352" s="66"/>
      <c r="W352" s="66"/>
      <c r="X352" s="66"/>
      <c r="Y352" s="66"/>
    </row>
    <row r="353" spans="1:25" x14ac:dyDescent="0.2">
      <c r="A353" s="75" t="s">
        <v>19</v>
      </c>
      <c r="B353" s="66" t="s">
        <v>20</v>
      </c>
      <c r="C353" s="66" t="s">
        <v>25</v>
      </c>
      <c r="D353" s="66" t="s">
        <v>325</v>
      </c>
      <c r="E353" s="86">
        <f t="array" ref="E353">IFERROR(INDEX(DATA!$J$133:$J$368,MATCH(1,(DATA!$D$133:$D$368=Topline!B353)*(DATA!$E$133:$E$368=Topline!D353),0)),"n/a")</f>
        <v>118242</v>
      </c>
      <c r="F353" s="77">
        <f t="array" ref="F353">IFERROR(INDEX(DATA!$K$133:$K$368,MATCH(1,(DATA!$D$133:$D$368=Topline!B353)*(DATA!$E$133:$E$368=Topline!D353),0)),"n/a")</f>
        <v>3.5999999999999997E-2</v>
      </c>
      <c r="G353" s="86">
        <f t="array" ref="G353">IFERROR(INDEX(DATA!$T$133:$T$368,MATCH(1,(DATA!$D$133:$D$368=Topline!B353)*(DATA!$E$133:$E$368=Topline!D353),0)),"n/a")</f>
        <v>365716</v>
      </c>
      <c r="H353" s="77">
        <f t="array" ref="H353">IFERROR(INDEX(DATA!$U$133:$U$368,MATCH(1,(DATA!$D$133:$D$368=Topline!B353)*(DATA!$E$133:$E$368=Topline!D353),0)),"n/a")</f>
        <v>2.7E-2</v>
      </c>
      <c r="I353" s="86">
        <f t="array" ref="I353">IFERROR(INDEX(DATA!$AD$133:$AD$368,MATCH(1,(DATA!$D$133:$D$368=Topline!B353)*(DATA!$E$133:$E$368=Topline!D353),0)),"n/a")</f>
        <v>654133</v>
      </c>
      <c r="J353" s="77">
        <f t="array" ref="J353">IFERROR(INDEX(DATA!$AE$133:$AE$368,MATCH(1,(DATA!$D$133:$D$368=Topline!B353)*(DATA!$E$133:$E$368=Topline!D353),0)),"n/a")</f>
        <v>-1E-3</v>
      </c>
      <c r="K353" s="86">
        <f t="array" ref="K353">IFERROR(INDEX(DATA!$AN$133:$AN$368,MATCH(1,(DATA!$D$133:$D$368=Topline!B353)*(DATA!$E$133:$E$368=Topline!D353),0)),"n/a")</f>
        <v>1223777</v>
      </c>
      <c r="L353" s="77">
        <f t="array" ref="L353">IFERROR(INDEX(DATA!$AO$133:$AO$368,MATCH(1,(DATA!$D$133:$D$368=Topline!B353)*(DATA!$E$133:$E$368=Topline!D353),0)),"n/a")</f>
        <v>0.04</v>
      </c>
      <c r="R353" s="66"/>
      <c r="S353" s="66"/>
      <c r="T353" s="66"/>
      <c r="U353" s="66"/>
      <c r="V353" s="66"/>
      <c r="W353" s="66"/>
      <c r="X353" s="66"/>
      <c r="Y353" s="66"/>
    </row>
    <row r="354" spans="1:25" x14ac:dyDescent="0.2">
      <c r="A354" s="75" t="s">
        <v>19</v>
      </c>
      <c r="B354" s="66" t="s">
        <v>20</v>
      </c>
      <c r="C354" s="66" t="s">
        <v>25</v>
      </c>
      <c r="D354" s="66" t="s">
        <v>326</v>
      </c>
      <c r="E354" s="86">
        <f t="array" ref="E354">IFERROR(INDEX(DATA!$J$133:$J$368,MATCH(1,(DATA!$D$133:$D$368=Topline!B354)*(DATA!$E$133:$E$368=Topline!D354),0)),"n/a")</f>
        <v>94534</v>
      </c>
      <c r="F354" s="77">
        <f t="array" ref="F354">IFERROR(INDEX(DATA!$K$133:$K$368,MATCH(1,(DATA!$D$133:$D$368=Topline!B354)*(DATA!$E$133:$E$368=Topline!D354),0)),"n/a")</f>
        <v>0.434</v>
      </c>
      <c r="G354" s="86">
        <f t="array" ref="G354">IFERROR(INDEX(DATA!$T$133:$T$368,MATCH(1,(DATA!$D$133:$D$368=Topline!B354)*(DATA!$E$133:$E$368=Topline!D354),0)),"n/a")</f>
        <v>321286</v>
      </c>
      <c r="H354" s="77">
        <f t="array" ref="H354">IFERROR(INDEX(DATA!$U$133:$U$368,MATCH(1,(DATA!$D$133:$D$368=Topline!B354)*(DATA!$E$133:$E$368=Topline!D354),0)),"n/a")</f>
        <v>0.58799999999999997</v>
      </c>
      <c r="I354" s="86">
        <f t="array" ref="I354">IFERROR(INDEX(DATA!$AD$133:$AD$368,MATCH(1,(DATA!$D$133:$D$368=Topline!B354)*(DATA!$E$133:$E$368=Topline!D354),0)),"n/a")</f>
        <v>565531</v>
      </c>
      <c r="J354" s="77">
        <f t="array" ref="J354">IFERROR(INDEX(DATA!$AE$133:$AE$368,MATCH(1,(DATA!$D$133:$D$368=Topline!B354)*(DATA!$E$133:$E$368=Topline!D354),0)),"n/a")</f>
        <v>0.68700000000000006</v>
      </c>
      <c r="K354" s="86">
        <f t="array" ref="K354">IFERROR(INDEX(DATA!$AN$133:$AN$368,MATCH(1,(DATA!$D$133:$D$368=Topline!B354)*(DATA!$E$133:$E$368=Topline!D354),0)),"n/a")</f>
        <v>982913</v>
      </c>
      <c r="L354" s="77">
        <f t="array" ref="L354">IFERROR(INDEX(DATA!$AO$133:$AO$368,MATCH(1,(DATA!$D$133:$D$368=Topline!B354)*(DATA!$E$133:$E$368=Topline!D354),0)),"n/a")</f>
        <v>0.56299999999999994</v>
      </c>
      <c r="R354" s="66"/>
      <c r="S354" s="66"/>
      <c r="T354" s="66"/>
      <c r="U354" s="66"/>
      <c r="V354" s="66"/>
      <c r="W354" s="66"/>
      <c r="X354" s="66"/>
      <c r="Y354" s="66"/>
    </row>
    <row r="355" spans="1:25" x14ac:dyDescent="0.2">
      <c r="A355" s="75" t="s">
        <v>19</v>
      </c>
      <c r="B355" s="66" t="s">
        <v>20</v>
      </c>
      <c r="C355" s="66" t="s">
        <v>25</v>
      </c>
      <c r="D355" s="66" t="s">
        <v>327</v>
      </c>
      <c r="E355" s="86">
        <f t="array" ref="E355">IFERROR(INDEX(DATA!$J$133:$J$368,MATCH(1,(DATA!$D$133:$D$368=Topline!B355)*(DATA!$E$133:$E$368=Topline!D355),0)),"n/a")</f>
        <v>997873</v>
      </c>
      <c r="F355" s="77">
        <f t="array" ref="F355">IFERROR(INDEX(DATA!$K$133:$K$368,MATCH(1,(DATA!$D$133:$D$368=Topline!B355)*(DATA!$E$133:$E$368=Topline!D355),0)),"n/a")</f>
        <v>6.8000000000000005E-2</v>
      </c>
      <c r="G355" s="86">
        <f t="array" ref="G355">IFERROR(INDEX(DATA!$T$133:$T$368,MATCH(1,(DATA!$D$133:$D$368=Topline!B355)*(DATA!$E$133:$E$368=Topline!D355),0)),"n/a")</f>
        <v>3171511</v>
      </c>
      <c r="H355" s="77">
        <f t="array" ref="H355">IFERROR(INDEX(DATA!$U$133:$U$368,MATCH(1,(DATA!$D$133:$D$368=Topline!B355)*(DATA!$E$133:$E$368=Topline!D355),0)),"n/a")</f>
        <v>0.09</v>
      </c>
      <c r="I355" s="86">
        <f t="array" ref="I355">IFERROR(INDEX(DATA!$AD$133:$AD$368,MATCH(1,(DATA!$D$133:$D$368=Topline!B355)*(DATA!$E$133:$E$368=Topline!D355),0)),"n/a")</f>
        <v>5612742</v>
      </c>
      <c r="J355" s="77">
        <f t="array" ref="J355">IFERROR(INDEX(DATA!$AE$133:$AE$368,MATCH(1,(DATA!$D$133:$D$368=Topline!B355)*(DATA!$E$133:$E$368=Topline!D355),0)),"n/a")</f>
        <v>0.11799999999999999</v>
      </c>
      <c r="K355" s="86">
        <f t="array" ref="K355">IFERROR(INDEX(DATA!$AN$133:$AN$368,MATCH(1,(DATA!$D$133:$D$368=Topline!B355)*(DATA!$E$133:$E$368=Topline!D355),0)),"n/a")</f>
        <v>10550342</v>
      </c>
      <c r="L355" s="77">
        <f t="array" ref="L355">IFERROR(INDEX(DATA!$AO$133:$AO$368,MATCH(1,(DATA!$D$133:$D$368=Topline!B355)*(DATA!$E$133:$E$368=Topline!D355),0)),"n/a")</f>
        <v>0.15</v>
      </c>
      <c r="R355" s="66"/>
      <c r="S355" s="66"/>
      <c r="T355" s="66"/>
      <c r="U355" s="66"/>
      <c r="V355" s="66"/>
      <c r="W355" s="66"/>
      <c r="X355" s="66"/>
      <c r="Y355" s="66"/>
    </row>
    <row r="356" spans="1:25" x14ac:dyDescent="0.2">
      <c r="A356" s="75"/>
      <c r="E356" s="80"/>
      <c r="F356" s="77"/>
      <c r="G356" s="81"/>
      <c r="H356" s="77"/>
      <c r="I356" s="81"/>
      <c r="J356" s="82"/>
      <c r="K356" s="81"/>
      <c r="L356" s="77"/>
      <c r="R356" s="66"/>
      <c r="S356" s="66"/>
      <c r="T356" s="66"/>
      <c r="U356" s="66"/>
      <c r="V356" s="66"/>
      <c r="W356" s="66"/>
      <c r="X356" s="66"/>
      <c r="Y356" s="66"/>
    </row>
    <row r="357" spans="1:25" x14ac:dyDescent="0.2">
      <c r="A357" s="75" t="s">
        <v>19</v>
      </c>
      <c r="B357" s="66" t="s">
        <v>20</v>
      </c>
      <c r="C357" s="66" t="s">
        <v>10</v>
      </c>
      <c r="D357" s="66" t="s">
        <v>319</v>
      </c>
      <c r="E357" s="87">
        <f t="array" ref="E357">IFERROR(INDEX(DATA!$L$133:$L$368,MATCH(1,(DATA!$D$133:$D$368=Topline!B357)*(DATA!$E$133:$E$368=Topline!D357),0)),"n/a")</f>
        <v>15.79</v>
      </c>
      <c r="F357" s="77">
        <f t="array" ref="F357">IFERROR(INDEX(DATA!$M$133:$M$368,MATCH(1,(DATA!$D$133:$D$368=Topline!B357)*(DATA!$E$133:$E$368=Topline!D357),0)),"n/a")</f>
        <v>9.2999999999999999E-2</v>
      </c>
      <c r="G357" s="87">
        <f t="array" ref="G357">IFERROR(INDEX(DATA!$V$133:$V$368,MATCH(1,(DATA!$D$133:$D$368=Topline!B357)*(DATA!$E$133:$E$368=Topline!D357),0)),"n/a")</f>
        <v>15.69</v>
      </c>
      <c r="H357" s="77">
        <f t="array" ref="H357">IFERROR(INDEX(DATA!$W$133:$W$368,MATCH(1,(DATA!$D$133:$D$368=Topline!B357)*(DATA!$E$133:$E$368=Topline!D357),0)),"n/a")</f>
        <v>5.6000000000000001E-2</v>
      </c>
      <c r="I357" s="87">
        <f t="array" ref="I357">IFERROR(INDEX(DATA!$AF$133:$AF$368,MATCH(1,(DATA!$D$133:$D$368=Topline!B357)*(DATA!$E$133:$E$368=Topline!D357),0)),"n/a")</f>
        <v>15.37</v>
      </c>
      <c r="J357" s="77">
        <f t="array" ref="J357">IFERROR(INDEX(DATA!$AG$133:$AG$368,MATCH(1,(DATA!$D$133:$D$368=Topline!B357)*(DATA!$E$133:$E$368=Topline!D357),0)),"n/a")</f>
        <v>4.3999999999999997E-2</v>
      </c>
      <c r="K357" s="87">
        <f t="array" ref="K357">IFERROR(INDEX(DATA!$AP$133:$AP$368,MATCH(1,(DATA!$D$133:$D$368=Topline!B357)*(DATA!$E$133:$E$368=Topline!D357),0)),"n/a")</f>
        <v>14.98</v>
      </c>
      <c r="L357" s="77">
        <f t="array" ref="L357">IFERROR(INDEX(DATA!$AQ$133:$AQ$368,MATCH(1,(DATA!$D$133:$D$368=Topline!B357)*(DATA!$E$133:$E$368=Topline!D357),0)),"n/a")</f>
        <v>2.5000000000000001E-2</v>
      </c>
      <c r="R357" s="66"/>
      <c r="S357" s="66"/>
      <c r="T357" s="66"/>
      <c r="U357" s="66"/>
      <c r="V357" s="66"/>
      <c r="W357" s="66"/>
      <c r="X357" s="66"/>
      <c r="Y357" s="66"/>
    </row>
    <row r="358" spans="1:25" x14ac:dyDescent="0.2">
      <c r="A358" s="75" t="s">
        <v>19</v>
      </c>
      <c r="B358" s="66" t="s">
        <v>20</v>
      </c>
      <c r="C358" s="66" t="s">
        <v>10</v>
      </c>
      <c r="D358" s="66" t="s">
        <v>320</v>
      </c>
      <c r="E358" s="87">
        <f t="array" ref="E358">IFERROR(INDEX(DATA!$L$133:$L$368,MATCH(1,(DATA!$D$133:$D$368=Topline!B358)*(DATA!$E$133:$E$368=Topline!D358),0)),"n/a")</f>
        <v>12.36</v>
      </c>
      <c r="F358" s="77">
        <f t="array" ref="F358">IFERROR(INDEX(DATA!$M$133:$M$368,MATCH(1,(DATA!$D$133:$D$368=Topline!B358)*(DATA!$E$133:$E$368=Topline!D358),0)),"n/a")</f>
        <v>-4.0000000000000001E-3</v>
      </c>
      <c r="G358" s="87">
        <f t="array" ref="G358">IFERROR(INDEX(DATA!$V$133:$V$368,MATCH(1,(DATA!$D$133:$D$368=Topline!B358)*(DATA!$E$133:$E$368=Topline!D358),0)),"n/a")</f>
        <v>12.36</v>
      </c>
      <c r="H358" s="77">
        <f t="array" ref="H358">IFERROR(INDEX(DATA!$W$133:$W$368,MATCH(1,(DATA!$D$133:$D$368=Topline!B358)*(DATA!$E$133:$E$368=Topline!D358),0)),"n/a")</f>
        <v>6.0000000000000001E-3</v>
      </c>
      <c r="I358" s="87">
        <f t="array" ref="I358">IFERROR(INDEX(DATA!$AF$133:$AF$368,MATCH(1,(DATA!$D$133:$D$368=Topline!B358)*(DATA!$E$133:$E$368=Topline!D358),0)),"n/a")</f>
        <v>12.35</v>
      </c>
      <c r="J358" s="77">
        <f t="array" ref="J358">IFERROR(INDEX(DATA!$AG$133:$AG$368,MATCH(1,(DATA!$D$133:$D$368=Topline!B358)*(DATA!$E$133:$E$368=Topline!D358),0)),"n/a")</f>
        <v>2.5000000000000001E-2</v>
      </c>
      <c r="K358" s="87">
        <f t="array" ref="K358">IFERROR(INDEX(DATA!$AP$133:$AP$368,MATCH(1,(DATA!$D$133:$D$368=Topline!B358)*(DATA!$E$133:$E$368=Topline!D358),0)),"n/a")</f>
        <v>12.4</v>
      </c>
      <c r="L358" s="77">
        <f t="array" ref="L358">IFERROR(INDEX(DATA!$AQ$133:$AQ$368,MATCH(1,(DATA!$D$133:$D$368=Topline!B358)*(DATA!$E$133:$E$368=Topline!D358),0)),"n/a")</f>
        <v>3.9E-2</v>
      </c>
      <c r="R358" s="66"/>
      <c r="S358" s="66"/>
      <c r="T358" s="66"/>
      <c r="U358" s="66"/>
      <c r="V358" s="66"/>
      <c r="W358" s="66"/>
      <c r="X358" s="66"/>
      <c r="Y358" s="66"/>
    </row>
    <row r="359" spans="1:25" x14ac:dyDescent="0.2">
      <c r="A359" s="75" t="s">
        <v>19</v>
      </c>
      <c r="B359" s="66" t="s">
        <v>20</v>
      </c>
      <c r="C359" s="66" t="s">
        <v>10</v>
      </c>
      <c r="D359" s="66" t="s">
        <v>321</v>
      </c>
      <c r="E359" s="87">
        <f t="array" ref="E359">IFERROR(INDEX(DATA!$L$133:$L$368,MATCH(1,(DATA!$D$133:$D$368=Topline!B359)*(DATA!$E$133:$E$368=Topline!D359),0)),"n/a")</f>
        <v>9.99</v>
      </c>
      <c r="F359" s="77">
        <f t="array" ref="F359">IFERROR(INDEX(DATA!$M$133:$M$368,MATCH(1,(DATA!$D$133:$D$368=Topline!B359)*(DATA!$E$133:$E$368=Topline!D359),0)),"n/a")</f>
        <v>2.9000000000000001E-2</v>
      </c>
      <c r="G359" s="87">
        <f t="array" ref="G359">IFERROR(INDEX(DATA!$V$133:$V$368,MATCH(1,(DATA!$D$133:$D$368=Topline!B359)*(DATA!$E$133:$E$368=Topline!D359),0)),"n/a")</f>
        <v>10.01</v>
      </c>
      <c r="H359" s="77">
        <f t="array" ref="H359">IFERROR(INDEX(DATA!$W$133:$W$368,MATCH(1,(DATA!$D$133:$D$368=Topline!B359)*(DATA!$E$133:$E$368=Topline!D359),0)),"n/a")</f>
        <v>-1.4E-2</v>
      </c>
      <c r="I359" s="87">
        <f t="array" ref="I359">IFERROR(INDEX(DATA!$AF$133:$AF$368,MATCH(1,(DATA!$D$133:$D$368=Topline!B359)*(DATA!$E$133:$E$368=Topline!D359),0)),"n/a")</f>
        <v>10</v>
      </c>
      <c r="J359" s="77">
        <f t="array" ref="J359">IFERROR(INDEX(DATA!$AG$133:$AG$368,MATCH(1,(DATA!$D$133:$D$368=Topline!B359)*(DATA!$E$133:$E$368=Topline!D359),0)),"n/a")</f>
        <v>-8.9999999999999993E-3</v>
      </c>
      <c r="K359" s="87">
        <f t="array" ref="K359">IFERROR(INDEX(DATA!$AP$133:$AP$368,MATCH(1,(DATA!$D$133:$D$368=Topline!B359)*(DATA!$E$133:$E$368=Topline!D359),0)),"n/a")</f>
        <v>10.199999999999999</v>
      </c>
      <c r="L359" s="77">
        <f t="array" ref="L359">IFERROR(INDEX(DATA!$AQ$133:$AQ$368,MATCH(1,(DATA!$D$133:$D$368=Topline!B359)*(DATA!$E$133:$E$368=Topline!D359),0)),"n/a")</f>
        <v>-1.2999999999999999E-2</v>
      </c>
      <c r="R359" s="66"/>
      <c r="S359" s="66"/>
      <c r="T359" s="66"/>
      <c r="U359" s="66"/>
      <c r="V359" s="66"/>
      <c r="W359" s="66"/>
      <c r="X359" s="66"/>
      <c r="Y359" s="66"/>
    </row>
    <row r="360" spans="1:25" x14ac:dyDescent="0.2">
      <c r="A360" s="75" t="s">
        <v>19</v>
      </c>
      <c r="B360" s="66" t="s">
        <v>20</v>
      </c>
      <c r="C360" s="66" t="s">
        <v>10</v>
      </c>
      <c r="D360" s="66" t="s">
        <v>322</v>
      </c>
      <c r="E360" s="87">
        <f t="array" ref="E360">IFERROR(INDEX(DATA!$L$133:$L$368,MATCH(1,(DATA!$D$133:$D$368=Topline!B360)*(DATA!$E$133:$E$368=Topline!D360),0)),"n/a")</f>
        <v>8.1</v>
      </c>
      <c r="F360" s="77">
        <f t="array" ref="F360">IFERROR(INDEX(DATA!$M$133:$M$368,MATCH(1,(DATA!$D$133:$D$368=Topline!B360)*(DATA!$E$133:$E$368=Topline!D360),0)),"n/a")</f>
        <v>-2.1000000000000001E-2</v>
      </c>
      <c r="G360" s="87">
        <f t="array" ref="G360">IFERROR(INDEX(DATA!$V$133:$V$368,MATCH(1,(DATA!$D$133:$D$368=Topline!B360)*(DATA!$E$133:$E$368=Topline!D360),0)),"n/a")</f>
        <v>8.4600000000000009</v>
      </c>
      <c r="H360" s="77">
        <f t="array" ref="H360">IFERROR(INDEX(DATA!$W$133:$W$368,MATCH(1,(DATA!$D$133:$D$368=Topline!B360)*(DATA!$E$133:$E$368=Topline!D360),0)),"n/a")</f>
        <v>-0.112</v>
      </c>
      <c r="I360" s="87">
        <f t="array" ref="I360">IFERROR(INDEX(DATA!$AF$133:$AF$368,MATCH(1,(DATA!$D$133:$D$368=Topline!B360)*(DATA!$E$133:$E$368=Topline!D360),0)),"n/a")</f>
        <v>7.87</v>
      </c>
      <c r="J360" s="77">
        <f t="array" ref="J360">IFERROR(INDEX(DATA!$AG$133:$AG$368,MATCH(1,(DATA!$D$133:$D$368=Topline!B360)*(DATA!$E$133:$E$368=Topline!D360),0)),"n/a")</f>
        <v>-0.191</v>
      </c>
      <c r="K360" s="87">
        <f t="array" ref="K360">IFERROR(INDEX(DATA!$AP$133:$AP$368,MATCH(1,(DATA!$D$133:$D$368=Topline!B360)*(DATA!$E$133:$E$368=Topline!D360),0)),"n/a")</f>
        <v>8.0500000000000007</v>
      </c>
      <c r="L360" s="77">
        <f t="array" ref="L360">IFERROR(INDEX(DATA!$AQ$133:$AQ$368,MATCH(1,(DATA!$D$133:$D$368=Topline!B360)*(DATA!$E$133:$E$368=Topline!D360),0)),"n/a")</f>
        <v>-0.186</v>
      </c>
      <c r="R360" s="66"/>
      <c r="S360" s="66"/>
      <c r="T360" s="66"/>
      <c r="U360" s="66"/>
      <c r="V360" s="66"/>
      <c r="W360" s="66"/>
      <c r="X360" s="66"/>
      <c r="Y360" s="66"/>
    </row>
    <row r="361" spans="1:25" x14ac:dyDescent="0.2">
      <c r="A361" s="75" t="s">
        <v>19</v>
      </c>
      <c r="B361" s="66" t="s">
        <v>20</v>
      </c>
      <c r="C361" s="66" t="s">
        <v>10</v>
      </c>
      <c r="D361" s="66" t="s">
        <v>323</v>
      </c>
      <c r="E361" s="87">
        <f t="array" ref="E361">IFERROR(INDEX(DATA!$L$133:$L$368,MATCH(1,(DATA!$D$133:$D$368=Topline!B361)*(DATA!$E$133:$E$368=Topline!D361),0)),"n/a")</f>
        <v>13.78</v>
      </c>
      <c r="F361" s="77">
        <f t="array" ref="F361">IFERROR(INDEX(DATA!$M$133:$M$368,MATCH(1,(DATA!$D$133:$D$368=Topline!B361)*(DATA!$E$133:$E$368=Topline!D361),0)),"n/a")</f>
        <v>8.5000000000000006E-2</v>
      </c>
      <c r="G361" s="87">
        <f t="array" ref="G361">IFERROR(INDEX(DATA!$V$133:$V$368,MATCH(1,(DATA!$D$133:$D$368=Topline!B361)*(DATA!$E$133:$E$368=Topline!D361),0)),"n/a")</f>
        <v>13.63</v>
      </c>
      <c r="H361" s="77">
        <f t="array" ref="H361">IFERROR(INDEX(DATA!$W$133:$W$368,MATCH(1,(DATA!$D$133:$D$368=Topline!B361)*(DATA!$E$133:$E$368=Topline!D361),0)),"n/a")</f>
        <v>8.1000000000000003E-2</v>
      </c>
      <c r="I361" s="87">
        <f t="array" ref="I361">IFERROR(INDEX(DATA!$AF$133:$AF$368,MATCH(1,(DATA!$D$133:$D$368=Topline!B361)*(DATA!$E$133:$E$368=Topline!D361),0)),"n/a")</f>
        <v>13.63</v>
      </c>
      <c r="J361" s="77">
        <f t="array" ref="J361">IFERROR(INDEX(DATA!$AG$133:$AG$368,MATCH(1,(DATA!$D$133:$D$368=Topline!B361)*(DATA!$E$133:$E$368=Topline!D361),0)),"n/a")</f>
        <v>7.0999999999999994E-2</v>
      </c>
      <c r="K361" s="87">
        <f t="array" ref="K361">IFERROR(INDEX(DATA!$AP$133:$AP$368,MATCH(1,(DATA!$D$133:$D$368=Topline!B361)*(DATA!$E$133:$E$368=Topline!D361),0)),"n/a")</f>
        <v>13.52</v>
      </c>
      <c r="L361" s="77">
        <f t="array" ref="L361">IFERROR(INDEX(DATA!$AQ$133:$AQ$368,MATCH(1,(DATA!$D$133:$D$368=Topline!B361)*(DATA!$E$133:$E$368=Topline!D361),0)),"n/a")</f>
        <v>6.3E-2</v>
      </c>
      <c r="R361" s="66"/>
      <c r="S361" s="66"/>
      <c r="T361" s="66"/>
      <c r="U361" s="66"/>
      <c r="V361" s="66"/>
      <c r="W361" s="66"/>
      <c r="X361" s="66"/>
      <c r="Y361" s="66"/>
    </row>
    <row r="362" spans="1:25" x14ac:dyDescent="0.2">
      <c r="A362" s="75" t="s">
        <v>19</v>
      </c>
      <c r="B362" s="66" t="s">
        <v>20</v>
      </c>
      <c r="C362" s="66" t="s">
        <v>10</v>
      </c>
      <c r="D362" s="66" t="s">
        <v>324</v>
      </c>
      <c r="E362" s="87">
        <f t="array" ref="E362">IFERROR(INDEX(DATA!$L$133:$L$368,MATCH(1,(DATA!$D$133:$D$368=Topline!B362)*(DATA!$E$133:$E$368=Topline!D362),0)),"n/a")</f>
        <v>11.16</v>
      </c>
      <c r="F362" s="77">
        <f t="array" ref="F362">IFERROR(INDEX(DATA!$M$133:$M$368,MATCH(1,(DATA!$D$133:$D$368=Topline!B362)*(DATA!$E$133:$E$368=Topline!D362),0)),"n/a")</f>
        <v>0.14499999999999999</v>
      </c>
      <c r="G362" s="87">
        <f t="array" ref="G362">IFERROR(INDEX(DATA!$V$133:$V$368,MATCH(1,(DATA!$D$133:$D$368=Topline!B362)*(DATA!$E$133:$E$368=Topline!D362),0)),"n/a")</f>
        <v>10.67</v>
      </c>
      <c r="H362" s="77">
        <f t="array" ref="H362">IFERROR(INDEX(DATA!$W$133:$W$368,MATCH(1,(DATA!$D$133:$D$368=Topline!B362)*(DATA!$E$133:$E$368=Topline!D362),0)),"n/a")</f>
        <v>0.14099999999999999</v>
      </c>
      <c r="I362" s="87">
        <f t="array" ref="I362">IFERROR(INDEX(DATA!$AF$133:$AF$368,MATCH(1,(DATA!$D$133:$D$368=Topline!B362)*(DATA!$E$133:$E$368=Topline!D362),0)),"n/a")</f>
        <v>10.33</v>
      </c>
      <c r="J362" s="77">
        <f t="array" ref="J362">IFERROR(INDEX(DATA!$AG$133:$AG$368,MATCH(1,(DATA!$D$133:$D$368=Topline!B362)*(DATA!$E$133:$E$368=Topline!D362),0)),"n/a")</f>
        <v>0.1</v>
      </c>
      <c r="K362" s="87">
        <f t="array" ref="K362">IFERROR(INDEX(DATA!$AP$133:$AP$368,MATCH(1,(DATA!$D$133:$D$368=Topline!B362)*(DATA!$E$133:$E$368=Topline!D362),0)),"n/a")</f>
        <v>10.18</v>
      </c>
      <c r="L362" s="77">
        <f t="array" ref="L362">IFERROR(INDEX(DATA!$AQ$133:$AQ$368,MATCH(1,(DATA!$D$133:$D$368=Topline!B362)*(DATA!$E$133:$E$368=Topline!D362),0)),"n/a")</f>
        <v>-3.3000000000000002E-2</v>
      </c>
      <c r="R362" s="66"/>
      <c r="S362" s="66"/>
      <c r="T362" s="66"/>
      <c r="U362" s="66"/>
      <c r="V362" s="66"/>
      <c r="W362" s="66"/>
      <c r="X362" s="66"/>
      <c r="Y362" s="66"/>
    </row>
    <row r="363" spans="1:25" x14ac:dyDescent="0.2">
      <c r="A363" s="75" t="s">
        <v>19</v>
      </c>
      <c r="B363" s="66" t="s">
        <v>20</v>
      </c>
      <c r="C363" s="66" t="s">
        <v>10</v>
      </c>
      <c r="D363" s="66" t="s">
        <v>325</v>
      </c>
      <c r="E363" s="87">
        <f t="array" ref="E363">IFERROR(INDEX(DATA!$L$133:$L$368,MATCH(1,(DATA!$D$133:$D$368=Topline!B363)*(DATA!$E$133:$E$368=Topline!D363),0)),"n/a")</f>
        <v>15.67</v>
      </c>
      <c r="F363" s="77">
        <f t="array" ref="F363">IFERROR(INDEX(DATA!$M$133:$M$368,MATCH(1,(DATA!$D$133:$D$368=Topline!B363)*(DATA!$E$133:$E$368=Topline!D363),0)),"n/a")</f>
        <v>5.8000000000000003E-2</v>
      </c>
      <c r="G363" s="87">
        <f t="array" ref="G363">IFERROR(INDEX(DATA!$V$133:$V$368,MATCH(1,(DATA!$D$133:$D$368=Topline!B363)*(DATA!$E$133:$E$368=Topline!D363),0)),"n/a")</f>
        <v>15.59</v>
      </c>
      <c r="H363" s="77">
        <f t="array" ref="H363">IFERROR(INDEX(DATA!$W$133:$W$368,MATCH(1,(DATA!$D$133:$D$368=Topline!B363)*(DATA!$E$133:$E$368=Topline!D363),0)),"n/a")</f>
        <v>5.0999999999999997E-2</v>
      </c>
      <c r="I363" s="87">
        <f t="array" ref="I363">IFERROR(INDEX(DATA!$AF$133:$AF$368,MATCH(1,(DATA!$D$133:$D$368=Topline!B363)*(DATA!$E$133:$E$368=Topline!D363),0)),"n/a")</f>
        <v>15.55</v>
      </c>
      <c r="J363" s="77">
        <f t="array" ref="J363">IFERROR(INDEX(DATA!$AG$133:$AG$368,MATCH(1,(DATA!$D$133:$D$368=Topline!B363)*(DATA!$E$133:$E$368=Topline!D363),0)),"n/a")</f>
        <v>6.7000000000000004E-2</v>
      </c>
      <c r="K363" s="87">
        <f t="array" ref="K363">IFERROR(INDEX(DATA!$AP$133:$AP$368,MATCH(1,(DATA!$D$133:$D$368=Topline!B363)*(DATA!$E$133:$E$368=Topline!D363),0)),"n/a")</f>
        <v>15.66</v>
      </c>
      <c r="L363" s="77">
        <f t="array" ref="L363">IFERROR(INDEX(DATA!$AQ$133:$AQ$368,MATCH(1,(DATA!$D$133:$D$368=Topline!B363)*(DATA!$E$133:$E$368=Topline!D363),0)),"n/a")</f>
        <v>6.3E-2</v>
      </c>
      <c r="R363" s="66"/>
      <c r="S363" s="66"/>
      <c r="T363" s="66"/>
      <c r="U363" s="66"/>
      <c r="V363" s="66"/>
      <c r="W363" s="66"/>
      <c r="X363" s="66"/>
      <c r="Y363" s="66"/>
    </row>
    <row r="364" spans="1:25" x14ac:dyDescent="0.2">
      <c r="A364" s="75" t="s">
        <v>19</v>
      </c>
      <c r="B364" s="66" t="s">
        <v>20</v>
      </c>
      <c r="C364" s="66" t="s">
        <v>10</v>
      </c>
      <c r="D364" s="66" t="s">
        <v>326</v>
      </c>
      <c r="E364" s="87">
        <f t="array" ref="E364">IFERROR(INDEX(DATA!$L$133:$L$368,MATCH(1,(DATA!$D$133:$D$368=Topline!B364)*(DATA!$E$133:$E$368=Topline!D364),0)),"n/a")</f>
        <v>14.29</v>
      </c>
      <c r="F364" s="77">
        <f t="array" ref="F364">IFERROR(INDEX(DATA!$M$133:$M$368,MATCH(1,(DATA!$D$133:$D$368=Topline!B364)*(DATA!$E$133:$E$368=Topline!D364),0)),"n/a")</f>
        <v>0.109</v>
      </c>
      <c r="G364" s="87">
        <f t="array" ref="G364">IFERROR(INDEX(DATA!$V$133:$V$368,MATCH(1,(DATA!$D$133:$D$368=Topline!B364)*(DATA!$E$133:$E$368=Topline!D364),0)),"n/a")</f>
        <v>14.32</v>
      </c>
      <c r="H364" s="77">
        <f t="array" ref="H364">IFERROR(INDEX(DATA!$W$133:$W$368,MATCH(1,(DATA!$D$133:$D$368=Topline!B364)*(DATA!$E$133:$E$368=Topline!D364),0)),"n/a")</f>
        <v>0.113</v>
      </c>
      <c r="I364" s="87">
        <f t="array" ref="I364">IFERROR(INDEX(DATA!$AF$133:$AF$368,MATCH(1,(DATA!$D$133:$D$368=Topline!B364)*(DATA!$E$133:$E$368=Topline!D364),0)),"n/a")</f>
        <v>14.23</v>
      </c>
      <c r="J364" s="77">
        <f t="array" ref="J364">IFERROR(INDEX(DATA!$AG$133:$AG$368,MATCH(1,(DATA!$D$133:$D$368=Topline!B364)*(DATA!$E$133:$E$368=Topline!D364),0)),"n/a")</f>
        <v>9.8000000000000004E-2</v>
      </c>
      <c r="K364" s="87">
        <f t="array" ref="K364">IFERROR(INDEX(DATA!$AP$133:$AP$368,MATCH(1,(DATA!$D$133:$D$368=Topline!B364)*(DATA!$E$133:$E$368=Topline!D364),0)),"n/a")</f>
        <v>13.87</v>
      </c>
      <c r="L364" s="77">
        <f t="array" ref="L364">IFERROR(INDEX(DATA!$AQ$133:$AQ$368,MATCH(1,(DATA!$D$133:$D$368=Topline!B364)*(DATA!$E$133:$E$368=Topline!D364),0)),"n/a")</f>
        <v>7.2999999999999995E-2</v>
      </c>
      <c r="R364" s="66"/>
      <c r="S364" s="66"/>
      <c r="T364" s="66"/>
      <c r="U364" s="66"/>
      <c r="V364" s="66"/>
      <c r="W364" s="66"/>
      <c r="X364" s="66"/>
      <c r="Y364" s="66"/>
    </row>
    <row r="365" spans="1:25" x14ac:dyDescent="0.2">
      <c r="A365" s="75" t="s">
        <v>19</v>
      </c>
      <c r="B365" s="66" t="s">
        <v>20</v>
      </c>
      <c r="C365" s="66" t="s">
        <v>10</v>
      </c>
      <c r="D365" s="66" t="s">
        <v>327</v>
      </c>
      <c r="E365" s="87">
        <f t="array" ref="E365">IFERROR(INDEX(DATA!$L$133:$L$368,MATCH(1,(DATA!$D$133:$D$368=Topline!B365)*(DATA!$E$133:$E$368=Topline!D365),0)),"n/a")</f>
        <v>10.93</v>
      </c>
      <c r="F365" s="77">
        <f t="array" ref="F365">IFERROR(INDEX(DATA!$M$133:$M$368,MATCH(1,(DATA!$D$133:$D$368=Topline!B365)*(DATA!$E$133:$E$368=Topline!D365),0)),"n/a")</f>
        <v>3.4000000000000002E-2</v>
      </c>
      <c r="G365" s="87">
        <f t="array" ref="G365">IFERROR(INDEX(DATA!$V$133:$V$368,MATCH(1,(DATA!$D$133:$D$368=Topline!B365)*(DATA!$E$133:$E$368=Topline!D365),0)),"n/a")</f>
        <v>11.06</v>
      </c>
      <c r="H365" s="77">
        <f t="array" ref="H365">IFERROR(INDEX(DATA!$W$133:$W$368,MATCH(1,(DATA!$D$133:$D$368=Topline!B365)*(DATA!$E$133:$E$368=Topline!D365),0)),"n/a")</f>
        <v>-1.2E-2</v>
      </c>
      <c r="I365" s="87">
        <f t="array" ref="I365">IFERROR(INDEX(DATA!$AF$133:$AF$368,MATCH(1,(DATA!$D$133:$D$368=Topline!B365)*(DATA!$E$133:$E$368=Topline!D365),0)),"n/a")</f>
        <v>10.76</v>
      </c>
      <c r="J365" s="77">
        <f t="array" ref="J365">IFERROR(INDEX(DATA!$AG$133:$AG$368,MATCH(1,(DATA!$D$133:$D$368=Topline!B365)*(DATA!$E$133:$E$368=Topline!D365),0)),"n/a")</f>
        <v>-4.3999999999999997E-2</v>
      </c>
      <c r="K365" s="87">
        <f t="array" ref="K365">IFERROR(INDEX(DATA!$AP$133:$AP$368,MATCH(1,(DATA!$D$133:$D$368=Topline!B365)*(DATA!$E$133:$E$368=Topline!D365),0)),"n/a")</f>
        <v>10.81</v>
      </c>
      <c r="L365" s="77">
        <f t="array" ref="L365">IFERROR(INDEX(DATA!$AQ$133:$AQ$368,MATCH(1,(DATA!$D$133:$D$368=Topline!B365)*(DATA!$E$133:$E$368=Topline!D365),0)),"n/a")</f>
        <v>-5.5E-2</v>
      </c>
      <c r="R365" s="66"/>
      <c r="S365" s="66"/>
      <c r="T365" s="66"/>
      <c r="U365" s="66"/>
      <c r="V365" s="66"/>
      <c r="W365" s="66"/>
      <c r="X365" s="66"/>
      <c r="Y365" s="66"/>
    </row>
    <row r="366" spans="1:25" x14ac:dyDescent="0.2">
      <c r="A366" s="75"/>
      <c r="E366" s="80"/>
      <c r="F366" s="77"/>
      <c r="G366" s="89"/>
      <c r="H366" s="77"/>
      <c r="I366" s="89"/>
      <c r="J366" s="82"/>
      <c r="K366" s="89"/>
      <c r="L366" s="77"/>
      <c r="R366" s="66"/>
      <c r="S366" s="66"/>
      <c r="T366" s="66"/>
      <c r="U366" s="66"/>
      <c r="V366" s="66"/>
      <c r="W366" s="66"/>
      <c r="X366" s="66"/>
      <c r="Y366" s="66"/>
    </row>
    <row r="367" spans="1:25" x14ac:dyDescent="0.2">
      <c r="A367" s="75" t="s">
        <v>19</v>
      </c>
      <c r="B367" s="66" t="s">
        <v>20</v>
      </c>
      <c r="C367" s="66" t="s">
        <v>26</v>
      </c>
      <c r="D367" s="66" t="s">
        <v>319</v>
      </c>
      <c r="E367" s="87">
        <f t="array" ref="E367">IFERROR(INDEX(DATA!$N$133:$N$368,MATCH(1,(DATA!$D$133:$D$368=Topline!B367)*(DATA!$E$133:$E$368=Topline!D367),0)),"n/a")</f>
        <v>4.21</v>
      </c>
      <c r="F367" s="77">
        <f t="array" ref="F367">IFERROR(INDEX(DATA!$O$133:$O$368,MATCH(1,(DATA!$D$133:$D$368=Topline!B367)*(DATA!$E$133:$E$368=Topline!D367),0)),"n/a")</f>
        <v>5.5E-2</v>
      </c>
      <c r="G367" s="87">
        <f t="array" ref="G367">IFERROR(INDEX(DATA!$X$133:$X$368,MATCH(1,(DATA!$D$133:$D$368=Topline!B367)*(DATA!$E$133:$E$368=Topline!D367),0)),"n/a")</f>
        <v>4.21</v>
      </c>
      <c r="H367" s="77">
        <f t="array" ref="H367">IFERROR(INDEX(DATA!$Y$133:$Y$368,MATCH(1,(DATA!$D$133:$D$368=Topline!B367)*(DATA!$E$133:$E$368=Topline!D367),0)),"n/a")</f>
        <v>5.8000000000000003E-2</v>
      </c>
      <c r="I367" s="87">
        <f t="array" ref="I367">IFERROR(INDEX(DATA!$AH$133:$AH$368,MATCH(1,(DATA!$D$133:$D$368=Topline!B367)*(DATA!$E$133:$E$368=Topline!D367),0)),"n/a")</f>
        <v>4.2</v>
      </c>
      <c r="J367" s="77">
        <f t="array" ref="J367">IFERROR(INDEX(DATA!$AI$133:$AI$368,MATCH(1,(DATA!$D$133:$D$368=Topline!B367)*(DATA!$E$133:$E$368=Topline!D367),0)),"n/a")</f>
        <v>6.7000000000000004E-2</v>
      </c>
      <c r="K367" s="87">
        <f t="array" ref="K367">IFERROR(INDEX(DATA!$AR$133:$AR$368,MATCH(1,(DATA!$D$133:$D$368=Topline!B367)*(DATA!$E$133:$E$368=Topline!D367),0)),"n/a")</f>
        <v>4.12</v>
      </c>
      <c r="L367" s="77">
        <f t="array" ref="L367">IFERROR(INDEX(DATA!$AS$133:$AS$368,MATCH(1,(DATA!$D$133:$D$368=Topline!B367)*(DATA!$E$133:$E$368=Topline!D367),0)),"n/a")</f>
        <v>5.8999999999999997E-2</v>
      </c>
      <c r="R367" s="66"/>
      <c r="S367" s="66"/>
      <c r="T367" s="66"/>
      <c r="U367" s="66"/>
      <c r="V367" s="66"/>
      <c r="W367" s="66"/>
      <c r="X367" s="66"/>
      <c r="Y367" s="66"/>
    </row>
    <row r="368" spans="1:25" x14ac:dyDescent="0.2">
      <c r="A368" s="75" t="s">
        <v>19</v>
      </c>
      <c r="B368" s="66" t="s">
        <v>20</v>
      </c>
      <c r="C368" s="66" t="s">
        <v>26</v>
      </c>
      <c r="D368" s="66" t="s">
        <v>320</v>
      </c>
      <c r="E368" s="87">
        <f t="array" ref="E368">IFERROR(INDEX(DATA!$N$133:$N$368,MATCH(1,(DATA!$D$133:$D$368=Topline!B368)*(DATA!$E$133:$E$368=Topline!D368),0)),"n/a")</f>
        <v>3.4</v>
      </c>
      <c r="F368" s="77">
        <f t="array" ref="F368">IFERROR(INDEX(DATA!$O$133:$O$368,MATCH(1,(DATA!$D$133:$D$368=Topline!B368)*(DATA!$E$133:$E$368=Topline!D368),0)),"n/a")</f>
        <v>1.7999999999999999E-2</v>
      </c>
      <c r="G368" s="87">
        <f t="array" ref="G368">IFERROR(INDEX(DATA!$X$133:$X$368,MATCH(1,(DATA!$D$133:$D$368=Topline!B368)*(DATA!$E$133:$E$368=Topline!D368),0)),"n/a")</f>
        <v>3.4</v>
      </c>
      <c r="H368" s="77">
        <f t="array" ref="H368">IFERROR(INDEX(DATA!$Y$133:$Y$368,MATCH(1,(DATA!$D$133:$D$368=Topline!B368)*(DATA!$E$133:$E$368=Topline!D368),0)),"n/a")</f>
        <v>2.7E-2</v>
      </c>
      <c r="I368" s="87">
        <f t="array" ref="I368">IFERROR(INDEX(DATA!$AH$133:$AH$368,MATCH(1,(DATA!$D$133:$D$368=Topline!B368)*(DATA!$E$133:$E$368=Topline!D368),0)),"n/a")</f>
        <v>3.4</v>
      </c>
      <c r="J368" s="77">
        <f t="array" ref="J368">IFERROR(INDEX(DATA!$AI$133:$AI$368,MATCH(1,(DATA!$D$133:$D$368=Topline!B368)*(DATA!$E$133:$E$368=Topline!D368),0)),"n/a")</f>
        <v>4.2999999999999997E-2</v>
      </c>
      <c r="K368" s="87">
        <f t="array" ref="K368">IFERROR(INDEX(DATA!$AR$133:$AR$368,MATCH(1,(DATA!$D$133:$D$368=Topline!B368)*(DATA!$E$133:$E$368=Topline!D368),0)),"n/a")</f>
        <v>3.42</v>
      </c>
      <c r="L368" s="77">
        <f t="array" ref="L368">IFERROR(INDEX(DATA!$AS$133:$AS$368,MATCH(1,(DATA!$D$133:$D$368=Topline!B368)*(DATA!$E$133:$E$368=Topline!D368),0)),"n/a")</f>
        <v>6.2E-2</v>
      </c>
      <c r="R368" s="66"/>
      <c r="S368" s="66"/>
      <c r="T368" s="66"/>
      <c r="U368" s="66"/>
      <c r="V368" s="66"/>
      <c r="W368" s="66"/>
      <c r="X368" s="66"/>
      <c r="Y368" s="66"/>
    </row>
    <row r="369" spans="1:25" x14ac:dyDescent="0.2">
      <c r="A369" s="75" t="s">
        <v>19</v>
      </c>
      <c r="B369" s="66" t="s">
        <v>20</v>
      </c>
      <c r="C369" s="66" t="s">
        <v>26</v>
      </c>
      <c r="D369" s="66" t="s">
        <v>321</v>
      </c>
      <c r="E369" s="87">
        <f t="array" ref="E369">IFERROR(INDEX(DATA!$N$133:$N$368,MATCH(1,(DATA!$D$133:$D$368=Topline!B369)*(DATA!$E$133:$E$368=Topline!D369),0)),"n/a")</f>
        <v>3.53</v>
      </c>
      <c r="F369" s="77">
        <f t="array" ref="F369">IFERROR(INDEX(DATA!$O$133:$O$368,MATCH(1,(DATA!$D$133:$D$368=Topline!B369)*(DATA!$E$133:$E$368=Topline!D369),0)),"n/a")</f>
        <v>7.1999999999999995E-2</v>
      </c>
      <c r="G369" s="87">
        <f t="array" ref="G369">IFERROR(INDEX(DATA!$X$133:$X$368,MATCH(1,(DATA!$D$133:$D$368=Topline!B369)*(DATA!$E$133:$E$368=Topline!D369),0)),"n/a")</f>
        <v>3.57</v>
      </c>
      <c r="H369" s="77">
        <f t="array" ref="H369">IFERROR(INDEX(DATA!$Y$133:$Y$368,MATCH(1,(DATA!$D$133:$D$368=Topline!B369)*(DATA!$E$133:$E$368=Topline!D369),0)),"n/a")</f>
        <v>9.5000000000000001E-2</v>
      </c>
      <c r="I369" s="87">
        <f t="array" ref="I369">IFERROR(INDEX(DATA!$AH$133:$AH$368,MATCH(1,(DATA!$D$133:$D$368=Topline!B369)*(DATA!$E$133:$E$368=Topline!D369),0)),"n/a")</f>
        <v>3.53</v>
      </c>
      <c r="J369" s="77">
        <f t="array" ref="J369">IFERROR(INDEX(DATA!$AI$133:$AI$368,MATCH(1,(DATA!$D$133:$D$368=Topline!B369)*(DATA!$E$133:$E$368=Topline!D369),0)),"n/a")</f>
        <v>0.108</v>
      </c>
      <c r="K369" s="87">
        <f t="array" ref="K369">IFERROR(INDEX(DATA!$AR$133:$AR$368,MATCH(1,(DATA!$D$133:$D$368=Topline!B369)*(DATA!$E$133:$E$368=Topline!D369),0)),"n/a")</f>
        <v>3.52</v>
      </c>
      <c r="L369" s="77">
        <f t="array" ref="L369">IFERROR(INDEX(DATA!$AS$133:$AS$368,MATCH(1,(DATA!$D$133:$D$368=Topline!B369)*(DATA!$E$133:$E$368=Topline!D369),0)),"n/a")</f>
        <v>9.2999999999999999E-2</v>
      </c>
      <c r="R369" s="66"/>
      <c r="S369" s="66"/>
      <c r="T369" s="66"/>
      <c r="U369" s="66"/>
      <c r="V369" s="66"/>
      <c r="W369" s="66"/>
      <c r="X369" s="66"/>
      <c r="Y369" s="66"/>
    </row>
    <row r="370" spans="1:25" x14ac:dyDescent="0.2">
      <c r="A370" s="75" t="s">
        <v>19</v>
      </c>
      <c r="B370" s="66" t="s">
        <v>20</v>
      </c>
      <c r="C370" s="66" t="s">
        <v>26</v>
      </c>
      <c r="D370" s="66" t="s">
        <v>322</v>
      </c>
      <c r="E370" s="87">
        <f t="array" ref="E370">IFERROR(INDEX(DATA!$N$133:$N$368,MATCH(1,(DATA!$D$133:$D$368=Topline!B370)*(DATA!$E$133:$E$368=Topline!D370),0)),"n/a")</f>
        <v>3.59</v>
      </c>
      <c r="F370" s="77">
        <f t="array" ref="F370">IFERROR(INDEX(DATA!$O$133:$O$368,MATCH(1,(DATA!$D$133:$D$368=Topline!B370)*(DATA!$E$133:$E$368=Topline!D370),0)),"n/a")</f>
        <v>5.1999999999999998E-2</v>
      </c>
      <c r="G370" s="87">
        <f t="array" ref="G370">IFERROR(INDEX(DATA!$X$133:$X$368,MATCH(1,(DATA!$D$133:$D$368=Topline!B370)*(DATA!$E$133:$E$368=Topline!D370),0)),"n/a")</f>
        <v>3.69</v>
      </c>
      <c r="H370" s="77">
        <f t="array" ref="H370">IFERROR(INDEX(DATA!$Y$133:$Y$368,MATCH(1,(DATA!$D$133:$D$368=Topline!B370)*(DATA!$E$133:$E$368=Topline!D370),0)),"n/a")</f>
        <v>7.0999999999999994E-2</v>
      </c>
      <c r="I370" s="87">
        <f t="array" ref="I370">IFERROR(INDEX(DATA!$AH$133:$AH$368,MATCH(1,(DATA!$D$133:$D$368=Topline!B370)*(DATA!$E$133:$E$368=Topline!D370),0)),"n/a")</f>
        <v>3.54</v>
      </c>
      <c r="J370" s="77">
        <f t="array" ref="J370">IFERROR(INDEX(DATA!$AI$133:$AI$368,MATCH(1,(DATA!$D$133:$D$368=Topline!B370)*(DATA!$E$133:$E$368=Topline!D370),0)),"n/a")</f>
        <v>4.1000000000000002E-2</v>
      </c>
      <c r="K370" s="87">
        <f t="array" ref="K370">IFERROR(INDEX(DATA!$AR$133:$AR$368,MATCH(1,(DATA!$D$133:$D$368=Topline!B370)*(DATA!$E$133:$E$368=Topline!D370),0)),"n/a")</f>
        <v>3.51</v>
      </c>
      <c r="L370" s="77">
        <f t="array" ref="L370">IFERROR(INDEX(DATA!$AS$133:$AS$368,MATCH(1,(DATA!$D$133:$D$368=Topline!B370)*(DATA!$E$133:$E$368=Topline!D370),0)),"n/a")</f>
        <v>4.1000000000000002E-2</v>
      </c>
      <c r="R370" s="66"/>
      <c r="S370" s="66"/>
      <c r="T370" s="66"/>
      <c r="U370" s="66"/>
      <c r="V370" s="66"/>
      <c r="W370" s="66"/>
      <c r="X370" s="66"/>
      <c r="Y370" s="66"/>
    </row>
    <row r="371" spans="1:25" x14ac:dyDescent="0.2">
      <c r="A371" s="75" t="s">
        <v>19</v>
      </c>
      <c r="B371" s="66" t="s">
        <v>20</v>
      </c>
      <c r="C371" s="66" t="s">
        <v>26</v>
      </c>
      <c r="D371" s="66" t="s">
        <v>323</v>
      </c>
      <c r="E371" s="87">
        <f t="array" ref="E371">IFERROR(INDEX(DATA!$N$133:$N$368,MATCH(1,(DATA!$D$133:$D$368=Topline!B371)*(DATA!$E$133:$E$368=Topline!D371),0)),"n/a")</f>
        <v>4.12</v>
      </c>
      <c r="F371" s="77">
        <f t="array" ref="F371">IFERROR(INDEX(DATA!$O$133:$O$368,MATCH(1,(DATA!$D$133:$D$368=Topline!B371)*(DATA!$E$133:$E$368=Topline!D371),0)),"n/a")</f>
        <v>8.5999999999999993E-2</v>
      </c>
      <c r="G371" s="87">
        <f t="array" ref="G371">IFERROR(INDEX(DATA!$X$133:$X$368,MATCH(1,(DATA!$D$133:$D$368=Topline!B371)*(DATA!$E$133:$E$368=Topline!D371),0)),"n/a")</f>
        <v>4.0999999999999996</v>
      </c>
      <c r="H371" s="77">
        <f t="array" ref="H371">IFERROR(INDEX(DATA!$Y$133:$Y$368,MATCH(1,(DATA!$D$133:$D$368=Topline!B371)*(DATA!$E$133:$E$368=Topline!D371),0)),"n/a")</f>
        <v>8.1000000000000003E-2</v>
      </c>
      <c r="I371" s="87">
        <f t="array" ref="I371">IFERROR(INDEX(DATA!$AH$133:$AH$368,MATCH(1,(DATA!$D$133:$D$368=Topline!B371)*(DATA!$E$133:$E$368=Topline!D371),0)),"n/a")</f>
        <v>4.1100000000000003</v>
      </c>
      <c r="J371" s="77">
        <f t="array" ref="J371">IFERROR(INDEX(DATA!$AI$133:$AI$368,MATCH(1,(DATA!$D$133:$D$368=Topline!B371)*(DATA!$E$133:$E$368=Topline!D371),0)),"n/a")</f>
        <v>7.4999999999999997E-2</v>
      </c>
      <c r="K371" s="87">
        <f t="array" ref="K371">IFERROR(INDEX(DATA!$AR$133:$AR$368,MATCH(1,(DATA!$D$133:$D$368=Topline!B371)*(DATA!$E$133:$E$368=Topline!D371),0)),"n/a")</f>
        <v>4.07</v>
      </c>
      <c r="L371" s="77">
        <f t="array" ref="L371">IFERROR(INDEX(DATA!$AS$133:$AS$368,MATCH(1,(DATA!$D$133:$D$368=Topline!B371)*(DATA!$E$133:$E$368=Topline!D371),0)),"n/a")</f>
        <v>6.9000000000000006E-2</v>
      </c>
      <c r="R371" s="66"/>
      <c r="S371" s="66"/>
      <c r="T371" s="66"/>
      <c r="U371" s="66"/>
      <c r="V371" s="66"/>
      <c r="W371" s="66"/>
      <c r="X371" s="66"/>
      <c r="Y371" s="66"/>
    </row>
    <row r="372" spans="1:25" x14ac:dyDescent="0.2">
      <c r="A372" s="75" t="s">
        <v>19</v>
      </c>
      <c r="B372" s="66" t="s">
        <v>20</v>
      </c>
      <c r="C372" s="66" t="s">
        <v>26</v>
      </c>
      <c r="D372" s="66" t="s">
        <v>324</v>
      </c>
      <c r="E372" s="87">
        <f t="array" ref="E372">IFERROR(INDEX(DATA!$N$133:$N$368,MATCH(1,(DATA!$D$133:$D$368=Topline!B372)*(DATA!$E$133:$E$368=Topline!D372),0)),"n/a")</f>
        <v>3.56</v>
      </c>
      <c r="F372" s="77">
        <f t="array" ref="F372">IFERROR(INDEX(DATA!$O$133:$O$368,MATCH(1,(DATA!$D$133:$D$368=Topline!B372)*(DATA!$E$133:$E$368=Topline!D372),0)),"n/a")</f>
        <v>0.11</v>
      </c>
      <c r="G372" s="87">
        <f t="array" ref="G372">IFERROR(INDEX(DATA!$X$133:$X$368,MATCH(1,(DATA!$D$133:$D$368=Topline!B372)*(DATA!$E$133:$E$368=Topline!D372),0)),"n/a")</f>
        <v>3.48</v>
      </c>
      <c r="H372" s="77">
        <f t="array" ref="H372">IFERROR(INDEX(DATA!$Y$133:$Y$368,MATCH(1,(DATA!$D$133:$D$368=Topline!B372)*(DATA!$E$133:$E$368=Topline!D372),0)),"n/a")</f>
        <v>0.1</v>
      </c>
      <c r="I372" s="87">
        <f t="array" ref="I372">IFERROR(INDEX(DATA!$AH$133:$AH$368,MATCH(1,(DATA!$D$133:$D$368=Topline!B372)*(DATA!$E$133:$E$368=Topline!D372),0)),"n/a")</f>
        <v>3.42</v>
      </c>
      <c r="J372" s="77">
        <f t="array" ref="J372">IFERROR(INDEX(DATA!$AI$133:$AI$368,MATCH(1,(DATA!$D$133:$D$368=Topline!B372)*(DATA!$E$133:$E$368=Topline!D372),0)),"n/a")</f>
        <v>7.4999999999999997E-2</v>
      </c>
      <c r="K372" s="87">
        <f t="array" ref="K372">IFERROR(INDEX(DATA!$AR$133:$AR$368,MATCH(1,(DATA!$D$133:$D$368=Topline!B372)*(DATA!$E$133:$E$368=Topline!D372),0)),"n/a")</f>
        <v>3.39</v>
      </c>
      <c r="L372" s="77">
        <f t="array" ref="L372">IFERROR(INDEX(DATA!$AS$133:$AS$368,MATCH(1,(DATA!$D$133:$D$368=Topline!B372)*(DATA!$E$133:$E$368=Topline!D372),0)),"n/a")</f>
        <v>-0.03</v>
      </c>
      <c r="R372" s="66"/>
      <c r="S372" s="66"/>
      <c r="T372" s="66"/>
      <c r="U372" s="66"/>
      <c r="V372" s="66"/>
      <c r="W372" s="66"/>
      <c r="X372" s="66"/>
      <c r="Y372" s="66"/>
    </row>
    <row r="373" spans="1:25" x14ac:dyDescent="0.2">
      <c r="A373" s="75" t="s">
        <v>19</v>
      </c>
      <c r="B373" s="66" t="s">
        <v>20</v>
      </c>
      <c r="C373" s="66" t="s">
        <v>26</v>
      </c>
      <c r="D373" s="66" t="s">
        <v>325</v>
      </c>
      <c r="E373" s="87">
        <f t="array" ref="E373">IFERROR(INDEX(DATA!$N$133:$N$368,MATCH(1,(DATA!$D$133:$D$368=Topline!B373)*(DATA!$E$133:$E$368=Topline!D373),0)),"n/a")</f>
        <v>3.71</v>
      </c>
      <c r="F373" s="77">
        <f t="array" ref="F373">IFERROR(INDEX(DATA!$O$133:$O$368,MATCH(1,(DATA!$D$133:$D$368=Topline!B373)*(DATA!$E$133:$E$368=Topline!D373),0)),"n/a")</f>
        <v>4.9000000000000002E-2</v>
      </c>
      <c r="G373" s="87">
        <f t="array" ref="G373">IFERROR(INDEX(DATA!$X$133:$X$368,MATCH(1,(DATA!$D$133:$D$368=Topline!B373)*(DATA!$E$133:$E$368=Topline!D373),0)),"n/a")</f>
        <v>3.67</v>
      </c>
      <c r="H373" s="77">
        <f t="array" ref="H373">IFERROR(INDEX(DATA!$Y$133:$Y$368,MATCH(1,(DATA!$D$133:$D$368=Topline!B373)*(DATA!$E$133:$E$368=Topline!D373),0)),"n/a")</f>
        <v>3.4000000000000002E-2</v>
      </c>
      <c r="I373" s="87">
        <f t="array" ref="I373">IFERROR(INDEX(DATA!$AH$133:$AH$368,MATCH(1,(DATA!$D$133:$D$368=Topline!B373)*(DATA!$E$133:$E$368=Topline!D373),0)),"n/a")</f>
        <v>3.65</v>
      </c>
      <c r="J373" s="77">
        <f t="array" ref="J373">IFERROR(INDEX(DATA!$AI$133:$AI$368,MATCH(1,(DATA!$D$133:$D$368=Topline!B373)*(DATA!$E$133:$E$368=Topline!D373),0)),"n/a")</f>
        <v>4.1000000000000002E-2</v>
      </c>
      <c r="K373" s="87">
        <f t="array" ref="K373">IFERROR(INDEX(DATA!$AR$133:$AR$368,MATCH(1,(DATA!$D$133:$D$368=Topline!B373)*(DATA!$E$133:$E$368=Topline!D373),0)),"n/a")</f>
        <v>3.65</v>
      </c>
      <c r="L373" s="77">
        <f t="array" ref="L373">IFERROR(INDEX(DATA!$AS$133:$AS$368,MATCH(1,(DATA!$D$133:$D$368=Topline!B373)*(DATA!$E$133:$E$368=Topline!D373),0)),"n/a")</f>
        <v>2.9000000000000001E-2</v>
      </c>
      <c r="R373" s="66"/>
      <c r="S373" s="66"/>
      <c r="T373" s="66"/>
      <c r="U373" s="66"/>
      <c r="V373" s="66"/>
      <c r="W373" s="66"/>
      <c r="X373" s="66"/>
      <c r="Y373" s="66"/>
    </row>
    <row r="374" spans="1:25" x14ac:dyDescent="0.2">
      <c r="A374" s="75" t="s">
        <v>19</v>
      </c>
      <c r="B374" s="66" t="s">
        <v>20</v>
      </c>
      <c r="C374" s="66" t="s">
        <v>26</v>
      </c>
      <c r="D374" s="66" t="s">
        <v>326</v>
      </c>
      <c r="E374" s="87">
        <f t="array" ref="E374">IFERROR(INDEX(DATA!$N$133:$N$368,MATCH(1,(DATA!$D$133:$D$368=Topline!B374)*(DATA!$E$133:$E$368=Topline!D374),0)),"n/a")</f>
        <v>4.09</v>
      </c>
      <c r="F374" s="77">
        <f t="array" ref="F374">IFERROR(INDEX(DATA!$O$133:$O$368,MATCH(1,(DATA!$D$133:$D$368=Topline!B374)*(DATA!$E$133:$E$368=Topline!D374),0)),"n/a")</f>
        <v>6.4000000000000001E-2</v>
      </c>
      <c r="G374" s="87">
        <f t="array" ref="G374">IFERROR(INDEX(DATA!$X$133:$X$368,MATCH(1,(DATA!$D$133:$D$368=Topline!B374)*(DATA!$E$133:$E$368=Topline!D374),0)),"n/a")</f>
        <v>4.1399999999999997</v>
      </c>
      <c r="H374" s="77">
        <f t="array" ref="H374">IFERROR(INDEX(DATA!$Y$133:$Y$368,MATCH(1,(DATA!$D$133:$D$368=Topline!B374)*(DATA!$E$133:$E$368=Topline!D374),0)),"n/a")</f>
        <v>5.5E-2</v>
      </c>
      <c r="I374" s="87">
        <f t="array" ref="I374">IFERROR(INDEX(DATA!$AH$133:$AH$368,MATCH(1,(DATA!$D$133:$D$368=Topline!B374)*(DATA!$E$133:$E$368=Topline!D374),0)),"n/a")</f>
        <v>4.12</v>
      </c>
      <c r="J374" s="77">
        <f t="array" ref="J374">IFERROR(INDEX(DATA!$AI$133:$AI$368,MATCH(1,(DATA!$D$133:$D$368=Topline!B374)*(DATA!$E$133:$E$368=Topline!D374),0)),"n/a")</f>
        <v>3.5999999999999997E-2</v>
      </c>
      <c r="K374" s="87">
        <f t="array" ref="K374">IFERROR(INDEX(DATA!$AR$133:$AR$368,MATCH(1,(DATA!$D$133:$D$368=Topline!B374)*(DATA!$E$133:$E$368=Topline!D374),0)),"n/a")</f>
        <v>4.03</v>
      </c>
      <c r="L374" s="77">
        <f t="array" ref="L374">IFERROR(INDEX(DATA!$AS$133:$AS$368,MATCH(1,(DATA!$D$133:$D$368=Topline!B374)*(DATA!$E$133:$E$368=Topline!D374),0)),"n/a")</f>
        <v>4.0000000000000001E-3</v>
      </c>
      <c r="R374" s="66"/>
      <c r="S374" s="66"/>
      <c r="T374" s="66"/>
      <c r="U374" s="66"/>
      <c r="V374" s="66"/>
      <c r="W374" s="66"/>
      <c r="X374" s="66"/>
      <c r="Y374" s="66"/>
    </row>
    <row r="375" spans="1:25" x14ac:dyDescent="0.2">
      <c r="A375" s="75" t="s">
        <v>19</v>
      </c>
      <c r="B375" s="66" t="s">
        <v>20</v>
      </c>
      <c r="C375" s="66" t="s">
        <v>26</v>
      </c>
      <c r="D375" s="66" t="s">
        <v>327</v>
      </c>
      <c r="E375" s="87">
        <f t="array" ref="E375">IFERROR(INDEX(DATA!$N$133:$N$368,MATCH(1,(DATA!$D$133:$D$368=Topline!B375)*(DATA!$E$133:$E$368=Topline!D375),0)),"n/a")</f>
        <v>3.69</v>
      </c>
      <c r="F375" s="77">
        <f t="array" ref="F375">IFERROR(INDEX(DATA!$O$133:$O$368,MATCH(1,(DATA!$D$133:$D$368=Topline!B375)*(DATA!$E$133:$E$368=Topline!D375),0)),"n/a")</f>
        <v>6.2E-2</v>
      </c>
      <c r="G375" s="87">
        <f t="array" ref="G375">IFERROR(INDEX(DATA!$X$133:$X$368,MATCH(1,(DATA!$D$133:$D$368=Topline!B375)*(DATA!$E$133:$E$368=Topline!D375),0)),"n/a")</f>
        <v>3.73</v>
      </c>
      <c r="H375" s="77">
        <f t="array" ref="H375">IFERROR(INDEX(DATA!$Y$133:$Y$368,MATCH(1,(DATA!$D$133:$D$368=Topline!B375)*(DATA!$E$133:$E$368=Topline!D375),0)),"n/a")</f>
        <v>7.0000000000000007E-2</v>
      </c>
      <c r="I375" s="87">
        <f t="array" ref="I375">IFERROR(INDEX(DATA!$AH$133:$AH$368,MATCH(1,(DATA!$D$133:$D$368=Topline!B375)*(DATA!$E$133:$E$368=Topline!D375),0)),"n/a")</f>
        <v>3.66</v>
      </c>
      <c r="J375" s="77">
        <f t="array" ref="J375">IFERROR(INDEX(DATA!$AI$133:$AI$368,MATCH(1,(DATA!$D$133:$D$368=Topline!B375)*(DATA!$E$133:$E$368=Topline!D375),0)),"n/a")</f>
        <v>6.4000000000000001E-2</v>
      </c>
      <c r="K375" s="87">
        <f t="array" ref="K375">IFERROR(INDEX(DATA!$AR$133:$AR$368,MATCH(1,(DATA!$D$133:$D$368=Topline!B375)*(DATA!$E$133:$E$368=Topline!D375),0)),"n/a")</f>
        <v>3.63</v>
      </c>
      <c r="L375" s="77">
        <f t="array" ref="L375">IFERROR(INDEX(DATA!$AS$133:$AS$368,MATCH(1,(DATA!$D$133:$D$368=Topline!B375)*(DATA!$E$133:$E$368=Topline!D375),0)),"n/a")</f>
        <v>4.9000000000000002E-2</v>
      </c>
      <c r="R375" s="66"/>
      <c r="S375" s="66"/>
      <c r="T375" s="66"/>
      <c r="U375" s="66"/>
      <c r="V375" s="66"/>
      <c r="W375" s="66"/>
      <c r="X375" s="66"/>
      <c r="Y375" s="66"/>
    </row>
    <row r="376" spans="1:25" x14ac:dyDescent="0.2">
      <c r="E376" s="88"/>
      <c r="F376" s="77"/>
      <c r="G376" s="89"/>
      <c r="H376" s="77"/>
      <c r="I376" s="89"/>
      <c r="J376" s="82"/>
      <c r="K376" s="89"/>
      <c r="L376" s="77"/>
      <c r="R376" s="66"/>
      <c r="S376" s="66"/>
      <c r="T376" s="66"/>
      <c r="U376" s="66"/>
      <c r="V376" s="66"/>
      <c r="W376" s="66"/>
      <c r="X376" s="66"/>
      <c r="Y376" s="66"/>
    </row>
    <row r="377" spans="1:25" x14ac:dyDescent="0.2">
      <c r="A377" s="66" t="s">
        <v>12</v>
      </c>
      <c r="B377" s="66" t="s">
        <v>23</v>
      </c>
      <c r="C377" s="66" t="s">
        <v>0</v>
      </c>
      <c r="D377" s="66" t="s">
        <v>319</v>
      </c>
      <c r="E377" s="76">
        <f>+IF(ISNUMBER(DATA!F659),DATA!F659,"n/a")</f>
        <v>3431179.42</v>
      </c>
      <c r="F377" s="77">
        <f>+IF(ISNUMBER(DATA!G659),DATA!G659,"n/a")</f>
        <v>-6.6025178105551002E-2</v>
      </c>
      <c r="G377" s="76">
        <f>+IF(ISNUMBER(DATA!P659),DATA!P659,"n/a")</f>
        <v>11130848.23</v>
      </c>
      <c r="H377" s="77">
        <f>+IF(ISNUMBER(DATA!Q659),DATA!Q659,"n/a")</f>
        <v>-3.3649818273594999E-2</v>
      </c>
      <c r="I377" s="76">
        <f>+IF(ISNUMBER(DATA!Z659),DATA!Z659,"n/a")</f>
        <v>21041724.550000001</v>
      </c>
      <c r="J377" s="77">
        <f>+IF(ISNUMBER(DATA!AA659),DATA!AA659,"n/a")</f>
        <v>-8.6081604396304502E-3</v>
      </c>
      <c r="K377" s="76">
        <f>+IF(ISNUMBER(DATA!AJ659),DATA!AJ659,"n/a")</f>
        <v>41595887.649999999</v>
      </c>
      <c r="L377" s="77">
        <f>+IF(ISNUMBER(DATA!AK659),DATA!AK659,"n/a")</f>
        <v>-3.6979215819284801E-3</v>
      </c>
      <c r="R377" s="66"/>
      <c r="S377" s="66"/>
      <c r="T377" s="66"/>
      <c r="U377" s="66"/>
      <c r="V377" s="66"/>
      <c r="W377" s="66"/>
      <c r="X377" s="66"/>
      <c r="Y377" s="66"/>
    </row>
    <row r="378" spans="1:25" x14ac:dyDescent="0.2">
      <c r="A378" s="66" t="s">
        <v>12</v>
      </c>
      <c r="B378" s="66" t="s">
        <v>23</v>
      </c>
      <c r="C378" s="66" t="s">
        <v>0</v>
      </c>
      <c r="D378" s="66" t="s">
        <v>320</v>
      </c>
      <c r="E378" s="76">
        <f>+IF(ISNUMBER(DATA!F660),DATA!F660,"n/a")</f>
        <v>4225508.8600000003</v>
      </c>
      <c r="F378" s="77">
        <f>+IF(ISNUMBER(DATA!G660),DATA!G660,"n/a")</f>
        <v>1.8090359183742299E-2</v>
      </c>
      <c r="G378" s="76">
        <f>+IF(ISNUMBER(DATA!P660),DATA!P660,"n/a")</f>
        <v>12512226.67</v>
      </c>
      <c r="H378" s="77">
        <f>+IF(ISNUMBER(DATA!Q660),DATA!Q660,"n/a")</f>
        <v>5.8930285009248899E-2</v>
      </c>
      <c r="I378" s="76">
        <f>+IF(ISNUMBER(DATA!Z660),DATA!Z660,"n/a")</f>
        <v>24062768.829999998</v>
      </c>
      <c r="J378" s="77">
        <f>+IF(ISNUMBER(DATA!AA660),DATA!AA660,"n/a")</f>
        <v>5.1066415446552597E-2</v>
      </c>
      <c r="K378" s="76">
        <f>+IF(ISNUMBER(DATA!AJ660),DATA!AJ660,"n/a")</f>
        <v>48545823.200000003</v>
      </c>
      <c r="L378" s="77">
        <f>+IF(ISNUMBER(DATA!AK660),DATA!AK660,"n/a")</f>
        <v>3.1653795786288297E-2</v>
      </c>
      <c r="R378" s="66"/>
      <c r="S378" s="66"/>
      <c r="T378" s="66"/>
      <c r="U378" s="66"/>
      <c r="V378" s="66"/>
      <c r="W378" s="66"/>
      <c r="X378" s="66"/>
      <c r="Y378" s="66"/>
    </row>
    <row r="379" spans="1:25" x14ac:dyDescent="0.2">
      <c r="A379" s="66" t="s">
        <v>12</v>
      </c>
      <c r="B379" s="66" t="s">
        <v>23</v>
      </c>
      <c r="C379" s="66" t="s">
        <v>0</v>
      </c>
      <c r="D379" s="66" t="s">
        <v>321</v>
      </c>
      <c r="E379" s="76">
        <f>+IF(ISNUMBER(DATA!F661),DATA!F661,"n/a")</f>
        <v>3052901.36</v>
      </c>
      <c r="F379" s="77">
        <f>+IF(ISNUMBER(DATA!G661),DATA!G661,"n/a")</f>
        <v>3.9718329330969498E-2</v>
      </c>
      <c r="G379" s="76">
        <f>+IF(ISNUMBER(DATA!P661),DATA!P661,"n/a")</f>
        <v>8774333.1899999995</v>
      </c>
      <c r="H379" s="77">
        <f>+IF(ISNUMBER(DATA!Q661),DATA!Q661,"n/a")</f>
        <v>5.7812312276789402E-2</v>
      </c>
      <c r="I379" s="76">
        <f>+IF(ISNUMBER(DATA!Z661),DATA!Z661,"n/a")</f>
        <v>16885368.510000002</v>
      </c>
      <c r="J379" s="77">
        <f>+IF(ISNUMBER(DATA!AA661),DATA!AA661,"n/a")</f>
        <v>1.8109548074158301E-2</v>
      </c>
      <c r="K379" s="76">
        <f>+IF(ISNUMBER(DATA!AJ661),DATA!AJ661,"n/a")</f>
        <v>34305826.280000001</v>
      </c>
      <c r="L379" s="77">
        <f>+IF(ISNUMBER(DATA!AK661),DATA!AK661,"n/a")</f>
        <v>-9.3177635181633804E-4</v>
      </c>
      <c r="R379" s="66"/>
      <c r="S379" s="66"/>
      <c r="T379" s="66"/>
      <c r="U379" s="66"/>
      <c r="V379" s="66"/>
      <c r="W379" s="66"/>
      <c r="X379" s="66"/>
      <c r="Y379" s="66"/>
    </row>
    <row r="380" spans="1:25" x14ac:dyDescent="0.2">
      <c r="A380" s="66" t="s">
        <v>12</v>
      </c>
      <c r="B380" s="66" t="s">
        <v>23</v>
      </c>
      <c r="C380" s="66" t="s">
        <v>0</v>
      </c>
      <c r="D380" s="66" t="s">
        <v>322</v>
      </c>
      <c r="E380" s="76">
        <f>+IF(ISNUMBER(DATA!F662),DATA!F662,"n/a")</f>
        <v>4576969.59</v>
      </c>
      <c r="F380" s="77">
        <f>+IF(ISNUMBER(DATA!G662),DATA!G662,"n/a")</f>
        <v>1.20604621452565E-2</v>
      </c>
      <c r="G380" s="76">
        <f>+IF(ISNUMBER(DATA!P662),DATA!P662,"n/a")</f>
        <v>13727900.460000001</v>
      </c>
      <c r="H380" s="77">
        <f>+IF(ISNUMBER(DATA!Q662),DATA!Q662,"n/a")</f>
        <v>-2.0619325160641301E-3</v>
      </c>
      <c r="I380" s="76">
        <f>+IF(ISNUMBER(DATA!Z662),DATA!Z662,"n/a")</f>
        <v>26167707.75</v>
      </c>
      <c r="J380" s="77">
        <f>+IF(ISNUMBER(DATA!AA662),DATA!AA662,"n/a")</f>
        <v>3.8031198376774701E-3</v>
      </c>
      <c r="K380" s="76">
        <f>+IF(ISNUMBER(DATA!AJ662),DATA!AJ662,"n/a")</f>
        <v>51612590.359999999</v>
      </c>
      <c r="L380" s="77">
        <f>+IF(ISNUMBER(DATA!AK662),DATA!AK662,"n/a")</f>
        <v>-3.3820138476696897E-2</v>
      </c>
      <c r="R380" s="66"/>
      <c r="S380" s="66"/>
      <c r="T380" s="66"/>
      <c r="U380" s="66"/>
      <c r="V380" s="66"/>
      <c r="W380" s="66"/>
      <c r="X380" s="66"/>
      <c r="Y380" s="66"/>
    </row>
    <row r="381" spans="1:25" x14ac:dyDescent="0.2">
      <c r="A381" s="66" t="s">
        <v>12</v>
      </c>
      <c r="B381" s="66" t="s">
        <v>23</v>
      </c>
      <c r="C381" s="66" t="s">
        <v>0</v>
      </c>
      <c r="D381" s="66" t="s">
        <v>323</v>
      </c>
      <c r="E381" s="76">
        <f>+IF(ISNUMBER(DATA!F663),DATA!F663,"n/a")</f>
        <v>1817225.2</v>
      </c>
      <c r="F381" s="77">
        <f>+IF(ISNUMBER(DATA!G663),DATA!G663,"n/a")</f>
        <v>5.9747733501214199E-2</v>
      </c>
      <c r="G381" s="76">
        <f>+IF(ISNUMBER(DATA!P663),DATA!P663,"n/a")</f>
        <v>5674025.8499999996</v>
      </c>
      <c r="H381" s="77">
        <f>+IF(ISNUMBER(DATA!Q663),DATA!Q663,"n/a")</f>
        <v>0.110088583667613</v>
      </c>
      <c r="I381" s="76">
        <f>+IF(ISNUMBER(DATA!Z663),DATA!Z663,"n/a")</f>
        <v>10834594.060000001</v>
      </c>
      <c r="J381" s="77">
        <f>+IF(ISNUMBER(DATA!AA663),DATA!AA663,"n/a")</f>
        <v>7.0294274819062294E-2</v>
      </c>
      <c r="K381" s="76">
        <f>+IF(ISNUMBER(DATA!AJ663),DATA!AJ663,"n/a")</f>
        <v>21389538.079999998</v>
      </c>
      <c r="L381" s="77">
        <f>+IF(ISNUMBER(DATA!AK663),DATA!AK663,"n/a")</f>
        <v>5.6937290591413801E-2</v>
      </c>
      <c r="R381" s="66"/>
      <c r="S381" s="66"/>
      <c r="T381" s="66"/>
      <c r="U381" s="66"/>
      <c r="V381" s="66"/>
      <c r="W381" s="66"/>
      <c r="X381" s="66"/>
      <c r="Y381" s="66"/>
    </row>
    <row r="382" spans="1:25" x14ac:dyDescent="0.2">
      <c r="A382" s="66" t="s">
        <v>12</v>
      </c>
      <c r="B382" s="66" t="s">
        <v>23</v>
      </c>
      <c r="C382" s="66" t="s">
        <v>0</v>
      </c>
      <c r="D382" s="66" t="s">
        <v>324</v>
      </c>
      <c r="E382" s="76">
        <f>+IF(ISNUMBER(DATA!F664),DATA!F664,"n/a")</f>
        <v>2413988.92</v>
      </c>
      <c r="F382" s="77">
        <f>+IF(ISNUMBER(DATA!G664),DATA!G664,"n/a")</f>
        <v>-2.7982432461451202E-2</v>
      </c>
      <c r="G382" s="76">
        <f>+IF(ISNUMBER(DATA!P664),DATA!P664,"n/a")</f>
        <v>7252802.8499999996</v>
      </c>
      <c r="H382" s="77">
        <f>+IF(ISNUMBER(DATA!Q664),DATA!Q664,"n/a")</f>
        <v>9.0618385629640696E-2</v>
      </c>
      <c r="I382" s="76">
        <f>+IF(ISNUMBER(DATA!Z664),DATA!Z664,"n/a")</f>
        <v>14018452.060000001</v>
      </c>
      <c r="J382" s="77">
        <f>+IF(ISNUMBER(DATA!AA664),DATA!AA664,"n/a")</f>
        <v>2.9289312635955699E-2</v>
      </c>
      <c r="K382" s="76">
        <f>+IF(ISNUMBER(DATA!AJ664),DATA!AJ664,"n/a")</f>
        <v>27884181.809999999</v>
      </c>
      <c r="L382" s="77">
        <f>+IF(ISNUMBER(DATA!AK664),DATA!AK664,"n/a")</f>
        <v>6.75501492809117E-3</v>
      </c>
      <c r="R382" s="66"/>
      <c r="S382" s="66"/>
      <c r="T382" s="66"/>
      <c r="U382" s="66"/>
      <c r="V382" s="66"/>
      <c r="W382" s="66"/>
      <c r="X382" s="66"/>
      <c r="Y382" s="66"/>
    </row>
    <row r="383" spans="1:25" x14ac:dyDescent="0.2">
      <c r="A383" s="66" t="s">
        <v>12</v>
      </c>
      <c r="B383" s="66" t="s">
        <v>23</v>
      </c>
      <c r="C383" s="66" t="s">
        <v>0</v>
      </c>
      <c r="D383" s="66" t="s">
        <v>325</v>
      </c>
      <c r="E383" s="76">
        <f>+IF(ISNUMBER(DATA!F665),DATA!F665,"n/a")</f>
        <v>4007458.69</v>
      </c>
      <c r="F383" s="77">
        <f>+IF(ISNUMBER(DATA!G665),DATA!G665,"n/a")</f>
        <v>-2.1632491337140802E-2</v>
      </c>
      <c r="G383" s="76">
        <f>+IF(ISNUMBER(DATA!P665),DATA!P665,"n/a")</f>
        <v>12013830.619999999</v>
      </c>
      <c r="H383" s="77">
        <f>+IF(ISNUMBER(DATA!Q665),DATA!Q665,"n/a")</f>
        <v>9.8606741351756899E-2</v>
      </c>
      <c r="I383" s="76">
        <f>+IF(ISNUMBER(DATA!Z665),DATA!Z665,"n/a")</f>
        <v>23018982.949999999</v>
      </c>
      <c r="J383" s="77">
        <f>+IF(ISNUMBER(DATA!AA665),DATA!AA665,"n/a")</f>
        <v>6.2545717305040299E-2</v>
      </c>
      <c r="K383" s="76">
        <f>+IF(ISNUMBER(DATA!AJ665),DATA!AJ665,"n/a")</f>
        <v>46675311.170000002</v>
      </c>
      <c r="L383" s="77">
        <f>+IF(ISNUMBER(DATA!AK665),DATA!AK665,"n/a")</f>
        <v>6.8599359756951306E-2</v>
      </c>
      <c r="R383" s="66"/>
      <c r="S383" s="66"/>
      <c r="T383" s="66"/>
      <c r="U383" s="66"/>
      <c r="V383" s="66"/>
      <c r="W383" s="66"/>
      <c r="X383" s="66"/>
      <c r="Y383" s="66"/>
    </row>
    <row r="384" spans="1:25" x14ac:dyDescent="0.2">
      <c r="A384" s="66" t="s">
        <v>12</v>
      </c>
      <c r="B384" s="66" t="s">
        <v>23</v>
      </c>
      <c r="C384" s="66" t="s">
        <v>0</v>
      </c>
      <c r="D384" s="66" t="s">
        <v>326</v>
      </c>
      <c r="E384" s="76">
        <f>+IF(ISNUMBER(DATA!F666),DATA!F666,"n/a")</f>
        <v>3497952.66</v>
      </c>
      <c r="F384" s="77">
        <f>+IF(ISNUMBER(DATA!G666),DATA!G666,"n/a")</f>
        <v>1.6368000069455602E-2</v>
      </c>
      <c r="G384" s="76">
        <f>+IF(ISNUMBER(DATA!P666),DATA!P666,"n/a")</f>
        <v>10798595.439999999</v>
      </c>
      <c r="H384" s="77">
        <f>+IF(ISNUMBER(DATA!Q666),DATA!Q666,"n/a")</f>
        <v>6.8456814741470404E-2</v>
      </c>
      <c r="I384" s="76">
        <f>+IF(ISNUMBER(DATA!Z666),DATA!Z666,"n/a")</f>
        <v>20597098.129999999</v>
      </c>
      <c r="J384" s="77">
        <f>+IF(ISNUMBER(DATA!AA666),DATA!AA666,"n/a")</f>
        <v>4.0312296839200401E-2</v>
      </c>
      <c r="K384" s="76">
        <f>+IF(ISNUMBER(DATA!AJ666),DATA!AJ666,"n/a")</f>
        <v>41050114.93</v>
      </c>
      <c r="L384" s="77">
        <f>+IF(ISNUMBER(DATA!AK666),DATA!AK666,"n/a")</f>
        <v>2.7461945001686801E-2</v>
      </c>
      <c r="R384" s="66"/>
      <c r="S384" s="66"/>
      <c r="T384" s="66"/>
      <c r="U384" s="66"/>
      <c r="V384" s="66"/>
      <c r="W384" s="66"/>
      <c r="X384" s="66"/>
      <c r="Y384" s="66"/>
    </row>
    <row r="385" spans="1:25" x14ac:dyDescent="0.2">
      <c r="A385" s="66" t="s">
        <v>12</v>
      </c>
      <c r="B385" s="66" t="s">
        <v>23</v>
      </c>
      <c r="C385" s="66" t="s">
        <v>0</v>
      </c>
      <c r="D385" s="66" t="s">
        <v>327</v>
      </c>
      <c r="E385" s="76">
        <f>+IF(ISNUMBER(DATA!F667),DATA!F667,"n/a")</f>
        <v>27023184.649999999</v>
      </c>
      <c r="F385" s="77">
        <f>+IF(ISNUMBER(DATA!G667),DATA!G667,"n/a")</f>
        <v>1.6189461812517601E-4</v>
      </c>
      <c r="G385" s="76">
        <f>+IF(ISNUMBER(DATA!P667),DATA!P667,"n/a")</f>
        <v>81884563.420000002</v>
      </c>
      <c r="H385" s="77">
        <f>+IF(ISNUMBER(DATA!Q667),DATA!Q667,"n/a")</f>
        <v>4.7262499410337097E-2</v>
      </c>
      <c r="I385" s="76">
        <f>+IF(ISNUMBER(DATA!Z667),DATA!Z667,"n/a")</f>
        <v>156626697.13999999</v>
      </c>
      <c r="J385" s="77">
        <f>+IF(ISNUMBER(DATA!AA667),DATA!AA667,"n/a")</f>
        <v>3.0593481868279E-2</v>
      </c>
      <c r="K385" s="76">
        <f>+IF(ISNUMBER(DATA!AJ667),DATA!AJ667,"n/a")</f>
        <v>313059273.36000001</v>
      </c>
      <c r="L385" s="77">
        <f>+IF(ISNUMBER(DATA!AK667),DATA!AK667,"n/a")</f>
        <v>1.59976821654144E-2</v>
      </c>
      <c r="R385" s="66"/>
      <c r="S385" s="66"/>
      <c r="T385" s="66"/>
      <c r="U385" s="66"/>
      <c r="V385" s="66"/>
      <c r="W385" s="66"/>
      <c r="X385" s="66"/>
      <c r="Y385" s="66"/>
    </row>
    <row r="386" spans="1:25" x14ac:dyDescent="0.2">
      <c r="E386" s="80"/>
      <c r="F386" s="77"/>
      <c r="G386" s="81"/>
      <c r="H386" s="77"/>
      <c r="I386" s="81"/>
      <c r="J386" s="82"/>
      <c r="K386" s="81"/>
      <c r="L386" s="77"/>
      <c r="R386" s="66"/>
      <c r="S386" s="66"/>
      <c r="T386" s="66"/>
      <c r="U386" s="66"/>
      <c r="V386" s="66"/>
      <c r="W386" s="66"/>
      <c r="X386" s="66"/>
      <c r="Y386" s="66"/>
    </row>
    <row r="387" spans="1:25" x14ac:dyDescent="0.2">
      <c r="A387" s="66" t="s">
        <v>12</v>
      </c>
      <c r="B387" s="66" t="s">
        <v>23</v>
      </c>
      <c r="C387" s="66" t="s">
        <v>9</v>
      </c>
      <c r="D387" s="66" t="s">
        <v>319</v>
      </c>
      <c r="E387" s="86">
        <f>+IF(ISNUMBER(DATA!H659),DATA!H659,"n/a")</f>
        <v>768907.45</v>
      </c>
      <c r="F387" s="77">
        <f>+IF(ISNUMBER(DATA!I659),DATA!I659,"n/a")</f>
        <v>-0.109246720686331</v>
      </c>
      <c r="G387" s="86">
        <f>+IF(ISNUMBER(DATA!R659),DATA!R659,"n/a")</f>
        <v>2446697.27</v>
      </c>
      <c r="H387" s="77">
        <f>+IF(ISNUMBER(DATA!S659),DATA!S659,"n/a")</f>
        <v>-8.6331919922674694E-2</v>
      </c>
      <c r="I387" s="86">
        <f>+IF(ISNUMBER(DATA!AB659),DATA!AB659,"n/a")</f>
        <v>4715674.5599999996</v>
      </c>
      <c r="J387" s="77">
        <f>+IF(ISNUMBER(DATA!AC659),DATA!AC659,"n/a")</f>
        <v>-5.72197355376435E-2</v>
      </c>
      <c r="K387" s="86">
        <f>+IF(ISNUMBER(DATA!AL659),DATA!AL659,"n/a")</f>
        <v>9490208.2100000009</v>
      </c>
      <c r="L387" s="77">
        <f>+IF(ISNUMBER(DATA!AM659),DATA!AM659,"n/a")</f>
        <v>-2.2681315228463499E-2</v>
      </c>
      <c r="R387" s="66"/>
      <c r="S387" s="66"/>
      <c r="T387" s="66"/>
      <c r="U387" s="66"/>
      <c r="V387" s="66"/>
      <c r="W387" s="66"/>
      <c r="X387" s="66"/>
      <c r="Y387" s="66"/>
    </row>
    <row r="388" spans="1:25" x14ac:dyDescent="0.2">
      <c r="A388" s="66" t="s">
        <v>12</v>
      </c>
      <c r="B388" s="66" t="s">
        <v>23</v>
      </c>
      <c r="C388" s="66" t="s">
        <v>9</v>
      </c>
      <c r="D388" s="66" t="s">
        <v>320</v>
      </c>
      <c r="E388" s="86">
        <f>+IF(ISNUMBER(DATA!H660),DATA!H660,"n/a")</f>
        <v>1130417.29</v>
      </c>
      <c r="F388" s="77">
        <f>+IF(ISNUMBER(DATA!I660),DATA!I660,"n/a")</f>
        <v>5.3047959437674602E-3</v>
      </c>
      <c r="G388" s="86">
        <f>+IF(ISNUMBER(DATA!R660),DATA!R660,"n/a")</f>
        <v>3318872.03</v>
      </c>
      <c r="H388" s="77">
        <f>+IF(ISNUMBER(DATA!S660),DATA!S660,"n/a")</f>
        <v>2.3520851721593801E-2</v>
      </c>
      <c r="I388" s="86">
        <f>+IF(ISNUMBER(DATA!AB660),DATA!AB660,"n/a")</f>
        <v>6425822.9199999999</v>
      </c>
      <c r="J388" s="77">
        <f>+IF(ISNUMBER(DATA!AC660),DATA!AC660,"n/a")</f>
        <v>3.5431777660457499E-2</v>
      </c>
      <c r="K388" s="86">
        <f>+IF(ISNUMBER(DATA!AL660),DATA!AL660,"n/a")</f>
        <v>12992121.27</v>
      </c>
      <c r="L388" s="77">
        <f>+IF(ISNUMBER(DATA!AM660),DATA!AM660,"n/a")</f>
        <v>2.52519721017401E-2</v>
      </c>
      <c r="R388" s="66"/>
      <c r="S388" s="66"/>
      <c r="T388" s="66"/>
      <c r="U388" s="66"/>
      <c r="V388" s="66"/>
      <c r="W388" s="66"/>
      <c r="X388" s="66"/>
      <c r="Y388" s="66"/>
    </row>
    <row r="389" spans="1:25" x14ac:dyDescent="0.2">
      <c r="A389" s="66" t="s">
        <v>12</v>
      </c>
      <c r="B389" s="66" t="s">
        <v>23</v>
      </c>
      <c r="C389" s="66" t="s">
        <v>9</v>
      </c>
      <c r="D389" s="66" t="s">
        <v>321</v>
      </c>
      <c r="E389" s="86">
        <f>+IF(ISNUMBER(DATA!H661),DATA!H661,"n/a")</f>
        <v>829467.06</v>
      </c>
      <c r="F389" s="77">
        <f>+IF(ISNUMBER(DATA!I661),DATA!I661,"n/a")</f>
        <v>0.10323620558819099</v>
      </c>
      <c r="G389" s="86">
        <f>+IF(ISNUMBER(DATA!R661),DATA!R661,"n/a")</f>
        <v>2338150.91</v>
      </c>
      <c r="H389" s="77">
        <f>+IF(ISNUMBER(DATA!S661),DATA!S661,"n/a")</f>
        <v>9.4278535209427194E-2</v>
      </c>
      <c r="I389" s="86">
        <f>+IF(ISNUMBER(DATA!AB661),DATA!AB661,"n/a")</f>
        <v>4466918.99</v>
      </c>
      <c r="J389" s="77">
        <f>+IF(ISNUMBER(DATA!AC661),DATA!AC661,"n/a")</f>
        <v>4.0058746246957398E-2</v>
      </c>
      <c r="K389" s="86">
        <f>+IF(ISNUMBER(DATA!AL661),DATA!AL661,"n/a")</f>
        <v>9060063.9199999999</v>
      </c>
      <c r="L389" s="77">
        <f>+IF(ISNUMBER(DATA!AM661),DATA!AM661,"n/a")</f>
        <v>2.7886796353797601E-2</v>
      </c>
      <c r="R389" s="66"/>
      <c r="S389" s="66"/>
      <c r="T389" s="66"/>
      <c r="U389" s="66"/>
      <c r="V389" s="66"/>
      <c r="W389" s="66"/>
      <c r="X389" s="66"/>
      <c r="Y389" s="66"/>
    </row>
    <row r="390" spans="1:25" x14ac:dyDescent="0.2">
      <c r="A390" s="66" t="s">
        <v>12</v>
      </c>
      <c r="B390" s="66" t="s">
        <v>23</v>
      </c>
      <c r="C390" s="66" t="s">
        <v>9</v>
      </c>
      <c r="D390" s="66" t="s">
        <v>322</v>
      </c>
      <c r="E390" s="86">
        <f>+IF(ISNUMBER(DATA!H662),DATA!H662,"n/a")</f>
        <v>1225850.78</v>
      </c>
      <c r="F390" s="77">
        <f>+IF(ISNUMBER(DATA!I662),DATA!I662,"n/a")</f>
        <v>5.6746223165884797E-2</v>
      </c>
      <c r="G390" s="86">
        <f>+IF(ISNUMBER(DATA!R662),DATA!R662,"n/a")</f>
        <v>3639367.31</v>
      </c>
      <c r="H390" s="77">
        <f>+IF(ISNUMBER(DATA!S662),DATA!S662,"n/a")</f>
        <v>3.98739109698786E-2</v>
      </c>
      <c r="I390" s="86">
        <f>+IF(ISNUMBER(DATA!AB662),DATA!AB662,"n/a")</f>
        <v>6940378.1200000001</v>
      </c>
      <c r="J390" s="77">
        <f>+IF(ISNUMBER(DATA!AC662),DATA!AC662,"n/a")</f>
        <v>4.3020659147853302E-2</v>
      </c>
      <c r="K390" s="86">
        <f>+IF(ISNUMBER(DATA!AL662),DATA!AL662,"n/a")</f>
        <v>13686339.27</v>
      </c>
      <c r="L390" s="77">
        <f>+IF(ISNUMBER(DATA!AM662),DATA!AM662,"n/a")</f>
        <v>3.4938787565945602E-3</v>
      </c>
      <c r="R390" s="66"/>
      <c r="S390" s="66"/>
      <c r="T390" s="66"/>
      <c r="U390" s="66"/>
      <c r="V390" s="66"/>
      <c r="W390" s="66"/>
      <c r="X390" s="66"/>
      <c r="Y390" s="66"/>
    </row>
    <row r="391" spans="1:25" x14ac:dyDescent="0.2">
      <c r="A391" s="66" t="s">
        <v>12</v>
      </c>
      <c r="B391" s="66" t="s">
        <v>23</v>
      </c>
      <c r="C391" s="66" t="s">
        <v>9</v>
      </c>
      <c r="D391" s="66" t="s">
        <v>323</v>
      </c>
      <c r="E391" s="86">
        <f>+IF(ISNUMBER(DATA!H663),DATA!H663,"n/a")</f>
        <v>503573.66</v>
      </c>
      <c r="F391" s="77">
        <f>+IF(ISNUMBER(DATA!I663),DATA!I663,"n/a")</f>
        <v>5.8715243242143098E-2</v>
      </c>
      <c r="G391" s="86">
        <f>+IF(ISNUMBER(DATA!R663),DATA!R663,"n/a")</f>
        <v>1563390.91</v>
      </c>
      <c r="H391" s="77">
        <f>+IF(ISNUMBER(DATA!S663),DATA!S663,"n/a")</f>
        <v>8.8370913338905399E-2</v>
      </c>
      <c r="I391" s="86">
        <f>+IF(ISNUMBER(DATA!AB663),DATA!AB663,"n/a")</f>
        <v>3026282.11</v>
      </c>
      <c r="J391" s="77">
        <f>+IF(ISNUMBER(DATA!AC663),DATA!AC663,"n/a")</f>
        <v>6.8168537992788894E-2</v>
      </c>
      <c r="K391" s="86">
        <f>+IF(ISNUMBER(DATA!AL663),DATA!AL663,"n/a")</f>
        <v>6021118.2599999998</v>
      </c>
      <c r="L391" s="77">
        <f>+IF(ISNUMBER(DATA!AM663),DATA!AM663,"n/a")</f>
        <v>6.2377526716995202E-2</v>
      </c>
      <c r="R391" s="66"/>
      <c r="S391" s="66"/>
      <c r="T391" s="66"/>
      <c r="U391" s="66"/>
      <c r="V391" s="66"/>
      <c r="W391" s="66"/>
      <c r="X391" s="66"/>
      <c r="Y391" s="66"/>
    </row>
    <row r="392" spans="1:25" x14ac:dyDescent="0.2">
      <c r="A392" s="66" t="s">
        <v>12</v>
      </c>
      <c r="B392" s="66" t="s">
        <v>23</v>
      </c>
      <c r="C392" s="66" t="s">
        <v>9</v>
      </c>
      <c r="D392" s="66" t="s">
        <v>324</v>
      </c>
      <c r="E392" s="86">
        <f>+IF(ISNUMBER(DATA!H664),DATA!H664,"n/a")</f>
        <v>594667.4</v>
      </c>
      <c r="F392" s="77">
        <f>+IF(ISNUMBER(DATA!I664),DATA!I664,"n/a")</f>
        <v>-7.1253968803073997E-2</v>
      </c>
      <c r="G392" s="86">
        <f>+IF(ISNUMBER(DATA!R664),DATA!R664,"n/a")</f>
        <v>1777174.21</v>
      </c>
      <c r="H392" s="77">
        <f>+IF(ISNUMBER(DATA!S664),DATA!S664,"n/a")</f>
        <v>3.3376973191665597E-2</v>
      </c>
      <c r="I392" s="86">
        <f>+IF(ISNUMBER(DATA!AB664),DATA!AB664,"n/a")</f>
        <v>3491564.65</v>
      </c>
      <c r="J392" s="77">
        <f>+IF(ISNUMBER(DATA!AC664),DATA!AC664,"n/a")</f>
        <v>-1.0330091787654601E-2</v>
      </c>
      <c r="K392" s="86">
        <f>+IF(ISNUMBER(DATA!AL664),DATA!AL664,"n/a")</f>
        <v>7149495.1600000001</v>
      </c>
      <c r="L392" s="77">
        <f>+IF(ISNUMBER(DATA!AM664),DATA!AM664,"n/a")</f>
        <v>-4.7965110106155196E-3</v>
      </c>
      <c r="R392" s="66"/>
      <c r="S392" s="66"/>
      <c r="T392" s="66"/>
      <c r="U392" s="66"/>
      <c r="V392" s="66"/>
      <c r="W392" s="66"/>
      <c r="X392" s="66"/>
      <c r="Y392" s="66"/>
    </row>
    <row r="393" spans="1:25" x14ac:dyDescent="0.2">
      <c r="A393" s="66" t="s">
        <v>12</v>
      </c>
      <c r="B393" s="66" t="s">
        <v>23</v>
      </c>
      <c r="C393" s="66" t="s">
        <v>9</v>
      </c>
      <c r="D393" s="66" t="s">
        <v>325</v>
      </c>
      <c r="E393" s="86">
        <f>+IF(ISNUMBER(DATA!H665),DATA!H665,"n/a")</f>
        <v>1060994.71</v>
      </c>
      <c r="F393" s="77">
        <f>+IF(ISNUMBER(DATA!I665),DATA!I665,"n/a")</f>
        <v>-3.3350696968099801E-2</v>
      </c>
      <c r="G393" s="86">
        <f>+IF(ISNUMBER(DATA!R665),DATA!R665,"n/a")</f>
        <v>3182208.1</v>
      </c>
      <c r="H393" s="77">
        <f>+IF(ISNUMBER(DATA!S665),DATA!S665,"n/a")</f>
        <v>0.10262212277281101</v>
      </c>
      <c r="I393" s="86">
        <f>+IF(ISNUMBER(DATA!AB665),DATA!AB665,"n/a")</f>
        <v>6088682.4299999997</v>
      </c>
      <c r="J393" s="77">
        <f>+IF(ISNUMBER(DATA!AC665),DATA!AC665,"n/a")</f>
        <v>5.4713421382990797E-2</v>
      </c>
      <c r="K393" s="86">
        <f>+IF(ISNUMBER(DATA!AL665),DATA!AL665,"n/a")</f>
        <v>12414104.59</v>
      </c>
      <c r="L393" s="77">
        <f>+IF(ISNUMBER(DATA!AM665),DATA!AM665,"n/a")</f>
        <v>6.4092672635844797E-2</v>
      </c>
      <c r="R393" s="66"/>
      <c r="S393" s="66"/>
      <c r="T393" s="66"/>
      <c r="U393" s="66"/>
      <c r="V393" s="66"/>
      <c r="W393" s="66"/>
      <c r="X393" s="66"/>
      <c r="Y393" s="66"/>
    </row>
    <row r="394" spans="1:25" x14ac:dyDescent="0.2">
      <c r="A394" s="66" t="s">
        <v>12</v>
      </c>
      <c r="B394" s="66" t="s">
        <v>23</v>
      </c>
      <c r="C394" s="66" t="s">
        <v>9</v>
      </c>
      <c r="D394" s="66" t="s">
        <v>326</v>
      </c>
      <c r="E394" s="86">
        <f>+IF(ISNUMBER(DATA!H666),DATA!H666,"n/a")</f>
        <v>889355.43</v>
      </c>
      <c r="F394" s="77">
        <f>+IF(ISNUMBER(DATA!I666),DATA!I666,"n/a")</f>
        <v>2.7920299290283501E-2</v>
      </c>
      <c r="G394" s="86">
        <f>+IF(ISNUMBER(DATA!R666),DATA!R666,"n/a")</f>
        <v>2726024.94</v>
      </c>
      <c r="H394" s="77">
        <f>+IF(ISNUMBER(DATA!S666),DATA!S666,"n/a")</f>
        <v>7.8270329874249298E-2</v>
      </c>
      <c r="I394" s="86">
        <f>+IF(ISNUMBER(DATA!AB666),DATA!AB666,"n/a")</f>
        <v>5248047.96</v>
      </c>
      <c r="J394" s="77">
        <f>+IF(ISNUMBER(DATA!AC666),DATA!AC666,"n/a")</f>
        <v>6.0001582514577302E-2</v>
      </c>
      <c r="K394" s="86">
        <f>+IF(ISNUMBER(DATA!AL666),DATA!AL666,"n/a")</f>
        <v>10494986.91</v>
      </c>
      <c r="L394" s="77">
        <f>+IF(ISNUMBER(DATA!AM666),DATA!AM666,"n/a")</f>
        <v>7.1883998969547905E-2</v>
      </c>
      <c r="R394" s="66"/>
      <c r="S394" s="66"/>
      <c r="T394" s="66"/>
      <c r="U394" s="66"/>
      <c r="V394" s="66"/>
      <c r="W394" s="66"/>
      <c r="X394" s="66"/>
      <c r="Y394" s="66"/>
    </row>
    <row r="395" spans="1:25" x14ac:dyDescent="0.2">
      <c r="A395" s="66" t="s">
        <v>12</v>
      </c>
      <c r="B395" s="66" t="s">
        <v>23</v>
      </c>
      <c r="C395" s="66" t="s">
        <v>9</v>
      </c>
      <c r="D395" s="66" t="s">
        <v>327</v>
      </c>
      <c r="E395" s="86">
        <f>+IF(ISNUMBER(DATA!H667),DATA!H667,"n/a")</f>
        <v>7003233.79</v>
      </c>
      <c r="F395" s="77">
        <f>+IF(ISNUMBER(DATA!I667),DATA!I667,"n/a")</f>
        <v>3.5771695910826601E-3</v>
      </c>
      <c r="G395" s="86">
        <f>+IF(ISNUMBER(DATA!R667),DATA!R667,"n/a")</f>
        <v>20991885.48</v>
      </c>
      <c r="H395" s="77">
        <f>+IF(ISNUMBER(DATA!S667),DATA!S667,"n/a")</f>
        <v>4.2949882782639497E-2</v>
      </c>
      <c r="I395" s="86">
        <f>+IF(ISNUMBER(DATA!AB667),DATA!AB667,"n/a")</f>
        <v>40403371.530000001</v>
      </c>
      <c r="J395" s="77">
        <f>+IF(ISNUMBER(DATA!AC667),DATA!AC667,"n/a")</f>
        <v>2.96010495024044E-2</v>
      </c>
      <c r="K395" s="86">
        <f>+IF(ISNUMBER(DATA!AL667),DATA!AL667,"n/a")</f>
        <v>81308436.980000004</v>
      </c>
      <c r="L395" s="77">
        <f>+IF(ISNUMBER(DATA!AM667),DATA!AM667,"n/a")</f>
        <v>2.7340244391463101E-2</v>
      </c>
      <c r="R395" s="66"/>
      <c r="S395" s="66"/>
      <c r="T395" s="66"/>
      <c r="U395" s="66"/>
      <c r="V395" s="66"/>
      <c r="W395" s="66"/>
      <c r="X395" s="66"/>
      <c r="Y395" s="66"/>
    </row>
    <row r="396" spans="1:25" x14ac:dyDescent="0.2">
      <c r="E396" s="80"/>
      <c r="F396" s="77"/>
      <c r="G396" s="81"/>
      <c r="H396" s="77"/>
      <c r="I396" s="81"/>
      <c r="J396" s="82"/>
      <c r="K396" s="81"/>
      <c r="L396" s="77"/>
      <c r="R396" s="66"/>
      <c r="S396" s="66"/>
      <c r="T396" s="66"/>
      <c r="U396" s="66"/>
      <c r="V396" s="66"/>
      <c r="W396" s="66"/>
      <c r="X396" s="66"/>
      <c r="Y396" s="66"/>
    </row>
    <row r="397" spans="1:25" x14ac:dyDescent="0.2">
      <c r="A397" s="66" t="s">
        <v>12</v>
      </c>
      <c r="B397" s="66" t="s">
        <v>23</v>
      </c>
      <c r="C397" s="66" t="s">
        <v>25</v>
      </c>
      <c r="D397" s="66" t="s">
        <v>319</v>
      </c>
      <c r="E397" s="86">
        <f>+IF(ISNUMBER(DATA!J659),DATA!J659,"n/a")</f>
        <v>1332099</v>
      </c>
      <c r="F397" s="77">
        <f>+IF(ISNUMBER(DATA!K659),DATA!K659,"n/a")</f>
        <v>-0.12795418507054501</v>
      </c>
      <c r="G397" s="86">
        <f>+IF(ISNUMBER(DATA!T659),DATA!T659,"n/a")</f>
        <v>4303382.1399999997</v>
      </c>
      <c r="H397" s="77">
        <f>+IF(ISNUMBER(DATA!U659),DATA!U659,"n/a")</f>
        <v>-8.9145217826711601E-2</v>
      </c>
      <c r="I397" s="86">
        <f>+IF(ISNUMBER(DATA!AD659),DATA!AD659,"n/a")</f>
        <v>8286225.4900000002</v>
      </c>
      <c r="J397" s="77">
        <f>+IF(ISNUMBER(DATA!AE659),DATA!AE659,"n/a")</f>
        <v>-6.2421378446678E-2</v>
      </c>
      <c r="K397" s="86">
        <f>+IF(ISNUMBER(DATA!AN659),DATA!AN659,"n/a")</f>
        <v>16691715.9</v>
      </c>
      <c r="L397" s="77">
        <f>+IF(ISNUMBER(DATA!AO659),DATA!AO659,"n/a")</f>
        <v>-2.5806622777231801E-2</v>
      </c>
      <c r="R397" s="66"/>
      <c r="S397" s="66"/>
      <c r="T397" s="66"/>
      <c r="U397" s="66"/>
      <c r="V397" s="66"/>
      <c r="W397" s="66"/>
      <c r="X397" s="66"/>
      <c r="Y397" s="66"/>
    </row>
    <row r="398" spans="1:25" x14ac:dyDescent="0.2">
      <c r="A398" s="66" t="s">
        <v>12</v>
      </c>
      <c r="B398" s="66" t="s">
        <v>23</v>
      </c>
      <c r="C398" s="66" t="s">
        <v>25</v>
      </c>
      <c r="D398" s="66" t="s">
        <v>320</v>
      </c>
      <c r="E398" s="86">
        <f>+IF(ISNUMBER(DATA!J660),DATA!J660,"n/a")</f>
        <v>1935948.85</v>
      </c>
      <c r="F398" s="77">
        <f>+IF(ISNUMBER(DATA!K660),DATA!K660,"n/a")</f>
        <v>-4.3054094264558702E-2</v>
      </c>
      <c r="G398" s="86">
        <f>+IF(ISNUMBER(DATA!T660),DATA!T660,"n/a")</f>
        <v>5689638.3200000003</v>
      </c>
      <c r="H398" s="77">
        <f>+IF(ISNUMBER(DATA!U660),DATA!U660,"n/a")</f>
        <v>-1.32350210133599E-2</v>
      </c>
      <c r="I398" s="86">
        <f>+IF(ISNUMBER(DATA!AD660),DATA!AD660,"n/a")</f>
        <v>11058363.390000001</v>
      </c>
      <c r="J398" s="77">
        <f>+IF(ISNUMBER(DATA!AE660),DATA!AE660,"n/a")</f>
        <v>-8.2508717399574407E-3</v>
      </c>
      <c r="K398" s="86">
        <f>+IF(ISNUMBER(DATA!AN660),DATA!AN660,"n/a")</f>
        <v>22583725.960000001</v>
      </c>
      <c r="L398" s="77">
        <f>+IF(ISNUMBER(DATA!AO660),DATA!AO660,"n/a")</f>
        <v>-1.7294343000862401E-2</v>
      </c>
      <c r="R398" s="66"/>
      <c r="S398" s="66"/>
      <c r="T398" s="66"/>
      <c r="U398" s="66"/>
      <c r="V398" s="66"/>
      <c r="W398" s="66"/>
      <c r="X398" s="66"/>
      <c r="Y398" s="66"/>
    </row>
    <row r="399" spans="1:25" x14ac:dyDescent="0.2">
      <c r="A399" s="66" t="s">
        <v>12</v>
      </c>
      <c r="B399" s="66" t="s">
        <v>23</v>
      </c>
      <c r="C399" s="66" t="s">
        <v>25</v>
      </c>
      <c r="D399" s="66" t="s">
        <v>321</v>
      </c>
      <c r="E399" s="86">
        <f>+IF(ISNUMBER(DATA!J661),DATA!J661,"n/a")</f>
        <v>1456051.22</v>
      </c>
      <c r="F399" s="77">
        <f>+IF(ISNUMBER(DATA!K661),DATA!K661,"n/a")</f>
        <v>2.3237769660751799E-2</v>
      </c>
      <c r="G399" s="86">
        <f>+IF(ISNUMBER(DATA!T661),DATA!T661,"n/a")</f>
        <v>4151711.15</v>
      </c>
      <c r="H399" s="77">
        <f>+IF(ISNUMBER(DATA!U661),DATA!U661,"n/a")</f>
        <v>3.6326737823750802E-2</v>
      </c>
      <c r="I399" s="86">
        <f>+IF(ISNUMBER(DATA!AD661),DATA!AD661,"n/a")</f>
        <v>8028687.2800000003</v>
      </c>
      <c r="J399" s="77">
        <f>+IF(ISNUMBER(DATA!AE661),DATA!AE661,"n/a")</f>
        <v>-1.0676289437083099E-2</v>
      </c>
      <c r="K399" s="86">
        <f>+IF(ISNUMBER(DATA!AN661),DATA!AN661,"n/a")</f>
        <v>16413328.09</v>
      </c>
      <c r="L399" s="77">
        <f>+IF(ISNUMBER(DATA!AO661),DATA!AO661,"n/a")</f>
        <v>-1.96883854682668E-2</v>
      </c>
      <c r="R399" s="66"/>
      <c r="S399" s="66"/>
      <c r="T399" s="66"/>
      <c r="U399" s="66"/>
      <c r="V399" s="66"/>
      <c r="W399" s="66"/>
      <c r="X399" s="66"/>
      <c r="Y399" s="66"/>
    </row>
    <row r="400" spans="1:25" x14ac:dyDescent="0.2">
      <c r="A400" s="66" t="s">
        <v>12</v>
      </c>
      <c r="B400" s="66" t="s">
        <v>23</v>
      </c>
      <c r="C400" s="66" t="s">
        <v>25</v>
      </c>
      <c r="D400" s="66" t="s">
        <v>322</v>
      </c>
      <c r="E400" s="86">
        <f>+IF(ISNUMBER(DATA!J662),DATA!J662,"n/a")</f>
        <v>2213960.62</v>
      </c>
      <c r="F400" s="77">
        <f>+IF(ISNUMBER(DATA!K662),DATA!K662,"n/a")</f>
        <v>3.2554248900360398E-2</v>
      </c>
      <c r="G400" s="86">
        <f>+IF(ISNUMBER(DATA!T662),DATA!T662,"n/a")</f>
        <v>6585245.4400000004</v>
      </c>
      <c r="H400" s="77">
        <f>+IF(ISNUMBER(DATA!U662),DATA!U662,"n/a")</f>
        <v>4.2904504160428097E-2</v>
      </c>
      <c r="I400" s="86">
        <f>+IF(ISNUMBER(DATA!AD662),DATA!AD662,"n/a")</f>
        <v>12532068.74</v>
      </c>
      <c r="J400" s="77">
        <f>+IF(ISNUMBER(DATA!AE662),DATA!AE662,"n/a")</f>
        <v>4.6256660054586902E-2</v>
      </c>
      <c r="K400" s="86">
        <f>+IF(ISNUMBER(DATA!AN662),DATA!AN662,"n/a")</f>
        <v>24616274.329999998</v>
      </c>
      <c r="L400" s="77">
        <f>+IF(ISNUMBER(DATA!AO662),DATA!AO662,"n/a")</f>
        <v>7.6914447446275503E-4</v>
      </c>
      <c r="R400" s="66"/>
      <c r="S400" s="66"/>
      <c r="T400" s="66"/>
      <c r="U400" s="66"/>
      <c r="V400" s="66"/>
      <c r="W400" s="66"/>
      <c r="X400" s="66"/>
      <c r="Y400" s="66"/>
    </row>
    <row r="401" spans="1:25" x14ac:dyDescent="0.2">
      <c r="A401" s="66" t="s">
        <v>12</v>
      </c>
      <c r="B401" s="66" t="s">
        <v>23</v>
      </c>
      <c r="C401" s="66" t="s">
        <v>25</v>
      </c>
      <c r="D401" s="66" t="s">
        <v>323</v>
      </c>
      <c r="E401" s="86">
        <f>+IF(ISNUMBER(DATA!J663),DATA!J663,"n/a")</f>
        <v>774609.6</v>
      </c>
      <c r="F401" s="77">
        <f>+IF(ISNUMBER(DATA!K663),DATA!K663,"n/a")</f>
        <v>1.7109390453082698E-2</v>
      </c>
      <c r="G401" s="86">
        <f>+IF(ISNUMBER(DATA!T663),DATA!T663,"n/a")</f>
        <v>2435112.59</v>
      </c>
      <c r="H401" s="77">
        <f>+IF(ISNUMBER(DATA!U663),DATA!U663,"n/a")</f>
        <v>7.6788160975473405E-2</v>
      </c>
      <c r="I401" s="86">
        <f>+IF(ISNUMBER(DATA!AD663),DATA!AD663,"n/a")</f>
        <v>4753975.17</v>
      </c>
      <c r="J401" s="77">
        <f>+IF(ISNUMBER(DATA!AE663),DATA!AE663,"n/a")</f>
        <v>5.4447092511422997E-2</v>
      </c>
      <c r="K401" s="86">
        <f>+IF(ISNUMBER(DATA!AN663),DATA!AN663,"n/a")</f>
        <v>9477664.8000000007</v>
      </c>
      <c r="L401" s="77">
        <f>+IF(ISNUMBER(DATA!AO663),DATA!AO663,"n/a")</f>
        <v>3.6998461693282102E-2</v>
      </c>
      <c r="R401" s="66"/>
      <c r="S401" s="66"/>
      <c r="T401" s="66"/>
      <c r="U401" s="66"/>
      <c r="V401" s="66"/>
      <c r="W401" s="66"/>
      <c r="X401" s="66"/>
      <c r="Y401" s="66"/>
    </row>
    <row r="402" spans="1:25" x14ac:dyDescent="0.2">
      <c r="A402" s="66" t="s">
        <v>12</v>
      </c>
      <c r="B402" s="66" t="s">
        <v>23</v>
      </c>
      <c r="C402" s="66" t="s">
        <v>25</v>
      </c>
      <c r="D402" s="66" t="s">
        <v>324</v>
      </c>
      <c r="E402" s="86">
        <f>+IF(ISNUMBER(DATA!J664),DATA!J664,"n/a")</f>
        <v>958653.26</v>
      </c>
      <c r="F402" s="77">
        <f>+IF(ISNUMBER(DATA!K664),DATA!K664,"n/a")</f>
        <v>-0.10900113060229399</v>
      </c>
      <c r="G402" s="86">
        <f>+IF(ISNUMBER(DATA!T664),DATA!T664,"n/a")</f>
        <v>2855967.21</v>
      </c>
      <c r="H402" s="77">
        <f>+IF(ISNUMBER(DATA!U664),DATA!U664,"n/a")</f>
        <v>1.9035400201222501E-2</v>
      </c>
      <c r="I402" s="86">
        <f>+IF(ISNUMBER(DATA!AD664),DATA!AD664,"n/a")</f>
        <v>5655635.8099999996</v>
      </c>
      <c r="J402" s="77">
        <f>+IF(ISNUMBER(DATA!AE664),DATA!AE664,"n/a")</f>
        <v>-2.5282200697143199E-2</v>
      </c>
      <c r="K402" s="86">
        <f>+IF(ISNUMBER(DATA!AN664),DATA!AN664,"n/a")</f>
        <v>11679191.609999999</v>
      </c>
      <c r="L402" s="77">
        <f>+IF(ISNUMBER(DATA!AO664),DATA!AO664,"n/a")</f>
        <v>-7.6266131577700704E-3</v>
      </c>
      <c r="R402" s="66"/>
      <c r="S402" s="66"/>
      <c r="T402" s="66"/>
      <c r="U402" s="66"/>
      <c r="V402" s="66"/>
      <c r="W402" s="66"/>
      <c r="X402" s="66"/>
      <c r="Y402" s="66"/>
    </row>
    <row r="403" spans="1:25" x14ac:dyDescent="0.2">
      <c r="A403" s="66" t="s">
        <v>12</v>
      </c>
      <c r="B403" s="66" t="s">
        <v>23</v>
      </c>
      <c r="C403" s="66" t="s">
        <v>25</v>
      </c>
      <c r="D403" s="66" t="s">
        <v>325</v>
      </c>
      <c r="E403" s="86">
        <f>+IF(ISNUMBER(DATA!J665),DATA!J665,"n/a")</f>
        <v>1789148.3</v>
      </c>
      <c r="F403" s="77">
        <f>+IF(ISNUMBER(DATA!K665),DATA!K665,"n/a")</f>
        <v>-5.7837033693331E-2</v>
      </c>
      <c r="G403" s="86">
        <f>+IF(ISNUMBER(DATA!T665),DATA!T665,"n/a")</f>
        <v>5311136.4800000004</v>
      </c>
      <c r="H403" s="77">
        <f>+IF(ISNUMBER(DATA!U665),DATA!U665,"n/a")</f>
        <v>7.2665409536189302E-2</v>
      </c>
      <c r="I403" s="86">
        <f>+IF(ISNUMBER(DATA!AD665),DATA!AD665,"n/a")</f>
        <v>10230509.689999999</v>
      </c>
      <c r="J403" s="77">
        <f>+IF(ISNUMBER(DATA!AE665),DATA!AE665,"n/a")</f>
        <v>2.7170667046419E-2</v>
      </c>
      <c r="K403" s="86">
        <f>+IF(ISNUMBER(DATA!AN665),DATA!AN665,"n/a")</f>
        <v>20990531.43</v>
      </c>
      <c r="L403" s="77">
        <f>+IF(ISNUMBER(DATA!AO665),DATA!AO665,"n/a")</f>
        <v>3.7234668037078401E-2</v>
      </c>
      <c r="R403" s="66"/>
      <c r="S403" s="66"/>
      <c r="T403" s="66"/>
      <c r="U403" s="66"/>
      <c r="V403" s="66"/>
      <c r="W403" s="66"/>
      <c r="X403" s="66"/>
      <c r="Y403" s="66"/>
    </row>
    <row r="404" spans="1:25" x14ac:dyDescent="0.2">
      <c r="A404" s="66" t="s">
        <v>12</v>
      </c>
      <c r="B404" s="66" t="s">
        <v>23</v>
      </c>
      <c r="C404" s="66" t="s">
        <v>25</v>
      </c>
      <c r="D404" s="66" t="s">
        <v>326</v>
      </c>
      <c r="E404" s="86">
        <f>+IF(ISNUMBER(DATA!J666),DATA!J666,"n/a")</f>
        <v>1532172.61</v>
      </c>
      <c r="F404" s="77">
        <f>+IF(ISNUMBER(DATA!K666),DATA!K666,"n/a")</f>
        <v>-3.2659555389832499E-2</v>
      </c>
      <c r="G404" s="86">
        <f>+IF(ISNUMBER(DATA!T666),DATA!T666,"n/a")</f>
        <v>4688856.34</v>
      </c>
      <c r="H404" s="77">
        <f>+IF(ISNUMBER(DATA!U666),DATA!U666,"n/a")</f>
        <v>1.78175252365971E-2</v>
      </c>
      <c r="I404" s="86">
        <f>+IF(ISNUMBER(DATA!AD666),DATA!AD666,"n/a")</f>
        <v>9110050.8699999992</v>
      </c>
      <c r="J404" s="77">
        <f>+IF(ISNUMBER(DATA!AE666),DATA!AE666,"n/a")</f>
        <v>4.6547811229242196E-3</v>
      </c>
      <c r="K404" s="86">
        <f>+IF(ISNUMBER(DATA!AN666),DATA!AN666,"n/a")</f>
        <v>18560902.199999999</v>
      </c>
      <c r="L404" s="77">
        <f>+IF(ISNUMBER(DATA!AO666),DATA!AO666,"n/a")</f>
        <v>2.6399803420369902E-2</v>
      </c>
      <c r="R404" s="66"/>
      <c r="S404" s="66"/>
      <c r="T404" s="66"/>
      <c r="U404" s="66"/>
      <c r="V404" s="66"/>
      <c r="W404" s="66"/>
      <c r="X404" s="66"/>
      <c r="Y404" s="66"/>
    </row>
    <row r="405" spans="1:25" x14ac:dyDescent="0.2">
      <c r="A405" s="66" t="s">
        <v>12</v>
      </c>
      <c r="B405" s="66" t="s">
        <v>23</v>
      </c>
      <c r="C405" s="66" t="s">
        <v>25</v>
      </c>
      <c r="D405" s="66" t="s">
        <v>327</v>
      </c>
      <c r="E405" s="86">
        <f>+IF(ISNUMBER(DATA!J667),DATA!J667,"n/a")</f>
        <v>11992643.35</v>
      </c>
      <c r="F405" s="77">
        <f>+IF(ISNUMBER(DATA!K667),DATA!K667,"n/a")</f>
        <v>-3.5817086185175297E-2</v>
      </c>
      <c r="G405" s="86">
        <f>+IF(ISNUMBER(DATA!T667),DATA!T667,"n/a")</f>
        <v>36021049.520000003</v>
      </c>
      <c r="H405" s="77">
        <f>+IF(ISNUMBER(DATA!U667),DATA!U667,"n/a")</f>
        <v>1.6589961389240598E-2</v>
      </c>
      <c r="I405" s="86">
        <f>+IF(ISNUMBER(DATA!AD667),DATA!AD667,"n/a")</f>
        <v>69655516.230000004</v>
      </c>
      <c r="J405" s="77">
        <f>+IF(ISNUMBER(DATA!AE667),DATA!AE667,"n/a")</f>
        <v>3.3902459131011299E-3</v>
      </c>
      <c r="K405" s="86">
        <f>+IF(ISNUMBER(DATA!AN667),DATA!AN667,"n/a")</f>
        <v>141013333.97</v>
      </c>
      <c r="L405" s="77">
        <f>+IF(ISNUMBER(DATA!AO667),DATA!AO667,"n/a")</f>
        <v>2.3383878739127702E-3</v>
      </c>
      <c r="R405" s="66"/>
      <c r="S405" s="66"/>
      <c r="T405" s="66"/>
      <c r="U405" s="66"/>
      <c r="V405" s="66"/>
      <c r="W405" s="66"/>
      <c r="X405" s="66"/>
      <c r="Y405" s="66"/>
    </row>
    <row r="406" spans="1:25" x14ac:dyDescent="0.2">
      <c r="E406" s="80"/>
      <c r="F406" s="77"/>
      <c r="G406" s="81"/>
      <c r="H406" s="77"/>
      <c r="I406" s="81"/>
      <c r="J406" s="82"/>
      <c r="K406" s="81"/>
      <c r="L406" s="77"/>
      <c r="R406" s="66"/>
      <c r="S406" s="66"/>
      <c r="T406" s="66"/>
      <c r="U406" s="66"/>
      <c r="V406" s="66"/>
      <c r="W406" s="66"/>
      <c r="X406" s="66"/>
      <c r="Y406" s="66"/>
    </row>
    <row r="407" spans="1:25" x14ac:dyDescent="0.2">
      <c r="A407" s="66" t="s">
        <v>12</v>
      </c>
      <c r="B407" s="66" t="s">
        <v>23</v>
      </c>
      <c r="C407" s="66" t="s">
        <v>10</v>
      </c>
      <c r="D407" s="66" t="s">
        <v>319</v>
      </c>
      <c r="E407" s="87">
        <f>+IF(ISNUMBER(DATA!L659),DATA!L659,"n/a")</f>
        <v>4.4624088633814099</v>
      </c>
      <c r="F407" s="77">
        <f>+IF(ISNUMBER(DATA!M659),DATA!M659,"n/a")</f>
        <v>4.8522462487123899E-2</v>
      </c>
      <c r="G407" s="87">
        <f>+IF(ISNUMBER(DATA!V659),DATA!V659,"n/a")</f>
        <v>4.5493361056474297</v>
      </c>
      <c r="H407" s="77">
        <f>+IF(ISNUMBER(DATA!W659),DATA!W659,"n/a")</f>
        <v>5.7660000166166597E-2</v>
      </c>
      <c r="I407" s="87">
        <f>+IF(ISNUMBER(DATA!AF659),DATA!AF659,"n/a")</f>
        <v>4.4620815712100397</v>
      </c>
      <c r="J407" s="77">
        <f>+IF(ISNUMBER(DATA!AG659),DATA!AG659,"n/a")</f>
        <v>5.1561935405738599E-2</v>
      </c>
      <c r="K407" s="87">
        <f>+IF(ISNUMBER(DATA!AP659),DATA!AP659,"n/a")</f>
        <v>4.3830321452978902</v>
      </c>
      <c r="L407" s="77">
        <f>+IF(ISNUMBER(DATA!AQ659),DATA!AQ659,"n/a")</f>
        <v>1.9423954481104198E-2</v>
      </c>
      <c r="R407" s="66"/>
      <c r="S407" s="66"/>
      <c r="T407" s="66"/>
      <c r="U407" s="66"/>
      <c r="V407" s="66"/>
      <c r="W407" s="66"/>
      <c r="X407" s="66"/>
      <c r="Y407" s="66"/>
    </row>
    <row r="408" spans="1:25" x14ac:dyDescent="0.2">
      <c r="A408" s="66" t="s">
        <v>12</v>
      </c>
      <c r="B408" s="66" t="s">
        <v>23</v>
      </c>
      <c r="C408" s="66" t="s">
        <v>10</v>
      </c>
      <c r="D408" s="66" t="s">
        <v>320</v>
      </c>
      <c r="E408" s="87">
        <f>+IF(ISNUMBER(DATA!L660),DATA!L660,"n/a")</f>
        <v>3.7380079881828401</v>
      </c>
      <c r="F408" s="77">
        <f>+IF(ISNUMBER(DATA!M660),DATA!M660,"n/a")</f>
        <v>1.2718096334129099E-2</v>
      </c>
      <c r="G408" s="87">
        <f>+IF(ISNUMBER(DATA!V660),DATA!V660,"n/a")</f>
        <v>3.7700238384906899</v>
      </c>
      <c r="H408" s="77">
        <f>+IF(ISNUMBER(DATA!W660),DATA!W660,"n/a")</f>
        <v>3.4595712659976997E-2</v>
      </c>
      <c r="I408" s="87">
        <f>+IF(ISNUMBER(DATA!AF660),DATA!AF660,"n/a")</f>
        <v>3.7446984035470399</v>
      </c>
      <c r="J408" s="77">
        <f>+IF(ISNUMBER(DATA!AG660),DATA!AG660,"n/a")</f>
        <v>1.50996310171408E-2</v>
      </c>
      <c r="K408" s="87">
        <f>+IF(ISNUMBER(DATA!AP660),DATA!AP660,"n/a")</f>
        <v>3.73655865667578</v>
      </c>
      <c r="L408" s="77">
        <f>+IF(ISNUMBER(DATA!AQ660),DATA!AQ660,"n/a")</f>
        <v>6.2441466671111596E-3</v>
      </c>
      <c r="R408" s="66"/>
      <c r="S408" s="66"/>
      <c r="T408" s="66"/>
      <c r="U408" s="66"/>
      <c r="V408" s="66"/>
      <c r="W408" s="66"/>
      <c r="X408" s="66"/>
      <c r="Y408" s="66"/>
    </row>
    <row r="409" spans="1:25" x14ac:dyDescent="0.2">
      <c r="A409" s="66" t="s">
        <v>12</v>
      </c>
      <c r="B409" s="66" t="s">
        <v>23</v>
      </c>
      <c r="C409" s="66" t="s">
        <v>10</v>
      </c>
      <c r="D409" s="66" t="s">
        <v>321</v>
      </c>
      <c r="E409" s="87">
        <f>+IF(ISNUMBER(DATA!L661),DATA!L661,"n/a")</f>
        <v>3.68055768242322</v>
      </c>
      <c r="F409" s="77">
        <f>+IF(ISNUMBER(DATA!M661),DATA!M661,"n/a")</f>
        <v>-5.7574140456491903E-2</v>
      </c>
      <c r="G409" s="87">
        <f>+IF(ISNUMBER(DATA!V661),DATA!V661,"n/a")</f>
        <v>3.75268044182828</v>
      </c>
      <c r="H409" s="77">
        <f>+IF(ISNUMBER(DATA!W661),DATA!W661,"n/a")</f>
        <v>-3.3324443237533398E-2</v>
      </c>
      <c r="I409" s="87">
        <f>+IF(ISNUMBER(DATA!AF661),DATA!AF661,"n/a")</f>
        <v>3.78009284426266</v>
      </c>
      <c r="J409" s="77">
        <f>+IF(ISNUMBER(DATA!AG661),DATA!AG661,"n/a")</f>
        <v>-2.1103806157106601E-2</v>
      </c>
      <c r="K409" s="87">
        <f>+IF(ISNUMBER(DATA!AP661),DATA!AP661,"n/a")</f>
        <v>3.7864883275569698</v>
      </c>
      <c r="L409" s="77">
        <f>+IF(ISNUMBER(DATA!AQ661),DATA!AQ661,"n/a")</f>
        <v>-2.8036718447830501E-2</v>
      </c>
      <c r="R409" s="66"/>
      <c r="S409" s="66"/>
      <c r="T409" s="66"/>
      <c r="U409" s="66"/>
      <c r="V409" s="66"/>
      <c r="W409" s="66"/>
      <c r="X409" s="66"/>
      <c r="Y409" s="66"/>
    </row>
    <row r="410" spans="1:25" x14ac:dyDescent="0.2">
      <c r="A410" s="66" t="s">
        <v>12</v>
      </c>
      <c r="B410" s="66" t="s">
        <v>23</v>
      </c>
      <c r="C410" s="66" t="s">
        <v>10</v>
      </c>
      <c r="D410" s="66" t="s">
        <v>322</v>
      </c>
      <c r="E410" s="87">
        <f>+IF(ISNUMBER(DATA!L662),DATA!L662,"n/a")</f>
        <v>3.7337085921664999</v>
      </c>
      <c r="F410" s="77">
        <f>+IF(ISNUMBER(DATA!M662),DATA!M662,"n/a")</f>
        <v>-4.2286180012789901E-2</v>
      </c>
      <c r="G410" s="87">
        <f>+IF(ISNUMBER(DATA!V662),DATA!V662,"n/a")</f>
        <v>3.7720568688627401</v>
      </c>
      <c r="H410" s="77">
        <f>+IF(ISNUMBER(DATA!W662),DATA!W662,"n/a")</f>
        <v>-4.0327815751074698E-2</v>
      </c>
      <c r="I410" s="87">
        <f>+IF(ISNUMBER(DATA!AF662),DATA!AF662,"n/a")</f>
        <v>3.7703576516375699</v>
      </c>
      <c r="J410" s="77">
        <f>+IF(ISNUMBER(DATA!AG662),DATA!AG662,"n/a")</f>
        <v>-3.75999640718684E-2</v>
      </c>
      <c r="K410" s="87">
        <f>+IF(ISNUMBER(DATA!AP662),DATA!AP662,"n/a")</f>
        <v>3.77110265512218</v>
      </c>
      <c r="L410" s="77">
        <f>+IF(ISNUMBER(DATA!AQ662),DATA!AQ662,"n/a")</f>
        <v>-3.7184100494490703E-2</v>
      </c>
      <c r="R410" s="66"/>
      <c r="S410" s="66"/>
      <c r="T410" s="66"/>
      <c r="U410" s="66"/>
      <c r="V410" s="66"/>
      <c r="W410" s="66"/>
      <c r="X410" s="66"/>
      <c r="Y410" s="66"/>
    </row>
    <row r="411" spans="1:25" x14ac:dyDescent="0.2">
      <c r="A411" s="66" t="s">
        <v>12</v>
      </c>
      <c r="B411" s="66" t="s">
        <v>23</v>
      </c>
      <c r="C411" s="66" t="s">
        <v>10</v>
      </c>
      <c r="D411" s="66" t="s">
        <v>323</v>
      </c>
      <c r="E411" s="87">
        <f>+IF(ISNUMBER(DATA!L663),DATA!L663,"n/a")</f>
        <v>3.6086581653218301</v>
      </c>
      <c r="F411" s="77">
        <f>+IF(ISNUMBER(DATA!M663),DATA!M663,"n/a")</f>
        <v>9.7522942610062102E-4</v>
      </c>
      <c r="G411" s="87">
        <f>+IF(ISNUMBER(DATA!V663),DATA!V663,"n/a")</f>
        <v>3.6293071769235201</v>
      </c>
      <c r="H411" s="77">
        <f>+IF(ISNUMBER(DATA!W663),DATA!W663,"n/a")</f>
        <v>1.9954291374878499E-2</v>
      </c>
      <c r="I411" s="87">
        <f>+IF(ISNUMBER(DATA!AF663),DATA!AF663,"n/a")</f>
        <v>3.5801665760764099</v>
      </c>
      <c r="J411" s="77">
        <f>+IF(ISNUMBER(DATA!AG663),DATA!AG663,"n/a")</f>
        <v>1.9900762385942198E-3</v>
      </c>
      <c r="K411" s="87">
        <f>+IF(ISNUMBER(DATA!AP663),DATA!AP663,"n/a")</f>
        <v>3.55241952680066</v>
      </c>
      <c r="L411" s="77">
        <f>+IF(ISNUMBER(DATA!AQ663),DATA!AQ663,"n/a")</f>
        <v>-5.1208125066359899E-3</v>
      </c>
      <c r="R411" s="66"/>
      <c r="S411" s="66"/>
      <c r="T411" s="66"/>
      <c r="U411" s="66"/>
      <c r="V411" s="66"/>
      <c r="W411" s="66"/>
      <c r="X411" s="66"/>
      <c r="Y411" s="66"/>
    </row>
    <row r="412" spans="1:25" x14ac:dyDescent="0.2">
      <c r="A412" s="66" t="s">
        <v>12</v>
      </c>
      <c r="B412" s="66" t="s">
        <v>23</v>
      </c>
      <c r="C412" s="66" t="s">
        <v>10</v>
      </c>
      <c r="D412" s="66" t="s">
        <v>324</v>
      </c>
      <c r="E412" s="87">
        <f>+IF(ISNUMBER(DATA!L664),DATA!L664,"n/a")</f>
        <v>4.05939340209334</v>
      </c>
      <c r="F412" s="77">
        <f>+IF(ISNUMBER(DATA!M664),DATA!M664,"n/a")</f>
        <v>4.65913553200938E-2</v>
      </c>
      <c r="G412" s="87">
        <f>+IF(ISNUMBER(DATA!V664),DATA!V664,"n/a")</f>
        <v>4.0810871602733902</v>
      </c>
      <c r="H412" s="77">
        <f>+IF(ISNUMBER(DATA!W664),DATA!W664,"n/a")</f>
        <v>5.5392575916589699E-2</v>
      </c>
      <c r="I412" s="87">
        <f>+IF(ISNUMBER(DATA!AF664),DATA!AF664,"n/a")</f>
        <v>4.01494844438868</v>
      </c>
      <c r="J412" s="77">
        <f>+IF(ISNUMBER(DATA!AG664),DATA!AG664,"n/a")</f>
        <v>4.0032948455688E-2</v>
      </c>
      <c r="K412" s="87">
        <f>+IF(ISNUMBER(DATA!AP664),DATA!AP664,"n/a")</f>
        <v>3.9001609464688398</v>
      </c>
      <c r="L412" s="77">
        <f>+IF(ISNUMBER(DATA!AQ664),DATA!AQ664,"n/a")</f>
        <v>1.16072000013155E-2</v>
      </c>
      <c r="R412" s="66"/>
      <c r="S412" s="66"/>
      <c r="T412" s="66"/>
      <c r="U412" s="66"/>
      <c r="V412" s="66"/>
      <c r="W412" s="66"/>
      <c r="X412" s="66"/>
      <c r="Y412" s="66"/>
    </row>
    <row r="413" spans="1:25" x14ac:dyDescent="0.2">
      <c r="A413" s="66" t="s">
        <v>12</v>
      </c>
      <c r="B413" s="66" t="s">
        <v>23</v>
      </c>
      <c r="C413" s="66" t="s">
        <v>10</v>
      </c>
      <c r="D413" s="66" t="s">
        <v>325</v>
      </c>
      <c r="E413" s="87">
        <f>+IF(ISNUMBER(DATA!L665),DATA!L665,"n/a")</f>
        <v>3.77707697524712</v>
      </c>
      <c r="F413" s="77">
        <f>+IF(ISNUMBER(DATA!M665),DATA!M665,"n/a")</f>
        <v>1.212249943615E-2</v>
      </c>
      <c r="G413" s="87">
        <f>+IF(ISNUMBER(DATA!V665),DATA!V665,"n/a")</f>
        <v>3.77531268932412</v>
      </c>
      <c r="H413" s="77">
        <f>+IF(ISNUMBER(DATA!W665),DATA!W665,"n/a")</f>
        <v>-3.6416659326195598E-3</v>
      </c>
      <c r="I413" s="87">
        <f>+IF(ISNUMBER(DATA!AF665),DATA!AF665,"n/a")</f>
        <v>3.7806180917863998</v>
      </c>
      <c r="J413" s="77">
        <f>+IF(ISNUMBER(DATA!AG665),DATA!AG665,"n/a")</f>
        <v>7.4259943632646302E-3</v>
      </c>
      <c r="K413" s="87">
        <f>+IF(ISNUMBER(DATA!AP665),DATA!AP665,"n/a")</f>
        <v>3.75986127969299</v>
      </c>
      <c r="L413" s="77">
        <f>+IF(ISNUMBER(DATA!AQ665),DATA!AQ665,"n/a")</f>
        <v>4.2352393142066598E-3</v>
      </c>
      <c r="R413" s="66"/>
      <c r="S413" s="66"/>
      <c r="T413" s="66"/>
      <c r="U413" s="66"/>
      <c r="V413" s="66"/>
      <c r="W413" s="66"/>
      <c r="X413" s="66"/>
      <c r="Y413" s="66"/>
    </row>
    <row r="414" spans="1:25" x14ac:dyDescent="0.2">
      <c r="A414" s="66" t="s">
        <v>12</v>
      </c>
      <c r="B414" s="66" t="s">
        <v>23</v>
      </c>
      <c r="C414" s="66" t="s">
        <v>10</v>
      </c>
      <c r="D414" s="66" t="s">
        <v>326</v>
      </c>
      <c r="E414" s="87">
        <f>+IF(ISNUMBER(DATA!L666),DATA!L666,"n/a")</f>
        <v>3.9331324035430901</v>
      </c>
      <c r="F414" s="77">
        <f>+IF(ISNUMBER(DATA!M666),DATA!M666,"n/a")</f>
        <v>-1.1238516477205401E-2</v>
      </c>
      <c r="G414" s="87">
        <f>+IF(ISNUMBER(DATA!V666),DATA!V666,"n/a")</f>
        <v>3.96129737536444</v>
      </c>
      <c r="H414" s="77">
        <f>+IF(ISNUMBER(DATA!W666),DATA!W666,"n/a")</f>
        <v>-9.1011640224982499E-3</v>
      </c>
      <c r="I414" s="87">
        <f>+IF(ISNUMBER(DATA!AF666),DATA!AF666,"n/a")</f>
        <v>3.9247160633798801</v>
      </c>
      <c r="J414" s="77">
        <f>+IF(ISNUMBER(DATA!AG666),DATA!AG666,"n/a")</f>
        <v>-1.8574770075974099E-2</v>
      </c>
      <c r="K414" s="87">
        <f>+IF(ISNUMBER(DATA!AP666),DATA!AP666,"n/a")</f>
        <v>3.9114022039309</v>
      </c>
      <c r="L414" s="77">
        <f>+IF(ISNUMBER(DATA!AQ666),DATA!AQ666,"n/a")</f>
        <v>-4.14429677190499E-2</v>
      </c>
      <c r="R414" s="66"/>
      <c r="S414" s="66"/>
      <c r="T414" s="66"/>
      <c r="U414" s="66"/>
      <c r="V414" s="66"/>
      <c r="W414" s="66"/>
      <c r="X414" s="66"/>
      <c r="Y414" s="66"/>
    </row>
    <row r="415" spans="1:25" x14ac:dyDescent="0.2">
      <c r="A415" s="66" t="s">
        <v>12</v>
      </c>
      <c r="B415" s="66" t="s">
        <v>23</v>
      </c>
      <c r="C415" s="66" t="s">
        <v>10</v>
      </c>
      <c r="D415" s="66" t="s">
        <v>327</v>
      </c>
      <c r="E415" s="87">
        <f>+IF(ISNUMBER(DATA!L667),DATA!L667,"n/a")</f>
        <v>3.8586723591302499</v>
      </c>
      <c r="F415" s="77">
        <f>+IF(ISNUMBER(DATA!M667),DATA!M667,"n/a")</f>
        <v>-3.4031015017499801E-3</v>
      </c>
      <c r="G415" s="87">
        <f>+IF(ISNUMBER(DATA!V667),DATA!V667,"n/a")</f>
        <v>3.9007722054322098</v>
      </c>
      <c r="H415" s="77">
        <f>+IF(ISNUMBER(DATA!W667),DATA!W667,"n/a")</f>
        <v>4.1350180856163099E-3</v>
      </c>
      <c r="I415" s="87">
        <f>+IF(ISNUMBER(DATA!AF667),DATA!AF667,"n/a")</f>
        <v>3.8765749294883198</v>
      </c>
      <c r="J415" s="77">
        <f>+IF(ISNUMBER(DATA!AG667),DATA!AG667,"n/a")</f>
        <v>9.6389991672417297E-4</v>
      </c>
      <c r="K415" s="87">
        <f>+IF(ISNUMBER(DATA!AP667),DATA!AP667,"n/a")</f>
        <v>3.8502680040080599</v>
      </c>
      <c r="L415" s="77">
        <f>+IF(ISNUMBER(DATA!AQ667),DATA!AQ667,"n/a")</f>
        <v>-1.10407066091014E-2</v>
      </c>
      <c r="R415" s="66"/>
      <c r="S415" s="66"/>
      <c r="T415" s="66"/>
      <c r="U415" s="66"/>
      <c r="V415" s="66"/>
      <c r="W415" s="66"/>
      <c r="X415" s="66"/>
      <c r="Y415" s="66"/>
    </row>
    <row r="416" spans="1:25" x14ac:dyDescent="0.2">
      <c r="E416" s="88"/>
      <c r="F416" s="77"/>
      <c r="G416" s="89"/>
      <c r="H416" s="77"/>
      <c r="I416" s="89"/>
      <c r="J416" s="82"/>
      <c r="K416" s="89"/>
      <c r="L416" s="77"/>
      <c r="R416" s="66"/>
      <c r="S416" s="66"/>
      <c r="T416" s="66"/>
      <c r="U416" s="66"/>
      <c r="V416" s="66"/>
      <c r="W416" s="66"/>
      <c r="X416" s="66"/>
      <c r="Y416" s="66"/>
    </row>
    <row r="417" spans="1:25" x14ac:dyDescent="0.2">
      <c r="A417" s="66" t="s">
        <v>12</v>
      </c>
      <c r="B417" s="66" t="s">
        <v>23</v>
      </c>
      <c r="C417" s="66" t="s">
        <v>26</v>
      </c>
      <c r="D417" s="66" t="s">
        <v>319</v>
      </c>
      <c r="E417" s="87">
        <f>+IF(ISNUMBER(DATA!N659),DATA!N659,"n/a")</f>
        <v>2.5757690832288</v>
      </c>
      <c r="F417" s="77">
        <f>+IF(ISNUMBER(DATA!O659),DATA!O659,"n/a")</f>
        <v>7.1015772227521798E-2</v>
      </c>
      <c r="G417" s="87">
        <f>+IF(ISNUMBER(DATA!X659),DATA!X659,"n/a")</f>
        <v>2.58653493180134</v>
      </c>
      <c r="H417" s="77">
        <f>+IF(ISNUMBER(DATA!Y659),DATA!Y659,"n/a")</f>
        <v>6.0926725795637002E-2</v>
      </c>
      <c r="I417" s="87">
        <f>+IF(ISNUMBER(DATA!AH659),DATA!AH659,"n/a")</f>
        <v>2.5393618089917598</v>
      </c>
      <c r="J417" s="77">
        <f>+IF(ISNUMBER(DATA!AI659),DATA!AI659,"n/a")</f>
        <v>5.7395952477983403E-2</v>
      </c>
      <c r="K417" s="87">
        <f>+IF(ISNUMBER(DATA!AR659),DATA!AR659,"n/a")</f>
        <v>2.4920078857800401</v>
      </c>
      <c r="L417" s="77">
        <f>+IF(ISNUMBER(DATA!AS659),DATA!AS659,"n/a")</f>
        <v>2.2694366141485001E-2</v>
      </c>
      <c r="R417" s="66"/>
      <c r="S417" s="66"/>
      <c r="T417" s="66"/>
      <c r="U417" s="66"/>
      <c r="V417" s="66"/>
      <c r="W417" s="66"/>
      <c r="X417" s="66"/>
      <c r="Y417" s="66"/>
    </row>
    <row r="418" spans="1:25" x14ac:dyDescent="0.2">
      <c r="A418" s="66" t="s">
        <v>12</v>
      </c>
      <c r="B418" s="66" t="s">
        <v>23</v>
      </c>
      <c r="C418" s="66" t="s">
        <v>26</v>
      </c>
      <c r="D418" s="66" t="s">
        <v>320</v>
      </c>
      <c r="E418" s="87">
        <f>+IF(ISNUMBER(DATA!N660),DATA!N660,"n/a")</f>
        <v>2.1826552183958801</v>
      </c>
      <c r="F418" s="77">
        <f>+IF(ISNUMBER(DATA!O660),DATA!O660,"n/a")</f>
        <v>6.3895412563900106E-2</v>
      </c>
      <c r="G418" s="87">
        <f>+IF(ISNUMBER(DATA!X660),DATA!X660,"n/a")</f>
        <v>2.1991251405238699</v>
      </c>
      <c r="H418" s="77">
        <f>+IF(ISNUMBER(DATA!Y660),DATA!Y660,"n/a")</f>
        <v>7.3133225802884796E-2</v>
      </c>
      <c r="I418" s="87">
        <f>+IF(ISNUMBER(DATA!AH660),DATA!AH660,"n/a")</f>
        <v>2.1759792097047401</v>
      </c>
      <c r="J418" s="77">
        <f>+IF(ISNUMBER(DATA!AI660),DATA!AI660,"n/a")</f>
        <v>5.9810778246488901E-2</v>
      </c>
      <c r="K418" s="87">
        <f>+IF(ISNUMBER(DATA!AR660),DATA!AR660,"n/a")</f>
        <v>2.1495931754566899</v>
      </c>
      <c r="L418" s="77">
        <f>+IF(ISNUMBER(DATA!AS660),DATA!AS660,"n/a")</f>
        <v>4.9809562444794002E-2</v>
      </c>
      <c r="R418" s="66"/>
      <c r="S418" s="66"/>
      <c r="T418" s="66"/>
      <c r="U418" s="66"/>
      <c r="V418" s="66"/>
      <c r="W418" s="66"/>
      <c r="X418" s="66"/>
      <c r="Y418" s="66"/>
    </row>
    <row r="419" spans="1:25" x14ac:dyDescent="0.2">
      <c r="A419" s="66" t="s">
        <v>12</v>
      </c>
      <c r="B419" s="66" t="s">
        <v>23</v>
      </c>
      <c r="C419" s="66" t="s">
        <v>26</v>
      </c>
      <c r="D419" s="66" t="s">
        <v>321</v>
      </c>
      <c r="E419" s="87">
        <f>+IF(ISNUMBER(DATA!N661),DATA!N661,"n/a")</f>
        <v>2.0966991532069899</v>
      </c>
      <c r="F419" s="77">
        <f>+IF(ISNUMBER(DATA!O661),DATA!O661,"n/a")</f>
        <v>1.61062855172769E-2</v>
      </c>
      <c r="G419" s="87">
        <f>+IF(ISNUMBER(DATA!X661),DATA!X661,"n/a")</f>
        <v>2.1134257353139798</v>
      </c>
      <c r="H419" s="77">
        <f>+IF(ISNUMBER(DATA!Y661),DATA!Y661,"n/a")</f>
        <v>2.0732432802185199E-2</v>
      </c>
      <c r="I419" s="87">
        <f>+IF(ISNUMBER(DATA!AH661),DATA!AH661,"n/a")</f>
        <v>2.1031294308924702</v>
      </c>
      <c r="J419" s="77">
        <f>+IF(ISNUMBER(DATA!AI661),DATA!AI661,"n/a")</f>
        <v>2.9096479952817798E-2</v>
      </c>
      <c r="K419" s="87">
        <f>+IF(ISNUMBER(DATA!AR661),DATA!AR661,"n/a")</f>
        <v>2.0901200592524098</v>
      </c>
      <c r="L419" s="77">
        <f>+IF(ISNUMBER(DATA!AS661),DATA!AS661,"n/a")</f>
        <v>1.9133313161254301E-2</v>
      </c>
      <c r="R419" s="66"/>
      <c r="S419" s="66"/>
      <c r="T419" s="66"/>
      <c r="U419" s="66"/>
      <c r="V419" s="66"/>
      <c r="W419" s="66"/>
      <c r="X419" s="66"/>
      <c r="Y419" s="66"/>
    </row>
    <row r="420" spans="1:25" x14ac:dyDescent="0.2">
      <c r="A420" s="66" t="s">
        <v>12</v>
      </c>
      <c r="B420" s="66" t="s">
        <v>23</v>
      </c>
      <c r="C420" s="66" t="s">
        <v>26</v>
      </c>
      <c r="D420" s="66" t="s">
        <v>322</v>
      </c>
      <c r="E420" s="87">
        <f>+IF(ISNUMBER(DATA!N662),DATA!N662,"n/a")</f>
        <v>2.0673220420695602</v>
      </c>
      <c r="F420" s="77">
        <f>+IF(ISNUMBER(DATA!O662),DATA!O662,"n/a")</f>
        <v>-1.9847661056965601E-2</v>
      </c>
      <c r="G420" s="87">
        <f>+IF(ISNUMBER(DATA!X662),DATA!X662,"n/a")</f>
        <v>2.0846452247040301</v>
      </c>
      <c r="H420" s="77">
        <f>+IF(ISNUMBER(DATA!Y662),DATA!Y662,"n/a")</f>
        <v>-4.3116542787099803E-2</v>
      </c>
      <c r="I420" s="87">
        <f>+IF(ISNUMBER(DATA!AH662),DATA!AH662,"n/a")</f>
        <v>2.0880597044985598</v>
      </c>
      <c r="J420" s="77">
        <f>+IF(ISNUMBER(DATA!AI662),DATA!AI662,"n/a")</f>
        <v>-4.0576602126188098E-2</v>
      </c>
      <c r="K420" s="87">
        <f>+IF(ISNUMBER(DATA!AR662),DATA!AR662,"n/a")</f>
        <v>2.0966856993911298</v>
      </c>
      <c r="L420" s="77">
        <f>+IF(ISNUMBER(DATA!AS662),DATA!AS662,"n/a")</f>
        <v>-3.4562699242015202E-2</v>
      </c>
      <c r="R420" s="66"/>
      <c r="S420" s="66"/>
      <c r="T420" s="66"/>
      <c r="U420" s="66"/>
      <c r="V420" s="66"/>
      <c r="W420" s="66"/>
      <c r="X420" s="66"/>
      <c r="Y420" s="66"/>
    </row>
    <row r="421" spans="1:25" x14ac:dyDescent="0.2">
      <c r="A421" s="66" t="s">
        <v>12</v>
      </c>
      <c r="B421" s="66" t="s">
        <v>23</v>
      </c>
      <c r="C421" s="66" t="s">
        <v>26</v>
      </c>
      <c r="D421" s="66" t="s">
        <v>323</v>
      </c>
      <c r="E421" s="87">
        <f>+IF(ISNUMBER(DATA!N663),DATA!N663,"n/a")</f>
        <v>2.3459884824561898</v>
      </c>
      <c r="F421" s="77">
        <f>+IF(ISNUMBER(DATA!O663),DATA!O663,"n/a")</f>
        <v>4.1921098603895403E-2</v>
      </c>
      <c r="G421" s="87">
        <f>+IF(ISNUMBER(DATA!X663),DATA!X663,"n/a")</f>
        <v>2.33008768190057</v>
      </c>
      <c r="H421" s="77">
        <f>+IF(ISNUMBER(DATA!Y663),DATA!Y663,"n/a")</f>
        <v>3.0925695414381199E-2</v>
      </c>
      <c r="I421" s="87">
        <f>+IF(ISNUMBER(DATA!AH663),DATA!AH663,"n/a")</f>
        <v>2.2790598756955598</v>
      </c>
      <c r="J421" s="77">
        <f>+IF(ISNUMBER(DATA!AI663),DATA!AI663,"n/a")</f>
        <v>1.50289022751208E-2</v>
      </c>
      <c r="K421" s="87">
        <f>+IF(ISNUMBER(DATA!AR663),DATA!AR663,"n/a")</f>
        <v>2.2568363126748299</v>
      </c>
      <c r="L421" s="77">
        <f>+IF(ISNUMBER(DATA!AS663),DATA!AS663,"n/a")</f>
        <v>1.92274430818095E-2</v>
      </c>
      <c r="R421" s="66"/>
      <c r="S421" s="66"/>
      <c r="T421" s="66"/>
      <c r="U421" s="66"/>
      <c r="V421" s="66"/>
      <c r="W421" s="66"/>
      <c r="X421" s="66"/>
      <c r="Y421" s="66"/>
    </row>
    <row r="422" spans="1:25" x14ac:dyDescent="0.2">
      <c r="A422" s="66" t="s">
        <v>12</v>
      </c>
      <c r="B422" s="66" t="s">
        <v>23</v>
      </c>
      <c r="C422" s="66" t="s">
        <v>26</v>
      </c>
      <c r="D422" s="66" t="s">
        <v>324</v>
      </c>
      <c r="E422" s="87">
        <f>+IF(ISNUMBER(DATA!N664),DATA!N664,"n/a")</f>
        <v>2.5181043248108299</v>
      </c>
      <c r="F422" s="77">
        <f>+IF(ISNUMBER(DATA!O664),DATA!O664,"n/a")</f>
        <v>9.09301918594006E-2</v>
      </c>
      <c r="G422" s="87">
        <f>+IF(ISNUMBER(DATA!X664),DATA!X664,"n/a")</f>
        <v>2.5395259527506999</v>
      </c>
      <c r="H422" s="77">
        <f>+IF(ISNUMBER(DATA!Y664),DATA!Y664,"n/a")</f>
        <v>7.0245827980345996E-2</v>
      </c>
      <c r="I422" s="87">
        <f>+IF(ISNUMBER(DATA!AH664),DATA!AH664,"n/a")</f>
        <v>2.4786695131983798</v>
      </c>
      <c r="J422" s="77">
        <f>+IF(ISNUMBER(DATA!AI664),DATA!AI664,"n/a")</f>
        <v>5.59869875897719E-2</v>
      </c>
      <c r="K422" s="87">
        <f>+IF(ISNUMBER(DATA!AR664),DATA!AR664,"n/a")</f>
        <v>2.3875095761015599</v>
      </c>
      <c r="L422" s="77">
        <f>+IF(ISNUMBER(DATA!AS664),DATA!AS664,"n/a")</f>
        <v>1.44921541393045E-2</v>
      </c>
      <c r="R422" s="66"/>
      <c r="S422" s="66"/>
      <c r="T422" s="66"/>
      <c r="U422" s="66"/>
      <c r="V422" s="66"/>
      <c r="W422" s="66"/>
      <c r="X422" s="66"/>
      <c r="Y422" s="66"/>
    </row>
    <row r="423" spans="1:25" x14ac:dyDescent="0.2">
      <c r="A423" s="66" t="s">
        <v>12</v>
      </c>
      <c r="B423" s="66" t="s">
        <v>23</v>
      </c>
      <c r="C423" s="66" t="s">
        <v>26</v>
      </c>
      <c r="D423" s="66" t="s">
        <v>325</v>
      </c>
      <c r="E423" s="87">
        <f>+IF(ISNUMBER(DATA!N665),DATA!N665,"n/a")</f>
        <v>2.23986948985727</v>
      </c>
      <c r="F423" s="77">
        <f>+IF(ISNUMBER(DATA!O665),DATA!O665,"n/a")</f>
        <v>3.84270488768138E-2</v>
      </c>
      <c r="G423" s="87">
        <f>+IF(ISNUMBER(DATA!X665),DATA!X665,"n/a")</f>
        <v>2.2620075129381698</v>
      </c>
      <c r="H423" s="77">
        <f>+IF(ISNUMBER(DATA!Y665),DATA!Y665,"n/a")</f>
        <v>2.41839921236803E-2</v>
      </c>
      <c r="I423" s="87">
        <f>+IF(ISNUMBER(DATA!AH665),DATA!AH665,"n/a")</f>
        <v>2.2500328573560999</v>
      </c>
      <c r="J423" s="77">
        <f>+IF(ISNUMBER(DATA!AI665),DATA!AI665,"n/a")</f>
        <v>3.4439311200679598E-2</v>
      </c>
      <c r="K423" s="87">
        <f>+IF(ISNUMBER(DATA!AR665),DATA!AR665,"n/a")</f>
        <v>2.22363646797865</v>
      </c>
      <c r="L423" s="77">
        <f>+IF(ISNUMBER(DATA!AS665),DATA!AS665,"n/a")</f>
        <v>3.02387614745168E-2</v>
      </c>
      <c r="R423" s="66"/>
      <c r="S423" s="66"/>
      <c r="T423" s="66"/>
      <c r="U423" s="66"/>
      <c r="V423" s="66"/>
      <c r="W423" s="66"/>
      <c r="X423" s="66"/>
      <c r="Y423" s="66"/>
    </row>
    <row r="424" spans="1:25" x14ac:dyDescent="0.2">
      <c r="A424" s="66" t="s">
        <v>12</v>
      </c>
      <c r="B424" s="66" t="s">
        <v>23</v>
      </c>
      <c r="C424" s="66" t="s">
        <v>26</v>
      </c>
      <c r="D424" s="66" t="s">
        <v>326</v>
      </c>
      <c r="E424" s="87">
        <f>+IF(ISNUMBER(DATA!N666),DATA!N666,"n/a")</f>
        <v>2.2830016913042201</v>
      </c>
      <c r="F424" s="77">
        <f>+IF(ISNUMBER(DATA!O666),DATA!O666,"n/a")</f>
        <v>5.0682834293200599E-2</v>
      </c>
      <c r="G424" s="87">
        <f>+IF(ISNUMBER(DATA!X666),DATA!X666,"n/a")</f>
        <v>2.3030339718192301</v>
      </c>
      <c r="H424" s="77">
        <f>+IF(ISNUMBER(DATA!Y666),DATA!Y666,"n/a")</f>
        <v>4.9752817424814702E-2</v>
      </c>
      <c r="I424" s="87">
        <f>+IF(ISNUMBER(DATA!AH666),DATA!AH666,"n/a")</f>
        <v>2.26092021042688</v>
      </c>
      <c r="J424" s="77">
        <f>+IF(ISNUMBER(DATA!AI666),DATA!AI666,"n/a")</f>
        <v>3.5492306796590399E-2</v>
      </c>
      <c r="K424" s="87">
        <f>+IF(ISNUMBER(DATA!AR666),DATA!AR666,"n/a")</f>
        <v>2.2116443741619398</v>
      </c>
      <c r="L424" s="77">
        <f>+IF(ISNUMBER(DATA!AS666),DATA!AS666,"n/a")</f>
        <v>1.0348224714945499E-3</v>
      </c>
      <c r="R424" s="66"/>
      <c r="S424" s="66"/>
      <c r="T424" s="66"/>
      <c r="U424" s="66"/>
      <c r="V424" s="66"/>
      <c r="W424" s="66"/>
      <c r="X424" s="66"/>
      <c r="Y424" s="66"/>
    </row>
    <row r="425" spans="1:25" x14ac:dyDescent="0.2">
      <c r="A425" s="66" t="s">
        <v>12</v>
      </c>
      <c r="B425" s="66" t="s">
        <v>23</v>
      </c>
      <c r="C425" s="66" t="s">
        <v>26</v>
      </c>
      <c r="D425" s="66" t="s">
        <v>327</v>
      </c>
      <c r="E425" s="87">
        <f>+IF(ISNUMBER(DATA!N667),DATA!N667,"n/a")</f>
        <v>2.2533134573705098</v>
      </c>
      <c r="F425" s="77">
        <f>+IF(ISNUMBER(DATA!O667),DATA!O667,"n/a")</f>
        <v>3.73155137762693E-2</v>
      </c>
      <c r="G425" s="87">
        <f>+IF(ISNUMBER(DATA!X667),DATA!X667,"n/a")</f>
        <v>2.27324202129466</v>
      </c>
      <c r="H425" s="77">
        <f>+IF(ISNUMBER(DATA!Y667),DATA!Y667,"n/a")</f>
        <v>3.0171985939326199E-2</v>
      </c>
      <c r="I425" s="87">
        <f>+IF(ISNUMBER(DATA!AH667),DATA!AH667,"n/a")</f>
        <v>2.2485899985698801</v>
      </c>
      <c r="J425" s="77">
        <f>+IF(ISNUMBER(DATA!AI667),DATA!AI667,"n/a")</f>
        <v>2.7111321906884301E-2</v>
      </c>
      <c r="K425" s="87">
        <f>+IF(ISNUMBER(DATA!AR667),DATA!AR667,"n/a")</f>
        <v>2.2200685888797</v>
      </c>
      <c r="L425" s="77">
        <f>+IF(ISNUMBER(DATA!AS667),DATA!AS667,"n/a")</f>
        <v>1.36274280789291E-2</v>
      </c>
      <c r="R425" s="66"/>
      <c r="S425" s="66"/>
      <c r="T425" s="66"/>
      <c r="U425" s="66"/>
      <c r="V425" s="66"/>
      <c r="W425" s="66"/>
      <c r="X425" s="66"/>
      <c r="Y425" s="66"/>
    </row>
    <row r="426" spans="1:25" x14ac:dyDescent="0.2">
      <c r="E426" s="88"/>
      <c r="F426" s="77"/>
      <c r="G426" s="89"/>
      <c r="H426" s="77"/>
      <c r="I426" s="89"/>
      <c r="J426" s="82"/>
      <c r="K426" s="89"/>
      <c r="L426" s="77"/>
      <c r="R426" s="66"/>
      <c r="S426" s="66"/>
      <c r="T426" s="66"/>
      <c r="U426" s="66"/>
      <c r="V426" s="66"/>
      <c r="W426" s="66"/>
      <c r="X426" s="66"/>
      <c r="Y426" s="66"/>
    </row>
    <row r="427" spans="1:25" x14ac:dyDescent="0.2">
      <c r="A427" s="66" t="s">
        <v>12</v>
      </c>
      <c r="B427" s="66" t="s">
        <v>24</v>
      </c>
      <c r="C427" s="66" t="s">
        <v>0</v>
      </c>
      <c r="D427" s="66" t="s">
        <v>319</v>
      </c>
      <c r="E427" s="76">
        <f>+IF(ISNUMBER(DATA!F718),DATA!F718,"n/a")</f>
        <v>4310998.5</v>
      </c>
      <c r="F427" s="77">
        <f>+IF(ISNUMBER(DATA!G718),DATA!G718,"n/a")</f>
        <v>4.5527723050314897E-2</v>
      </c>
      <c r="G427" s="76">
        <f>+IF(ISNUMBER(DATA!P718),DATA!P718,"n/a")</f>
        <v>14110484.789999999</v>
      </c>
      <c r="H427" s="77">
        <f>+IF(ISNUMBER(DATA!Q718),DATA!Q718,"n/a")</f>
        <v>8.3923973185607001E-2</v>
      </c>
      <c r="I427" s="76">
        <f>+IF(ISNUMBER(DATA!Z718),DATA!Z718,"n/a")</f>
        <v>25890922.43</v>
      </c>
      <c r="J427" s="77">
        <f>+IF(ISNUMBER(DATA!AA718),DATA!AA718,"n/a")</f>
        <v>7.7408502343297797E-2</v>
      </c>
      <c r="K427" s="76">
        <f>+IF(ISNUMBER(DATA!AJ718),DATA!AJ718,"n/a")</f>
        <v>49939913.350000001</v>
      </c>
      <c r="L427" s="77">
        <f>+IF(ISNUMBER(DATA!AK718),DATA!AK718,"n/a")</f>
        <v>6.3845912991034495E-2</v>
      </c>
      <c r="R427" s="66"/>
      <c r="S427" s="66"/>
      <c r="T427" s="66"/>
      <c r="U427" s="66"/>
      <c r="V427" s="66"/>
      <c r="W427" s="66"/>
      <c r="X427" s="66"/>
      <c r="Y427" s="66"/>
    </row>
    <row r="428" spans="1:25" x14ac:dyDescent="0.2">
      <c r="A428" s="66" t="s">
        <v>12</v>
      </c>
      <c r="B428" s="66" t="s">
        <v>24</v>
      </c>
      <c r="C428" s="66" t="s">
        <v>0</v>
      </c>
      <c r="D428" s="66" t="s">
        <v>320</v>
      </c>
      <c r="E428" s="76">
        <f>+IF(ISNUMBER(DATA!F719),DATA!F719,"n/a")</f>
        <v>4712414.67</v>
      </c>
      <c r="F428" s="77">
        <f>+IF(ISNUMBER(DATA!G719),DATA!G719,"n/a")</f>
        <v>2.4653356102090299E-2</v>
      </c>
      <c r="G428" s="76">
        <f>+IF(ISNUMBER(DATA!P719),DATA!P719,"n/a")</f>
        <v>14585448.890000001</v>
      </c>
      <c r="H428" s="77">
        <f>+IF(ISNUMBER(DATA!Q719),DATA!Q719,"n/a")</f>
        <v>1.60206747358605E-2</v>
      </c>
      <c r="I428" s="76">
        <f>+IF(ISNUMBER(DATA!Z719),DATA!Z719,"n/a")</f>
        <v>27262652.920000002</v>
      </c>
      <c r="J428" s="77">
        <f>+IF(ISNUMBER(DATA!AA719),DATA!AA719,"n/a")</f>
        <v>-1.0029741041689501E-2</v>
      </c>
      <c r="K428" s="76">
        <f>+IF(ISNUMBER(DATA!AJ719),DATA!AJ719,"n/a")</f>
        <v>55440937.289999999</v>
      </c>
      <c r="L428" s="77">
        <f>+IF(ISNUMBER(DATA!AK719),DATA!AK719,"n/a")</f>
        <v>8.6480245153084199E-3</v>
      </c>
      <c r="R428" s="66"/>
      <c r="S428" s="66"/>
      <c r="T428" s="66"/>
      <c r="U428" s="66"/>
      <c r="V428" s="66"/>
      <c r="W428" s="66"/>
      <c r="X428" s="66"/>
      <c r="Y428" s="66"/>
    </row>
    <row r="429" spans="1:25" x14ac:dyDescent="0.2">
      <c r="A429" s="66" t="s">
        <v>12</v>
      </c>
      <c r="B429" s="66" t="s">
        <v>24</v>
      </c>
      <c r="C429" s="66" t="s">
        <v>0</v>
      </c>
      <c r="D429" s="66" t="s">
        <v>321</v>
      </c>
      <c r="E429" s="76">
        <f>+IF(ISNUMBER(DATA!F720),DATA!F720,"n/a")</f>
        <v>2927173.17</v>
      </c>
      <c r="F429" s="77">
        <f>+IF(ISNUMBER(DATA!G720),DATA!G720,"n/a")</f>
        <v>-2.4445512569530901E-2</v>
      </c>
      <c r="G429" s="76">
        <f>+IF(ISNUMBER(DATA!P720),DATA!P720,"n/a")</f>
        <v>9165453.8699999992</v>
      </c>
      <c r="H429" s="77">
        <f>+IF(ISNUMBER(DATA!Q720),DATA!Q720,"n/a")</f>
        <v>-6.4590203636742297E-2</v>
      </c>
      <c r="I429" s="76">
        <f>+IF(ISNUMBER(DATA!Z720),DATA!Z720,"n/a")</f>
        <v>17170354.989999998</v>
      </c>
      <c r="J429" s="77">
        <f>+IF(ISNUMBER(DATA!AA720),DATA!AA720,"n/a")</f>
        <v>-8.1733945525998594E-2</v>
      </c>
      <c r="K429" s="76">
        <f>+IF(ISNUMBER(DATA!AJ720),DATA!AJ720,"n/a")</f>
        <v>35171084.939999998</v>
      </c>
      <c r="L429" s="77">
        <f>+IF(ISNUMBER(DATA!AK720),DATA!AK720,"n/a")</f>
        <v>-7.3217850676694798E-2</v>
      </c>
      <c r="R429" s="66"/>
      <c r="S429" s="66"/>
      <c r="T429" s="66"/>
      <c r="U429" s="66"/>
      <c r="V429" s="66"/>
      <c r="W429" s="66"/>
      <c r="X429" s="66"/>
      <c r="Y429" s="66"/>
    </row>
    <row r="430" spans="1:25" x14ac:dyDescent="0.2">
      <c r="A430" s="66" t="s">
        <v>12</v>
      </c>
      <c r="B430" s="66" t="s">
        <v>24</v>
      </c>
      <c r="C430" s="66" t="s">
        <v>0</v>
      </c>
      <c r="D430" s="66" t="s">
        <v>322</v>
      </c>
      <c r="E430" s="76">
        <f>+IF(ISNUMBER(DATA!F721),DATA!F721,"n/a")</f>
        <v>7412153.0499999998</v>
      </c>
      <c r="F430" s="77">
        <f>+IF(ISNUMBER(DATA!G721),DATA!G721,"n/a")</f>
        <v>0.13837040070034901</v>
      </c>
      <c r="G430" s="76">
        <f>+IF(ISNUMBER(DATA!P721),DATA!P721,"n/a")</f>
        <v>26997118.260000002</v>
      </c>
      <c r="H430" s="77">
        <f>+IF(ISNUMBER(DATA!Q721),DATA!Q721,"n/a")</f>
        <v>5.3035211094152199E-2</v>
      </c>
      <c r="I430" s="76">
        <f>+IF(ISNUMBER(DATA!Z721),DATA!Z721,"n/a")</f>
        <v>46506529.009999998</v>
      </c>
      <c r="J430" s="77">
        <f>+IF(ISNUMBER(DATA!AA721),DATA!AA721,"n/a")</f>
        <v>4.15934954215611E-2</v>
      </c>
      <c r="K430" s="76">
        <f>+IF(ISNUMBER(DATA!AJ721),DATA!AJ721,"n/a")</f>
        <v>89071927.75</v>
      </c>
      <c r="L430" s="77">
        <f>+IF(ISNUMBER(DATA!AK721),DATA!AK721,"n/a")</f>
        <v>3.0741088814664499E-2</v>
      </c>
      <c r="R430" s="66"/>
      <c r="S430" s="66"/>
      <c r="T430" s="66"/>
      <c r="U430" s="66"/>
      <c r="V430" s="66"/>
      <c r="W430" s="66"/>
      <c r="X430" s="66"/>
      <c r="Y430" s="66"/>
    </row>
    <row r="431" spans="1:25" x14ac:dyDescent="0.2">
      <c r="A431" s="66" t="s">
        <v>12</v>
      </c>
      <c r="B431" s="66" t="s">
        <v>24</v>
      </c>
      <c r="C431" s="66" t="s">
        <v>0</v>
      </c>
      <c r="D431" s="66" t="s">
        <v>323</v>
      </c>
      <c r="E431" s="76">
        <f>+IF(ISNUMBER(DATA!F722),DATA!F722,"n/a")</f>
        <v>2477561.7000000002</v>
      </c>
      <c r="F431" s="77">
        <f>+IF(ISNUMBER(DATA!G722),DATA!G722,"n/a")</f>
        <v>-7.1491734461225998E-3</v>
      </c>
      <c r="G431" s="76">
        <f>+IF(ISNUMBER(DATA!P722),DATA!P722,"n/a")</f>
        <v>7711168.9299999997</v>
      </c>
      <c r="H431" s="77">
        <f>+IF(ISNUMBER(DATA!Q722),DATA!Q722,"n/a")</f>
        <v>3.9493932272796101E-2</v>
      </c>
      <c r="I431" s="76">
        <f>+IF(ISNUMBER(DATA!Z722),DATA!Z722,"n/a")</f>
        <v>14140244.869999999</v>
      </c>
      <c r="J431" s="77">
        <f>+IF(ISNUMBER(DATA!AA722),DATA!AA722,"n/a")</f>
        <v>1.32087915501489E-2</v>
      </c>
      <c r="K431" s="76">
        <f>+IF(ISNUMBER(DATA!AJ722),DATA!AJ722,"n/a")</f>
        <v>28344922.239999998</v>
      </c>
      <c r="L431" s="77">
        <f>+IF(ISNUMBER(DATA!AK722),DATA!AK722,"n/a")</f>
        <v>2.70111722926096E-2</v>
      </c>
      <c r="R431" s="66"/>
      <c r="S431" s="66"/>
      <c r="T431" s="66"/>
      <c r="U431" s="66"/>
      <c r="V431" s="66"/>
      <c r="W431" s="66"/>
      <c r="X431" s="66"/>
      <c r="Y431" s="66"/>
    </row>
    <row r="432" spans="1:25" x14ac:dyDescent="0.2">
      <c r="A432" s="66" t="s">
        <v>12</v>
      </c>
      <c r="B432" s="66" t="s">
        <v>24</v>
      </c>
      <c r="C432" s="66" t="s">
        <v>0</v>
      </c>
      <c r="D432" s="66" t="s">
        <v>324</v>
      </c>
      <c r="E432" s="76">
        <f>+IF(ISNUMBER(DATA!F723),DATA!F723,"n/a")</f>
        <v>3018121.25</v>
      </c>
      <c r="F432" s="77">
        <f>+IF(ISNUMBER(DATA!G723),DATA!G723,"n/a")</f>
        <v>1.6804067268488501E-2</v>
      </c>
      <c r="G432" s="76">
        <f>+IF(ISNUMBER(DATA!P723),DATA!P723,"n/a")</f>
        <v>9331377.3699999992</v>
      </c>
      <c r="H432" s="77">
        <f>+IF(ISNUMBER(DATA!Q723),DATA!Q723,"n/a")</f>
        <v>2.6913267179770901E-2</v>
      </c>
      <c r="I432" s="76">
        <f>+IF(ISNUMBER(DATA!Z723),DATA!Z723,"n/a")</f>
        <v>18106060.329999998</v>
      </c>
      <c r="J432" s="77">
        <f>+IF(ISNUMBER(DATA!AA723),DATA!AA723,"n/a")</f>
        <v>-5.8835929584004501E-3</v>
      </c>
      <c r="K432" s="76">
        <f>+IF(ISNUMBER(DATA!AJ723),DATA!AJ723,"n/a")</f>
        <v>37318317.07</v>
      </c>
      <c r="L432" s="77">
        <f>+IF(ISNUMBER(DATA!AK723),DATA!AK723,"n/a")</f>
        <v>-2.3410512793191798E-2</v>
      </c>
      <c r="R432" s="66"/>
      <c r="S432" s="66"/>
      <c r="T432" s="66"/>
      <c r="U432" s="66"/>
      <c r="V432" s="66"/>
      <c r="W432" s="66"/>
      <c r="X432" s="66"/>
      <c r="Y432" s="66"/>
    </row>
    <row r="433" spans="1:25" x14ac:dyDescent="0.2">
      <c r="A433" s="66" t="s">
        <v>12</v>
      </c>
      <c r="B433" s="66" t="s">
        <v>24</v>
      </c>
      <c r="C433" s="66" t="s">
        <v>0</v>
      </c>
      <c r="D433" s="66" t="s">
        <v>325</v>
      </c>
      <c r="E433" s="76">
        <f>+IF(ISNUMBER(DATA!F724),DATA!F724,"n/a")</f>
        <v>3417925.4</v>
      </c>
      <c r="F433" s="77">
        <f>+IF(ISNUMBER(DATA!G724),DATA!G724,"n/a")</f>
        <v>1.29906008513451E-3</v>
      </c>
      <c r="G433" s="76">
        <f>+IF(ISNUMBER(DATA!P724),DATA!P724,"n/a")</f>
        <v>10881744.130000001</v>
      </c>
      <c r="H433" s="77">
        <f>+IF(ISNUMBER(DATA!Q724),DATA!Q724,"n/a")</f>
        <v>-2.4558886901038902E-2</v>
      </c>
      <c r="I433" s="76">
        <f>+IF(ISNUMBER(DATA!Z724),DATA!Z724,"n/a")</f>
        <v>20344133.75</v>
      </c>
      <c r="J433" s="77">
        <f>+IF(ISNUMBER(DATA!AA724),DATA!AA724,"n/a")</f>
        <v>-1.7278360186964301E-2</v>
      </c>
      <c r="K433" s="76">
        <f>+IF(ISNUMBER(DATA!AJ724),DATA!AJ724,"n/a")</f>
        <v>40359543.079999998</v>
      </c>
      <c r="L433" s="77">
        <f>+IF(ISNUMBER(DATA!AK724),DATA!AK724,"n/a")</f>
        <v>-2.08425097584574E-2</v>
      </c>
      <c r="R433" s="66"/>
      <c r="S433" s="66"/>
      <c r="T433" s="66"/>
      <c r="U433" s="66"/>
      <c r="V433" s="66"/>
      <c r="W433" s="66"/>
      <c r="X433" s="66"/>
      <c r="Y433" s="66"/>
    </row>
    <row r="434" spans="1:25" x14ac:dyDescent="0.2">
      <c r="A434" s="66" t="s">
        <v>12</v>
      </c>
      <c r="B434" s="66" t="s">
        <v>24</v>
      </c>
      <c r="C434" s="66" t="s">
        <v>0</v>
      </c>
      <c r="D434" s="66" t="s">
        <v>326</v>
      </c>
      <c r="E434" s="76">
        <f>+IF(ISNUMBER(DATA!F725),DATA!F725,"n/a")</f>
        <v>4474704.88</v>
      </c>
      <c r="F434" s="77">
        <f>+IF(ISNUMBER(DATA!G725),DATA!G725,"n/a")</f>
        <v>-1.0922363126637099E-2</v>
      </c>
      <c r="G434" s="76">
        <f>+IF(ISNUMBER(DATA!P725),DATA!P725,"n/a")</f>
        <v>14356219.57</v>
      </c>
      <c r="H434" s="77">
        <f>+IF(ISNUMBER(DATA!Q725),DATA!Q725,"n/a")</f>
        <v>-9.7934318535035803E-3</v>
      </c>
      <c r="I434" s="76">
        <f>+IF(ISNUMBER(DATA!Z725),DATA!Z725,"n/a")</f>
        <v>26944324.289999999</v>
      </c>
      <c r="J434" s="77">
        <f>+IF(ISNUMBER(DATA!AA725),DATA!AA725,"n/a")</f>
        <v>-6.8348267181913497E-3</v>
      </c>
      <c r="K434" s="76">
        <f>+IF(ISNUMBER(DATA!AJ725),DATA!AJ725,"n/a")</f>
        <v>53535735.079999998</v>
      </c>
      <c r="L434" s="77">
        <f>+IF(ISNUMBER(DATA!AK725),DATA!AK725,"n/a")</f>
        <v>-1.2094503591578499E-2</v>
      </c>
      <c r="R434" s="66"/>
      <c r="S434" s="66"/>
      <c r="T434" s="66"/>
      <c r="U434" s="66"/>
      <c r="V434" s="66"/>
      <c r="W434" s="66"/>
      <c r="X434" s="66"/>
      <c r="Y434" s="66"/>
    </row>
    <row r="435" spans="1:25" x14ac:dyDescent="0.2">
      <c r="A435" s="66" t="s">
        <v>12</v>
      </c>
      <c r="B435" s="66" t="s">
        <v>24</v>
      </c>
      <c r="C435" s="66" t="s">
        <v>0</v>
      </c>
      <c r="D435" s="66" t="s">
        <v>327</v>
      </c>
      <c r="E435" s="76">
        <f>+IF(ISNUMBER(DATA!F726),DATA!F726,"n/a")</f>
        <v>32751052.739999998</v>
      </c>
      <c r="F435" s="77">
        <f>+IF(ISNUMBER(DATA!G726),DATA!G726,"n/a")</f>
        <v>3.5269841170203597E-2</v>
      </c>
      <c r="G435" s="76">
        <f>+IF(ISNUMBER(DATA!P726),DATA!P726,"n/a")</f>
        <v>107139016</v>
      </c>
      <c r="H435" s="77">
        <f>+IF(ISNUMBER(DATA!Q726),DATA!Q726,"n/a")</f>
        <v>2.0681370871486599E-2</v>
      </c>
      <c r="I435" s="76">
        <f>+IF(ISNUMBER(DATA!Z726),DATA!Z726,"n/a")</f>
        <v>196365222.84</v>
      </c>
      <c r="J435" s="77">
        <f>+IF(ISNUMBER(DATA!AA726),DATA!AA726,"n/a")</f>
        <v>7.4228250623762102E-3</v>
      </c>
      <c r="K435" s="76">
        <f>+IF(ISNUMBER(DATA!AJ726),DATA!AJ726,"n/a")</f>
        <v>389182381.66000003</v>
      </c>
      <c r="L435" s="77">
        <f>+IF(ISNUMBER(DATA!AK726),DATA!AK726,"n/a")</f>
        <v>4.3529652308475896E-3</v>
      </c>
      <c r="R435" s="66"/>
      <c r="S435" s="66"/>
      <c r="T435" s="66"/>
      <c r="U435" s="66"/>
      <c r="V435" s="66"/>
      <c r="W435" s="66"/>
      <c r="X435" s="66"/>
      <c r="Y435" s="66"/>
    </row>
    <row r="436" spans="1:25" x14ac:dyDescent="0.2">
      <c r="E436" s="80"/>
      <c r="F436" s="77"/>
      <c r="G436" s="81"/>
      <c r="H436" s="77"/>
      <c r="I436" s="81"/>
      <c r="J436" s="82"/>
      <c r="K436" s="81"/>
      <c r="L436" s="77"/>
      <c r="R436" s="66"/>
      <c r="S436" s="66"/>
      <c r="T436" s="66"/>
      <c r="U436" s="66"/>
      <c r="V436" s="66"/>
      <c r="W436" s="66"/>
      <c r="X436" s="66"/>
      <c r="Y436" s="66"/>
    </row>
    <row r="437" spans="1:25" x14ac:dyDescent="0.2">
      <c r="A437" s="66" t="s">
        <v>12</v>
      </c>
      <c r="B437" s="66" t="s">
        <v>24</v>
      </c>
      <c r="C437" s="66" t="s">
        <v>9</v>
      </c>
      <c r="D437" s="66" t="s">
        <v>319</v>
      </c>
      <c r="E437" s="86">
        <f>+IF(ISNUMBER(DATA!H718),DATA!H718,"n/a")</f>
        <v>1205233.4099999999</v>
      </c>
      <c r="F437" s="77">
        <f>+IF(ISNUMBER(DATA!I718),DATA!I718,"n/a")</f>
        <v>1.0523715699406E-3</v>
      </c>
      <c r="G437" s="86">
        <f>+IF(ISNUMBER(DATA!R718),DATA!R718,"n/a")</f>
        <v>3946745.63</v>
      </c>
      <c r="H437" s="77">
        <f>+IF(ISNUMBER(DATA!S718),DATA!S718,"n/a")</f>
        <v>3.9959396124770799E-2</v>
      </c>
      <c r="I437" s="86">
        <f>+IF(ISNUMBER(DATA!AB718),DATA!AB718,"n/a")</f>
        <v>7351088.8099999996</v>
      </c>
      <c r="J437" s="77">
        <f>+IF(ISNUMBER(DATA!AC718),DATA!AC718,"n/a")</f>
        <v>4.6189583053785802E-2</v>
      </c>
      <c r="K437" s="86">
        <f>+IF(ISNUMBER(DATA!AL718),DATA!AL718,"n/a")</f>
        <v>14373407.34</v>
      </c>
      <c r="L437" s="77">
        <f>+IF(ISNUMBER(DATA!AM718),DATA!AM718,"n/a")</f>
        <v>5.4822489623287902E-2</v>
      </c>
      <c r="R437" s="66"/>
      <c r="S437" s="66"/>
      <c r="T437" s="66"/>
      <c r="U437" s="66"/>
      <c r="V437" s="66"/>
      <c r="W437" s="66"/>
      <c r="X437" s="66"/>
      <c r="Y437" s="66"/>
    </row>
    <row r="438" spans="1:25" x14ac:dyDescent="0.2">
      <c r="A438" s="66" t="s">
        <v>12</v>
      </c>
      <c r="B438" s="66" t="s">
        <v>24</v>
      </c>
      <c r="C438" s="66" t="s">
        <v>9</v>
      </c>
      <c r="D438" s="66" t="s">
        <v>320</v>
      </c>
      <c r="E438" s="86">
        <f>+IF(ISNUMBER(DATA!H719),DATA!H719,"n/a")</f>
        <v>1402793.82</v>
      </c>
      <c r="F438" s="77">
        <f>+IF(ISNUMBER(DATA!I719),DATA!I719,"n/a")</f>
        <v>7.0677110141717297E-3</v>
      </c>
      <c r="G438" s="86">
        <f>+IF(ISNUMBER(DATA!R719),DATA!R719,"n/a")</f>
        <v>4335879.68</v>
      </c>
      <c r="H438" s="77">
        <f>+IF(ISNUMBER(DATA!S719),DATA!S719,"n/a")</f>
        <v>2.1083072805879101E-2</v>
      </c>
      <c r="I438" s="86">
        <f>+IF(ISNUMBER(DATA!AB719),DATA!AB719,"n/a")</f>
        <v>8096514.7599999998</v>
      </c>
      <c r="J438" s="77">
        <f>+IF(ISNUMBER(DATA!AC719),DATA!AC719,"n/a")</f>
        <v>-1.47606677745686E-2</v>
      </c>
      <c r="K438" s="86">
        <f>+IF(ISNUMBER(DATA!AL719),DATA!AL719,"n/a")</f>
        <v>16298992.08</v>
      </c>
      <c r="L438" s="77">
        <f>+IF(ISNUMBER(DATA!AM719),DATA!AM719,"n/a")</f>
        <v>-3.41877541706396E-3</v>
      </c>
      <c r="R438" s="66"/>
      <c r="S438" s="66"/>
      <c r="T438" s="66"/>
      <c r="U438" s="66"/>
      <c r="V438" s="66"/>
      <c r="W438" s="66"/>
      <c r="X438" s="66"/>
      <c r="Y438" s="66"/>
    </row>
    <row r="439" spans="1:25" x14ac:dyDescent="0.2">
      <c r="A439" s="66" t="s">
        <v>12</v>
      </c>
      <c r="B439" s="66" t="s">
        <v>24</v>
      </c>
      <c r="C439" s="66" t="s">
        <v>9</v>
      </c>
      <c r="D439" s="66" t="s">
        <v>321</v>
      </c>
      <c r="E439" s="86">
        <f>+IF(ISNUMBER(DATA!H720),DATA!H720,"n/a")</f>
        <v>814120.33</v>
      </c>
      <c r="F439" s="77">
        <f>+IF(ISNUMBER(DATA!I720),DATA!I720,"n/a")</f>
        <v>-5.2375849524534702E-2</v>
      </c>
      <c r="G439" s="86">
        <f>+IF(ISNUMBER(DATA!R720),DATA!R720,"n/a")</f>
        <v>2595753.58</v>
      </c>
      <c r="H439" s="77">
        <f>+IF(ISNUMBER(DATA!S720),DATA!S720,"n/a")</f>
        <v>-8.7713568568594205E-2</v>
      </c>
      <c r="I439" s="86">
        <f>+IF(ISNUMBER(DATA!AB720),DATA!AB720,"n/a")</f>
        <v>4885892.9000000004</v>
      </c>
      <c r="J439" s="77">
        <f>+IF(ISNUMBER(DATA!AC720),DATA!AC720,"n/a")</f>
        <v>-9.3357879589334294E-2</v>
      </c>
      <c r="K439" s="86">
        <f>+IF(ISNUMBER(DATA!AL720),DATA!AL720,"n/a")</f>
        <v>10106373.65</v>
      </c>
      <c r="L439" s="77">
        <f>+IF(ISNUMBER(DATA!AM720),DATA!AM720,"n/a")</f>
        <v>-7.0985281922042204E-2</v>
      </c>
      <c r="R439" s="66"/>
      <c r="S439" s="66"/>
      <c r="T439" s="66"/>
      <c r="U439" s="66"/>
      <c r="V439" s="66"/>
      <c r="W439" s="66"/>
      <c r="X439" s="66"/>
      <c r="Y439" s="66"/>
    </row>
    <row r="440" spans="1:25" x14ac:dyDescent="0.2">
      <c r="A440" s="66" t="s">
        <v>12</v>
      </c>
      <c r="B440" s="66" t="s">
        <v>24</v>
      </c>
      <c r="C440" s="66" t="s">
        <v>9</v>
      </c>
      <c r="D440" s="66" t="s">
        <v>322</v>
      </c>
      <c r="E440" s="86">
        <f>+IF(ISNUMBER(DATA!H721),DATA!H721,"n/a")</f>
        <v>2036063.86</v>
      </c>
      <c r="F440" s="77">
        <f>+IF(ISNUMBER(DATA!I721),DATA!I721,"n/a")</f>
        <v>0.12331814727658</v>
      </c>
      <c r="G440" s="86">
        <f>+IF(ISNUMBER(DATA!R721),DATA!R721,"n/a")</f>
        <v>8184591.7999999998</v>
      </c>
      <c r="H440" s="77">
        <f>+IF(ISNUMBER(DATA!S721),DATA!S721,"n/a")</f>
        <v>8.0546214268958999E-2</v>
      </c>
      <c r="I440" s="86">
        <f>+IF(ISNUMBER(DATA!AB721),DATA!AB721,"n/a")</f>
        <v>13965452.810000001</v>
      </c>
      <c r="J440" s="77">
        <f>+IF(ISNUMBER(DATA!AC721),DATA!AC721,"n/a")</f>
        <v>7.5927698844225594E-2</v>
      </c>
      <c r="K440" s="86">
        <f>+IF(ISNUMBER(DATA!AL721),DATA!AL721,"n/a")</f>
        <v>26347806.34</v>
      </c>
      <c r="L440" s="77">
        <f>+IF(ISNUMBER(DATA!AM721),DATA!AM721,"n/a")</f>
        <v>6.0057577835973597E-2</v>
      </c>
      <c r="R440" s="66"/>
      <c r="S440" s="66"/>
      <c r="T440" s="66"/>
      <c r="U440" s="66"/>
      <c r="V440" s="66"/>
      <c r="W440" s="66"/>
      <c r="X440" s="66"/>
      <c r="Y440" s="66"/>
    </row>
    <row r="441" spans="1:25" x14ac:dyDescent="0.2">
      <c r="A441" s="66" t="s">
        <v>12</v>
      </c>
      <c r="B441" s="66" t="s">
        <v>24</v>
      </c>
      <c r="C441" s="66" t="s">
        <v>9</v>
      </c>
      <c r="D441" s="66" t="s">
        <v>323</v>
      </c>
      <c r="E441" s="86">
        <f>+IF(ISNUMBER(DATA!H722),DATA!H722,"n/a")</f>
        <v>806330.13</v>
      </c>
      <c r="F441" s="77">
        <f>+IF(ISNUMBER(DATA!I722),DATA!I722,"n/a")</f>
        <v>-1.42919876118626E-2</v>
      </c>
      <c r="G441" s="86">
        <f>+IF(ISNUMBER(DATA!R722),DATA!R722,"n/a")</f>
        <v>2412111.65</v>
      </c>
      <c r="H441" s="77">
        <f>+IF(ISNUMBER(DATA!S722),DATA!S722,"n/a")</f>
        <v>7.4512519531657606E-2</v>
      </c>
      <c r="I441" s="86">
        <f>+IF(ISNUMBER(DATA!AB722),DATA!AB722,"n/a")</f>
        <v>4347915.51</v>
      </c>
      <c r="J441" s="77">
        <f>+IF(ISNUMBER(DATA!AC722),DATA!AC722,"n/a")</f>
        <v>4.2538897701100697E-2</v>
      </c>
      <c r="K441" s="86">
        <f>+IF(ISNUMBER(DATA!AL722),DATA!AL722,"n/a")</f>
        <v>8659877.0500000007</v>
      </c>
      <c r="L441" s="77">
        <f>+IF(ISNUMBER(DATA!AM722),DATA!AM722,"n/a")</f>
        <v>4.1178901190601698E-2</v>
      </c>
      <c r="R441" s="66"/>
      <c r="S441" s="66"/>
      <c r="T441" s="66"/>
      <c r="U441" s="66"/>
      <c r="V441" s="66"/>
      <c r="W441" s="66"/>
      <c r="X441" s="66"/>
      <c r="Y441" s="66"/>
    </row>
    <row r="442" spans="1:25" x14ac:dyDescent="0.2">
      <c r="A442" s="66" t="s">
        <v>12</v>
      </c>
      <c r="B442" s="66" t="s">
        <v>24</v>
      </c>
      <c r="C442" s="66" t="s">
        <v>9</v>
      </c>
      <c r="D442" s="66" t="s">
        <v>324</v>
      </c>
      <c r="E442" s="86">
        <f>+IF(ISNUMBER(DATA!H723),DATA!H723,"n/a")</f>
        <v>798252.9</v>
      </c>
      <c r="F442" s="77">
        <f>+IF(ISNUMBER(DATA!I723),DATA!I723,"n/a")</f>
        <v>-3.0691457334222599E-2</v>
      </c>
      <c r="G442" s="86">
        <f>+IF(ISNUMBER(DATA!R723),DATA!R723,"n/a")</f>
        <v>2453503.37</v>
      </c>
      <c r="H442" s="77">
        <f>+IF(ISNUMBER(DATA!S723),DATA!S723,"n/a")</f>
        <v>-3.19685410527333E-2</v>
      </c>
      <c r="I442" s="86">
        <f>+IF(ISNUMBER(DATA!AB723),DATA!AB723,"n/a")</f>
        <v>4844887.66</v>
      </c>
      <c r="J442" s="77">
        <f>+IF(ISNUMBER(DATA!AC723),DATA!AC723,"n/a")</f>
        <v>-5.2441410218688901E-2</v>
      </c>
      <c r="K442" s="86">
        <f>+IF(ISNUMBER(DATA!AL723),DATA!AL723,"n/a")</f>
        <v>10226516.91</v>
      </c>
      <c r="L442" s="77">
        <f>+IF(ISNUMBER(DATA!AM723),DATA!AM723,"n/a")</f>
        <v>-5.5371965219341901E-2</v>
      </c>
      <c r="R442" s="66"/>
      <c r="S442" s="66"/>
      <c r="T442" s="66"/>
      <c r="U442" s="66"/>
      <c r="V442" s="66"/>
      <c r="W442" s="66"/>
      <c r="X442" s="66"/>
      <c r="Y442" s="66"/>
    </row>
    <row r="443" spans="1:25" x14ac:dyDescent="0.2">
      <c r="A443" s="66" t="s">
        <v>12</v>
      </c>
      <c r="B443" s="66" t="s">
        <v>24</v>
      </c>
      <c r="C443" s="66" t="s">
        <v>9</v>
      </c>
      <c r="D443" s="66" t="s">
        <v>325</v>
      </c>
      <c r="E443" s="86">
        <f>+IF(ISNUMBER(DATA!H724),DATA!H724,"n/a")</f>
        <v>931767.61</v>
      </c>
      <c r="F443" s="77">
        <f>+IF(ISNUMBER(DATA!I724),DATA!I724,"n/a")</f>
        <v>-2.97702007163686E-2</v>
      </c>
      <c r="G443" s="86">
        <f>+IF(ISNUMBER(DATA!R724),DATA!R724,"n/a")</f>
        <v>3028621.14</v>
      </c>
      <c r="H443" s="77">
        <f>+IF(ISNUMBER(DATA!S724),DATA!S724,"n/a")</f>
        <v>-5.4086722545433501E-2</v>
      </c>
      <c r="I443" s="86">
        <f>+IF(ISNUMBER(DATA!AB724),DATA!AB724,"n/a")</f>
        <v>5703872.4800000004</v>
      </c>
      <c r="J443" s="77">
        <f>+IF(ISNUMBER(DATA!AC724),DATA!AC724,"n/a")</f>
        <v>-3.63358892696257E-2</v>
      </c>
      <c r="K443" s="86">
        <f>+IF(ISNUMBER(DATA!AL724),DATA!AL724,"n/a")</f>
        <v>11446950.949999999</v>
      </c>
      <c r="L443" s="77">
        <f>+IF(ISNUMBER(DATA!AM724),DATA!AM724,"n/a")</f>
        <v>-3.1961622515180498E-2</v>
      </c>
      <c r="R443" s="66"/>
      <c r="S443" s="66"/>
      <c r="T443" s="66"/>
      <c r="U443" s="66"/>
      <c r="V443" s="66"/>
      <c r="W443" s="66"/>
      <c r="X443" s="66"/>
      <c r="Y443" s="66"/>
    </row>
    <row r="444" spans="1:25" x14ac:dyDescent="0.2">
      <c r="A444" s="66" t="s">
        <v>12</v>
      </c>
      <c r="B444" s="66" t="s">
        <v>24</v>
      </c>
      <c r="C444" s="66" t="s">
        <v>9</v>
      </c>
      <c r="D444" s="66" t="s">
        <v>326</v>
      </c>
      <c r="E444" s="86">
        <f>+IF(ISNUMBER(DATA!H725),DATA!H725,"n/a")</f>
        <v>1222532.75</v>
      </c>
      <c r="F444" s="77">
        <f>+IF(ISNUMBER(DATA!I725),DATA!I725,"n/a")</f>
        <v>-2.1120154126087799E-2</v>
      </c>
      <c r="G444" s="86">
        <f>+IF(ISNUMBER(DATA!R725),DATA!R725,"n/a")</f>
        <v>3901477.19</v>
      </c>
      <c r="H444" s="77">
        <f>+IF(ISNUMBER(DATA!S725),DATA!S725,"n/a")</f>
        <v>-2.2620445336109601E-2</v>
      </c>
      <c r="I444" s="86">
        <f>+IF(ISNUMBER(DATA!AB725),DATA!AB725,"n/a")</f>
        <v>7386855.0199999996</v>
      </c>
      <c r="J444" s="77">
        <f>+IF(ISNUMBER(DATA!AC725),DATA!AC725,"n/a")</f>
        <v>-1.0703731438411501E-2</v>
      </c>
      <c r="K444" s="86">
        <f>+IF(ISNUMBER(DATA!AL725),DATA!AL725,"n/a")</f>
        <v>14814591.720000001</v>
      </c>
      <c r="L444" s="77">
        <f>+IF(ISNUMBER(DATA!AM725),DATA!AM725,"n/a")</f>
        <v>-4.78407667820721E-3</v>
      </c>
      <c r="R444" s="66"/>
      <c r="S444" s="66"/>
      <c r="T444" s="66"/>
      <c r="U444" s="66"/>
      <c r="V444" s="66"/>
      <c r="W444" s="66"/>
      <c r="X444" s="66"/>
      <c r="Y444" s="66"/>
    </row>
    <row r="445" spans="1:25" x14ac:dyDescent="0.2">
      <c r="A445" s="66" t="s">
        <v>12</v>
      </c>
      <c r="B445" s="66" t="s">
        <v>24</v>
      </c>
      <c r="C445" s="66" t="s">
        <v>9</v>
      </c>
      <c r="D445" s="66" t="s">
        <v>327</v>
      </c>
      <c r="E445" s="86">
        <f>+IF(ISNUMBER(DATA!H726),DATA!H726,"n/a")</f>
        <v>9217094.8399999999</v>
      </c>
      <c r="F445" s="77">
        <f>+IF(ISNUMBER(DATA!I726),DATA!I726,"n/a")</f>
        <v>1.0713558754928101E-2</v>
      </c>
      <c r="G445" s="86">
        <f>+IF(ISNUMBER(DATA!R726),DATA!R726,"n/a")</f>
        <v>30858683.43</v>
      </c>
      <c r="H445" s="77">
        <f>+IF(ISNUMBER(DATA!S726),DATA!S726,"n/a")</f>
        <v>1.3947209888414001E-2</v>
      </c>
      <c r="I445" s="86">
        <f>+IF(ISNUMBER(DATA!AB726),DATA!AB726,"n/a")</f>
        <v>56582478.799999997</v>
      </c>
      <c r="J445" s="77">
        <f>+IF(ISNUMBER(DATA!AC726),DATA!AC726,"n/a")</f>
        <v>5.3296276035782802E-3</v>
      </c>
      <c r="K445" s="86">
        <f>+IF(ISNUMBER(DATA!AL726),DATA!AL726,"n/a")</f>
        <v>112274513.48999999</v>
      </c>
      <c r="L445" s="77">
        <f>+IF(ISNUMBER(DATA!AM726),DATA!AM726,"n/a")</f>
        <v>6.32362505895122E-3</v>
      </c>
      <c r="R445" s="66"/>
      <c r="S445" s="66"/>
      <c r="T445" s="66"/>
      <c r="U445" s="66"/>
      <c r="V445" s="66"/>
      <c r="W445" s="66"/>
      <c r="X445" s="66"/>
      <c r="Y445" s="66"/>
    </row>
    <row r="446" spans="1:25" x14ac:dyDescent="0.2">
      <c r="E446" s="80"/>
      <c r="F446" s="77"/>
      <c r="G446" s="81"/>
      <c r="H446" s="77"/>
      <c r="I446" s="81"/>
      <c r="J446" s="82"/>
      <c r="K446" s="81"/>
      <c r="L446" s="77"/>
      <c r="R446" s="66"/>
      <c r="S446" s="66"/>
      <c r="T446" s="66"/>
      <c r="U446" s="66"/>
      <c r="V446" s="66"/>
      <c r="W446" s="66"/>
      <c r="X446" s="66"/>
      <c r="Y446" s="66"/>
    </row>
    <row r="447" spans="1:25" x14ac:dyDescent="0.2">
      <c r="A447" s="66" t="s">
        <v>12</v>
      </c>
      <c r="B447" s="66" t="s">
        <v>24</v>
      </c>
      <c r="C447" s="66" t="s">
        <v>25</v>
      </c>
      <c r="D447" s="66" t="s">
        <v>319</v>
      </c>
      <c r="E447" s="86">
        <f>+IF(ISNUMBER(DATA!J718),DATA!J718,"n/a")</f>
        <v>1827392.91</v>
      </c>
      <c r="F447" s="77">
        <f>+IF(ISNUMBER(DATA!K718),DATA!K718,"n/a")</f>
        <v>8.1106106740052794E-3</v>
      </c>
      <c r="G447" s="86">
        <f>+IF(ISNUMBER(DATA!T718),DATA!T718,"n/a")</f>
        <v>5909610.4199999999</v>
      </c>
      <c r="H447" s="77">
        <f>+IF(ISNUMBER(DATA!U718),DATA!U718,"n/a")</f>
        <v>4.50561320912405E-2</v>
      </c>
      <c r="I447" s="86">
        <f>+IF(ISNUMBER(DATA!AD718),DATA!AD718,"n/a")</f>
        <v>11026189.34</v>
      </c>
      <c r="J447" s="77">
        <f>+IF(ISNUMBER(DATA!AE718),DATA!AE718,"n/a")</f>
        <v>4.3623002875547497E-2</v>
      </c>
      <c r="K447" s="86">
        <f>+IF(ISNUMBER(DATA!AN718),DATA!AN718,"n/a")</f>
        <v>21630094.239999998</v>
      </c>
      <c r="L447" s="77">
        <f>+IF(ISNUMBER(DATA!AO718),DATA!AO718,"n/a")</f>
        <v>5.6954528463807601E-2</v>
      </c>
      <c r="R447" s="66"/>
      <c r="S447" s="66"/>
      <c r="T447" s="66"/>
      <c r="U447" s="66"/>
      <c r="V447" s="66"/>
      <c r="W447" s="66"/>
      <c r="X447" s="66"/>
      <c r="Y447" s="66"/>
    </row>
    <row r="448" spans="1:25" x14ac:dyDescent="0.2">
      <c r="A448" s="66" t="s">
        <v>12</v>
      </c>
      <c r="B448" s="66" t="s">
        <v>24</v>
      </c>
      <c r="C448" s="66" t="s">
        <v>25</v>
      </c>
      <c r="D448" s="66" t="s">
        <v>320</v>
      </c>
      <c r="E448" s="86">
        <f>+IF(ISNUMBER(DATA!J719),DATA!J719,"n/a")</f>
        <v>2267311.6800000002</v>
      </c>
      <c r="F448" s="77">
        <f>+IF(ISNUMBER(DATA!K719),DATA!K719,"n/a")</f>
        <v>-2.6851923957400999E-3</v>
      </c>
      <c r="G448" s="86">
        <f>+IF(ISNUMBER(DATA!T719),DATA!T719,"n/a")</f>
        <v>6895557.1399999997</v>
      </c>
      <c r="H448" s="77">
        <f>+IF(ISNUMBER(DATA!U719),DATA!U719,"n/a")</f>
        <v>2.2640732655245601E-2</v>
      </c>
      <c r="I448" s="86">
        <f>+IF(ISNUMBER(DATA!AD719),DATA!AD719,"n/a")</f>
        <v>12894917.09</v>
      </c>
      <c r="J448" s="77">
        <f>+IF(ISNUMBER(DATA!AE719),DATA!AE719,"n/a")</f>
        <v>-2.6460423187034499E-2</v>
      </c>
      <c r="K448" s="86">
        <f>+IF(ISNUMBER(DATA!AN719),DATA!AN719,"n/a")</f>
        <v>25883156.25</v>
      </c>
      <c r="L448" s="77">
        <f>+IF(ISNUMBER(DATA!AO719),DATA!AO719,"n/a")</f>
        <v>-1.5212810718975799E-2</v>
      </c>
      <c r="R448" s="66"/>
      <c r="S448" s="66"/>
      <c r="T448" s="66"/>
      <c r="U448" s="66"/>
      <c r="V448" s="66"/>
      <c r="W448" s="66"/>
      <c r="X448" s="66"/>
      <c r="Y448" s="66"/>
    </row>
    <row r="449" spans="1:25" x14ac:dyDescent="0.2">
      <c r="A449" s="66" t="s">
        <v>12</v>
      </c>
      <c r="B449" s="66" t="s">
        <v>24</v>
      </c>
      <c r="C449" s="66" t="s">
        <v>25</v>
      </c>
      <c r="D449" s="66" t="s">
        <v>321</v>
      </c>
      <c r="E449" s="86">
        <f>+IF(ISNUMBER(DATA!J720),DATA!J720,"n/a")</f>
        <v>1266714.1599999999</v>
      </c>
      <c r="F449" s="77">
        <f>+IF(ISNUMBER(DATA!K720),DATA!K720,"n/a")</f>
        <v>-6.7102664929500302E-2</v>
      </c>
      <c r="G449" s="86">
        <f>+IF(ISNUMBER(DATA!T720),DATA!T720,"n/a")</f>
        <v>3971338.56</v>
      </c>
      <c r="H449" s="77">
        <f>+IF(ISNUMBER(DATA!U720),DATA!U720,"n/a")</f>
        <v>-0.105832885254053</v>
      </c>
      <c r="I449" s="86">
        <f>+IF(ISNUMBER(DATA!AD720),DATA!AD720,"n/a")</f>
        <v>7548261.1500000004</v>
      </c>
      <c r="J449" s="77">
        <f>+IF(ISNUMBER(DATA!AE720),DATA!AE720,"n/a")</f>
        <v>-0.121000772234893</v>
      </c>
      <c r="K449" s="86">
        <f>+IF(ISNUMBER(DATA!AN720),DATA!AN720,"n/a")</f>
        <v>15790912.09</v>
      </c>
      <c r="L449" s="77">
        <f>+IF(ISNUMBER(DATA!AO720),DATA!AO720,"n/a")</f>
        <v>-9.3825745016895196E-2</v>
      </c>
      <c r="R449" s="66"/>
      <c r="S449" s="66"/>
      <c r="T449" s="66"/>
      <c r="U449" s="66"/>
      <c r="V449" s="66"/>
      <c r="W449" s="66"/>
      <c r="X449" s="66"/>
      <c r="Y449" s="66"/>
    </row>
    <row r="450" spans="1:25" x14ac:dyDescent="0.2">
      <c r="A450" s="66" t="s">
        <v>12</v>
      </c>
      <c r="B450" s="66" t="s">
        <v>24</v>
      </c>
      <c r="C450" s="66" t="s">
        <v>25</v>
      </c>
      <c r="D450" s="66" t="s">
        <v>322</v>
      </c>
      <c r="E450" s="86">
        <f>+IF(ISNUMBER(DATA!J721),DATA!J721,"n/a")</f>
        <v>3088400.69</v>
      </c>
      <c r="F450" s="77">
        <f>+IF(ISNUMBER(DATA!K721),DATA!K721,"n/a")</f>
        <v>0.1219554065402</v>
      </c>
      <c r="G450" s="86">
        <f>+IF(ISNUMBER(DATA!T721),DATA!T721,"n/a")</f>
        <v>11017578.23</v>
      </c>
      <c r="H450" s="77">
        <f>+IF(ISNUMBER(DATA!U721),DATA!U721,"n/a")</f>
        <v>7.6319621179291905E-2</v>
      </c>
      <c r="I450" s="86">
        <f>+IF(ISNUMBER(DATA!AD721),DATA!AD721,"n/a")</f>
        <v>19875413.5</v>
      </c>
      <c r="J450" s="77">
        <f>+IF(ISNUMBER(DATA!AE721),DATA!AE721,"n/a")</f>
        <v>5.17536491093116E-2</v>
      </c>
      <c r="K450" s="86">
        <f>+IF(ISNUMBER(DATA!AN721),DATA!AN721,"n/a")</f>
        <v>38266233.600000001</v>
      </c>
      <c r="L450" s="77">
        <f>+IF(ISNUMBER(DATA!AO721),DATA!AO721,"n/a")</f>
        <v>2.88478181611109E-2</v>
      </c>
      <c r="R450" s="66"/>
      <c r="S450" s="66"/>
      <c r="T450" s="66"/>
      <c r="U450" s="66"/>
      <c r="V450" s="66"/>
      <c r="W450" s="66"/>
      <c r="X450" s="66"/>
      <c r="Y450" s="66"/>
    </row>
    <row r="451" spans="1:25" x14ac:dyDescent="0.2">
      <c r="A451" s="66" t="s">
        <v>12</v>
      </c>
      <c r="B451" s="66" t="s">
        <v>24</v>
      </c>
      <c r="C451" s="66" t="s">
        <v>25</v>
      </c>
      <c r="D451" s="66" t="s">
        <v>323</v>
      </c>
      <c r="E451" s="86">
        <f>+IF(ISNUMBER(DATA!J722),DATA!J722,"n/a")</f>
        <v>1419391.22</v>
      </c>
      <c r="F451" s="77">
        <f>+IF(ISNUMBER(DATA!K722),DATA!K722,"n/a")</f>
        <v>-1.5740599208819501E-2</v>
      </c>
      <c r="G451" s="86">
        <f>+IF(ISNUMBER(DATA!T722),DATA!T722,"n/a")</f>
        <v>4179329.73</v>
      </c>
      <c r="H451" s="77">
        <f>+IF(ISNUMBER(DATA!U722),DATA!U722,"n/a")</f>
        <v>9.0620165199244193E-2</v>
      </c>
      <c r="I451" s="86">
        <f>+IF(ISNUMBER(DATA!AD722),DATA!AD722,"n/a")</f>
        <v>7401816.4500000002</v>
      </c>
      <c r="J451" s="77">
        <f>+IF(ISNUMBER(DATA!AE722),DATA!AE722,"n/a")</f>
        <v>4.2254403176417397E-2</v>
      </c>
      <c r="K451" s="86">
        <f>+IF(ISNUMBER(DATA!AN722),DATA!AN722,"n/a")</f>
        <v>14720396.57</v>
      </c>
      <c r="L451" s="77">
        <f>+IF(ISNUMBER(DATA!AO722),DATA!AO722,"n/a")</f>
        <v>3.7779661676250298E-2</v>
      </c>
      <c r="R451" s="66"/>
      <c r="S451" s="66"/>
      <c r="T451" s="66"/>
      <c r="U451" s="66"/>
      <c r="V451" s="66"/>
      <c r="W451" s="66"/>
      <c r="X451" s="66"/>
      <c r="Y451" s="66"/>
    </row>
    <row r="452" spans="1:25" x14ac:dyDescent="0.2">
      <c r="A452" s="66" t="s">
        <v>12</v>
      </c>
      <c r="B452" s="66" t="s">
        <v>24</v>
      </c>
      <c r="C452" s="66" t="s">
        <v>25</v>
      </c>
      <c r="D452" s="66" t="s">
        <v>324</v>
      </c>
      <c r="E452" s="86">
        <f>+IF(ISNUMBER(DATA!J723),DATA!J723,"n/a")</f>
        <v>1269529.0900000001</v>
      </c>
      <c r="F452" s="77">
        <f>+IF(ISNUMBER(DATA!K723),DATA!K723,"n/a")</f>
        <v>-1.9032762349561302E-2</v>
      </c>
      <c r="G452" s="86">
        <f>+IF(ISNUMBER(DATA!T723),DATA!T723,"n/a")</f>
        <v>3890559.09</v>
      </c>
      <c r="H452" s="77">
        <f>+IF(ISNUMBER(DATA!U723),DATA!U723,"n/a")</f>
        <v>-1.2236782428404799E-2</v>
      </c>
      <c r="I452" s="86">
        <f>+IF(ISNUMBER(DATA!AD723),DATA!AD723,"n/a")</f>
        <v>7708668.2199999997</v>
      </c>
      <c r="J452" s="77">
        <f>+IF(ISNUMBER(DATA!AE723),DATA!AE723,"n/a")</f>
        <v>-3.4880878704500101E-2</v>
      </c>
      <c r="K452" s="86">
        <f>+IF(ISNUMBER(DATA!AN723),DATA!AN723,"n/a")</f>
        <v>16139924.77</v>
      </c>
      <c r="L452" s="77">
        <f>+IF(ISNUMBER(DATA!AO723),DATA!AO723,"n/a")</f>
        <v>-4.6201952829525099E-2</v>
      </c>
      <c r="R452" s="66"/>
      <c r="S452" s="66"/>
      <c r="T452" s="66"/>
      <c r="U452" s="66"/>
      <c r="V452" s="66"/>
      <c r="W452" s="66"/>
      <c r="X452" s="66"/>
      <c r="Y452" s="66"/>
    </row>
    <row r="453" spans="1:25" x14ac:dyDescent="0.2">
      <c r="A453" s="66" t="s">
        <v>12</v>
      </c>
      <c r="B453" s="66" t="s">
        <v>24</v>
      </c>
      <c r="C453" s="66" t="s">
        <v>25</v>
      </c>
      <c r="D453" s="66" t="s">
        <v>325</v>
      </c>
      <c r="E453" s="86">
        <f>+IF(ISNUMBER(DATA!J724),DATA!J724,"n/a")</f>
        <v>1442366.72</v>
      </c>
      <c r="F453" s="77">
        <f>+IF(ISNUMBER(DATA!K724),DATA!K724,"n/a")</f>
        <v>-3.7035189932133498E-2</v>
      </c>
      <c r="G453" s="86">
        <f>+IF(ISNUMBER(DATA!T724),DATA!T724,"n/a")</f>
        <v>4496682.8499999996</v>
      </c>
      <c r="H453" s="77">
        <f>+IF(ISNUMBER(DATA!U724),DATA!U724,"n/a")</f>
        <v>-2.9592588366487999E-2</v>
      </c>
      <c r="I453" s="86">
        <f>+IF(ISNUMBER(DATA!AD724),DATA!AD724,"n/a")</f>
        <v>8489350.1400000006</v>
      </c>
      <c r="J453" s="77">
        <f>+IF(ISNUMBER(DATA!AE724),DATA!AE724,"n/a")</f>
        <v>-2.4044458106670899E-2</v>
      </c>
      <c r="K453" s="86">
        <f>+IF(ISNUMBER(DATA!AN724),DATA!AN724,"n/a")</f>
        <v>16998558.829999998</v>
      </c>
      <c r="L453" s="77">
        <f>+IF(ISNUMBER(DATA!AO724),DATA!AO724,"n/a")</f>
        <v>-3.2140402979664202E-2</v>
      </c>
      <c r="R453" s="66"/>
      <c r="S453" s="66"/>
      <c r="T453" s="66"/>
      <c r="U453" s="66"/>
      <c r="V453" s="66"/>
      <c r="W453" s="66"/>
      <c r="X453" s="66"/>
      <c r="Y453" s="66"/>
    </row>
    <row r="454" spans="1:25" x14ac:dyDescent="0.2">
      <c r="A454" s="66" t="s">
        <v>12</v>
      </c>
      <c r="B454" s="66" t="s">
        <v>24</v>
      </c>
      <c r="C454" s="66" t="s">
        <v>25</v>
      </c>
      <c r="D454" s="66" t="s">
        <v>326</v>
      </c>
      <c r="E454" s="86">
        <f>+IF(ISNUMBER(DATA!J725),DATA!J725,"n/a")</f>
        <v>2013443.28</v>
      </c>
      <c r="F454" s="77">
        <f>+IF(ISNUMBER(DATA!K725),DATA!K725,"n/a")</f>
        <v>-7.6075409458341403E-2</v>
      </c>
      <c r="G454" s="86">
        <f>+IF(ISNUMBER(DATA!T725),DATA!T725,"n/a")</f>
        <v>6395888.75</v>
      </c>
      <c r="H454" s="77">
        <f>+IF(ISNUMBER(DATA!U725),DATA!U725,"n/a")</f>
        <v>-7.1984768828734294E-2</v>
      </c>
      <c r="I454" s="86">
        <f>+IF(ISNUMBER(DATA!AD725),DATA!AD725,"n/a")</f>
        <v>12201781.92</v>
      </c>
      <c r="J454" s="77">
        <f>+IF(ISNUMBER(DATA!AE725),DATA!AE725,"n/a")</f>
        <v>-5.2382753422879E-2</v>
      </c>
      <c r="K454" s="86">
        <f>+IF(ISNUMBER(DATA!AN725),DATA!AN725,"n/a")</f>
        <v>24789408.710000001</v>
      </c>
      <c r="L454" s="77">
        <f>+IF(ISNUMBER(DATA!AO725),DATA!AO725,"n/a")</f>
        <v>-3.1631164646226999E-2</v>
      </c>
      <c r="R454" s="66"/>
      <c r="S454" s="66"/>
      <c r="T454" s="66"/>
      <c r="U454" s="66"/>
      <c r="V454" s="66"/>
      <c r="W454" s="66"/>
      <c r="X454" s="66"/>
      <c r="Y454" s="66"/>
    </row>
    <row r="455" spans="1:25" x14ac:dyDescent="0.2">
      <c r="A455" s="66" t="s">
        <v>12</v>
      </c>
      <c r="B455" s="66" t="s">
        <v>24</v>
      </c>
      <c r="C455" s="66" t="s">
        <v>25</v>
      </c>
      <c r="D455" s="66" t="s">
        <v>327</v>
      </c>
      <c r="E455" s="86">
        <f>+IF(ISNUMBER(DATA!J726),DATA!J726,"n/a")</f>
        <v>14594549.859999999</v>
      </c>
      <c r="F455" s="77">
        <f>+IF(ISNUMBER(DATA!K726),DATA!K726,"n/a")</f>
        <v>-1.0540508720130301E-3</v>
      </c>
      <c r="G455" s="86">
        <f>+IF(ISNUMBER(DATA!T726),DATA!T726,"n/a")</f>
        <v>46756545.07</v>
      </c>
      <c r="H455" s="77">
        <f>+IF(ISNUMBER(DATA!U726),DATA!U726,"n/a")</f>
        <v>8.2907043490934498E-3</v>
      </c>
      <c r="I455" s="86">
        <f>+IF(ISNUMBER(DATA!AD726),DATA!AD726,"n/a")</f>
        <v>87146398.219999999</v>
      </c>
      <c r="J455" s="77">
        <f>+IF(ISNUMBER(DATA!AE726),DATA!AE726,"n/a")</f>
        <v>-9.2408989696811192E-3</v>
      </c>
      <c r="K455" s="86">
        <f>+IF(ISNUMBER(DATA!AN726),DATA!AN726,"n/a")</f>
        <v>174218685.59999999</v>
      </c>
      <c r="L455" s="77">
        <f>+IF(ISNUMBER(DATA!AO726),DATA!AO726,"n/a")</f>
        <v>-8.0649497707682306E-3</v>
      </c>
      <c r="R455" s="66"/>
      <c r="S455" s="66"/>
      <c r="T455" s="66"/>
      <c r="U455" s="66"/>
      <c r="V455" s="66"/>
      <c r="W455" s="66"/>
      <c r="X455" s="66"/>
      <c r="Y455" s="66"/>
    </row>
    <row r="456" spans="1:25" x14ac:dyDescent="0.2">
      <c r="E456" s="80"/>
      <c r="F456" s="77"/>
      <c r="G456" s="81"/>
      <c r="H456" s="77"/>
      <c r="I456" s="81"/>
      <c r="J456" s="82"/>
      <c r="K456" s="81"/>
      <c r="L456" s="77"/>
      <c r="R456" s="66"/>
      <c r="S456" s="66"/>
      <c r="T456" s="66"/>
      <c r="U456" s="66"/>
      <c r="V456" s="66"/>
      <c r="W456" s="66"/>
      <c r="X456" s="66"/>
      <c r="Y456" s="66"/>
    </row>
    <row r="457" spans="1:25" x14ac:dyDescent="0.2">
      <c r="A457" s="66" t="s">
        <v>12</v>
      </c>
      <c r="B457" s="66" t="s">
        <v>24</v>
      </c>
      <c r="C457" s="66" t="s">
        <v>10</v>
      </c>
      <c r="D457" s="66" t="s">
        <v>319</v>
      </c>
      <c r="E457" s="87">
        <f>+IF(ISNUMBER(DATA!L718),DATA!L718,"n/a")</f>
        <v>3.5768992663421102</v>
      </c>
      <c r="F457" s="77">
        <f>+IF(ISNUMBER(DATA!M718),DATA!M718,"n/a")</f>
        <v>4.4428596088957897E-2</v>
      </c>
      <c r="G457" s="87">
        <f>+IF(ISNUMBER(DATA!V718),DATA!V718,"n/a")</f>
        <v>3.57522022264201</v>
      </c>
      <c r="H457" s="77">
        <f>+IF(ISNUMBER(DATA!W718),DATA!W718,"n/a")</f>
        <v>4.2275282308773303E-2</v>
      </c>
      <c r="I457" s="87">
        <f>+IF(ISNUMBER(DATA!AF718),DATA!AF718,"n/a")</f>
        <v>3.5220527324849402</v>
      </c>
      <c r="J457" s="77">
        <f>+IF(ISNUMBER(DATA!AG718),DATA!AG718,"n/a")</f>
        <v>2.9840594663908999E-2</v>
      </c>
      <c r="K457" s="87">
        <f>+IF(ISNUMBER(DATA!AP718),DATA!AP718,"n/a")</f>
        <v>3.4744658777617299</v>
      </c>
      <c r="L457" s="77">
        <f>+IF(ISNUMBER(DATA!AQ718),DATA!AQ718,"n/a")</f>
        <v>8.5544472709992696E-3</v>
      </c>
      <c r="R457" s="66"/>
      <c r="S457" s="66"/>
      <c r="T457" s="66"/>
      <c r="U457" s="66"/>
      <c r="V457" s="66"/>
      <c r="W457" s="66"/>
      <c r="X457" s="66"/>
      <c r="Y457" s="66"/>
    </row>
    <row r="458" spans="1:25" x14ac:dyDescent="0.2">
      <c r="A458" s="66" t="s">
        <v>12</v>
      </c>
      <c r="B458" s="66" t="s">
        <v>24</v>
      </c>
      <c r="C458" s="66" t="s">
        <v>10</v>
      </c>
      <c r="D458" s="66" t="s">
        <v>320</v>
      </c>
      <c r="E458" s="87">
        <f>+IF(ISNUMBER(DATA!L719),DATA!L719,"n/a")</f>
        <v>3.3593066941227301</v>
      </c>
      <c r="F458" s="77">
        <f>+IF(ISNUMBER(DATA!M719),DATA!M719,"n/a")</f>
        <v>1.746222711302E-2</v>
      </c>
      <c r="G458" s="87">
        <f>+IF(ISNUMBER(DATA!V719),DATA!V719,"n/a")</f>
        <v>3.3638961332986099</v>
      </c>
      <c r="H458" s="77">
        <f>+IF(ISNUMBER(DATA!W719),DATA!W719,"n/a")</f>
        <v>-4.9578709165234297E-3</v>
      </c>
      <c r="I458" s="87">
        <f>+IF(ISNUMBER(DATA!AF719),DATA!AF719,"n/a")</f>
        <v>3.3672084505654598</v>
      </c>
      <c r="J458" s="77">
        <f>+IF(ISNUMBER(DATA!AG719),DATA!AG719,"n/a")</f>
        <v>4.8018045749279601E-3</v>
      </c>
      <c r="K458" s="87">
        <f>+IF(ISNUMBER(DATA!AP719),DATA!AP719,"n/a")</f>
        <v>3.40149482973428</v>
      </c>
      <c r="L458" s="77">
        <f>+IF(ISNUMBER(DATA!AQ719),DATA!AQ719,"n/a")</f>
        <v>1.2108195132235501E-2</v>
      </c>
      <c r="R458" s="66"/>
      <c r="S458" s="66"/>
      <c r="T458" s="66"/>
      <c r="U458" s="66"/>
      <c r="V458" s="66"/>
      <c r="W458" s="66"/>
      <c r="X458" s="66"/>
      <c r="Y458" s="66"/>
    </row>
    <row r="459" spans="1:25" x14ac:dyDescent="0.2">
      <c r="A459" s="66" t="s">
        <v>12</v>
      </c>
      <c r="B459" s="66" t="s">
        <v>24</v>
      </c>
      <c r="C459" s="66" t="s">
        <v>10</v>
      </c>
      <c r="D459" s="66" t="s">
        <v>321</v>
      </c>
      <c r="E459" s="87">
        <f>+IF(ISNUMBER(DATA!L720),DATA!L720,"n/a")</f>
        <v>3.5955043279658701</v>
      </c>
      <c r="F459" s="77">
        <f>+IF(ISNUMBER(DATA!M720),DATA!M720,"n/a")</f>
        <v>2.9474066211788601E-2</v>
      </c>
      <c r="G459" s="87">
        <f>+IF(ISNUMBER(DATA!V720),DATA!V720,"n/a")</f>
        <v>3.53094143474127</v>
      </c>
      <c r="H459" s="77">
        <f>+IF(ISNUMBER(DATA!W720),DATA!W720,"n/a")</f>
        <v>2.5346606213983401E-2</v>
      </c>
      <c r="I459" s="87">
        <f>+IF(ISNUMBER(DATA!AF720),DATA!AF720,"n/a")</f>
        <v>3.51427166772321</v>
      </c>
      <c r="J459" s="77">
        <f>+IF(ISNUMBER(DATA!AG720),DATA!AG720,"n/a")</f>
        <v>1.28208626112259E-2</v>
      </c>
      <c r="K459" s="87">
        <f>+IF(ISNUMBER(DATA!AP720),DATA!AP720,"n/a")</f>
        <v>3.4800895116320998</v>
      </c>
      <c r="L459" s="77">
        <f>+IF(ISNUMBER(DATA!AQ720),DATA!AQ720,"n/a")</f>
        <v>-2.4031575724350498E-3</v>
      </c>
      <c r="R459" s="66"/>
      <c r="S459" s="66"/>
      <c r="T459" s="66"/>
      <c r="U459" s="66"/>
      <c r="V459" s="66"/>
      <c r="W459" s="66"/>
      <c r="X459" s="66"/>
      <c r="Y459" s="66"/>
    </row>
    <row r="460" spans="1:25" x14ac:dyDescent="0.2">
      <c r="A460" s="66" t="s">
        <v>12</v>
      </c>
      <c r="B460" s="66" t="s">
        <v>24</v>
      </c>
      <c r="C460" s="66" t="s">
        <v>10</v>
      </c>
      <c r="D460" s="66" t="s">
        <v>322</v>
      </c>
      <c r="E460" s="87">
        <f>+IF(ISNUMBER(DATA!L721),DATA!L721,"n/a")</f>
        <v>3.6404325009727301</v>
      </c>
      <c r="F460" s="77">
        <f>+IF(ISNUMBER(DATA!M721),DATA!M721,"n/a")</f>
        <v>1.33998132766416E-2</v>
      </c>
      <c r="G460" s="87">
        <f>+IF(ISNUMBER(DATA!V721),DATA!V721,"n/a")</f>
        <v>3.2985295931313301</v>
      </c>
      <c r="H460" s="77">
        <f>+IF(ISNUMBER(DATA!W721),DATA!W721,"n/a")</f>
        <v>-2.5460274453341501E-2</v>
      </c>
      <c r="I460" s="87">
        <f>+IF(ISNUMBER(DATA!AF721),DATA!AF721,"n/a")</f>
        <v>3.33011250281114</v>
      </c>
      <c r="J460" s="77">
        <f>+IF(ISNUMBER(DATA!AG721),DATA!AG721,"n/a")</f>
        <v>-3.19112552447035E-2</v>
      </c>
      <c r="K460" s="87">
        <f>+IF(ISNUMBER(DATA!AP721),DATA!AP721,"n/a")</f>
        <v>3.3806202535645302</v>
      </c>
      <c r="L460" s="77">
        <f>+IF(ISNUMBER(DATA!AQ721),DATA!AQ721,"n/a")</f>
        <v>-2.7655562899853599E-2</v>
      </c>
      <c r="R460" s="66"/>
      <c r="S460" s="66"/>
      <c r="T460" s="66"/>
      <c r="U460" s="66"/>
      <c r="V460" s="66"/>
      <c r="W460" s="66"/>
      <c r="X460" s="66"/>
      <c r="Y460" s="66"/>
    </row>
    <row r="461" spans="1:25" x14ac:dyDescent="0.2">
      <c r="A461" s="66" t="s">
        <v>12</v>
      </c>
      <c r="B461" s="66" t="s">
        <v>24</v>
      </c>
      <c r="C461" s="66" t="s">
        <v>10</v>
      </c>
      <c r="D461" s="66" t="s">
        <v>323</v>
      </c>
      <c r="E461" s="87">
        <f>+IF(ISNUMBER(DATA!L722),DATA!L722,"n/a")</f>
        <v>3.0726393667070302</v>
      </c>
      <c r="F461" s="77">
        <f>+IF(ISNUMBER(DATA!M722),DATA!M722,"n/a")</f>
        <v>7.2463793293459297E-3</v>
      </c>
      <c r="G461" s="87">
        <f>+IF(ISNUMBER(DATA!V722),DATA!V722,"n/a")</f>
        <v>3.19685406353392</v>
      </c>
      <c r="H461" s="77">
        <f>+IF(ISNUMBER(DATA!W722),DATA!W722,"n/a")</f>
        <v>-3.25902086968003E-2</v>
      </c>
      <c r="I461" s="87">
        <f>+IF(ISNUMBER(DATA!AF722),DATA!AF722,"n/a")</f>
        <v>3.25218943134431</v>
      </c>
      <c r="J461" s="77">
        <f>+IF(ISNUMBER(DATA!AG722),DATA!AG722,"n/a")</f>
        <v>-2.8133344679634999E-2</v>
      </c>
      <c r="K461" s="87">
        <f>+IF(ISNUMBER(DATA!AP722),DATA!AP722,"n/a")</f>
        <v>3.2731321791687602</v>
      </c>
      <c r="L461" s="77">
        <f>+IF(ISNUMBER(DATA!AQ722),DATA!AQ722,"n/a")</f>
        <v>-1.36073914692193E-2</v>
      </c>
      <c r="R461" s="66"/>
      <c r="S461" s="66"/>
      <c r="T461" s="66"/>
      <c r="U461" s="66"/>
      <c r="V461" s="66"/>
      <c r="W461" s="66"/>
      <c r="X461" s="66"/>
      <c r="Y461" s="66"/>
    </row>
    <row r="462" spans="1:25" x14ac:dyDescent="0.2">
      <c r="A462" s="66" t="s">
        <v>12</v>
      </c>
      <c r="B462" s="66" t="s">
        <v>24</v>
      </c>
      <c r="C462" s="66" t="s">
        <v>10</v>
      </c>
      <c r="D462" s="66" t="s">
        <v>324</v>
      </c>
      <c r="E462" s="87">
        <f>+IF(ISNUMBER(DATA!L723),DATA!L723,"n/a")</f>
        <v>3.7809085942562799</v>
      </c>
      <c r="F462" s="77">
        <f>+IF(ISNUMBER(DATA!M723),DATA!M723,"n/a")</f>
        <v>4.8999387204500998E-2</v>
      </c>
      <c r="G462" s="87">
        <f>+IF(ISNUMBER(DATA!V723),DATA!V723,"n/a")</f>
        <v>3.80328695859912</v>
      </c>
      <c r="H462" s="77">
        <f>+IF(ISNUMBER(DATA!W723),DATA!W723,"n/a")</f>
        <v>6.08263374999592E-2</v>
      </c>
      <c r="I462" s="87">
        <f>+IF(ISNUMBER(DATA!AF723),DATA!AF723,"n/a")</f>
        <v>3.7371476080830299</v>
      </c>
      <c r="J462" s="77">
        <f>+IF(ISNUMBER(DATA!AG723),DATA!AG723,"n/a")</f>
        <v>4.9134499715773397E-2</v>
      </c>
      <c r="K462" s="87">
        <f>+IF(ISNUMBER(DATA!AP723),DATA!AP723,"n/a")</f>
        <v>3.6491717950916698</v>
      </c>
      <c r="L462" s="77">
        <f>+IF(ISNUMBER(DATA!AQ723),DATA!AQ723,"n/a")</f>
        <v>3.3834960692831297E-2</v>
      </c>
      <c r="R462" s="66"/>
      <c r="S462" s="66"/>
      <c r="T462" s="66"/>
      <c r="U462" s="66"/>
      <c r="V462" s="66"/>
      <c r="W462" s="66"/>
      <c r="X462" s="66"/>
      <c r="Y462" s="66"/>
    </row>
    <row r="463" spans="1:25" x14ac:dyDescent="0.2">
      <c r="A463" s="66" t="s">
        <v>12</v>
      </c>
      <c r="B463" s="66" t="s">
        <v>24</v>
      </c>
      <c r="C463" s="66" t="s">
        <v>10</v>
      </c>
      <c r="D463" s="66" t="s">
        <v>325</v>
      </c>
      <c r="E463" s="87">
        <f>+IF(ISNUMBER(DATA!L724),DATA!L724,"n/a")</f>
        <v>3.6682165846052501</v>
      </c>
      <c r="F463" s="77">
        <f>+IF(ISNUMBER(DATA!M724),DATA!M724,"n/a")</f>
        <v>3.2022579418240001E-2</v>
      </c>
      <c r="G463" s="87">
        <f>+IF(ISNUMBER(DATA!V724),DATA!V724,"n/a")</f>
        <v>3.5929697466220598</v>
      </c>
      <c r="H463" s="77">
        <f>+IF(ISNUMBER(DATA!W724),DATA!W724,"n/a")</f>
        <v>3.12162185986577E-2</v>
      </c>
      <c r="I463" s="87">
        <f>+IF(ISNUMBER(DATA!AF724),DATA!AF724,"n/a")</f>
        <v>3.5667231028278499</v>
      </c>
      <c r="J463" s="77">
        <f>+IF(ISNUMBER(DATA!AG724),DATA!AG724,"n/a")</f>
        <v>1.9776111687107901E-2</v>
      </c>
      <c r="K463" s="87">
        <f>+IF(ISNUMBER(DATA!AP724),DATA!AP724,"n/a")</f>
        <v>3.52578981567139</v>
      </c>
      <c r="L463" s="77">
        <f>+IF(ISNUMBER(DATA!AQ724),DATA!AQ724,"n/a")</f>
        <v>1.1486231347162999E-2</v>
      </c>
      <c r="R463" s="66"/>
      <c r="S463" s="66"/>
      <c r="T463" s="66"/>
      <c r="U463" s="66"/>
      <c r="V463" s="66"/>
      <c r="W463" s="66"/>
      <c r="X463" s="66"/>
      <c r="Y463" s="66"/>
    </row>
    <row r="464" spans="1:25" x14ac:dyDescent="0.2">
      <c r="A464" s="66" t="s">
        <v>12</v>
      </c>
      <c r="B464" s="66" t="s">
        <v>24</v>
      </c>
      <c r="C464" s="66" t="s">
        <v>10</v>
      </c>
      <c r="D464" s="66" t="s">
        <v>326</v>
      </c>
      <c r="E464" s="87">
        <f>+IF(ISNUMBER(DATA!L725),DATA!L725,"n/a")</f>
        <v>3.6601922361589101</v>
      </c>
      <c r="F464" s="77">
        <f>+IF(ISNUMBER(DATA!M725),DATA!M725,"n/a")</f>
        <v>1.04178168979936E-2</v>
      </c>
      <c r="G464" s="87">
        <f>+IF(ISNUMBER(DATA!V725),DATA!V725,"n/a")</f>
        <v>3.6796881977925899</v>
      </c>
      <c r="H464" s="77">
        <f>+IF(ISNUMBER(DATA!W725),DATA!W725,"n/a")</f>
        <v>1.31238815272917E-2</v>
      </c>
      <c r="I464" s="87">
        <f>+IF(ISNUMBER(DATA!AF725),DATA!AF725,"n/a")</f>
        <v>3.64760432106057</v>
      </c>
      <c r="J464" s="77">
        <f>+IF(ISNUMBER(DATA!AG725),DATA!AG725,"n/a")</f>
        <v>3.9107644930728496E-3</v>
      </c>
      <c r="K464" s="87">
        <f>+IF(ISNUMBER(DATA!AP725),DATA!AP725,"n/a")</f>
        <v>3.61371653649595</v>
      </c>
      <c r="L464" s="77">
        <f>+IF(ISNUMBER(DATA!AQ725),DATA!AQ725,"n/a")</f>
        <v>-7.3455686771678403E-3</v>
      </c>
      <c r="R464" s="66"/>
      <c r="S464" s="66"/>
      <c r="T464" s="66"/>
      <c r="U464" s="66"/>
      <c r="V464" s="66"/>
      <c r="W464" s="66"/>
      <c r="X464" s="66"/>
      <c r="Y464" s="66"/>
    </row>
    <row r="465" spans="1:25" x14ac:dyDescent="0.2">
      <c r="A465" s="66" t="s">
        <v>12</v>
      </c>
      <c r="B465" s="66" t="s">
        <v>24</v>
      </c>
      <c r="C465" s="66" t="s">
        <v>10</v>
      </c>
      <c r="D465" s="66" t="s">
        <v>327</v>
      </c>
      <c r="E465" s="87">
        <f>+IF(ISNUMBER(DATA!L726),DATA!L726,"n/a")</f>
        <v>3.5532945367848701</v>
      </c>
      <c r="F465" s="77">
        <f>+IF(ISNUMBER(DATA!M726),DATA!M726,"n/a")</f>
        <v>2.4295985942373002E-2</v>
      </c>
      <c r="G465" s="87">
        <f>+IF(ISNUMBER(DATA!V726),DATA!V726,"n/a")</f>
        <v>3.4719244015395101</v>
      </c>
      <c r="H465" s="77">
        <f>+IF(ISNUMBER(DATA!W726),DATA!W726,"n/a")</f>
        <v>6.64153016784146E-3</v>
      </c>
      <c r="I465" s="87">
        <f>+IF(ISNUMBER(DATA!AF726),DATA!AF726,"n/a")</f>
        <v>3.4704245378518102</v>
      </c>
      <c r="J465" s="77">
        <f>+IF(ISNUMBER(DATA!AG726),DATA!AG726,"n/a")</f>
        <v>2.08210063776554E-3</v>
      </c>
      <c r="K465" s="87">
        <f>+IF(ISNUMBER(DATA!AP726),DATA!AP726,"n/a")</f>
        <v>3.4663466316838099</v>
      </c>
      <c r="L465" s="77">
        <f>+IF(ISNUMBER(DATA!AQ726),DATA!AQ726,"n/a")</f>
        <v>-1.9582764222476302E-3</v>
      </c>
      <c r="R465" s="66"/>
      <c r="S465" s="66"/>
      <c r="T465" s="66"/>
      <c r="U465" s="66"/>
      <c r="V465" s="66"/>
      <c r="W465" s="66"/>
      <c r="X465" s="66"/>
      <c r="Y465" s="66"/>
    </row>
    <row r="466" spans="1:25" x14ac:dyDescent="0.2">
      <c r="E466" s="88"/>
      <c r="F466" s="77"/>
      <c r="G466" s="89"/>
      <c r="H466" s="77"/>
      <c r="I466" s="89"/>
      <c r="J466" s="82"/>
      <c r="K466" s="89"/>
      <c r="L466" s="77"/>
      <c r="R466" s="66"/>
      <c r="S466" s="66"/>
      <c r="T466" s="66"/>
      <c r="U466" s="66"/>
      <c r="V466" s="66"/>
      <c r="W466" s="66"/>
      <c r="X466" s="66"/>
      <c r="Y466" s="66"/>
    </row>
    <row r="467" spans="1:25" x14ac:dyDescent="0.2">
      <c r="A467" s="66" t="s">
        <v>12</v>
      </c>
      <c r="B467" s="66" t="s">
        <v>24</v>
      </c>
      <c r="C467" s="66" t="s">
        <v>26</v>
      </c>
      <c r="D467" s="66" t="s">
        <v>319</v>
      </c>
      <c r="E467" s="87">
        <f>+IF(ISNUMBER(DATA!N718),DATA!N718,"n/a")</f>
        <v>2.3590977487156799</v>
      </c>
      <c r="F467" s="77">
        <f>+IF(ISNUMBER(DATA!O718),DATA!O718,"n/a")</f>
        <v>3.7116078315348001E-2</v>
      </c>
      <c r="G467" s="87">
        <f>+IF(ISNUMBER(DATA!X718),DATA!X718,"n/a")</f>
        <v>2.3877182736522902</v>
      </c>
      <c r="H467" s="77">
        <f>+IF(ISNUMBER(DATA!Y718),DATA!Y718,"n/a")</f>
        <v>3.71921085392692E-2</v>
      </c>
      <c r="I467" s="87">
        <f>+IF(ISNUMBER(DATA!AH718),DATA!AH718,"n/a")</f>
        <v>2.3481296784987</v>
      </c>
      <c r="J467" s="77">
        <f>+IF(ISNUMBER(DATA!AI718),DATA!AI718,"n/a")</f>
        <v>3.2373279790364203E-2</v>
      </c>
      <c r="K467" s="87">
        <f>+IF(ISNUMBER(DATA!AR718),DATA!AR718,"n/a")</f>
        <v>2.3088162629290498</v>
      </c>
      <c r="L467" s="77">
        <f>+IF(ISNUMBER(DATA!AS718),DATA!AS718,"n/a")</f>
        <v>6.52003879224852E-3</v>
      </c>
      <c r="R467" s="66"/>
      <c r="S467" s="66"/>
      <c r="T467" s="66"/>
      <c r="U467" s="66"/>
      <c r="V467" s="66"/>
      <c r="W467" s="66"/>
      <c r="X467" s="66"/>
      <c r="Y467" s="66"/>
    </row>
    <row r="468" spans="1:25" x14ac:dyDescent="0.2">
      <c r="A468" s="66" t="s">
        <v>12</v>
      </c>
      <c r="B468" s="66" t="s">
        <v>24</v>
      </c>
      <c r="C468" s="66" t="s">
        <v>26</v>
      </c>
      <c r="D468" s="66" t="s">
        <v>320</v>
      </c>
      <c r="E468" s="87">
        <f>+IF(ISNUMBER(DATA!N719),DATA!N719,"n/a")</f>
        <v>2.07841502849754</v>
      </c>
      <c r="F468" s="77">
        <f>+IF(ISNUMBER(DATA!O719),DATA!O719,"n/a")</f>
        <v>2.7412155409085599E-2</v>
      </c>
      <c r="G468" s="87">
        <f>+IF(ISNUMBER(DATA!X719),DATA!X719,"n/a")</f>
        <v>2.1151951312813</v>
      </c>
      <c r="H468" s="77">
        <f>+IF(ISNUMBER(DATA!Y719),DATA!Y719,"n/a")</f>
        <v>-6.4734932884946399E-3</v>
      </c>
      <c r="I468" s="87">
        <f>+IF(ISNUMBER(DATA!AH719),DATA!AH719,"n/a")</f>
        <v>2.1142169995914299</v>
      </c>
      <c r="J468" s="77">
        <f>+IF(ISNUMBER(DATA!AI719),DATA!AI719,"n/a")</f>
        <v>1.6877261630321602E-2</v>
      </c>
      <c r="K468" s="87">
        <f>+IF(ISNUMBER(DATA!AR719),DATA!AR719,"n/a")</f>
        <v>2.1419697333087</v>
      </c>
      <c r="L468" s="77">
        <f>+IF(ISNUMBER(DATA!AS719),DATA!AS719,"n/a")</f>
        <v>2.4229433012532098E-2</v>
      </c>
      <c r="R468" s="66"/>
      <c r="S468" s="66"/>
      <c r="T468" s="66"/>
      <c r="U468" s="66"/>
      <c r="V468" s="66"/>
      <c r="W468" s="66"/>
      <c r="X468" s="66"/>
      <c r="Y468" s="66"/>
    </row>
    <row r="469" spans="1:25" x14ac:dyDescent="0.2">
      <c r="A469" s="66" t="s">
        <v>12</v>
      </c>
      <c r="B469" s="66" t="s">
        <v>24</v>
      </c>
      <c r="C469" s="66" t="s">
        <v>26</v>
      </c>
      <c r="D469" s="66" t="s">
        <v>321</v>
      </c>
      <c r="E469" s="87">
        <f>+IF(ISNUMBER(DATA!N720),DATA!N720,"n/a")</f>
        <v>2.31083954252157</v>
      </c>
      <c r="F469" s="77">
        <f>+IF(ISNUMBER(DATA!O720),DATA!O720,"n/a")</f>
        <v>4.5725452047459897E-2</v>
      </c>
      <c r="G469" s="87">
        <f>+IF(ISNUMBER(DATA!X720),DATA!X720,"n/a")</f>
        <v>2.30790040474414</v>
      </c>
      <c r="H469" s="77">
        <f>+IF(ISNUMBER(DATA!Y720),DATA!Y720,"n/a")</f>
        <v>4.6124131537792899E-2</v>
      </c>
      <c r="I469" s="87">
        <f>+IF(ISNUMBER(DATA!AH720),DATA!AH720,"n/a")</f>
        <v>2.2747431029198002</v>
      </c>
      <c r="J469" s="77">
        <f>+IF(ISNUMBER(DATA!AI720),DATA!AI720,"n/a")</f>
        <v>4.4672197049286801E-2</v>
      </c>
      <c r="K469" s="87">
        <f>+IF(ISNUMBER(DATA!AR720),DATA!AR720,"n/a")</f>
        <v>2.2272991414012702</v>
      </c>
      <c r="L469" s="77">
        <f>+IF(ISNUMBER(DATA!AS720),DATA!AS720,"n/a")</f>
        <v>2.2741646241742599E-2</v>
      </c>
      <c r="R469" s="66"/>
      <c r="S469" s="66"/>
      <c r="T469" s="66"/>
      <c r="U469" s="66"/>
      <c r="V469" s="66"/>
      <c r="W469" s="66"/>
      <c r="X469" s="66"/>
      <c r="Y469" s="66"/>
    </row>
    <row r="470" spans="1:25" x14ac:dyDescent="0.2">
      <c r="A470" s="66" t="s">
        <v>12</v>
      </c>
      <c r="B470" s="66" t="s">
        <v>24</v>
      </c>
      <c r="C470" s="66" t="s">
        <v>26</v>
      </c>
      <c r="D470" s="66" t="s">
        <v>322</v>
      </c>
      <c r="E470" s="87">
        <f>+IF(ISNUMBER(DATA!N721),DATA!N721,"n/a")</f>
        <v>2.3999972134444798</v>
      </c>
      <c r="F470" s="77">
        <f>+IF(ISNUMBER(DATA!O721),DATA!O721,"n/a")</f>
        <v>1.4630701063929601E-2</v>
      </c>
      <c r="G470" s="87">
        <f>+IF(ISNUMBER(DATA!X721),DATA!X721,"n/a")</f>
        <v>2.4503677392994598</v>
      </c>
      <c r="H470" s="77">
        <f>+IF(ISNUMBER(DATA!Y721),DATA!Y721,"n/a")</f>
        <v>-2.16333602277245E-2</v>
      </c>
      <c r="I470" s="87">
        <f>+IF(ISNUMBER(DATA!AH721),DATA!AH721,"n/a")</f>
        <v>2.3399024634129</v>
      </c>
      <c r="J470" s="77">
        <f>+IF(ISNUMBER(DATA!AI721),DATA!AI721,"n/a")</f>
        <v>-9.6602029347412008E-3</v>
      </c>
      <c r="K470" s="87">
        <f>+IF(ISNUMBER(DATA!AR721),DATA!AR721,"n/a")</f>
        <v>2.32768995979787</v>
      </c>
      <c r="L470" s="77">
        <f>+IF(ISNUMBER(DATA!AS721),DATA!AS721,"n/a")</f>
        <v>1.84018532200192E-3</v>
      </c>
      <c r="R470" s="66"/>
      <c r="S470" s="66"/>
      <c r="T470" s="66"/>
      <c r="U470" s="66"/>
      <c r="V470" s="66"/>
      <c r="W470" s="66"/>
      <c r="X470" s="66"/>
      <c r="Y470" s="66"/>
    </row>
    <row r="471" spans="1:25" x14ac:dyDescent="0.2">
      <c r="A471" s="66" t="s">
        <v>12</v>
      </c>
      <c r="B471" s="66" t="s">
        <v>24</v>
      </c>
      <c r="C471" s="66" t="s">
        <v>26</v>
      </c>
      <c r="D471" s="66" t="s">
        <v>323</v>
      </c>
      <c r="E471" s="87">
        <f>+IF(ISNUMBER(DATA!N722),DATA!N722,"n/a")</f>
        <v>1.7455100927001701</v>
      </c>
      <c r="F471" s="77">
        <f>+IF(ISNUMBER(DATA!O722),DATA!O722,"n/a")</f>
        <v>8.7288226617809796E-3</v>
      </c>
      <c r="G471" s="87">
        <f>+IF(ISNUMBER(DATA!X722),DATA!X722,"n/a")</f>
        <v>1.8450731165449299</v>
      </c>
      <c r="H471" s="77">
        <f>+IF(ISNUMBER(DATA!Y722),DATA!Y722,"n/a")</f>
        <v>-4.6878129121248897E-2</v>
      </c>
      <c r="I471" s="87">
        <f>+IF(ISNUMBER(DATA!AH722),DATA!AH722,"n/a")</f>
        <v>1.9103749688361999</v>
      </c>
      <c r="J471" s="77">
        <f>+IF(ISNUMBER(DATA!AI722),DATA!AI722,"n/a")</f>
        <v>-2.7868063246121001E-2</v>
      </c>
      <c r="K471" s="87">
        <f>+IF(ISNUMBER(DATA!AR722),DATA!AR722,"n/a")</f>
        <v>1.9255542542764501</v>
      </c>
      <c r="L471" s="77">
        <f>+IF(ISNUMBER(DATA!AS722),DATA!AS722,"n/a")</f>
        <v>-1.03764698628293E-2</v>
      </c>
      <c r="R471" s="66"/>
      <c r="S471" s="66"/>
      <c r="T471" s="66"/>
      <c r="U471" s="66"/>
      <c r="V471" s="66"/>
      <c r="W471" s="66"/>
      <c r="X471" s="66"/>
      <c r="Y471" s="66"/>
    </row>
    <row r="472" spans="1:25" x14ac:dyDescent="0.2">
      <c r="A472" s="66" t="s">
        <v>12</v>
      </c>
      <c r="B472" s="66" t="s">
        <v>24</v>
      </c>
      <c r="C472" s="66" t="s">
        <v>26</v>
      </c>
      <c r="D472" s="66" t="s">
        <v>324</v>
      </c>
      <c r="E472" s="87">
        <f>+IF(ISNUMBER(DATA!N723),DATA!N723,"n/a")</f>
        <v>2.3773549371759599</v>
      </c>
      <c r="F472" s="77">
        <f>+IF(ISNUMBER(DATA!O723),DATA!O723,"n/a")</f>
        <v>3.6532137101626498E-2</v>
      </c>
      <c r="G472" s="87">
        <f>+IF(ISNUMBER(DATA!X723),DATA!X723,"n/a")</f>
        <v>2.3984669437317301</v>
      </c>
      <c r="H472" s="77">
        <f>+IF(ISNUMBER(DATA!Y723),DATA!Y723,"n/a")</f>
        <v>3.96350551546409E-2</v>
      </c>
      <c r="I472" s="87">
        <f>+IF(ISNUMBER(DATA!AH723),DATA!AH723,"n/a")</f>
        <v>2.3487922703722202</v>
      </c>
      <c r="J472" s="77">
        <f>+IF(ISNUMBER(DATA!AI723),DATA!AI723,"n/a")</f>
        <v>3.0045291929534999E-2</v>
      </c>
      <c r="K472" s="87">
        <f>+IF(ISNUMBER(DATA!AR723),DATA!AR723,"n/a")</f>
        <v>2.3121741644896199</v>
      </c>
      <c r="L472" s="77">
        <f>+IF(ISNUMBER(DATA!AS723),DATA!AS723,"n/a")</f>
        <v>2.38954568044525E-2</v>
      </c>
      <c r="R472" s="66"/>
      <c r="S472" s="66"/>
      <c r="T472" s="66"/>
      <c r="U472" s="66"/>
      <c r="V472" s="66"/>
      <c r="W472" s="66"/>
      <c r="X472" s="66"/>
      <c r="Y472" s="66"/>
    </row>
    <row r="473" spans="1:25" x14ac:dyDescent="0.2">
      <c r="A473" s="66" t="s">
        <v>12</v>
      </c>
      <c r="B473" s="66" t="s">
        <v>24</v>
      </c>
      <c r="C473" s="66" t="s">
        <v>26</v>
      </c>
      <c r="D473" s="66" t="s">
        <v>325</v>
      </c>
      <c r="E473" s="87">
        <f>+IF(ISNUMBER(DATA!N724),DATA!N724,"n/a")</f>
        <v>2.36966463008797</v>
      </c>
      <c r="F473" s="77">
        <f>+IF(ISNUMBER(DATA!O724),DATA!O724,"n/a")</f>
        <v>3.9808567890000403E-2</v>
      </c>
      <c r="G473" s="87">
        <f>+IF(ISNUMBER(DATA!X724),DATA!X724,"n/a")</f>
        <v>2.4199492143414099</v>
      </c>
      <c r="H473" s="77">
        <f>+IF(ISNUMBER(DATA!Y724),DATA!Y724,"n/a")</f>
        <v>5.1872042660677702E-3</v>
      </c>
      <c r="I473" s="87">
        <f>+IF(ISNUMBER(DATA!AH724),DATA!AH724,"n/a")</f>
        <v>2.3964300464110702</v>
      </c>
      <c r="J473" s="77">
        <f>+IF(ISNUMBER(DATA!AI724),DATA!AI724,"n/a")</f>
        <v>6.9327931747594097E-3</v>
      </c>
      <c r="K473" s="87">
        <f>+IF(ISNUMBER(DATA!AR724),DATA!AR724,"n/a")</f>
        <v>2.37429204932192</v>
      </c>
      <c r="L473" s="77">
        <f>+IF(ISNUMBER(DATA!AS724),DATA!AS724,"n/a")</f>
        <v>1.1673070408134201E-2</v>
      </c>
      <c r="R473" s="66"/>
      <c r="S473" s="66"/>
      <c r="T473" s="66"/>
      <c r="U473" s="66"/>
      <c r="V473" s="66"/>
      <c r="W473" s="66"/>
      <c r="X473" s="66"/>
      <c r="Y473" s="66"/>
    </row>
    <row r="474" spans="1:25" x14ac:dyDescent="0.2">
      <c r="A474" s="66" t="s">
        <v>12</v>
      </c>
      <c r="B474" s="66" t="s">
        <v>24</v>
      </c>
      <c r="C474" s="66" t="s">
        <v>26</v>
      </c>
      <c r="D474" s="66" t="s">
        <v>326</v>
      </c>
      <c r="E474" s="87">
        <f>+IF(ISNUMBER(DATA!N725),DATA!N725,"n/a")</f>
        <v>2.22241417200489</v>
      </c>
      <c r="F474" s="77">
        <f>+IF(ISNUMBER(DATA!O725),DATA!O725,"n/a")</f>
        <v>7.0517709993526398E-2</v>
      </c>
      <c r="G474" s="87">
        <f>+IF(ISNUMBER(DATA!X725),DATA!X725,"n/a")</f>
        <v>2.2446012010449699</v>
      </c>
      <c r="H474" s="77">
        <f>+IF(ISNUMBER(DATA!Y725),DATA!Y725,"n/a")</f>
        <v>6.7015426995457705E-2</v>
      </c>
      <c r="I474" s="87">
        <f>+IF(ISNUMBER(DATA!AH725),DATA!AH725,"n/a")</f>
        <v>2.2082286396084001</v>
      </c>
      <c r="J474" s="77">
        <f>+IF(ISNUMBER(DATA!AI725),DATA!AI725,"n/a")</f>
        <v>4.8065742650010901E-2</v>
      </c>
      <c r="K474" s="87">
        <f>+IF(ISNUMBER(DATA!AR725),DATA!AR725,"n/a")</f>
        <v>2.1596213006244001</v>
      </c>
      <c r="L474" s="77">
        <f>+IF(ISNUMBER(DATA!AS725),DATA!AS725,"n/a")</f>
        <v>2.0174813915310601E-2</v>
      </c>
      <c r="R474" s="66"/>
      <c r="S474" s="66"/>
      <c r="T474" s="66"/>
      <c r="U474" s="66"/>
      <c r="V474" s="66"/>
      <c r="W474" s="66"/>
      <c r="X474" s="66"/>
      <c r="Y474" s="66"/>
    </row>
    <row r="475" spans="1:25" x14ac:dyDescent="0.2">
      <c r="A475" s="66" t="s">
        <v>12</v>
      </c>
      <c r="B475" s="66" t="s">
        <v>24</v>
      </c>
      <c r="C475" s="66" t="s">
        <v>26</v>
      </c>
      <c r="D475" s="66" t="s">
        <v>327</v>
      </c>
      <c r="E475" s="87">
        <f>+IF(ISNUMBER(DATA!N726),DATA!N726,"n/a")</f>
        <v>2.2440604920445302</v>
      </c>
      <c r="F475" s="77">
        <f>+IF(ISNUMBER(DATA!O726),DATA!O726,"n/a")</f>
        <v>3.63622196715696E-2</v>
      </c>
      <c r="G475" s="87">
        <f>+IF(ISNUMBER(DATA!X726),DATA!X726,"n/a")</f>
        <v>2.2914228551232898</v>
      </c>
      <c r="H475" s="77">
        <f>+IF(ISNUMBER(DATA!Y726),DATA!Y726,"n/a")</f>
        <v>1.22887838486937E-2</v>
      </c>
      <c r="I475" s="87">
        <f>+IF(ISNUMBER(DATA!AH726),DATA!AH726,"n/a")</f>
        <v>2.2532798469109201</v>
      </c>
      <c r="J475" s="77">
        <f>+IF(ISNUMBER(DATA!AI726),DATA!AI726,"n/a")</f>
        <v>1.6819148080222598E-2</v>
      </c>
      <c r="K475" s="87">
        <f>+IF(ISNUMBER(DATA!AR726),DATA!AR726,"n/a")</f>
        <v>2.2338727922305002</v>
      </c>
      <c r="L475" s="77">
        <f>+IF(ISNUMBER(DATA!AS726),DATA!AS726,"n/a")</f>
        <v>1.2518879133009701E-2</v>
      </c>
      <c r="R475" s="66"/>
      <c r="S475" s="66"/>
      <c r="T475" s="66"/>
      <c r="U475" s="66"/>
      <c r="V475" s="66"/>
      <c r="W475" s="66"/>
      <c r="X475" s="66"/>
      <c r="Y475" s="66"/>
    </row>
    <row r="476" spans="1:25" x14ac:dyDescent="0.2">
      <c r="E476" s="90"/>
      <c r="F476" s="77"/>
      <c r="G476" s="91"/>
      <c r="H476" s="77"/>
      <c r="I476" s="91"/>
      <c r="J476" s="82"/>
      <c r="K476" s="91"/>
      <c r="L476" s="77"/>
      <c r="R476" s="66"/>
      <c r="S476" s="66"/>
      <c r="T476" s="66"/>
      <c r="U476" s="66"/>
      <c r="V476" s="66"/>
      <c r="W476" s="66"/>
      <c r="X476" s="66"/>
      <c r="Y476" s="66"/>
    </row>
    <row r="477" spans="1:25" x14ac:dyDescent="0.2">
      <c r="A477" s="66" t="s">
        <v>11</v>
      </c>
      <c r="B477" s="66" t="s">
        <v>23</v>
      </c>
      <c r="C477" s="66" t="s">
        <v>0</v>
      </c>
      <c r="D477" s="66" t="s">
        <v>319</v>
      </c>
      <c r="E477" s="76">
        <f>+IF(ISNUMBER(DATA!F423),DATA!F423,"n/a")</f>
        <v>1425170.11</v>
      </c>
      <c r="F477" s="77">
        <f>+IF(ISNUMBER(DATA!G423),DATA!G423,"n/a")</f>
        <v>8.6028722161469E-3</v>
      </c>
      <c r="G477" s="76">
        <f>+IF(ISNUMBER(DATA!P423),DATA!P423,"n/a")</f>
        <v>4338955.8600000003</v>
      </c>
      <c r="H477" s="77">
        <f>+IF(ISNUMBER(DATA!Q423),DATA!Q423,"n/a")</f>
        <v>-2.5318252776935699E-2</v>
      </c>
      <c r="I477" s="76">
        <f>+IF(ISNUMBER(DATA!Z423),DATA!Z423,"n/a")</f>
        <v>8413578.0800000001</v>
      </c>
      <c r="J477" s="77">
        <f>+IF(ISNUMBER(DATA!AA423),DATA!AA423,"n/a")</f>
        <v>3.3026157984595399E-2</v>
      </c>
      <c r="K477" s="76">
        <f>+IF(ISNUMBER(DATA!AJ423),DATA!AJ423,"n/a")</f>
        <v>16363828</v>
      </c>
      <c r="L477" s="77">
        <f>+IF(ISNUMBER(DATA!AK423),DATA!AK423,"n/a")</f>
        <v>3.7075684443208301E-2</v>
      </c>
      <c r="R477" s="66"/>
      <c r="S477" s="66"/>
      <c r="T477" s="66"/>
      <c r="U477" s="66"/>
      <c r="V477" s="66"/>
      <c r="W477" s="66"/>
      <c r="X477" s="66"/>
      <c r="Y477" s="66"/>
    </row>
    <row r="478" spans="1:25" x14ac:dyDescent="0.2">
      <c r="A478" s="66" t="s">
        <v>11</v>
      </c>
      <c r="B478" s="66" t="s">
        <v>23</v>
      </c>
      <c r="C478" s="66" t="s">
        <v>0</v>
      </c>
      <c r="D478" s="66" t="s">
        <v>320</v>
      </c>
      <c r="E478" s="76">
        <f>+IF(ISNUMBER(DATA!F424),DATA!F424,"n/a")</f>
        <v>1709963.06</v>
      </c>
      <c r="F478" s="77">
        <f>+IF(ISNUMBER(DATA!G424),DATA!G424,"n/a")</f>
        <v>0.151210194793753</v>
      </c>
      <c r="G478" s="76">
        <f>+IF(ISNUMBER(DATA!P424),DATA!P424,"n/a")</f>
        <v>4822017.8600000003</v>
      </c>
      <c r="H478" s="77">
        <f>+IF(ISNUMBER(DATA!Q424),DATA!Q424,"n/a")</f>
        <v>0.12489646797557701</v>
      </c>
      <c r="I478" s="76">
        <f>+IF(ISNUMBER(DATA!Z424),DATA!Z424,"n/a")</f>
        <v>9199124.4900000002</v>
      </c>
      <c r="J478" s="77">
        <f>+IF(ISNUMBER(DATA!AA424),DATA!AA424,"n/a")</f>
        <v>0.107663466892292</v>
      </c>
      <c r="K478" s="76">
        <f>+IF(ISNUMBER(DATA!AJ424),DATA!AJ424,"n/a")</f>
        <v>17941089.629999999</v>
      </c>
      <c r="L478" s="77">
        <f>+IF(ISNUMBER(DATA!AK424),DATA!AK424,"n/a")</f>
        <v>5.8602304650965498E-2</v>
      </c>
      <c r="R478" s="66"/>
      <c r="S478" s="66"/>
      <c r="T478" s="66"/>
      <c r="U478" s="66"/>
      <c r="V478" s="66"/>
      <c r="W478" s="66"/>
      <c r="X478" s="66"/>
      <c r="Y478" s="66"/>
    </row>
    <row r="479" spans="1:25" x14ac:dyDescent="0.2">
      <c r="A479" s="66" t="s">
        <v>11</v>
      </c>
      <c r="B479" s="66" t="s">
        <v>23</v>
      </c>
      <c r="C479" s="66" t="s">
        <v>0</v>
      </c>
      <c r="D479" s="66" t="s">
        <v>321</v>
      </c>
      <c r="E479" s="76">
        <f>+IF(ISNUMBER(DATA!F425),DATA!F425,"n/a")</f>
        <v>1799228.65</v>
      </c>
      <c r="F479" s="77">
        <f>+IF(ISNUMBER(DATA!G425),DATA!G425,"n/a")</f>
        <v>0.24377843308298999</v>
      </c>
      <c r="G479" s="76">
        <f>+IF(ISNUMBER(DATA!P425),DATA!P425,"n/a")</f>
        <v>5084406.2699999996</v>
      </c>
      <c r="H479" s="77">
        <f>+IF(ISNUMBER(DATA!Q425),DATA!Q425,"n/a")</f>
        <v>0.214205430906561</v>
      </c>
      <c r="I479" s="76">
        <f>+IF(ISNUMBER(DATA!Z425),DATA!Z425,"n/a")</f>
        <v>9512340.8699999992</v>
      </c>
      <c r="J479" s="77">
        <f>+IF(ISNUMBER(DATA!AA425),DATA!AA425,"n/a")</f>
        <v>0.13468344795078399</v>
      </c>
      <c r="K479" s="76">
        <f>+IF(ISNUMBER(DATA!AJ425),DATA!AJ425,"n/a")</f>
        <v>18436720.550000001</v>
      </c>
      <c r="L479" s="77">
        <f>+IF(ISNUMBER(DATA!AK425),DATA!AK425,"n/a")</f>
        <v>9.2292824675486607E-2</v>
      </c>
      <c r="R479" s="66"/>
      <c r="S479" s="66"/>
      <c r="T479" s="66"/>
      <c r="U479" s="66"/>
      <c r="V479" s="66"/>
      <c r="W479" s="66"/>
      <c r="X479" s="66"/>
      <c r="Y479" s="66"/>
    </row>
    <row r="480" spans="1:25" x14ac:dyDescent="0.2">
      <c r="A480" s="66" t="s">
        <v>11</v>
      </c>
      <c r="B480" s="66" t="s">
        <v>23</v>
      </c>
      <c r="C480" s="66" t="s">
        <v>0</v>
      </c>
      <c r="D480" s="66" t="s">
        <v>322</v>
      </c>
      <c r="E480" s="76">
        <f>+IF(ISNUMBER(DATA!F426),DATA!F426,"n/a")</f>
        <v>3002833.81</v>
      </c>
      <c r="F480" s="77">
        <f>+IF(ISNUMBER(DATA!G426),DATA!G426,"n/a")</f>
        <v>0.33038647127915699</v>
      </c>
      <c r="G480" s="76">
        <f>+IF(ISNUMBER(DATA!P426),DATA!P426,"n/a")</f>
        <v>9119112.3200000003</v>
      </c>
      <c r="H480" s="77">
        <f>+IF(ISNUMBER(DATA!Q426),DATA!Q426,"n/a")</f>
        <v>0.22631003605608299</v>
      </c>
      <c r="I480" s="76">
        <f>+IF(ISNUMBER(DATA!Z426),DATA!Z426,"n/a")</f>
        <v>16949380.02</v>
      </c>
      <c r="J480" s="77">
        <f>+IF(ISNUMBER(DATA!AA426),DATA!AA426,"n/a")</f>
        <v>0.129819215920605</v>
      </c>
      <c r="K480" s="76">
        <f>+IF(ISNUMBER(DATA!AJ426),DATA!AJ426,"n/a")</f>
        <v>33061628.989999998</v>
      </c>
      <c r="L480" s="77">
        <f>+IF(ISNUMBER(DATA!AK426),DATA!AK426,"n/a")</f>
        <v>7.2569183329710601E-2</v>
      </c>
      <c r="R480" s="66"/>
      <c r="S480" s="66"/>
      <c r="T480" s="66"/>
      <c r="U480" s="66"/>
      <c r="V480" s="66"/>
      <c r="W480" s="66"/>
      <c r="X480" s="66"/>
      <c r="Y480" s="66"/>
    </row>
    <row r="481" spans="1:25" x14ac:dyDescent="0.2">
      <c r="A481" s="66" t="s">
        <v>11</v>
      </c>
      <c r="B481" s="66" t="s">
        <v>23</v>
      </c>
      <c r="C481" s="66" t="s">
        <v>0</v>
      </c>
      <c r="D481" s="66" t="s">
        <v>323</v>
      </c>
      <c r="E481" s="76">
        <f>+IF(ISNUMBER(DATA!F427),DATA!F427,"n/a")</f>
        <v>756988.57</v>
      </c>
      <c r="F481" s="77">
        <f>+IF(ISNUMBER(DATA!G427),DATA!G427,"n/a")</f>
        <v>-2.12031924411849E-2</v>
      </c>
      <c r="G481" s="76">
        <f>+IF(ISNUMBER(DATA!P427),DATA!P427,"n/a")</f>
        <v>2146040.98</v>
      </c>
      <c r="H481" s="77">
        <f>+IF(ISNUMBER(DATA!Q427),DATA!Q427,"n/a")</f>
        <v>-4.51518850918032E-2</v>
      </c>
      <c r="I481" s="76">
        <f>+IF(ISNUMBER(DATA!Z427),DATA!Z427,"n/a")</f>
        <v>3942891.37</v>
      </c>
      <c r="J481" s="77">
        <f>+IF(ISNUMBER(DATA!AA427),DATA!AA427,"n/a")</f>
        <v>-6.7333129555501206E-2</v>
      </c>
      <c r="K481" s="76">
        <f>+IF(ISNUMBER(DATA!AJ427),DATA!AJ427,"n/a")</f>
        <v>7890734.4100000001</v>
      </c>
      <c r="L481" s="77">
        <f>+IF(ISNUMBER(DATA!AK427),DATA!AK427,"n/a")</f>
        <v>-6.7153569310212394E-2</v>
      </c>
      <c r="R481" s="66"/>
      <c r="S481" s="66"/>
      <c r="T481" s="66"/>
      <c r="U481" s="66"/>
      <c r="V481" s="66"/>
      <c r="W481" s="66"/>
      <c r="X481" s="66"/>
      <c r="Y481" s="66"/>
    </row>
    <row r="482" spans="1:25" x14ac:dyDescent="0.2">
      <c r="A482" s="66" t="s">
        <v>11</v>
      </c>
      <c r="B482" s="66" t="s">
        <v>23</v>
      </c>
      <c r="C482" s="66" t="s">
        <v>0</v>
      </c>
      <c r="D482" s="66" t="s">
        <v>324</v>
      </c>
      <c r="E482" s="76">
        <f>+IF(ISNUMBER(DATA!F428),DATA!F428,"n/a")</f>
        <v>1218498.6100000001</v>
      </c>
      <c r="F482" s="77">
        <f>+IF(ISNUMBER(DATA!G428),DATA!G428,"n/a")</f>
        <v>0.208931572837248</v>
      </c>
      <c r="G482" s="76">
        <f>+IF(ISNUMBER(DATA!P428),DATA!P428,"n/a")</f>
        <v>3417801.11</v>
      </c>
      <c r="H482" s="77">
        <f>+IF(ISNUMBER(DATA!Q428),DATA!Q428,"n/a")</f>
        <v>0.23643879897095799</v>
      </c>
      <c r="I482" s="76">
        <f>+IF(ISNUMBER(DATA!Z428),DATA!Z428,"n/a")</f>
        <v>6443603.2999999998</v>
      </c>
      <c r="J482" s="77">
        <f>+IF(ISNUMBER(DATA!AA428),DATA!AA428,"n/a")</f>
        <v>0.18542983628712001</v>
      </c>
      <c r="K482" s="76">
        <f>+IF(ISNUMBER(DATA!AJ428),DATA!AJ428,"n/a")</f>
        <v>12212550.369999999</v>
      </c>
      <c r="L482" s="77">
        <f>+IF(ISNUMBER(DATA!AK428),DATA!AK428,"n/a")</f>
        <v>0.15298786715375901</v>
      </c>
      <c r="R482" s="66"/>
      <c r="S482" s="66"/>
      <c r="T482" s="66"/>
      <c r="U482" s="66"/>
      <c r="V482" s="66"/>
      <c r="W482" s="66"/>
      <c r="X482" s="66"/>
      <c r="Y482" s="66"/>
    </row>
    <row r="483" spans="1:25" x14ac:dyDescent="0.2">
      <c r="A483" s="66" t="s">
        <v>11</v>
      </c>
      <c r="B483" s="66" t="s">
        <v>23</v>
      </c>
      <c r="C483" s="66" t="s">
        <v>0</v>
      </c>
      <c r="D483" s="66" t="s">
        <v>325</v>
      </c>
      <c r="E483" s="76">
        <f>+IF(ISNUMBER(DATA!F429),DATA!F429,"n/a")</f>
        <v>2597635.6</v>
      </c>
      <c r="F483" s="77">
        <f>+IF(ISNUMBER(DATA!G429),DATA!G429,"n/a")</f>
        <v>7.4727760224439402E-2</v>
      </c>
      <c r="G483" s="76">
        <f>+IF(ISNUMBER(DATA!P429),DATA!P429,"n/a")</f>
        <v>7439030.9000000004</v>
      </c>
      <c r="H483" s="77">
        <f>+IF(ISNUMBER(DATA!Q429),DATA!Q429,"n/a")</f>
        <v>8.3019517150645594E-2</v>
      </c>
      <c r="I483" s="76">
        <f>+IF(ISNUMBER(DATA!Z429),DATA!Z429,"n/a")</f>
        <v>14642310.550000001</v>
      </c>
      <c r="J483" s="77">
        <f>+IF(ISNUMBER(DATA!AA429),DATA!AA429,"n/a")</f>
        <v>7.6602715027699705E-2</v>
      </c>
      <c r="K483" s="76">
        <f>+IF(ISNUMBER(DATA!AJ429),DATA!AJ429,"n/a")</f>
        <v>29451099.760000002</v>
      </c>
      <c r="L483" s="77">
        <f>+IF(ISNUMBER(DATA!AK429),DATA!AK429,"n/a")</f>
        <v>0.13205501524115401</v>
      </c>
      <c r="R483" s="66"/>
      <c r="S483" s="66"/>
      <c r="T483" s="66"/>
      <c r="U483" s="66"/>
      <c r="V483" s="66"/>
      <c r="W483" s="66"/>
      <c r="X483" s="66"/>
      <c r="Y483" s="66"/>
    </row>
    <row r="484" spans="1:25" x14ac:dyDescent="0.2">
      <c r="A484" s="66" t="s">
        <v>11</v>
      </c>
      <c r="B484" s="66" t="s">
        <v>23</v>
      </c>
      <c r="C484" s="66" t="s">
        <v>0</v>
      </c>
      <c r="D484" s="66" t="s">
        <v>326</v>
      </c>
      <c r="E484" s="76">
        <f>+IF(ISNUMBER(DATA!F430),DATA!F430,"n/a")</f>
        <v>1290741.5900000001</v>
      </c>
      <c r="F484" s="77">
        <f>+IF(ISNUMBER(DATA!G430),DATA!G430,"n/a")</f>
        <v>0.163029013489701</v>
      </c>
      <c r="G484" s="76">
        <f>+IF(ISNUMBER(DATA!P430),DATA!P430,"n/a")</f>
        <v>3932870.61</v>
      </c>
      <c r="H484" s="77">
        <f>+IF(ISNUMBER(DATA!Q430),DATA!Q430,"n/a")</f>
        <v>0.16592246566260199</v>
      </c>
      <c r="I484" s="76">
        <f>+IF(ISNUMBER(DATA!Z430),DATA!Z430,"n/a")</f>
        <v>7263671.9900000002</v>
      </c>
      <c r="J484" s="77">
        <f>+IF(ISNUMBER(DATA!AA430),DATA!AA430,"n/a")</f>
        <v>0.14520273807825601</v>
      </c>
      <c r="K484" s="76">
        <f>+IF(ISNUMBER(DATA!AJ430),DATA!AJ430,"n/a")</f>
        <v>13747234.560000001</v>
      </c>
      <c r="L484" s="77">
        <f>+IF(ISNUMBER(DATA!AK430),DATA!AK430,"n/a")</f>
        <v>0.123855767964432</v>
      </c>
      <c r="R484" s="66"/>
      <c r="S484" s="66"/>
      <c r="T484" s="66"/>
      <c r="U484" s="66"/>
      <c r="V484" s="66"/>
      <c r="W484" s="66"/>
      <c r="X484" s="66"/>
      <c r="Y484" s="66"/>
    </row>
    <row r="485" spans="1:25" x14ac:dyDescent="0.2">
      <c r="A485" s="66" t="s">
        <v>11</v>
      </c>
      <c r="B485" s="66" t="s">
        <v>23</v>
      </c>
      <c r="C485" s="66" t="s">
        <v>0</v>
      </c>
      <c r="D485" s="66" t="s">
        <v>327</v>
      </c>
      <c r="E485" s="76">
        <f>+IF(ISNUMBER(DATA!F431),DATA!F431,"n/a")</f>
        <v>13801059.970000001</v>
      </c>
      <c r="F485" s="77">
        <f>+IF(ISNUMBER(DATA!G431),DATA!G431,"n/a")</f>
        <v>0.158759681989733</v>
      </c>
      <c r="G485" s="76">
        <f>+IF(ISNUMBER(DATA!P431),DATA!P431,"n/a")</f>
        <v>40300235.789999999</v>
      </c>
      <c r="H485" s="77">
        <f>+IF(ISNUMBER(DATA!Q431),DATA!Q431,"n/a")</f>
        <v>0.131530885354355</v>
      </c>
      <c r="I485" s="76">
        <f>+IF(ISNUMBER(DATA!Z431),DATA!Z431,"n/a")</f>
        <v>76366900.640000001</v>
      </c>
      <c r="J485" s="77">
        <f>+IF(ISNUMBER(DATA!AA431),DATA!AA431,"n/a")</f>
        <v>9.9736853395829106E-2</v>
      </c>
      <c r="K485" s="76">
        <f>+IF(ISNUMBER(DATA!AJ431),DATA!AJ431,"n/a")</f>
        <v>149104886.34</v>
      </c>
      <c r="L485" s="77">
        <f>+IF(ISNUMBER(DATA!AK431),DATA!AK431,"n/a")</f>
        <v>8.2596019560516903E-2</v>
      </c>
      <c r="R485" s="66"/>
      <c r="S485" s="66"/>
      <c r="T485" s="66"/>
      <c r="U485" s="66"/>
      <c r="V485" s="66"/>
      <c r="W485" s="66"/>
      <c r="X485" s="66"/>
      <c r="Y485" s="66"/>
    </row>
    <row r="486" spans="1:25" x14ac:dyDescent="0.2">
      <c r="E486" s="90"/>
      <c r="F486" s="77"/>
      <c r="G486" s="91"/>
      <c r="H486" s="77"/>
      <c r="I486" s="91"/>
      <c r="J486" s="82"/>
      <c r="K486" s="91"/>
      <c r="L486" s="77"/>
      <c r="R486" s="66"/>
      <c r="S486" s="66"/>
      <c r="T486" s="66"/>
      <c r="U486" s="66"/>
      <c r="V486" s="66"/>
      <c r="W486" s="66"/>
      <c r="X486" s="66"/>
      <c r="Y486" s="66"/>
    </row>
    <row r="487" spans="1:25" x14ac:dyDescent="0.2">
      <c r="A487" s="66" t="s">
        <v>11</v>
      </c>
      <c r="B487" s="66" t="s">
        <v>23</v>
      </c>
      <c r="C487" s="66" t="s">
        <v>9</v>
      </c>
      <c r="D487" s="66" t="s">
        <v>319</v>
      </c>
      <c r="E487" s="86">
        <f>+IF(ISNUMBER(DATA!H423),DATA!H423,"n/a")</f>
        <v>257414.36</v>
      </c>
      <c r="F487" s="77">
        <f>+IF(ISNUMBER(DATA!I423),DATA!I423,"n/a")</f>
        <v>-1.83328507263112E-2</v>
      </c>
      <c r="G487" s="86">
        <f>+IF(ISNUMBER(DATA!R423),DATA!R423,"n/a")</f>
        <v>769667.5</v>
      </c>
      <c r="H487" s="77">
        <f>+IF(ISNUMBER(DATA!S423),DATA!S423,"n/a")</f>
        <v>-7.4701324911257097E-2</v>
      </c>
      <c r="I487" s="86">
        <f>+IF(ISNUMBER(DATA!AB423),DATA!AB423,"n/a")</f>
        <v>1528146.41</v>
      </c>
      <c r="J487" s="77">
        <f>+IF(ISNUMBER(DATA!AC423),DATA!AC423,"n/a")</f>
        <v>-1.2852449627608999E-3</v>
      </c>
      <c r="K487" s="86">
        <f>+IF(ISNUMBER(DATA!AL423),DATA!AL423,"n/a")</f>
        <v>3014299.28</v>
      </c>
      <c r="L487" s="77">
        <f>+IF(ISNUMBER(DATA!AM423),DATA!AM423,"n/a")</f>
        <v>1.89579154831893E-2</v>
      </c>
      <c r="R487" s="66"/>
      <c r="S487" s="66"/>
      <c r="T487" s="66"/>
      <c r="U487" s="66"/>
      <c r="V487" s="66"/>
      <c r="W487" s="66"/>
      <c r="X487" s="66"/>
      <c r="Y487" s="66"/>
    </row>
    <row r="488" spans="1:25" x14ac:dyDescent="0.2">
      <c r="A488" s="66" t="s">
        <v>11</v>
      </c>
      <c r="B488" s="66" t="s">
        <v>23</v>
      </c>
      <c r="C488" s="66" t="s">
        <v>9</v>
      </c>
      <c r="D488" s="66" t="s">
        <v>320</v>
      </c>
      <c r="E488" s="86">
        <f>+IF(ISNUMBER(DATA!H424),DATA!H424,"n/a")</f>
        <v>360814.22</v>
      </c>
      <c r="F488" s="77">
        <f>+IF(ISNUMBER(DATA!I424),DATA!I424,"n/a")</f>
        <v>0.13783071159045601</v>
      </c>
      <c r="G488" s="86">
        <f>+IF(ISNUMBER(DATA!R424),DATA!R424,"n/a")</f>
        <v>986564.81</v>
      </c>
      <c r="H488" s="77">
        <f>+IF(ISNUMBER(DATA!S424),DATA!S424,"n/a")</f>
        <v>8.3099496919336102E-2</v>
      </c>
      <c r="I488" s="86">
        <f>+IF(ISNUMBER(DATA!AB424),DATA!AB424,"n/a")</f>
        <v>1902869.28</v>
      </c>
      <c r="J488" s="77">
        <f>+IF(ISNUMBER(DATA!AC424),DATA!AC424,"n/a")</f>
        <v>8.0734664718764504E-2</v>
      </c>
      <c r="K488" s="86">
        <f>+IF(ISNUMBER(DATA!AL424),DATA!AL424,"n/a")</f>
        <v>3675536.98</v>
      </c>
      <c r="L488" s="77">
        <f>+IF(ISNUMBER(DATA!AM424),DATA!AM424,"n/a")</f>
        <v>2.6179555146997401E-2</v>
      </c>
      <c r="R488" s="66"/>
      <c r="S488" s="66"/>
      <c r="T488" s="66"/>
      <c r="U488" s="66"/>
      <c r="V488" s="66"/>
      <c r="W488" s="66"/>
      <c r="X488" s="66"/>
      <c r="Y488" s="66"/>
    </row>
    <row r="489" spans="1:25" x14ac:dyDescent="0.2">
      <c r="A489" s="66" t="s">
        <v>11</v>
      </c>
      <c r="B489" s="66" t="s">
        <v>23</v>
      </c>
      <c r="C489" s="66" t="s">
        <v>9</v>
      </c>
      <c r="D489" s="66" t="s">
        <v>321</v>
      </c>
      <c r="E489" s="86">
        <f>+IF(ISNUMBER(DATA!H425),DATA!H425,"n/a")</f>
        <v>382542.3</v>
      </c>
      <c r="F489" s="77">
        <f>+IF(ISNUMBER(DATA!I425),DATA!I425,"n/a")</f>
        <v>0.37766047690736398</v>
      </c>
      <c r="G489" s="86">
        <f>+IF(ISNUMBER(DATA!R425),DATA!R425,"n/a")</f>
        <v>1082395.79</v>
      </c>
      <c r="H489" s="77">
        <f>+IF(ISNUMBER(DATA!S425),DATA!S425,"n/a")</f>
        <v>0.33242838886610898</v>
      </c>
      <c r="I489" s="86">
        <f>+IF(ISNUMBER(DATA!AB425),DATA!AB425,"n/a")</f>
        <v>2011168.33</v>
      </c>
      <c r="J489" s="77">
        <f>+IF(ISNUMBER(DATA!AC425),DATA!AC425,"n/a")</f>
        <v>0.217256994663904</v>
      </c>
      <c r="K489" s="86">
        <f>+IF(ISNUMBER(DATA!AL425),DATA!AL425,"n/a")</f>
        <v>3773127.53</v>
      </c>
      <c r="L489" s="77">
        <f>+IF(ISNUMBER(DATA!AM425),DATA!AM425,"n/a")</f>
        <v>0.13564933959015901</v>
      </c>
      <c r="R489" s="66"/>
      <c r="S489" s="66"/>
      <c r="T489" s="66"/>
      <c r="U489" s="66"/>
      <c r="V489" s="66"/>
      <c r="W489" s="66"/>
      <c r="X489" s="66"/>
      <c r="Y489" s="66"/>
    </row>
    <row r="490" spans="1:25" x14ac:dyDescent="0.2">
      <c r="A490" s="66" t="s">
        <v>11</v>
      </c>
      <c r="B490" s="66" t="s">
        <v>23</v>
      </c>
      <c r="C490" s="66" t="s">
        <v>9</v>
      </c>
      <c r="D490" s="66" t="s">
        <v>322</v>
      </c>
      <c r="E490" s="86">
        <f>+IF(ISNUMBER(DATA!H426),DATA!H426,"n/a")</f>
        <v>711798.43</v>
      </c>
      <c r="F490" s="77">
        <f>+IF(ISNUMBER(DATA!I426),DATA!I426,"n/a")</f>
        <v>0.42455145192793697</v>
      </c>
      <c r="G490" s="86">
        <f>+IF(ISNUMBER(DATA!R426),DATA!R426,"n/a")</f>
        <v>2185258.2200000002</v>
      </c>
      <c r="H490" s="77">
        <f>+IF(ISNUMBER(DATA!S426),DATA!S426,"n/a")</f>
        <v>0.32428481601679199</v>
      </c>
      <c r="I490" s="86">
        <f>+IF(ISNUMBER(DATA!AB426),DATA!AB426,"n/a")</f>
        <v>4039116.94</v>
      </c>
      <c r="J490" s="77">
        <f>+IF(ISNUMBER(DATA!AC426),DATA!AC426,"n/a")</f>
        <v>0.221281128236369</v>
      </c>
      <c r="K490" s="86">
        <f>+IF(ISNUMBER(DATA!AL426),DATA!AL426,"n/a")</f>
        <v>7676678.1299999999</v>
      </c>
      <c r="L490" s="77">
        <f>+IF(ISNUMBER(DATA!AM426),DATA!AM426,"n/a")</f>
        <v>0.13430647275975199</v>
      </c>
      <c r="R490" s="66"/>
      <c r="S490" s="66"/>
      <c r="T490" s="66"/>
      <c r="U490" s="66"/>
      <c r="V490" s="66"/>
      <c r="W490" s="66"/>
      <c r="X490" s="66"/>
      <c r="Y490" s="66"/>
    </row>
    <row r="491" spans="1:25" x14ac:dyDescent="0.2">
      <c r="A491" s="66" t="s">
        <v>11</v>
      </c>
      <c r="B491" s="66" t="s">
        <v>23</v>
      </c>
      <c r="C491" s="66" t="s">
        <v>9</v>
      </c>
      <c r="D491" s="66" t="s">
        <v>323</v>
      </c>
      <c r="E491" s="86">
        <f>+IF(ISNUMBER(DATA!H427),DATA!H427,"n/a")</f>
        <v>145098.51</v>
      </c>
      <c r="F491" s="77">
        <f>+IF(ISNUMBER(DATA!I427),DATA!I427,"n/a")</f>
        <v>-4.47942132499397E-2</v>
      </c>
      <c r="G491" s="86">
        <f>+IF(ISNUMBER(DATA!R427),DATA!R427,"n/a")</f>
        <v>407964.15999999997</v>
      </c>
      <c r="H491" s="77">
        <f>+IF(ISNUMBER(DATA!S427),DATA!S427,"n/a")</f>
        <v>-7.6876784423262304E-2</v>
      </c>
      <c r="I491" s="86">
        <f>+IF(ISNUMBER(DATA!AB427),DATA!AB427,"n/a")</f>
        <v>745074.68</v>
      </c>
      <c r="J491" s="77">
        <f>+IF(ISNUMBER(DATA!AC427),DATA!AC427,"n/a")</f>
        <v>-0.10674844689914401</v>
      </c>
      <c r="K491" s="86">
        <f>+IF(ISNUMBER(DATA!AL427),DATA!AL427,"n/a")</f>
        <v>1506899.71</v>
      </c>
      <c r="L491" s="77">
        <f>+IF(ISNUMBER(DATA!AM427),DATA!AM427,"n/a")</f>
        <v>-0.11194596038377699</v>
      </c>
      <c r="R491" s="66"/>
      <c r="S491" s="66"/>
      <c r="T491" s="66"/>
      <c r="U491" s="66"/>
      <c r="V491" s="66"/>
      <c r="W491" s="66"/>
      <c r="X491" s="66"/>
      <c r="Y491" s="66"/>
    </row>
    <row r="492" spans="1:25" x14ac:dyDescent="0.2">
      <c r="A492" s="66" t="s">
        <v>11</v>
      </c>
      <c r="B492" s="66" t="s">
        <v>23</v>
      </c>
      <c r="C492" s="66" t="s">
        <v>9</v>
      </c>
      <c r="D492" s="66" t="s">
        <v>324</v>
      </c>
      <c r="E492" s="86">
        <f>+IF(ISNUMBER(DATA!H428),DATA!H428,"n/a")</f>
        <v>230956.45</v>
      </c>
      <c r="F492" s="77">
        <f>+IF(ISNUMBER(DATA!I428),DATA!I428,"n/a")</f>
        <v>0.16369106147477899</v>
      </c>
      <c r="G492" s="86">
        <f>+IF(ISNUMBER(DATA!R428),DATA!R428,"n/a")</f>
        <v>645564.5</v>
      </c>
      <c r="H492" s="77">
        <f>+IF(ISNUMBER(DATA!S428),DATA!S428,"n/a")</f>
        <v>0.17653715213290599</v>
      </c>
      <c r="I492" s="86">
        <f>+IF(ISNUMBER(DATA!AB428),DATA!AB428,"n/a")</f>
        <v>1235138.3</v>
      </c>
      <c r="J492" s="77">
        <f>+IF(ISNUMBER(DATA!AC428),DATA!AC428,"n/a")</f>
        <v>0.15268907835627399</v>
      </c>
      <c r="K492" s="86">
        <f>+IF(ISNUMBER(DATA!AL428),DATA!AL428,"n/a")</f>
        <v>2369635.9700000002</v>
      </c>
      <c r="L492" s="77">
        <f>+IF(ISNUMBER(DATA!AM428),DATA!AM428,"n/a")</f>
        <v>0.15863276290197501</v>
      </c>
      <c r="R492" s="66"/>
      <c r="S492" s="66"/>
      <c r="T492" s="66"/>
      <c r="U492" s="66"/>
      <c r="V492" s="66"/>
      <c r="W492" s="66"/>
      <c r="X492" s="66"/>
      <c r="Y492" s="66"/>
    </row>
    <row r="493" spans="1:25" x14ac:dyDescent="0.2">
      <c r="A493" s="66" t="s">
        <v>11</v>
      </c>
      <c r="B493" s="66" t="s">
        <v>23</v>
      </c>
      <c r="C493" s="66" t="s">
        <v>9</v>
      </c>
      <c r="D493" s="66" t="s">
        <v>325</v>
      </c>
      <c r="E493" s="86">
        <f>+IF(ISNUMBER(DATA!H429),DATA!H429,"n/a")</f>
        <v>569326.18000000005</v>
      </c>
      <c r="F493" s="77">
        <f>+IF(ISNUMBER(DATA!I429),DATA!I429,"n/a")</f>
        <v>7.4725170506850194E-2</v>
      </c>
      <c r="G493" s="86">
        <f>+IF(ISNUMBER(DATA!R429),DATA!R429,"n/a")</f>
        <v>1632802.24</v>
      </c>
      <c r="H493" s="77">
        <f>+IF(ISNUMBER(DATA!S429),DATA!S429,"n/a")</f>
        <v>7.44513269643228E-2</v>
      </c>
      <c r="I493" s="86">
        <f>+IF(ISNUMBER(DATA!AB429),DATA!AB429,"n/a")</f>
        <v>3209636.94</v>
      </c>
      <c r="J493" s="77">
        <f>+IF(ISNUMBER(DATA!AC429),DATA!AC429,"n/a")</f>
        <v>6.3003082749634801E-2</v>
      </c>
      <c r="K493" s="86">
        <f>+IF(ISNUMBER(DATA!AL429),DATA!AL429,"n/a")</f>
        <v>6435234.9199999999</v>
      </c>
      <c r="L493" s="77">
        <f>+IF(ISNUMBER(DATA!AM429),DATA!AM429,"n/a")</f>
        <v>0.13327875631559</v>
      </c>
      <c r="R493" s="66"/>
      <c r="S493" s="66"/>
      <c r="T493" s="66"/>
      <c r="U493" s="66"/>
      <c r="V493" s="66"/>
      <c r="W493" s="66"/>
      <c r="X493" s="66"/>
      <c r="Y493" s="66"/>
    </row>
    <row r="494" spans="1:25" x14ac:dyDescent="0.2">
      <c r="A494" s="66" t="s">
        <v>11</v>
      </c>
      <c r="B494" s="66" t="s">
        <v>23</v>
      </c>
      <c r="C494" s="66" t="s">
        <v>9</v>
      </c>
      <c r="D494" s="66" t="s">
        <v>326</v>
      </c>
      <c r="E494" s="86">
        <f>+IF(ISNUMBER(DATA!H430),DATA!H430,"n/a")</f>
        <v>246561.59</v>
      </c>
      <c r="F494" s="77">
        <f>+IF(ISNUMBER(DATA!I430),DATA!I430,"n/a")</f>
        <v>9.2830610264572205E-2</v>
      </c>
      <c r="G494" s="86">
        <f>+IF(ISNUMBER(DATA!R430),DATA!R430,"n/a")</f>
        <v>743657.8</v>
      </c>
      <c r="H494" s="77">
        <f>+IF(ISNUMBER(DATA!S430),DATA!S430,"n/a")</f>
        <v>0.10627735038070001</v>
      </c>
      <c r="I494" s="86">
        <f>+IF(ISNUMBER(DATA!AB430),DATA!AB430,"n/a")</f>
        <v>1396406.29</v>
      </c>
      <c r="J494" s="77">
        <f>+IF(ISNUMBER(DATA!AC430),DATA!AC430,"n/a")</f>
        <v>0.114995292871031</v>
      </c>
      <c r="K494" s="86">
        <f>+IF(ISNUMBER(DATA!AL430),DATA!AL430,"n/a")</f>
        <v>2699689.83</v>
      </c>
      <c r="L494" s="77">
        <f>+IF(ISNUMBER(DATA!AM430),DATA!AM430,"n/a")</f>
        <v>0.131330053730774</v>
      </c>
      <c r="R494" s="66"/>
      <c r="S494" s="66"/>
      <c r="T494" s="66"/>
      <c r="U494" s="66"/>
      <c r="V494" s="66"/>
      <c r="W494" s="66"/>
      <c r="X494" s="66"/>
      <c r="Y494" s="66"/>
    </row>
    <row r="495" spans="1:25" x14ac:dyDescent="0.2">
      <c r="A495" s="66" t="s">
        <v>11</v>
      </c>
      <c r="B495" s="66" t="s">
        <v>23</v>
      </c>
      <c r="C495" s="66" t="s">
        <v>9</v>
      </c>
      <c r="D495" s="66" t="s">
        <v>327</v>
      </c>
      <c r="E495" s="86">
        <f>+IF(ISNUMBER(DATA!H431),DATA!H431,"n/a")</f>
        <v>2904511.97</v>
      </c>
      <c r="F495" s="77">
        <f>+IF(ISNUMBER(DATA!I431),DATA!I431,"n/a")</f>
        <v>0.179545477536704</v>
      </c>
      <c r="G495" s="86">
        <f>+IF(ISNUMBER(DATA!R431),DATA!R431,"n/a")</f>
        <v>8453874.6999999993</v>
      </c>
      <c r="H495" s="77">
        <f>+IF(ISNUMBER(DATA!S431),DATA!S431,"n/a")</f>
        <v>0.14432029690676099</v>
      </c>
      <c r="I495" s="86">
        <f>+IF(ISNUMBER(DATA!AB431),DATA!AB431,"n/a")</f>
        <v>16067556.68</v>
      </c>
      <c r="J495" s="77">
        <f>+IF(ISNUMBER(DATA!AC431),DATA!AC431,"n/a")</f>
        <v>0.113655781586824</v>
      </c>
      <c r="K495" s="86">
        <f>+IF(ISNUMBER(DATA!AL431),DATA!AL431,"n/a")</f>
        <v>31151101.210000001</v>
      </c>
      <c r="L495" s="77">
        <f>+IF(ISNUMBER(DATA!AM431),DATA!AM431,"n/a")</f>
        <v>9.5445329824191197E-2</v>
      </c>
      <c r="R495" s="66"/>
      <c r="S495" s="66"/>
      <c r="T495" s="66"/>
      <c r="U495" s="66"/>
      <c r="V495" s="66"/>
      <c r="W495" s="66"/>
      <c r="X495" s="66"/>
      <c r="Y495" s="66"/>
    </row>
    <row r="496" spans="1:25" x14ac:dyDescent="0.2">
      <c r="E496" s="90"/>
      <c r="F496" s="77"/>
      <c r="G496" s="91"/>
      <c r="H496" s="77"/>
      <c r="I496" s="91"/>
      <c r="J496" s="82"/>
      <c r="K496" s="91"/>
      <c r="L496" s="77"/>
      <c r="R496" s="66"/>
      <c r="S496" s="66"/>
      <c r="T496" s="66"/>
      <c r="U496" s="66"/>
      <c r="V496" s="66"/>
      <c r="W496" s="66"/>
      <c r="X496" s="66"/>
      <c r="Y496" s="66"/>
    </row>
    <row r="497" spans="1:25" x14ac:dyDescent="0.2">
      <c r="A497" s="66" t="s">
        <v>11</v>
      </c>
      <c r="B497" s="66" t="s">
        <v>23</v>
      </c>
      <c r="C497" s="66" t="s">
        <v>25</v>
      </c>
      <c r="D497" s="66" t="s">
        <v>319</v>
      </c>
      <c r="E497" s="86">
        <f>+IF(ISNUMBER(DATA!J423),DATA!J423,"n/a")</f>
        <v>474284.91</v>
      </c>
      <c r="F497" s="77">
        <f>+IF(ISNUMBER(DATA!K423),DATA!K423,"n/a")</f>
        <v>-2.2818098487328499E-2</v>
      </c>
      <c r="G497" s="86">
        <f>+IF(ISNUMBER(DATA!T423),DATA!T423,"n/a")</f>
        <v>1416554.38</v>
      </c>
      <c r="H497" s="77">
        <f>+IF(ISNUMBER(DATA!U423),DATA!U423,"n/a")</f>
        <v>-7.7774294454107107E-2</v>
      </c>
      <c r="I497" s="86">
        <f>+IF(ISNUMBER(DATA!AD423),DATA!AD423,"n/a")</f>
        <v>2820133.59</v>
      </c>
      <c r="J497" s="77">
        <f>+IF(ISNUMBER(DATA!AE423),DATA!AE423,"n/a")</f>
        <v>-4.1976799816043501E-3</v>
      </c>
      <c r="K497" s="86">
        <f>+IF(ISNUMBER(DATA!AN423),DATA!AN423,"n/a")</f>
        <v>5560067.9199999999</v>
      </c>
      <c r="L497" s="77">
        <f>+IF(ISNUMBER(DATA!AO423),DATA!AO423,"n/a")</f>
        <v>1.5633671854088101E-2</v>
      </c>
      <c r="R497" s="66"/>
      <c r="S497" s="66"/>
      <c r="T497" s="66"/>
      <c r="U497" s="66"/>
      <c r="V497" s="66"/>
      <c r="W497" s="66"/>
      <c r="X497" s="66"/>
      <c r="Y497" s="66"/>
    </row>
    <row r="498" spans="1:25" x14ac:dyDescent="0.2">
      <c r="A498" s="66" t="s">
        <v>11</v>
      </c>
      <c r="B498" s="66" t="s">
        <v>23</v>
      </c>
      <c r="C498" s="66" t="s">
        <v>25</v>
      </c>
      <c r="D498" s="66" t="s">
        <v>320</v>
      </c>
      <c r="E498" s="86">
        <f>+IF(ISNUMBER(DATA!J424),DATA!J424,"n/a")</f>
        <v>707266</v>
      </c>
      <c r="F498" s="77">
        <f>+IF(ISNUMBER(DATA!K424),DATA!K424,"n/a")</f>
        <v>0.14211061400706099</v>
      </c>
      <c r="G498" s="86">
        <f>+IF(ISNUMBER(DATA!T424),DATA!T424,"n/a")</f>
        <v>1933623.39</v>
      </c>
      <c r="H498" s="77">
        <f>+IF(ISNUMBER(DATA!U424),DATA!U424,"n/a")</f>
        <v>8.3556784797079897E-2</v>
      </c>
      <c r="I498" s="86">
        <f>+IF(ISNUMBER(DATA!AD424),DATA!AD424,"n/a")</f>
        <v>3738443.92</v>
      </c>
      <c r="J498" s="77">
        <f>+IF(ISNUMBER(DATA!AE424),DATA!AE424,"n/a")</f>
        <v>7.2039911671074194E-2</v>
      </c>
      <c r="K498" s="86">
        <f>+IF(ISNUMBER(DATA!AN424),DATA!AN424,"n/a")</f>
        <v>7240068.5499999998</v>
      </c>
      <c r="L498" s="77">
        <f>+IF(ISNUMBER(DATA!AO424),DATA!AO424,"n/a")</f>
        <v>6.4253128337818204E-3</v>
      </c>
      <c r="R498" s="66"/>
      <c r="S498" s="66"/>
      <c r="T498" s="66"/>
      <c r="U498" s="66"/>
      <c r="V498" s="66"/>
      <c r="W498" s="66"/>
      <c r="X498" s="66"/>
      <c r="Y498" s="66"/>
    </row>
    <row r="499" spans="1:25" x14ac:dyDescent="0.2">
      <c r="A499" s="66" t="s">
        <v>11</v>
      </c>
      <c r="B499" s="66" t="s">
        <v>23</v>
      </c>
      <c r="C499" s="66" t="s">
        <v>25</v>
      </c>
      <c r="D499" s="66" t="s">
        <v>321</v>
      </c>
      <c r="E499" s="86">
        <f>+IF(ISNUMBER(DATA!J425),DATA!J425,"n/a")</f>
        <v>737532.78</v>
      </c>
      <c r="F499" s="77">
        <f>+IF(ISNUMBER(DATA!K425),DATA!K425,"n/a")</f>
        <v>0.28695347521846098</v>
      </c>
      <c r="G499" s="86">
        <f>+IF(ISNUMBER(DATA!T425),DATA!T425,"n/a")</f>
        <v>2078420.61</v>
      </c>
      <c r="H499" s="77">
        <f>+IF(ISNUMBER(DATA!U425),DATA!U425,"n/a")</f>
        <v>0.24880678217930699</v>
      </c>
      <c r="I499" s="86">
        <f>+IF(ISNUMBER(DATA!AD425),DATA!AD425,"n/a")</f>
        <v>3916165.04</v>
      </c>
      <c r="J499" s="77">
        <f>+IF(ISNUMBER(DATA!AE425),DATA!AE425,"n/a")</f>
        <v>0.15561543938200201</v>
      </c>
      <c r="K499" s="86">
        <f>+IF(ISNUMBER(DATA!AN425),DATA!AN425,"n/a")</f>
        <v>7528580.4699999997</v>
      </c>
      <c r="L499" s="77">
        <f>+IF(ISNUMBER(DATA!AO425),DATA!AO425,"n/a")</f>
        <v>9.3544286261092499E-2</v>
      </c>
      <c r="R499" s="66"/>
      <c r="S499" s="66"/>
      <c r="T499" s="66"/>
      <c r="U499" s="66"/>
      <c r="V499" s="66"/>
      <c r="W499" s="66"/>
      <c r="X499" s="66"/>
      <c r="Y499" s="66"/>
    </row>
    <row r="500" spans="1:25" x14ac:dyDescent="0.2">
      <c r="A500" s="66" t="s">
        <v>11</v>
      </c>
      <c r="B500" s="66" t="s">
        <v>23</v>
      </c>
      <c r="C500" s="66" t="s">
        <v>25</v>
      </c>
      <c r="D500" s="66" t="s">
        <v>322</v>
      </c>
      <c r="E500" s="86">
        <f>+IF(ISNUMBER(DATA!J426),DATA!J426,"n/a")</f>
        <v>1284977.1000000001</v>
      </c>
      <c r="F500" s="77">
        <f>+IF(ISNUMBER(DATA!K426),DATA!K426,"n/a")</f>
        <v>0.35509800116846302</v>
      </c>
      <c r="G500" s="86">
        <f>+IF(ISNUMBER(DATA!T426),DATA!T426,"n/a")</f>
        <v>3915601.21</v>
      </c>
      <c r="H500" s="77">
        <f>+IF(ISNUMBER(DATA!U426),DATA!U426,"n/a")</f>
        <v>0.23476037775633499</v>
      </c>
      <c r="I500" s="86">
        <f>+IF(ISNUMBER(DATA!AD426),DATA!AD426,"n/a")</f>
        <v>7340410.4100000001</v>
      </c>
      <c r="J500" s="77">
        <f>+IF(ISNUMBER(DATA!AE426),DATA!AE426,"n/a")</f>
        <v>0.151831294219228</v>
      </c>
      <c r="K500" s="86">
        <f>+IF(ISNUMBER(DATA!AN426),DATA!AN426,"n/a")</f>
        <v>14223091.18</v>
      </c>
      <c r="L500" s="77">
        <f>+IF(ISNUMBER(DATA!AO426),DATA!AO426,"n/a")</f>
        <v>9.7962595364528601E-2</v>
      </c>
      <c r="R500" s="66"/>
      <c r="S500" s="66"/>
      <c r="T500" s="66"/>
      <c r="U500" s="66"/>
      <c r="V500" s="66"/>
      <c r="W500" s="66"/>
      <c r="X500" s="66"/>
      <c r="Y500" s="66"/>
    </row>
    <row r="501" spans="1:25" x14ac:dyDescent="0.2">
      <c r="A501" s="66" t="s">
        <v>11</v>
      </c>
      <c r="B501" s="66" t="s">
        <v>23</v>
      </c>
      <c r="C501" s="66" t="s">
        <v>25</v>
      </c>
      <c r="D501" s="66" t="s">
        <v>323</v>
      </c>
      <c r="E501" s="86">
        <f>+IF(ISNUMBER(DATA!J427),DATA!J427,"n/a")</f>
        <v>265642.34999999998</v>
      </c>
      <c r="F501" s="77">
        <f>+IF(ISNUMBER(DATA!K427),DATA!K427,"n/a")</f>
        <v>-5.0156506105776398E-2</v>
      </c>
      <c r="G501" s="86">
        <f>+IF(ISNUMBER(DATA!T427),DATA!T427,"n/a")</f>
        <v>748917.58</v>
      </c>
      <c r="H501" s="77">
        <f>+IF(ISNUMBER(DATA!U427),DATA!U427,"n/a")</f>
        <v>-9.4928190419254696E-2</v>
      </c>
      <c r="I501" s="86">
        <f>+IF(ISNUMBER(DATA!AD427),DATA!AD427,"n/a")</f>
        <v>1371744.59</v>
      </c>
      <c r="J501" s="77">
        <f>+IF(ISNUMBER(DATA!AE427),DATA!AE427,"n/a")</f>
        <v>-0.13238250134184801</v>
      </c>
      <c r="K501" s="86">
        <f>+IF(ISNUMBER(DATA!AN427),DATA!AN427,"n/a")</f>
        <v>2792999.3</v>
      </c>
      <c r="L501" s="77">
        <f>+IF(ISNUMBER(DATA!AO427),DATA!AO427,"n/a")</f>
        <v>-0.15362959704889001</v>
      </c>
      <c r="R501" s="66"/>
      <c r="S501" s="66"/>
      <c r="T501" s="66"/>
      <c r="U501" s="66"/>
      <c r="V501" s="66"/>
      <c r="W501" s="66"/>
      <c r="X501" s="66"/>
      <c r="Y501" s="66"/>
    </row>
    <row r="502" spans="1:25" x14ac:dyDescent="0.2">
      <c r="A502" s="66" t="s">
        <v>11</v>
      </c>
      <c r="B502" s="66" t="s">
        <v>23</v>
      </c>
      <c r="C502" s="66" t="s">
        <v>25</v>
      </c>
      <c r="D502" s="66" t="s">
        <v>324</v>
      </c>
      <c r="E502" s="86">
        <f>+IF(ISNUMBER(DATA!J428),DATA!J428,"n/a")</f>
        <v>424419.51</v>
      </c>
      <c r="F502" s="77">
        <f>+IF(ISNUMBER(DATA!K428),DATA!K428,"n/a")</f>
        <v>0.197876587579212</v>
      </c>
      <c r="G502" s="86">
        <f>+IF(ISNUMBER(DATA!T428),DATA!T428,"n/a")</f>
        <v>1179407.19</v>
      </c>
      <c r="H502" s="77">
        <f>+IF(ISNUMBER(DATA!U428),DATA!U428,"n/a")</f>
        <v>0.201017102739768</v>
      </c>
      <c r="I502" s="86">
        <f>+IF(ISNUMBER(DATA!AD428),DATA!AD428,"n/a")</f>
        <v>2256127.94</v>
      </c>
      <c r="J502" s="77">
        <f>+IF(ISNUMBER(DATA!AE428),DATA!AE428,"n/a")</f>
        <v>0.16844672745435399</v>
      </c>
      <c r="K502" s="86">
        <f>+IF(ISNUMBER(DATA!AN428),DATA!AN428,"n/a")</f>
        <v>4295782.7300000004</v>
      </c>
      <c r="L502" s="77">
        <f>+IF(ISNUMBER(DATA!AO428),DATA!AO428,"n/a")</f>
        <v>0.14582285515445401</v>
      </c>
      <c r="R502" s="66"/>
      <c r="S502" s="66"/>
      <c r="T502" s="66"/>
      <c r="U502" s="66"/>
      <c r="V502" s="66"/>
      <c r="W502" s="66"/>
      <c r="X502" s="66"/>
      <c r="Y502" s="66"/>
    </row>
    <row r="503" spans="1:25" x14ac:dyDescent="0.2">
      <c r="A503" s="66" t="s">
        <v>11</v>
      </c>
      <c r="B503" s="66" t="s">
        <v>23</v>
      </c>
      <c r="C503" s="66" t="s">
        <v>25</v>
      </c>
      <c r="D503" s="66" t="s">
        <v>325</v>
      </c>
      <c r="E503" s="86">
        <f>+IF(ISNUMBER(DATA!J429),DATA!J429,"n/a")</f>
        <v>1111760.29</v>
      </c>
      <c r="F503" s="77">
        <f>+IF(ISNUMBER(DATA!K429),DATA!K429,"n/a")</f>
        <v>7.1732723254826103E-2</v>
      </c>
      <c r="G503" s="86">
        <f>+IF(ISNUMBER(DATA!T429),DATA!T429,"n/a")</f>
        <v>3194994.04</v>
      </c>
      <c r="H503" s="77">
        <f>+IF(ISNUMBER(DATA!U429),DATA!U429,"n/a")</f>
        <v>7.5769890889389194E-2</v>
      </c>
      <c r="I503" s="86">
        <f>+IF(ISNUMBER(DATA!AD429),DATA!AD429,"n/a")</f>
        <v>6289717.8600000003</v>
      </c>
      <c r="J503" s="77">
        <f>+IF(ISNUMBER(DATA!AE429),DATA!AE429,"n/a")</f>
        <v>6.0476101009710299E-2</v>
      </c>
      <c r="K503" s="86">
        <f>+IF(ISNUMBER(DATA!AN429),DATA!AN429,"n/a")</f>
        <v>12609567.9</v>
      </c>
      <c r="L503" s="77">
        <f>+IF(ISNUMBER(DATA!AO429),DATA!AO429,"n/a")</f>
        <v>0.11444240841438399</v>
      </c>
      <c r="R503" s="66"/>
      <c r="S503" s="66"/>
      <c r="T503" s="66"/>
      <c r="U503" s="66"/>
      <c r="V503" s="66"/>
      <c r="W503" s="66"/>
      <c r="X503" s="66"/>
      <c r="Y503" s="66"/>
    </row>
    <row r="504" spans="1:25" x14ac:dyDescent="0.2">
      <c r="A504" s="66" t="s">
        <v>11</v>
      </c>
      <c r="B504" s="66" t="s">
        <v>23</v>
      </c>
      <c r="C504" s="66" t="s">
        <v>25</v>
      </c>
      <c r="D504" s="66" t="s">
        <v>326</v>
      </c>
      <c r="E504" s="86">
        <f>+IF(ISNUMBER(DATA!J430),DATA!J430,"n/a")</f>
        <v>463080.15</v>
      </c>
      <c r="F504" s="77">
        <f>+IF(ISNUMBER(DATA!K430),DATA!K430,"n/a")</f>
        <v>0.111533684838825</v>
      </c>
      <c r="G504" s="86">
        <f>+IF(ISNUMBER(DATA!T430),DATA!T430,"n/a")</f>
        <v>1392158.73</v>
      </c>
      <c r="H504" s="77">
        <f>+IF(ISNUMBER(DATA!U430),DATA!U430,"n/a")</f>
        <v>0.117042311963878</v>
      </c>
      <c r="I504" s="86">
        <f>+IF(ISNUMBER(DATA!AD430),DATA!AD430,"n/a")</f>
        <v>2617638.86</v>
      </c>
      <c r="J504" s="77">
        <f>+IF(ISNUMBER(DATA!AE430),DATA!AE430,"n/a")</f>
        <v>0.110393876431574</v>
      </c>
      <c r="K504" s="86">
        <f>+IF(ISNUMBER(DATA!AN430),DATA!AN430,"n/a")</f>
        <v>5054737.3600000003</v>
      </c>
      <c r="L504" s="77">
        <f>+IF(ISNUMBER(DATA!AO430),DATA!AO430,"n/a")</f>
        <v>9.3655232040889796E-2</v>
      </c>
      <c r="R504" s="66"/>
      <c r="S504" s="66"/>
      <c r="T504" s="66"/>
      <c r="U504" s="66"/>
      <c r="V504" s="66"/>
      <c r="W504" s="66"/>
      <c r="X504" s="66"/>
      <c r="Y504" s="66"/>
    </row>
    <row r="505" spans="1:25" x14ac:dyDescent="0.2">
      <c r="A505" s="66" t="s">
        <v>11</v>
      </c>
      <c r="B505" s="66" t="s">
        <v>23</v>
      </c>
      <c r="C505" s="66" t="s">
        <v>25</v>
      </c>
      <c r="D505" s="66" t="s">
        <v>327</v>
      </c>
      <c r="E505" s="86">
        <f>+IF(ISNUMBER(DATA!J431),DATA!J431,"n/a")</f>
        <v>5468963.1299999999</v>
      </c>
      <c r="F505" s="77">
        <f>+IF(ISNUMBER(DATA!K431),DATA!K431,"n/a")</f>
        <v>0.16017752206171801</v>
      </c>
      <c r="G505" s="86">
        <f>+IF(ISNUMBER(DATA!T431),DATA!T431,"n/a")</f>
        <v>15859677.09</v>
      </c>
      <c r="H505" s="77">
        <f>+IF(ISNUMBER(DATA!U431),DATA!U431,"n/a")</f>
        <v>0.11831792930901899</v>
      </c>
      <c r="I505" s="86">
        <f>+IF(ISNUMBER(DATA!AD431),DATA!AD431,"n/a")</f>
        <v>30350382.43</v>
      </c>
      <c r="J505" s="77">
        <f>+IF(ISNUMBER(DATA!AE431),DATA!AE431,"n/a")</f>
        <v>8.8559634079827407E-2</v>
      </c>
      <c r="K505" s="86">
        <f>+IF(ISNUMBER(DATA!AN431),DATA!AN431,"n/a")</f>
        <v>59304895.469999999</v>
      </c>
      <c r="L505" s="77">
        <f>+IF(ISNUMBER(DATA!AO431),DATA!AO431,"n/a")</f>
        <v>6.8699394643932404E-2</v>
      </c>
      <c r="R505" s="66"/>
      <c r="S505" s="66"/>
      <c r="T505" s="66"/>
      <c r="U505" s="66"/>
      <c r="V505" s="66"/>
      <c r="W505" s="66"/>
      <c r="X505" s="66"/>
      <c r="Y505" s="66"/>
    </row>
    <row r="506" spans="1:25" x14ac:dyDescent="0.2">
      <c r="E506" s="90"/>
      <c r="F506" s="77"/>
      <c r="G506" s="91"/>
      <c r="H506" s="77"/>
      <c r="I506" s="91"/>
      <c r="J506" s="82"/>
      <c r="K506" s="91"/>
      <c r="L506" s="77"/>
      <c r="R506" s="66"/>
      <c r="S506" s="66"/>
      <c r="T506" s="66"/>
      <c r="U506" s="66"/>
      <c r="V506" s="66"/>
      <c r="W506" s="66"/>
      <c r="X506" s="66"/>
      <c r="Y506" s="66"/>
    </row>
    <row r="507" spans="1:25" x14ac:dyDescent="0.2">
      <c r="A507" s="66" t="s">
        <v>11</v>
      </c>
      <c r="B507" s="66" t="s">
        <v>23</v>
      </c>
      <c r="C507" s="66" t="s">
        <v>10</v>
      </c>
      <c r="D507" s="66" t="s">
        <v>319</v>
      </c>
      <c r="E507" s="87">
        <f>+IF(ISNUMBER(DATA!L423),DATA!L423,"n/a")</f>
        <v>5.5364825412226404</v>
      </c>
      <c r="F507" s="77">
        <f>+IF(ISNUMBER(DATA!M423),DATA!M423,"n/a")</f>
        <v>2.74387535147603E-2</v>
      </c>
      <c r="G507" s="87">
        <f>+IF(ISNUMBER(DATA!V423),DATA!V423,"n/a")</f>
        <v>5.6374419603270196</v>
      </c>
      <c r="H507" s="77">
        <f>+IF(ISNUMBER(DATA!W423),DATA!W423,"n/a")</f>
        <v>5.3369872305918102E-2</v>
      </c>
      <c r="I507" s="87">
        <f>+IF(ISNUMBER(DATA!AF423),DATA!AF423,"n/a")</f>
        <v>5.5057408275428301</v>
      </c>
      <c r="J507" s="77">
        <f>+IF(ISNUMBER(DATA!AG423),DATA!AG423,"n/a")</f>
        <v>3.4355558255547099E-2</v>
      </c>
      <c r="K507" s="87">
        <f>+IF(ISNUMBER(DATA!AP423),DATA!AP423,"n/a")</f>
        <v>5.4287336723910196</v>
      </c>
      <c r="L507" s="77">
        <f>+IF(ISNUMBER(DATA!AQ423),DATA!AQ423,"n/a")</f>
        <v>1.77806842507599E-2</v>
      </c>
      <c r="R507" s="66"/>
      <c r="S507" s="66"/>
      <c r="T507" s="66"/>
      <c r="U507" s="66"/>
      <c r="V507" s="66"/>
      <c r="W507" s="66"/>
      <c r="X507" s="66"/>
      <c r="Y507" s="66"/>
    </row>
    <row r="508" spans="1:25" x14ac:dyDescent="0.2">
      <c r="A508" s="66" t="s">
        <v>11</v>
      </c>
      <c r="B508" s="66" t="s">
        <v>23</v>
      </c>
      <c r="C508" s="66" t="s">
        <v>10</v>
      </c>
      <c r="D508" s="66" t="s">
        <v>320</v>
      </c>
      <c r="E508" s="87">
        <f>+IF(ISNUMBER(DATA!L424),DATA!L424,"n/a")</f>
        <v>4.7391786831461404</v>
      </c>
      <c r="F508" s="77">
        <f>+IF(ISNUMBER(DATA!M424),DATA!M424,"n/a")</f>
        <v>1.1758764346056E-2</v>
      </c>
      <c r="G508" s="87">
        <f>+IF(ISNUMBER(DATA!V424),DATA!V424,"n/a")</f>
        <v>4.88768483441042</v>
      </c>
      <c r="H508" s="77">
        <f>+IF(ISNUMBER(DATA!W424),DATA!W424,"n/a")</f>
        <v>3.8590149081524201E-2</v>
      </c>
      <c r="I508" s="87">
        <f>+IF(ISNUMBER(DATA!AF424),DATA!AF424,"n/a")</f>
        <v>4.8343438967074004</v>
      </c>
      <c r="J508" s="77">
        <f>+IF(ISNUMBER(DATA!AG424),DATA!AG424,"n/a")</f>
        <v>2.4917126333257E-2</v>
      </c>
      <c r="K508" s="87">
        <f>+IF(ISNUMBER(DATA!AP424),DATA!AP424,"n/a")</f>
        <v>4.8812159223602798</v>
      </c>
      <c r="L508" s="77">
        <f>+IF(ISNUMBER(DATA!AQ424),DATA!AQ424,"n/a")</f>
        <v>3.1595590987313703E-2</v>
      </c>
      <c r="R508" s="66"/>
      <c r="S508" s="66"/>
      <c r="T508" s="66"/>
      <c r="U508" s="66"/>
      <c r="V508" s="66"/>
      <c r="W508" s="66"/>
      <c r="X508" s="66"/>
      <c r="Y508" s="66"/>
    </row>
    <row r="509" spans="1:25" x14ac:dyDescent="0.2">
      <c r="A509" s="66" t="s">
        <v>11</v>
      </c>
      <c r="B509" s="66" t="s">
        <v>23</v>
      </c>
      <c r="C509" s="66" t="s">
        <v>10</v>
      </c>
      <c r="D509" s="66" t="s">
        <v>321</v>
      </c>
      <c r="E509" s="87">
        <f>+IF(ISNUMBER(DATA!L425),DATA!L425,"n/a")</f>
        <v>4.7033456169422303</v>
      </c>
      <c r="F509" s="77">
        <f>+IF(ISNUMBER(DATA!M425),DATA!M425,"n/a")</f>
        <v>-9.7180724909027197E-2</v>
      </c>
      <c r="G509" s="87">
        <f>+IF(ISNUMBER(DATA!V425),DATA!V425,"n/a")</f>
        <v>4.6973633092198197</v>
      </c>
      <c r="H509" s="77">
        <f>+IF(ISNUMBER(DATA!W425),DATA!W425,"n/a")</f>
        <v>-8.8727438523097904E-2</v>
      </c>
      <c r="I509" s="87">
        <f>+IF(ISNUMBER(DATA!AF425),DATA!AF425,"n/a")</f>
        <v>4.7297586821089199</v>
      </c>
      <c r="J509" s="77">
        <f>+IF(ISNUMBER(DATA!AG425),DATA!AG425,"n/a")</f>
        <v>-6.7835754549037494E-2</v>
      </c>
      <c r="K509" s="87">
        <f>+IF(ISNUMBER(DATA!AP425),DATA!AP425,"n/a")</f>
        <v>4.8863231903534396</v>
      </c>
      <c r="L509" s="77">
        <f>+IF(ISNUMBER(DATA!AQ425),DATA!AQ425,"n/a")</f>
        <v>-3.8177730927329602E-2</v>
      </c>
      <c r="R509" s="66"/>
      <c r="S509" s="66"/>
      <c r="T509" s="66"/>
      <c r="U509" s="66"/>
      <c r="V509" s="66"/>
      <c r="W509" s="66"/>
      <c r="X509" s="66"/>
      <c r="Y509" s="66"/>
    </row>
    <row r="510" spans="1:25" x14ac:dyDescent="0.2">
      <c r="A510" s="66" t="s">
        <v>11</v>
      </c>
      <c r="B510" s="66" t="s">
        <v>23</v>
      </c>
      <c r="C510" s="66" t="s">
        <v>10</v>
      </c>
      <c r="D510" s="66" t="s">
        <v>322</v>
      </c>
      <c r="E510" s="87">
        <f>+IF(ISNUMBER(DATA!L426),DATA!L426,"n/a")</f>
        <v>4.21865753483047</v>
      </c>
      <c r="F510" s="77">
        <f>+IF(ISNUMBER(DATA!M426),DATA!M426,"n/a")</f>
        <v>-6.6101494980290595E-2</v>
      </c>
      <c r="G510" s="87">
        <f>+IF(ISNUMBER(DATA!V426),DATA!V426,"n/a")</f>
        <v>4.1730136221613199</v>
      </c>
      <c r="H510" s="77">
        <f>+IF(ISNUMBER(DATA!W426),DATA!W426,"n/a")</f>
        <v>-7.3983163422049095E-2</v>
      </c>
      <c r="I510" s="87">
        <f>+IF(ISNUMBER(DATA!AF426),DATA!AF426,"n/a")</f>
        <v>4.1963083198081401</v>
      </c>
      <c r="J510" s="77">
        <f>+IF(ISNUMBER(DATA!AG426),DATA!AG426,"n/a")</f>
        <v>-7.48901380698834E-2</v>
      </c>
      <c r="K510" s="87">
        <f>+IF(ISNUMBER(DATA!AP426),DATA!AP426,"n/a")</f>
        <v>4.3067624342353401</v>
      </c>
      <c r="L510" s="77">
        <f>+IF(ISNUMBER(DATA!AQ426),DATA!AQ426,"n/a")</f>
        <v>-5.4427344736766997E-2</v>
      </c>
      <c r="R510" s="66"/>
      <c r="S510" s="66"/>
      <c r="T510" s="66"/>
      <c r="U510" s="66"/>
      <c r="V510" s="66"/>
      <c r="W510" s="66"/>
      <c r="X510" s="66"/>
      <c r="Y510" s="66"/>
    </row>
    <row r="511" spans="1:25" x14ac:dyDescent="0.2">
      <c r="A511" s="66" t="s">
        <v>11</v>
      </c>
      <c r="B511" s="66" t="s">
        <v>23</v>
      </c>
      <c r="C511" s="66" t="s">
        <v>10</v>
      </c>
      <c r="D511" s="66" t="s">
        <v>323</v>
      </c>
      <c r="E511" s="87">
        <f>+IF(ISNUMBER(DATA!L427),DATA!L427,"n/a")</f>
        <v>5.2170664605721999</v>
      </c>
      <c r="F511" s="77">
        <f>+IF(ISNUMBER(DATA!M427),DATA!M427,"n/a")</f>
        <v>2.46973177256593E-2</v>
      </c>
      <c r="G511" s="87">
        <f>+IF(ISNUMBER(DATA!V427),DATA!V427,"n/a")</f>
        <v>5.2603664498371598</v>
      </c>
      <c r="H511" s="77">
        <f>+IF(ISNUMBER(DATA!W427),DATA!W427,"n/a")</f>
        <v>3.4366917434351898E-2</v>
      </c>
      <c r="I511" s="87">
        <f>+IF(ISNUMBER(DATA!AF427),DATA!AF427,"n/a")</f>
        <v>5.2919411648775903</v>
      </c>
      <c r="J511" s="77">
        <f>+IF(ISNUMBER(DATA!AG427),DATA!AG427,"n/a")</f>
        <v>4.4125663377595797E-2</v>
      </c>
      <c r="K511" s="87">
        <f>+IF(ISNUMBER(DATA!AP427),DATA!AP427,"n/a")</f>
        <v>5.23640316448133</v>
      </c>
      <c r="L511" s="77">
        <f>+IF(ISNUMBER(DATA!AQ427),DATA!AQ427,"n/a")</f>
        <v>5.0438812364304197E-2</v>
      </c>
      <c r="R511" s="66"/>
      <c r="S511" s="66"/>
      <c r="T511" s="66"/>
      <c r="U511" s="66"/>
      <c r="V511" s="66"/>
      <c r="W511" s="66"/>
      <c r="X511" s="66"/>
      <c r="Y511" s="66"/>
    </row>
    <row r="512" spans="1:25" x14ac:dyDescent="0.2">
      <c r="A512" s="66" t="s">
        <v>11</v>
      </c>
      <c r="B512" s="66" t="s">
        <v>23</v>
      </c>
      <c r="C512" s="66" t="s">
        <v>10</v>
      </c>
      <c r="D512" s="66" t="s">
        <v>324</v>
      </c>
      <c r="E512" s="87">
        <f>+IF(ISNUMBER(DATA!L428),DATA!L428,"n/a")</f>
        <v>5.2758804094884599</v>
      </c>
      <c r="F512" s="77">
        <f>+IF(ISNUMBER(DATA!M428),DATA!M428,"n/a")</f>
        <v>3.8876737013975197E-2</v>
      </c>
      <c r="G512" s="87">
        <f>+IF(ISNUMBER(DATA!V428),DATA!V428,"n/a")</f>
        <v>5.29428292602831</v>
      </c>
      <c r="H512" s="77">
        <f>+IF(ISNUMBER(DATA!W428),DATA!W428,"n/a")</f>
        <v>5.0913519160409398E-2</v>
      </c>
      <c r="I512" s="87">
        <f>+IF(ISNUMBER(DATA!AF428),DATA!AF428,"n/a")</f>
        <v>5.2169083413574002</v>
      </c>
      <c r="J512" s="77">
        <f>+IF(ISNUMBER(DATA!AG428),DATA!AG428,"n/a")</f>
        <v>2.84038068422874E-2</v>
      </c>
      <c r="K512" s="87">
        <f>+IF(ISNUMBER(DATA!AP428),DATA!AP428,"n/a")</f>
        <v>5.1537664538405901</v>
      </c>
      <c r="L512" s="77">
        <f>+IF(ISNUMBER(DATA!AQ428),DATA!AQ428,"n/a")</f>
        <v>-4.8720318714944996E-3</v>
      </c>
      <c r="R512" s="66"/>
      <c r="S512" s="66"/>
      <c r="T512" s="66"/>
      <c r="U512" s="66"/>
      <c r="V512" s="66"/>
      <c r="W512" s="66"/>
      <c r="X512" s="66"/>
      <c r="Y512" s="66"/>
    </row>
    <row r="513" spans="1:25" x14ac:dyDescent="0.2">
      <c r="A513" s="66" t="s">
        <v>11</v>
      </c>
      <c r="B513" s="66" t="s">
        <v>23</v>
      </c>
      <c r="C513" s="66" t="s">
        <v>10</v>
      </c>
      <c r="D513" s="66" t="s">
        <v>325</v>
      </c>
      <c r="E513" s="87">
        <f>+IF(ISNUMBER(DATA!L429),DATA!L429,"n/a")</f>
        <v>4.5626491302402403</v>
      </c>
      <c r="F513" s="77">
        <f>+IF(ISNUMBER(DATA!M429),DATA!M429,"n/a")</f>
        <v>2.40965565930223E-6</v>
      </c>
      <c r="G513" s="87">
        <f>+IF(ISNUMBER(DATA!V429),DATA!V429,"n/a")</f>
        <v>4.5559901363192603</v>
      </c>
      <c r="H513" s="77">
        <f>+IF(ISNUMBER(DATA!W429),DATA!W429,"n/a")</f>
        <v>7.9744795983740097E-3</v>
      </c>
      <c r="I513" s="87">
        <f>+IF(ISNUMBER(DATA!AF429),DATA!AF429,"n/a")</f>
        <v>4.5619834341761996</v>
      </c>
      <c r="J513" s="77">
        <f>+IF(ISNUMBER(DATA!AG429),DATA!AG429,"n/a")</f>
        <v>1.27935962733871E-2</v>
      </c>
      <c r="K513" s="87">
        <f>+IF(ISNUMBER(DATA!AP429),DATA!AP429,"n/a")</f>
        <v>4.5765384055318998</v>
      </c>
      <c r="L513" s="77">
        <f>+IF(ISNUMBER(DATA!AQ429),DATA!AQ429,"n/a")</f>
        <v>-1.0798235364569101E-3</v>
      </c>
      <c r="R513" s="66"/>
      <c r="S513" s="66"/>
      <c r="T513" s="66"/>
      <c r="U513" s="66"/>
      <c r="V513" s="66"/>
      <c r="W513" s="66"/>
      <c r="X513" s="66"/>
      <c r="Y513" s="66"/>
    </row>
    <row r="514" spans="1:25" x14ac:dyDescent="0.2">
      <c r="A514" s="66" t="s">
        <v>11</v>
      </c>
      <c r="B514" s="66" t="s">
        <v>23</v>
      </c>
      <c r="C514" s="66" t="s">
        <v>10</v>
      </c>
      <c r="D514" s="66" t="s">
        <v>326</v>
      </c>
      <c r="E514" s="87">
        <f>+IF(ISNUMBER(DATA!L430),DATA!L430,"n/a")</f>
        <v>5.2349662005343198</v>
      </c>
      <c r="F514" s="77">
        <f>+IF(ISNUMBER(DATA!M430),DATA!M430,"n/a")</f>
        <v>6.4235392535476707E-2</v>
      </c>
      <c r="G514" s="87">
        <f>+IF(ISNUMBER(DATA!V430),DATA!V430,"n/a")</f>
        <v>5.28854885943508</v>
      </c>
      <c r="H514" s="77">
        <f>+IF(ISNUMBER(DATA!W430),DATA!W430,"n/a")</f>
        <v>5.3915155418644299E-2</v>
      </c>
      <c r="I514" s="87">
        <f>+IF(ISNUMBER(DATA!AF430),DATA!AF430,"n/a")</f>
        <v>5.2016895383649402</v>
      </c>
      <c r="J514" s="77">
        <f>+IF(ISNUMBER(DATA!AG430),DATA!AG430,"n/a")</f>
        <v>2.70919934822711E-2</v>
      </c>
      <c r="K514" s="87">
        <f>+IF(ISNUMBER(DATA!AP430),DATA!AP430,"n/a")</f>
        <v>5.0921533308143001</v>
      </c>
      <c r="L514" s="77">
        <f>+IF(ISNUMBER(DATA!AQ430),DATA!AQ430,"n/a")</f>
        <v>-6.6066359164546097E-3</v>
      </c>
      <c r="R514" s="66"/>
      <c r="S514" s="66"/>
      <c r="T514" s="66"/>
      <c r="U514" s="66"/>
      <c r="V514" s="66"/>
      <c r="W514" s="66"/>
      <c r="X514" s="66"/>
      <c r="Y514" s="66"/>
    </row>
    <row r="515" spans="1:25" x14ac:dyDescent="0.2">
      <c r="A515" s="66" t="s">
        <v>11</v>
      </c>
      <c r="B515" s="66" t="s">
        <v>23</v>
      </c>
      <c r="C515" s="66" t="s">
        <v>10</v>
      </c>
      <c r="D515" s="66" t="s">
        <v>327</v>
      </c>
      <c r="E515" s="87">
        <f>+IF(ISNUMBER(DATA!L431),DATA!L431,"n/a")</f>
        <v>4.7515934217341202</v>
      </c>
      <c r="F515" s="77">
        <f>+IF(ISNUMBER(DATA!M431),DATA!M431,"n/a")</f>
        <v>-1.7621868713683601E-2</v>
      </c>
      <c r="G515" s="87">
        <f>+IF(ISNUMBER(DATA!V431),DATA!V431,"n/a")</f>
        <v>4.7670727589563198</v>
      </c>
      <c r="H515" s="77">
        <f>+IF(ISNUMBER(DATA!W431),DATA!W431,"n/a")</f>
        <v>-1.11764263790284E-2</v>
      </c>
      <c r="I515" s="87">
        <f>+IF(ISNUMBER(DATA!AF431),DATA!AF431,"n/a")</f>
        <v>4.7528633108889098</v>
      </c>
      <c r="J515" s="77">
        <f>+IF(ISNUMBER(DATA!AG431),DATA!AG431,"n/a")</f>
        <v>-1.2498411467107E-2</v>
      </c>
      <c r="K515" s="87">
        <f>+IF(ISNUMBER(DATA!AP431),DATA!AP431,"n/a")</f>
        <v>4.7865045070103296</v>
      </c>
      <c r="L515" s="77">
        <f>+IF(ISNUMBER(DATA!AQ431),DATA!AQ431,"n/a")</f>
        <v>-1.17297594994874E-2</v>
      </c>
      <c r="R515" s="66"/>
      <c r="S515" s="66"/>
      <c r="T515" s="66"/>
      <c r="U515" s="66"/>
      <c r="V515" s="66"/>
      <c r="W515" s="66"/>
      <c r="X515" s="66"/>
      <c r="Y515" s="66"/>
    </row>
    <row r="516" spans="1:25" x14ac:dyDescent="0.2">
      <c r="E516" s="90"/>
      <c r="F516" s="77"/>
      <c r="G516" s="91"/>
      <c r="H516" s="77"/>
      <c r="I516" s="91"/>
      <c r="J516" s="82"/>
      <c r="K516" s="91"/>
      <c r="L516" s="77"/>
      <c r="R516" s="66"/>
      <c r="S516" s="66"/>
      <c r="T516" s="66"/>
      <c r="U516" s="66"/>
      <c r="V516" s="66"/>
      <c r="W516" s="66"/>
      <c r="X516" s="66"/>
      <c r="Y516" s="66"/>
    </row>
    <row r="517" spans="1:25" x14ac:dyDescent="0.2">
      <c r="A517" s="66" t="s">
        <v>11</v>
      </c>
      <c r="B517" s="66" t="s">
        <v>23</v>
      </c>
      <c r="C517" s="66" t="s">
        <v>26</v>
      </c>
      <c r="D517" s="66" t="s">
        <v>319</v>
      </c>
      <c r="E517" s="87">
        <f>+IF(ISNUMBER(DATA!N423),DATA!N423,"n/a")</f>
        <v>3.00488183357974</v>
      </c>
      <c r="F517" s="77">
        <f>+IF(ISNUMBER(DATA!O423),DATA!O423,"n/a")</f>
        <v>3.2154679343565397E-2</v>
      </c>
      <c r="G517" s="87">
        <f>+IF(ISNUMBER(DATA!X423),DATA!X423,"n/a")</f>
        <v>3.0630351515343901</v>
      </c>
      <c r="H517" s="77">
        <f>+IF(ISNUMBER(DATA!Y423),DATA!Y423,"n/a")</f>
        <v>5.6879830351422703E-2</v>
      </c>
      <c r="I517" s="87">
        <f>+IF(ISNUMBER(DATA!AH423),DATA!AH423,"n/a")</f>
        <v>2.9833969957430302</v>
      </c>
      <c r="J517" s="77">
        <f>+IF(ISNUMBER(DATA!AI423),DATA!AI423,"n/a")</f>
        <v>3.7380750393825199E-2</v>
      </c>
      <c r="K517" s="87">
        <f>+IF(ISNUMBER(DATA!AR423),DATA!AR423,"n/a")</f>
        <v>2.9430985799900098</v>
      </c>
      <c r="L517" s="77">
        <f>+IF(ISNUMBER(DATA!AS423),DATA!AS423,"n/a")</f>
        <v>2.1111955209181601E-2</v>
      </c>
      <c r="R517" s="66"/>
      <c r="S517" s="66"/>
      <c r="T517" s="66"/>
      <c r="U517" s="66"/>
      <c r="V517" s="66"/>
      <c r="W517" s="66"/>
      <c r="X517" s="66"/>
      <c r="Y517" s="66"/>
    </row>
    <row r="518" spans="1:25" x14ac:dyDescent="0.2">
      <c r="A518" s="66" t="s">
        <v>11</v>
      </c>
      <c r="B518" s="66" t="s">
        <v>23</v>
      </c>
      <c r="C518" s="66" t="s">
        <v>26</v>
      </c>
      <c r="D518" s="66" t="s">
        <v>320</v>
      </c>
      <c r="E518" s="87">
        <f>+IF(ISNUMBER(DATA!N424),DATA!N424,"n/a")</f>
        <v>2.41770855661095</v>
      </c>
      <c r="F518" s="77">
        <f>+IF(ISNUMBER(DATA!O424),DATA!O424,"n/a")</f>
        <v>7.9673375547809795E-3</v>
      </c>
      <c r="G518" s="87">
        <f>+IF(ISNUMBER(DATA!X424),DATA!X424,"n/a")</f>
        <v>2.4937730299176799</v>
      </c>
      <c r="H518" s="77">
        <f>+IF(ISNUMBER(DATA!Y424),DATA!Y424,"n/a")</f>
        <v>3.8151838240982401E-2</v>
      </c>
      <c r="I518" s="87">
        <f>+IF(ISNUMBER(DATA!AH424),DATA!AH424,"n/a")</f>
        <v>2.46068275647692</v>
      </c>
      <c r="J518" s="77">
        <f>+IF(ISNUMBER(DATA!AI424),DATA!AI424,"n/a")</f>
        <v>3.3229691202157401E-2</v>
      </c>
      <c r="K518" s="87">
        <f>+IF(ISNUMBER(DATA!AR424),DATA!AR424,"n/a")</f>
        <v>2.4780275913271601</v>
      </c>
      <c r="L518" s="77">
        <f>+IF(ISNUMBER(DATA!AS424),DATA!AS424,"n/a")</f>
        <v>5.1843878678159899E-2</v>
      </c>
      <c r="R518" s="66"/>
      <c r="S518" s="66"/>
      <c r="T518" s="66"/>
      <c r="U518" s="66"/>
      <c r="V518" s="66"/>
      <c r="W518" s="66"/>
      <c r="X518" s="66"/>
      <c r="Y518" s="66"/>
    </row>
    <row r="519" spans="1:25" x14ac:dyDescent="0.2">
      <c r="A519" s="66" t="s">
        <v>11</v>
      </c>
      <c r="B519" s="66" t="s">
        <v>23</v>
      </c>
      <c r="C519" s="66" t="s">
        <v>26</v>
      </c>
      <c r="D519" s="66" t="s">
        <v>321</v>
      </c>
      <c r="E519" s="87">
        <f>+IF(ISNUMBER(DATA!N425),DATA!N425,"n/a")</f>
        <v>2.4395236371731199</v>
      </c>
      <c r="F519" s="77">
        <f>+IF(ISNUMBER(DATA!O425),DATA!O425,"n/a")</f>
        <v>-3.35482540486884E-2</v>
      </c>
      <c r="G519" s="87">
        <f>+IF(ISNUMBER(DATA!X425),DATA!X425,"n/a")</f>
        <v>2.4462836085906599</v>
      </c>
      <c r="H519" s="77">
        <f>+IF(ISNUMBER(DATA!Y425),DATA!Y425,"n/a")</f>
        <v>-2.77075299129644E-2</v>
      </c>
      <c r="I519" s="87">
        <f>+IF(ISNUMBER(DATA!AH425),DATA!AH425,"n/a")</f>
        <v>2.42899386845045</v>
      </c>
      <c r="J519" s="77">
        <f>+IF(ISNUMBER(DATA!AI425),DATA!AI425,"n/a")</f>
        <v>-1.8113284677480902E-2</v>
      </c>
      <c r="K519" s="87">
        <f>+IF(ISNUMBER(DATA!AR425),DATA!AR425,"n/a")</f>
        <v>2.44889732180813</v>
      </c>
      <c r="L519" s="77">
        <f>+IF(ISNUMBER(DATA!AS425),DATA!AS425,"n/a")</f>
        <v>-1.14440869137969E-3</v>
      </c>
      <c r="R519" s="66"/>
      <c r="S519" s="66"/>
      <c r="T519" s="66"/>
      <c r="U519" s="66"/>
      <c r="V519" s="66"/>
      <c r="W519" s="66"/>
      <c r="X519" s="66"/>
      <c r="Y519" s="66"/>
    </row>
    <row r="520" spans="1:25" x14ac:dyDescent="0.2">
      <c r="A520" s="66" t="s">
        <v>11</v>
      </c>
      <c r="B520" s="66" t="s">
        <v>23</v>
      </c>
      <c r="C520" s="66" t="s">
        <v>26</v>
      </c>
      <c r="D520" s="66" t="s">
        <v>322</v>
      </c>
      <c r="E520" s="87">
        <f>+IF(ISNUMBER(DATA!N426),DATA!N426,"n/a")</f>
        <v>2.3368772953230099</v>
      </c>
      <c r="F520" s="77">
        <f>+IF(ISNUMBER(DATA!O426),DATA!O426,"n/a")</f>
        <v>-1.8235972503832701E-2</v>
      </c>
      <c r="G520" s="87">
        <f>+IF(ISNUMBER(DATA!X426),DATA!X426,"n/a")</f>
        <v>2.3289175355015299</v>
      </c>
      <c r="H520" s="77">
        <f>+IF(ISNUMBER(DATA!Y426),DATA!Y426,"n/a")</f>
        <v>-6.8437098019025503E-3</v>
      </c>
      <c r="I520" s="87">
        <f>+IF(ISNUMBER(DATA!AH426),DATA!AH426,"n/a")</f>
        <v>2.3090507305844201</v>
      </c>
      <c r="J520" s="77">
        <f>+IF(ISNUMBER(DATA!AI426),DATA!AI426,"n/a")</f>
        <v>-1.9110505513348398E-2</v>
      </c>
      <c r="K520" s="87">
        <f>+IF(ISNUMBER(DATA!AR426),DATA!AR426,"n/a")</f>
        <v>2.3245037644481998</v>
      </c>
      <c r="L520" s="77">
        <f>+IF(ISNUMBER(DATA!AS426),DATA!AS426,"n/a")</f>
        <v>-2.3127756940014201E-2</v>
      </c>
      <c r="R520" s="66"/>
      <c r="S520" s="66"/>
      <c r="T520" s="66"/>
      <c r="U520" s="66"/>
      <c r="V520" s="66"/>
      <c r="W520" s="66"/>
      <c r="X520" s="66"/>
      <c r="Y520" s="66"/>
    </row>
    <row r="521" spans="1:25" x14ac:dyDescent="0.2">
      <c r="A521" s="66" t="s">
        <v>11</v>
      </c>
      <c r="B521" s="66" t="s">
        <v>23</v>
      </c>
      <c r="C521" s="66" t="s">
        <v>26</v>
      </c>
      <c r="D521" s="66" t="s">
        <v>323</v>
      </c>
      <c r="E521" s="87">
        <f>+IF(ISNUMBER(DATA!N427),DATA!N427,"n/a")</f>
        <v>2.8496531897116602</v>
      </c>
      <c r="F521" s="77">
        <f>+IF(ISNUMBER(DATA!O427),DATA!O427,"n/a")</f>
        <v>3.0482194014812999E-2</v>
      </c>
      <c r="G521" s="87">
        <f>+IF(ISNUMBER(DATA!X427),DATA!X427,"n/a")</f>
        <v>2.8655235733683799</v>
      </c>
      <c r="H521" s="77">
        <f>+IF(ISNUMBER(DATA!Y427),DATA!Y427,"n/a")</f>
        <v>5.4997078464425198E-2</v>
      </c>
      <c r="I521" s="87">
        <f>+IF(ISNUMBER(DATA!AH427),DATA!AH427,"n/a")</f>
        <v>2.8743626173149299</v>
      </c>
      <c r="J521" s="77">
        <f>+IF(ISNUMBER(DATA!AI427),DATA!AI427,"n/a")</f>
        <v>7.4974711652255804E-2</v>
      </c>
      <c r="K521" s="87">
        <f>+IF(ISNUMBER(DATA!AR427),DATA!AR427,"n/a")</f>
        <v>2.8251830961790798</v>
      </c>
      <c r="L521" s="77">
        <f>+IF(ISNUMBER(DATA!AS427),DATA!AS427,"n/a")</f>
        <v>0.102172792712451</v>
      </c>
      <c r="R521" s="66"/>
      <c r="S521" s="66"/>
      <c r="T521" s="66"/>
      <c r="U521" s="66"/>
      <c r="V521" s="66"/>
      <c r="W521" s="66"/>
      <c r="X521" s="66"/>
      <c r="Y521" s="66"/>
    </row>
    <row r="522" spans="1:25" x14ac:dyDescent="0.2">
      <c r="A522" s="66" t="s">
        <v>11</v>
      </c>
      <c r="B522" s="66" t="s">
        <v>23</v>
      </c>
      <c r="C522" s="66" t="s">
        <v>26</v>
      </c>
      <c r="D522" s="66" t="s">
        <v>324</v>
      </c>
      <c r="E522" s="87">
        <f>+IF(ISNUMBER(DATA!N428),DATA!N428,"n/a")</f>
        <v>2.8709769020750202</v>
      </c>
      <c r="F522" s="77">
        <f>+IF(ISNUMBER(DATA!O428),DATA!O428,"n/a")</f>
        <v>9.2288182043669502E-3</v>
      </c>
      <c r="G522" s="87">
        <f>+IF(ISNUMBER(DATA!X428),DATA!X428,"n/a")</f>
        <v>2.8978974683035501</v>
      </c>
      <c r="H522" s="77">
        <f>+IF(ISNUMBER(DATA!Y428),DATA!Y428,"n/a")</f>
        <v>2.9493082280332601E-2</v>
      </c>
      <c r="I522" s="87">
        <f>+IF(ISNUMBER(DATA!AH428),DATA!AH428,"n/a")</f>
        <v>2.85604516736759</v>
      </c>
      <c r="J522" s="77">
        <f>+IF(ISNUMBER(DATA!AI428),DATA!AI428,"n/a")</f>
        <v>1.4534773758806199E-2</v>
      </c>
      <c r="K522" s="87">
        <f>+IF(ISNUMBER(DATA!AR428),DATA!AR428,"n/a")</f>
        <v>2.8429162128504601</v>
      </c>
      <c r="L522" s="77">
        <f>+IF(ISNUMBER(DATA!AS428),DATA!AS428,"n/a")</f>
        <v>6.2531585637984602E-3</v>
      </c>
      <c r="R522" s="66"/>
      <c r="S522" s="66"/>
      <c r="T522" s="66"/>
      <c r="U522" s="66"/>
      <c r="V522" s="66"/>
      <c r="W522" s="66"/>
      <c r="X522" s="66"/>
      <c r="Y522" s="66"/>
    </row>
    <row r="523" spans="1:25" x14ac:dyDescent="0.2">
      <c r="A523" s="66" t="s">
        <v>11</v>
      </c>
      <c r="B523" s="66" t="s">
        <v>23</v>
      </c>
      <c r="C523" s="66" t="s">
        <v>26</v>
      </c>
      <c r="D523" s="66" t="s">
        <v>325</v>
      </c>
      <c r="E523" s="87">
        <f>+IF(ISNUMBER(DATA!N429),DATA!N429,"n/a")</f>
        <v>2.3365069101361802</v>
      </c>
      <c r="F523" s="77">
        <f>+IF(ISNUMBER(DATA!O429),DATA!O429,"n/a")</f>
        <v>2.79457452835573E-3</v>
      </c>
      <c r="G523" s="87">
        <f>+IF(ISNUMBER(DATA!X429),DATA!X429,"n/a")</f>
        <v>2.3283395232875002</v>
      </c>
      <c r="H523" s="77">
        <f>+IF(ISNUMBER(DATA!Y429),DATA!Y429,"n/a")</f>
        <v>6.7390120532773703E-3</v>
      </c>
      <c r="I523" s="87">
        <f>+IF(ISNUMBER(DATA!AH429),DATA!AH429,"n/a")</f>
        <v>2.3279757337159799</v>
      </c>
      <c r="J523" s="77">
        <f>+IF(ISNUMBER(DATA!AI429),DATA!AI429,"n/a")</f>
        <v>1.5206956576046199E-2</v>
      </c>
      <c r="K523" s="87">
        <f>+IF(ISNUMBER(DATA!AR429),DATA!AR429,"n/a")</f>
        <v>2.3356153036774598</v>
      </c>
      <c r="L523" s="77">
        <f>+IF(ISNUMBER(DATA!AS429),DATA!AS429,"n/a")</f>
        <v>1.5803963214061099E-2</v>
      </c>
      <c r="R523" s="66"/>
      <c r="S523" s="66"/>
      <c r="T523" s="66"/>
      <c r="U523" s="66"/>
      <c r="V523" s="66"/>
      <c r="W523" s="66"/>
      <c r="X523" s="66"/>
      <c r="Y523" s="66"/>
    </row>
    <row r="524" spans="1:25" x14ac:dyDescent="0.2">
      <c r="A524" s="66" t="s">
        <v>11</v>
      </c>
      <c r="B524" s="66" t="s">
        <v>23</v>
      </c>
      <c r="C524" s="66" t="s">
        <v>26</v>
      </c>
      <c r="D524" s="66" t="s">
        <v>326</v>
      </c>
      <c r="E524" s="87">
        <f>+IF(ISNUMBER(DATA!N430),DATA!N430,"n/a")</f>
        <v>2.7872963028106499</v>
      </c>
      <c r="F524" s="77">
        <f>+IF(ISNUMBER(DATA!O430),DATA!O430,"n/a")</f>
        <v>4.6328176422600599E-2</v>
      </c>
      <c r="G524" s="87">
        <f>+IF(ISNUMBER(DATA!X430),DATA!X430,"n/a")</f>
        <v>2.8250159448412901</v>
      </c>
      <c r="H524" s="77">
        <f>+IF(ISNUMBER(DATA!Y430),DATA!Y430,"n/a")</f>
        <v>4.3758551645897502E-2</v>
      </c>
      <c r="I524" s="87">
        <f>+IF(ISNUMBER(DATA!AH430),DATA!AH430,"n/a")</f>
        <v>2.7748946201081401</v>
      </c>
      <c r="J524" s="77">
        <f>+IF(ISNUMBER(DATA!AI430),DATA!AI430,"n/a")</f>
        <v>3.1348211103744E-2</v>
      </c>
      <c r="K524" s="87">
        <f>+IF(ISNUMBER(DATA!AR430),DATA!AR430,"n/a")</f>
        <v>2.71967336399848</v>
      </c>
      <c r="L524" s="77">
        <f>+IF(ISNUMBER(DATA!AS430),DATA!AS430,"n/a")</f>
        <v>2.7614311200417602E-2</v>
      </c>
      <c r="R524" s="66"/>
      <c r="S524" s="66"/>
      <c r="T524" s="66"/>
      <c r="U524" s="66"/>
      <c r="V524" s="66"/>
      <c r="W524" s="66"/>
      <c r="X524" s="66"/>
      <c r="Y524" s="66"/>
    </row>
    <row r="525" spans="1:25" x14ac:dyDescent="0.2">
      <c r="A525" s="66" t="s">
        <v>11</v>
      </c>
      <c r="B525" s="66" t="s">
        <v>23</v>
      </c>
      <c r="C525" s="66" t="s">
        <v>26</v>
      </c>
      <c r="D525" s="66" t="s">
        <v>327</v>
      </c>
      <c r="E525" s="87">
        <f>+IF(ISNUMBER(DATA!N431),DATA!N431,"n/a")</f>
        <v>2.52352404686992</v>
      </c>
      <c r="F525" s="77">
        <f>+IF(ISNUMBER(DATA!O431),DATA!O431,"n/a")</f>
        <v>-1.22208890021023E-3</v>
      </c>
      <c r="G525" s="87">
        <f>+IF(ISNUMBER(DATA!X431),DATA!X431,"n/a")</f>
        <v>2.5410502093646299</v>
      </c>
      <c r="H525" s="77">
        <f>+IF(ISNUMBER(DATA!Y431),DATA!Y431,"n/a")</f>
        <v>1.18150265671769E-2</v>
      </c>
      <c r="I525" s="87">
        <f>+IF(ISNUMBER(DATA!AH431),DATA!AH431,"n/a")</f>
        <v>2.5161758938666501</v>
      </c>
      <c r="J525" s="77">
        <f>+IF(ISNUMBER(DATA!AI431),DATA!AI431,"n/a")</f>
        <v>1.02678980242089E-2</v>
      </c>
      <c r="K525" s="87">
        <f>+IF(ISNUMBER(DATA!AR431),DATA!AR431,"n/a")</f>
        <v>2.5142087370413799</v>
      </c>
      <c r="L525" s="77">
        <f>+IF(ISNUMBER(DATA!AS431),DATA!AS431,"n/a")</f>
        <v>1.30033056874845E-2</v>
      </c>
      <c r="R525" s="66"/>
      <c r="S525" s="66"/>
      <c r="T525" s="66"/>
      <c r="U525" s="66"/>
      <c r="V525" s="66"/>
      <c r="W525" s="66"/>
      <c r="X525" s="66"/>
      <c r="Y525" s="66"/>
    </row>
    <row r="526" spans="1:25" x14ac:dyDescent="0.2">
      <c r="E526" s="90"/>
      <c r="F526" s="77"/>
      <c r="G526" s="91"/>
      <c r="H526" s="77"/>
      <c r="I526" s="91"/>
      <c r="J526" s="82"/>
      <c r="K526" s="91"/>
      <c r="L526" s="77"/>
      <c r="R526" s="66"/>
      <c r="S526" s="66"/>
      <c r="T526" s="66"/>
      <c r="U526" s="66"/>
      <c r="V526" s="66"/>
      <c r="W526" s="66"/>
      <c r="X526" s="66"/>
      <c r="Y526" s="66"/>
    </row>
    <row r="527" spans="1:25" x14ac:dyDescent="0.2">
      <c r="A527" s="66" t="s">
        <v>11</v>
      </c>
      <c r="B527" s="66" t="s">
        <v>24</v>
      </c>
      <c r="C527" s="66" t="s">
        <v>0</v>
      </c>
      <c r="D527" s="66" t="s">
        <v>319</v>
      </c>
      <c r="E527" s="76">
        <f>+IF(ISNUMBER(DATA!F482),DATA!F482,"n/a")</f>
        <v>1580059.9</v>
      </c>
      <c r="F527" s="77">
        <f>+IF(ISNUMBER(DATA!G482),DATA!G482,"n/a")</f>
        <v>-1.3396857177444E-2</v>
      </c>
      <c r="G527" s="76">
        <f>+IF(ISNUMBER(DATA!P482),DATA!P482,"n/a")</f>
        <v>4806564.09</v>
      </c>
      <c r="H527" s="77">
        <f>+IF(ISNUMBER(DATA!Q482),DATA!Q482,"n/a")</f>
        <v>-4.9065080912314603E-2</v>
      </c>
      <c r="I527" s="76">
        <f>+IF(ISNUMBER(DATA!Z482),DATA!Z482,"n/a")</f>
        <v>9259611.0399999991</v>
      </c>
      <c r="J527" s="77">
        <f>+IF(ISNUMBER(DATA!AA482),DATA!AA482,"n/a")</f>
        <v>-5.8564855083879402E-2</v>
      </c>
      <c r="K527" s="76">
        <f>+IF(ISNUMBER(DATA!AJ482),DATA!AJ482,"n/a")</f>
        <v>18941018.149999999</v>
      </c>
      <c r="L527" s="77">
        <f>+IF(ISNUMBER(DATA!AK482),DATA!AK482,"n/a")</f>
        <v>-4.6087200908409801E-2</v>
      </c>
      <c r="R527" s="66"/>
      <c r="S527" s="66"/>
      <c r="T527" s="66"/>
      <c r="U527" s="66"/>
      <c r="V527" s="66"/>
      <c r="W527" s="66"/>
      <c r="X527" s="66"/>
      <c r="Y527" s="66"/>
    </row>
    <row r="528" spans="1:25" x14ac:dyDescent="0.2">
      <c r="A528" s="66" t="s">
        <v>11</v>
      </c>
      <c r="B528" s="66" t="s">
        <v>24</v>
      </c>
      <c r="C528" s="66" t="s">
        <v>0</v>
      </c>
      <c r="D528" s="66" t="s">
        <v>320</v>
      </c>
      <c r="E528" s="76">
        <f>+IF(ISNUMBER(DATA!F483),DATA!F483,"n/a")</f>
        <v>2390236.96</v>
      </c>
      <c r="F528" s="77">
        <f>+IF(ISNUMBER(DATA!G483),DATA!G483,"n/a")</f>
        <v>0.25047129854644201</v>
      </c>
      <c r="G528" s="76">
        <f>+IF(ISNUMBER(DATA!P483),DATA!P483,"n/a")</f>
        <v>6861978.0499999998</v>
      </c>
      <c r="H528" s="77">
        <f>+IF(ISNUMBER(DATA!Q483),DATA!Q483,"n/a")</f>
        <v>0.18158177532358299</v>
      </c>
      <c r="I528" s="76">
        <f>+IF(ISNUMBER(DATA!Z483),DATA!Z483,"n/a")</f>
        <v>13052640.630000001</v>
      </c>
      <c r="J528" s="77">
        <f>+IF(ISNUMBER(DATA!AA483),DATA!AA483,"n/a")</f>
        <v>0.21489766175361799</v>
      </c>
      <c r="K528" s="76">
        <f>+IF(ISNUMBER(DATA!AJ483),DATA!AJ483,"n/a")</f>
        <v>26274720.140000001</v>
      </c>
      <c r="L528" s="77">
        <f>+IF(ISNUMBER(DATA!AK483),DATA!AK483,"n/a")</f>
        <v>0.28299391147741099</v>
      </c>
      <c r="R528" s="66"/>
      <c r="S528" s="66"/>
      <c r="T528" s="66"/>
      <c r="U528" s="66"/>
      <c r="V528" s="66"/>
      <c r="W528" s="66"/>
      <c r="X528" s="66"/>
      <c r="Y528" s="66"/>
    </row>
    <row r="529" spans="1:25" x14ac:dyDescent="0.2">
      <c r="A529" s="66" t="s">
        <v>11</v>
      </c>
      <c r="B529" s="66" t="s">
        <v>24</v>
      </c>
      <c r="C529" s="66" t="s">
        <v>0</v>
      </c>
      <c r="D529" s="66" t="s">
        <v>321</v>
      </c>
      <c r="E529" s="76">
        <f>+IF(ISNUMBER(DATA!F484),DATA!F484,"n/a")</f>
        <v>1633638.83</v>
      </c>
      <c r="F529" s="77">
        <f>+IF(ISNUMBER(DATA!G484),DATA!G484,"n/a")</f>
        <v>0.100453718220178</v>
      </c>
      <c r="G529" s="76">
        <f>+IF(ISNUMBER(DATA!P484),DATA!P484,"n/a")</f>
        <v>4668353.46</v>
      </c>
      <c r="H529" s="77">
        <f>+IF(ISNUMBER(DATA!Q484),DATA!Q484,"n/a")</f>
        <v>6.9507525133998105E-2</v>
      </c>
      <c r="I529" s="76">
        <f>+IF(ISNUMBER(DATA!Z484),DATA!Z484,"n/a")</f>
        <v>9001160.3200000003</v>
      </c>
      <c r="J529" s="77">
        <f>+IF(ISNUMBER(DATA!AA484),DATA!AA484,"n/a")</f>
        <v>7.9912181248349395E-2</v>
      </c>
      <c r="K529" s="76">
        <f>+IF(ISNUMBER(DATA!AJ484),DATA!AJ484,"n/a")</f>
        <v>18026507.559999999</v>
      </c>
      <c r="L529" s="77">
        <f>+IF(ISNUMBER(DATA!AK484),DATA!AK484,"n/a")</f>
        <v>0.105797941208449</v>
      </c>
      <c r="R529" s="66"/>
      <c r="S529" s="66"/>
      <c r="T529" s="66"/>
      <c r="U529" s="66"/>
      <c r="V529" s="66"/>
      <c r="W529" s="66"/>
      <c r="X529" s="66"/>
      <c r="Y529" s="66"/>
    </row>
    <row r="530" spans="1:25" x14ac:dyDescent="0.2">
      <c r="A530" s="66" t="s">
        <v>11</v>
      </c>
      <c r="B530" s="66" t="s">
        <v>24</v>
      </c>
      <c r="C530" s="66" t="s">
        <v>0</v>
      </c>
      <c r="D530" s="66" t="s">
        <v>322</v>
      </c>
      <c r="E530" s="76">
        <f>+IF(ISNUMBER(DATA!F485),DATA!F485,"n/a")</f>
        <v>3149555.92</v>
      </c>
      <c r="F530" s="77">
        <f>+IF(ISNUMBER(DATA!G485),DATA!G485,"n/a")</f>
        <v>6.12939747075711E-2</v>
      </c>
      <c r="G530" s="76">
        <f>+IF(ISNUMBER(DATA!P485),DATA!P485,"n/a")</f>
        <v>9089266.1899999995</v>
      </c>
      <c r="H530" s="77">
        <f>+IF(ISNUMBER(DATA!Q485),DATA!Q485,"n/a")</f>
        <v>-6.0593505924989098E-2</v>
      </c>
      <c r="I530" s="76">
        <f>+IF(ISNUMBER(DATA!Z485),DATA!Z485,"n/a")</f>
        <v>17590382.57</v>
      </c>
      <c r="J530" s="77">
        <f>+IF(ISNUMBER(DATA!AA485),DATA!AA485,"n/a")</f>
        <v>-8.4576922458294304E-2</v>
      </c>
      <c r="K530" s="76">
        <f>+IF(ISNUMBER(DATA!AJ485),DATA!AJ485,"n/a")</f>
        <v>36497570.009999998</v>
      </c>
      <c r="L530" s="77">
        <f>+IF(ISNUMBER(DATA!AK485),DATA!AK485,"n/a")</f>
        <v>-5.0218468512267099E-2</v>
      </c>
      <c r="R530" s="66"/>
      <c r="S530" s="66"/>
      <c r="T530" s="66"/>
      <c r="U530" s="66"/>
      <c r="V530" s="66"/>
      <c r="W530" s="66"/>
      <c r="X530" s="66"/>
      <c r="Y530" s="66"/>
    </row>
    <row r="531" spans="1:25" x14ac:dyDescent="0.2">
      <c r="A531" s="66" t="s">
        <v>11</v>
      </c>
      <c r="B531" s="66" t="s">
        <v>24</v>
      </c>
      <c r="C531" s="66" t="s">
        <v>0</v>
      </c>
      <c r="D531" s="66" t="s">
        <v>323</v>
      </c>
      <c r="E531" s="76">
        <f>+IF(ISNUMBER(DATA!F486),DATA!F486,"n/a")</f>
        <v>1314821.31</v>
      </c>
      <c r="F531" s="77">
        <f>+IF(ISNUMBER(DATA!G486),DATA!G486,"n/a")</f>
        <v>0.39948244044153502</v>
      </c>
      <c r="G531" s="76">
        <f>+IF(ISNUMBER(DATA!P486),DATA!P486,"n/a")</f>
        <v>3975320.43</v>
      </c>
      <c r="H531" s="77">
        <f>+IF(ISNUMBER(DATA!Q486),DATA!Q486,"n/a")</f>
        <v>0.33511527468709501</v>
      </c>
      <c r="I531" s="76">
        <f>+IF(ISNUMBER(DATA!Z486),DATA!Z486,"n/a")</f>
        <v>7727949.9500000002</v>
      </c>
      <c r="J531" s="77">
        <f>+IF(ISNUMBER(DATA!AA486),DATA!AA486,"n/a")</f>
        <v>0.32878677202633799</v>
      </c>
      <c r="K531" s="76">
        <f>+IF(ISNUMBER(DATA!AJ486),DATA!AJ486,"n/a")</f>
        <v>14667652.369999999</v>
      </c>
      <c r="L531" s="77">
        <f>+IF(ISNUMBER(DATA!AK486),DATA!AK486,"n/a")</f>
        <v>0.34498217438243201</v>
      </c>
      <c r="R531" s="66"/>
      <c r="S531" s="66"/>
      <c r="T531" s="66"/>
      <c r="U531" s="66"/>
      <c r="V531" s="66"/>
      <c r="W531" s="66"/>
      <c r="X531" s="66"/>
      <c r="Y531" s="66"/>
    </row>
    <row r="532" spans="1:25" x14ac:dyDescent="0.2">
      <c r="A532" s="66" t="s">
        <v>11</v>
      </c>
      <c r="B532" s="66" t="s">
        <v>24</v>
      </c>
      <c r="C532" s="66" t="s">
        <v>0</v>
      </c>
      <c r="D532" s="66" t="s">
        <v>324</v>
      </c>
      <c r="E532" s="76">
        <f>+IF(ISNUMBER(DATA!F487),DATA!F487,"n/a")</f>
        <v>1363425.04</v>
      </c>
      <c r="F532" s="77">
        <f>+IF(ISNUMBER(DATA!G487),DATA!G487,"n/a")</f>
        <v>0.21651434016899401</v>
      </c>
      <c r="G532" s="76">
        <f>+IF(ISNUMBER(DATA!P487),DATA!P487,"n/a")</f>
        <v>3995372.25</v>
      </c>
      <c r="H532" s="77">
        <f>+IF(ISNUMBER(DATA!Q487),DATA!Q487,"n/a")</f>
        <v>0.23833816517103501</v>
      </c>
      <c r="I532" s="76">
        <f>+IF(ISNUMBER(DATA!Z487),DATA!Z487,"n/a")</f>
        <v>7648349.8700000001</v>
      </c>
      <c r="J532" s="77">
        <f>+IF(ISNUMBER(DATA!AA487),DATA!AA487,"n/a")</f>
        <v>0.26424969194910602</v>
      </c>
      <c r="K532" s="76">
        <f>+IF(ISNUMBER(DATA!AJ487),DATA!AJ487,"n/a")</f>
        <v>15406346.07</v>
      </c>
      <c r="L532" s="77">
        <f>+IF(ISNUMBER(DATA!AK487),DATA!AK487,"n/a")</f>
        <v>0.29707276566138002</v>
      </c>
      <c r="R532" s="66"/>
      <c r="S532" s="66"/>
      <c r="T532" s="66"/>
      <c r="U532" s="66"/>
      <c r="V532" s="66"/>
      <c r="W532" s="66"/>
      <c r="X532" s="66"/>
      <c r="Y532" s="66"/>
    </row>
    <row r="533" spans="1:25" x14ac:dyDescent="0.2">
      <c r="A533" s="66" t="s">
        <v>11</v>
      </c>
      <c r="B533" s="66" t="s">
        <v>24</v>
      </c>
      <c r="C533" s="66" t="s">
        <v>0</v>
      </c>
      <c r="D533" s="66" t="s">
        <v>325</v>
      </c>
      <c r="E533" s="76">
        <f>+IF(ISNUMBER(DATA!F488),DATA!F488,"n/a")</f>
        <v>2109272.75</v>
      </c>
      <c r="F533" s="77">
        <f>+IF(ISNUMBER(DATA!G488),DATA!G488,"n/a")</f>
        <v>0.15878629068831501</v>
      </c>
      <c r="G533" s="76">
        <f>+IF(ISNUMBER(DATA!P488),DATA!P488,"n/a")</f>
        <v>6131813.6600000001</v>
      </c>
      <c r="H533" s="77">
        <f>+IF(ISNUMBER(DATA!Q488),DATA!Q488,"n/a")</f>
        <v>0.15028740040573499</v>
      </c>
      <c r="I533" s="76">
        <f>+IF(ISNUMBER(DATA!Z488),DATA!Z488,"n/a")</f>
        <v>11673326.810000001</v>
      </c>
      <c r="J533" s="77">
        <f>+IF(ISNUMBER(DATA!AA488),DATA!AA488,"n/a")</f>
        <v>0.13457592313383901</v>
      </c>
      <c r="K533" s="76">
        <f>+IF(ISNUMBER(DATA!AJ488),DATA!AJ488,"n/a")</f>
        <v>23132990.920000002</v>
      </c>
      <c r="L533" s="77">
        <f>+IF(ISNUMBER(DATA!AK488),DATA!AK488,"n/a")</f>
        <v>0.16452323872074801</v>
      </c>
      <c r="R533" s="66"/>
      <c r="S533" s="66"/>
      <c r="T533" s="66"/>
      <c r="U533" s="66"/>
      <c r="V533" s="66"/>
      <c r="W533" s="66"/>
      <c r="X533" s="66"/>
      <c r="Y533" s="66"/>
    </row>
    <row r="534" spans="1:25" x14ac:dyDescent="0.2">
      <c r="A534" s="66" t="s">
        <v>11</v>
      </c>
      <c r="B534" s="66" t="s">
        <v>24</v>
      </c>
      <c r="C534" s="66" t="s">
        <v>0</v>
      </c>
      <c r="D534" s="66" t="s">
        <v>326</v>
      </c>
      <c r="E534" s="76">
        <f>+IF(ISNUMBER(DATA!F489),DATA!F489,"n/a")</f>
        <v>2282140.38</v>
      </c>
      <c r="F534" s="77">
        <f>+IF(ISNUMBER(DATA!G489),DATA!G489,"n/a")</f>
        <v>0.19433621779886001</v>
      </c>
      <c r="G534" s="76">
        <f>+IF(ISNUMBER(DATA!P489),DATA!P489,"n/a")</f>
        <v>6929870.0599999996</v>
      </c>
      <c r="H534" s="77">
        <f>+IF(ISNUMBER(DATA!Q489),DATA!Q489,"n/a")</f>
        <v>0.18500701153410201</v>
      </c>
      <c r="I534" s="76">
        <f>+IF(ISNUMBER(DATA!Z489),DATA!Z489,"n/a")</f>
        <v>12995412.07</v>
      </c>
      <c r="J534" s="77">
        <f>+IF(ISNUMBER(DATA!AA489),DATA!AA489,"n/a")</f>
        <v>0.193703276271359</v>
      </c>
      <c r="K534" s="76">
        <f>+IF(ISNUMBER(DATA!AJ489),DATA!AJ489,"n/a")</f>
        <v>25360930.890000001</v>
      </c>
      <c r="L534" s="77">
        <f>+IF(ISNUMBER(DATA!AK489),DATA!AK489,"n/a")</f>
        <v>0.18977917212880999</v>
      </c>
      <c r="R534" s="66"/>
      <c r="S534" s="66"/>
      <c r="T534" s="66"/>
      <c r="U534" s="66"/>
      <c r="V534" s="66"/>
      <c r="W534" s="66"/>
      <c r="X534" s="66"/>
      <c r="Y534" s="66"/>
    </row>
    <row r="535" spans="1:25" x14ac:dyDescent="0.2">
      <c r="A535" s="66" t="s">
        <v>11</v>
      </c>
      <c r="B535" s="66" t="s">
        <v>24</v>
      </c>
      <c r="C535" s="66" t="s">
        <v>0</v>
      </c>
      <c r="D535" s="66" t="s">
        <v>327</v>
      </c>
      <c r="E535" s="76">
        <f>+IF(ISNUMBER(DATA!F490),DATA!F490,"n/a")</f>
        <v>15823151.029999999</v>
      </c>
      <c r="F535" s="77">
        <f>+IF(ISNUMBER(DATA!G490),DATA!G490,"n/a")</f>
        <v>0.15023348528255101</v>
      </c>
      <c r="G535" s="76">
        <f>+IF(ISNUMBER(DATA!P490),DATA!P490,"n/a")</f>
        <v>46458538.149999999</v>
      </c>
      <c r="H535" s="77">
        <f>+IF(ISNUMBER(DATA!Q490),DATA!Q490,"n/a")</f>
        <v>9.8698618551172401E-2</v>
      </c>
      <c r="I535" s="76">
        <f>+IF(ISNUMBER(DATA!Z490),DATA!Z490,"n/a")</f>
        <v>88948833.609999999</v>
      </c>
      <c r="J535" s="77">
        <f>+IF(ISNUMBER(DATA!AA490),DATA!AA490,"n/a")</f>
        <v>9.5820724789638406E-2</v>
      </c>
      <c r="K535" s="76">
        <f>+IF(ISNUMBER(DATA!AJ490),DATA!AJ490,"n/a")</f>
        <v>178307736.88</v>
      </c>
      <c r="L535" s="77">
        <f>+IF(ISNUMBER(DATA!AK490),DATA!AK490,"n/a")</f>
        <v>0.121233608465825</v>
      </c>
      <c r="R535" s="66"/>
      <c r="S535" s="66"/>
      <c r="T535" s="66"/>
      <c r="U535" s="66"/>
      <c r="V535" s="66"/>
      <c r="W535" s="66"/>
      <c r="X535" s="66"/>
      <c r="Y535" s="66"/>
    </row>
    <row r="536" spans="1:25" x14ac:dyDescent="0.2">
      <c r="E536" s="90"/>
      <c r="F536" s="77"/>
      <c r="G536" s="91"/>
      <c r="H536" s="77"/>
      <c r="I536" s="91"/>
      <c r="J536" s="82"/>
      <c r="K536" s="91"/>
      <c r="L536" s="77"/>
      <c r="R536" s="66"/>
      <c r="S536" s="66"/>
      <c r="T536" s="66"/>
      <c r="U536" s="66"/>
      <c r="V536" s="66"/>
      <c r="W536" s="66"/>
      <c r="X536" s="66"/>
      <c r="Y536" s="66"/>
    </row>
    <row r="537" spans="1:25" x14ac:dyDescent="0.2">
      <c r="A537" s="66" t="s">
        <v>11</v>
      </c>
      <c r="B537" s="66" t="s">
        <v>24</v>
      </c>
      <c r="C537" s="66" t="s">
        <v>9</v>
      </c>
      <c r="D537" s="66" t="s">
        <v>319</v>
      </c>
      <c r="E537" s="86">
        <f>+IF(ISNUMBER(DATA!H482),DATA!H482,"n/a")</f>
        <v>297076.21000000002</v>
      </c>
      <c r="F537" s="77">
        <f>+IF(ISNUMBER(DATA!I482),DATA!I482,"n/a")</f>
        <v>-6.5508022418636399E-3</v>
      </c>
      <c r="G537" s="86">
        <f>+IF(ISNUMBER(DATA!R482),DATA!R482,"n/a")</f>
        <v>892608.94</v>
      </c>
      <c r="H537" s="77">
        <f>+IF(ISNUMBER(DATA!S482),DATA!S482,"n/a")</f>
        <v>-7.5358012643352998E-2</v>
      </c>
      <c r="I537" s="86">
        <f>+IF(ISNUMBER(DATA!AB482),DATA!AB482,"n/a")</f>
        <v>1738064.09</v>
      </c>
      <c r="J537" s="77">
        <f>+IF(ISNUMBER(DATA!AC482),DATA!AC482,"n/a")</f>
        <v>-0.102329751623388</v>
      </c>
      <c r="K537" s="86">
        <f>+IF(ISNUMBER(DATA!AL482),DATA!AL482,"n/a")</f>
        <v>3546164.49</v>
      </c>
      <c r="L537" s="77">
        <f>+IF(ISNUMBER(DATA!AM482),DATA!AM482,"n/a")</f>
        <v>-0.101324844225588</v>
      </c>
      <c r="R537" s="66"/>
      <c r="S537" s="66"/>
      <c r="T537" s="66"/>
      <c r="U537" s="66"/>
      <c r="V537" s="66"/>
      <c r="W537" s="66"/>
      <c r="X537" s="66"/>
      <c r="Y537" s="66"/>
    </row>
    <row r="538" spans="1:25" x14ac:dyDescent="0.2">
      <c r="A538" s="66" t="s">
        <v>11</v>
      </c>
      <c r="B538" s="66" t="s">
        <v>24</v>
      </c>
      <c r="C538" s="66" t="s">
        <v>9</v>
      </c>
      <c r="D538" s="66" t="s">
        <v>320</v>
      </c>
      <c r="E538" s="86">
        <f>+IF(ISNUMBER(DATA!H483),DATA!H483,"n/a")</f>
        <v>664949.9</v>
      </c>
      <c r="F538" s="77">
        <f>+IF(ISNUMBER(DATA!I483),DATA!I483,"n/a")</f>
        <v>0.38940246094461101</v>
      </c>
      <c r="G538" s="86">
        <f>+IF(ISNUMBER(DATA!R483),DATA!R483,"n/a")</f>
        <v>1847197.94</v>
      </c>
      <c r="H538" s="77">
        <f>+IF(ISNUMBER(DATA!S483),DATA!S483,"n/a")</f>
        <v>0.26066080238528899</v>
      </c>
      <c r="I538" s="86">
        <f>+IF(ISNUMBER(DATA!AB483),DATA!AB483,"n/a")</f>
        <v>3479054.87</v>
      </c>
      <c r="J538" s="77">
        <f>+IF(ISNUMBER(DATA!AC483),DATA!AC483,"n/a")</f>
        <v>0.226360760458579</v>
      </c>
      <c r="K538" s="86">
        <f>+IF(ISNUMBER(DATA!AL483),DATA!AL483,"n/a")</f>
        <v>6804113.7400000002</v>
      </c>
      <c r="L538" s="77">
        <f>+IF(ISNUMBER(DATA!AM483),DATA!AM483,"n/a")</f>
        <v>0.23384988896252901</v>
      </c>
      <c r="R538" s="66"/>
      <c r="S538" s="66"/>
      <c r="T538" s="66"/>
      <c r="U538" s="66"/>
      <c r="V538" s="66"/>
      <c r="W538" s="66"/>
      <c r="X538" s="66"/>
      <c r="Y538" s="66"/>
    </row>
    <row r="539" spans="1:25" x14ac:dyDescent="0.2">
      <c r="A539" s="66" t="s">
        <v>11</v>
      </c>
      <c r="B539" s="66" t="s">
        <v>24</v>
      </c>
      <c r="C539" s="66" t="s">
        <v>9</v>
      </c>
      <c r="D539" s="66" t="s">
        <v>321</v>
      </c>
      <c r="E539" s="86">
        <f>+IF(ISNUMBER(DATA!H484),DATA!H484,"n/a")</f>
        <v>356595.17</v>
      </c>
      <c r="F539" s="77">
        <f>+IF(ISNUMBER(DATA!I484),DATA!I484,"n/a")</f>
        <v>9.9123648153610702E-2</v>
      </c>
      <c r="G539" s="86">
        <f>+IF(ISNUMBER(DATA!R484),DATA!R484,"n/a")</f>
        <v>1014491.13</v>
      </c>
      <c r="H539" s="77">
        <f>+IF(ISNUMBER(DATA!S484),DATA!S484,"n/a")</f>
        <v>4.5523436584063999E-2</v>
      </c>
      <c r="I539" s="86">
        <f>+IF(ISNUMBER(DATA!AB484),DATA!AB484,"n/a")</f>
        <v>1915595.53</v>
      </c>
      <c r="J539" s="77">
        <f>+IF(ISNUMBER(DATA!AC484),DATA!AC484,"n/a")</f>
        <v>5.0753878447426001E-2</v>
      </c>
      <c r="K539" s="86">
        <f>+IF(ISNUMBER(DATA!AL484),DATA!AL484,"n/a")</f>
        <v>3790970.93</v>
      </c>
      <c r="L539" s="77">
        <f>+IF(ISNUMBER(DATA!AM484),DATA!AM484,"n/a")</f>
        <v>8.2287327631752796E-2</v>
      </c>
      <c r="R539" s="66"/>
      <c r="S539" s="66"/>
      <c r="T539" s="66"/>
      <c r="U539" s="66"/>
      <c r="V539" s="66"/>
      <c r="W539" s="66"/>
      <c r="X539" s="66"/>
      <c r="Y539" s="66"/>
    </row>
    <row r="540" spans="1:25" x14ac:dyDescent="0.2">
      <c r="A540" s="66" t="s">
        <v>11</v>
      </c>
      <c r="B540" s="66" t="s">
        <v>24</v>
      </c>
      <c r="C540" s="66" t="s">
        <v>9</v>
      </c>
      <c r="D540" s="66" t="s">
        <v>322</v>
      </c>
      <c r="E540" s="86">
        <f>+IF(ISNUMBER(DATA!H485),DATA!H485,"n/a")</f>
        <v>818425.64</v>
      </c>
      <c r="F540" s="77">
        <f>+IF(ISNUMBER(DATA!I485),DATA!I485,"n/a")</f>
        <v>0.118873234800018</v>
      </c>
      <c r="G540" s="86">
        <f>+IF(ISNUMBER(DATA!R485),DATA!R485,"n/a")</f>
        <v>2371972.91</v>
      </c>
      <c r="H540" s="77">
        <f>+IF(ISNUMBER(DATA!S485),DATA!S485,"n/a")</f>
        <v>-1.2522087316849799E-2</v>
      </c>
      <c r="I540" s="86">
        <f>+IF(ISNUMBER(DATA!AB485),DATA!AB485,"n/a")</f>
        <v>4588876.68</v>
      </c>
      <c r="J540" s="77">
        <f>+IF(ISNUMBER(DATA!AC485),DATA!AC485,"n/a")</f>
        <v>-3.7413845070218998E-2</v>
      </c>
      <c r="K540" s="86">
        <f>+IF(ISNUMBER(DATA!AL485),DATA!AL485,"n/a")</f>
        <v>9515865.0500000007</v>
      </c>
      <c r="L540" s="77">
        <f>+IF(ISNUMBER(DATA!AM485),DATA!AM485,"n/a")</f>
        <v>-5.9344590487131399E-3</v>
      </c>
      <c r="R540" s="66"/>
      <c r="S540" s="66"/>
      <c r="T540" s="66"/>
      <c r="U540" s="66"/>
      <c r="V540" s="66"/>
      <c r="W540" s="66"/>
      <c r="X540" s="66"/>
      <c r="Y540" s="66"/>
    </row>
    <row r="541" spans="1:25" x14ac:dyDescent="0.2">
      <c r="A541" s="66" t="s">
        <v>11</v>
      </c>
      <c r="B541" s="66" t="s">
        <v>24</v>
      </c>
      <c r="C541" s="66" t="s">
        <v>9</v>
      </c>
      <c r="D541" s="66" t="s">
        <v>323</v>
      </c>
      <c r="E541" s="86">
        <f>+IF(ISNUMBER(DATA!H486),DATA!H486,"n/a")</f>
        <v>274055.38</v>
      </c>
      <c r="F541" s="77">
        <f>+IF(ISNUMBER(DATA!I486),DATA!I486,"n/a")</f>
        <v>0.35541631879319902</v>
      </c>
      <c r="G541" s="86">
        <f>+IF(ISNUMBER(DATA!R486),DATA!R486,"n/a")</f>
        <v>850638.73</v>
      </c>
      <c r="H541" s="77">
        <f>+IF(ISNUMBER(DATA!S486),DATA!S486,"n/a")</f>
        <v>0.30374786535567699</v>
      </c>
      <c r="I541" s="86">
        <f>+IF(ISNUMBER(DATA!AB486),DATA!AB486,"n/a")</f>
        <v>1665556.44</v>
      </c>
      <c r="J541" s="77">
        <f>+IF(ISNUMBER(DATA!AC486),DATA!AC486,"n/a")</f>
        <v>0.27839940576820499</v>
      </c>
      <c r="K541" s="86">
        <f>+IF(ISNUMBER(DATA!AL486),DATA!AL486,"n/a")</f>
        <v>3135569.57</v>
      </c>
      <c r="L541" s="77">
        <f>+IF(ISNUMBER(DATA!AM486),DATA!AM486,"n/a")</f>
        <v>0.317779289201294</v>
      </c>
      <c r="R541" s="66"/>
      <c r="S541" s="66"/>
      <c r="T541" s="66"/>
      <c r="U541" s="66"/>
      <c r="V541" s="66"/>
      <c r="W541" s="66"/>
      <c r="X541" s="66"/>
      <c r="Y541" s="66"/>
    </row>
    <row r="542" spans="1:25" x14ac:dyDescent="0.2">
      <c r="A542" s="66" t="s">
        <v>11</v>
      </c>
      <c r="B542" s="66" t="s">
        <v>24</v>
      </c>
      <c r="C542" s="66" t="s">
        <v>9</v>
      </c>
      <c r="D542" s="66" t="s">
        <v>324</v>
      </c>
      <c r="E542" s="86">
        <f>+IF(ISNUMBER(DATA!H487),DATA!H487,"n/a")</f>
        <v>295810.28000000003</v>
      </c>
      <c r="F542" s="77">
        <f>+IF(ISNUMBER(DATA!I487),DATA!I487,"n/a")</f>
        <v>0.18809085936429101</v>
      </c>
      <c r="G542" s="86">
        <f>+IF(ISNUMBER(DATA!R487),DATA!R487,"n/a")</f>
        <v>860818.96</v>
      </c>
      <c r="H542" s="77">
        <f>+IF(ISNUMBER(DATA!S487),DATA!S487,"n/a")</f>
        <v>0.180641720600378</v>
      </c>
      <c r="I542" s="86">
        <f>+IF(ISNUMBER(DATA!AB487),DATA!AB487,"n/a")</f>
        <v>1658983.1</v>
      </c>
      <c r="J542" s="77">
        <f>+IF(ISNUMBER(DATA!AC487),DATA!AC487,"n/a")</f>
        <v>0.25940475203229302</v>
      </c>
      <c r="K542" s="86">
        <f>+IF(ISNUMBER(DATA!AL487),DATA!AL487,"n/a")</f>
        <v>3353989.74</v>
      </c>
      <c r="L542" s="77">
        <f>+IF(ISNUMBER(DATA!AM487),DATA!AM487,"n/a")</f>
        <v>0.33086550539579701</v>
      </c>
      <c r="R542" s="66"/>
      <c r="S542" s="66"/>
      <c r="T542" s="66"/>
      <c r="U542" s="66"/>
      <c r="V542" s="66"/>
      <c r="W542" s="66"/>
      <c r="X542" s="66"/>
      <c r="Y542" s="66"/>
    </row>
    <row r="543" spans="1:25" x14ac:dyDescent="0.2">
      <c r="A543" s="66" t="s">
        <v>11</v>
      </c>
      <c r="B543" s="66" t="s">
        <v>24</v>
      </c>
      <c r="C543" s="66" t="s">
        <v>9</v>
      </c>
      <c r="D543" s="66" t="s">
        <v>325</v>
      </c>
      <c r="E543" s="86">
        <f>+IF(ISNUMBER(DATA!H488),DATA!H488,"n/a")</f>
        <v>448756.68</v>
      </c>
      <c r="F543" s="77">
        <f>+IF(ISNUMBER(DATA!I488),DATA!I488,"n/a")</f>
        <v>0.19127886946703301</v>
      </c>
      <c r="G543" s="86">
        <f>+IF(ISNUMBER(DATA!R488),DATA!R488,"n/a")</f>
        <v>1307239.49</v>
      </c>
      <c r="H543" s="77">
        <f>+IF(ISNUMBER(DATA!S488),DATA!S488,"n/a")</f>
        <v>0.17638328375655701</v>
      </c>
      <c r="I543" s="86">
        <f>+IF(ISNUMBER(DATA!AB488),DATA!AB488,"n/a")</f>
        <v>2454273.08</v>
      </c>
      <c r="J543" s="77">
        <f>+IF(ISNUMBER(DATA!AC488),DATA!AC488,"n/a")</f>
        <v>0.16095696050291</v>
      </c>
      <c r="K543" s="86">
        <f>+IF(ISNUMBER(DATA!AL488),DATA!AL488,"n/a")</f>
        <v>4815604.46</v>
      </c>
      <c r="L543" s="77">
        <f>+IF(ISNUMBER(DATA!AM488),DATA!AM488,"n/a")</f>
        <v>0.219746663999383</v>
      </c>
      <c r="R543" s="66"/>
      <c r="S543" s="66"/>
      <c r="T543" s="66"/>
      <c r="U543" s="66"/>
      <c r="V543" s="66"/>
      <c r="W543" s="66"/>
      <c r="X543" s="66"/>
      <c r="Y543" s="66"/>
    </row>
    <row r="544" spans="1:25" x14ac:dyDescent="0.2">
      <c r="A544" s="66" t="s">
        <v>11</v>
      </c>
      <c r="B544" s="66" t="s">
        <v>24</v>
      </c>
      <c r="C544" s="66" t="s">
        <v>9</v>
      </c>
      <c r="D544" s="66" t="s">
        <v>326</v>
      </c>
      <c r="E544" s="86">
        <f>+IF(ISNUMBER(DATA!H489),DATA!H489,"n/a")</f>
        <v>559348.52</v>
      </c>
      <c r="F544" s="77">
        <f>+IF(ISNUMBER(DATA!I489),DATA!I489,"n/a")</f>
        <v>0.16730680019626101</v>
      </c>
      <c r="G544" s="86">
        <f>+IF(ISNUMBER(DATA!R489),DATA!R489,"n/a")</f>
        <v>1697127.07</v>
      </c>
      <c r="H544" s="77">
        <f>+IF(ISNUMBER(DATA!S489),DATA!S489,"n/a")</f>
        <v>0.131997493543662</v>
      </c>
      <c r="I544" s="86">
        <f>+IF(ISNUMBER(DATA!AB489),DATA!AB489,"n/a")</f>
        <v>3203820.03</v>
      </c>
      <c r="J544" s="77">
        <f>+IF(ISNUMBER(DATA!AC489),DATA!AC489,"n/a")</f>
        <v>0.151254039048103</v>
      </c>
      <c r="K544" s="86">
        <f>+IF(ISNUMBER(DATA!AL489),DATA!AL489,"n/a")</f>
        <v>6292212.7699999996</v>
      </c>
      <c r="L544" s="77">
        <f>+IF(ISNUMBER(DATA!AM489),DATA!AM489,"n/a")</f>
        <v>0.198214352697383</v>
      </c>
      <c r="R544" s="66"/>
      <c r="S544" s="66"/>
      <c r="T544" s="66"/>
      <c r="U544" s="66"/>
      <c r="V544" s="66"/>
      <c r="W544" s="66"/>
      <c r="X544" s="66"/>
      <c r="Y544" s="66"/>
    </row>
    <row r="545" spans="1:25" x14ac:dyDescent="0.2">
      <c r="A545" s="66" t="s">
        <v>11</v>
      </c>
      <c r="B545" s="66" t="s">
        <v>24</v>
      </c>
      <c r="C545" s="66" t="s">
        <v>9</v>
      </c>
      <c r="D545" s="66" t="s">
        <v>327</v>
      </c>
      <c r="E545" s="86">
        <f>+IF(ISNUMBER(DATA!H490),DATA!H490,"n/a")</f>
        <v>3715017.84</v>
      </c>
      <c r="F545" s="77">
        <f>+IF(ISNUMBER(DATA!I490),DATA!I490,"n/a")</f>
        <v>0.182906864553882</v>
      </c>
      <c r="G545" s="86">
        <f>+IF(ISNUMBER(DATA!R490),DATA!R490,"n/a")</f>
        <v>10842094.970000001</v>
      </c>
      <c r="H545" s="77">
        <f>+IF(ISNUMBER(DATA!S490),DATA!S490,"n/a")</f>
        <v>0.106898305517601</v>
      </c>
      <c r="I545" s="86">
        <f>+IF(ISNUMBER(DATA!AB490),DATA!AB490,"n/a")</f>
        <v>20704223.489999998</v>
      </c>
      <c r="J545" s="77">
        <f>+IF(ISNUMBER(DATA!AC490),DATA!AC490,"n/a")</f>
        <v>9.6597799256844599E-2</v>
      </c>
      <c r="K545" s="86">
        <f>+IF(ISNUMBER(DATA!AL490),DATA!AL490,"n/a")</f>
        <v>41254490.18</v>
      </c>
      <c r="L545" s="77">
        <f>+IF(ISNUMBER(DATA!AM490),DATA!AM490,"n/a")</f>
        <v>0.126098224487417</v>
      </c>
      <c r="R545" s="66"/>
      <c r="S545" s="66"/>
      <c r="T545" s="66"/>
      <c r="U545" s="66"/>
      <c r="V545" s="66"/>
      <c r="W545" s="66"/>
      <c r="X545" s="66"/>
      <c r="Y545" s="66"/>
    </row>
    <row r="546" spans="1:25" x14ac:dyDescent="0.2">
      <c r="E546" s="90"/>
      <c r="F546" s="77"/>
      <c r="G546" s="91"/>
      <c r="H546" s="77"/>
      <c r="I546" s="91"/>
      <c r="J546" s="82"/>
      <c r="K546" s="91"/>
      <c r="L546" s="77"/>
      <c r="R546" s="66"/>
      <c r="S546" s="66"/>
      <c r="T546" s="66"/>
      <c r="U546" s="66"/>
      <c r="V546" s="66"/>
      <c r="W546" s="66"/>
      <c r="X546" s="66"/>
      <c r="Y546" s="66"/>
    </row>
    <row r="547" spans="1:25" x14ac:dyDescent="0.2">
      <c r="A547" s="66" t="s">
        <v>11</v>
      </c>
      <c r="B547" s="66" t="s">
        <v>24</v>
      </c>
      <c r="C547" s="66" t="s">
        <v>25</v>
      </c>
      <c r="D547" s="66" t="s">
        <v>319</v>
      </c>
      <c r="E547" s="86">
        <f>+IF(ISNUMBER(DATA!J482),DATA!J482,"n/a")</f>
        <v>595328.46</v>
      </c>
      <c r="F547" s="77">
        <f>+IF(ISNUMBER(DATA!K482),DATA!K482,"n/a")</f>
        <v>-1.2866609750720501E-2</v>
      </c>
      <c r="G547" s="86">
        <f>+IF(ISNUMBER(DATA!T482),DATA!T482,"n/a")</f>
        <v>1785765.71</v>
      </c>
      <c r="H547" s="77">
        <f>+IF(ISNUMBER(DATA!U482),DATA!U482,"n/a")</f>
        <v>-7.0264280552541705E-2</v>
      </c>
      <c r="I547" s="86">
        <f>+IF(ISNUMBER(DATA!AD482),DATA!AD482,"n/a")</f>
        <v>3506476.09</v>
      </c>
      <c r="J547" s="77">
        <f>+IF(ISNUMBER(DATA!AE482),DATA!AE482,"n/a")</f>
        <v>-8.6391071560185898E-2</v>
      </c>
      <c r="K547" s="86">
        <f>+IF(ISNUMBER(DATA!AN482),DATA!AN482,"n/a")</f>
        <v>7186759.96</v>
      </c>
      <c r="L547" s="77">
        <f>+IF(ISNUMBER(DATA!AO482),DATA!AO482,"n/a")</f>
        <v>-8.0787684722104902E-2</v>
      </c>
      <c r="R547" s="66"/>
      <c r="S547" s="66"/>
      <c r="T547" s="66"/>
      <c r="U547" s="66"/>
      <c r="V547" s="66"/>
      <c r="W547" s="66"/>
      <c r="X547" s="66"/>
      <c r="Y547" s="66"/>
    </row>
    <row r="548" spans="1:25" x14ac:dyDescent="0.2">
      <c r="A548" s="66" t="s">
        <v>11</v>
      </c>
      <c r="B548" s="66" t="s">
        <v>24</v>
      </c>
      <c r="C548" s="66" t="s">
        <v>25</v>
      </c>
      <c r="D548" s="66" t="s">
        <v>320</v>
      </c>
      <c r="E548" s="86">
        <f>+IF(ISNUMBER(DATA!J483),DATA!J483,"n/a")</f>
        <v>1092161.55</v>
      </c>
      <c r="F548" s="77">
        <f>+IF(ISNUMBER(DATA!K483),DATA!K483,"n/a")</f>
        <v>0.38007245976666598</v>
      </c>
      <c r="G548" s="86">
        <f>+IF(ISNUMBER(DATA!T483),DATA!T483,"n/a")</f>
        <v>3041870.28</v>
      </c>
      <c r="H548" s="77">
        <f>+IF(ISNUMBER(DATA!U483),DATA!U483,"n/a")</f>
        <v>0.25916309124160702</v>
      </c>
      <c r="I548" s="86">
        <f>+IF(ISNUMBER(DATA!AD483),DATA!AD483,"n/a")</f>
        <v>5830433.7800000003</v>
      </c>
      <c r="J548" s="77">
        <f>+IF(ISNUMBER(DATA!AE483),DATA!AE483,"n/a")</f>
        <v>0.228166574999524</v>
      </c>
      <c r="K548" s="86">
        <f>+IF(ISNUMBER(DATA!AN483),DATA!AN483,"n/a")</f>
        <v>11412299.380000001</v>
      </c>
      <c r="L548" s="77">
        <f>+IF(ISNUMBER(DATA!AO483),DATA!AO483,"n/a")</f>
        <v>0.22412702572356</v>
      </c>
      <c r="R548" s="66"/>
      <c r="S548" s="66"/>
      <c r="T548" s="66"/>
      <c r="U548" s="66"/>
      <c r="V548" s="66"/>
      <c r="W548" s="66"/>
      <c r="X548" s="66"/>
      <c r="Y548" s="66"/>
    </row>
    <row r="549" spans="1:25" x14ac:dyDescent="0.2">
      <c r="A549" s="66" t="s">
        <v>11</v>
      </c>
      <c r="B549" s="66" t="s">
        <v>24</v>
      </c>
      <c r="C549" s="66" t="s">
        <v>25</v>
      </c>
      <c r="D549" s="66" t="s">
        <v>321</v>
      </c>
      <c r="E549" s="86">
        <f>+IF(ISNUMBER(DATA!J484),DATA!J484,"n/a")</f>
        <v>577532.18999999994</v>
      </c>
      <c r="F549" s="77">
        <f>+IF(ISNUMBER(DATA!K484),DATA!K484,"n/a")</f>
        <v>3.9484494104615402E-2</v>
      </c>
      <c r="G549" s="86">
        <f>+IF(ISNUMBER(DATA!T484),DATA!T484,"n/a")</f>
        <v>1653911.05</v>
      </c>
      <c r="H549" s="77">
        <f>+IF(ISNUMBER(DATA!U484),DATA!U484,"n/a")</f>
        <v>2.3919944676904201E-4</v>
      </c>
      <c r="I549" s="86">
        <f>+IF(ISNUMBER(DATA!AD484),DATA!AD484,"n/a")</f>
        <v>3200549.7</v>
      </c>
      <c r="J549" s="77">
        <f>+IF(ISNUMBER(DATA!AE484),DATA!AE484,"n/a")</f>
        <v>1.6694286617853799E-2</v>
      </c>
      <c r="K549" s="86">
        <f>+IF(ISNUMBER(DATA!AN484),DATA!AN484,"n/a")</f>
        <v>6372058.8300000001</v>
      </c>
      <c r="L549" s="77">
        <f>+IF(ISNUMBER(DATA!AO484),DATA!AO484,"n/a")</f>
        <v>2.7818779479048799E-2</v>
      </c>
      <c r="R549" s="66"/>
      <c r="S549" s="66"/>
      <c r="T549" s="66"/>
      <c r="U549" s="66"/>
      <c r="V549" s="66"/>
      <c r="W549" s="66"/>
      <c r="X549" s="66"/>
      <c r="Y549" s="66"/>
    </row>
    <row r="550" spans="1:25" x14ac:dyDescent="0.2">
      <c r="A550" s="66" t="s">
        <v>11</v>
      </c>
      <c r="B550" s="66" t="s">
        <v>24</v>
      </c>
      <c r="C550" s="66" t="s">
        <v>25</v>
      </c>
      <c r="D550" s="66" t="s">
        <v>322</v>
      </c>
      <c r="E550" s="86">
        <f>+IF(ISNUMBER(DATA!J485),DATA!J485,"n/a")</f>
        <v>1100043.8600000001</v>
      </c>
      <c r="F550" s="77">
        <f>+IF(ISNUMBER(DATA!K485),DATA!K485,"n/a")</f>
        <v>2.1755037476434001E-2</v>
      </c>
      <c r="G550" s="86">
        <f>+IF(ISNUMBER(DATA!T485),DATA!T485,"n/a")</f>
        <v>3191172.43</v>
      </c>
      <c r="H550" s="77">
        <f>+IF(ISNUMBER(DATA!U485),DATA!U485,"n/a")</f>
        <v>-0.124241747810345</v>
      </c>
      <c r="I550" s="86">
        <f>+IF(ISNUMBER(DATA!AD485),DATA!AD485,"n/a")</f>
        <v>6133963.9699999997</v>
      </c>
      <c r="J550" s="77">
        <f>+IF(ISNUMBER(DATA!AE485),DATA!AE485,"n/a")</f>
        <v>-0.148497177255727</v>
      </c>
      <c r="K550" s="86">
        <f>+IF(ISNUMBER(DATA!AN485),DATA!AN485,"n/a")</f>
        <v>12696715.689999999</v>
      </c>
      <c r="L550" s="77">
        <f>+IF(ISNUMBER(DATA!AO485),DATA!AO485,"n/a")</f>
        <v>-0.121557134117825</v>
      </c>
      <c r="R550" s="66"/>
      <c r="S550" s="66"/>
      <c r="T550" s="66"/>
      <c r="U550" s="66"/>
      <c r="V550" s="66"/>
      <c r="W550" s="66"/>
      <c r="X550" s="66"/>
      <c r="Y550" s="66"/>
    </row>
    <row r="551" spans="1:25" x14ac:dyDescent="0.2">
      <c r="A551" s="66" t="s">
        <v>11</v>
      </c>
      <c r="B551" s="66" t="s">
        <v>24</v>
      </c>
      <c r="C551" s="66" t="s">
        <v>25</v>
      </c>
      <c r="D551" s="66" t="s">
        <v>323</v>
      </c>
      <c r="E551" s="86">
        <f>+IF(ISNUMBER(DATA!J486),DATA!J486,"n/a")</f>
        <v>481230.62</v>
      </c>
      <c r="F551" s="77">
        <f>+IF(ISNUMBER(DATA!K486),DATA!K486,"n/a")</f>
        <v>0.35951276038507601</v>
      </c>
      <c r="G551" s="86">
        <f>+IF(ISNUMBER(DATA!T486),DATA!T486,"n/a")</f>
        <v>1503372.71</v>
      </c>
      <c r="H551" s="77">
        <f>+IF(ISNUMBER(DATA!U486),DATA!U486,"n/a")</f>
        <v>0.31727697416494699</v>
      </c>
      <c r="I551" s="86">
        <f>+IF(ISNUMBER(DATA!AD486),DATA!AD486,"n/a")</f>
        <v>3033122.69</v>
      </c>
      <c r="J551" s="77">
        <f>+IF(ISNUMBER(DATA!AE486),DATA!AE486,"n/a")</f>
        <v>0.28635809065071699</v>
      </c>
      <c r="K551" s="86">
        <f>+IF(ISNUMBER(DATA!AN486),DATA!AN486,"n/a")</f>
        <v>5715198.1799999997</v>
      </c>
      <c r="L551" s="77">
        <f>+IF(ISNUMBER(DATA!AO486),DATA!AO486,"n/a")</f>
        <v>0.33829177556545698</v>
      </c>
      <c r="R551" s="66"/>
      <c r="S551" s="66"/>
      <c r="T551" s="66"/>
      <c r="U551" s="66"/>
      <c r="V551" s="66"/>
      <c r="W551" s="66"/>
      <c r="X551" s="66"/>
      <c r="Y551" s="66"/>
    </row>
    <row r="552" spans="1:25" x14ac:dyDescent="0.2">
      <c r="A552" s="66" t="s">
        <v>11</v>
      </c>
      <c r="B552" s="66" t="s">
        <v>24</v>
      </c>
      <c r="C552" s="66" t="s">
        <v>25</v>
      </c>
      <c r="D552" s="66" t="s">
        <v>324</v>
      </c>
      <c r="E552" s="86">
        <f>+IF(ISNUMBER(DATA!J487),DATA!J487,"n/a")</f>
        <v>441037.37</v>
      </c>
      <c r="F552" s="77">
        <f>+IF(ISNUMBER(DATA!K487),DATA!K487,"n/a")</f>
        <v>0.17905644392114101</v>
      </c>
      <c r="G552" s="86">
        <f>+IF(ISNUMBER(DATA!T487),DATA!T487,"n/a")</f>
        <v>1265341.93</v>
      </c>
      <c r="H552" s="77">
        <f>+IF(ISNUMBER(DATA!U487),DATA!U487,"n/a")</f>
        <v>0.16060287124901301</v>
      </c>
      <c r="I552" s="86">
        <f>+IF(ISNUMBER(DATA!AD487),DATA!AD487,"n/a")</f>
        <v>2462864.59</v>
      </c>
      <c r="J552" s="77">
        <f>+IF(ISNUMBER(DATA!AE487),DATA!AE487,"n/a")</f>
        <v>0.18244737853470899</v>
      </c>
      <c r="K552" s="86">
        <f>+IF(ISNUMBER(DATA!AN487),DATA!AN487,"n/a")</f>
        <v>5007836.82</v>
      </c>
      <c r="L552" s="77">
        <f>+IF(ISNUMBER(DATA!AO487),DATA!AO487,"n/a")</f>
        <v>0.209128260667999</v>
      </c>
      <c r="R552" s="66"/>
      <c r="S552" s="66"/>
      <c r="T552" s="66"/>
      <c r="U552" s="66"/>
      <c r="V552" s="66"/>
      <c r="W552" s="66"/>
      <c r="X552" s="66"/>
      <c r="Y552" s="66"/>
    </row>
    <row r="553" spans="1:25" x14ac:dyDescent="0.2">
      <c r="A553" s="66" t="s">
        <v>11</v>
      </c>
      <c r="B553" s="66" t="s">
        <v>24</v>
      </c>
      <c r="C553" s="66" t="s">
        <v>25</v>
      </c>
      <c r="D553" s="66" t="s">
        <v>325</v>
      </c>
      <c r="E553" s="86">
        <f>+IF(ISNUMBER(DATA!J488),DATA!J488,"n/a")</f>
        <v>794421.33</v>
      </c>
      <c r="F553" s="77">
        <f>+IF(ISNUMBER(DATA!K488),DATA!K488,"n/a")</f>
        <v>0.123585245583342</v>
      </c>
      <c r="G553" s="86">
        <f>+IF(ISNUMBER(DATA!T488),DATA!T488,"n/a")</f>
        <v>2319350.66</v>
      </c>
      <c r="H553" s="77">
        <f>+IF(ISNUMBER(DATA!U488),DATA!U488,"n/a")</f>
        <v>0.121834169493392</v>
      </c>
      <c r="I553" s="86">
        <f>+IF(ISNUMBER(DATA!AD488),DATA!AD488,"n/a")</f>
        <v>4412851.92</v>
      </c>
      <c r="J553" s="77">
        <f>+IF(ISNUMBER(DATA!AE488),DATA!AE488,"n/a")</f>
        <v>0.101350692347426</v>
      </c>
      <c r="K553" s="86">
        <f>+IF(ISNUMBER(DATA!AN488),DATA!AN488,"n/a")</f>
        <v>8735367.2200000007</v>
      </c>
      <c r="L553" s="77">
        <f>+IF(ISNUMBER(DATA!AO488),DATA!AO488,"n/a")</f>
        <v>0.134597666207982</v>
      </c>
      <c r="R553" s="66"/>
      <c r="S553" s="66"/>
      <c r="T553" s="66"/>
      <c r="U553" s="66"/>
      <c r="V553" s="66"/>
      <c r="W553" s="66"/>
      <c r="X553" s="66"/>
      <c r="Y553" s="66"/>
    </row>
    <row r="554" spans="1:25" x14ac:dyDescent="0.2">
      <c r="A554" s="66" t="s">
        <v>11</v>
      </c>
      <c r="B554" s="66" t="s">
        <v>24</v>
      </c>
      <c r="C554" s="66" t="s">
        <v>25</v>
      </c>
      <c r="D554" s="66" t="s">
        <v>326</v>
      </c>
      <c r="E554" s="86">
        <f>+IF(ISNUMBER(DATA!J489),DATA!J489,"n/a")</f>
        <v>931657.12</v>
      </c>
      <c r="F554" s="77">
        <f>+IF(ISNUMBER(DATA!K489),DATA!K489,"n/a")</f>
        <v>0.125402048968633</v>
      </c>
      <c r="G554" s="86">
        <f>+IF(ISNUMBER(DATA!T489),DATA!T489,"n/a")</f>
        <v>2830117.14</v>
      </c>
      <c r="H554" s="77">
        <f>+IF(ISNUMBER(DATA!U489),DATA!U489,"n/a")</f>
        <v>0.111908371855959</v>
      </c>
      <c r="I554" s="86">
        <f>+IF(ISNUMBER(DATA!AD489),DATA!AD489,"n/a")</f>
        <v>5388314.0199999996</v>
      </c>
      <c r="J554" s="77">
        <f>+IF(ISNUMBER(DATA!AE489),DATA!AE489,"n/a")</f>
        <v>0.132591207868859</v>
      </c>
      <c r="K554" s="86">
        <f>+IF(ISNUMBER(DATA!AN489),DATA!AN489,"n/a")</f>
        <v>10641196.98</v>
      </c>
      <c r="L554" s="77">
        <f>+IF(ISNUMBER(DATA!AO489),DATA!AO489,"n/a")</f>
        <v>0.17831197469163401</v>
      </c>
      <c r="R554" s="66"/>
      <c r="S554" s="66"/>
      <c r="T554" s="66"/>
      <c r="U554" s="66"/>
      <c r="V554" s="66"/>
      <c r="W554" s="66"/>
      <c r="X554" s="66"/>
      <c r="Y554" s="66"/>
    </row>
    <row r="555" spans="1:25" x14ac:dyDescent="0.2">
      <c r="A555" s="66" t="s">
        <v>11</v>
      </c>
      <c r="B555" s="66" t="s">
        <v>24</v>
      </c>
      <c r="C555" s="66" t="s">
        <v>25</v>
      </c>
      <c r="D555" s="66" t="s">
        <v>327</v>
      </c>
      <c r="E555" s="86">
        <f>+IF(ISNUMBER(DATA!J490),DATA!J490,"n/a")</f>
        <v>6013412.54</v>
      </c>
      <c r="F555" s="77">
        <f>+IF(ISNUMBER(DATA!K490),DATA!K490,"n/a")</f>
        <v>0.136836402436737</v>
      </c>
      <c r="G555" s="86">
        <f>+IF(ISNUMBER(DATA!T490),DATA!T490,"n/a")</f>
        <v>17590902.109999999</v>
      </c>
      <c r="H555" s="77">
        <f>+IF(ISNUMBER(DATA!U490),DATA!U490,"n/a")</f>
        <v>6.7526754210553805E-2</v>
      </c>
      <c r="I555" s="86">
        <f>+IF(ISNUMBER(DATA!AD490),DATA!AD490,"n/a")</f>
        <v>33968576.759999998</v>
      </c>
      <c r="J555" s="77">
        <f>+IF(ISNUMBER(DATA!AE490),DATA!AE490,"n/a")</f>
        <v>5.6826846986946497E-2</v>
      </c>
      <c r="K555" s="86">
        <f>+IF(ISNUMBER(DATA!AN490),DATA!AN490,"n/a")</f>
        <v>67767433.230000004</v>
      </c>
      <c r="L555" s="77">
        <f>+IF(ISNUMBER(DATA!AO490),DATA!AO490,"n/a")</f>
        <v>7.6756606999429794E-2</v>
      </c>
      <c r="R555" s="66"/>
      <c r="S555" s="66"/>
      <c r="T555" s="66"/>
      <c r="U555" s="66"/>
      <c r="V555" s="66"/>
      <c r="W555" s="66"/>
      <c r="X555" s="66"/>
      <c r="Y555" s="66"/>
    </row>
    <row r="556" spans="1:25" x14ac:dyDescent="0.2">
      <c r="E556" s="90"/>
      <c r="F556" s="77"/>
      <c r="G556" s="91"/>
      <c r="H556" s="77"/>
      <c r="I556" s="91"/>
      <c r="J556" s="82"/>
      <c r="K556" s="91"/>
      <c r="L556" s="77"/>
      <c r="R556" s="66"/>
      <c r="S556" s="66"/>
      <c r="T556" s="66"/>
      <c r="U556" s="66"/>
      <c r="V556" s="66"/>
      <c r="W556" s="66"/>
      <c r="X556" s="66"/>
      <c r="Y556" s="66"/>
    </row>
    <row r="557" spans="1:25" x14ac:dyDescent="0.2">
      <c r="A557" s="66" t="s">
        <v>11</v>
      </c>
      <c r="B557" s="66" t="s">
        <v>24</v>
      </c>
      <c r="C557" s="66" t="s">
        <v>10</v>
      </c>
      <c r="D557" s="66" t="s">
        <v>319</v>
      </c>
      <c r="E557" s="87">
        <f>+IF(ISNUMBER(DATA!L482),DATA!L482,"n/a")</f>
        <v>5.3187022279569298</v>
      </c>
      <c r="F557" s="77">
        <f>+IF(ISNUMBER(DATA!M482),DATA!M482,"n/a")</f>
        <v>-6.89119780964102E-3</v>
      </c>
      <c r="G557" s="87">
        <f>+IF(ISNUMBER(DATA!V482),DATA!V482,"n/a")</f>
        <v>5.3848486998124798</v>
      </c>
      <c r="H557" s="77">
        <f>+IF(ISNUMBER(DATA!W482),DATA!W482,"n/a")</f>
        <v>2.8435796871180599E-2</v>
      </c>
      <c r="I557" s="87">
        <f>+IF(ISNUMBER(DATA!AF482),DATA!AF482,"n/a")</f>
        <v>5.3275429216191901</v>
      </c>
      <c r="J557" s="77">
        <f>+IF(ISNUMBER(DATA!AG482),DATA!AG482,"n/a")</f>
        <v>4.8753867713288997E-2</v>
      </c>
      <c r="K557" s="87">
        <f>+IF(ISNUMBER(DATA!AP482),DATA!AP482,"n/a")</f>
        <v>5.3412689127683404</v>
      </c>
      <c r="L557" s="77">
        <f>+IF(ISNUMBER(DATA!AQ482),DATA!AQ482,"n/a")</f>
        <v>6.1465639683316198E-2</v>
      </c>
      <c r="R557" s="66"/>
      <c r="S557" s="66"/>
      <c r="T557" s="66"/>
      <c r="U557" s="66"/>
      <c r="V557" s="66"/>
      <c r="W557" s="66"/>
      <c r="X557" s="66"/>
      <c r="Y557" s="66"/>
    </row>
    <row r="558" spans="1:25" x14ac:dyDescent="0.2">
      <c r="A558" s="66" t="s">
        <v>11</v>
      </c>
      <c r="B558" s="66" t="s">
        <v>24</v>
      </c>
      <c r="C558" s="66" t="s">
        <v>10</v>
      </c>
      <c r="D558" s="66" t="s">
        <v>320</v>
      </c>
      <c r="E558" s="87">
        <f>+IF(ISNUMBER(DATA!L483),DATA!L483,"n/a")</f>
        <v>3.5946121053631299</v>
      </c>
      <c r="F558" s="77">
        <f>+IF(ISNUMBER(DATA!M483),DATA!M483,"n/a")</f>
        <v>-9.9993462156180296E-2</v>
      </c>
      <c r="G558" s="87">
        <f>+IF(ISNUMBER(DATA!V483),DATA!V483,"n/a")</f>
        <v>3.71480386666087</v>
      </c>
      <c r="H558" s="77">
        <f>+IF(ISNUMBER(DATA!W483),DATA!W483,"n/a")</f>
        <v>-6.2728234995551593E-2</v>
      </c>
      <c r="I558" s="87">
        <f>+IF(ISNUMBER(DATA!AF483),DATA!AF483,"n/a")</f>
        <v>3.7517777435916102</v>
      </c>
      <c r="J558" s="77">
        <f>+IF(ISNUMBER(DATA!AG483),DATA!AG483,"n/a")</f>
        <v>-9.3472484399084906E-3</v>
      </c>
      <c r="K558" s="87">
        <f>+IF(ISNUMBER(DATA!AP483),DATA!AP483,"n/a")</f>
        <v>3.86159331604589</v>
      </c>
      <c r="L558" s="77">
        <f>+IF(ISNUMBER(DATA!AQ483),DATA!AQ483,"n/a")</f>
        <v>3.9829822861356397E-2</v>
      </c>
      <c r="R558" s="66"/>
      <c r="S558" s="66"/>
      <c r="T558" s="66"/>
      <c r="U558" s="66"/>
      <c r="V558" s="66"/>
      <c r="W558" s="66"/>
      <c r="X558" s="66"/>
      <c r="Y558" s="66"/>
    </row>
    <row r="559" spans="1:25" x14ac:dyDescent="0.2">
      <c r="A559" s="66" t="s">
        <v>11</v>
      </c>
      <c r="B559" s="66" t="s">
        <v>24</v>
      </c>
      <c r="C559" s="66" t="s">
        <v>10</v>
      </c>
      <c r="D559" s="66" t="s">
        <v>321</v>
      </c>
      <c r="E559" s="87">
        <f>+IF(ISNUMBER(DATA!L484),DATA!L484,"n/a")</f>
        <v>4.5812141258110701</v>
      </c>
      <c r="F559" s="77">
        <f>+IF(ISNUMBER(DATA!M484),DATA!M484,"n/a")</f>
        <v>1.2101186875576599E-3</v>
      </c>
      <c r="G559" s="87">
        <f>+IF(ISNUMBER(DATA!V484),DATA!V484,"n/a")</f>
        <v>4.6016700609299601</v>
      </c>
      <c r="H559" s="77">
        <f>+IF(ISNUMBER(DATA!W484),DATA!W484,"n/a")</f>
        <v>2.2939790453951701E-2</v>
      </c>
      <c r="I559" s="87">
        <f>+IF(ISNUMBER(DATA!AF484),DATA!AF484,"n/a")</f>
        <v>4.6988835477184496</v>
      </c>
      <c r="J559" s="77">
        <f>+IF(ISNUMBER(DATA!AG484),DATA!AG484,"n/a")</f>
        <v>2.7749888341128199E-2</v>
      </c>
      <c r="K559" s="87">
        <f>+IF(ISNUMBER(DATA!AP484),DATA!AP484,"n/a")</f>
        <v>4.7551162730757204</v>
      </c>
      <c r="L559" s="77">
        <f>+IF(ISNUMBER(DATA!AQ484),DATA!AQ484,"n/a")</f>
        <v>2.17230794230415E-2</v>
      </c>
      <c r="R559" s="66"/>
      <c r="S559" s="66"/>
      <c r="T559" s="66"/>
      <c r="U559" s="66"/>
      <c r="V559" s="66"/>
      <c r="W559" s="66"/>
      <c r="X559" s="66"/>
      <c r="Y559" s="66"/>
    </row>
    <row r="560" spans="1:25" x14ac:dyDescent="0.2">
      <c r="A560" s="66" t="s">
        <v>11</v>
      </c>
      <c r="B560" s="66" t="s">
        <v>24</v>
      </c>
      <c r="C560" s="66" t="s">
        <v>10</v>
      </c>
      <c r="D560" s="66" t="s">
        <v>322</v>
      </c>
      <c r="E560" s="87">
        <f>+IF(ISNUMBER(DATA!L485),DATA!L485,"n/a")</f>
        <v>3.8483104219462101</v>
      </c>
      <c r="F560" s="77">
        <f>+IF(ISNUMBER(DATA!M485),DATA!M485,"n/a")</f>
        <v>-5.1461826328108001E-2</v>
      </c>
      <c r="G560" s="87">
        <f>+IF(ISNUMBER(DATA!V485),DATA!V485,"n/a")</f>
        <v>3.83194350647116</v>
      </c>
      <c r="H560" s="77">
        <f>+IF(ISNUMBER(DATA!W485),DATA!W485,"n/a")</f>
        <v>-4.86810064212179E-2</v>
      </c>
      <c r="I560" s="87">
        <f>+IF(ISNUMBER(DATA!AF485),DATA!AF485,"n/a")</f>
        <v>3.8332654801261699</v>
      </c>
      <c r="J560" s="77">
        <f>+IF(ISNUMBER(DATA!AG485),DATA!AG485,"n/a")</f>
        <v>-4.8996214153439403E-2</v>
      </c>
      <c r="K560" s="87">
        <f>+IF(ISNUMBER(DATA!AP485),DATA!AP485,"n/a")</f>
        <v>3.8354442626316998</v>
      </c>
      <c r="L560" s="77">
        <f>+IF(ISNUMBER(DATA!AQ485),DATA!AQ485,"n/a")</f>
        <v>-4.4548380000352501E-2</v>
      </c>
      <c r="R560" s="66"/>
      <c r="S560" s="66"/>
      <c r="T560" s="66"/>
      <c r="U560" s="66"/>
      <c r="V560" s="66"/>
      <c r="W560" s="66"/>
      <c r="X560" s="66"/>
      <c r="Y560" s="66"/>
    </row>
    <row r="561" spans="1:25" x14ac:dyDescent="0.2">
      <c r="A561" s="66" t="s">
        <v>11</v>
      </c>
      <c r="B561" s="66" t="s">
        <v>24</v>
      </c>
      <c r="C561" s="66" t="s">
        <v>10</v>
      </c>
      <c r="D561" s="66" t="s">
        <v>323</v>
      </c>
      <c r="E561" s="87">
        <f>+IF(ISNUMBER(DATA!L486),DATA!L486,"n/a")</f>
        <v>4.7976482344553899</v>
      </c>
      <c r="F561" s="77">
        <f>+IF(ISNUMBER(DATA!M486),DATA!M486,"n/a")</f>
        <v>3.2511134060691997E-2</v>
      </c>
      <c r="G561" s="87">
        <f>+IF(ISNUMBER(DATA!V486),DATA!V486,"n/a")</f>
        <v>4.6733358002638798</v>
      </c>
      <c r="H561" s="77">
        <f>+IF(ISNUMBER(DATA!W486),DATA!W486,"n/a")</f>
        <v>2.4059413760084199E-2</v>
      </c>
      <c r="I561" s="87">
        <f>+IF(ISNUMBER(DATA!AF486),DATA!AF486,"n/a")</f>
        <v>4.6398607482794203</v>
      </c>
      <c r="J561" s="77">
        <f>+IF(ISNUMBER(DATA!AG486),DATA!AG486,"n/a")</f>
        <v>3.9414416207315901E-2</v>
      </c>
      <c r="K561" s="87">
        <f>+IF(ISNUMBER(DATA!AP486),DATA!AP486,"n/a")</f>
        <v>4.67782711961961</v>
      </c>
      <c r="L561" s="77">
        <f>+IF(ISNUMBER(DATA!AQ486),DATA!AQ486,"n/a")</f>
        <v>2.0642975196268499E-2</v>
      </c>
      <c r="R561" s="66"/>
      <c r="S561" s="66"/>
      <c r="T561" s="66"/>
      <c r="U561" s="66"/>
      <c r="V561" s="66"/>
      <c r="W561" s="66"/>
      <c r="X561" s="66"/>
      <c r="Y561" s="66"/>
    </row>
    <row r="562" spans="1:25" x14ac:dyDescent="0.2">
      <c r="A562" s="66" t="s">
        <v>11</v>
      </c>
      <c r="B562" s="66" t="s">
        <v>24</v>
      </c>
      <c r="C562" s="66" t="s">
        <v>10</v>
      </c>
      <c r="D562" s="66" t="s">
        <v>324</v>
      </c>
      <c r="E562" s="87">
        <f>+IF(ISNUMBER(DATA!L487),DATA!L487,"n/a")</f>
        <v>4.6091198723722497</v>
      </c>
      <c r="F562" s="77">
        <f>+IF(ISNUMBER(DATA!M487),DATA!M487,"n/a")</f>
        <v>2.39236591887525E-2</v>
      </c>
      <c r="G562" s="87">
        <f>+IF(ISNUMBER(DATA!V487),DATA!V487,"n/a")</f>
        <v>4.6413618143355002</v>
      </c>
      <c r="H562" s="77">
        <f>+IF(ISNUMBER(DATA!W487),DATA!W487,"n/a")</f>
        <v>4.8868715685667002E-2</v>
      </c>
      <c r="I562" s="87">
        <f>+IF(ISNUMBER(DATA!AF487),DATA!AF487,"n/a")</f>
        <v>4.6102638839419203</v>
      </c>
      <c r="J562" s="77">
        <f>+IF(ISNUMBER(DATA!AG487),DATA!AG487,"n/a")</f>
        <v>3.84700780983645E-3</v>
      </c>
      <c r="K562" s="87">
        <f>+IF(ISNUMBER(DATA!AP487),DATA!AP487,"n/a")</f>
        <v>4.5934386400359104</v>
      </c>
      <c r="L562" s="77">
        <f>+IF(ISNUMBER(DATA!AQ487),DATA!AQ487,"n/a")</f>
        <v>-2.5391551285543101E-2</v>
      </c>
      <c r="R562" s="66"/>
      <c r="S562" s="66"/>
      <c r="T562" s="66"/>
      <c r="U562" s="66"/>
      <c r="V562" s="66"/>
      <c r="W562" s="66"/>
      <c r="X562" s="66"/>
      <c r="Y562" s="66"/>
    </row>
    <row r="563" spans="1:25" x14ac:dyDescent="0.2">
      <c r="A563" s="66" t="s">
        <v>11</v>
      </c>
      <c r="B563" s="66" t="s">
        <v>24</v>
      </c>
      <c r="C563" s="66" t="s">
        <v>10</v>
      </c>
      <c r="D563" s="66" t="s">
        <v>325</v>
      </c>
      <c r="E563" s="87">
        <f>+IF(ISNUMBER(DATA!L488),DATA!L488,"n/a")</f>
        <v>4.7002592808200596</v>
      </c>
      <c r="F563" s="77">
        <f>+IF(ISNUMBER(DATA!M488),DATA!M488,"n/a")</f>
        <v>-2.7275375742419599E-2</v>
      </c>
      <c r="G563" s="87">
        <f>+IF(ISNUMBER(DATA!V488),DATA!V488,"n/a")</f>
        <v>4.6906582205529901</v>
      </c>
      <c r="H563" s="77">
        <f>+IF(ISNUMBER(DATA!W488),DATA!W488,"n/a")</f>
        <v>-2.2183147033073902E-2</v>
      </c>
      <c r="I563" s="87">
        <f>+IF(ISNUMBER(DATA!AF488),DATA!AF488,"n/a")</f>
        <v>4.7563276088250097</v>
      </c>
      <c r="J563" s="77">
        <f>+IF(ISNUMBER(DATA!AG488),DATA!AG488,"n/a")</f>
        <v>-2.2723527457592801E-2</v>
      </c>
      <c r="K563" s="87">
        <f>+IF(ISNUMBER(DATA!AP488),DATA!AP488,"n/a")</f>
        <v>4.8037564364246004</v>
      </c>
      <c r="L563" s="77">
        <f>+IF(ISNUMBER(DATA!AQ488),DATA!AQ488,"n/a")</f>
        <v>-4.5274504049525502E-2</v>
      </c>
      <c r="R563" s="66"/>
      <c r="S563" s="66"/>
      <c r="T563" s="66"/>
      <c r="U563" s="66"/>
      <c r="V563" s="66"/>
      <c r="W563" s="66"/>
      <c r="X563" s="66"/>
      <c r="Y563" s="66"/>
    </row>
    <row r="564" spans="1:25" x14ac:dyDescent="0.2">
      <c r="A564" s="66" t="s">
        <v>11</v>
      </c>
      <c r="B564" s="66" t="s">
        <v>24</v>
      </c>
      <c r="C564" s="66" t="s">
        <v>10</v>
      </c>
      <c r="D564" s="66" t="s">
        <v>326</v>
      </c>
      <c r="E564" s="87">
        <f>+IF(ISNUMBER(DATA!L489),DATA!L489,"n/a")</f>
        <v>4.0799971724248101</v>
      </c>
      <c r="F564" s="77">
        <f>+IF(ISNUMBER(DATA!M489),DATA!M489,"n/a")</f>
        <v>2.3155367207707899E-2</v>
      </c>
      <c r="G564" s="87">
        <f>+IF(ISNUMBER(DATA!V489),DATA!V489,"n/a")</f>
        <v>4.0832947529379799</v>
      </c>
      <c r="H564" s="77">
        <f>+IF(ISNUMBER(DATA!W489),DATA!W489,"n/a")</f>
        <v>4.6828299791103402E-2</v>
      </c>
      <c r="I564" s="87">
        <f>+IF(ISNUMBER(DATA!AF489),DATA!AF489,"n/a")</f>
        <v>4.0562241163090604</v>
      </c>
      <c r="J564" s="77">
        <f>+IF(ISNUMBER(DATA!AG489),DATA!AG489,"n/a")</f>
        <v>3.6872172243022E-2</v>
      </c>
      <c r="K564" s="87">
        <f>+IF(ISNUMBER(DATA!AP489),DATA!AP489,"n/a")</f>
        <v>4.0305265916810402</v>
      </c>
      <c r="L564" s="77">
        <f>+IF(ISNUMBER(DATA!AQ489),DATA!AQ489,"n/a")</f>
        <v>-7.0397926294100497E-3</v>
      </c>
      <c r="R564" s="66"/>
      <c r="S564" s="66"/>
      <c r="T564" s="66"/>
      <c r="U564" s="66"/>
      <c r="V564" s="66"/>
      <c r="W564" s="66"/>
      <c r="X564" s="66"/>
      <c r="Y564" s="66"/>
    </row>
    <row r="565" spans="1:25" x14ac:dyDescent="0.2">
      <c r="A565" s="66" t="s">
        <v>11</v>
      </c>
      <c r="B565" s="66" t="s">
        <v>24</v>
      </c>
      <c r="C565" s="66" t="s">
        <v>10</v>
      </c>
      <c r="D565" s="66" t="s">
        <v>327</v>
      </c>
      <c r="E565" s="87">
        <f>+IF(ISNUMBER(DATA!L490),DATA!L490,"n/a")</f>
        <v>4.2592395814713004</v>
      </c>
      <c r="F565" s="77">
        <f>+IF(ISNUMBER(DATA!M490),DATA!M490,"n/a")</f>
        <v>-2.7621261022653099E-2</v>
      </c>
      <c r="G565" s="87">
        <f>+IF(ISNUMBER(DATA!V490),DATA!V490,"n/a")</f>
        <v>4.2850148683027101</v>
      </c>
      <c r="H565" s="77">
        <f>+IF(ISNUMBER(DATA!W490),DATA!W490,"n/a")</f>
        <v>-7.4078051484546296E-3</v>
      </c>
      <c r="I565" s="87">
        <f>+IF(ISNUMBER(DATA!AF490),DATA!AF490,"n/a")</f>
        <v>4.29616854034452</v>
      </c>
      <c r="J565" s="77">
        <f>+IF(ISNUMBER(DATA!AG490),DATA!AG490,"n/a")</f>
        <v>-7.0862304094808804E-4</v>
      </c>
      <c r="K565" s="87">
        <f>+IF(ISNUMBER(DATA!AP490),DATA!AP490,"n/a")</f>
        <v>4.3221413257566503</v>
      </c>
      <c r="L565" s="77">
        <f>+IF(ISNUMBER(DATA!AQ490),DATA!AQ490,"n/a")</f>
        <v>-4.3198860595006798E-3</v>
      </c>
      <c r="R565" s="66"/>
      <c r="S565" s="66"/>
      <c r="T565" s="66"/>
      <c r="U565" s="66"/>
      <c r="V565" s="66"/>
      <c r="W565" s="66"/>
      <c r="X565" s="66"/>
      <c r="Y565" s="66"/>
    </row>
    <row r="566" spans="1:25" x14ac:dyDescent="0.2">
      <c r="E566" s="90"/>
      <c r="F566" s="77"/>
      <c r="G566" s="91"/>
      <c r="H566" s="77"/>
      <c r="I566" s="91"/>
      <c r="J566" s="82"/>
      <c r="K566" s="91"/>
      <c r="L566" s="77"/>
      <c r="R566" s="66"/>
      <c r="S566" s="66"/>
      <c r="T566" s="66"/>
      <c r="U566" s="66"/>
      <c r="V566" s="66"/>
      <c r="W566" s="66"/>
      <c r="X566" s="66"/>
      <c r="Y566" s="66"/>
    </row>
    <row r="567" spans="1:25" x14ac:dyDescent="0.2">
      <c r="A567" s="66" t="s">
        <v>11</v>
      </c>
      <c r="B567" s="66" t="s">
        <v>24</v>
      </c>
      <c r="C567" s="66" t="s">
        <v>26</v>
      </c>
      <c r="D567" s="66" t="s">
        <v>319</v>
      </c>
      <c r="E567" s="87">
        <f>+IF(ISNUMBER(DATA!N482),DATA!N482,"n/a")</f>
        <v>2.6540977059957802</v>
      </c>
      <c r="F567" s="77">
        <f>+IF(ISNUMBER(DATA!O482),DATA!O482,"n/a")</f>
        <v>-5.3715883989063505E-4</v>
      </c>
      <c r="G567" s="87">
        <f>+IF(ISNUMBER(DATA!X482),DATA!X482,"n/a")</f>
        <v>2.6915983788265301</v>
      </c>
      <c r="H567" s="77">
        <f>+IF(ISNUMBER(DATA!Y482),DATA!Y482,"n/a")</f>
        <v>2.2801317833443999E-2</v>
      </c>
      <c r="I567" s="87">
        <f>+IF(ISNUMBER(DATA!AH482),DATA!AH482,"n/a")</f>
        <v>2.6407170054309401</v>
      </c>
      <c r="J567" s="77">
        <f>+IF(ISNUMBER(DATA!AI482),DATA!AI482,"n/a")</f>
        <v>3.0457469941570899E-2</v>
      </c>
      <c r="K567" s="87">
        <f>+IF(ISNUMBER(DATA!AR482),DATA!AR482,"n/a")</f>
        <v>2.6355434514888101</v>
      </c>
      <c r="L567" s="77">
        <f>+IF(ISNUMBER(DATA!AS482),DATA!AS482,"n/a")</f>
        <v>3.77502381516771E-2</v>
      </c>
      <c r="R567" s="66"/>
      <c r="S567" s="66"/>
      <c r="T567" s="66"/>
      <c r="U567" s="66"/>
      <c r="V567" s="66"/>
      <c r="W567" s="66"/>
      <c r="X567" s="66"/>
      <c r="Y567" s="66"/>
    </row>
    <row r="568" spans="1:25" x14ac:dyDescent="0.2">
      <c r="A568" s="66" t="s">
        <v>11</v>
      </c>
      <c r="B568" s="66" t="s">
        <v>24</v>
      </c>
      <c r="C568" s="66" t="s">
        <v>26</v>
      </c>
      <c r="D568" s="66" t="s">
        <v>320</v>
      </c>
      <c r="E568" s="87">
        <f>+IF(ISNUMBER(DATA!N483),DATA!N483,"n/a")</f>
        <v>2.18853791364474</v>
      </c>
      <c r="F568" s="77">
        <f>+IF(ISNUMBER(DATA!O483),DATA!O483,"n/a")</f>
        <v>-9.3908954057482202E-2</v>
      </c>
      <c r="G568" s="87">
        <f>+IF(ISNUMBER(DATA!X483),DATA!X483,"n/a")</f>
        <v>2.2558417744230699</v>
      </c>
      <c r="H568" s="77">
        <f>+IF(ISNUMBER(DATA!Y483),DATA!Y483,"n/a")</f>
        <v>-6.1613397388835298E-2</v>
      </c>
      <c r="I568" s="87">
        <f>+IF(ISNUMBER(DATA!AH483),DATA!AH483,"n/a")</f>
        <v>2.2387083230023399</v>
      </c>
      <c r="J568" s="77">
        <f>+IF(ISNUMBER(DATA!AI483),DATA!AI483,"n/a")</f>
        <v>-1.0803838433651999E-2</v>
      </c>
      <c r="K568" s="87">
        <f>+IF(ISNUMBER(DATA!AR483),DATA!AR483,"n/a")</f>
        <v>2.3023160596405599</v>
      </c>
      <c r="L568" s="77">
        <f>+IF(ISNUMBER(DATA!AS483),DATA!AS483,"n/a")</f>
        <v>4.8088870286199202E-2</v>
      </c>
      <c r="R568" s="66"/>
      <c r="S568" s="66"/>
      <c r="T568" s="66"/>
      <c r="U568" s="66"/>
      <c r="V568" s="66"/>
      <c r="W568" s="66"/>
      <c r="X568" s="66"/>
      <c r="Y568" s="66"/>
    </row>
    <row r="569" spans="1:25" x14ac:dyDescent="0.2">
      <c r="A569" s="66" t="s">
        <v>11</v>
      </c>
      <c r="B569" s="66" t="s">
        <v>24</v>
      </c>
      <c r="C569" s="66" t="s">
        <v>26</v>
      </c>
      <c r="D569" s="66" t="s">
        <v>321</v>
      </c>
      <c r="E569" s="87">
        <f>+IF(ISNUMBER(DATA!N484),DATA!N484,"n/a")</f>
        <v>2.82865415692241</v>
      </c>
      <c r="F569" s="77">
        <f>+IF(ISNUMBER(DATA!O484),DATA!O484,"n/a")</f>
        <v>5.8653327164903797E-2</v>
      </c>
      <c r="G569" s="87">
        <f>+IF(ISNUMBER(DATA!X484),DATA!X484,"n/a")</f>
        <v>2.8226145898233201</v>
      </c>
      <c r="H569" s="77">
        <f>+IF(ISNUMBER(DATA!Y484),DATA!Y484,"n/a")</f>
        <v>6.9251760704380896E-2</v>
      </c>
      <c r="I569" s="87">
        <f>+IF(ISNUMBER(DATA!AH484),DATA!AH484,"n/a")</f>
        <v>2.8123794859364302</v>
      </c>
      <c r="J569" s="77">
        <f>+IF(ISNUMBER(DATA!AI484),DATA!AI484,"n/a")</f>
        <v>6.21798464519722E-2</v>
      </c>
      <c r="K569" s="87">
        <f>+IF(ISNUMBER(DATA!AR484),DATA!AR484,"n/a")</f>
        <v>2.8289926444386002</v>
      </c>
      <c r="L569" s="77">
        <f>+IF(ISNUMBER(DATA!AS484),DATA!AS484,"n/a")</f>
        <v>7.5868590150613702E-2</v>
      </c>
      <c r="R569" s="66"/>
      <c r="S569" s="66"/>
      <c r="T569" s="66"/>
      <c r="U569" s="66"/>
      <c r="V569" s="66"/>
      <c r="W569" s="66"/>
      <c r="X569" s="66"/>
      <c r="Y569" s="66"/>
    </row>
    <row r="570" spans="1:25" x14ac:dyDescent="0.2">
      <c r="A570" s="66" t="s">
        <v>11</v>
      </c>
      <c r="B570" s="66" t="s">
        <v>24</v>
      </c>
      <c r="C570" s="66" t="s">
        <v>26</v>
      </c>
      <c r="D570" s="66" t="s">
        <v>322</v>
      </c>
      <c r="E570" s="87">
        <f>+IF(ISNUMBER(DATA!N485),DATA!N485,"n/a")</f>
        <v>2.86311849420259</v>
      </c>
      <c r="F570" s="77">
        <f>+IF(ISNUMBER(DATA!O485),DATA!O485,"n/a")</f>
        <v>3.8697080788357797E-2</v>
      </c>
      <c r="G570" s="87">
        <f>+IF(ISNUMBER(DATA!X485),DATA!X485,"n/a")</f>
        <v>2.84825291938236</v>
      </c>
      <c r="H570" s="77">
        <f>+IF(ISNUMBER(DATA!Y485),DATA!Y485,"n/a")</f>
        <v>7.2677867123965595E-2</v>
      </c>
      <c r="I570" s="87">
        <f>+IF(ISNUMBER(DATA!AH485),DATA!AH485,"n/a")</f>
        <v>2.8677022975731599</v>
      </c>
      <c r="J570" s="77">
        <f>+IF(ISNUMBER(DATA!AI485),DATA!AI485,"n/a")</f>
        <v>7.5067578274640001E-2</v>
      </c>
      <c r="K570" s="87">
        <f>+IF(ISNUMBER(DATA!AR485),DATA!AR485,"n/a")</f>
        <v>2.87456779383866</v>
      </c>
      <c r="L570" s="77">
        <f>+IF(ISNUMBER(DATA!AS485),DATA!AS485,"n/a")</f>
        <v>8.12103648128739E-2</v>
      </c>
      <c r="R570" s="66"/>
      <c r="S570" s="66"/>
      <c r="T570" s="66"/>
      <c r="U570" s="66"/>
      <c r="V570" s="66"/>
      <c r="W570" s="66"/>
      <c r="X570" s="66"/>
      <c r="Y570" s="66"/>
    </row>
    <row r="571" spans="1:25" x14ac:dyDescent="0.2">
      <c r="A571" s="66" t="s">
        <v>11</v>
      </c>
      <c r="B571" s="66" t="s">
        <v>24</v>
      </c>
      <c r="C571" s="66" t="s">
        <v>26</v>
      </c>
      <c r="D571" s="66" t="s">
        <v>323</v>
      </c>
      <c r="E571" s="87">
        <f>+IF(ISNUMBER(DATA!N486),DATA!N486,"n/a")</f>
        <v>2.73220625487214</v>
      </c>
      <c r="F571" s="77">
        <f>+IF(ISNUMBER(DATA!O486),DATA!O486,"n/a")</f>
        <v>2.9400003605068999E-2</v>
      </c>
      <c r="G571" s="87">
        <f>+IF(ISNUMBER(DATA!X486),DATA!X486,"n/a")</f>
        <v>2.64426805379486</v>
      </c>
      <c r="H571" s="77">
        <f>+IF(ISNUMBER(DATA!Y486),DATA!Y486,"n/a")</f>
        <v>1.35417993876776E-2</v>
      </c>
      <c r="I571" s="87">
        <f>+IF(ISNUMBER(DATA!AH486),DATA!AH486,"n/a")</f>
        <v>2.5478527378660001</v>
      </c>
      <c r="J571" s="77">
        <f>+IF(ISNUMBER(DATA!AI486),DATA!AI486,"n/a")</f>
        <v>3.2983569415075499E-2</v>
      </c>
      <c r="K571" s="87">
        <f>+IF(ISNUMBER(DATA!AR486),DATA!AR486,"n/a")</f>
        <v>2.5664293534612002</v>
      </c>
      <c r="L571" s="77">
        <f>+IF(ISNUMBER(DATA!AS486),DATA!AS486,"n/a")</f>
        <v>4.9992079000478898E-3</v>
      </c>
      <c r="R571" s="66"/>
      <c r="S571" s="66"/>
      <c r="T571" s="66"/>
      <c r="U571" s="66"/>
      <c r="V571" s="66"/>
      <c r="W571" s="66"/>
      <c r="X571" s="66"/>
      <c r="Y571" s="66"/>
    </row>
    <row r="572" spans="1:25" x14ac:dyDescent="0.2">
      <c r="A572" s="66" t="s">
        <v>11</v>
      </c>
      <c r="B572" s="66" t="s">
        <v>24</v>
      </c>
      <c r="C572" s="66" t="s">
        <v>26</v>
      </c>
      <c r="D572" s="66" t="s">
        <v>324</v>
      </c>
      <c r="E572" s="87">
        <f>+IF(ISNUMBER(DATA!N487),DATA!N487,"n/a")</f>
        <v>3.0914047941107601</v>
      </c>
      <c r="F572" s="77">
        <f>+IF(ISNUMBER(DATA!O487),DATA!O487,"n/a")</f>
        <v>3.1769383426022403E-2</v>
      </c>
      <c r="G572" s="87">
        <f>+IF(ISNUMBER(DATA!X487),DATA!X487,"n/a")</f>
        <v>3.1575435503034299</v>
      </c>
      <c r="H572" s="77">
        <f>+IF(ISNUMBER(DATA!Y487),DATA!Y487,"n/a")</f>
        <v>6.6978374642796504E-2</v>
      </c>
      <c r="I572" s="87">
        <f>+IF(ISNUMBER(DATA!AH487),DATA!AH487,"n/a")</f>
        <v>3.1054690952375901</v>
      </c>
      <c r="J572" s="77">
        <f>+IF(ISNUMBER(DATA!AI487),DATA!AI487,"n/a")</f>
        <v>6.9180510608233103E-2</v>
      </c>
      <c r="K572" s="87">
        <f>+IF(ISNUMBER(DATA!AR487),DATA!AR487,"n/a")</f>
        <v>3.0764473012521201</v>
      </c>
      <c r="L572" s="77">
        <f>+IF(ISNUMBER(DATA!AS487),DATA!AS487,"n/a")</f>
        <v>7.2733809848092301E-2</v>
      </c>
      <c r="R572" s="66"/>
      <c r="S572" s="66"/>
      <c r="T572" s="66"/>
      <c r="U572" s="66"/>
      <c r="V572" s="66"/>
      <c r="W572" s="66"/>
      <c r="X572" s="66"/>
      <c r="Y572" s="66"/>
    </row>
    <row r="573" spans="1:25" x14ac:dyDescent="0.2">
      <c r="A573" s="66" t="s">
        <v>11</v>
      </c>
      <c r="B573" s="66" t="s">
        <v>24</v>
      </c>
      <c r="C573" s="66" t="s">
        <v>26</v>
      </c>
      <c r="D573" s="66" t="s">
        <v>325</v>
      </c>
      <c r="E573" s="87">
        <f>+IF(ISNUMBER(DATA!N488),DATA!N488,"n/a")</f>
        <v>2.6551058869479198</v>
      </c>
      <c r="F573" s="77">
        <f>+IF(ISNUMBER(DATA!O488),DATA!O488,"n/a")</f>
        <v>3.1329216223996703E-2</v>
      </c>
      <c r="G573" s="87">
        <f>+IF(ISNUMBER(DATA!X488),DATA!X488,"n/a")</f>
        <v>2.6437630866908202</v>
      </c>
      <c r="H573" s="77">
        <f>+IF(ISNUMBER(DATA!Y488),DATA!Y488,"n/a")</f>
        <v>2.53631344864385E-2</v>
      </c>
      <c r="I573" s="87">
        <f>+IF(ISNUMBER(DATA!AH488),DATA!AH488,"n/a")</f>
        <v>2.6453021813612101</v>
      </c>
      <c r="J573" s="77">
        <f>+IF(ISNUMBER(DATA!AI488),DATA!AI488,"n/a")</f>
        <v>3.01677122621101E-2</v>
      </c>
      <c r="K573" s="87">
        <f>+IF(ISNUMBER(DATA!AR488),DATA!AR488,"n/a")</f>
        <v>2.6481990209909001</v>
      </c>
      <c r="L573" s="77">
        <f>+IF(ISNUMBER(DATA!AS488),DATA!AS488,"n/a")</f>
        <v>2.6375492744297301E-2</v>
      </c>
      <c r="R573" s="66"/>
      <c r="S573" s="66"/>
      <c r="T573" s="66"/>
      <c r="U573" s="66"/>
      <c r="V573" s="66"/>
      <c r="W573" s="66"/>
      <c r="X573" s="66"/>
      <c r="Y573" s="66"/>
    </row>
    <row r="574" spans="1:25" x14ac:dyDescent="0.2">
      <c r="A574" s="66" t="s">
        <v>11</v>
      </c>
      <c r="B574" s="66" t="s">
        <v>24</v>
      </c>
      <c r="C574" s="66" t="s">
        <v>26</v>
      </c>
      <c r="D574" s="66" t="s">
        <v>326</v>
      </c>
      <c r="E574" s="87">
        <f>+IF(ISNUMBER(DATA!N489),DATA!N489,"n/a")</f>
        <v>2.449549658355</v>
      </c>
      <c r="F574" s="77">
        <f>+IF(ISNUMBER(DATA!O489),DATA!O489,"n/a")</f>
        <v>6.1252926359429298E-2</v>
      </c>
      <c r="G574" s="87">
        <f>+IF(ISNUMBER(DATA!X489),DATA!X489,"n/a")</f>
        <v>2.4486159820225701</v>
      </c>
      <c r="H574" s="77">
        <f>+IF(ISNUMBER(DATA!Y489),DATA!Y489,"n/a")</f>
        <v>6.5741603830295106E-2</v>
      </c>
      <c r="I574" s="87">
        <f>+IF(ISNUMBER(DATA!AH489),DATA!AH489,"n/a")</f>
        <v>2.4117770459858998</v>
      </c>
      <c r="J574" s="77">
        <f>+IF(ISNUMBER(DATA!AI489),DATA!AI489,"n/a")</f>
        <v>5.3957745723181898E-2</v>
      </c>
      <c r="K574" s="87">
        <f>+IF(ISNUMBER(DATA!AR489),DATA!AR489,"n/a")</f>
        <v>2.38327802198057</v>
      </c>
      <c r="L574" s="77">
        <f>+IF(ISNUMBER(DATA!AS489),DATA!AS489,"n/a")</f>
        <v>9.7318856834816003E-3</v>
      </c>
      <c r="R574" s="66"/>
      <c r="S574" s="66"/>
      <c r="T574" s="66"/>
      <c r="U574" s="66"/>
      <c r="V574" s="66"/>
      <c r="W574" s="66"/>
      <c r="X574" s="66"/>
      <c r="Y574" s="66"/>
    </row>
    <row r="575" spans="1:25" x14ac:dyDescent="0.2">
      <c r="A575" s="66" t="s">
        <v>11</v>
      </c>
      <c r="B575" s="66" t="s">
        <v>24</v>
      </c>
      <c r="C575" s="66" t="s">
        <v>26</v>
      </c>
      <c r="D575" s="66" t="s">
        <v>327</v>
      </c>
      <c r="E575" s="87">
        <f>+IF(ISNUMBER(DATA!N490),DATA!N490,"n/a")</f>
        <v>2.6313097471273799</v>
      </c>
      <c r="F575" s="77">
        <f>+IF(ISNUMBER(DATA!O490),DATA!O490,"n/a")</f>
        <v>1.17845301374044E-2</v>
      </c>
      <c r="G575" s="87">
        <f>+IF(ISNUMBER(DATA!X490),DATA!X490,"n/a")</f>
        <v>2.6410548964165699</v>
      </c>
      <c r="H575" s="77">
        <f>+IF(ISNUMBER(DATA!Y490),DATA!Y490,"n/a")</f>
        <v>2.9200077860034999E-2</v>
      </c>
      <c r="I575" s="87">
        <f>+IF(ISNUMBER(DATA!AH490),DATA!AH490,"n/a")</f>
        <v>2.6185622741410399</v>
      </c>
      <c r="J575" s="77">
        <f>+IF(ISNUMBER(DATA!AI490),DATA!AI490,"n/a")</f>
        <v>3.6897130228915699E-2</v>
      </c>
      <c r="K575" s="87">
        <f>+IF(ISNUMBER(DATA!AR490),DATA!AR490,"n/a")</f>
        <v>2.6311714695587001</v>
      </c>
      <c r="L575" s="77">
        <f>+IF(ISNUMBER(DATA!AS490),DATA!AS490,"n/a")</f>
        <v>4.13064579100548E-2</v>
      </c>
      <c r="R575" s="66"/>
      <c r="S575" s="66"/>
      <c r="T575" s="66"/>
      <c r="U575" s="66"/>
      <c r="V575" s="66"/>
      <c r="W575" s="66"/>
      <c r="X575" s="66"/>
      <c r="Y575" s="66"/>
    </row>
    <row r="576" spans="1:25" x14ac:dyDescent="0.2">
      <c r="E576" s="90"/>
      <c r="F576" s="77"/>
      <c r="G576" s="91"/>
      <c r="H576" s="77"/>
      <c r="I576" s="91"/>
      <c r="J576" s="82"/>
      <c r="K576" s="91"/>
      <c r="L576" s="77"/>
      <c r="R576" s="66"/>
      <c r="S576" s="66"/>
      <c r="T576" s="66"/>
      <c r="U576" s="66"/>
      <c r="V576" s="66"/>
      <c r="W576" s="66"/>
      <c r="X576" s="66"/>
      <c r="Y576" s="66"/>
    </row>
    <row r="577" spans="1:25" x14ac:dyDescent="0.2">
      <c r="A577" s="66" t="s">
        <v>27</v>
      </c>
      <c r="B577" s="66" t="s">
        <v>23</v>
      </c>
      <c r="C577" s="66" t="s">
        <v>0</v>
      </c>
      <c r="D577" s="66" t="s">
        <v>319</v>
      </c>
      <c r="E577" s="76">
        <f>+IF(ISNUMBER(DATA!F904),DATA!F904,"n/a")</f>
        <v>1058691.95</v>
      </c>
      <c r="F577" s="77">
        <f>+IF(ISNUMBER(DATA!G904),DATA!G904,"n/a")</f>
        <v>-0.158234249057187</v>
      </c>
      <c r="G577" s="76">
        <f>+IF(ISNUMBER(DATA!P904),DATA!P904,"n/a")</f>
        <v>3244801.27</v>
      </c>
      <c r="H577" s="77">
        <f>+IF(ISNUMBER(DATA!Q904),DATA!Q904,"n/a")</f>
        <v>-0.18608634260992701</v>
      </c>
      <c r="I577" s="76">
        <f>+IF(ISNUMBER(DATA!Z904),DATA!Z904,"n/a")</f>
        <v>6301584.6200000001</v>
      </c>
      <c r="J577" s="77">
        <f>+IF(ISNUMBER(DATA!AA904),DATA!AA904,"n/a")</f>
        <v>-0.124842468204467</v>
      </c>
      <c r="K577" s="76">
        <f>+IF(ISNUMBER(DATA!AJ904),DATA!AJ904,"n/a")</f>
        <v>12531270.16</v>
      </c>
      <c r="L577" s="77">
        <f>+IF(ISNUMBER(DATA!AK904),DATA!AK904,"n/a")</f>
        <v>-9.2853696464251095E-2</v>
      </c>
      <c r="R577" s="66"/>
      <c r="S577" s="66"/>
      <c r="T577" s="66"/>
      <c r="U577" s="66"/>
      <c r="V577" s="66"/>
      <c r="W577" s="66"/>
      <c r="X577" s="66"/>
      <c r="Y577" s="66"/>
    </row>
    <row r="578" spans="1:25" x14ac:dyDescent="0.2">
      <c r="A578" s="66" t="s">
        <v>27</v>
      </c>
      <c r="B578" s="66" t="s">
        <v>23</v>
      </c>
      <c r="C578" s="66" t="s">
        <v>0</v>
      </c>
      <c r="D578" s="66" t="s">
        <v>320</v>
      </c>
      <c r="E578" s="76">
        <f>+IF(ISNUMBER(DATA!F905),DATA!F905,"n/a")</f>
        <v>1120096.8500000001</v>
      </c>
      <c r="F578" s="77">
        <f>+IF(ISNUMBER(DATA!G905),DATA!G905,"n/a")</f>
        <v>-8.1857886375190092E-3</v>
      </c>
      <c r="G578" s="76">
        <f>+IF(ISNUMBER(DATA!P905),DATA!P905,"n/a")</f>
        <v>3163458.58</v>
      </c>
      <c r="H578" s="77">
        <f>+IF(ISNUMBER(DATA!Q905),DATA!Q905,"n/a")</f>
        <v>-3.2941734262433103E-2</v>
      </c>
      <c r="I578" s="76">
        <f>+IF(ISNUMBER(DATA!Z905),DATA!Z905,"n/a")</f>
        <v>5948354.2999999998</v>
      </c>
      <c r="J578" s="77">
        <f>+IF(ISNUMBER(DATA!AA905),DATA!AA905,"n/a")</f>
        <v>-9.2078895915741005E-2</v>
      </c>
      <c r="K578" s="76">
        <f>+IF(ISNUMBER(DATA!AJ905),DATA!AJ905,"n/a")</f>
        <v>12020572.130000001</v>
      </c>
      <c r="L578" s="77">
        <f>+IF(ISNUMBER(DATA!AK905),DATA!AK905,"n/a")</f>
        <v>-0.120281052551947</v>
      </c>
      <c r="R578" s="66"/>
      <c r="S578" s="66"/>
      <c r="T578" s="66"/>
      <c r="U578" s="66"/>
      <c r="V578" s="66"/>
      <c r="W578" s="66"/>
      <c r="X578" s="66"/>
      <c r="Y578" s="66"/>
    </row>
    <row r="579" spans="1:25" x14ac:dyDescent="0.2">
      <c r="A579" s="66" t="s">
        <v>27</v>
      </c>
      <c r="B579" s="66" t="s">
        <v>23</v>
      </c>
      <c r="C579" s="66" t="s">
        <v>0</v>
      </c>
      <c r="D579" s="66" t="s">
        <v>321</v>
      </c>
      <c r="E579" s="76">
        <f>+IF(ISNUMBER(DATA!F906),DATA!F906,"n/a")</f>
        <v>1250024.1399999999</v>
      </c>
      <c r="F579" s="77">
        <f>+IF(ISNUMBER(DATA!G906),DATA!G906,"n/a")</f>
        <v>0.15965325478742201</v>
      </c>
      <c r="G579" s="76">
        <f>+IF(ISNUMBER(DATA!P906),DATA!P906,"n/a")</f>
        <v>3544395.96</v>
      </c>
      <c r="H579" s="77">
        <f>+IF(ISNUMBER(DATA!Q906),DATA!Q906,"n/a")</f>
        <v>0.119068606005552</v>
      </c>
      <c r="I579" s="76">
        <f>+IF(ISNUMBER(DATA!Z906),DATA!Z906,"n/a")</f>
        <v>6587159.5800000001</v>
      </c>
      <c r="J579" s="77">
        <f>+IF(ISNUMBER(DATA!AA906),DATA!AA906,"n/a")</f>
        <v>1.3037671591825499E-3</v>
      </c>
      <c r="K579" s="76">
        <f>+IF(ISNUMBER(DATA!AJ906),DATA!AJ906,"n/a")</f>
        <v>13069475.01</v>
      </c>
      <c r="L579" s="77">
        <f>+IF(ISNUMBER(DATA!AK906),DATA!AK906,"n/a")</f>
        <v>-3.49542719449214E-2</v>
      </c>
      <c r="R579" s="66"/>
      <c r="S579" s="66"/>
      <c r="T579" s="66"/>
      <c r="U579" s="66"/>
      <c r="V579" s="66"/>
      <c r="W579" s="66"/>
      <c r="X579" s="66"/>
      <c r="Y579" s="66"/>
    </row>
    <row r="580" spans="1:25" x14ac:dyDescent="0.2">
      <c r="A580" s="66" t="s">
        <v>27</v>
      </c>
      <c r="B580" s="66" t="s">
        <v>23</v>
      </c>
      <c r="C580" s="66" t="s">
        <v>0</v>
      </c>
      <c r="D580" s="66" t="s">
        <v>322</v>
      </c>
      <c r="E580" s="76">
        <f>+IF(ISNUMBER(DATA!F907),DATA!F907,"n/a")</f>
        <v>2220399.37</v>
      </c>
      <c r="F580" s="77">
        <f>+IF(ISNUMBER(DATA!G907),DATA!G907,"n/a")</f>
        <v>0.239057633344673</v>
      </c>
      <c r="G580" s="76">
        <f>+IF(ISNUMBER(DATA!P907),DATA!P907,"n/a")</f>
        <v>6706461.5899999999</v>
      </c>
      <c r="H580" s="77">
        <f>+IF(ISNUMBER(DATA!Q907),DATA!Q907,"n/a")</f>
        <v>9.7210736741285303E-2</v>
      </c>
      <c r="I580" s="76">
        <f>+IF(ISNUMBER(DATA!Z907),DATA!Z907,"n/a")</f>
        <v>12478924.779999999</v>
      </c>
      <c r="J580" s="77">
        <f>+IF(ISNUMBER(DATA!AA907),DATA!AA907,"n/a")</f>
        <v>3.5468251614370602E-2</v>
      </c>
      <c r="K580" s="76">
        <f>+IF(ISNUMBER(DATA!AJ907),DATA!AJ907,"n/a")</f>
        <v>25014407.629999999</v>
      </c>
      <c r="L580" s="77">
        <f>+IF(ISNUMBER(DATA!AK907),DATA!AK907,"n/a")</f>
        <v>4.6176171801186397E-2</v>
      </c>
      <c r="R580" s="66"/>
      <c r="S580" s="66"/>
      <c r="T580" s="66"/>
      <c r="U580" s="66"/>
      <c r="V580" s="66"/>
      <c r="W580" s="66"/>
      <c r="X580" s="66"/>
      <c r="Y580" s="66"/>
    </row>
    <row r="581" spans="1:25" x14ac:dyDescent="0.2">
      <c r="A581" s="66" t="s">
        <v>27</v>
      </c>
      <c r="B581" s="66" t="s">
        <v>23</v>
      </c>
      <c r="C581" s="66" t="s">
        <v>0</v>
      </c>
      <c r="D581" s="66" t="s">
        <v>323</v>
      </c>
      <c r="E581" s="76">
        <f>+IF(ISNUMBER(DATA!F908),DATA!F908,"n/a")</f>
        <v>459380.14</v>
      </c>
      <c r="F581" s="77">
        <f>+IF(ISNUMBER(DATA!G908),DATA!G908,"n/a")</f>
        <v>-0.13279195993544601</v>
      </c>
      <c r="G581" s="76">
        <f>+IF(ISNUMBER(DATA!P908),DATA!P908,"n/a")</f>
        <v>1287188.47</v>
      </c>
      <c r="H581" s="77">
        <f>+IF(ISNUMBER(DATA!Q908),DATA!Q908,"n/a")</f>
        <v>-0.19699411217733401</v>
      </c>
      <c r="I581" s="76">
        <f>+IF(ISNUMBER(DATA!Z908),DATA!Z908,"n/a")</f>
        <v>2321018.12</v>
      </c>
      <c r="J581" s="77">
        <f>+IF(ISNUMBER(DATA!AA908),DATA!AA908,"n/a")</f>
        <v>-0.28575499432844298</v>
      </c>
      <c r="K581" s="76">
        <f>+IF(ISNUMBER(DATA!AJ908),DATA!AJ908,"n/a")</f>
        <v>4781282.42</v>
      </c>
      <c r="L581" s="77">
        <f>+IF(ISNUMBER(DATA!AK908),DATA!AK908,"n/a")</f>
        <v>-0.29234601623657203</v>
      </c>
      <c r="R581" s="66"/>
      <c r="S581" s="66"/>
      <c r="T581" s="66"/>
      <c r="U581" s="66"/>
      <c r="V581" s="66"/>
      <c r="W581" s="66"/>
      <c r="X581" s="66"/>
      <c r="Y581" s="66"/>
    </row>
    <row r="582" spans="1:25" x14ac:dyDescent="0.2">
      <c r="A582" s="66" t="s">
        <v>27</v>
      </c>
      <c r="B582" s="66" t="s">
        <v>23</v>
      </c>
      <c r="C582" s="66" t="s">
        <v>0</v>
      </c>
      <c r="D582" s="66" t="s">
        <v>324</v>
      </c>
      <c r="E582" s="76">
        <f>+IF(ISNUMBER(DATA!F909),DATA!F909,"n/a")</f>
        <v>697288.96</v>
      </c>
      <c r="F582" s="77">
        <f>+IF(ISNUMBER(DATA!G909),DATA!G909,"n/a")</f>
        <v>0.12396936881100799</v>
      </c>
      <c r="G582" s="76">
        <f>+IF(ISNUMBER(DATA!P909),DATA!P909,"n/a")</f>
        <v>1989930.35</v>
      </c>
      <c r="H582" s="77">
        <f>+IF(ISNUMBER(DATA!Q909),DATA!Q909,"n/a")</f>
        <v>0.15431799505232699</v>
      </c>
      <c r="I582" s="76">
        <f>+IF(ISNUMBER(DATA!Z909),DATA!Z909,"n/a")</f>
        <v>3765840.52</v>
      </c>
      <c r="J582" s="77">
        <f>+IF(ISNUMBER(DATA!AA909),DATA!AA909,"n/a")</f>
        <v>-5.2120010585469999E-4</v>
      </c>
      <c r="K582" s="76">
        <f>+IF(ISNUMBER(DATA!AJ909),DATA!AJ909,"n/a")</f>
        <v>7380359.5700000003</v>
      </c>
      <c r="L582" s="77">
        <f>+IF(ISNUMBER(DATA!AK909),DATA!AK909,"n/a")</f>
        <v>-5.4833915355882001E-2</v>
      </c>
      <c r="R582" s="66"/>
      <c r="S582" s="66"/>
      <c r="T582" s="66"/>
      <c r="U582" s="66"/>
      <c r="V582" s="66"/>
      <c r="W582" s="66"/>
      <c r="X582" s="66"/>
      <c r="Y582" s="66"/>
    </row>
    <row r="583" spans="1:25" x14ac:dyDescent="0.2">
      <c r="A583" s="66" t="s">
        <v>27</v>
      </c>
      <c r="B583" s="66" t="s">
        <v>23</v>
      </c>
      <c r="C583" s="66" t="s">
        <v>0</v>
      </c>
      <c r="D583" s="66" t="s">
        <v>325</v>
      </c>
      <c r="E583" s="76">
        <f>+IF(ISNUMBER(DATA!F910),DATA!F910,"n/a")</f>
        <v>1986458.66</v>
      </c>
      <c r="F583" s="77">
        <f>+IF(ISNUMBER(DATA!G910),DATA!G910,"n/a")</f>
        <v>8.6320500714651305E-2</v>
      </c>
      <c r="G583" s="76">
        <f>+IF(ISNUMBER(DATA!P910),DATA!P910,"n/a")</f>
        <v>5758030.0899999999</v>
      </c>
      <c r="H583" s="77">
        <f>+IF(ISNUMBER(DATA!Q910),DATA!Q910,"n/a")</f>
        <v>9.0573655601783307E-2</v>
      </c>
      <c r="I583" s="76">
        <f>+IF(ISNUMBER(DATA!Z910),DATA!Z910,"n/a")</f>
        <v>11330936.34</v>
      </c>
      <c r="J583" s="77">
        <f>+IF(ISNUMBER(DATA!AA910),DATA!AA910,"n/a")</f>
        <v>5.9543928942304002E-2</v>
      </c>
      <c r="K583" s="76">
        <f>+IF(ISNUMBER(DATA!AJ910),DATA!AJ910,"n/a")</f>
        <v>22781354.699999999</v>
      </c>
      <c r="L583" s="77">
        <f>+IF(ISNUMBER(DATA!AK910),DATA!AK910,"n/a")</f>
        <v>8.6126490627293203E-2</v>
      </c>
      <c r="R583" s="66"/>
      <c r="S583" s="66"/>
      <c r="T583" s="66"/>
      <c r="U583" s="66"/>
      <c r="V583" s="66"/>
      <c r="W583" s="66"/>
      <c r="X583" s="66"/>
      <c r="Y583" s="66"/>
    </row>
    <row r="584" spans="1:25" x14ac:dyDescent="0.2">
      <c r="A584" s="66" t="s">
        <v>27</v>
      </c>
      <c r="B584" s="66" t="s">
        <v>23</v>
      </c>
      <c r="C584" s="66" t="s">
        <v>0</v>
      </c>
      <c r="D584" s="66" t="s">
        <v>326</v>
      </c>
      <c r="E584" s="76">
        <f>+IF(ISNUMBER(DATA!F911),DATA!F911,"n/a")</f>
        <v>666557.47</v>
      </c>
      <c r="F584" s="77">
        <f>+IF(ISNUMBER(DATA!G911),DATA!G911,"n/a")</f>
        <v>-3.42053661066841E-2</v>
      </c>
      <c r="G584" s="76">
        <f>+IF(ISNUMBER(DATA!P911),DATA!P911,"n/a")</f>
        <v>2032061.63</v>
      </c>
      <c r="H584" s="77">
        <f>+IF(ISNUMBER(DATA!Q911),DATA!Q911,"n/a")</f>
        <v>-0.171360443873741</v>
      </c>
      <c r="I584" s="76">
        <f>+IF(ISNUMBER(DATA!Z911),DATA!Z911,"n/a")</f>
        <v>3757840.7</v>
      </c>
      <c r="J584" s="77">
        <f>+IF(ISNUMBER(DATA!AA911),DATA!AA911,"n/a")</f>
        <v>-0.22067666304379299</v>
      </c>
      <c r="K584" s="76">
        <f>+IF(ISNUMBER(DATA!AJ911),DATA!AJ911,"n/a")</f>
        <v>7427922.5999999996</v>
      </c>
      <c r="L584" s="77">
        <f>+IF(ISNUMBER(DATA!AK911),DATA!AK911,"n/a")</f>
        <v>-0.22189886273048601</v>
      </c>
      <c r="R584" s="66"/>
      <c r="S584" s="66"/>
      <c r="T584" s="66"/>
      <c r="U584" s="66"/>
      <c r="V584" s="66"/>
      <c r="W584" s="66"/>
      <c r="X584" s="66"/>
      <c r="Y584" s="66"/>
    </row>
    <row r="585" spans="1:25" x14ac:dyDescent="0.2">
      <c r="A585" s="66" t="s">
        <v>27</v>
      </c>
      <c r="B585" s="66" t="s">
        <v>23</v>
      </c>
      <c r="C585" s="66" t="s">
        <v>0</v>
      </c>
      <c r="D585" s="66" t="s">
        <v>327</v>
      </c>
      <c r="E585" s="76">
        <f>+IF(ISNUMBER(DATA!F912),DATA!F912,"n/a")</f>
        <v>9458897.4800000004</v>
      </c>
      <c r="F585" s="77">
        <f>+IF(ISNUMBER(DATA!G912),DATA!G912,"n/a")</f>
        <v>5.9718150187662598E-2</v>
      </c>
      <c r="G585" s="76">
        <f>+IF(ISNUMBER(DATA!P912),DATA!P912,"n/a")</f>
        <v>27726327.920000002</v>
      </c>
      <c r="H585" s="77">
        <f>+IF(ISNUMBER(DATA!Q912),DATA!Q912,"n/a")</f>
        <v>4.7078922249886102E-3</v>
      </c>
      <c r="I585" s="76">
        <f>+IF(ISNUMBER(DATA!Z912),DATA!Z912,"n/a")</f>
        <v>52491658.920000002</v>
      </c>
      <c r="J585" s="77">
        <f>+IF(ISNUMBER(DATA!AA912),DATA!AA912,"n/a")</f>
        <v>-4.4141195594555399E-2</v>
      </c>
      <c r="K585" s="76">
        <f>+IF(ISNUMBER(DATA!AJ912),DATA!AJ912,"n/a")</f>
        <v>105006644.08</v>
      </c>
      <c r="L585" s="77">
        <f>+IF(ISNUMBER(DATA!AK912),DATA!AK912,"n/a")</f>
        <v>-4.5544827255222201E-2</v>
      </c>
      <c r="R585" s="66"/>
      <c r="S585" s="66"/>
      <c r="T585" s="66"/>
      <c r="U585" s="66"/>
      <c r="V585" s="66"/>
      <c r="W585" s="66"/>
      <c r="X585" s="66"/>
      <c r="Y585" s="66"/>
    </row>
    <row r="586" spans="1:25" x14ac:dyDescent="0.2">
      <c r="E586" s="90"/>
      <c r="F586" s="77"/>
      <c r="G586" s="91"/>
      <c r="H586" s="77"/>
      <c r="I586" s="91"/>
      <c r="J586" s="82"/>
      <c r="K586" s="91"/>
      <c r="L586" s="77"/>
      <c r="R586" s="66"/>
      <c r="S586" s="66"/>
      <c r="T586" s="66"/>
      <c r="U586" s="66"/>
      <c r="V586" s="66"/>
      <c r="W586" s="66"/>
      <c r="X586" s="66"/>
      <c r="Y586" s="66"/>
    </row>
    <row r="587" spans="1:25" x14ac:dyDescent="0.2">
      <c r="A587" s="66" t="s">
        <v>27</v>
      </c>
      <c r="B587" s="66" t="s">
        <v>23</v>
      </c>
      <c r="C587" s="66" t="s">
        <v>9</v>
      </c>
      <c r="D587" s="66" t="s">
        <v>319</v>
      </c>
      <c r="E587" s="86">
        <f>+IF(ISNUMBER(DATA!H904),DATA!H904,"n/a")</f>
        <v>197210.03</v>
      </c>
      <c r="F587" s="77">
        <f>+IF(ISNUMBER(DATA!I904),DATA!I904,"n/a")</f>
        <v>-0.188785280081084</v>
      </c>
      <c r="G587" s="86">
        <f>+IF(ISNUMBER(DATA!R904),DATA!R904,"n/a")</f>
        <v>592190.68000000005</v>
      </c>
      <c r="H587" s="77">
        <f>+IF(ISNUMBER(DATA!S904),DATA!S904,"n/a")</f>
        <v>-0.2364748979114</v>
      </c>
      <c r="I587" s="86">
        <f>+IF(ISNUMBER(DATA!AB904),DATA!AB904,"n/a")</f>
        <v>1187774.44</v>
      </c>
      <c r="J587" s="77">
        <f>+IF(ISNUMBER(DATA!AC904),DATA!AC904,"n/a")</f>
        <v>-0.16053700609618199</v>
      </c>
      <c r="K587" s="86">
        <f>+IF(ISNUMBER(DATA!AL904),DATA!AL904,"n/a")</f>
        <v>2404057.88</v>
      </c>
      <c r="L587" s="77">
        <f>+IF(ISNUMBER(DATA!AM904),DATA!AM904,"n/a")</f>
        <v>-0.113486734098267</v>
      </c>
      <c r="R587" s="66"/>
      <c r="S587" s="66"/>
      <c r="T587" s="66"/>
      <c r="U587" s="66"/>
      <c r="V587" s="66"/>
      <c r="W587" s="66"/>
      <c r="X587" s="66"/>
      <c r="Y587" s="66"/>
    </row>
    <row r="588" spans="1:25" x14ac:dyDescent="0.2">
      <c r="A588" s="66" t="s">
        <v>27</v>
      </c>
      <c r="B588" s="66" t="s">
        <v>23</v>
      </c>
      <c r="C588" s="66" t="s">
        <v>9</v>
      </c>
      <c r="D588" s="66" t="s">
        <v>320</v>
      </c>
      <c r="E588" s="86">
        <f>+IF(ISNUMBER(DATA!H905),DATA!H905,"n/a")</f>
        <v>250265.66</v>
      </c>
      <c r="F588" s="77">
        <f>+IF(ISNUMBER(DATA!I905),DATA!I905,"n/a")</f>
        <v>-5.1295530462934797E-3</v>
      </c>
      <c r="G588" s="86">
        <f>+IF(ISNUMBER(DATA!R905),DATA!R905,"n/a")</f>
        <v>685078.31</v>
      </c>
      <c r="H588" s="77">
        <f>+IF(ISNUMBER(DATA!S905),DATA!S905,"n/a")</f>
        <v>-6.2948697956015806E-2</v>
      </c>
      <c r="I588" s="86">
        <f>+IF(ISNUMBER(DATA!AB905),DATA!AB905,"n/a")</f>
        <v>1307329.7</v>
      </c>
      <c r="J588" s="77">
        <f>+IF(ISNUMBER(DATA!AC905),DATA!AC905,"n/a")</f>
        <v>-0.110206285338771</v>
      </c>
      <c r="K588" s="86">
        <f>+IF(ISNUMBER(DATA!AL905),DATA!AL905,"n/a")</f>
        <v>2598623.5299999998</v>
      </c>
      <c r="L588" s="77">
        <f>+IF(ISNUMBER(DATA!AM905),DATA!AM905,"n/a")</f>
        <v>-0.15823784165403801</v>
      </c>
      <c r="R588" s="66"/>
      <c r="S588" s="66"/>
      <c r="T588" s="66"/>
      <c r="U588" s="66"/>
      <c r="V588" s="66"/>
      <c r="W588" s="66"/>
      <c r="X588" s="66"/>
      <c r="Y588" s="66"/>
    </row>
    <row r="589" spans="1:25" x14ac:dyDescent="0.2">
      <c r="A589" s="66" t="s">
        <v>27</v>
      </c>
      <c r="B589" s="66" t="s">
        <v>23</v>
      </c>
      <c r="C589" s="66" t="s">
        <v>9</v>
      </c>
      <c r="D589" s="66" t="s">
        <v>321</v>
      </c>
      <c r="E589" s="86">
        <f>+IF(ISNUMBER(DATA!H906),DATA!H906,"n/a")</f>
        <v>276458.49</v>
      </c>
      <c r="F589" s="77">
        <f>+IF(ISNUMBER(DATA!I906),DATA!I906,"n/a")</f>
        <v>0.24480890777620301</v>
      </c>
      <c r="G589" s="86">
        <f>+IF(ISNUMBER(DATA!R906),DATA!R906,"n/a")</f>
        <v>783059.2</v>
      </c>
      <c r="H589" s="77">
        <f>+IF(ISNUMBER(DATA!S906),DATA!S906,"n/a")</f>
        <v>0.187507894321122</v>
      </c>
      <c r="I589" s="86">
        <f>+IF(ISNUMBER(DATA!AB906),DATA!AB906,"n/a")</f>
        <v>1455529.92</v>
      </c>
      <c r="J589" s="77">
        <f>+IF(ISNUMBER(DATA!AC906),DATA!AC906,"n/a")</f>
        <v>5.0904379031778801E-2</v>
      </c>
      <c r="K589" s="86">
        <f>+IF(ISNUMBER(DATA!AL906),DATA!AL906,"n/a")</f>
        <v>2824718.71</v>
      </c>
      <c r="L589" s="77">
        <f>+IF(ISNUMBER(DATA!AM906),DATA!AM906,"n/a")</f>
        <v>-1.10889602542597E-2</v>
      </c>
      <c r="R589" s="66"/>
      <c r="S589" s="66"/>
      <c r="T589" s="66"/>
      <c r="U589" s="66"/>
      <c r="V589" s="66"/>
      <c r="W589" s="66"/>
      <c r="X589" s="66"/>
      <c r="Y589" s="66"/>
    </row>
    <row r="590" spans="1:25" x14ac:dyDescent="0.2">
      <c r="A590" s="66" t="s">
        <v>27</v>
      </c>
      <c r="B590" s="66" t="s">
        <v>23</v>
      </c>
      <c r="C590" s="66" t="s">
        <v>9</v>
      </c>
      <c r="D590" s="66" t="s">
        <v>322</v>
      </c>
      <c r="E590" s="86">
        <f>+IF(ISNUMBER(DATA!H907),DATA!H907,"n/a")</f>
        <v>519176.51</v>
      </c>
      <c r="F590" s="77">
        <f>+IF(ISNUMBER(DATA!I907),DATA!I907,"n/a")</f>
        <v>0.20855376800327899</v>
      </c>
      <c r="G590" s="86">
        <f>+IF(ISNUMBER(DATA!R907),DATA!R907,"n/a")</f>
        <v>1575539.83</v>
      </c>
      <c r="H590" s="77">
        <f>+IF(ISNUMBER(DATA!S907),DATA!S907,"n/a")</f>
        <v>7.42817931028803E-2</v>
      </c>
      <c r="I590" s="86">
        <f>+IF(ISNUMBER(DATA!AB907),DATA!AB907,"n/a")</f>
        <v>2964956.19</v>
      </c>
      <c r="J590" s="77">
        <f>+IF(ISNUMBER(DATA!AC907),DATA!AC907,"n/a")</f>
        <v>2.4904971152577601E-2</v>
      </c>
      <c r="K590" s="86">
        <f>+IF(ISNUMBER(DATA!AL907),DATA!AL907,"n/a")</f>
        <v>5961567.8499999996</v>
      </c>
      <c r="L590" s="77">
        <f>+IF(ISNUMBER(DATA!AM907),DATA!AM907,"n/a")</f>
        <v>3.5601343717361102E-2</v>
      </c>
      <c r="R590" s="66"/>
      <c r="S590" s="66"/>
      <c r="T590" s="66"/>
      <c r="U590" s="66"/>
      <c r="V590" s="66"/>
      <c r="W590" s="66"/>
      <c r="X590" s="66"/>
      <c r="Y590" s="66"/>
    </row>
    <row r="591" spans="1:25" x14ac:dyDescent="0.2">
      <c r="A591" s="66" t="s">
        <v>27</v>
      </c>
      <c r="B591" s="66" t="s">
        <v>23</v>
      </c>
      <c r="C591" s="66" t="s">
        <v>9</v>
      </c>
      <c r="D591" s="66" t="s">
        <v>323</v>
      </c>
      <c r="E591" s="86">
        <f>+IF(ISNUMBER(DATA!H908),DATA!H908,"n/a")</f>
        <v>90645.25</v>
      </c>
      <c r="F591" s="77">
        <f>+IF(ISNUMBER(DATA!I908),DATA!I908,"n/a")</f>
        <v>-0.15511361078439101</v>
      </c>
      <c r="G591" s="86">
        <f>+IF(ISNUMBER(DATA!R908),DATA!R908,"n/a")</f>
        <v>251515.49</v>
      </c>
      <c r="H591" s="77">
        <f>+IF(ISNUMBER(DATA!S908),DATA!S908,"n/a")</f>
        <v>-0.226050912743645</v>
      </c>
      <c r="I591" s="86">
        <f>+IF(ISNUMBER(DATA!AB908),DATA!AB908,"n/a")</f>
        <v>451359.74</v>
      </c>
      <c r="J591" s="77">
        <f>+IF(ISNUMBER(DATA!AC908),DATA!AC908,"n/a")</f>
        <v>-0.32015897589036202</v>
      </c>
      <c r="K591" s="86">
        <f>+IF(ISNUMBER(DATA!AL908),DATA!AL908,"n/a")</f>
        <v>948370.79</v>
      </c>
      <c r="L591" s="77">
        <f>+IF(ISNUMBER(DATA!AM908),DATA!AM908,"n/a")</f>
        <v>-0.33363614100148298</v>
      </c>
      <c r="R591" s="66"/>
      <c r="S591" s="66"/>
      <c r="T591" s="66"/>
      <c r="U591" s="66"/>
      <c r="V591" s="66"/>
      <c r="W591" s="66"/>
      <c r="X591" s="66"/>
      <c r="Y591" s="66"/>
    </row>
    <row r="592" spans="1:25" x14ac:dyDescent="0.2">
      <c r="A592" s="66" t="s">
        <v>27</v>
      </c>
      <c r="B592" s="66" t="s">
        <v>23</v>
      </c>
      <c r="C592" s="66" t="s">
        <v>9</v>
      </c>
      <c r="D592" s="66" t="s">
        <v>324</v>
      </c>
      <c r="E592" s="86">
        <f>+IF(ISNUMBER(DATA!H909),DATA!H909,"n/a")</f>
        <v>136933.04999999999</v>
      </c>
      <c r="F592" s="77">
        <f>+IF(ISNUMBER(DATA!I909),DATA!I909,"n/a")</f>
        <v>7.3935515424234599E-2</v>
      </c>
      <c r="G592" s="86">
        <f>+IF(ISNUMBER(DATA!R909),DATA!R909,"n/a")</f>
        <v>389426.07</v>
      </c>
      <c r="H592" s="77">
        <f>+IF(ISNUMBER(DATA!S909),DATA!S909,"n/a")</f>
        <v>8.8608353237869003E-2</v>
      </c>
      <c r="I592" s="86">
        <f>+IF(ISNUMBER(DATA!AB909),DATA!AB909,"n/a")</f>
        <v>747816.64</v>
      </c>
      <c r="J592" s="77">
        <f>+IF(ISNUMBER(DATA!AC909),DATA!AC909,"n/a")</f>
        <v>-4.1500809707435103E-2</v>
      </c>
      <c r="K592" s="86">
        <f>+IF(ISNUMBER(DATA!AL909),DATA!AL909,"n/a")</f>
        <v>1486918.39</v>
      </c>
      <c r="L592" s="77">
        <f>+IF(ISNUMBER(DATA!AM909),DATA!AM909,"n/a")</f>
        <v>-7.1513959098875604E-2</v>
      </c>
      <c r="R592" s="66"/>
      <c r="S592" s="66"/>
      <c r="T592" s="66"/>
      <c r="U592" s="66"/>
      <c r="V592" s="66"/>
      <c r="W592" s="66"/>
      <c r="X592" s="66"/>
      <c r="Y592" s="66"/>
    </row>
    <row r="593" spans="1:25" x14ac:dyDescent="0.2">
      <c r="A593" s="66" t="s">
        <v>27</v>
      </c>
      <c r="B593" s="66" t="s">
        <v>23</v>
      </c>
      <c r="C593" s="66" t="s">
        <v>9</v>
      </c>
      <c r="D593" s="66" t="s">
        <v>325</v>
      </c>
      <c r="E593" s="86">
        <f>+IF(ISNUMBER(DATA!H910),DATA!H910,"n/a")</f>
        <v>455007.87</v>
      </c>
      <c r="F593" s="77">
        <f>+IF(ISNUMBER(DATA!I910),DATA!I910,"n/a")</f>
        <v>8.1839608140219594E-2</v>
      </c>
      <c r="G593" s="86">
        <f>+IF(ISNUMBER(DATA!R910),DATA!R910,"n/a")</f>
        <v>1323368.6200000001</v>
      </c>
      <c r="H593" s="77">
        <f>+IF(ISNUMBER(DATA!S910),DATA!S910,"n/a")</f>
        <v>7.8618146706207398E-2</v>
      </c>
      <c r="I593" s="86">
        <f>+IF(ISNUMBER(DATA!AB910),DATA!AB910,"n/a")</f>
        <v>2601579.27</v>
      </c>
      <c r="J593" s="77">
        <f>+IF(ISNUMBER(DATA!AC910),DATA!AC910,"n/a")</f>
        <v>3.78837695678765E-2</v>
      </c>
      <c r="K593" s="86">
        <f>+IF(ISNUMBER(DATA!AL910),DATA!AL910,"n/a")</f>
        <v>5216224.5999999996</v>
      </c>
      <c r="L593" s="77">
        <f>+IF(ISNUMBER(DATA!AM910),DATA!AM910,"n/a")</f>
        <v>7.1646111769261403E-2</v>
      </c>
      <c r="R593" s="66"/>
      <c r="S593" s="66"/>
      <c r="T593" s="66"/>
      <c r="U593" s="66"/>
      <c r="V593" s="66"/>
      <c r="W593" s="66"/>
      <c r="X593" s="66"/>
      <c r="Y593" s="66"/>
    </row>
    <row r="594" spans="1:25" x14ac:dyDescent="0.2">
      <c r="A594" s="66" t="s">
        <v>27</v>
      </c>
      <c r="B594" s="66" t="s">
        <v>23</v>
      </c>
      <c r="C594" s="66" t="s">
        <v>9</v>
      </c>
      <c r="D594" s="66" t="s">
        <v>326</v>
      </c>
      <c r="E594" s="86">
        <f>+IF(ISNUMBER(DATA!H911),DATA!H911,"n/a")</f>
        <v>127345.36</v>
      </c>
      <c r="F594" s="77">
        <f>+IF(ISNUMBER(DATA!I911),DATA!I911,"n/a")</f>
        <v>-0.100283504038415</v>
      </c>
      <c r="G594" s="86">
        <f>+IF(ISNUMBER(DATA!R911),DATA!R911,"n/a")</f>
        <v>384948.73</v>
      </c>
      <c r="H594" s="77">
        <f>+IF(ISNUMBER(DATA!S911),DATA!S911,"n/a")</f>
        <v>-0.234635624814064</v>
      </c>
      <c r="I594" s="86">
        <f>+IF(ISNUMBER(DATA!AB911),DATA!AB911,"n/a")</f>
        <v>722011.52</v>
      </c>
      <c r="J594" s="77">
        <f>+IF(ISNUMBER(DATA!AC911),DATA!AC911,"n/a")</f>
        <v>-0.27322462732268199</v>
      </c>
      <c r="K594" s="86">
        <f>+IF(ISNUMBER(DATA!AL911),DATA!AL911,"n/a")</f>
        <v>1457243.12</v>
      </c>
      <c r="L594" s="77">
        <f>+IF(ISNUMBER(DATA!AM911),DATA!AM911,"n/a")</f>
        <v>-0.26172026075986199</v>
      </c>
      <c r="R594" s="66"/>
      <c r="S594" s="66"/>
      <c r="T594" s="66"/>
      <c r="U594" s="66"/>
      <c r="V594" s="66"/>
      <c r="W594" s="66"/>
      <c r="X594" s="66"/>
      <c r="Y594" s="66"/>
    </row>
    <row r="595" spans="1:25" x14ac:dyDescent="0.2">
      <c r="A595" s="66" t="s">
        <v>27</v>
      </c>
      <c r="B595" s="66" t="s">
        <v>23</v>
      </c>
      <c r="C595" s="66" t="s">
        <v>9</v>
      </c>
      <c r="D595" s="66" t="s">
        <v>327</v>
      </c>
      <c r="E595" s="86">
        <f>+IF(ISNUMBER(DATA!H912),DATA!H912,"n/a")</f>
        <v>2053042.13</v>
      </c>
      <c r="F595" s="77">
        <f>+IF(ISNUMBER(DATA!I912),DATA!I912,"n/a")</f>
        <v>5.6497039658782999E-2</v>
      </c>
      <c r="G595" s="86">
        <f>+IF(ISNUMBER(DATA!R912),DATA!R912,"n/a")</f>
        <v>5985126.7999999998</v>
      </c>
      <c r="H595" s="77">
        <f>+IF(ISNUMBER(DATA!S912),DATA!S912,"n/a")</f>
        <v>-9.95221268775957E-3</v>
      </c>
      <c r="I595" s="86">
        <f>+IF(ISNUMBER(DATA!AB912),DATA!AB912,"n/a")</f>
        <v>11438357.279999999</v>
      </c>
      <c r="J595" s="77">
        <f>+IF(ISNUMBER(DATA!AC912),DATA!AC912,"n/a")</f>
        <v>-5.5172039818098602E-2</v>
      </c>
      <c r="K595" s="86">
        <f>+IF(ISNUMBER(DATA!AL912),DATA!AL912,"n/a")</f>
        <v>22897724.420000002</v>
      </c>
      <c r="L595" s="77">
        <f>+IF(ISNUMBER(DATA!AM912),DATA!AM912,"n/a")</f>
        <v>-5.6849986656684399E-2</v>
      </c>
      <c r="R595" s="66"/>
      <c r="S595" s="66"/>
      <c r="T595" s="66"/>
      <c r="U595" s="66"/>
      <c r="V595" s="66"/>
      <c r="W595" s="66"/>
      <c r="X595" s="66"/>
      <c r="Y595" s="66"/>
    </row>
    <row r="596" spans="1:25" x14ac:dyDescent="0.2">
      <c r="E596" s="90"/>
      <c r="F596" s="77"/>
      <c r="G596" s="91"/>
      <c r="H596" s="77"/>
      <c r="I596" s="91"/>
      <c r="J596" s="82"/>
      <c r="K596" s="91"/>
      <c r="L596" s="77"/>
      <c r="R596" s="66"/>
      <c r="S596" s="66"/>
      <c r="T596" s="66"/>
      <c r="U596" s="66"/>
      <c r="V596" s="66"/>
      <c r="W596" s="66"/>
      <c r="X596" s="66"/>
      <c r="Y596" s="66"/>
    </row>
    <row r="597" spans="1:25" x14ac:dyDescent="0.2">
      <c r="A597" s="66" t="s">
        <v>27</v>
      </c>
      <c r="B597" s="66" t="s">
        <v>23</v>
      </c>
      <c r="C597" s="66" t="s">
        <v>25</v>
      </c>
      <c r="D597" s="66" t="s">
        <v>319</v>
      </c>
      <c r="E597" s="86">
        <f>+IF(ISNUMBER(DATA!J904),DATA!J904,"n/a")</f>
        <v>361056.5</v>
      </c>
      <c r="F597" s="77">
        <f>+IF(ISNUMBER(DATA!K904),DATA!K904,"n/a")</f>
        <v>-0.187064038431939</v>
      </c>
      <c r="G597" s="86">
        <f>+IF(ISNUMBER(DATA!T904),DATA!T904,"n/a")</f>
        <v>1086326.18</v>
      </c>
      <c r="H597" s="77">
        <f>+IF(ISNUMBER(DATA!U904),DATA!U904,"n/a")</f>
        <v>-0.23241209530259899</v>
      </c>
      <c r="I597" s="86">
        <f>+IF(ISNUMBER(DATA!AD904),DATA!AD904,"n/a")</f>
        <v>2176750.71</v>
      </c>
      <c r="J597" s="77">
        <f>+IF(ISNUMBER(DATA!AE904),DATA!AE904,"n/a")</f>
        <v>-0.15914440217550599</v>
      </c>
      <c r="K597" s="86">
        <f>+IF(ISNUMBER(DATA!AN904),DATA!AN904,"n/a")</f>
        <v>4363902.6500000004</v>
      </c>
      <c r="L597" s="77">
        <f>+IF(ISNUMBER(DATA!AO904),DATA!AO904,"n/a")</f>
        <v>-0.11919920803020199</v>
      </c>
      <c r="R597" s="66"/>
      <c r="S597" s="66"/>
      <c r="T597" s="66"/>
      <c r="U597" s="66"/>
      <c r="V597" s="66"/>
      <c r="W597" s="66"/>
      <c r="X597" s="66"/>
      <c r="Y597" s="66"/>
    </row>
    <row r="598" spans="1:25" x14ac:dyDescent="0.2">
      <c r="A598" s="66" t="s">
        <v>27</v>
      </c>
      <c r="B598" s="66" t="s">
        <v>23</v>
      </c>
      <c r="C598" s="66" t="s">
        <v>25</v>
      </c>
      <c r="D598" s="66" t="s">
        <v>320</v>
      </c>
      <c r="E598" s="86">
        <f>+IF(ISNUMBER(DATA!J905),DATA!J905,"n/a")</f>
        <v>497057.11</v>
      </c>
      <c r="F598" s="77">
        <f>+IF(ISNUMBER(DATA!K905),DATA!K905,"n/a")</f>
        <v>6.2544179261300598E-3</v>
      </c>
      <c r="G598" s="86">
        <f>+IF(ISNUMBER(DATA!T905),DATA!T905,"n/a")</f>
        <v>1361621.06</v>
      </c>
      <c r="H598" s="77">
        <f>+IF(ISNUMBER(DATA!U905),DATA!U905,"n/a")</f>
        <v>-5.3614166298270399E-2</v>
      </c>
      <c r="I598" s="86">
        <f>+IF(ISNUMBER(DATA!AD905),DATA!AD905,"n/a")</f>
        <v>2598795.4300000002</v>
      </c>
      <c r="J598" s="77">
        <f>+IF(ISNUMBER(DATA!AE905),DATA!AE905,"n/a")</f>
        <v>-0.10414976703544</v>
      </c>
      <c r="K598" s="86">
        <f>+IF(ISNUMBER(DATA!AN905),DATA!AN905,"n/a")</f>
        <v>5158246.2699999996</v>
      </c>
      <c r="L598" s="77">
        <f>+IF(ISNUMBER(DATA!AO905),DATA!AO905,"n/a")</f>
        <v>-0.15703998883110101</v>
      </c>
      <c r="R598" s="66"/>
      <c r="S598" s="66"/>
      <c r="T598" s="66"/>
      <c r="U598" s="66"/>
      <c r="V598" s="66"/>
      <c r="W598" s="66"/>
      <c r="X598" s="66"/>
      <c r="Y598" s="66"/>
    </row>
    <row r="599" spans="1:25" x14ac:dyDescent="0.2">
      <c r="A599" s="66" t="s">
        <v>27</v>
      </c>
      <c r="B599" s="66" t="s">
        <v>23</v>
      </c>
      <c r="C599" s="66" t="s">
        <v>25</v>
      </c>
      <c r="D599" s="66" t="s">
        <v>321</v>
      </c>
      <c r="E599" s="86">
        <f>+IF(ISNUMBER(DATA!J906),DATA!J906,"n/a")</f>
        <v>552680.99</v>
      </c>
      <c r="F599" s="77">
        <f>+IF(ISNUMBER(DATA!K906),DATA!K906,"n/a")</f>
        <v>0.19532149306520999</v>
      </c>
      <c r="G599" s="86">
        <f>+IF(ISNUMBER(DATA!T906),DATA!T906,"n/a")</f>
        <v>1565264.12</v>
      </c>
      <c r="H599" s="77">
        <f>+IF(ISNUMBER(DATA!U906),DATA!U906,"n/a")</f>
        <v>0.151165124879274</v>
      </c>
      <c r="I599" s="86">
        <f>+IF(ISNUMBER(DATA!AD906),DATA!AD906,"n/a")</f>
        <v>2934747</v>
      </c>
      <c r="J599" s="77">
        <f>+IF(ISNUMBER(DATA!AE906),DATA!AE906,"n/a")</f>
        <v>3.3209588748224599E-2</v>
      </c>
      <c r="K599" s="86">
        <f>+IF(ISNUMBER(DATA!AN906),DATA!AN906,"n/a")</f>
        <v>5768910.8899999997</v>
      </c>
      <c r="L599" s="77">
        <f>+IF(ISNUMBER(DATA!AO906),DATA!AO906,"n/a")</f>
        <v>-1.49143115809479E-2</v>
      </c>
      <c r="R599" s="66"/>
      <c r="S599" s="66"/>
      <c r="T599" s="66"/>
      <c r="U599" s="66"/>
      <c r="V599" s="66"/>
      <c r="W599" s="66"/>
      <c r="X599" s="66"/>
      <c r="Y599" s="66"/>
    </row>
    <row r="600" spans="1:25" x14ac:dyDescent="0.2">
      <c r="A600" s="66" t="s">
        <v>27</v>
      </c>
      <c r="B600" s="66" t="s">
        <v>23</v>
      </c>
      <c r="C600" s="66" t="s">
        <v>25</v>
      </c>
      <c r="D600" s="66" t="s">
        <v>322</v>
      </c>
      <c r="E600" s="86">
        <f>+IF(ISNUMBER(DATA!J907),DATA!J907,"n/a")</f>
        <v>1030579.36</v>
      </c>
      <c r="F600" s="77">
        <f>+IF(ISNUMBER(DATA!K907),DATA!K907,"n/a")</f>
        <v>0.29826550471970398</v>
      </c>
      <c r="G600" s="86">
        <f>+IF(ISNUMBER(DATA!T907),DATA!T907,"n/a")</f>
        <v>3124567.28</v>
      </c>
      <c r="H600" s="77">
        <f>+IF(ISNUMBER(DATA!U907),DATA!U907,"n/a")</f>
        <v>0.13199074188093901</v>
      </c>
      <c r="I600" s="86">
        <f>+IF(ISNUMBER(DATA!AD907),DATA!AD907,"n/a")</f>
        <v>5859863.7300000004</v>
      </c>
      <c r="J600" s="77">
        <f>+IF(ISNUMBER(DATA!AE907),DATA!AE907,"n/a")</f>
        <v>7.56156991759072E-2</v>
      </c>
      <c r="K600" s="86">
        <f>+IF(ISNUMBER(DATA!AN907),DATA!AN907,"n/a")</f>
        <v>11614684.699999999</v>
      </c>
      <c r="L600" s="77">
        <f>+IF(ISNUMBER(DATA!AO907),DATA!AO907,"n/a")</f>
        <v>7.5836381357490407E-2</v>
      </c>
      <c r="R600" s="66"/>
      <c r="S600" s="66"/>
      <c r="T600" s="66"/>
      <c r="U600" s="66"/>
      <c r="V600" s="66"/>
      <c r="W600" s="66"/>
      <c r="X600" s="66"/>
      <c r="Y600" s="66"/>
    </row>
    <row r="601" spans="1:25" x14ac:dyDescent="0.2">
      <c r="A601" s="66" t="s">
        <v>27</v>
      </c>
      <c r="B601" s="66" t="s">
        <v>23</v>
      </c>
      <c r="C601" s="66" t="s">
        <v>25</v>
      </c>
      <c r="D601" s="66" t="s">
        <v>323</v>
      </c>
      <c r="E601" s="86">
        <f>+IF(ISNUMBER(DATA!J908),DATA!J908,"n/a")</f>
        <v>173358.91</v>
      </c>
      <c r="F601" s="77">
        <f>+IF(ISNUMBER(DATA!K908),DATA!K908,"n/a")</f>
        <v>-0.14602737921612799</v>
      </c>
      <c r="G601" s="86">
        <f>+IF(ISNUMBER(DATA!T908),DATA!T908,"n/a")</f>
        <v>487565.45</v>
      </c>
      <c r="H601" s="77">
        <f>+IF(ISNUMBER(DATA!U908),DATA!U908,"n/a")</f>
        <v>-0.223369230202902</v>
      </c>
      <c r="I601" s="86">
        <f>+IF(ISNUMBER(DATA!AD908),DATA!AD908,"n/a")</f>
        <v>875603.34</v>
      </c>
      <c r="J601" s="77">
        <f>+IF(ISNUMBER(DATA!AE908),DATA!AE908,"n/a")</f>
        <v>-0.32006623194350198</v>
      </c>
      <c r="K601" s="86">
        <f>+IF(ISNUMBER(DATA!AN908),DATA!AN908,"n/a")</f>
        <v>1834039.45</v>
      </c>
      <c r="L601" s="77">
        <f>+IF(ISNUMBER(DATA!AO908),DATA!AO908,"n/a")</f>
        <v>-0.34265202725678801</v>
      </c>
      <c r="R601" s="66"/>
      <c r="S601" s="66"/>
      <c r="T601" s="66"/>
      <c r="U601" s="66"/>
      <c r="V601" s="66"/>
      <c r="W601" s="66"/>
      <c r="X601" s="66"/>
      <c r="Y601" s="66"/>
    </row>
    <row r="602" spans="1:25" x14ac:dyDescent="0.2">
      <c r="A602" s="66" t="s">
        <v>27</v>
      </c>
      <c r="B602" s="66" t="s">
        <v>23</v>
      </c>
      <c r="C602" s="66" t="s">
        <v>25</v>
      </c>
      <c r="D602" s="66" t="s">
        <v>324</v>
      </c>
      <c r="E602" s="86">
        <f>+IF(ISNUMBER(DATA!J909),DATA!J909,"n/a")</f>
        <v>246099.16</v>
      </c>
      <c r="F602" s="77">
        <f>+IF(ISNUMBER(DATA!K909),DATA!K909,"n/a")</f>
        <v>0.100417632497711</v>
      </c>
      <c r="G602" s="86">
        <f>+IF(ISNUMBER(DATA!T909),DATA!T909,"n/a")</f>
        <v>695170.37</v>
      </c>
      <c r="H602" s="77">
        <f>+IF(ISNUMBER(DATA!U909),DATA!U909,"n/a")</f>
        <v>0.103674893941006</v>
      </c>
      <c r="I602" s="86">
        <f>+IF(ISNUMBER(DATA!AD909),DATA!AD909,"n/a")</f>
        <v>1328724.07</v>
      </c>
      <c r="J602" s="77">
        <f>+IF(ISNUMBER(DATA!AE909),DATA!AE909,"n/a")</f>
        <v>-4.38407516727716E-2</v>
      </c>
      <c r="K602" s="86">
        <f>+IF(ISNUMBER(DATA!AN909),DATA!AN909,"n/a")</f>
        <v>2619941.81</v>
      </c>
      <c r="L602" s="77">
        <f>+IF(ISNUMBER(DATA!AO909),DATA!AO909,"n/a")</f>
        <v>-9.1120455510017295E-2</v>
      </c>
      <c r="R602" s="66"/>
      <c r="S602" s="66"/>
      <c r="T602" s="66"/>
      <c r="U602" s="66"/>
      <c r="V602" s="66"/>
      <c r="W602" s="66"/>
      <c r="X602" s="66"/>
      <c r="Y602" s="66"/>
    </row>
    <row r="603" spans="1:25" x14ac:dyDescent="0.2">
      <c r="A603" s="66" t="s">
        <v>27</v>
      </c>
      <c r="B603" s="66" t="s">
        <v>23</v>
      </c>
      <c r="C603" s="66" t="s">
        <v>25</v>
      </c>
      <c r="D603" s="66" t="s">
        <v>325</v>
      </c>
      <c r="E603" s="86">
        <f>+IF(ISNUMBER(DATA!J910),DATA!J910,"n/a")</f>
        <v>910014.74</v>
      </c>
      <c r="F603" s="77">
        <f>+IF(ISNUMBER(DATA!K910),DATA!K910,"n/a")</f>
        <v>8.1561206173651105E-2</v>
      </c>
      <c r="G603" s="86">
        <f>+IF(ISNUMBER(DATA!T910),DATA!T910,"n/a")</f>
        <v>2646736.31</v>
      </c>
      <c r="H603" s="77">
        <f>+IF(ISNUMBER(DATA!U910),DATA!U910,"n/a")</f>
        <v>7.8917384625509804E-2</v>
      </c>
      <c r="I603" s="86">
        <f>+IF(ISNUMBER(DATA!AD910),DATA!AD910,"n/a")</f>
        <v>5207416.7</v>
      </c>
      <c r="J603" s="77">
        <f>+IF(ISNUMBER(DATA!AE910),DATA!AE910,"n/a")</f>
        <v>3.8419392202400302E-2</v>
      </c>
      <c r="K603" s="86">
        <f>+IF(ISNUMBER(DATA!AN910),DATA!AN910,"n/a")</f>
        <v>10449248.42</v>
      </c>
      <c r="L603" s="77">
        <f>+IF(ISNUMBER(DATA!AO910),DATA!AO910,"n/a")</f>
        <v>7.1666678607977499E-2</v>
      </c>
      <c r="R603" s="66"/>
      <c r="S603" s="66"/>
      <c r="T603" s="66"/>
      <c r="U603" s="66"/>
      <c r="V603" s="66"/>
      <c r="W603" s="66"/>
      <c r="X603" s="66"/>
      <c r="Y603" s="66"/>
    </row>
    <row r="604" spans="1:25" x14ac:dyDescent="0.2">
      <c r="A604" s="66" t="s">
        <v>27</v>
      </c>
      <c r="B604" s="66" t="s">
        <v>23</v>
      </c>
      <c r="C604" s="66" t="s">
        <v>25</v>
      </c>
      <c r="D604" s="66" t="s">
        <v>326</v>
      </c>
      <c r="E604" s="86">
        <f>+IF(ISNUMBER(DATA!J911),DATA!J911,"n/a")</f>
        <v>241873.13</v>
      </c>
      <c r="F604" s="77">
        <f>+IF(ISNUMBER(DATA!K911),DATA!K911,"n/a")</f>
        <v>-8.1342259824738403E-2</v>
      </c>
      <c r="G604" s="86">
        <f>+IF(ISNUMBER(DATA!T911),DATA!T911,"n/a")</f>
        <v>726778.91</v>
      </c>
      <c r="H604" s="77">
        <f>+IF(ISNUMBER(DATA!U911),DATA!U911,"n/a")</f>
        <v>-0.233926797641931</v>
      </c>
      <c r="I604" s="86">
        <f>+IF(ISNUMBER(DATA!AD911),DATA!AD911,"n/a")</f>
        <v>1360619.56</v>
      </c>
      <c r="J604" s="77">
        <f>+IF(ISNUMBER(DATA!AE911),DATA!AE911,"n/a")</f>
        <v>-0.27922947846544899</v>
      </c>
      <c r="K604" s="86">
        <f>+IF(ISNUMBER(DATA!AN911),DATA!AN911,"n/a")</f>
        <v>2732330.63</v>
      </c>
      <c r="L604" s="77">
        <f>+IF(ISNUMBER(DATA!AO911),DATA!AO911,"n/a")</f>
        <v>-0.28280391803321098</v>
      </c>
      <c r="R604" s="66"/>
      <c r="S604" s="66"/>
      <c r="T604" s="66"/>
      <c r="U604" s="66"/>
      <c r="V604" s="66"/>
      <c r="W604" s="66"/>
      <c r="X604" s="66"/>
      <c r="Y604" s="66"/>
    </row>
    <row r="605" spans="1:25" x14ac:dyDescent="0.2">
      <c r="A605" s="66" t="s">
        <v>27</v>
      </c>
      <c r="B605" s="66" t="s">
        <v>23</v>
      </c>
      <c r="C605" s="66" t="s">
        <v>25</v>
      </c>
      <c r="D605" s="66" t="s">
        <v>327</v>
      </c>
      <c r="E605" s="86">
        <f>+IF(ISNUMBER(DATA!J912),DATA!J912,"n/a")</f>
        <v>4012719.93</v>
      </c>
      <c r="F605" s="77">
        <f>+IF(ISNUMBER(DATA!K912),DATA!K912,"n/a")</f>
        <v>7.7062905835526205E-2</v>
      </c>
      <c r="G605" s="86">
        <f>+IF(ISNUMBER(DATA!T912),DATA!T912,"n/a")</f>
        <v>11694029.810000001</v>
      </c>
      <c r="H605" s="77">
        <f>+IF(ISNUMBER(DATA!U912),DATA!U912,"n/a")</f>
        <v>5.2047580024453801E-3</v>
      </c>
      <c r="I605" s="86">
        <f>+IF(ISNUMBER(DATA!AD912),DATA!AD912,"n/a")</f>
        <v>22342520.780000001</v>
      </c>
      <c r="J605" s="77">
        <f>+IF(ISNUMBER(DATA!AE912),DATA!AE912,"n/a")</f>
        <v>-4.3470465238587899E-2</v>
      </c>
      <c r="K605" s="86">
        <f>+IF(ISNUMBER(DATA!AN912),DATA!AN912,"n/a")</f>
        <v>44541305.020000003</v>
      </c>
      <c r="L605" s="77">
        <f>+IF(ISNUMBER(DATA!AO912),DATA!AO912,"n/a")</f>
        <v>-5.1480366267616803E-2</v>
      </c>
      <c r="R605" s="66"/>
      <c r="S605" s="66"/>
      <c r="T605" s="66"/>
      <c r="U605" s="66"/>
      <c r="V605" s="66"/>
      <c r="W605" s="66"/>
      <c r="X605" s="66"/>
      <c r="Y605" s="66"/>
    </row>
    <row r="606" spans="1:25" x14ac:dyDescent="0.2">
      <c r="E606" s="90"/>
      <c r="F606" s="77"/>
      <c r="G606" s="91"/>
      <c r="H606" s="77"/>
      <c r="I606" s="91"/>
      <c r="J606" s="82"/>
      <c r="K606" s="91"/>
      <c r="L606" s="77"/>
      <c r="R606" s="66"/>
      <c r="S606" s="66"/>
      <c r="T606" s="66"/>
      <c r="U606" s="66"/>
      <c r="V606" s="66"/>
      <c r="W606" s="66"/>
      <c r="X606" s="66"/>
      <c r="Y606" s="66"/>
    </row>
    <row r="607" spans="1:25" x14ac:dyDescent="0.2">
      <c r="A607" s="66" t="s">
        <v>27</v>
      </c>
      <c r="B607" s="66" t="s">
        <v>23</v>
      </c>
      <c r="C607" s="66" t="s">
        <v>10</v>
      </c>
      <c r="D607" s="66" t="s">
        <v>319</v>
      </c>
      <c r="E607" s="87">
        <f>+IF(ISNUMBER(DATA!L904),DATA!L904,"n/a")</f>
        <v>5.3683473908502499</v>
      </c>
      <c r="F607" s="77">
        <f>+IF(ISNUMBER(DATA!M904),DATA!M904,"n/a")</f>
        <v>3.7660844008047097E-2</v>
      </c>
      <c r="G607" s="87">
        <f>+IF(ISNUMBER(DATA!V904),DATA!V904,"n/a")</f>
        <v>5.4793183675231099</v>
      </c>
      <c r="H607" s="77">
        <f>+IF(ISNUMBER(DATA!W904),DATA!W904,"n/a")</f>
        <v>6.5994628288757504E-2</v>
      </c>
      <c r="I607" s="87">
        <f>+IF(ISNUMBER(DATA!AF904),DATA!AF904,"n/a")</f>
        <v>5.3053714642992302</v>
      </c>
      <c r="J607" s="77">
        <f>+IF(ISNUMBER(DATA!AG904),DATA!AG904,"n/a")</f>
        <v>4.2520680662433502E-2</v>
      </c>
      <c r="K607" s="87">
        <f>+IF(ISNUMBER(DATA!AP904),DATA!AP904,"n/a")</f>
        <v>5.2125492752279303</v>
      </c>
      <c r="L607" s="77">
        <f>+IF(ISNUMBER(DATA!AQ904),DATA!AQ904,"n/a")</f>
        <v>2.32743698573184E-2</v>
      </c>
      <c r="R607" s="66"/>
      <c r="S607" s="66"/>
      <c r="T607" s="66"/>
      <c r="U607" s="66"/>
      <c r="V607" s="66"/>
      <c r="W607" s="66"/>
      <c r="X607" s="66"/>
      <c r="Y607" s="66"/>
    </row>
    <row r="608" spans="1:25" x14ac:dyDescent="0.2">
      <c r="A608" s="66" t="s">
        <v>27</v>
      </c>
      <c r="B608" s="66" t="s">
        <v>23</v>
      </c>
      <c r="C608" s="66" t="s">
        <v>10</v>
      </c>
      <c r="D608" s="66" t="s">
        <v>320</v>
      </c>
      <c r="E608" s="87">
        <f>+IF(ISNUMBER(DATA!L905),DATA!L905,"n/a")</f>
        <v>4.4756314150331296</v>
      </c>
      <c r="F608" s="77">
        <f>+IF(ISNUMBER(DATA!M905),DATA!M905,"n/a")</f>
        <v>-3.0719935450727498E-3</v>
      </c>
      <c r="G608" s="87">
        <f>+IF(ISNUMBER(DATA!V905),DATA!V905,"n/a")</f>
        <v>4.6176598117666297</v>
      </c>
      <c r="H608" s="77">
        <f>+IF(ISNUMBER(DATA!W905),DATA!W905,"n/a")</f>
        <v>3.2022754387223601E-2</v>
      </c>
      <c r="I608" s="87">
        <f>+IF(ISNUMBER(DATA!AF905),DATA!AF905,"n/a")</f>
        <v>4.5500031858834102</v>
      </c>
      <c r="J608" s="77">
        <f>+IF(ISNUMBER(DATA!AG905),DATA!AG905,"n/a")</f>
        <v>2.0372575265865101E-2</v>
      </c>
      <c r="K608" s="87">
        <f>+IF(ISNUMBER(DATA!AP905),DATA!AP905,"n/a")</f>
        <v>4.6257458963284304</v>
      </c>
      <c r="L608" s="77">
        <f>+IF(ISNUMBER(DATA!AQ905),DATA!AQ905,"n/a")</f>
        <v>4.5092059230454201E-2</v>
      </c>
      <c r="R608" s="66"/>
      <c r="S608" s="66"/>
      <c r="T608" s="66"/>
      <c r="U608" s="66"/>
      <c r="V608" s="66"/>
      <c r="W608" s="66"/>
      <c r="X608" s="66"/>
      <c r="Y608" s="66"/>
    </row>
    <row r="609" spans="1:25" x14ac:dyDescent="0.2">
      <c r="A609" s="66" t="s">
        <v>27</v>
      </c>
      <c r="B609" s="66" t="s">
        <v>23</v>
      </c>
      <c r="C609" s="66" t="s">
        <v>10</v>
      </c>
      <c r="D609" s="66" t="s">
        <v>321</v>
      </c>
      <c r="E609" s="87">
        <f>+IF(ISNUMBER(DATA!L906),DATA!L906,"n/a")</f>
        <v>4.52156177225738</v>
      </c>
      <c r="F609" s="77">
        <f>+IF(ISNUMBER(DATA!M906),DATA!M906,"n/a")</f>
        <v>-6.8408614733411394E-2</v>
      </c>
      <c r="G609" s="87">
        <f>+IF(ISNUMBER(DATA!V906),DATA!V906,"n/a")</f>
        <v>4.5263448280794103</v>
      </c>
      <c r="H609" s="77">
        <f>+IF(ISNUMBER(DATA!W906),DATA!W906,"n/a")</f>
        <v>-5.7632701763802197E-2</v>
      </c>
      <c r="I609" s="87">
        <f>+IF(ISNUMBER(DATA!AF906),DATA!AF906,"n/a")</f>
        <v>4.5256091884390797</v>
      </c>
      <c r="J609" s="77">
        <f>+IF(ISNUMBER(DATA!AG906),DATA!AG906,"n/a")</f>
        <v>-4.7198025683644597E-2</v>
      </c>
      <c r="K609" s="87">
        <f>+IF(ISNUMBER(DATA!AP906),DATA!AP906,"n/a")</f>
        <v>4.6268235359973202</v>
      </c>
      <c r="L609" s="77">
        <f>+IF(ISNUMBER(DATA!AQ906),DATA!AQ906,"n/a")</f>
        <v>-2.4132920689001199E-2</v>
      </c>
      <c r="R609" s="66"/>
      <c r="S609" s="66"/>
      <c r="T609" s="66"/>
      <c r="U609" s="66"/>
      <c r="V609" s="66"/>
      <c r="W609" s="66"/>
      <c r="X609" s="66"/>
      <c r="Y609" s="66"/>
    </row>
    <row r="610" spans="1:25" x14ac:dyDescent="0.2">
      <c r="A610" s="66" t="s">
        <v>27</v>
      </c>
      <c r="B610" s="66" t="s">
        <v>23</v>
      </c>
      <c r="C610" s="66" t="s">
        <v>10</v>
      </c>
      <c r="D610" s="66" t="s">
        <v>322</v>
      </c>
      <c r="E610" s="87">
        <f>+IF(ISNUMBER(DATA!L907),DATA!L907,"n/a")</f>
        <v>4.2767716320601599</v>
      </c>
      <c r="F610" s="77">
        <f>+IF(ISNUMBER(DATA!M907),DATA!M907,"n/a")</f>
        <v>2.5239973718167299E-2</v>
      </c>
      <c r="G610" s="87">
        <f>+IF(ISNUMBER(DATA!V907),DATA!V907,"n/a")</f>
        <v>4.2566119004430396</v>
      </c>
      <c r="H610" s="77">
        <f>+IF(ISNUMBER(DATA!W907),DATA!W907,"n/a")</f>
        <v>2.13435094829065E-2</v>
      </c>
      <c r="I610" s="87">
        <f>+IF(ISNUMBER(DATA!AF907),DATA!AF907,"n/a")</f>
        <v>4.2088057901455898</v>
      </c>
      <c r="J610" s="77">
        <f>+IF(ISNUMBER(DATA!AG907),DATA!AG907,"n/a")</f>
        <v>1.03065950103782E-2</v>
      </c>
      <c r="K610" s="87">
        <f>+IF(ISNUMBER(DATA!AP907),DATA!AP907,"n/a")</f>
        <v>4.1959444661860203</v>
      </c>
      <c r="L610" s="77">
        <f>+IF(ISNUMBER(DATA!AQ907),DATA!AQ907,"n/a")</f>
        <v>1.0211292354900099E-2</v>
      </c>
      <c r="R610" s="66"/>
      <c r="S610" s="66"/>
      <c r="T610" s="66"/>
      <c r="U610" s="66"/>
      <c r="V610" s="66"/>
      <c r="W610" s="66"/>
      <c r="X610" s="66"/>
      <c r="Y610" s="66"/>
    </row>
    <row r="611" spans="1:25" x14ac:dyDescent="0.2">
      <c r="A611" s="66" t="s">
        <v>27</v>
      </c>
      <c r="B611" s="66" t="s">
        <v>23</v>
      </c>
      <c r="C611" s="66" t="s">
        <v>10</v>
      </c>
      <c r="D611" s="66" t="s">
        <v>323</v>
      </c>
      <c r="E611" s="87">
        <f>+IF(ISNUMBER(DATA!L908),DATA!L908,"n/a")</f>
        <v>5.0678898232394998</v>
      </c>
      <c r="F611" s="77">
        <f>+IF(ISNUMBER(DATA!M908),DATA!M908,"n/a")</f>
        <v>2.6419706997136399E-2</v>
      </c>
      <c r="G611" s="87">
        <f>+IF(ISNUMBER(DATA!V908),DATA!V908,"n/a")</f>
        <v>5.1177304030061901</v>
      </c>
      <c r="H611" s="77">
        <f>+IF(ISNUMBER(DATA!W908),DATA!W908,"n/a")</f>
        <v>3.75435555707129E-2</v>
      </c>
      <c r="I611" s="87">
        <f>+IF(ISNUMBER(DATA!AF908),DATA!AF908,"n/a")</f>
        <v>5.1422799029439403</v>
      </c>
      <c r="J611" s="77">
        <f>+IF(ISNUMBER(DATA!AG908),DATA!AG908,"n/a")</f>
        <v>5.0605921593178102E-2</v>
      </c>
      <c r="K611" s="87">
        <f>+IF(ISNUMBER(DATA!AP908),DATA!AP908,"n/a")</f>
        <v>5.0415749519236002</v>
      </c>
      <c r="L611" s="77">
        <f>+IF(ISNUMBER(DATA!AQ908),DATA!AQ908,"n/a")</f>
        <v>6.1963331605297302E-2</v>
      </c>
      <c r="R611" s="66"/>
      <c r="S611" s="66"/>
      <c r="T611" s="66"/>
      <c r="U611" s="66"/>
      <c r="V611" s="66"/>
      <c r="W611" s="66"/>
      <c r="X611" s="66"/>
      <c r="Y611" s="66"/>
    </row>
    <row r="612" spans="1:25" x14ac:dyDescent="0.2">
      <c r="A612" s="66" t="s">
        <v>27</v>
      </c>
      <c r="B612" s="66" t="s">
        <v>23</v>
      </c>
      <c r="C612" s="66" t="s">
        <v>10</v>
      </c>
      <c r="D612" s="66" t="s">
        <v>324</v>
      </c>
      <c r="E612" s="87">
        <f>+IF(ISNUMBER(DATA!L909),DATA!L909,"n/a")</f>
        <v>5.09218892005984</v>
      </c>
      <c r="F612" s="77">
        <f>+IF(ISNUMBER(DATA!M909),DATA!M909,"n/a")</f>
        <v>4.6589252956225201E-2</v>
      </c>
      <c r="G612" s="87">
        <f>+IF(ISNUMBER(DATA!V909),DATA!V909,"n/a")</f>
        <v>5.1099053281152997</v>
      </c>
      <c r="H612" s="77">
        <f>+IF(ISNUMBER(DATA!W909),DATA!W909,"n/a")</f>
        <v>6.0361140550700902E-2</v>
      </c>
      <c r="I612" s="87">
        <f>+IF(ISNUMBER(DATA!AF909),DATA!AF909,"n/a")</f>
        <v>5.0357805892096801</v>
      </c>
      <c r="J612" s="77">
        <f>+IF(ISNUMBER(DATA!AG909),DATA!AG909,"n/a")</f>
        <v>4.27539324149789E-2</v>
      </c>
      <c r="K612" s="87">
        <f>+IF(ISNUMBER(DATA!AP909),DATA!AP909,"n/a")</f>
        <v>4.9635269962596897</v>
      </c>
      <c r="L612" s="77">
        <f>+IF(ISNUMBER(DATA!AQ909),DATA!AQ909,"n/a")</f>
        <v>1.7964775999007001E-2</v>
      </c>
      <c r="R612" s="66"/>
      <c r="S612" s="66"/>
      <c r="T612" s="66"/>
      <c r="U612" s="66"/>
      <c r="V612" s="66"/>
      <c r="W612" s="66"/>
      <c r="X612" s="66"/>
      <c r="Y612" s="66"/>
    </row>
    <row r="613" spans="1:25" x14ac:dyDescent="0.2">
      <c r="A613" s="66" t="s">
        <v>27</v>
      </c>
      <c r="B613" s="66" t="s">
        <v>23</v>
      </c>
      <c r="C613" s="66" t="s">
        <v>10</v>
      </c>
      <c r="D613" s="66" t="s">
        <v>325</v>
      </c>
      <c r="E613" s="87">
        <f>+IF(ISNUMBER(DATA!L910),DATA!L910,"n/a")</f>
        <v>4.3657676954027202</v>
      </c>
      <c r="F613" s="77">
        <f>+IF(ISNUMBER(DATA!M910),DATA!M910,"n/a")</f>
        <v>4.1419195051797001E-3</v>
      </c>
      <c r="G613" s="87">
        <f>+IF(ISNUMBER(DATA!V910),DATA!V910,"n/a")</f>
        <v>4.35104021886207</v>
      </c>
      <c r="H613" s="77">
        <f>+IF(ISNUMBER(DATA!W910),DATA!W910,"n/a")</f>
        <v>1.1084097678204801E-2</v>
      </c>
      <c r="I613" s="87">
        <f>+IF(ISNUMBER(DATA!AF910),DATA!AF910,"n/a")</f>
        <v>4.3554069140472498</v>
      </c>
      <c r="J613" s="77">
        <f>+IF(ISNUMBER(DATA!AG910),DATA!AG910,"n/a")</f>
        <v>2.08695424377296E-2</v>
      </c>
      <c r="K613" s="87">
        <f>+IF(ISNUMBER(DATA!AP910),DATA!AP910,"n/a")</f>
        <v>4.3674029488684196</v>
      </c>
      <c r="L613" s="77">
        <f>+IF(ISNUMBER(DATA!AQ910),DATA!AQ910,"n/a")</f>
        <v>1.3512276766557901E-2</v>
      </c>
      <c r="R613" s="66"/>
      <c r="S613" s="66"/>
      <c r="T613" s="66"/>
      <c r="U613" s="66"/>
      <c r="V613" s="66"/>
      <c r="W613" s="66"/>
      <c r="X613" s="66"/>
      <c r="Y613" s="66"/>
    </row>
    <row r="614" spans="1:25" x14ac:dyDescent="0.2">
      <c r="A614" s="66" t="s">
        <v>27</v>
      </c>
      <c r="B614" s="66" t="s">
        <v>23</v>
      </c>
      <c r="C614" s="66" t="s">
        <v>10</v>
      </c>
      <c r="D614" s="66" t="s">
        <v>326</v>
      </c>
      <c r="E614" s="87">
        <f>+IF(ISNUMBER(DATA!L911),DATA!L911,"n/a")</f>
        <v>5.2342501524986904</v>
      </c>
      <c r="F614" s="77">
        <f>+IF(ISNUMBER(DATA!M911),DATA!M911,"n/a")</f>
        <v>7.3443288222818606E-2</v>
      </c>
      <c r="G614" s="87">
        <f>+IF(ISNUMBER(DATA!V911),DATA!V911,"n/a")</f>
        <v>5.2787851254893097</v>
      </c>
      <c r="H614" s="77">
        <f>+IF(ISNUMBER(DATA!W911),DATA!W911,"n/a")</f>
        <v>8.26732769276739E-2</v>
      </c>
      <c r="I614" s="87">
        <f>+IF(ISNUMBER(DATA!AF911),DATA!AF911,"n/a")</f>
        <v>5.2046824682243296</v>
      </c>
      <c r="J614" s="77">
        <f>+IF(ISNUMBER(DATA!AG911),DATA!AG911,"n/a")</f>
        <v>7.2302896127741795E-2</v>
      </c>
      <c r="K614" s="87">
        <f>+IF(ISNUMBER(DATA!AP911),DATA!AP911,"n/a")</f>
        <v>5.0972432108651802</v>
      </c>
      <c r="L614" s="77">
        <f>+IF(ISNUMBER(DATA!AQ911),DATA!AQ911,"n/a")</f>
        <v>5.39380886577778E-2</v>
      </c>
      <c r="R614" s="66"/>
      <c r="S614" s="66"/>
      <c r="T614" s="66"/>
      <c r="U614" s="66"/>
      <c r="V614" s="66"/>
      <c r="W614" s="66"/>
      <c r="X614" s="66"/>
      <c r="Y614" s="66"/>
    </row>
    <row r="615" spans="1:25" x14ac:dyDescent="0.2">
      <c r="A615" s="66" t="s">
        <v>27</v>
      </c>
      <c r="B615" s="66" t="s">
        <v>23</v>
      </c>
      <c r="C615" s="66" t="s">
        <v>10</v>
      </c>
      <c r="D615" s="66" t="s">
        <v>327</v>
      </c>
      <c r="E615" s="87">
        <f>+IF(ISNUMBER(DATA!L912),DATA!L912,"n/a")</f>
        <v>4.6072593162031197</v>
      </c>
      <c r="F615" s="77">
        <f>+IF(ISNUMBER(DATA!M912),DATA!M912,"n/a")</f>
        <v>3.0488590199173899E-3</v>
      </c>
      <c r="G615" s="87">
        <f>+IF(ISNUMBER(DATA!V912),DATA!V912,"n/a")</f>
        <v>4.6325380976055497</v>
      </c>
      <c r="H615" s="77">
        <f>+IF(ISNUMBER(DATA!W912),DATA!W912,"n/a")</f>
        <v>1.4807472023696099E-2</v>
      </c>
      <c r="I615" s="87">
        <f>+IF(ISNUMBER(DATA!AF912),DATA!AF912,"n/a")</f>
        <v>4.5890906915262901</v>
      </c>
      <c r="J615" s="77">
        <f>+IF(ISNUMBER(DATA!AG912),DATA!AG912,"n/a")</f>
        <v>1.1674976491402299E-2</v>
      </c>
      <c r="K615" s="87">
        <f>+IF(ISNUMBER(DATA!AP912),DATA!AP912,"n/a")</f>
        <v>4.5858986750789104</v>
      </c>
      <c r="L615" s="77">
        <f>+IF(ISNUMBER(DATA!AQ912),DATA!AQ912,"n/a")</f>
        <v>1.1986597297907201E-2</v>
      </c>
      <c r="R615" s="66"/>
      <c r="S615" s="66"/>
      <c r="T615" s="66"/>
      <c r="U615" s="66"/>
      <c r="V615" s="66"/>
      <c r="W615" s="66"/>
      <c r="X615" s="66"/>
      <c r="Y615" s="66"/>
    </row>
    <row r="616" spans="1:25" x14ac:dyDescent="0.2">
      <c r="E616" s="90"/>
      <c r="F616" s="77"/>
      <c r="G616" s="91"/>
      <c r="H616" s="77"/>
      <c r="I616" s="91"/>
      <c r="J616" s="82"/>
      <c r="K616" s="91"/>
      <c r="L616" s="77"/>
      <c r="R616" s="66"/>
      <c r="S616" s="66"/>
      <c r="T616" s="66"/>
      <c r="U616" s="66"/>
      <c r="V616" s="66"/>
      <c r="W616" s="66"/>
      <c r="X616" s="66"/>
      <c r="Y616" s="66"/>
    </row>
    <row r="617" spans="1:25" x14ac:dyDescent="0.2">
      <c r="A617" s="66" t="s">
        <v>27</v>
      </c>
      <c r="B617" s="66" t="s">
        <v>23</v>
      </c>
      <c r="C617" s="66" t="s">
        <v>26</v>
      </c>
      <c r="D617" s="66" t="s">
        <v>319</v>
      </c>
      <c r="E617" s="87">
        <f>+IF(ISNUMBER(DATA!N904),DATA!N904,"n/a")</f>
        <v>2.9322057628099798</v>
      </c>
      <c r="F617" s="77">
        <f>+IF(ISNUMBER(DATA!O904),DATA!O904,"n/a")</f>
        <v>3.5463788954720799E-2</v>
      </c>
      <c r="G617" s="87">
        <f>+IF(ISNUMBER(DATA!X904),DATA!X904,"n/a")</f>
        <v>2.9869493433362702</v>
      </c>
      <c r="H617" s="77">
        <f>+IF(ISNUMBER(DATA!Y904),DATA!Y904,"n/a")</f>
        <v>6.0352374508734E-2</v>
      </c>
      <c r="I617" s="87">
        <f>+IF(ISNUMBER(DATA!AH904),DATA!AH904,"n/a")</f>
        <v>2.8949500698681301</v>
      </c>
      <c r="J617" s="77">
        <f>+IF(ISNUMBER(DATA!AI904),DATA!AI904,"n/a")</f>
        <v>4.0794084096944197E-2</v>
      </c>
      <c r="K617" s="87">
        <f>+IF(ISNUMBER(DATA!AR904),DATA!AR904,"n/a")</f>
        <v>2.8715741768437502</v>
      </c>
      <c r="L617" s="77">
        <f>+IF(ISNUMBER(DATA!AS904),DATA!AS904,"n/a")</f>
        <v>2.9910862712818599E-2</v>
      </c>
      <c r="R617" s="66"/>
      <c r="S617" s="66"/>
      <c r="T617" s="66"/>
      <c r="U617" s="66"/>
      <c r="V617" s="66"/>
      <c r="W617" s="66"/>
      <c r="X617" s="66"/>
      <c r="Y617" s="66"/>
    </row>
    <row r="618" spans="1:25" x14ac:dyDescent="0.2">
      <c r="A618" s="66" t="s">
        <v>27</v>
      </c>
      <c r="B618" s="66" t="s">
        <v>23</v>
      </c>
      <c r="C618" s="66" t="s">
        <v>26</v>
      </c>
      <c r="D618" s="66" t="s">
        <v>320</v>
      </c>
      <c r="E618" s="87">
        <f>+IF(ISNUMBER(DATA!N905),DATA!N905,"n/a")</f>
        <v>2.25345705245017</v>
      </c>
      <c r="F618" s="77">
        <f>+IF(ISNUMBER(DATA!O905),DATA!O905,"n/a")</f>
        <v>-1.4350452834194701E-2</v>
      </c>
      <c r="G618" s="87">
        <f>+IF(ISNUMBER(DATA!X905),DATA!X905,"n/a")</f>
        <v>2.32330321036603</v>
      </c>
      <c r="H618" s="77">
        <f>+IF(ISNUMBER(DATA!Y905),DATA!Y905,"n/a")</f>
        <v>2.18435560842857E-2</v>
      </c>
      <c r="I618" s="87">
        <f>+IF(ISNUMBER(DATA!AH905),DATA!AH905,"n/a")</f>
        <v>2.2888890103981701</v>
      </c>
      <c r="J618" s="77">
        <f>+IF(ISNUMBER(DATA!AI905),DATA!AI905,"n/a")</f>
        <v>1.3474206597853E-2</v>
      </c>
      <c r="K618" s="87">
        <f>+IF(ISNUMBER(DATA!AR905),DATA!AR905,"n/a")</f>
        <v>2.3303602621516601</v>
      </c>
      <c r="L618" s="77">
        <f>+IF(ISNUMBER(DATA!AS905),DATA!AS905,"n/a")</f>
        <v>4.3606975173331501E-2</v>
      </c>
      <c r="R618" s="66"/>
      <c r="S618" s="66"/>
      <c r="T618" s="66"/>
      <c r="U618" s="66"/>
      <c r="V618" s="66"/>
      <c r="W618" s="66"/>
      <c r="X618" s="66"/>
      <c r="Y618" s="66"/>
    </row>
    <row r="619" spans="1:25" x14ac:dyDescent="0.2">
      <c r="A619" s="66" t="s">
        <v>27</v>
      </c>
      <c r="B619" s="66" t="s">
        <v>23</v>
      </c>
      <c r="C619" s="66" t="s">
        <v>26</v>
      </c>
      <c r="D619" s="66" t="s">
        <v>321</v>
      </c>
      <c r="E619" s="87">
        <f>+IF(ISNUMBER(DATA!N906),DATA!N906,"n/a")</f>
        <v>2.2617462200029701</v>
      </c>
      <c r="F619" s="77">
        <f>+IF(ISNUMBER(DATA!O906),DATA!O906,"n/a")</f>
        <v>-2.98398702647957E-2</v>
      </c>
      <c r="G619" s="87">
        <f>+IF(ISNUMBER(DATA!X906),DATA!X906,"n/a")</f>
        <v>2.26440759403595</v>
      </c>
      <c r="H619" s="77">
        <f>+IF(ISNUMBER(DATA!Y906),DATA!Y906,"n/a")</f>
        <v>-2.7881767941057199E-2</v>
      </c>
      <c r="I619" s="87">
        <f>+IF(ISNUMBER(DATA!AH906),DATA!AH906,"n/a")</f>
        <v>2.2445408684291999</v>
      </c>
      <c r="J619" s="77">
        <f>+IF(ISNUMBER(DATA!AI906),DATA!AI906,"n/a")</f>
        <v>-3.0880299540868E-2</v>
      </c>
      <c r="K619" s="87">
        <f>+IF(ISNUMBER(DATA!AR906),DATA!AR906,"n/a")</f>
        <v>2.2655012807798798</v>
      </c>
      <c r="L619" s="77">
        <f>+IF(ISNUMBER(DATA!AS906),DATA!AS906,"n/a")</f>
        <v>-2.03433676882823E-2</v>
      </c>
      <c r="R619" s="66"/>
      <c r="S619" s="66"/>
      <c r="T619" s="66"/>
      <c r="U619" s="66"/>
      <c r="V619" s="66"/>
      <c r="W619" s="66"/>
      <c r="X619" s="66"/>
      <c r="Y619" s="66"/>
    </row>
    <row r="620" spans="1:25" x14ac:dyDescent="0.2">
      <c r="A620" s="66" t="s">
        <v>27</v>
      </c>
      <c r="B620" s="66" t="s">
        <v>23</v>
      </c>
      <c r="C620" s="66" t="s">
        <v>26</v>
      </c>
      <c r="D620" s="66" t="s">
        <v>322</v>
      </c>
      <c r="E620" s="87">
        <f>+IF(ISNUMBER(DATA!N907),DATA!N907,"n/a")</f>
        <v>2.1545156600070099</v>
      </c>
      <c r="F620" s="77">
        <f>+IF(ISNUMBER(DATA!O907),DATA!O907,"n/a")</f>
        <v>-4.5605364357126602E-2</v>
      </c>
      <c r="G620" s="87">
        <f>+IF(ISNUMBER(DATA!X907),DATA!X907,"n/a")</f>
        <v>2.1463649168085799</v>
      </c>
      <c r="H620" s="77">
        <f>+IF(ISNUMBER(DATA!Y907),DATA!Y907,"n/a")</f>
        <v>-3.07246374487679E-2</v>
      </c>
      <c r="I620" s="87">
        <f>+IF(ISNUMBER(DATA!AH907),DATA!AH907,"n/a")</f>
        <v>2.12955886945173</v>
      </c>
      <c r="J620" s="77">
        <f>+IF(ISNUMBER(DATA!AI907),DATA!AI907,"n/a")</f>
        <v>-3.73250851510405E-2</v>
      </c>
      <c r="K620" s="87">
        <f>+IF(ISNUMBER(DATA!AR907),DATA!AR907,"n/a")</f>
        <v>2.1536880488886601</v>
      </c>
      <c r="L620" s="77">
        <f>+IF(ISNUMBER(DATA!AS907),DATA!AS907,"n/a")</f>
        <v>-2.75694427798386E-2</v>
      </c>
      <c r="R620" s="66"/>
      <c r="S620" s="66"/>
      <c r="T620" s="66"/>
      <c r="U620" s="66"/>
      <c r="V620" s="66"/>
      <c r="W620" s="66"/>
      <c r="X620" s="66"/>
      <c r="Y620" s="66"/>
    </row>
    <row r="621" spans="1:25" x14ac:dyDescent="0.2">
      <c r="A621" s="66" t="s">
        <v>27</v>
      </c>
      <c r="B621" s="66" t="s">
        <v>23</v>
      </c>
      <c r="C621" s="66" t="s">
        <v>26</v>
      </c>
      <c r="D621" s="66" t="s">
        <v>323</v>
      </c>
      <c r="E621" s="87">
        <f>+IF(ISNUMBER(DATA!N908),DATA!N908,"n/a")</f>
        <v>2.6498790284272098</v>
      </c>
      <c r="F621" s="77">
        <f>+IF(ISNUMBER(DATA!O908),DATA!O908,"n/a")</f>
        <v>1.54986459267667E-2</v>
      </c>
      <c r="G621" s="87">
        <f>+IF(ISNUMBER(DATA!X908),DATA!X908,"n/a")</f>
        <v>2.6400321638869202</v>
      </c>
      <c r="H621" s="77">
        <f>+IF(ISNUMBER(DATA!Y908),DATA!Y908,"n/a")</f>
        <v>3.3960949078104499E-2</v>
      </c>
      <c r="I621" s="87">
        <f>+IF(ISNUMBER(DATA!AH908),DATA!AH908,"n/a")</f>
        <v>2.6507643518125499</v>
      </c>
      <c r="J621" s="77">
        <f>+IF(ISNUMBER(DATA!AI908),DATA!AI908,"n/a")</f>
        <v>5.04626174298312E-2</v>
      </c>
      <c r="K621" s="87">
        <f>+IF(ISNUMBER(DATA!AR908),DATA!AR908,"n/a")</f>
        <v>2.6069681434606</v>
      </c>
      <c r="L621" s="77">
        <f>+IF(ISNUMBER(DATA!AS908),DATA!AS908,"n/a")</f>
        <v>7.6528738364068302E-2</v>
      </c>
      <c r="R621" s="66"/>
      <c r="S621" s="66"/>
      <c r="T621" s="66"/>
      <c r="U621" s="66"/>
      <c r="V621" s="66"/>
      <c r="W621" s="66"/>
      <c r="X621" s="66"/>
      <c r="Y621" s="66"/>
    </row>
    <row r="622" spans="1:25" x14ac:dyDescent="0.2">
      <c r="A622" s="66" t="s">
        <v>27</v>
      </c>
      <c r="B622" s="66" t="s">
        <v>23</v>
      </c>
      <c r="C622" s="66" t="s">
        <v>26</v>
      </c>
      <c r="D622" s="66" t="s">
        <v>324</v>
      </c>
      <c r="E622" s="87">
        <f>+IF(ISNUMBER(DATA!N909),DATA!N909,"n/a")</f>
        <v>2.8333658676445701</v>
      </c>
      <c r="F622" s="77">
        <f>+IF(ISNUMBER(DATA!O909),DATA!O909,"n/a")</f>
        <v>2.1402543559612401E-2</v>
      </c>
      <c r="G622" s="87">
        <f>+IF(ISNUMBER(DATA!X909),DATA!X909,"n/a")</f>
        <v>2.8625074310920402</v>
      </c>
      <c r="H622" s="77">
        <f>+IF(ISNUMBER(DATA!Y909),DATA!Y909,"n/a")</f>
        <v>4.5885886676722498E-2</v>
      </c>
      <c r="I622" s="87">
        <f>+IF(ISNUMBER(DATA!AH909),DATA!AH909,"n/a")</f>
        <v>2.8341779945327499</v>
      </c>
      <c r="J622" s="77">
        <f>+IF(ISNUMBER(DATA!AI909),DATA!AI909,"n/a")</f>
        <v>4.5305791522388297E-2</v>
      </c>
      <c r="K622" s="87">
        <f>+IF(ISNUMBER(DATA!AR909),DATA!AR909,"n/a")</f>
        <v>2.8169936988028002</v>
      </c>
      <c r="L622" s="77">
        <f>+IF(ISNUMBER(DATA!AS909),DATA!AS909,"n/a")</f>
        <v>3.9924476652731099E-2</v>
      </c>
      <c r="R622" s="66"/>
      <c r="S622" s="66"/>
      <c r="T622" s="66"/>
      <c r="U622" s="66"/>
      <c r="V622" s="66"/>
      <c r="W622" s="66"/>
      <c r="X622" s="66"/>
      <c r="Y622" s="66"/>
    </row>
    <row r="623" spans="1:25" x14ac:dyDescent="0.2">
      <c r="A623" s="66" t="s">
        <v>27</v>
      </c>
      <c r="B623" s="66" t="s">
        <v>23</v>
      </c>
      <c r="C623" s="66" t="s">
        <v>26</v>
      </c>
      <c r="D623" s="66" t="s">
        <v>325</v>
      </c>
      <c r="E623" s="87">
        <f>+IF(ISNUMBER(DATA!N910),DATA!N910,"n/a")</f>
        <v>2.18288624643596</v>
      </c>
      <c r="F623" s="77">
        <f>+IF(ISNUMBER(DATA!O910),DATA!O910,"n/a")</f>
        <v>4.4003931666870598E-3</v>
      </c>
      <c r="G623" s="87">
        <f>+IF(ISNUMBER(DATA!X910),DATA!X910,"n/a")</f>
        <v>2.1755208738568999</v>
      </c>
      <c r="H623" s="77">
        <f>+IF(ISNUMBER(DATA!Y910),DATA!Y910,"n/a")</f>
        <v>1.08036733325224E-2</v>
      </c>
      <c r="I623" s="87">
        <f>+IF(ISNUMBER(DATA!AH910),DATA!AH910,"n/a")</f>
        <v>2.1759227257538298</v>
      </c>
      <c r="J623" s="77">
        <f>+IF(ISNUMBER(DATA!AI910),DATA!AI910,"n/a")</f>
        <v>2.0342972115630801E-2</v>
      </c>
      <c r="K623" s="87">
        <f>+IF(ISNUMBER(DATA!AR910),DATA!AR910,"n/a")</f>
        <v>2.1801907452402198</v>
      </c>
      <c r="L623" s="77">
        <f>+IF(ISNUMBER(DATA!AS910),DATA!AS910,"n/a")</f>
        <v>1.3492825995204001E-2</v>
      </c>
      <c r="R623" s="66"/>
      <c r="S623" s="66"/>
      <c r="T623" s="66"/>
      <c r="U623" s="66"/>
      <c r="V623" s="66"/>
      <c r="W623" s="66"/>
      <c r="X623" s="66"/>
      <c r="Y623" s="66"/>
    </row>
    <row r="624" spans="1:25" x14ac:dyDescent="0.2">
      <c r="A624" s="66" t="s">
        <v>27</v>
      </c>
      <c r="B624" s="66" t="s">
        <v>23</v>
      </c>
      <c r="C624" s="66" t="s">
        <v>26</v>
      </c>
      <c r="D624" s="66" t="s">
        <v>326</v>
      </c>
      <c r="E624" s="87">
        <f>+IF(ISNUMBER(DATA!N911),DATA!N911,"n/a")</f>
        <v>2.7558144635578201</v>
      </c>
      <c r="F624" s="77">
        <f>+IF(ISNUMBER(DATA!O911),DATA!O911,"n/a")</f>
        <v>5.1310615103576498E-2</v>
      </c>
      <c r="G624" s="87">
        <f>+IF(ISNUMBER(DATA!X911),DATA!X911,"n/a")</f>
        <v>2.7959832103548501</v>
      </c>
      <c r="H624" s="77">
        <f>+IF(ISNUMBER(DATA!Y911),DATA!Y911,"n/a")</f>
        <v>8.1671508121682695E-2</v>
      </c>
      <c r="I624" s="87">
        <f>+IF(ISNUMBER(DATA!AH911),DATA!AH911,"n/a")</f>
        <v>2.7618599720850701</v>
      </c>
      <c r="J624" s="77">
        <f>+IF(ISNUMBER(DATA!AI911),DATA!AI911,"n/a")</f>
        <v>8.1236418072418895E-2</v>
      </c>
      <c r="K624" s="87">
        <f>+IF(ISNUMBER(DATA!AR911),DATA!AR911,"n/a")</f>
        <v>2.7185299313502198</v>
      </c>
      <c r="L624" s="77">
        <f>+IF(ISNUMBER(DATA!AS911),DATA!AS911,"n/a")</f>
        <v>8.4921065290404996E-2</v>
      </c>
      <c r="R624" s="66"/>
      <c r="S624" s="66"/>
      <c r="T624" s="66"/>
      <c r="U624" s="66"/>
      <c r="V624" s="66"/>
      <c r="W624" s="66"/>
      <c r="X624" s="66"/>
      <c r="Y624" s="66"/>
    </row>
    <row r="625" spans="1:25" x14ac:dyDescent="0.2">
      <c r="A625" s="66" t="s">
        <v>27</v>
      </c>
      <c r="B625" s="66" t="s">
        <v>23</v>
      </c>
      <c r="C625" s="66" t="s">
        <v>26</v>
      </c>
      <c r="D625" s="66" t="s">
        <v>327</v>
      </c>
      <c r="E625" s="87">
        <f>+IF(ISNUMBER(DATA!N912),DATA!N912,"n/a")</f>
        <v>2.3572284248604398</v>
      </c>
      <c r="F625" s="77">
        <f>+IF(ISNUMBER(DATA!O912),DATA!O912,"n/a")</f>
        <v>-1.6103753600546201E-2</v>
      </c>
      <c r="G625" s="87">
        <f>+IF(ISNUMBER(DATA!X912),DATA!X912,"n/a")</f>
        <v>2.3709814640877802</v>
      </c>
      <c r="H625" s="77">
        <f>+IF(ISNUMBER(DATA!Y912),DATA!Y912,"n/a")</f>
        <v>-4.94293101481455E-4</v>
      </c>
      <c r="I625" s="87">
        <f>+IF(ISNUMBER(DATA!AH912),DATA!AH912,"n/a")</f>
        <v>2.3494062929098001</v>
      </c>
      <c r="J625" s="77">
        <f>+IF(ISNUMBER(DATA!AI912),DATA!AI912,"n/a")</f>
        <v>-7.0121238455525504E-4</v>
      </c>
      <c r="K625" s="87">
        <f>+IF(ISNUMBER(DATA!AR912),DATA!AR912,"n/a")</f>
        <v>2.3575116183248301</v>
      </c>
      <c r="L625" s="77">
        <f>+IF(ISNUMBER(DATA!AS912),DATA!AS912,"n/a")</f>
        <v>6.25768703283277E-3</v>
      </c>
      <c r="R625" s="66"/>
      <c r="S625" s="66"/>
      <c r="T625" s="66"/>
      <c r="U625" s="66"/>
      <c r="V625" s="66"/>
      <c r="W625" s="66"/>
      <c r="X625" s="66"/>
      <c r="Y625" s="66"/>
    </row>
    <row r="626" spans="1:25" x14ac:dyDescent="0.2">
      <c r="E626" s="90"/>
      <c r="F626" s="77"/>
      <c r="G626" s="91"/>
      <c r="H626" s="77"/>
      <c r="I626" s="91"/>
      <c r="J626" s="82"/>
      <c r="K626" s="91"/>
      <c r="L626" s="77"/>
      <c r="R626" s="66"/>
      <c r="S626" s="66"/>
      <c r="T626" s="66"/>
      <c r="U626" s="66"/>
      <c r="V626" s="66"/>
      <c r="W626" s="66"/>
      <c r="X626" s="66"/>
      <c r="Y626" s="66"/>
    </row>
    <row r="627" spans="1:25" x14ac:dyDescent="0.2">
      <c r="A627" s="66" t="s">
        <v>27</v>
      </c>
      <c r="B627" s="66" t="s">
        <v>24</v>
      </c>
      <c r="C627" s="66" t="s">
        <v>0</v>
      </c>
      <c r="D627" s="66" t="s">
        <v>319</v>
      </c>
      <c r="E627" s="76">
        <f>+IF(ISNUMBER(DATA!F963),DATA!F963,"n/a")</f>
        <v>1150446.1499999999</v>
      </c>
      <c r="F627" s="77">
        <f>+IF(ISNUMBER(DATA!G963),DATA!G963,"n/a")</f>
        <v>-1.9081718947354599E-2</v>
      </c>
      <c r="G627" s="76">
        <f>+IF(ISNUMBER(DATA!P963),DATA!P963,"n/a")</f>
        <v>3517911.22</v>
      </c>
      <c r="H627" s="77">
        <f>+IF(ISNUMBER(DATA!Q963),DATA!Q963,"n/a")</f>
        <v>-6.1207338378915198E-2</v>
      </c>
      <c r="I627" s="76">
        <f>+IF(ISNUMBER(DATA!Z963),DATA!Z963,"n/a")</f>
        <v>6655672.6600000001</v>
      </c>
      <c r="J627" s="77">
        <f>+IF(ISNUMBER(DATA!AA963),DATA!AA963,"n/a")</f>
        <v>-7.0747908763379996E-2</v>
      </c>
      <c r="K627" s="76">
        <f>+IF(ISNUMBER(DATA!AJ963),DATA!AJ963,"n/a")</f>
        <v>13430225.359999999</v>
      </c>
      <c r="L627" s="77">
        <f>+IF(ISNUMBER(DATA!AK963),DATA!AK963,"n/a")</f>
        <v>-6.02995229825967E-2</v>
      </c>
      <c r="R627" s="66"/>
      <c r="S627" s="66"/>
      <c r="T627" s="66"/>
      <c r="U627" s="66"/>
      <c r="V627" s="66"/>
      <c r="W627" s="66"/>
      <c r="X627" s="66"/>
      <c r="Y627" s="66"/>
    </row>
    <row r="628" spans="1:25" x14ac:dyDescent="0.2">
      <c r="A628" s="66" t="s">
        <v>27</v>
      </c>
      <c r="B628" s="66" t="s">
        <v>24</v>
      </c>
      <c r="C628" s="66" t="s">
        <v>0</v>
      </c>
      <c r="D628" s="66" t="s">
        <v>320</v>
      </c>
      <c r="E628" s="76">
        <f>+IF(ISNUMBER(DATA!F964),DATA!F964,"n/a")</f>
        <v>1366455.61</v>
      </c>
      <c r="F628" s="77">
        <f>+IF(ISNUMBER(DATA!G964),DATA!G964,"n/a")</f>
        <v>0.15342595603843201</v>
      </c>
      <c r="G628" s="76">
        <f>+IF(ISNUMBER(DATA!P964),DATA!P964,"n/a")</f>
        <v>4090092.89</v>
      </c>
      <c r="H628" s="77">
        <f>+IF(ISNUMBER(DATA!Q964),DATA!Q964,"n/a")</f>
        <v>0.105186745445651</v>
      </c>
      <c r="I628" s="76">
        <f>+IF(ISNUMBER(DATA!Z964),DATA!Z964,"n/a")</f>
        <v>7567241.2400000002</v>
      </c>
      <c r="J628" s="77">
        <f>+IF(ISNUMBER(DATA!AA964),DATA!AA964,"n/a")</f>
        <v>0.145299966520228</v>
      </c>
      <c r="K628" s="76">
        <f>+IF(ISNUMBER(DATA!AJ964),DATA!AJ964,"n/a")</f>
        <v>14936861.35</v>
      </c>
      <c r="L628" s="77">
        <f>+IF(ISNUMBER(DATA!AK964),DATA!AK964,"n/a")</f>
        <v>0.23834848714700299</v>
      </c>
      <c r="R628" s="66"/>
      <c r="S628" s="66"/>
      <c r="T628" s="66"/>
      <c r="U628" s="66"/>
      <c r="V628" s="66"/>
      <c r="W628" s="66"/>
      <c r="X628" s="66"/>
      <c r="Y628" s="66"/>
    </row>
    <row r="629" spans="1:25" x14ac:dyDescent="0.2">
      <c r="A629" s="66" t="s">
        <v>27</v>
      </c>
      <c r="B629" s="66" t="s">
        <v>24</v>
      </c>
      <c r="C629" s="66" t="s">
        <v>0</v>
      </c>
      <c r="D629" s="66" t="s">
        <v>321</v>
      </c>
      <c r="E629" s="76">
        <f>+IF(ISNUMBER(DATA!F965),DATA!F965,"n/a")</f>
        <v>1138751.03</v>
      </c>
      <c r="F629" s="77">
        <f>+IF(ISNUMBER(DATA!G965),DATA!G965,"n/a")</f>
        <v>5.0410498667947001E-2</v>
      </c>
      <c r="G629" s="76">
        <f>+IF(ISNUMBER(DATA!P965),DATA!P965,"n/a")</f>
        <v>3309178.6</v>
      </c>
      <c r="H629" s="77">
        <f>+IF(ISNUMBER(DATA!Q965),DATA!Q965,"n/a")</f>
        <v>1.0973007994828201E-2</v>
      </c>
      <c r="I629" s="76">
        <f>+IF(ISNUMBER(DATA!Z965),DATA!Z965,"n/a")</f>
        <v>6154590.6200000001</v>
      </c>
      <c r="J629" s="77">
        <f>+IF(ISNUMBER(DATA!AA965),DATA!AA965,"n/a")</f>
        <v>1.43126446474317E-2</v>
      </c>
      <c r="K629" s="76">
        <f>+IF(ISNUMBER(DATA!AJ965),DATA!AJ965,"n/a")</f>
        <v>11912211.9</v>
      </c>
      <c r="L629" s="77">
        <f>+IF(ISNUMBER(DATA!AK965),DATA!AK965,"n/a")</f>
        <v>3.2750990968156798E-2</v>
      </c>
      <c r="R629" s="66"/>
      <c r="S629" s="66"/>
      <c r="T629" s="66"/>
      <c r="U629" s="66"/>
      <c r="V629" s="66"/>
      <c r="W629" s="66"/>
      <c r="X629" s="66"/>
      <c r="Y629" s="66"/>
    </row>
    <row r="630" spans="1:25" x14ac:dyDescent="0.2">
      <c r="A630" s="66" t="s">
        <v>27</v>
      </c>
      <c r="B630" s="66" t="s">
        <v>24</v>
      </c>
      <c r="C630" s="66" t="s">
        <v>0</v>
      </c>
      <c r="D630" s="66" t="s">
        <v>322</v>
      </c>
      <c r="E630" s="76">
        <f>+IF(ISNUMBER(DATA!F966),DATA!F966,"n/a")</f>
        <v>2390258.66</v>
      </c>
      <c r="F630" s="77">
        <f>+IF(ISNUMBER(DATA!G966),DATA!G966,"n/a")</f>
        <v>9.9543248100490603E-2</v>
      </c>
      <c r="G630" s="76">
        <f>+IF(ISNUMBER(DATA!P966),DATA!P966,"n/a")</f>
        <v>6918513.6299999999</v>
      </c>
      <c r="H630" s="77">
        <f>+IF(ISNUMBER(DATA!Q966),DATA!Q966,"n/a")</f>
        <v>-5.7330170686942003E-2</v>
      </c>
      <c r="I630" s="76">
        <f>+IF(ISNUMBER(DATA!Z966),DATA!Z966,"n/a")</f>
        <v>12550237.57</v>
      </c>
      <c r="J630" s="77">
        <f>+IF(ISNUMBER(DATA!AA966),DATA!AA966,"n/a")</f>
        <v>-8.9672387142206905E-2</v>
      </c>
      <c r="K630" s="76">
        <f>+IF(ISNUMBER(DATA!AJ966),DATA!AJ966,"n/a")</f>
        <v>24749067.02</v>
      </c>
      <c r="L630" s="77">
        <f>+IF(ISNUMBER(DATA!AK966),DATA!AK966,"n/a")</f>
        <v>-6.8341690939614397E-2</v>
      </c>
      <c r="R630" s="66"/>
      <c r="S630" s="66"/>
      <c r="T630" s="66"/>
      <c r="U630" s="66"/>
      <c r="V630" s="66"/>
      <c r="W630" s="66"/>
      <c r="X630" s="66"/>
      <c r="Y630" s="66"/>
    </row>
    <row r="631" spans="1:25" x14ac:dyDescent="0.2">
      <c r="A631" s="66" t="s">
        <v>27</v>
      </c>
      <c r="B631" s="66" t="s">
        <v>24</v>
      </c>
      <c r="C631" s="66" t="s">
        <v>0</v>
      </c>
      <c r="D631" s="66" t="s">
        <v>323</v>
      </c>
      <c r="E631" s="76">
        <f>+IF(ISNUMBER(DATA!F967),DATA!F967,"n/a")</f>
        <v>1077175.6200000001</v>
      </c>
      <c r="F631" s="77">
        <f>+IF(ISNUMBER(DATA!G967),DATA!G967,"n/a")</f>
        <v>0.48734964752936999</v>
      </c>
      <c r="G631" s="76">
        <f>+IF(ISNUMBER(DATA!P967),DATA!P967,"n/a")</f>
        <v>3332861.5</v>
      </c>
      <c r="H631" s="77">
        <f>+IF(ISNUMBER(DATA!Q967),DATA!Q967,"n/a")</f>
        <v>0.39849006058776698</v>
      </c>
      <c r="I631" s="76">
        <f>+IF(ISNUMBER(DATA!Z967),DATA!Z967,"n/a")</f>
        <v>6364643.5599999996</v>
      </c>
      <c r="J631" s="77">
        <f>+IF(ISNUMBER(DATA!AA967),DATA!AA967,"n/a")</f>
        <v>0.378874277161586</v>
      </c>
      <c r="K631" s="76">
        <f>+IF(ISNUMBER(DATA!AJ967),DATA!AJ967,"n/a")</f>
        <v>11621517.4</v>
      </c>
      <c r="L631" s="77">
        <f>+IF(ISNUMBER(DATA!AK967),DATA!AK967,"n/a")</f>
        <v>0.403490437026716</v>
      </c>
      <c r="R631" s="66"/>
      <c r="S631" s="66"/>
      <c r="T631" s="66"/>
      <c r="U631" s="66"/>
      <c r="V631" s="66"/>
      <c r="W631" s="66"/>
      <c r="X631" s="66"/>
      <c r="Y631" s="66"/>
    </row>
    <row r="632" spans="1:25" x14ac:dyDescent="0.2">
      <c r="A632" s="66" t="s">
        <v>27</v>
      </c>
      <c r="B632" s="66" t="s">
        <v>24</v>
      </c>
      <c r="C632" s="66" t="s">
        <v>0</v>
      </c>
      <c r="D632" s="66" t="s">
        <v>324</v>
      </c>
      <c r="E632" s="76">
        <f>+IF(ISNUMBER(DATA!F968),DATA!F968,"n/a")</f>
        <v>971562.1</v>
      </c>
      <c r="F632" s="77">
        <f>+IF(ISNUMBER(DATA!G968),DATA!G968,"n/a")</f>
        <v>0.21233113643607199</v>
      </c>
      <c r="G632" s="76">
        <f>+IF(ISNUMBER(DATA!P968),DATA!P968,"n/a")</f>
        <v>2931609</v>
      </c>
      <c r="H632" s="77">
        <f>+IF(ISNUMBER(DATA!Q968),DATA!Q968,"n/a")</f>
        <v>0.236396798546816</v>
      </c>
      <c r="I632" s="76">
        <f>+IF(ISNUMBER(DATA!Z968),DATA!Z968,"n/a")</f>
        <v>5460411.9100000001</v>
      </c>
      <c r="J632" s="77">
        <f>+IF(ISNUMBER(DATA!AA968),DATA!AA968,"n/a")</f>
        <v>0.23320091448455299</v>
      </c>
      <c r="K632" s="76">
        <f>+IF(ISNUMBER(DATA!AJ968),DATA!AJ968,"n/a")</f>
        <v>10683101.470000001</v>
      </c>
      <c r="L632" s="77">
        <f>+IF(ISNUMBER(DATA!AK968),DATA!AK968,"n/a")</f>
        <v>0.237328297905537</v>
      </c>
      <c r="R632" s="66"/>
      <c r="S632" s="66"/>
      <c r="T632" s="66"/>
      <c r="U632" s="66"/>
      <c r="V632" s="66"/>
      <c r="W632" s="66"/>
      <c r="X632" s="66"/>
      <c r="Y632" s="66"/>
    </row>
    <row r="633" spans="1:25" x14ac:dyDescent="0.2">
      <c r="A633" s="66" t="s">
        <v>27</v>
      </c>
      <c r="B633" s="66" t="s">
        <v>24</v>
      </c>
      <c r="C633" s="66" t="s">
        <v>0</v>
      </c>
      <c r="D633" s="66" t="s">
        <v>325</v>
      </c>
      <c r="E633" s="76">
        <f>+IF(ISNUMBER(DATA!F969),DATA!F969,"n/a")</f>
        <v>1533313.76</v>
      </c>
      <c r="F633" s="77">
        <f>+IF(ISNUMBER(DATA!G969),DATA!G969,"n/a")</f>
        <v>0.17970264604859701</v>
      </c>
      <c r="G633" s="76">
        <f>+IF(ISNUMBER(DATA!P969),DATA!P969,"n/a")</f>
        <v>4532481.53</v>
      </c>
      <c r="H633" s="77">
        <f>+IF(ISNUMBER(DATA!Q969),DATA!Q969,"n/a")</f>
        <v>0.15399902034058799</v>
      </c>
      <c r="I633" s="76">
        <f>+IF(ISNUMBER(DATA!Z969),DATA!Z969,"n/a")</f>
        <v>8292593.0599999996</v>
      </c>
      <c r="J633" s="77">
        <f>+IF(ISNUMBER(DATA!AA969),DATA!AA969,"n/a")</f>
        <v>0.12157432812216599</v>
      </c>
      <c r="K633" s="76">
        <f>+IF(ISNUMBER(DATA!AJ969),DATA!AJ969,"n/a")</f>
        <v>16140223.09</v>
      </c>
      <c r="L633" s="77">
        <f>+IF(ISNUMBER(DATA!AK969),DATA!AK969,"n/a")</f>
        <v>0.18826784319871701</v>
      </c>
      <c r="R633" s="66"/>
      <c r="S633" s="66"/>
      <c r="T633" s="66"/>
      <c r="U633" s="66"/>
      <c r="V633" s="66"/>
      <c r="W633" s="66"/>
      <c r="X633" s="66"/>
      <c r="Y633" s="66"/>
    </row>
    <row r="634" spans="1:25" x14ac:dyDescent="0.2">
      <c r="A634" s="66" t="s">
        <v>27</v>
      </c>
      <c r="B634" s="66" t="s">
        <v>24</v>
      </c>
      <c r="C634" s="66" t="s">
        <v>0</v>
      </c>
      <c r="D634" s="66" t="s">
        <v>326</v>
      </c>
      <c r="E634" s="76">
        <f>+IF(ISNUMBER(DATA!F970),DATA!F970,"n/a")</f>
        <v>1685418.34</v>
      </c>
      <c r="F634" s="77">
        <f>+IF(ISNUMBER(DATA!G970),DATA!G970,"n/a")</f>
        <v>0.16718355447264399</v>
      </c>
      <c r="G634" s="76">
        <f>+IF(ISNUMBER(DATA!P970),DATA!P970,"n/a")</f>
        <v>5193605.37</v>
      </c>
      <c r="H634" s="77">
        <f>+IF(ISNUMBER(DATA!Q970),DATA!Q970,"n/a")</f>
        <v>0.147052930304753</v>
      </c>
      <c r="I634" s="76">
        <f>+IF(ISNUMBER(DATA!Z970),DATA!Z970,"n/a")</f>
        <v>9539635.6899999995</v>
      </c>
      <c r="J634" s="77">
        <f>+IF(ISNUMBER(DATA!AA970),DATA!AA970,"n/a")</f>
        <v>0.148733335916436</v>
      </c>
      <c r="K634" s="76">
        <f>+IF(ISNUMBER(DATA!AJ970),DATA!AJ970,"n/a")</f>
        <v>18335321.800000001</v>
      </c>
      <c r="L634" s="77">
        <f>+IF(ISNUMBER(DATA!AK970),DATA!AK970,"n/a")</f>
        <v>0.14130680012917499</v>
      </c>
      <c r="R634" s="66"/>
      <c r="S634" s="66"/>
      <c r="T634" s="66"/>
      <c r="U634" s="66"/>
      <c r="V634" s="66"/>
      <c r="W634" s="66"/>
      <c r="X634" s="66"/>
      <c r="Y634" s="66"/>
    </row>
    <row r="635" spans="1:25" x14ac:dyDescent="0.2">
      <c r="A635" s="66" t="s">
        <v>27</v>
      </c>
      <c r="B635" s="66" t="s">
        <v>24</v>
      </c>
      <c r="C635" s="66" t="s">
        <v>0</v>
      </c>
      <c r="D635" s="66" t="s">
        <v>327</v>
      </c>
      <c r="E635" s="76">
        <f>+IF(ISNUMBER(DATA!F971),DATA!F971,"n/a")</f>
        <v>11313381.119999999</v>
      </c>
      <c r="F635" s="77">
        <f>+IF(ISNUMBER(DATA!G971),DATA!G971,"n/a")</f>
        <v>0.144516066556787</v>
      </c>
      <c r="G635" s="76">
        <f>+IF(ISNUMBER(DATA!P971),DATA!P971,"n/a")</f>
        <v>33826253.619999997</v>
      </c>
      <c r="H635" s="77">
        <f>+IF(ISNUMBER(DATA!Q971),DATA!Q971,"n/a")</f>
        <v>8.1736965696791397E-2</v>
      </c>
      <c r="I635" s="76">
        <f>+IF(ISNUMBER(DATA!Z971),DATA!Z971,"n/a")</f>
        <v>62585026.520000003</v>
      </c>
      <c r="J635" s="77">
        <f>+IF(ISNUMBER(DATA!AA971),DATA!AA971,"n/a")</f>
        <v>7.2290922698798304E-2</v>
      </c>
      <c r="K635" s="76">
        <f>+IF(ISNUMBER(DATA!AJ971),DATA!AJ971,"n/a")</f>
        <v>121808529.66</v>
      </c>
      <c r="L635" s="77">
        <f>+IF(ISNUMBER(DATA!AK971),DATA!AK971,"n/a")</f>
        <v>9.7220345781035195E-2</v>
      </c>
      <c r="R635" s="66"/>
      <c r="S635" s="66"/>
      <c r="T635" s="66"/>
      <c r="U635" s="66"/>
      <c r="V635" s="66"/>
      <c r="W635" s="66"/>
      <c r="X635" s="66"/>
      <c r="Y635" s="66"/>
    </row>
    <row r="636" spans="1:25" x14ac:dyDescent="0.2">
      <c r="E636" s="90"/>
      <c r="F636" s="77"/>
      <c r="G636" s="91"/>
      <c r="H636" s="77"/>
      <c r="I636" s="91"/>
      <c r="J636" s="82"/>
      <c r="K636" s="91"/>
      <c r="L636" s="77"/>
      <c r="R636" s="66"/>
      <c r="S636" s="66"/>
      <c r="T636" s="66"/>
      <c r="U636" s="66"/>
      <c r="V636" s="66"/>
      <c r="W636" s="66"/>
      <c r="X636" s="66"/>
      <c r="Y636" s="66"/>
    </row>
    <row r="637" spans="1:25" x14ac:dyDescent="0.2">
      <c r="A637" s="66" t="s">
        <v>27</v>
      </c>
      <c r="B637" s="66" t="s">
        <v>24</v>
      </c>
      <c r="C637" s="66" t="s">
        <v>9</v>
      </c>
      <c r="D637" s="66" t="s">
        <v>319</v>
      </c>
      <c r="E637" s="86">
        <f>+IF(ISNUMBER(DATA!H963),DATA!H963,"n/a")</f>
        <v>228853.16</v>
      </c>
      <c r="F637" s="77">
        <f>+IF(ISNUMBER(DATA!I963),DATA!I963,"n/a")</f>
        <v>-2.5105353875041199E-3</v>
      </c>
      <c r="G637" s="86">
        <f>+IF(ISNUMBER(DATA!R963),DATA!R963,"n/a")</f>
        <v>689287.73</v>
      </c>
      <c r="H637" s="77">
        <f>+IF(ISNUMBER(DATA!S963),DATA!S963,"n/a")</f>
        <v>-6.7758223599458697E-2</v>
      </c>
      <c r="I637" s="86">
        <f>+IF(ISNUMBER(DATA!AB963),DATA!AB963,"n/a")</f>
        <v>1322511.6100000001</v>
      </c>
      <c r="J637" s="77">
        <f>+IF(ISNUMBER(DATA!AC963),DATA!AC963,"n/a")</f>
        <v>-8.6541815814602394E-2</v>
      </c>
      <c r="K637" s="86">
        <f>+IF(ISNUMBER(DATA!AL963),DATA!AL963,"n/a")</f>
        <v>2657174.8199999998</v>
      </c>
      <c r="L637" s="77">
        <f>+IF(ISNUMBER(DATA!AM963),DATA!AM963,"n/a")</f>
        <v>-7.9201727976182301E-2</v>
      </c>
      <c r="R637" s="66"/>
      <c r="S637" s="66"/>
      <c r="T637" s="66"/>
      <c r="U637" s="66"/>
      <c r="V637" s="66"/>
      <c r="W637" s="66"/>
      <c r="X637" s="66"/>
      <c r="Y637" s="66"/>
    </row>
    <row r="638" spans="1:25" x14ac:dyDescent="0.2">
      <c r="A638" s="66" t="s">
        <v>27</v>
      </c>
      <c r="B638" s="66" t="s">
        <v>24</v>
      </c>
      <c r="C638" s="66" t="s">
        <v>9</v>
      </c>
      <c r="D638" s="66" t="s">
        <v>320</v>
      </c>
      <c r="E638" s="86">
        <f>+IF(ISNUMBER(DATA!H964),DATA!H964,"n/a")</f>
        <v>318848.71999999997</v>
      </c>
      <c r="F638" s="77">
        <f>+IF(ISNUMBER(DATA!I964),DATA!I964,"n/a")</f>
        <v>0.117872317047462</v>
      </c>
      <c r="G638" s="86">
        <f>+IF(ISNUMBER(DATA!R964),DATA!R964,"n/a")</f>
        <v>976156.64</v>
      </c>
      <c r="H638" s="77">
        <f>+IF(ISNUMBER(DATA!S964),DATA!S964,"n/a")</f>
        <v>9.4004586326522893E-2</v>
      </c>
      <c r="I638" s="86">
        <f>+IF(ISNUMBER(DATA!AB964),DATA!AB964,"n/a")</f>
        <v>1806872.96</v>
      </c>
      <c r="J638" s="77">
        <f>+IF(ISNUMBER(DATA!AC964),DATA!AC964,"n/a")</f>
        <v>0.141104800869433</v>
      </c>
      <c r="K638" s="86">
        <f>+IF(ISNUMBER(DATA!AL964),DATA!AL964,"n/a")</f>
        <v>3560389</v>
      </c>
      <c r="L638" s="77">
        <f>+IF(ISNUMBER(DATA!AM964),DATA!AM964,"n/a")</f>
        <v>0.22970173354839701</v>
      </c>
      <c r="R638" s="66"/>
      <c r="S638" s="66"/>
      <c r="T638" s="66"/>
      <c r="U638" s="66"/>
      <c r="V638" s="66"/>
      <c r="W638" s="66"/>
      <c r="X638" s="66"/>
      <c r="Y638" s="66"/>
    </row>
    <row r="639" spans="1:25" x14ac:dyDescent="0.2">
      <c r="A639" s="66" t="s">
        <v>27</v>
      </c>
      <c r="B639" s="66" t="s">
        <v>24</v>
      </c>
      <c r="C639" s="66" t="s">
        <v>9</v>
      </c>
      <c r="D639" s="66" t="s">
        <v>321</v>
      </c>
      <c r="E639" s="86">
        <f>+IF(ISNUMBER(DATA!H965),DATA!H965,"n/a")</f>
        <v>263232.39</v>
      </c>
      <c r="F639" s="77">
        <f>+IF(ISNUMBER(DATA!I965),DATA!I965,"n/a")</f>
        <v>3.2824393785689097E-2</v>
      </c>
      <c r="G639" s="86">
        <f>+IF(ISNUMBER(DATA!R965),DATA!R965,"n/a")</f>
        <v>757955.9</v>
      </c>
      <c r="H639" s="77">
        <f>+IF(ISNUMBER(DATA!S965),DATA!S965,"n/a")</f>
        <v>-2.8040296613709499E-2</v>
      </c>
      <c r="I639" s="86">
        <f>+IF(ISNUMBER(DATA!AB965),DATA!AB965,"n/a")</f>
        <v>1408324.78</v>
      </c>
      <c r="J639" s="77">
        <f>+IF(ISNUMBER(DATA!AC965),DATA!AC965,"n/a")</f>
        <v>-1.4870817022234801E-2</v>
      </c>
      <c r="K639" s="86">
        <f>+IF(ISNUMBER(DATA!AL965),DATA!AL965,"n/a")</f>
        <v>2735296.68</v>
      </c>
      <c r="L639" s="77">
        <f>+IF(ISNUMBER(DATA!AM965),DATA!AM965,"n/a")</f>
        <v>1.4159877343196301E-2</v>
      </c>
      <c r="R639" s="66"/>
      <c r="S639" s="66"/>
      <c r="T639" s="66"/>
      <c r="U639" s="66"/>
      <c r="V639" s="66"/>
      <c r="W639" s="66"/>
      <c r="X639" s="66"/>
      <c r="Y639" s="66"/>
    </row>
    <row r="640" spans="1:25" x14ac:dyDescent="0.2">
      <c r="A640" s="66" t="s">
        <v>27</v>
      </c>
      <c r="B640" s="66" t="s">
        <v>24</v>
      </c>
      <c r="C640" s="66" t="s">
        <v>9</v>
      </c>
      <c r="D640" s="66" t="s">
        <v>322</v>
      </c>
      <c r="E640" s="86">
        <f>+IF(ISNUMBER(DATA!H966),DATA!H966,"n/a")</f>
        <v>616666.09</v>
      </c>
      <c r="F640" s="77">
        <f>+IF(ISNUMBER(DATA!I966),DATA!I966,"n/a")</f>
        <v>0.13823312141135499</v>
      </c>
      <c r="G640" s="86">
        <f>+IF(ISNUMBER(DATA!R966),DATA!R966,"n/a")</f>
        <v>1793328.34</v>
      </c>
      <c r="H640" s="77">
        <f>+IF(ISNUMBER(DATA!S966),DATA!S966,"n/a")</f>
        <v>-2.69030176778263E-2</v>
      </c>
      <c r="I640" s="86">
        <f>+IF(ISNUMBER(DATA!AB966),DATA!AB966,"n/a")</f>
        <v>3262066.11</v>
      </c>
      <c r="J640" s="77">
        <f>+IF(ISNUMBER(DATA!AC966),DATA!AC966,"n/a")</f>
        <v>-5.9393497685004397E-2</v>
      </c>
      <c r="K640" s="86">
        <f>+IF(ISNUMBER(DATA!AL966),DATA!AL966,"n/a")</f>
        <v>6493402.2199999997</v>
      </c>
      <c r="L640" s="77">
        <f>+IF(ISNUMBER(DATA!AM966),DATA!AM966,"n/a")</f>
        <v>-2.5529795995796599E-2</v>
      </c>
      <c r="R640" s="66"/>
      <c r="S640" s="66"/>
      <c r="T640" s="66"/>
      <c r="U640" s="66"/>
      <c r="V640" s="66"/>
      <c r="W640" s="66"/>
      <c r="X640" s="66"/>
      <c r="Y640" s="66"/>
    </row>
    <row r="641" spans="1:25" x14ac:dyDescent="0.2">
      <c r="A641" s="66" t="s">
        <v>27</v>
      </c>
      <c r="B641" s="66" t="s">
        <v>24</v>
      </c>
      <c r="C641" s="66" t="s">
        <v>9</v>
      </c>
      <c r="D641" s="66" t="s">
        <v>323</v>
      </c>
      <c r="E641" s="86">
        <f>+IF(ISNUMBER(DATA!H967),DATA!H967,"n/a")</f>
        <v>240156.21</v>
      </c>
      <c r="F641" s="77">
        <f>+IF(ISNUMBER(DATA!I967),DATA!I967,"n/a")</f>
        <v>0.42608679076952899</v>
      </c>
      <c r="G641" s="86">
        <f>+IF(ISNUMBER(DATA!R967),DATA!R967,"n/a")</f>
        <v>756460.23</v>
      </c>
      <c r="H641" s="77">
        <f>+IF(ISNUMBER(DATA!S967),DATA!S967,"n/a")</f>
        <v>0.34948134644894802</v>
      </c>
      <c r="I641" s="86">
        <f>+IF(ISNUMBER(DATA!AB967),DATA!AB967,"n/a")</f>
        <v>1466106.3</v>
      </c>
      <c r="J641" s="77">
        <f>+IF(ISNUMBER(DATA!AC967),DATA!AC967,"n/a")</f>
        <v>0.31242029538218802</v>
      </c>
      <c r="K641" s="86">
        <f>+IF(ISNUMBER(DATA!AL967),DATA!AL967,"n/a")</f>
        <v>2681293.44</v>
      </c>
      <c r="L641" s="77">
        <f>+IF(ISNUMBER(DATA!AM967),DATA!AM967,"n/a")</f>
        <v>0.36462969107808701</v>
      </c>
      <c r="R641" s="66"/>
      <c r="S641" s="66"/>
      <c r="T641" s="66"/>
      <c r="U641" s="66"/>
      <c r="V641" s="66"/>
      <c r="W641" s="66"/>
      <c r="X641" s="66"/>
      <c r="Y641" s="66"/>
    </row>
    <row r="642" spans="1:25" x14ac:dyDescent="0.2">
      <c r="A642" s="66" t="s">
        <v>27</v>
      </c>
      <c r="B642" s="66" t="s">
        <v>24</v>
      </c>
      <c r="C642" s="66" t="s">
        <v>9</v>
      </c>
      <c r="D642" s="66" t="s">
        <v>324</v>
      </c>
      <c r="E642" s="86">
        <f>+IF(ISNUMBER(DATA!H968),DATA!H968,"n/a")</f>
        <v>218664.79</v>
      </c>
      <c r="F642" s="77">
        <f>+IF(ISNUMBER(DATA!I968),DATA!I968,"n/a")</f>
        <v>0.19107642603847599</v>
      </c>
      <c r="G642" s="86">
        <f>+IF(ISNUMBER(DATA!R968),DATA!R968,"n/a")</f>
        <v>648836.56000000006</v>
      </c>
      <c r="H642" s="77">
        <f>+IF(ISNUMBER(DATA!S968),DATA!S968,"n/a")</f>
        <v>0.18605092595233</v>
      </c>
      <c r="I642" s="86">
        <f>+IF(ISNUMBER(DATA!AB968),DATA!AB968,"n/a")</f>
        <v>1224423.3</v>
      </c>
      <c r="J642" s="77">
        <f>+IF(ISNUMBER(DATA!AC968),DATA!AC968,"n/a")</f>
        <v>0.265069358608092</v>
      </c>
      <c r="K642" s="86">
        <f>+IF(ISNUMBER(DATA!AL968),DATA!AL968,"n/a")</f>
        <v>2421726.94</v>
      </c>
      <c r="L642" s="77">
        <f>+IF(ISNUMBER(DATA!AM968),DATA!AM968,"n/a")</f>
        <v>0.31249165441382798</v>
      </c>
      <c r="R642" s="66"/>
      <c r="S642" s="66"/>
      <c r="T642" s="66"/>
      <c r="U642" s="66"/>
      <c r="V642" s="66"/>
      <c r="W642" s="66"/>
      <c r="X642" s="66"/>
      <c r="Y642" s="66"/>
    </row>
    <row r="643" spans="1:25" x14ac:dyDescent="0.2">
      <c r="A643" s="66" t="s">
        <v>27</v>
      </c>
      <c r="B643" s="66" t="s">
        <v>24</v>
      </c>
      <c r="C643" s="66" t="s">
        <v>9</v>
      </c>
      <c r="D643" s="66" t="s">
        <v>325</v>
      </c>
      <c r="E643" s="86">
        <f>+IF(ISNUMBER(DATA!H969),DATA!H969,"n/a")</f>
        <v>361008.29</v>
      </c>
      <c r="F643" s="77">
        <f>+IF(ISNUMBER(DATA!I969),DATA!I969,"n/a")</f>
        <v>0.17578661493758599</v>
      </c>
      <c r="G643" s="86">
        <f>+IF(ISNUMBER(DATA!R969),DATA!R969,"n/a")</f>
        <v>1065235.1299999999</v>
      </c>
      <c r="H643" s="77">
        <f>+IF(ISNUMBER(DATA!S969),DATA!S969,"n/a")</f>
        <v>0.140899187626669</v>
      </c>
      <c r="I643" s="86">
        <f>+IF(ISNUMBER(DATA!AB969),DATA!AB969,"n/a")</f>
        <v>1951459.35</v>
      </c>
      <c r="J643" s="77">
        <f>+IF(ISNUMBER(DATA!AC969),DATA!AC969,"n/a")</f>
        <v>0.10961865288534201</v>
      </c>
      <c r="K643" s="86">
        <f>+IF(ISNUMBER(DATA!AL969),DATA!AL969,"n/a")</f>
        <v>3811602.58</v>
      </c>
      <c r="L643" s="77">
        <f>+IF(ISNUMBER(DATA!AM969),DATA!AM969,"n/a")</f>
        <v>0.19743469299715999</v>
      </c>
      <c r="R643" s="66"/>
      <c r="S643" s="66"/>
      <c r="T643" s="66"/>
      <c r="U643" s="66"/>
      <c r="V643" s="66"/>
      <c r="W643" s="66"/>
      <c r="X643" s="66"/>
      <c r="Y643" s="66"/>
    </row>
    <row r="644" spans="1:25" x14ac:dyDescent="0.2">
      <c r="A644" s="66" t="s">
        <v>27</v>
      </c>
      <c r="B644" s="66" t="s">
        <v>24</v>
      </c>
      <c r="C644" s="66" t="s">
        <v>9</v>
      </c>
      <c r="D644" s="66" t="s">
        <v>326</v>
      </c>
      <c r="E644" s="86">
        <f>+IF(ISNUMBER(DATA!H970),DATA!H970,"n/a")</f>
        <v>423017.98</v>
      </c>
      <c r="F644" s="77">
        <f>+IF(ISNUMBER(DATA!I970),DATA!I970,"n/a")</f>
        <v>0.15326382964918001</v>
      </c>
      <c r="G644" s="86">
        <f>+IF(ISNUMBER(DATA!R970),DATA!R970,"n/a")</f>
        <v>1300416.4099999999</v>
      </c>
      <c r="H644" s="77">
        <f>+IF(ISNUMBER(DATA!S970),DATA!S970,"n/a")</f>
        <v>0.12704623499763201</v>
      </c>
      <c r="I644" s="86">
        <f>+IF(ISNUMBER(DATA!AB970),DATA!AB970,"n/a")</f>
        <v>2409112.56</v>
      </c>
      <c r="J644" s="77">
        <f>+IF(ISNUMBER(DATA!AC970),DATA!AC970,"n/a")</f>
        <v>0.16010757609765899</v>
      </c>
      <c r="K644" s="86">
        <f>+IF(ISNUMBER(DATA!AL970),DATA!AL970,"n/a")</f>
        <v>4655670.1100000003</v>
      </c>
      <c r="L644" s="77">
        <f>+IF(ISNUMBER(DATA!AM970),DATA!AM970,"n/a")</f>
        <v>0.214994727290403</v>
      </c>
      <c r="R644" s="66"/>
      <c r="S644" s="66"/>
      <c r="T644" s="66"/>
      <c r="U644" s="66"/>
      <c r="V644" s="66"/>
      <c r="W644" s="66"/>
      <c r="X644" s="66"/>
      <c r="Y644" s="66"/>
    </row>
    <row r="645" spans="1:25" x14ac:dyDescent="0.2">
      <c r="A645" s="66" t="s">
        <v>27</v>
      </c>
      <c r="B645" s="66" t="s">
        <v>24</v>
      </c>
      <c r="C645" s="66" t="s">
        <v>9</v>
      </c>
      <c r="D645" s="66" t="s">
        <v>327</v>
      </c>
      <c r="E645" s="86">
        <f>+IF(ISNUMBER(DATA!H971),DATA!H971,"n/a")</f>
        <v>2670447.67</v>
      </c>
      <c r="F645" s="77">
        <f>+IF(ISNUMBER(DATA!I971),DATA!I971,"n/a")</f>
        <v>0.14262173316739901</v>
      </c>
      <c r="G645" s="86">
        <f>+IF(ISNUMBER(DATA!R971),DATA!R971,"n/a")</f>
        <v>7987677</v>
      </c>
      <c r="H645" s="77">
        <f>+IF(ISNUMBER(DATA!S971),DATA!S971,"n/a")</f>
        <v>7.2241087795682501E-2</v>
      </c>
      <c r="I645" s="86">
        <f>+IF(ISNUMBER(DATA!AB971),DATA!AB971,"n/a")</f>
        <v>14850877.300000001</v>
      </c>
      <c r="J645" s="77">
        <f>+IF(ISNUMBER(DATA!AC971),DATA!AC971,"n/a")</f>
        <v>7.2330997866515201E-2</v>
      </c>
      <c r="K645" s="86">
        <f>+IF(ISNUMBER(DATA!AL971),DATA!AL971,"n/a")</f>
        <v>29016556.23</v>
      </c>
      <c r="L645" s="77">
        <f>+IF(ISNUMBER(DATA!AM971),DATA!AM971,"n/a")</f>
        <v>0.117454536210662</v>
      </c>
      <c r="R645" s="66"/>
      <c r="S645" s="66"/>
      <c r="T645" s="66"/>
      <c r="U645" s="66"/>
      <c r="V645" s="66"/>
      <c r="W645" s="66"/>
      <c r="X645" s="66"/>
      <c r="Y645" s="66"/>
    </row>
    <row r="646" spans="1:25" x14ac:dyDescent="0.2">
      <c r="E646" s="90"/>
      <c r="F646" s="77"/>
      <c r="G646" s="91"/>
      <c r="H646" s="77"/>
      <c r="I646" s="91"/>
      <c r="J646" s="82"/>
      <c r="K646" s="91"/>
      <c r="L646" s="77"/>
      <c r="R646" s="66"/>
      <c r="S646" s="66"/>
      <c r="T646" s="66"/>
      <c r="U646" s="66"/>
      <c r="V646" s="66"/>
      <c r="W646" s="66"/>
      <c r="X646" s="66"/>
      <c r="Y646" s="66"/>
    </row>
    <row r="647" spans="1:25" x14ac:dyDescent="0.2">
      <c r="A647" s="66" t="s">
        <v>27</v>
      </c>
      <c r="B647" s="66" t="s">
        <v>24</v>
      </c>
      <c r="C647" s="66" t="s">
        <v>25</v>
      </c>
      <c r="D647" s="66" t="s">
        <v>319</v>
      </c>
      <c r="E647" s="86">
        <f>+IF(ISNUMBER(DATA!J963),DATA!J963,"n/a")</f>
        <v>459278.16</v>
      </c>
      <c r="F647" s="77">
        <f>+IF(ISNUMBER(DATA!K963),DATA!K963,"n/a")</f>
        <v>-1.28874923222724E-2</v>
      </c>
      <c r="G647" s="86">
        <f>+IF(ISNUMBER(DATA!T963),DATA!T963,"n/a")</f>
        <v>1380532.81</v>
      </c>
      <c r="H647" s="77">
        <f>+IF(ISNUMBER(DATA!U963),DATA!U963,"n/a")</f>
        <v>-6.5057838190679798E-2</v>
      </c>
      <c r="I647" s="86">
        <f>+IF(ISNUMBER(DATA!AD963),DATA!AD963,"n/a")</f>
        <v>2678822.73</v>
      </c>
      <c r="J647" s="77">
        <f>+IF(ISNUMBER(DATA!AE963),DATA!AE963,"n/a")</f>
        <v>-7.1274584627112794E-2</v>
      </c>
      <c r="K647" s="86">
        <f>+IF(ISNUMBER(DATA!AN963),DATA!AN963,"n/a")</f>
        <v>5418168.9100000001</v>
      </c>
      <c r="L647" s="77">
        <f>+IF(ISNUMBER(DATA!AO963),DATA!AO963,"n/a")</f>
        <v>-5.8632509391476698E-2</v>
      </c>
      <c r="R647" s="66"/>
      <c r="S647" s="66"/>
      <c r="T647" s="66"/>
      <c r="U647" s="66"/>
      <c r="V647" s="66"/>
      <c r="W647" s="66"/>
      <c r="X647" s="66"/>
      <c r="Y647" s="66"/>
    </row>
    <row r="648" spans="1:25" x14ac:dyDescent="0.2">
      <c r="A648" s="66" t="s">
        <v>27</v>
      </c>
      <c r="B648" s="66" t="s">
        <v>24</v>
      </c>
      <c r="C648" s="66" t="s">
        <v>25</v>
      </c>
      <c r="D648" s="66" t="s">
        <v>320</v>
      </c>
      <c r="E648" s="86">
        <f>+IF(ISNUMBER(DATA!J964),DATA!J964,"n/a")</f>
        <v>512578.83</v>
      </c>
      <c r="F648" s="77">
        <f>+IF(ISNUMBER(DATA!K964),DATA!K964,"n/a")</f>
        <v>0.115127168145518</v>
      </c>
      <c r="G648" s="86">
        <f>+IF(ISNUMBER(DATA!T964),DATA!T964,"n/a")</f>
        <v>1577804.79</v>
      </c>
      <c r="H648" s="77">
        <f>+IF(ISNUMBER(DATA!U964),DATA!U964,"n/a")</f>
        <v>9.7605294501291795E-2</v>
      </c>
      <c r="I648" s="86">
        <f>+IF(ISNUMBER(DATA!AD964),DATA!AD964,"n/a")</f>
        <v>2996776.71</v>
      </c>
      <c r="J648" s="77">
        <f>+IF(ISNUMBER(DATA!AE964),DATA!AE964,"n/a")</f>
        <v>0.146617278840179</v>
      </c>
      <c r="K648" s="86">
        <f>+IF(ISNUMBER(DATA!AN964),DATA!AN964,"n/a")</f>
        <v>5865474.9800000004</v>
      </c>
      <c r="L648" s="77">
        <f>+IF(ISNUMBER(DATA!AO964),DATA!AO964,"n/a")</f>
        <v>0.21863402865141601</v>
      </c>
      <c r="R648" s="66"/>
      <c r="S648" s="66"/>
      <c r="T648" s="66"/>
      <c r="U648" s="66"/>
      <c r="V648" s="66"/>
      <c r="W648" s="66"/>
      <c r="X648" s="66"/>
      <c r="Y648" s="66"/>
    </row>
    <row r="649" spans="1:25" x14ac:dyDescent="0.2">
      <c r="A649" s="66" t="s">
        <v>27</v>
      </c>
      <c r="B649" s="66" t="s">
        <v>24</v>
      </c>
      <c r="C649" s="66" t="s">
        <v>25</v>
      </c>
      <c r="D649" s="66" t="s">
        <v>321</v>
      </c>
      <c r="E649" s="86">
        <f>+IF(ISNUMBER(DATA!J965),DATA!J965,"n/a")</f>
        <v>423188.81</v>
      </c>
      <c r="F649" s="77">
        <f>+IF(ISNUMBER(DATA!K965),DATA!K965,"n/a")</f>
        <v>-8.2317534952025297E-3</v>
      </c>
      <c r="G649" s="86">
        <f>+IF(ISNUMBER(DATA!T965),DATA!T965,"n/a")</f>
        <v>1229429.49</v>
      </c>
      <c r="H649" s="77">
        <f>+IF(ISNUMBER(DATA!U965),DATA!U965,"n/a")</f>
        <v>-5.59793867209002E-2</v>
      </c>
      <c r="I649" s="86">
        <f>+IF(ISNUMBER(DATA!AD965),DATA!AD965,"n/a")</f>
        <v>2310982.75</v>
      </c>
      <c r="J649" s="77">
        <f>+IF(ISNUMBER(DATA!AE965),DATA!AE965,"n/a")</f>
        <v>-4.3478632841876003E-2</v>
      </c>
      <c r="K649" s="86">
        <f>+IF(ISNUMBER(DATA!AN965),DATA!AN965,"n/a")</f>
        <v>4465180.45</v>
      </c>
      <c r="L649" s="77">
        <f>+IF(ISNUMBER(DATA!AO965),DATA!AO965,"n/a")</f>
        <v>-3.9722502502717499E-2</v>
      </c>
      <c r="R649" s="66"/>
      <c r="S649" s="66"/>
      <c r="T649" s="66"/>
      <c r="U649" s="66"/>
      <c r="V649" s="66"/>
      <c r="W649" s="66"/>
      <c r="X649" s="66"/>
      <c r="Y649" s="66"/>
    </row>
    <row r="650" spans="1:25" x14ac:dyDescent="0.2">
      <c r="A650" s="66" t="s">
        <v>27</v>
      </c>
      <c r="B650" s="66" t="s">
        <v>24</v>
      </c>
      <c r="C650" s="66" t="s">
        <v>25</v>
      </c>
      <c r="D650" s="66" t="s">
        <v>322</v>
      </c>
      <c r="E650" s="86">
        <f>+IF(ISNUMBER(DATA!J966),DATA!J966,"n/a")</f>
        <v>866423.11</v>
      </c>
      <c r="F650" s="77">
        <f>+IF(ISNUMBER(DATA!K966),DATA!K966,"n/a")</f>
        <v>3.1013668004009499E-2</v>
      </c>
      <c r="G650" s="86">
        <f>+IF(ISNUMBER(DATA!T966),DATA!T966,"n/a")</f>
        <v>2522040.37</v>
      </c>
      <c r="H650" s="77">
        <f>+IF(ISNUMBER(DATA!U966),DATA!U966,"n/a")</f>
        <v>-0.144511078268521</v>
      </c>
      <c r="I650" s="86">
        <f>+IF(ISNUMBER(DATA!AD966),DATA!AD966,"n/a")</f>
        <v>4600110.17</v>
      </c>
      <c r="J650" s="77">
        <f>+IF(ISNUMBER(DATA!AE966),DATA!AE966,"n/a")</f>
        <v>-0.17371988911823599</v>
      </c>
      <c r="K650" s="86">
        <f>+IF(ISNUMBER(DATA!AN966),DATA!AN966,"n/a")</f>
        <v>9150835.7599999998</v>
      </c>
      <c r="L650" s="77">
        <f>+IF(ISNUMBER(DATA!AO966),DATA!AO966,"n/a")</f>
        <v>-0.15440014851332201</v>
      </c>
      <c r="R650" s="66"/>
      <c r="S650" s="66"/>
      <c r="T650" s="66"/>
      <c r="U650" s="66"/>
      <c r="V650" s="66"/>
      <c r="W650" s="66"/>
      <c r="X650" s="66"/>
      <c r="Y650" s="66"/>
    </row>
    <row r="651" spans="1:25" x14ac:dyDescent="0.2">
      <c r="A651" s="66" t="s">
        <v>27</v>
      </c>
      <c r="B651" s="66" t="s">
        <v>24</v>
      </c>
      <c r="C651" s="66" t="s">
        <v>25</v>
      </c>
      <c r="D651" s="66" t="s">
        <v>323</v>
      </c>
      <c r="E651" s="86">
        <f>+IF(ISNUMBER(DATA!J967),DATA!J967,"n/a")</f>
        <v>411364.97</v>
      </c>
      <c r="F651" s="77">
        <f>+IF(ISNUMBER(DATA!K967),DATA!K967,"n/a")</f>
        <v>0.44997735495193802</v>
      </c>
      <c r="G651" s="86">
        <f>+IF(ISNUMBER(DATA!T967),DATA!T967,"n/a")</f>
        <v>1310523.8500000001</v>
      </c>
      <c r="H651" s="77">
        <f>+IF(ISNUMBER(DATA!U967),DATA!U967,"n/a")</f>
        <v>0.37955982410463901</v>
      </c>
      <c r="I651" s="86">
        <f>+IF(ISNUMBER(DATA!AD967),DATA!AD967,"n/a")</f>
        <v>2623285.25</v>
      </c>
      <c r="J651" s="77">
        <f>+IF(ISNUMBER(DATA!AE967),DATA!AE967,"n/a")</f>
        <v>0.332333308284331</v>
      </c>
      <c r="K651" s="86">
        <f>+IF(ISNUMBER(DATA!AN967),DATA!AN967,"n/a")</f>
        <v>4774837.37</v>
      </c>
      <c r="L651" s="77">
        <f>+IF(ISNUMBER(DATA!AO967),DATA!AO967,"n/a")</f>
        <v>0.40501612017392402</v>
      </c>
      <c r="R651" s="66"/>
      <c r="S651" s="66"/>
      <c r="T651" s="66"/>
      <c r="U651" s="66"/>
      <c r="V651" s="66"/>
      <c r="W651" s="66"/>
      <c r="X651" s="66"/>
      <c r="Y651" s="66"/>
    </row>
    <row r="652" spans="1:25" x14ac:dyDescent="0.2">
      <c r="A652" s="66" t="s">
        <v>27</v>
      </c>
      <c r="B652" s="66" t="s">
        <v>24</v>
      </c>
      <c r="C652" s="66" t="s">
        <v>25</v>
      </c>
      <c r="D652" s="66" t="s">
        <v>324</v>
      </c>
      <c r="E652" s="86">
        <f>+IF(ISNUMBER(DATA!J968),DATA!J968,"n/a")</f>
        <v>325443.20000000001</v>
      </c>
      <c r="F652" s="77">
        <f>+IF(ISNUMBER(DATA!K968),DATA!K968,"n/a")</f>
        <v>0.17679355836251401</v>
      </c>
      <c r="G652" s="86">
        <f>+IF(ISNUMBER(DATA!T968),DATA!T968,"n/a")</f>
        <v>953416.65</v>
      </c>
      <c r="H652" s="77">
        <f>+IF(ISNUMBER(DATA!U968),DATA!U968,"n/a")</f>
        <v>0.15133262854587301</v>
      </c>
      <c r="I652" s="86">
        <f>+IF(ISNUMBER(DATA!AD968),DATA!AD968,"n/a")</f>
        <v>1820141.45</v>
      </c>
      <c r="J652" s="77">
        <f>+IF(ISNUMBER(DATA!AE968),DATA!AE968,"n/a")</f>
        <v>0.153667166495322</v>
      </c>
      <c r="K652" s="86">
        <f>+IF(ISNUMBER(DATA!AN968),DATA!AN968,"n/a")</f>
        <v>3612043.85</v>
      </c>
      <c r="L652" s="77">
        <f>+IF(ISNUMBER(DATA!AO968),DATA!AO968,"n/a")</f>
        <v>0.16155369233642899</v>
      </c>
      <c r="R652" s="66"/>
      <c r="S652" s="66"/>
      <c r="T652" s="66"/>
      <c r="U652" s="66"/>
      <c r="V652" s="66"/>
      <c r="W652" s="66"/>
      <c r="X652" s="66"/>
      <c r="Y652" s="66"/>
    </row>
    <row r="653" spans="1:25" x14ac:dyDescent="0.2">
      <c r="A653" s="66" t="s">
        <v>27</v>
      </c>
      <c r="B653" s="66" t="s">
        <v>24</v>
      </c>
      <c r="C653" s="66" t="s">
        <v>25</v>
      </c>
      <c r="D653" s="66" t="s">
        <v>325</v>
      </c>
      <c r="E653" s="86">
        <f>+IF(ISNUMBER(DATA!J969),DATA!J969,"n/a")</f>
        <v>628758.19999999995</v>
      </c>
      <c r="F653" s="77">
        <f>+IF(ISNUMBER(DATA!K969),DATA!K969,"n/a")</f>
        <v>0.160750653888699</v>
      </c>
      <c r="G653" s="86">
        <f>+IF(ISNUMBER(DATA!T969),DATA!T969,"n/a")</f>
        <v>1864216.25</v>
      </c>
      <c r="H653" s="77">
        <f>+IF(ISNUMBER(DATA!U969),DATA!U969,"n/a")</f>
        <v>0.13985970064825501</v>
      </c>
      <c r="I653" s="86">
        <f>+IF(ISNUMBER(DATA!AD969),DATA!AD969,"n/a")</f>
        <v>3452370.16</v>
      </c>
      <c r="J653" s="77">
        <f>+IF(ISNUMBER(DATA!AE969),DATA!AE969,"n/a")</f>
        <v>9.9740442893743203E-2</v>
      </c>
      <c r="K653" s="86">
        <f>+IF(ISNUMBER(DATA!AN969),DATA!AN969,"n/a")</f>
        <v>6730481.0499999998</v>
      </c>
      <c r="L653" s="77">
        <f>+IF(ISNUMBER(DATA!AO969),DATA!AO969,"n/a")</f>
        <v>0.15315789404790001</v>
      </c>
      <c r="R653" s="66"/>
      <c r="S653" s="66"/>
      <c r="T653" s="66"/>
      <c r="U653" s="66"/>
      <c r="V653" s="66"/>
      <c r="W653" s="66"/>
      <c r="X653" s="66"/>
      <c r="Y653" s="66"/>
    </row>
    <row r="654" spans="1:25" x14ac:dyDescent="0.2">
      <c r="A654" s="66" t="s">
        <v>27</v>
      </c>
      <c r="B654" s="66" t="s">
        <v>24</v>
      </c>
      <c r="C654" s="66" t="s">
        <v>25</v>
      </c>
      <c r="D654" s="66" t="s">
        <v>326</v>
      </c>
      <c r="E654" s="86">
        <f>+IF(ISNUMBER(DATA!J970),DATA!J970,"n/a")</f>
        <v>757591.85</v>
      </c>
      <c r="F654" s="77">
        <f>+IF(ISNUMBER(DATA!K970),DATA!K970,"n/a")</f>
        <v>0.1072199099924</v>
      </c>
      <c r="G654" s="86">
        <f>+IF(ISNUMBER(DATA!T970),DATA!T970,"n/a")</f>
        <v>2322541.16</v>
      </c>
      <c r="H654" s="77">
        <f>+IF(ISNUMBER(DATA!U970),DATA!U970,"n/a")</f>
        <v>8.9867026284658494E-2</v>
      </c>
      <c r="I654" s="86">
        <f>+IF(ISNUMBER(DATA!AD970),DATA!AD970,"n/a")</f>
        <v>4370612.49</v>
      </c>
      <c r="J654" s="77">
        <f>+IF(ISNUMBER(DATA!AE970),DATA!AE970,"n/a")</f>
        <v>0.109003285473108</v>
      </c>
      <c r="K654" s="86">
        <f>+IF(ISNUMBER(DATA!AN970),DATA!AN970,"n/a")</f>
        <v>8542731.3000000007</v>
      </c>
      <c r="L654" s="77">
        <f>+IF(ISNUMBER(DATA!AO970),DATA!AO970,"n/a")</f>
        <v>0.16171324147333499</v>
      </c>
      <c r="R654" s="66"/>
      <c r="S654" s="66"/>
      <c r="T654" s="66"/>
      <c r="U654" s="66"/>
      <c r="V654" s="66"/>
      <c r="W654" s="66"/>
      <c r="X654" s="66"/>
      <c r="Y654" s="66"/>
    </row>
    <row r="655" spans="1:25" x14ac:dyDescent="0.2">
      <c r="A655" s="66" t="s">
        <v>27</v>
      </c>
      <c r="B655" s="66" t="s">
        <v>24</v>
      </c>
      <c r="C655" s="66" t="s">
        <v>25</v>
      </c>
      <c r="D655" s="66" t="s">
        <v>327</v>
      </c>
      <c r="E655" s="86">
        <f>+IF(ISNUMBER(DATA!J971),DATA!J971,"n/a")</f>
        <v>4384627.12</v>
      </c>
      <c r="F655" s="77">
        <f>+IF(ISNUMBER(DATA!K971),DATA!K971,"n/a")</f>
        <v>0.102174060708345</v>
      </c>
      <c r="G655" s="86">
        <f>+IF(ISNUMBER(DATA!T971),DATA!T971,"n/a")</f>
        <v>13160505.439999999</v>
      </c>
      <c r="H655" s="77">
        <f>+IF(ISNUMBER(DATA!U971),DATA!U971,"n/a")</f>
        <v>3.5521262555722501E-2</v>
      </c>
      <c r="I655" s="86">
        <f>+IF(ISNUMBER(DATA!AD971),DATA!AD971,"n/a")</f>
        <v>24853101.77</v>
      </c>
      <c r="J655" s="77">
        <f>+IF(ISNUMBER(DATA!AE971),DATA!AE971,"n/a")</f>
        <v>3.0898374092723401E-2</v>
      </c>
      <c r="K655" s="86">
        <f>+IF(ISNUMBER(DATA!AN971),DATA!AN971,"n/a")</f>
        <v>48559753.969999999</v>
      </c>
      <c r="L655" s="77">
        <f>+IF(ISNUMBER(DATA!AO971),DATA!AO971,"n/a")</f>
        <v>6.1679884386200201E-2</v>
      </c>
      <c r="R655" s="66"/>
      <c r="S655" s="66"/>
      <c r="T655" s="66"/>
      <c r="U655" s="66"/>
      <c r="V655" s="66"/>
      <c r="W655" s="66"/>
      <c r="X655" s="66"/>
      <c r="Y655" s="66"/>
    </row>
    <row r="656" spans="1:25" x14ac:dyDescent="0.2">
      <c r="E656" s="90"/>
      <c r="F656" s="77"/>
      <c r="G656" s="91"/>
      <c r="H656" s="77"/>
      <c r="I656" s="91"/>
      <c r="J656" s="82"/>
      <c r="K656" s="91"/>
      <c r="L656" s="77"/>
      <c r="R656" s="66"/>
      <c r="S656" s="66"/>
      <c r="T656" s="66"/>
      <c r="U656" s="66"/>
      <c r="V656" s="66"/>
      <c r="W656" s="66"/>
      <c r="X656" s="66"/>
      <c r="Y656" s="66"/>
    </row>
    <row r="657" spans="1:25" x14ac:dyDescent="0.2">
      <c r="A657" s="66" t="s">
        <v>27</v>
      </c>
      <c r="B657" s="66" t="s">
        <v>24</v>
      </c>
      <c r="C657" s="66" t="s">
        <v>10</v>
      </c>
      <c r="D657" s="66" t="s">
        <v>319</v>
      </c>
      <c r="E657" s="87">
        <f>+IF(ISNUMBER(DATA!L963),DATA!L963,"n/a")</f>
        <v>5.0270057446442902</v>
      </c>
      <c r="F657" s="77">
        <f>+IF(ISNUMBER(DATA!M963),DATA!M963,"n/a")</f>
        <v>-1.6612890810117999E-2</v>
      </c>
      <c r="G657" s="87">
        <f>+IF(ISNUMBER(DATA!V963),DATA!V963,"n/a")</f>
        <v>5.1036904719020599</v>
      </c>
      <c r="H657" s="77">
        <f>+IF(ISNUMBER(DATA!W963),DATA!W963,"n/a")</f>
        <v>7.0270238755411303E-3</v>
      </c>
      <c r="I657" s="87">
        <f>+IF(ISNUMBER(DATA!AF963),DATA!AF963,"n/a")</f>
        <v>5.0326005531248201</v>
      </c>
      <c r="J657" s="77">
        <f>+IF(ISNUMBER(DATA!AG963),DATA!AG963,"n/a")</f>
        <v>1.72902354203626E-2</v>
      </c>
      <c r="K657" s="87">
        <f>+IF(ISNUMBER(DATA!AP963),DATA!AP963,"n/a")</f>
        <v>5.0543250895325</v>
      </c>
      <c r="L657" s="77">
        <f>+IF(ISNUMBER(DATA!AQ963),DATA!AQ963,"n/a")</f>
        <v>2.05280630599366E-2</v>
      </c>
      <c r="R657" s="66"/>
      <c r="S657" s="66"/>
      <c r="T657" s="66"/>
      <c r="U657" s="66"/>
      <c r="V657" s="66"/>
      <c r="W657" s="66"/>
      <c r="X657" s="66"/>
      <c r="Y657" s="66"/>
    </row>
    <row r="658" spans="1:25" x14ac:dyDescent="0.2">
      <c r="A658" s="66" t="s">
        <v>27</v>
      </c>
      <c r="B658" s="66" t="s">
        <v>24</v>
      </c>
      <c r="C658" s="66" t="s">
        <v>10</v>
      </c>
      <c r="D658" s="66" t="s">
        <v>320</v>
      </c>
      <c r="E658" s="87">
        <f>+IF(ISNUMBER(DATA!L964),DATA!L964,"n/a")</f>
        <v>4.2855922708424199</v>
      </c>
      <c r="F658" s="77">
        <f>+IF(ISNUMBER(DATA!M964),DATA!M964,"n/a")</f>
        <v>3.1804740531436899E-2</v>
      </c>
      <c r="G658" s="87">
        <f>+IF(ISNUMBER(DATA!V964),DATA!V964,"n/a")</f>
        <v>4.1899964845805897</v>
      </c>
      <c r="H658" s="77">
        <f>+IF(ISNUMBER(DATA!W964),DATA!W964,"n/a")</f>
        <v>1.02213091781235E-2</v>
      </c>
      <c r="I658" s="87">
        <f>+IF(ISNUMBER(DATA!AF964),DATA!AF964,"n/a")</f>
        <v>4.1880317031253798</v>
      </c>
      <c r="J658" s="77">
        <f>+IF(ISNUMBER(DATA!AG964),DATA!AG964,"n/a")</f>
        <v>3.6764069764657799E-3</v>
      </c>
      <c r="K658" s="87">
        <f>+IF(ISNUMBER(DATA!AP964),DATA!AP964,"n/a")</f>
        <v>4.1952891523931797</v>
      </c>
      <c r="L658" s="77">
        <f>+IF(ISNUMBER(DATA!AQ964),DATA!AQ964,"n/a")</f>
        <v>7.0315860852331403E-3</v>
      </c>
      <c r="R658" s="66"/>
      <c r="S658" s="66"/>
      <c r="T658" s="66"/>
      <c r="U658" s="66"/>
      <c r="V658" s="66"/>
      <c r="W658" s="66"/>
      <c r="X658" s="66"/>
      <c r="Y658" s="66"/>
    </row>
    <row r="659" spans="1:25" x14ac:dyDescent="0.2">
      <c r="A659" s="66" t="s">
        <v>27</v>
      </c>
      <c r="B659" s="66" t="s">
        <v>24</v>
      </c>
      <c r="C659" s="66" t="s">
        <v>10</v>
      </c>
      <c r="D659" s="66" t="s">
        <v>321</v>
      </c>
      <c r="E659" s="87">
        <f>+IF(ISNUMBER(DATA!L965),DATA!L965,"n/a")</f>
        <v>4.3260292929756901</v>
      </c>
      <c r="F659" s="77">
        <f>+IF(ISNUMBER(DATA!M965),DATA!M965,"n/a")</f>
        <v>1.7027197448152901E-2</v>
      </c>
      <c r="G659" s="87">
        <f>+IF(ISNUMBER(DATA!V965),DATA!V965,"n/a")</f>
        <v>4.3659249832345104</v>
      </c>
      <c r="H659" s="77">
        <f>+IF(ISNUMBER(DATA!W965),DATA!W965,"n/a")</f>
        <v>4.01388087105011E-2</v>
      </c>
      <c r="I659" s="87">
        <f>+IF(ISNUMBER(DATA!AF965),DATA!AF965,"n/a")</f>
        <v>4.3701500587101796</v>
      </c>
      <c r="J659" s="77">
        <f>+IF(ISNUMBER(DATA!AG965),DATA!AG965,"n/a")</f>
        <v>2.96239946739301E-2</v>
      </c>
      <c r="K659" s="87">
        <f>+IF(ISNUMBER(DATA!AP965),DATA!AP965,"n/a")</f>
        <v>4.3549981203501504</v>
      </c>
      <c r="L659" s="77">
        <f>+IF(ISNUMBER(DATA!AQ965),DATA!AQ965,"n/a")</f>
        <v>1.8331541249357802E-2</v>
      </c>
      <c r="R659" s="66"/>
      <c r="S659" s="66"/>
      <c r="T659" s="66"/>
      <c r="U659" s="66"/>
      <c r="V659" s="66"/>
      <c r="W659" s="66"/>
      <c r="X659" s="66"/>
      <c r="Y659" s="66"/>
    </row>
    <row r="660" spans="1:25" x14ac:dyDescent="0.2">
      <c r="A660" s="66" t="s">
        <v>27</v>
      </c>
      <c r="B660" s="66" t="s">
        <v>24</v>
      </c>
      <c r="C660" s="66" t="s">
        <v>10</v>
      </c>
      <c r="D660" s="66" t="s">
        <v>322</v>
      </c>
      <c r="E660" s="87">
        <f>+IF(ISNUMBER(DATA!L966),DATA!L966,"n/a")</f>
        <v>3.8760987490004499</v>
      </c>
      <c r="F660" s="77">
        <f>+IF(ISNUMBER(DATA!M966),DATA!M966,"n/a")</f>
        <v>-3.3991168050786502E-2</v>
      </c>
      <c r="G660" s="87">
        <f>+IF(ISNUMBER(DATA!V966),DATA!V966,"n/a")</f>
        <v>3.8579179705597002</v>
      </c>
      <c r="H660" s="77">
        <f>+IF(ISNUMBER(DATA!W966),DATA!W966,"n/a")</f>
        <v>-3.1268366423771198E-2</v>
      </c>
      <c r="I660" s="87">
        <f>+IF(ISNUMBER(DATA!AF966),DATA!AF966,"n/a")</f>
        <v>3.8473277814715998</v>
      </c>
      <c r="J660" s="77">
        <f>+IF(ISNUMBER(DATA!AG966),DATA!AG966,"n/a")</f>
        <v>-3.2190814525182299E-2</v>
      </c>
      <c r="K660" s="87">
        <f>+IF(ISNUMBER(DATA!AP966),DATA!AP966,"n/a")</f>
        <v>3.8114175252799898</v>
      </c>
      <c r="L660" s="77">
        <f>+IF(ISNUMBER(DATA!AQ966),DATA!AQ966,"n/a")</f>
        <v>-4.3933508451976397E-2</v>
      </c>
      <c r="R660" s="66"/>
      <c r="S660" s="66"/>
      <c r="T660" s="66"/>
      <c r="U660" s="66"/>
      <c r="V660" s="66"/>
      <c r="W660" s="66"/>
      <c r="X660" s="66"/>
      <c r="Y660" s="66"/>
    </row>
    <row r="661" spans="1:25" x14ac:dyDescent="0.2">
      <c r="A661" s="66" t="s">
        <v>27</v>
      </c>
      <c r="B661" s="66" t="s">
        <v>24</v>
      </c>
      <c r="C661" s="66" t="s">
        <v>10</v>
      </c>
      <c r="D661" s="66" t="s">
        <v>323</v>
      </c>
      <c r="E661" s="87">
        <f>+IF(ISNUMBER(DATA!L967),DATA!L967,"n/a")</f>
        <v>4.4853123723096697</v>
      </c>
      <c r="F661" s="77">
        <f>+IF(ISNUMBER(DATA!M967),DATA!M967,"n/a")</f>
        <v>4.2958715525850198E-2</v>
      </c>
      <c r="G661" s="87">
        <f>+IF(ISNUMBER(DATA!V967),DATA!V967,"n/a")</f>
        <v>4.4058648000569702</v>
      </c>
      <c r="H661" s="77">
        <f>+IF(ISNUMBER(DATA!W967),DATA!W967,"n/a")</f>
        <v>3.6316703648984899E-2</v>
      </c>
      <c r="I661" s="87">
        <f>+IF(ISNUMBER(DATA!AF967),DATA!AF967,"n/a")</f>
        <v>4.3411883299321499</v>
      </c>
      <c r="J661" s="77">
        <f>+IF(ISNUMBER(DATA!AG967),DATA!AG967,"n/a")</f>
        <v>5.0634680074073103E-2</v>
      </c>
      <c r="K661" s="87">
        <f>+IF(ISNUMBER(DATA!AP967),DATA!AP967,"n/a")</f>
        <v>4.3342952422245897</v>
      </c>
      <c r="L661" s="77">
        <f>+IF(ISNUMBER(DATA!AQ967),DATA!AQ967,"n/a")</f>
        <v>2.8477136473505901E-2</v>
      </c>
      <c r="R661" s="66"/>
      <c r="S661" s="66"/>
      <c r="T661" s="66"/>
      <c r="U661" s="66"/>
      <c r="V661" s="66"/>
      <c r="W661" s="66"/>
      <c r="X661" s="66"/>
      <c r="Y661" s="66"/>
    </row>
    <row r="662" spans="1:25" x14ac:dyDescent="0.2">
      <c r="A662" s="66" t="s">
        <v>27</v>
      </c>
      <c r="B662" s="66" t="s">
        <v>24</v>
      </c>
      <c r="C662" s="66" t="s">
        <v>10</v>
      </c>
      <c r="D662" s="66" t="s">
        <v>324</v>
      </c>
      <c r="E662" s="87">
        <f>+IF(ISNUMBER(DATA!L968),DATA!L968,"n/a")</f>
        <v>4.4431574923425003</v>
      </c>
      <c r="F662" s="77">
        <f>+IF(ISNUMBER(DATA!M968),DATA!M968,"n/a")</f>
        <v>1.78449593434481E-2</v>
      </c>
      <c r="G662" s="87">
        <f>+IF(ISNUMBER(DATA!V968),DATA!V968,"n/a")</f>
        <v>4.5182549516013699</v>
      </c>
      <c r="H662" s="77">
        <f>+IF(ISNUMBER(DATA!W968),DATA!W968,"n/a")</f>
        <v>4.24483228273363E-2</v>
      </c>
      <c r="I662" s="87">
        <f>+IF(ISNUMBER(DATA!AF968),DATA!AF968,"n/a")</f>
        <v>4.4595785705809403</v>
      </c>
      <c r="J662" s="77">
        <f>+IF(ISNUMBER(DATA!AG968),DATA!AG968,"n/a")</f>
        <v>-2.51910647481043E-2</v>
      </c>
      <c r="K662" s="87">
        <f>+IF(ISNUMBER(DATA!AP968),DATA!AP968,"n/a")</f>
        <v>4.4113567444560902</v>
      </c>
      <c r="L662" s="77">
        <f>+IF(ISNUMBER(DATA!AQ968),DATA!AQ968,"n/a")</f>
        <v>-5.7267683383373097E-2</v>
      </c>
      <c r="R662" s="66"/>
      <c r="S662" s="66"/>
      <c r="T662" s="66"/>
      <c r="U662" s="66"/>
      <c r="V662" s="66"/>
      <c r="W662" s="66"/>
      <c r="X662" s="66"/>
      <c r="Y662" s="66"/>
    </row>
    <row r="663" spans="1:25" x14ac:dyDescent="0.2">
      <c r="A663" s="66" t="s">
        <v>27</v>
      </c>
      <c r="B663" s="66" t="s">
        <v>24</v>
      </c>
      <c r="C663" s="66" t="s">
        <v>10</v>
      </c>
      <c r="D663" s="66" t="s">
        <v>325</v>
      </c>
      <c r="E663" s="87">
        <f>+IF(ISNUMBER(DATA!L969),DATA!L969,"n/a")</f>
        <v>4.2473090022392599</v>
      </c>
      <c r="F663" s="77">
        <f>+IF(ISNUMBER(DATA!M969),DATA!M969,"n/a")</f>
        <v>3.3305627579527401E-3</v>
      </c>
      <c r="G663" s="87">
        <f>+IF(ISNUMBER(DATA!V969),DATA!V969,"n/a")</f>
        <v>4.2549118052462296</v>
      </c>
      <c r="H663" s="77">
        <f>+IF(ISNUMBER(DATA!W969),DATA!W969,"n/a")</f>
        <v>1.14820247537999E-2</v>
      </c>
      <c r="I663" s="87">
        <f>+IF(ISNUMBER(DATA!AF969),DATA!AF969,"n/a")</f>
        <v>4.2494316163951904</v>
      </c>
      <c r="J663" s="77">
        <f>+IF(ISNUMBER(DATA!AG969),DATA!AG969,"n/a")</f>
        <v>1.07745802629897E-2</v>
      </c>
      <c r="K663" s="87">
        <f>+IF(ISNUMBER(DATA!AP969),DATA!AP969,"n/a")</f>
        <v>4.2344978919601797</v>
      </c>
      <c r="L663" s="77">
        <f>+IF(ISNUMBER(DATA!AQ969),DATA!AQ969,"n/a")</f>
        <v>-7.6554068894554E-3</v>
      </c>
      <c r="R663" s="66"/>
      <c r="S663" s="66"/>
      <c r="T663" s="66"/>
      <c r="U663" s="66"/>
      <c r="V663" s="66"/>
      <c r="W663" s="66"/>
      <c r="X663" s="66"/>
      <c r="Y663" s="66"/>
    </row>
    <row r="664" spans="1:25" x14ac:dyDescent="0.2">
      <c r="A664" s="66" t="s">
        <v>27</v>
      </c>
      <c r="B664" s="66" t="s">
        <v>24</v>
      </c>
      <c r="C664" s="66" t="s">
        <v>10</v>
      </c>
      <c r="D664" s="66" t="s">
        <v>326</v>
      </c>
      <c r="E664" s="87">
        <f>+IF(ISNUMBER(DATA!L970),DATA!L970,"n/a")</f>
        <v>3.9842711650223501</v>
      </c>
      <c r="F664" s="77">
        <f>+IF(ISNUMBER(DATA!M970),DATA!M970,"n/a")</f>
        <v>1.20698529387664E-2</v>
      </c>
      <c r="G664" s="87">
        <f>+IF(ISNUMBER(DATA!V970),DATA!V970,"n/a")</f>
        <v>3.9938017776936499</v>
      </c>
      <c r="H664" s="77">
        <f>+IF(ISNUMBER(DATA!W970),DATA!W970,"n/a")</f>
        <v>1.7751441498904501E-2</v>
      </c>
      <c r="I664" s="87">
        <f>+IF(ISNUMBER(DATA!AF970),DATA!AF970,"n/a")</f>
        <v>3.9598131894675799</v>
      </c>
      <c r="J664" s="77">
        <f>+IF(ISNUMBER(DATA!AG970),DATA!AG970,"n/a")</f>
        <v>-9.8044702194630996E-3</v>
      </c>
      <c r="K664" s="87">
        <f>+IF(ISNUMBER(DATA!AP970),DATA!AP970,"n/a")</f>
        <v>3.93827770584888</v>
      </c>
      <c r="L664" s="77">
        <f>+IF(ISNUMBER(DATA!AQ970),DATA!AQ970,"n/a")</f>
        <v>-6.0648762917318799E-2</v>
      </c>
      <c r="R664" s="66"/>
      <c r="S664" s="66"/>
      <c r="T664" s="66"/>
      <c r="U664" s="66"/>
      <c r="V664" s="66"/>
      <c r="W664" s="66"/>
      <c r="X664" s="66"/>
      <c r="Y664" s="66"/>
    </row>
    <row r="665" spans="1:25" x14ac:dyDescent="0.2">
      <c r="A665" s="66" t="s">
        <v>27</v>
      </c>
      <c r="B665" s="66" t="s">
        <v>24</v>
      </c>
      <c r="C665" s="66" t="s">
        <v>10</v>
      </c>
      <c r="D665" s="66" t="s">
        <v>327</v>
      </c>
      <c r="E665" s="87">
        <f>+IF(ISNUMBER(DATA!L971),DATA!L971,"n/a")</f>
        <v>4.2365110715687599</v>
      </c>
      <c r="F665" s="77">
        <f>+IF(ISNUMBER(DATA!M971),DATA!M971,"n/a")</f>
        <v>1.65788321226511E-3</v>
      </c>
      <c r="G665" s="87">
        <f>+IF(ISNUMBER(DATA!V971),DATA!V971,"n/a")</f>
        <v>4.2348048900825601</v>
      </c>
      <c r="H665" s="77">
        <f>+IF(ISNUMBER(DATA!W971),DATA!W971,"n/a")</f>
        <v>8.8561033607009402E-3</v>
      </c>
      <c r="I665" s="87">
        <f>+IF(ISNUMBER(DATA!AF971),DATA!AF971,"n/a")</f>
        <v>4.2142309343569897</v>
      </c>
      <c r="J665" s="77">
        <f>+IF(ISNUMBER(DATA!AG971),DATA!AG971,"n/a")</f>
        <v>-3.7372012742899401E-5</v>
      </c>
      <c r="K665" s="87">
        <f>+IF(ISNUMBER(DATA!AP971),DATA!AP971,"n/a")</f>
        <v>4.1978975276901798</v>
      </c>
      <c r="L665" s="77">
        <f>+IF(ISNUMBER(DATA!AQ971),DATA!AQ971,"n/a")</f>
        <v>-1.8107394774414601E-2</v>
      </c>
      <c r="R665" s="66"/>
      <c r="S665" s="66"/>
      <c r="T665" s="66"/>
      <c r="U665" s="66"/>
      <c r="V665" s="66"/>
      <c r="W665" s="66"/>
      <c r="X665" s="66"/>
      <c r="Y665" s="66"/>
    </row>
    <row r="666" spans="1:25" x14ac:dyDescent="0.2">
      <c r="E666" s="90"/>
      <c r="F666" s="77"/>
      <c r="G666" s="91"/>
      <c r="H666" s="77"/>
      <c r="I666" s="91"/>
      <c r="J666" s="82"/>
      <c r="K666" s="91"/>
      <c r="L666" s="77"/>
      <c r="R666" s="66"/>
      <c r="S666" s="66"/>
      <c r="T666" s="66"/>
      <c r="U666" s="66"/>
      <c r="V666" s="66"/>
      <c r="W666" s="66"/>
      <c r="X666" s="66"/>
      <c r="Y666" s="66"/>
    </row>
    <row r="667" spans="1:25" x14ac:dyDescent="0.2">
      <c r="A667" s="66" t="s">
        <v>27</v>
      </c>
      <c r="B667" s="66" t="s">
        <v>24</v>
      </c>
      <c r="C667" s="66" t="s">
        <v>26</v>
      </c>
      <c r="D667" s="66" t="s">
        <v>319</v>
      </c>
      <c r="E667" s="87">
        <f>+IF(ISNUMBER(DATA!N963),DATA!N963,"n/a")</f>
        <v>2.50490062492847</v>
      </c>
      <c r="F667" s="77">
        <f>+IF(ISNUMBER(DATA!O963),DATA!O963,"n/a")</f>
        <v>-6.2750968880484403E-3</v>
      </c>
      <c r="G667" s="87">
        <f>+IF(ISNUMBER(DATA!X963),DATA!X963,"n/a")</f>
        <v>2.54822717324625</v>
      </c>
      <c r="H667" s="77">
        <f>+IF(ISNUMBER(DATA!Y963),DATA!Y963,"n/a")</f>
        <v>4.11843637932955E-3</v>
      </c>
      <c r="I667" s="87">
        <f>+IF(ISNUMBER(DATA!AH963),DATA!AH963,"n/a")</f>
        <v>2.48455136111227</v>
      </c>
      <c r="J667" s="77">
        <f>+IF(ISNUMBER(DATA!AI963),DATA!AI963,"n/a")</f>
        <v>5.67095349190373E-4</v>
      </c>
      <c r="K667" s="87">
        <f>+IF(ISNUMBER(DATA!AR963),DATA!AR963,"n/a")</f>
        <v>2.4787387737603801</v>
      </c>
      <c r="L667" s="77">
        <f>+IF(ISNUMBER(DATA!AS963),DATA!AS963,"n/a")</f>
        <v>-1.7708425325399799E-3</v>
      </c>
      <c r="R667" s="66"/>
      <c r="S667" s="66"/>
      <c r="T667" s="66"/>
      <c r="U667" s="66"/>
      <c r="V667" s="66"/>
      <c r="W667" s="66"/>
      <c r="X667" s="66"/>
      <c r="Y667" s="66"/>
    </row>
    <row r="668" spans="1:25" x14ac:dyDescent="0.2">
      <c r="A668" s="66" t="s">
        <v>27</v>
      </c>
      <c r="B668" s="66" t="s">
        <v>24</v>
      </c>
      <c r="C668" s="66" t="s">
        <v>26</v>
      </c>
      <c r="D668" s="66" t="s">
        <v>320</v>
      </c>
      <c r="E668" s="87">
        <f>+IF(ISNUMBER(DATA!N964),DATA!N964,"n/a")</f>
        <v>2.6658448028374502</v>
      </c>
      <c r="F668" s="77">
        <f>+IF(ISNUMBER(DATA!O964),DATA!O964,"n/a")</f>
        <v>3.4344771598207501E-2</v>
      </c>
      <c r="G668" s="87">
        <f>+IF(ISNUMBER(DATA!X964),DATA!X964,"n/a")</f>
        <v>2.5922680143466899</v>
      </c>
      <c r="H668" s="77">
        <f>+IF(ISNUMBER(DATA!Y964),DATA!Y964,"n/a")</f>
        <v>6.9072652822836696E-3</v>
      </c>
      <c r="I668" s="87">
        <f>+IF(ISNUMBER(DATA!AH964),DATA!AH964,"n/a")</f>
        <v>2.52512681867446</v>
      </c>
      <c r="J668" s="77">
        <f>+IF(ISNUMBER(DATA!AI964),DATA!AI964,"n/a")</f>
        <v>-1.1488683663339399E-3</v>
      </c>
      <c r="K668" s="87">
        <f>+IF(ISNUMBER(DATA!AR964),DATA!AR964,"n/a")</f>
        <v>2.5465731932932099</v>
      </c>
      <c r="L668" s="77">
        <f>+IF(ISNUMBER(DATA!AS964),DATA!AS964,"n/a")</f>
        <v>1.6177505331443302E-2</v>
      </c>
      <c r="R668" s="66"/>
      <c r="S668" s="66"/>
      <c r="T668" s="66"/>
      <c r="U668" s="66"/>
      <c r="V668" s="66"/>
      <c r="W668" s="66"/>
      <c r="X668" s="66"/>
      <c r="Y668" s="66"/>
    </row>
    <row r="669" spans="1:25" x14ac:dyDescent="0.2">
      <c r="A669" s="66" t="s">
        <v>27</v>
      </c>
      <c r="B669" s="66" t="s">
        <v>24</v>
      </c>
      <c r="C669" s="66" t="s">
        <v>26</v>
      </c>
      <c r="D669" s="66" t="s">
        <v>321</v>
      </c>
      <c r="E669" s="87">
        <f>+IF(ISNUMBER(DATA!N965),DATA!N965,"n/a")</f>
        <v>2.6908817130585301</v>
      </c>
      <c r="F669" s="77">
        <f>+IF(ISNUMBER(DATA!O965),DATA!O965,"n/a")</f>
        <v>5.9128987411945499E-2</v>
      </c>
      <c r="G669" s="87">
        <f>+IF(ISNUMBER(DATA!X965),DATA!X965,"n/a")</f>
        <v>2.6916375659737901</v>
      </c>
      <c r="H669" s="77">
        <f>+IF(ISNUMBER(DATA!Y965),DATA!Y965,"n/a")</f>
        <v>7.0922598271627002E-2</v>
      </c>
      <c r="I669" s="87">
        <f>+IF(ISNUMBER(DATA!AH965),DATA!AH965,"n/a")</f>
        <v>2.6631919342539399</v>
      </c>
      <c r="J669" s="77">
        <f>+IF(ISNUMBER(DATA!AI965),DATA!AI965,"n/a")</f>
        <v>6.0418177234251101E-2</v>
      </c>
      <c r="K669" s="87">
        <f>+IF(ISNUMBER(DATA!AR965),DATA!AR965,"n/a")</f>
        <v>2.66780078283286</v>
      </c>
      <c r="L669" s="77">
        <f>+IF(ISNUMBER(DATA!AS965),DATA!AS965,"n/a")</f>
        <v>7.5471406608774994E-2</v>
      </c>
      <c r="R669" s="66"/>
      <c r="S669" s="66"/>
      <c r="T669" s="66"/>
      <c r="U669" s="66"/>
      <c r="V669" s="66"/>
      <c r="W669" s="66"/>
      <c r="X669" s="66"/>
      <c r="Y669" s="66"/>
    </row>
    <row r="670" spans="1:25" x14ac:dyDescent="0.2">
      <c r="A670" s="66" t="s">
        <v>27</v>
      </c>
      <c r="B670" s="66" t="s">
        <v>24</v>
      </c>
      <c r="C670" s="66" t="s">
        <v>26</v>
      </c>
      <c r="D670" s="66" t="s">
        <v>322</v>
      </c>
      <c r="E670" s="87">
        <f>+IF(ISNUMBER(DATA!N966),DATA!N966,"n/a")</f>
        <v>2.7587660490727202</v>
      </c>
      <c r="F670" s="77">
        <f>+IF(ISNUMBER(DATA!O966),DATA!O966,"n/a")</f>
        <v>6.6468158690030699E-2</v>
      </c>
      <c r="G670" s="87">
        <f>+IF(ISNUMBER(DATA!X966),DATA!X966,"n/a")</f>
        <v>2.7432208113306298</v>
      </c>
      <c r="H670" s="77">
        <f>+IF(ISNUMBER(DATA!Y966),DATA!Y966,"n/a")</f>
        <v>0.10190769905603</v>
      </c>
      <c r="I670" s="87">
        <f>+IF(ISNUMBER(DATA!AH966),DATA!AH966,"n/a")</f>
        <v>2.72824717369758</v>
      </c>
      <c r="J670" s="77">
        <f>+IF(ISNUMBER(DATA!AI966),DATA!AI966,"n/a")</f>
        <v>0.101717929391206</v>
      </c>
      <c r="K670" s="87">
        <f>+IF(ISNUMBER(DATA!AR966),DATA!AR966,"n/a")</f>
        <v>2.7045690327197001</v>
      </c>
      <c r="L670" s="77">
        <f>+IF(ISNUMBER(DATA!AS966),DATA!AS966,"n/a")</f>
        <v>0.101772082176228</v>
      </c>
      <c r="R670" s="66"/>
      <c r="S670" s="66"/>
      <c r="T670" s="66"/>
      <c r="U670" s="66"/>
      <c r="V670" s="66"/>
      <c r="W670" s="66"/>
      <c r="X670" s="66"/>
      <c r="Y670" s="66"/>
    </row>
    <row r="671" spans="1:25" x14ac:dyDescent="0.2">
      <c r="A671" s="66" t="s">
        <v>27</v>
      </c>
      <c r="B671" s="66" t="s">
        <v>24</v>
      </c>
      <c r="C671" s="66" t="s">
        <v>26</v>
      </c>
      <c r="D671" s="66" t="s">
        <v>323</v>
      </c>
      <c r="E671" s="87">
        <f>+IF(ISNUMBER(DATA!N967),DATA!N967,"n/a")</f>
        <v>2.6185399792306101</v>
      </c>
      <c r="F671" s="77">
        <f>+IF(ISNUMBER(DATA!O967),DATA!O967,"n/a")</f>
        <v>2.5774397406827701E-2</v>
      </c>
      <c r="G671" s="87">
        <f>+IF(ISNUMBER(DATA!X967),DATA!X967,"n/a")</f>
        <v>2.5431521143243598</v>
      </c>
      <c r="H671" s="77">
        <f>+IF(ISNUMBER(DATA!Y967),DATA!Y967,"n/a")</f>
        <v>1.37219395290915E-2</v>
      </c>
      <c r="I671" s="87">
        <f>+IF(ISNUMBER(DATA!AH967),DATA!AH967,"n/a")</f>
        <v>2.4262110115550701</v>
      </c>
      <c r="J671" s="77">
        <f>+IF(ISNUMBER(DATA!AI967),DATA!AI967,"n/a")</f>
        <v>3.4931926258892999E-2</v>
      </c>
      <c r="K671" s="87">
        <f>+IF(ISNUMBER(DATA!AR967),DATA!AR967,"n/a")</f>
        <v>2.4339085291191802</v>
      </c>
      <c r="L671" s="77">
        <f>+IF(ISNUMBER(DATA!AS967),DATA!AS967,"n/a")</f>
        <v>-1.0858830196338401E-3</v>
      </c>
      <c r="R671" s="66"/>
      <c r="S671" s="66"/>
      <c r="T671" s="66"/>
      <c r="U671" s="66"/>
      <c r="V671" s="66"/>
      <c r="W671" s="66"/>
      <c r="X671" s="66"/>
      <c r="Y671" s="66"/>
    </row>
    <row r="672" spans="1:25" x14ac:dyDescent="0.2">
      <c r="A672" s="66" t="s">
        <v>27</v>
      </c>
      <c r="B672" s="66" t="s">
        <v>24</v>
      </c>
      <c r="C672" s="66" t="s">
        <v>26</v>
      </c>
      <c r="D672" s="66" t="s">
        <v>324</v>
      </c>
      <c r="E672" s="87">
        <f>+IF(ISNUMBER(DATA!N968),DATA!N968,"n/a")</f>
        <v>2.9853507463053499</v>
      </c>
      <c r="F672" s="77">
        <f>+IF(ISNUMBER(DATA!O968),DATA!O968,"n/a")</f>
        <v>3.0198651089667499E-2</v>
      </c>
      <c r="G672" s="87">
        <f>+IF(ISNUMBER(DATA!X968),DATA!X968,"n/a")</f>
        <v>3.0748456092097798</v>
      </c>
      <c r="H672" s="77">
        <f>+IF(ISNUMBER(DATA!Y968),DATA!Y968,"n/a")</f>
        <v>7.3883227046538699E-2</v>
      </c>
      <c r="I672" s="87">
        <f>+IF(ISNUMBER(DATA!AH968),DATA!AH968,"n/a")</f>
        <v>2.9999931653663499</v>
      </c>
      <c r="J672" s="77">
        <f>+IF(ISNUMBER(DATA!AI968),DATA!AI968,"n/a")</f>
        <v>6.8939942384633204E-2</v>
      </c>
      <c r="K672" s="87">
        <f>+IF(ISNUMBER(DATA!AR968),DATA!AR968,"n/a")</f>
        <v>2.9576333825515402</v>
      </c>
      <c r="L672" s="77">
        <f>+IF(ISNUMBER(DATA!AS968),DATA!AS968,"n/a")</f>
        <v>6.5235559982328203E-2</v>
      </c>
      <c r="R672" s="66"/>
      <c r="S672" s="66"/>
      <c r="T672" s="66"/>
      <c r="U672" s="66"/>
      <c r="V672" s="66"/>
      <c r="W672" s="66"/>
      <c r="X672" s="66"/>
      <c r="Y672" s="66"/>
    </row>
    <row r="673" spans="1:25" x14ac:dyDescent="0.2">
      <c r="A673" s="66" t="s">
        <v>27</v>
      </c>
      <c r="B673" s="66" t="s">
        <v>24</v>
      </c>
      <c r="C673" s="66" t="s">
        <v>26</v>
      </c>
      <c r="D673" s="66" t="s">
        <v>325</v>
      </c>
      <c r="E673" s="87">
        <f>+IF(ISNUMBER(DATA!N969),DATA!N969,"n/a")</f>
        <v>2.4386381919154299</v>
      </c>
      <c r="F673" s="77">
        <f>+IF(ISNUMBER(DATA!O969),DATA!O969,"n/a")</f>
        <v>1.6327358590240999E-2</v>
      </c>
      <c r="G673" s="87">
        <f>+IF(ISNUMBER(DATA!X969),DATA!X969,"n/a")</f>
        <v>2.4313067381533702</v>
      </c>
      <c r="H673" s="77">
        <f>+IF(ISNUMBER(DATA!Y969),DATA!Y969,"n/a")</f>
        <v>1.24044386202021E-2</v>
      </c>
      <c r="I673" s="87">
        <f>+IF(ISNUMBER(DATA!AH969),DATA!AH969,"n/a")</f>
        <v>2.40199998136932</v>
      </c>
      <c r="J673" s="77">
        <f>+IF(ISNUMBER(DATA!AI969),DATA!AI969,"n/a")</f>
        <v>1.98536712635317E-2</v>
      </c>
      <c r="K673" s="87">
        <f>+IF(ISNUMBER(DATA!AR969),DATA!AR969,"n/a")</f>
        <v>2.39807867670915</v>
      </c>
      <c r="L673" s="77">
        <f>+IF(ISNUMBER(DATA!AS969),DATA!AS969,"n/a")</f>
        <v>3.04467838550459E-2</v>
      </c>
      <c r="R673" s="66"/>
      <c r="S673" s="66"/>
      <c r="T673" s="66"/>
      <c r="U673" s="66"/>
      <c r="V673" s="66"/>
      <c r="W673" s="66"/>
      <c r="X673" s="66"/>
      <c r="Y673" s="66"/>
    </row>
    <row r="674" spans="1:25" x14ac:dyDescent="0.2">
      <c r="A674" s="66" t="s">
        <v>27</v>
      </c>
      <c r="B674" s="66" t="s">
        <v>24</v>
      </c>
      <c r="C674" s="66" t="s">
        <v>26</v>
      </c>
      <c r="D674" s="66" t="s">
        <v>326</v>
      </c>
      <c r="E674" s="87">
        <f>+IF(ISNUMBER(DATA!N970),DATA!N970,"n/a")</f>
        <v>2.22470495161742</v>
      </c>
      <c r="F674" s="77">
        <f>+IF(ISNUMBER(DATA!O970),DATA!O970,"n/a")</f>
        <v>5.4156942030292199E-2</v>
      </c>
      <c r="G674" s="87">
        <f>+IF(ISNUMBER(DATA!X970),DATA!X970,"n/a")</f>
        <v>2.2361736616112302</v>
      </c>
      <c r="H674" s="77">
        <f>+IF(ISNUMBER(DATA!Y970),DATA!Y970,"n/a")</f>
        <v>5.2470533231049901E-2</v>
      </c>
      <c r="I674" s="87">
        <f>+IF(ISNUMBER(DATA!AH970),DATA!AH970,"n/a")</f>
        <v>2.18267707599948</v>
      </c>
      <c r="J674" s="77">
        <f>+IF(ISNUMBER(DATA!AI970),DATA!AI970,"n/a")</f>
        <v>3.5825006980370999E-2</v>
      </c>
      <c r="K674" s="87">
        <f>+IF(ISNUMBER(DATA!AR970),DATA!AR970,"n/a")</f>
        <v>2.1463067438396402</v>
      </c>
      <c r="L674" s="77">
        <f>+IF(ISNUMBER(DATA!AS970),DATA!AS970,"n/a")</f>
        <v>-1.75658162579603E-2</v>
      </c>
      <c r="R674" s="66"/>
      <c r="S674" s="66"/>
      <c r="T674" s="66"/>
      <c r="U674" s="66"/>
      <c r="V674" s="66"/>
      <c r="W674" s="66"/>
      <c r="X674" s="66"/>
      <c r="Y674" s="66"/>
    </row>
    <row r="675" spans="1:25" x14ac:dyDescent="0.2">
      <c r="A675" s="66" t="s">
        <v>27</v>
      </c>
      <c r="B675" s="66" t="s">
        <v>24</v>
      </c>
      <c r="C675" s="66" t="s">
        <v>26</v>
      </c>
      <c r="D675" s="66" t="s">
        <v>327</v>
      </c>
      <c r="E675" s="87">
        <f>+IF(ISNUMBER(DATA!N971),DATA!N971,"n/a")</f>
        <v>2.5802379108579698</v>
      </c>
      <c r="F675" s="77">
        <f>+IF(ISNUMBER(DATA!O971),DATA!O971,"n/a")</f>
        <v>3.84168048930758E-2</v>
      </c>
      <c r="G675" s="87">
        <f>+IF(ISNUMBER(DATA!X971),DATA!X971,"n/a")</f>
        <v>2.5702852959726399</v>
      </c>
      <c r="H675" s="77">
        <f>+IF(ISNUMBER(DATA!Y971),DATA!Y971,"n/a")</f>
        <v>4.4630375842796603E-2</v>
      </c>
      <c r="I675" s="87">
        <f>+IF(ISNUMBER(DATA!AH971),DATA!AH971,"n/a")</f>
        <v>2.51819781285996</v>
      </c>
      <c r="J675" s="77">
        <f>+IF(ISNUMBER(DATA!AI971),DATA!AI971,"n/a")</f>
        <v>4.0151919574520301E-2</v>
      </c>
      <c r="K675" s="87">
        <f>+IF(ISNUMBER(DATA!AR971),DATA!AR971,"n/a")</f>
        <v>2.5084255932444099</v>
      </c>
      <c r="L675" s="77">
        <f>+IF(ISNUMBER(DATA!AS971),DATA!AS971,"n/a")</f>
        <v>3.3475685013456102E-2</v>
      </c>
      <c r="R675" s="66"/>
      <c r="S675" s="66"/>
      <c r="T675" s="66"/>
      <c r="U675" s="66"/>
      <c r="V675" s="66"/>
      <c r="W675" s="66"/>
      <c r="X675" s="66"/>
      <c r="Y675" s="66"/>
    </row>
    <row r="676" spans="1:25" x14ac:dyDescent="0.2">
      <c r="E676" s="90"/>
      <c r="F676" s="77"/>
      <c r="G676" s="91"/>
      <c r="H676" s="77"/>
      <c r="I676" s="91"/>
      <c r="J676" s="82"/>
      <c r="K676" s="91"/>
      <c r="L676" s="77"/>
      <c r="R676" s="66"/>
      <c r="S676" s="66"/>
      <c r="T676" s="66"/>
      <c r="U676" s="66"/>
      <c r="V676" s="66"/>
      <c r="W676" s="66"/>
      <c r="X676" s="66"/>
      <c r="Y676" s="66"/>
    </row>
    <row r="677" spans="1:25" x14ac:dyDescent="0.2">
      <c r="A677" s="66" t="s">
        <v>28</v>
      </c>
      <c r="B677" s="66" t="s">
        <v>23</v>
      </c>
      <c r="C677" s="66" t="s">
        <v>0</v>
      </c>
      <c r="D677" s="66" t="s">
        <v>319</v>
      </c>
      <c r="E677" s="76">
        <f>+IF(ISNUMBER(DATA!F1022),DATA!F1022,"n/a")</f>
        <v>366478.16</v>
      </c>
      <c r="F677" s="77">
        <f>+IF(ISNUMBER(DATA!G1022),DATA!G1022,"n/a")</f>
        <v>1.35965029250783</v>
      </c>
      <c r="G677" s="76">
        <f>+IF(ISNUMBER(DATA!P1022),DATA!P1022,"n/a")</f>
        <v>1094154.5900000001</v>
      </c>
      <c r="H677" s="77">
        <f>+IF(ISNUMBER(DATA!Q1022),DATA!Q1022,"n/a")</f>
        <v>1.3530256839262</v>
      </c>
      <c r="I677" s="76">
        <f>+IF(ISNUMBER(DATA!Z1022),DATA!Z1022,"n/a")</f>
        <v>2111993.46</v>
      </c>
      <c r="J677" s="77">
        <f>+IF(ISNUMBER(DATA!AA1022),DATA!AA1022,"n/a")</f>
        <v>1.23709444341834</v>
      </c>
      <c r="K677" s="76">
        <f>+IF(ISNUMBER(DATA!AJ1022),DATA!AJ1022,"n/a")</f>
        <v>3832557.84</v>
      </c>
      <c r="L677" s="77">
        <f>+IF(ISNUMBER(DATA!AK1022),DATA!AK1022,"n/a")</f>
        <v>0.95053874823015105</v>
      </c>
      <c r="R677" s="66"/>
      <c r="S677" s="66"/>
      <c r="T677" s="66"/>
      <c r="U677" s="66"/>
      <c r="V677" s="66"/>
      <c r="W677" s="66"/>
      <c r="X677" s="66"/>
      <c r="Y677" s="66"/>
    </row>
    <row r="678" spans="1:25" x14ac:dyDescent="0.2">
      <c r="A678" s="66" t="s">
        <v>28</v>
      </c>
      <c r="B678" s="66" t="s">
        <v>23</v>
      </c>
      <c r="C678" s="66" t="s">
        <v>0</v>
      </c>
      <c r="D678" s="66" t="s">
        <v>320</v>
      </c>
      <c r="E678" s="76">
        <f>+IF(ISNUMBER(DATA!F1023),DATA!F1023,"n/a")</f>
        <v>589866.21</v>
      </c>
      <c r="F678" s="77">
        <f>+IF(ISNUMBER(DATA!G1023),DATA!G1023,"n/a")</f>
        <v>0.65683498750589497</v>
      </c>
      <c r="G678" s="76">
        <f>+IF(ISNUMBER(DATA!P1023),DATA!P1023,"n/a")</f>
        <v>1658559.28</v>
      </c>
      <c r="H678" s="77">
        <f>+IF(ISNUMBER(DATA!Q1023),DATA!Q1023,"n/a")</f>
        <v>0.63338166532421003</v>
      </c>
      <c r="I678" s="76">
        <f>+IF(ISNUMBER(DATA!Z1023),DATA!Z1023,"n/a")</f>
        <v>3250770.19</v>
      </c>
      <c r="J678" s="77">
        <f>+IF(ISNUMBER(DATA!AA1023),DATA!AA1023,"n/a")</f>
        <v>0.854022035642925</v>
      </c>
      <c r="K678" s="76">
        <f>+IF(ISNUMBER(DATA!AJ1023),DATA!AJ1023,"n/a")</f>
        <v>5920517.5</v>
      </c>
      <c r="L678" s="77">
        <f>+IF(ISNUMBER(DATA!AK1023),DATA!AK1023,"n/a")</f>
        <v>0.80294794349066001</v>
      </c>
      <c r="R678" s="66"/>
      <c r="S678" s="66"/>
      <c r="T678" s="66"/>
      <c r="U678" s="66"/>
      <c r="V678" s="66"/>
      <c r="W678" s="66"/>
      <c r="X678" s="66"/>
      <c r="Y678" s="66"/>
    </row>
    <row r="679" spans="1:25" x14ac:dyDescent="0.2">
      <c r="A679" s="66" t="s">
        <v>28</v>
      </c>
      <c r="B679" s="66" t="s">
        <v>23</v>
      </c>
      <c r="C679" s="66" t="s">
        <v>0</v>
      </c>
      <c r="D679" s="66" t="s">
        <v>321</v>
      </c>
      <c r="E679" s="76">
        <f>+IF(ISNUMBER(DATA!F1024),DATA!F1024,"n/a")</f>
        <v>549204.51</v>
      </c>
      <c r="F679" s="77">
        <f>+IF(ISNUMBER(DATA!G1024),DATA!G1024,"n/a")</f>
        <v>0.48975721659649701</v>
      </c>
      <c r="G679" s="76">
        <f>+IF(ISNUMBER(DATA!P1024),DATA!P1024,"n/a")</f>
        <v>1540010.31</v>
      </c>
      <c r="H679" s="77">
        <f>+IF(ISNUMBER(DATA!Q1024),DATA!Q1024,"n/a")</f>
        <v>0.50957456944574897</v>
      </c>
      <c r="I679" s="76">
        <f>+IF(ISNUMBER(DATA!Z1024),DATA!Z1024,"n/a")</f>
        <v>2925181.29</v>
      </c>
      <c r="J679" s="77">
        <f>+IF(ISNUMBER(DATA!AA1024),DATA!AA1024,"n/a")</f>
        <v>0.62089313023949599</v>
      </c>
      <c r="K679" s="76">
        <f>+IF(ISNUMBER(DATA!AJ1024),DATA!AJ1024,"n/a")</f>
        <v>5367245.54</v>
      </c>
      <c r="L679" s="77">
        <f>+IF(ISNUMBER(DATA!AK1024),DATA!AK1024,"n/a")</f>
        <v>0.60885670017094096</v>
      </c>
      <c r="R679" s="66"/>
      <c r="S679" s="66"/>
      <c r="T679" s="66"/>
      <c r="U679" s="66"/>
      <c r="V679" s="66"/>
      <c r="W679" s="66"/>
      <c r="X679" s="66"/>
      <c r="Y679" s="66"/>
    </row>
    <row r="680" spans="1:25" x14ac:dyDescent="0.2">
      <c r="A680" s="66" t="s">
        <v>28</v>
      </c>
      <c r="B680" s="66" t="s">
        <v>23</v>
      </c>
      <c r="C680" s="66" t="s">
        <v>0</v>
      </c>
      <c r="D680" s="66" t="s">
        <v>322</v>
      </c>
      <c r="E680" s="76">
        <f>+IF(ISNUMBER(DATA!F1025),DATA!F1025,"n/a")</f>
        <v>782434.44</v>
      </c>
      <c r="F680" s="77">
        <f>+IF(ISNUMBER(DATA!G1025),DATA!G1025,"n/a")</f>
        <v>0.68226623279983201</v>
      </c>
      <c r="G680" s="76">
        <f>+IF(ISNUMBER(DATA!P1025),DATA!P1025,"n/a")</f>
        <v>2412650.73</v>
      </c>
      <c r="H680" s="77">
        <f>+IF(ISNUMBER(DATA!Q1025),DATA!Q1025,"n/a")</f>
        <v>0.82232804333034304</v>
      </c>
      <c r="I680" s="76">
        <f>+IF(ISNUMBER(DATA!Z1025),DATA!Z1025,"n/a")</f>
        <v>4470455.24</v>
      </c>
      <c r="J680" s="77">
        <f>+IF(ISNUMBER(DATA!AA1025),DATA!AA1025,"n/a")</f>
        <v>0.51521770527364497</v>
      </c>
      <c r="K680" s="76">
        <f>+IF(ISNUMBER(DATA!AJ1025),DATA!AJ1025,"n/a")</f>
        <v>8047221.3600000003</v>
      </c>
      <c r="L680" s="77">
        <f>+IF(ISNUMBER(DATA!AK1025),DATA!AK1025,"n/a")</f>
        <v>0.16383766055806701</v>
      </c>
      <c r="R680" s="66"/>
      <c r="S680" s="66"/>
      <c r="T680" s="66"/>
      <c r="U680" s="66"/>
      <c r="V680" s="66"/>
      <c r="W680" s="66"/>
      <c r="X680" s="66"/>
      <c r="Y680" s="66"/>
    </row>
    <row r="681" spans="1:25" x14ac:dyDescent="0.2">
      <c r="A681" s="66" t="s">
        <v>28</v>
      </c>
      <c r="B681" s="66" t="s">
        <v>23</v>
      </c>
      <c r="C681" s="66" t="s">
        <v>0</v>
      </c>
      <c r="D681" s="66" t="s">
        <v>323</v>
      </c>
      <c r="E681" s="76">
        <f>+IF(ISNUMBER(DATA!F1026),DATA!F1026,"n/a")</f>
        <v>297608.43</v>
      </c>
      <c r="F681" s="77">
        <f>+IF(ISNUMBER(DATA!G1026),DATA!G1026,"n/a")</f>
        <v>0.22138994588977201</v>
      </c>
      <c r="G681" s="76">
        <f>+IF(ISNUMBER(DATA!P1026),DATA!P1026,"n/a")</f>
        <v>858852.51</v>
      </c>
      <c r="H681" s="77">
        <f>+IF(ISNUMBER(DATA!Q1026),DATA!Q1026,"n/a")</f>
        <v>0.33246717402201598</v>
      </c>
      <c r="I681" s="76">
        <f>+IF(ISNUMBER(DATA!Z1026),DATA!Z1026,"n/a")</f>
        <v>1621873.25</v>
      </c>
      <c r="J681" s="77">
        <f>+IF(ISNUMBER(DATA!AA1026),DATA!AA1026,"n/a")</f>
        <v>0.65846792523406295</v>
      </c>
      <c r="K681" s="76">
        <f>+IF(ISNUMBER(DATA!AJ1026),DATA!AJ1026,"n/a")</f>
        <v>3109451.99</v>
      </c>
      <c r="L681" s="77">
        <f>+IF(ISNUMBER(DATA!AK1026),DATA!AK1026,"n/a")</f>
        <v>0.82667684929653995</v>
      </c>
      <c r="R681" s="66"/>
      <c r="S681" s="66"/>
      <c r="T681" s="66"/>
      <c r="U681" s="66"/>
      <c r="V681" s="66"/>
      <c r="W681" s="66"/>
      <c r="X681" s="66"/>
      <c r="Y681" s="66"/>
    </row>
    <row r="682" spans="1:25" x14ac:dyDescent="0.2">
      <c r="A682" s="66" t="s">
        <v>28</v>
      </c>
      <c r="B682" s="66" t="s">
        <v>23</v>
      </c>
      <c r="C682" s="66" t="s">
        <v>0</v>
      </c>
      <c r="D682" s="66" t="s">
        <v>324</v>
      </c>
      <c r="E682" s="76">
        <f>+IF(ISNUMBER(DATA!F1027),DATA!F1027,"n/a")</f>
        <v>521209.65</v>
      </c>
      <c r="F682" s="77">
        <f>+IF(ISNUMBER(DATA!G1027),DATA!G1027,"n/a")</f>
        <v>0.34494304070405601</v>
      </c>
      <c r="G682" s="76">
        <f>+IF(ISNUMBER(DATA!P1027),DATA!P1027,"n/a")</f>
        <v>1427870.76</v>
      </c>
      <c r="H682" s="77">
        <f>+IF(ISNUMBER(DATA!Q1027),DATA!Q1027,"n/a")</f>
        <v>0.37251904340682501</v>
      </c>
      <c r="I682" s="76">
        <f>+IF(ISNUMBER(DATA!Z1027),DATA!Z1027,"n/a")</f>
        <v>2677762.7799999998</v>
      </c>
      <c r="J682" s="77">
        <f>+IF(ISNUMBER(DATA!AA1027),DATA!AA1027,"n/a")</f>
        <v>0.60550434111252704</v>
      </c>
      <c r="K682" s="76">
        <f>+IF(ISNUMBER(DATA!AJ1027),DATA!AJ1027,"n/a")</f>
        <v>4832190.8</v>
      </c>
      <c r="L682" s="77">
        <f>+IF(ISNUMBER(DATA!AK1027),DATA!AK1027,"n/a")</f>
        <v>0.73597677860611499</v>
      </c>
      <c r="R682" s="66"/>
      <c r="S682" s="66"/>
      <c r="T682" s="66"/>
      <c r="U682" s="66"/>
      <c r="V682" s="66"/>
      <c r="W682" s="66"/>
      <c r="X682" s="66"/>
      <c r="Y682" s="66"/>
    </row>
    <row r="683" spans="1:25" x14ac:dyDescent="0.2">
      <c r="A683" s="66" t="s">
        <v>28</v>
      </c>
      <c r="B683" s="66" t="s">
        <v>23</v>
      </c>
      <c r="C683" s="66" t="s">
        <v>0</v>
      </c>
      <c r="D683" s="66" t="s">
        <v>325</v>
      </c>
      <c r="E683" s="76">
        <f>+IF(ISNUMBER(DATA!F1028),DATA!F1028,"n/a")</f>
        <v>611176.93999999994</v>
      </c>
      <c r="F683" s="77">
        <f>+IF(ISNUMBER(DATA!G1028),DATA!G1028,"n/a")</f>
        <v>3.87005148746523E-2</v>
      </c>
      <c r="G683" s="76">
        <f>+IF(ISNUMBER(DATA!P1028),DATA!P1028,"n/a")</f>
        <v>1681000.81</v>
      </c>
      <c r="H683" s="77">
        <f>+IF(ISNUMBER(DATA!Q1028),DATA!Q1028,"n/a")</f>
        <v>5.7918678604447701E-2</v>
      </c>
      <c r="I683" s="76">
        <f>+IF(ISNUMBER(DATA!Z1028),DATA!Z1028,"n/a")</f>
        <v>3311374.21</v>
      </c>
      <c r="J683" s="77">
        <f>+IF(ISNUMBER(DATA!AA1028),DATA!AA1028,"n/a")</f>
        <v>0.13937277312159799</v>
      </c>
      <c r="K683" s="76">
        <f>+IF(ISNUMBER(DATA!AJ1028),DATA!AJ1028,"n/a")</f>
        <v>6669745.0599999996</v>
      </c>
      <c r="L683" s="77">
        <f>+IF(ISNUMBER(DATA!AK1028),DATA!AK1028,"n/a")</f>
        <v>0.323166556837991</v>
      </c>
      <c r="R683" s="66"/>
      <c r="S683" s="66"/>
      <c r="T683" s="66"/>
      <c r="U683" s="66"/>
      <c r="V683" s="66"/>
      <c r="W683" s="66"/>
      <c r="X683" s="66"/>
      <c r="Y683" s="66"/>
    </row>
    <row r="684" spans="1:25" x14ac:dyDescent="0.2">
      <c r="A684" s="66" t="s">
        <v>28</v>
      </c>
      <c r="B684" s="66" t="s">
        <v>23</v>
      </c>
      <c r="C684" s="66" t="s">
        <v>0</v>
      </c>
      <c r="D684" s="66" t="s">
        <v>326</v>
      </c>
      <c r="E684" s="76">
        <f>+IF(ISNUMBER(DATA!F1029),DATA!F1029,"n/a")</f>
        <v>624184.12</v>
      </c>
      <c r="F684" s="77">
        <f>+IF(ISNUMBER(DATA!G1029),DATA!G1029,"n/a")</f>
        <v>0.487408109940414</v>
      </c>
      <c r="G684" s="76">
        <f>+IF(ISNUMBER(DATA!P1029),DATA!P1029,"n/a")</f>
        <v>1900808.98</v>
      </c>
      <c r="H684" s="77">
        <f>+IF(ISNUMBER(DATA!Q1029),DATA!Q1029,"n/a")</f>
        <v>1.0640839662958199</v>
      </c>
      <c r="I684" s="76">
        <f>+IF(ISNUMBER(DATA!Z1029),DATA!Z1029,"n/a")</f>
        <v>3505831.29</v>
      </c>
      <c r="J684" s="77">
        <f>+IF(ISNUMBER(DATA!AA1029),DATA!AA1029,"n/a")</f>
        <v>1.3053036542701899</v>
      </c>
      <c r="K684" s="76">
        <f>+IF(ISNUMBER(DATA!AJ1029),DATA!AJ1029,"n/a")</f>
        <v>6319311.96</v>
      </c>
      <c r="L684" s="77">
        <f>+IF(ISNUMBER(DATA!AK1029),DATA!AK1029,"n/a")</f>
        <v>1.35269553829986</v>
      </c>
      <c r="R684" s="66"/>
      <c r="S684" s="66"/>
      <c r="T684" s="66"/>
      <c r="U684" s="66"/>
      <c r="V684" s="66"/>
      <c r="W684" s="66"/>
      <c r="X684" s="66"/>
      <c r="Y684" s="66"/>
    </row>
    <row r="685" spans="1:25" x14ac:dyDescent="0.2">
      <c r="A685" s="66" t="s">
        <v>28</v>
      </c>
      <c r="B685" s="66" t="s">
        <v>23</v>
      </c>
      <c r="C685" s="66" t="s">
        <v>0</v>
      </c>
      <c r="D685" s="66" t="s">
        <v>327</v>
      </c>
      <c r="E685" s="76">
        <f>+IF(ISNUMBER(DATA!F1030),DATA!F1030,"n/a")</f>
        <v>4342162.49</v>
      </c>
      <c r="F685" s="77">
        <f>+IF(ISNUMBER(DATA!G1030),DATA!G1030,"n/a")</f>
        <v>0.45498308551635303</v>
      </c>
      <c r="G685" s="76">
        <f>+IF(ISNUMBER(DATA!P1030),DATA!P1030,"n/a")</f>
        <v>12573907.869999999</v>
      </c>
      <c r="H685" s="77">
        <f>+IF(ISNUMBER(DATA!Q1030),DATA!Q1030,"n/a")</f>
        <v>0.56796213123488504</v>
      </c>
      <c r="I685" s="76">
        <f>+IF(ISNUMBER(DATA!Z1030),DATA!Z1030,"n/a")</f>
        <v>23875241.719999999</v>
      </c>
      <c r="J685" s="77">
        <f>+IF(ISNUMBER(DATA!AA1030),DATA!AA1030,"n/a")</f>
        <v>0.643693249651213</v>
      </c>
      <c r="K685" s="76">
        <f>+IF(ISNUMBER(DATA!AJ1030),DATA!AJ1030,"n/a")</f>
        <v>44098242.259999998</v>
      </c>
      <c r="L685" s="77">
        <f>+IF(ISNUMBER(DATA!AK1030),DATA!AK1030,"n/a")</f>
        <v>0.59132493267852604</v>
      </c>
      <c r="R685" s="66"/>
      <c r="S685" s="66"/>
      <c r="T685" s="66"/>
      <c r="U685" s="66"/>
      <c r="V685" s="66"/>
      <c r="W685" s="66"/>
      <c r="X685" s="66"/>
      <c r="Y685" s="66"/>
    </row>
    <row r="686" spans="1:25" x14ac:dyDescent="0.2">
      <c r="E686" s="80"/>
      <c r="F686" s="77"/>
      <c r="G686" s="81"/>
      <c r="H686" s="77"/>
      <c r="I686" s="81"/>
      <c r="J686" s="82"/>
      <c r="K686" s="81"/>
      <c r="L686" s="77"/>
      <c r="R686" s="66"/>
      <c r="S686" s="66"/>
      <c r="T686" s="66"/>
      <c r="U686" s="66"/>
      <c r="V686" s="66"/>
      <c r="W686" s="66"/>
      <c r="X686" s="66"/>
      <c r="Y686" s="66"/>
    </row>
    <row r="687" spans="1:25" x14ac:dyDescent="0.2">
      <c r="A687" s="66" t="s">
        <v>28</v>
      </c>
      <c r="B687" s="66" t="s">
        <v>23</v>
      </c>
      <c r="C687" s="66" t="s">
        <v>9</v>
      </c>
      <c r="D687" s="66" t="s">
        <v>319</v>
      </c>
      <c r="E687" s="86">
        <f>+IF(ISNUMBER(DATA!H1022),DATA!H1022,"n/a")</f>
        <v>60204.33</v>
      </c>
      <c r="F687" s="77">
        <f>+IF(ISNUMBER(DATA!I1022),DATA!I1022,"n/a")</f>
        <v>2.1492512173700602</v>
      </c>
      <c r="G687" s="86">
        <f>+IF(ISNUMBER(DATA!R1022),DATA!R1022,"n/a")</f>
        <v>177476.82</v>
      </c>
      <c r="H687" s="77">
        <f>+IF(ISNUMBER(DATA!S1022),DATA!S1022,"n/a")</f>
        <v>2.1577488199597199</v>
      </c>
      <c r="I687" s="86">
        <f>+IF(ISNUMBER(DATA!AB1022),DATA!AB1022,"n/a")</f>
        <v>340371.97</v>
      </c>
      <c r="J687" s="77">
        <f>+IF(ISNUMBER(DATA!AC1022),DATA!AC1022,"n/a")</f>
        <v>1.9548424862862801</v>
      </c>
      <c r="K687" s="86">
        <f>+IF(ISNUMBER(DATA!AL1022),DATA!AL1022,"n/a")</f>
        <v>610241.4</v>
      </c>
      <c r="L687" s="77">
        <f>+IF(ISNUMBER(DATA!AM1022),DATA!AM1022,"n/a")</f>
        <v>1.4765788031898699</v>
      </c>
      <c r="R687" s="66"/>
      <c r="S687" s="66"/>
      <c r="T687" s="66"/>
      <c r="U687" s="66"/>
      <c r="V687" s="66"/>
      <c r="W687" s="66"/>
      <c r="X687" s="66"/>
      <c r="Y687" s="66"/>
    </row>
    <row r="688" spans="1:25" x14ac:dyDescent="0.2">
      <c r="A688" s="66" t="s">
        <v>28</v>
      </c>
      <c r="B688" s="66" t="s">
        <v>23</v>
      </c>
      <c r="C688" s="66" t="s">
        <v>9</v>
      </c>
      <c r="D688" s="66" t="s">
        <v>320</v>
      </c>
      <c r="E688" s="86">
        <f>+IF(ISNUMBER(DATA!H1023),DATA!H1023,"n/a")</f>
        <v>110548.56</v>
      </c>
      <c r="F688" s="77">
        <f>+IF(ISNUMBER(DATA!I1023),DATA!I1023,"n/a")</f>
        <v>0.686448844710286</v>
      </c>
      <c r="G688" s="86">
        <f>+IF(ISNUMBER(DATA!R1023),DATA!R1023,"n/a")</f>
        <v>301486.5</v>
      </c>
      <c r="H688" s="77">
        <f>+IF(ISNUMBER(DATA!S1023),DATA!S1023,"n/a")</f>
        <v>0.67705196774286702</v>
      </c>
      <c r="I688" s="86">
        <f>+IF(ISNUMBER(DATA!AB1023),DATA!AB1023,"n/a")</f>
        <v>595539.57999999996</v>
      </c>
      <c r="J688" s="77">
        <f>+IF(ISNUMBER(DATA!AC1023),DATA!AC1023,"n/a")</f>
        <v>1.04324200848697</v>
      </c>
      <c r="K688" s="86">
        <f>+IF(ISNUMBER(DATA!AL1023),DATA!AL1023,"n/a")</f>
        <v>1076913.45</v>
      </c>
      <c r="L688" s="77">
        <f>+IF(ISNUMBER(DATA!AM1023),DATA!AM1023,"n/a")</f>
        <v>1.17714569797016</v>
      </c>
      <c r="R688" s="66"/>
      <c r="S688" s="66"/>
      <c r="T688" s="66"/>
      <c r="U688" s="66"/>
      <c r="V688" s="66"/>
      <c r="W688" s="66"/>
      <c r="X688" s="66"/>
      <c r="Y688" s="66"/>
    </row>
    <row r="689" spans="1:25" x14ac:dyDescent="0.2">
      <c r="A689" s="66" t="s">
        <v>28</v>
      </c>
      <c r="B689" s="66" t="s">
        <v>23</v>
      </c>
      <c r="C689" s="66" t="s">
        <v>9</v>
      </c>
      <c r="D689" s="66" t="s">
        <v>321</v>
      </c>
      <c r="E689" s="86">
        <f>+IF(ISNUMBER(DATA!H1024),DATA!H1024,"n/a")</f>
        <v>106083.81</v>
      </c>
      <c r="F689" s="77">
        <f>+IF(ISNUMBER(DATA!I1024),DATA!I1024,"n/a")</f>
        <v>0.90845553240632904</v>
      </c>
      <c r="G689" s="86">
        <f>+IF(ISNUMBER(DATA!R1024),DATA!R1024,"n/a")</f>
        <v>299336.59000000003</v>
      </c>
      <c r="H689" s="77">
        <f>+IF(ISNUMBER(DATA!S1024),DATA!S1024,"n/a")</f>
        <v>0.95728878348415003</v>
      </c>
      <c r="I689" s="86">
        <f>+IF(ISNUMBER(DATA!AB1024),DATA!AB1024,"n/a")</f>
        <v>555638.41</v>
      </c>
      <c r="J689" s="77">
        <f>+IF(ISNUMBER(DATA!AC1024),DATA!AC1024,"n/a")</f>
        <v>1.07958328720466</v>
      </c>
      <c r="K689" s="86">
        <f>+IF(ISNUMBER(DATA!AL1024),DATA!AL1024,"n/a")</f>
        <v>948408.82</v>
      </c>
      <c r="L689" s="77">
        <f>+IF(ISNUMBER(DATA!AM1024),DATA!AM1024,"n/a")</f>
        <v>1.03500458569127</v>
      </c>
      <c r="R689" s="66"/>
      <c r="S689" s="66"/>
      <c r="T689" s="66"/>
      <c r="U689" s="66"/>
      <c r="V689" s="66"/>
      <c r="W689" s="66"/>
      <c r="X689" s="66"/>
      <c r="Y689" s="66"/>
    </row>
    <row r="690" spans="1:25" x14ac:dyDescent="0.2">
      <c r="A690" s="66" t="s">
        <v>28</v>
      </c>
      <c r="B690" s="66" t="s">
        <v>23</v>
      </c>
      <c r="C690" s="66" t="s">
        <v>9</v>
      </c>
      <c r="D690" s="66" t="s">
        <v>322</v>
      </c>
      <c r="E690" s="86">
        <f>+IF(ISNUMBER(DATA!H1025),DATA!H1025,"n/a")</f>
        <v>192621.92</v>
      </c>
      <c r="F690" s="77">
        <f>+IF(ISNUMBER(DATA!I1025),DATA!I1025,"n/a")</f>
        <v>1.7486004566210001</v>
      </c>
      <c r="G690" s="86">
        <f>+IF(ISNUMBER(DATA!R1025),DATA!R1025,"n/a")</f>
        <v>609718.39</v>
      </c>
      <c r="H690" s="77">
        <f>+IF(ISNUMBER(DATA!S1025),DATA!S1025,"n/a")</f>
        <v>2.3219214761112399</v>
      </c>
      <c r="I690" s="86">
        <f>+IF(ISNUMBER(DATA!AB1025),DATA!AB1025,"n/a")</f>
        <v>1074160.75</v>
      </c>
      <c r="J690" s="77">
        <f>+IF(ISNUMBER(DATA!AC1025),DATA!AC1025,"n/a")</f>
        <v>1.5922731028371899</v>
      </c>
      <c r="K690" s="86">
        <f>+IF(ISNUMBER(DATA!AL1025),DATA!AL1025,"n/a")</f>
        <v>1715110.28</v>
      </c>
      <c r="L690" s="77">
        <f>+IF(ISNUMBER(DATA!AM1025),DATA!AM1025,"n/a")</f>
        <v>0.69627465958970403</v>
      </c>
      <c r="R690" s="66"/>
      <c r="S690" s="66"/>
      <c r="T690" s="66"/>
      <c r="U690" s="66"/>
      <c r="V690" s="66"/>
      <c r="W690" s="66"/>
      <c r="X690" s="66"/>
      <c r="Y690" s="66"/>
    </row>
    <row r="691" spans="1:25" x14ac:dyDescent="0.2">
      <c r="A691" s="66" t="s">
        <v>28</v>
      </c>
      <c r="B691" s="66" t="s">
        <v>23</v>
      </c>
      <c r="C691" s="66" t="s">
        <v>9</v>
      </c>
      <c r="D691" s="66" t="s">
        <v>323</v>
      </c>
      <c r="E691" s="86">
        <f>+IF(ISNUMBER(DATA!H1026),DATA!H1026,"n/a")</f>
        <v>54453.26</v>
      </c>
      <c r="F691" s="77">
        <f>+IF(ISNUMBER(DATA!I1026),DATA!I1026,"n/a")</f>
        <v>0.220488089802822</v>
      </c>
      <c r="G691" s="86">
        <f>+IF(ISNUMBER(DATA!R1026),DATA!R1026,"n/a")</f>
        <v>156448.67000000001</v>
      </c>
      <c r="H691" s="77">
        <f>+IF(ISNUMBER(DATA!S1026),DATA!S1026,"n/a")</f>
        <v>0.33760003871335598</v>
      </c>
      <c r="I691" s="86">
        <f>+IF(ISNUMBER(DATA!AB1026),DATA!AB1026,"n/a")</f>
        <v>293714.94</v>
      </c>
      <c r="J691" s="77">
        <f>+IF(ISNUMBER(DATA!AC1026),DATA!AC1026,"n/a")</f>
        <v>0.72574890872645104</v>
      </c>
      <c r="K691" s="86">
        <f>+IF(ISNUMBER(DATA!AL1026),DATA!AL1026,"n/a")</f>
        <v>558528.92000000004</v>
      </c>
      <c r="L691" s="77">
        <f>+IF(ISNUMBER(DATA!AM1026),DATA!AM1026,"n/a")</f>
        <v>1.0410096353688501</v>
      </c>
      <c r="R691" s="66"/>
      <c r="S691" s="66"/>
      <c r="T691" s="66"/>
      <c r="U691" s="66"/>
      <c r="V691" s="66"/>
      <c r="W691" s="66"/>
      <c r="X691" s="66"/>
      <c r="Y691" s="66"/>
    </row>
    <row r="692" spans="1:25" x14ac:dyDescent="0.2">
      <c r="A692" s="66" t="s">
        <v>28</v>
      </c>
      <c r="B692" s="66" t="s">
        <v>23</v>
      </c>
      <c r="C692" s="66" t="s">
        <v>9</v>
      </c>
      <c r="D692" s="66" t="s">
        <v>324</v>
      </c>
      <c r="E692" s="86">
        <f>+IF(ISNUMBER(DATA!H1027),DATA!H1027,"n/a")</f>
        <v>94023.4</v>
      </c>
      <c r="F692" s="77">
        <f>+IF(ISNUMBER(DATA!I1027),DATA!I1027,"n/a")</f>
        <v>0.324963153349004</v>
      </c>
      <c r="G692" s="86">
        <f>+IF(ISNUMBER(DATA!R1027),DATA!R1027,"n/a")</f>
        <v>256138.43</v>
      </c>
      <c r="H692" s="77">
        <f>+IF(ISNUMBER(DATA!S1027),DATA!S1027,"n/a")</f>
        <v>0.34124654796033099</v>
      </c>
      <c r="I692" s="86">
        <f>+IF(ISNUMBER(DATA!AB1027),DATA!AB1027,"n/a")</f>
        <v>487321.66</v>
      </c>
      <c r="J692" s="77">
        <f>+IF(ISNUMBER(DATA!AC1027),DATA!AC1027,"n/a")</f>
        <v>0.67273451344262003</v>
      </c>
      <c r="K692" s="86">
        <f>+IF(ISNUMBER(DATA!AL1027),DATA!AL1027,"n/a")</f>
        <v>882717.58</v>
      </c>
      <c r="L692" s="77">
        <f>+IF(ISNUMBER(DATA!AM1027),DATA!AM1027,"n/a")</f>
        <v>0.98919483314509904</v>
      </c>
      <c r="R692" s="66"/>
      <c r="S692" s="66"/>
      <c r="T692" s="66"/>
      <c r="U692" s="66"/>
      <c r="V692" s="66"/>
      <c r="W692" s="66"/>
      <c r="X692" s="66"/>
      <c r="Y692" s="66"/>
    </row>
    <row r="693" spans="1:25" x14ac:dyDescent="0.2">
      <c r="A693" s="66" t="s">
        <v>28</v>
      </c>
      <c r="B693" s="66" t="s">
        <v>23</v>
      </c>
      <c r="C693" s="66" t="s">
        <v>9</v>
      </c>
      <c r="D693" s="66" t="s">
        <v>325</v>
      </c>
      <c r="E693" s="86">
        <f>+IF(ISNUMBER(DATA!H1028),DATA!H1028,"n/a")</f>
        <v>114318.31</v>
      </c>
      <c r="F693" s="77">
        <f>+IF(ISNUMBER(DATA!I1028),DATA!I1028,"n/a")</f>
        <v>4.73121461421478E-2</v>
      </c>
      <c r="G693" s="86">
        <f>+IF(ISNUMBER(DATA!R1028),DATA!R1028,"n/a")</f>
        <v>309433.62</v>
      </c>
      <c r="H693" s="77">
        <f>+IF(ISNUMBER(DATA!S1028),DATA!S1028,"n/a")</f>
        <v>5.6988261224267298E-2</v>
      </c>
      <c r="I693" s="86">
        <f>+IF(ISNUMBER(DATA!AB1028),DATA!AB1028,"n/a")</f>
        <v>608057.67000000004</v>
      </c>
      <c r="J693" s="77">
        <f>+IF(ISNUMBER(DATA!AC1028),DATA!AC1028,"n/a")</f>
        <v>0.18579221407011101</v>
      </c>
      <c r="K693" s="86">
        <f>+IF(ISNUMBER(DATA!AL1028),DATA!AL1028,"n/a")</f>
        <v>1219010.32</v>
      </c>
      <c r="L693" s="77">
        <f>+IF(ISNUMBER(DATA!AM1028),DATA!AM1028,"n/a")</f>
        <v>0.50321785783033601</v>
      </c>
      <c r="R693" s="66"/>
      <c r="S693" s="66"/>
      <c r="T693" s="66"/>
      <c r="U693" s="66"/>
      <c r="V693" s="66"/>
      <c r="W693" s="66"/>
      <c r="X693" s="66"/>
      <c r="Y693" s="66"/>
    </row>
    <row r="694" spans="1:25" x14ac:dyDescent="0.2">
      <c r="A694" s="66" t="s">
        <v>28</v>
      </c>
      <c r="B694" s="66" t="s">
        <v>23</v>
      </c>
      <c r="C694" s="66" t="s">
        <v>9</v>
      </c>
      <c r="D694" s="66" t="s">
        <v>326</v>
      </c>
      <c r="E694" s="86">
        <f>+IF(ISNUMBER(DATA!H1029),DATA!H1029,"n/a")</f>
        <v>119216.23</v>
      </c>
      <c r="F694" s="77">
        <f>+IF(ISNUMBER(DATA!I1029),DATA!I1029,"n/a")</f>
        <v>0.41792486401905998</v>
      </c>
      <c r="G694" s="86">
        <f>+IF(ISNUMBER(DATA!R1029),DATA!R1029,"n/a")</f>
        <v>358709.07</v>
      </c>
      <c r="H694" s="77">
        <f>+IF(ISNUMBER(DATA!S1029),DATA!S1029,"n/a")</f>
        <v>1.1193406777925601</v>
      </c>
      <c r="I694" s="86">
        <f>+IF(ISNUMBER(DATA!AB1029),DATA!AB1029,"n/a")</f>
        <v>674394.77</v>
      </c>
      <c r="J694" s="77">
        <f>+IF(ISNUMBER(DATA!AC1029),DATA!AC1029,"n/a")</f>
        <v>1.6044201183128</v>
      </c>
      <c r="K694" s="86">
        <f>+IF(ISNUMBER(DATA!AL1029),DATA!AL1029,"n/a")</f>
        <v>1242446.71</v>
      </c>
      <c r="L694" s="77">
        <f>+IF(ISNUMBER(DATA!AM1029),DATA!AM1029,"n/a")</f>
        <v>2.0122747034030799</v>
      </c>
      <c r="R694" s="66"/>
      <c r="S694" s="66"/>
      <c r="T694" s="66"/>
      <c r="U694" s="66"/>
      <c r="V694" s="66"/>
      <c r="W694" s="66"/>
      <c r="X694" s="66"/>
      <c r="Y694" s="66"/>
    </row>
    <row r="695" spans="1:25" x14ac:dyDescent="0.2">
      <c r="A695" s="66" t="s">
        <v>28</v>
      </c>
      <c r="B695" s="66" t="s">
        <v>23</v>
      </c>
      <c r="C695" s="66" t="s">
        <v>9</v>
      </c>
      <c r="D695" s="66" t="s">
        <v>327</v>
      </c>
      <c r="E695" s="86">
        <f>+IF(ISNUMBER(DATA!H1030),DATA!H1030,"n/a")</f>
        <v>851469.84</v>
      </c>
      <c r="F695" s="77">
        <f>+IF(ISNUMBER(DATA!I1030),DATA!I1030,"n/a")</f>
        <v>0.64013788202023103</v>
      </c>
      <c r="G695" s="86">
        <f>+IF(ISNUMBER(DATA!R1030),DATA!R1030,"n/a")</f>
        <v>2468747.9</v>
      </c>
      <c r="H695" s="77">
        <f>+IF(ISNUMBER(DATA!S1030),DATA!S1030,"n/a")</f>
        <v>0.83906714419555395</v>
      </c>
      <c r="I695" s="86">
        <f>+IF(ISNUMBER(DATA!AB1030),DATA!AB1030,"n/a")</f>
        <v>4629199.4000000004</v>
      </c>
      <c r="J695" s="77">
        <f>+IF(ISNUMBER(DATA!AC1030),DATA!AC1030,"n/a")</f>
        <v>0.99407871576351703</v>
      </c>
      <c r="K695" s="86">
        <f>+IF(ISNUMBER(DATA!AL1030),DATA!AL1030,"n/a")</f>
        <v>8253376.79</v>
      </c>
      <c r="L695" s="77">
        <f>+IF(ISNUMBER(DATA!AM1030),DATA!AM1030,"n/a")</f>
        <v>0.984459429785978</v>
      </c>
      <c r="R695" s="66"/>
      <c r="S695" s="66"/>
      <c r="T695" s="66"/>
      <c r="U695" s="66"/>
      <c r="V695" s="66"/>
      <c r="W695" s="66"/>
      <c r="X695" s="66"/>
      <c r="Y695" s="66"/>
    </row>
    <row r="696" spans="1:25" x14ac:dyDescent="0.2">
      <c r="E696" s="80"/>
      <c r="F696" s="77"/>
      <c r="G696" s="81"/>
      <c r="H696" s="77"/>
      <c r="I696" s="81"/>
      <c r="J696" s="82"/>
      <c r="K696" s="81"/>
      <c r="L696" s="77"/>
      <c r="R696" s="66"/>
      <c r="S696" s="66"/>
      <c r="T696" s="66"/>
      <c r="U696" s="66"/>
      <c r="V696" s="66"/>
      <c r="W696" s="66"/>
      <c r="X696" s="66"/>
      <c r="Y696" s="66"/>
    </row>
    <row r="697" spans="1:25" x14ac:dyDescent="0.2">
      <c r="A697" s="66" t="s">
        <v>28</v>
      </c>
      <c r="B697" s="66" t="s">
        <v>23</v>
      </c>
      <c r="C697" s="66" t="s">
        <v>25</v>
      </c>
      <c r="D697" s="66" t="s">
        <v>319</v>
      </c>
      <c r="E697" s="86">
        <f>+IF(ISNUMBER(DATA!J1022),DATA!J1022,"n/a")</f>
        <v>113228.41</v>
      </c>
      <c r="F697" s="77">
        <f>+IF(ISNUMBER(DATA!K1022),DATA!K1022,"n/a")</f>
        <v>1.7468636116851199</v>
      </c>
      <c r="G697" s="86">
        <f>+IF(ISNUMBER(DATA!T1022),DATA!T1022,"n/a")</f>
        <v>330228.2</v>
      </c>
      <c r="H697" s="77">
        <f>+IF(ISNUMBER(DATA!U1022),DATA!U1022,"n/a")</f>
        <v>1.73434693150417</v>
      </c>
      <c r="I697" s="86">
        <f>+IF(ISNUMBER(DATA!AD1022),DATA!AD1022,"n/a")</f>
        <v>643382.88</v>
      </c>
      <c r="J697" s="77">
        <f>+IF(ISNUMBER(DATA!AE1022),DATA!AE1022,"n/a")</f>
        <v>1.6445273474175199</v>
      </c>
      <c r="K697" s="86">
        <f>+IF(ISNUMBER(DATA!AN1022),DATA!AN1022,"n/a")</f>
        <v>1196165.27</v>
      </c>
      <c r="L697" s="77">
        <f>+IF(ISNUMBER(DATA!AO1022),DATA!AO1022,"n/a")</f>
        <v>1.3002739890091699</v>
      </c>
      <c r="R697" s="66"/>
      <c r="S697" s="66"/>
      <c r="T697" s="66"/>
      <c r="U697" s="66"/>
      <c r="V697" s="66"/>
      <c r="W697" s="66"/>
      <c r="X697" s="66"/>
      <c r="Y697" s="66"/>
    </row>
    <row r="698" spans="1:25" x14ac:dyDescent="0.2">
      <c r="A698" s="66" t="s">
        <v>28</v>
      </c>
      <c r="B698" s="66" t="s">
        <v>23</v>
      </c>
      <c r="C698" s="66" t="s">
        <v>25</v>
      </c>
      <c r="D698" s="66" t="s">
        <v>320</v>
      </c>
      <c r="E698" s="86">
        <f>+IF(ISNUMBER(DATA!J1023),DATA!J1023,"n/a")</f>
        <v>210208.89</v>
      </c>
      <c r="F698" s="77">
        <f>+IF(ISNUMBER(DATA!K1023),DATA!K1023,"n/a")</f>
        <v>0.67771667468909103</v>
      </c>
      <c r="G698" s="86">
        <f>+IF(ISNUMBER(DATA!T1023),DATA!T1023,"n/a")</f>
        <v>572002.32999999996</v>
      </c>
      <c r="H698" s="77">
        <f>+IF(ISNUMBER(DATA!U1023),DATA!U1023,"n/a")</f>
        <v>0.65435195610270203</v>
      </c>
      <c r="I698" s="86">
        <f>+IF(ISNUMBER(DATA!AD1023),DATA!AD1023,"n/a")</f>
        <v>1139648.49</v>
      </c>
      <c r="J698" s="77">
        <f>+IF(ISNUMBER(DATA!AE1023),DATA!AE1023,"n/a")</f>
        <v>0.94380299722828798</v>
      </c>
      <c r="K698" s="86">
        <f>+IF(ISNUMBER(DATA!AN1023),DATA!AN1023,"n/a")</f>
        <v>2081822.28</v>
      </c>
      <c r="L698" s="77">
        <f>+IF(ISNUMBER(DATA!AO1023),DATA!AO1023,"n/a")</f>
        <v>0.937228566525665</v>
      </c>
      <c r="R698" s="66"/>
      <c r="S698" s="66"/>
      <c r="T698" s="66"/>
      <c r="U698" s="66"/>
      <c r="V698" s="66"/>
      <c r="W698" s="66"/>
      <c r="X698" s="66"/>
      <c r="Y698" s="66"/>
    </row>
    <row r="699" spans="1:25" x14ac:dyDescent="0.2">
      <c r="A699" s="66" t="s">
        <v>28</v>
      </c>
      <c r="B699" s="66" t="s">
        <v>23</v>
      </c>
      <c r="C699" s="66" t="s">
        <v>25</v>
      </c>
      <c r="D699" s="66" t="s">
        <v>321</v>
      </c>
      <c r="E699" s="86">
        <f>+IF(ISNUMBER(DATA!J1024),DATA!J1024,"n/a")</f>
        <v>184851.79</v>
      </c>
      <c r="F699" s="77">
        <f>+IF(ISNUMBER(DATA!K1024),DATA!K1024,"n/a")</f>
        <v>0.66963187164055904</v>
      </c>
      <c r="G699" s="86">
        <f>+IF(ISNUMBER(DATA!T1024),DATA!T1024,"n/a")</f>
        <v>513156.49</v>
      </c>
      <c r="H699" s="77">
        <f>+IF(ISNUMBER(DATA!U1024),DATA!U1024,"n/a")</f>
        <v>0.68466992410266503</v>
      </c>
      <c r="I699" s="86">
        <f>+IF(ISNUMBER(DATA!AD1024),DATA!AD1024,"n/a")</f>
        <v>981418.04</v>
      </c>
      <c r="J699" s="77">
        <f>+IF(ISNUMBER(DATA!AE1024),DATA!AE1024,"n/a")</f>
        <v>0.78961733582518501</v>
      </c>
      <c r="K699" s="86">
        <f>+IF(ISNUMBER(DATA!AN1024),DATA!AN1024,"n/a")</f>
        <v>1759669.58</v>
      </c>
      <c r="L699" s="77">
        <f>+IF(ISNUMBER(DATA!AO1024),DATA!AO1024,"n/a")</f>
        <v>0.71121555332684105</v>
      </c>
      <c r="R699" s="66"/>
      <c r="S699" s="66"/>
      <c r="T699" s="66"/>
      <c r="U699" s="66"/>
      <c r="V699" s="66"/>
      <c r="W699" s="66"/>
      <c r="X699" s="66"/>
      <c r="Y699" s="66"/>
    </row>
    <row r="700" spans="1:25" x14ac:dyDescent="0.2">
      <c r="A700" s="66" t="s">
        <v>28</v>
      </c>
      <c r="B700" s="66" t="s">
        <v>23</v>
      </c>
      <c r="C700" s="66" t="s">
        <v>25</v>
      </c>
      <c r="D700" s="66" t="s">
        <v>322</v>
      </c>
      <c r="E700" s="86">
        <f>+IF(ISNUMBER(DATA!J1025),DATA!J1025,"n/a")</f>
        <v>254397.74</v>
      </c>
      <c r="F700" s="77">
        <f>+IF(ISNUMBER(DATA!K1025),DATA!K1025,"n/a")</f>
        <v>0.64721080186209001</v>
      </c>
      <c r="G700" s="86">
        <f>+IF(ISNUMBER(DATA!T1025),DATA!T1025,"n/a")</f>
        <v>791033.93</v>
      </c>
      <c r="H700" s="77">
        <f>+IF(ISNUMBER(DATA!U1025),DATA!U1025,"n/a")</f>
        <v>0.92511785547857295</v>
      </c>
      <c r="I700" s="86">
        <f>+IF(ISNUMBER(DATA!AD1025),DATA!AD1025,"n/a")</f>
        <v>1480546.68</v>
      </c>
      <c r="J700" s="77">
        <f>+IF(ISNUMBER(DATA!AE1025),DATA!AE1025,"n/a")</f>
        <v>0.60076139564001596</v>
      </c>
      <c r="K700" s="86">
        <f>+IF(ISNUMBER(DATA!AN1025),DATA!AN1025,"n/a")</f>
        <v>2608406.48</v>
      </c>
      <c r="L700" s="77">
        <f>+IF(ISNUMBER(DATA!AO1025),DATA!AO1025,"n/a")</f>
        <v>0.20864870611613801</v>
      </c>
      <c r="R700" s="66"/>
      <c r="S700" s="66"/>
      <c r="T700" s="66"/>
      <c r="U700" s="66"/>
      <c r="V700" s="66"/>
      <c r="W700" s="66"/>
      <c r="X700" s="66"/>
      <c r="Y700" s="66"/>
    </row>
    <row r="701" spans="1:25" x14ac:dyDescent="0.2">
      <c r="A701" s="66" t="s">
        <v>28</v>
      </c>
      <c r="B701" s="66" t="s">
        <v>23</v>
      </c>
      <c r="C701" s="66" t="s">
        <v>25</v>
      </c>
      <c r="D701" s="66" t="s">
        <v>323</v>
      </c>
      <c r="E701" s="86">
        <f>+IF(ISNUMBER(DATA!J1026),DATA!J1026,"n/a")</f>
        <v>92283.44</v>
      </c>
      <c r="F701" s="77">
        <f>+IF(ISNUMBER(DATA!K1026),DATA!K1026,"n/a")</f>
        <v>0.20369636312814299</v>
      </c>
      <c r="G701" s="86">
        <f>+IF(ISNUMBER(DATA!T1026),DATA!T1026,"n/a")</f>
        <v>261352.13</v>
      </c>
      <c r="H701" s="77">
        <f>+IF(ISNUMBER(DATA!U1026),DATA!U1026,"n/a")</f>
        <v>0.308907978984924</v>
      </c>
      <c r="I701" s="86">
        <f>+IF(ISNUMBER(DATA!AD1026),DATA!AD1026,"n/a")</f>
        <v>496141.25</v>
      </c>
      <c r="J701" s="77">
        <f>+IF(ISNUMBER(DATA!AE1026),DATA!AE1026,"n/a")</f>
        <v>0.69175456370051602</v>
      </c>
      <c r="K701" s="86">
        <f>+IF(ISNUMBER(DATA!AN1026),DATA!AN1026,"n/a")</f>
        <v>958959.85</v>
      </c>
      <c r="L701" s="77">
        <f>+IF(ISNUMBER(DATA!AO1026),DATA!AO1026,"n/a")</f>
        <v>0.88063033602172103</v>
      </c>
      <c r="R701" s="66"/>
      <c r="S701" s="66"/>
      <c r="T701" s="66"/>
      <c r="U701" s="66"/>
      <c r="V701" s="66"/>
      <c r="W701" s="66"/>
      <c r="X701" s="66"/>
      <c r="Y701" s="66"/>
    </row>
    <row r="702" spans="1:25" x14ac:dyDescent="0.2">
      <c r="A702" s="66" t="s">
        <v>28</v>
      </c>
      <c r="B702" s="66" t="s">
        <v>23</v>
      </c>
      <c r="C702" s="66" t="s">
        <v>25</v>
      </c>
      <c r="D702" s="66" t="s">
        <v>324</v>
      </c>
      <c r="E702" s="86">
        <f>+IF(ISNUMBER(DATA!J1027),DATA!J1027,"n/a")</f>
        <v>178320.35</v>
      </c>
      <c r="F702" s="77">
        <f>+IF(ISNUMBER(DATA!K1027),DATA!K1027,"n/a")</f>
        <v>0.364679706505665</v>
      </c>
      <c r="G702" s="86">
        <f>+IF(ISNUMBER(DATA!T1027),DATA!T1027,"n/a")</f>
        <v>484236.82</v>
      </c>
      <c r="H702" s="77">
        <f>+IF(ISNUMBER(DATA!U1027),DATA!U1027,"n/a")</f>
        <v>0.37513288816720303</v>
      </c>
      <c r="I702" s="86">
        <f>+IF(ISNUMBER(DATA!AD1027),DATA!AD1027,"n/a")</f>
        <v>927403.87</v>
      </c>
      <c r="J702" s="77">
        <f>+IF(ISNUMBER(DATA!AE1027),DATA!AE1027,"n/a")</f>
        <v>0.71350958093410199</v>
      </c>
      <c r="K702" s="86">
        <f>+IF(ISNUMBER(DATA!AN1027),DATA!AN1027,"n/a")</f>
        <v>1675840.92</v>
      </c>
      <c r="L702" s="77">
        <f>+IF(ISNUMBER(DATA!AO1027),DATA!AO1027,"n/a")</f>
        <v>0.93409071097887497</v>
      </c>
      <c r="R702" s="66"/>
      <c r="S702" s="66"/>
      <c r="T702" s="66"/>
      <c r="U702" s="66"/>
      <c r="V702" s="66"/>
      <c r="W702" s="66"/>
      <c r="X702" s="66"/>
      <c r="Y702" s="66"/>
    </row>
    <row r="703" spans="1:25" x14ac:dyDescent="0.2">
      <c r="A703" s="66" t="s">
        <v>28</v>
      </c>
      <c r="B703" s="66" t="s">
        <v>23</v>
      </c>
      <c r="C703" s="66" t="s">
        <v>25</v>
      </c>
      <c r="D703" s="66" t="s">
        <v>325</v>
      </c>
      <c r="E703" s="86">
        <f>+IF(ISNUMBER(DATA!J1028),DATA!J1028,"n/a")</f>
        <v>201745.55</v>
      </c>
      <c r="F703" s="77">
        <f>+IF(ISNUMBER(DATA!K1028),DATA!K1028,"n/a")</f>
        <v>2.9532018258968E-2</v>
      </c>
      <c r="G703" s="86">
        <f>+IF(ISNUMBER(DATA!T1028),DATA!T1028,"n/a")</f>
        <v>548257.73</v>
      </c>
      <c r="H703" s="77">
        <f>+IF(ISNUMBER(DATA!U1028),DATA!U1028,"n/a")</f>
        <v>6.0829967345859798E-2</v>
      </c>
      <c r="I703" s="86">
        <f>+IF(ISNUMBER(DATA!AD1028),DATA!AD1028,"n/a")</f>
        <v>1082301.1599999999</v>
      </c>
      <c r="J703" s="77">
        <f>+IF(ISNUMBER(DATA!AE1028),DATA!AE1028,"n/a")</f>
        <v>0.18119142765237001</v>
      </c>
      <c r="K703" s="86">
        <f>+IF(ISNUMBER(DATA!AN1028),DATA!AN1028,"n/a")</f>
        <v>2160319.48</v>
      </c>
      <c r="L703" s="77">
        <f>+IF(ISNUMBER(DATA!AO1028),DATA!AO1028,"n/a")</f>
        <v>0.38108169756891402</v>
      </c>
      <c r="R703" s="66"/>
      <c r="S703" s="66"/>
      <c r="T703" s="66"/>
      <c r="U703" s="66"/>
      <c r="V703" s="66"/>
      <c r="W703" s="66"/>
      <c r="X703" s="66"/>
      <c r="Y703" s="66"/>
    </row>
    <row r="704" spans="1:25" x14ac:dyDescent="0.2">
      <c r="A704" s="66" t="s">
        <v>28</v>
      </c>
      <c r="B704" s="66" t="s">
        <v>23</v>
      </c>
      <c r="C704" s="66" t="s">
        <v>25</v>
      </c>
      <c r="D704" s="66" t="s">
        <v>326</v>
      </c>
      <c r="E704" s="86">
        <f>+IF(ISNUMBER(DATA!J1029),DATA!J1029,"n/a")</f>
        <v>221207.02</v>
      </c>
      <c r="F704" s="77">
        <f>+IF(ISNUMBER(DATA!K1029),DATA!K1029,"n/a")</f>
        <v>0.44274248555248802</v>
      </c>
      <c r="G704" s="86">
        <f>+IF(ISNUMBER(DATA!T1029),DATA!T1029,"n/a")</f>
        <v>665379.81999999995</v>
      </c>
      <c r="H704" s="77">
        <f>+IF(ISNUMBER(DATA!U1029),DATA!U1029,"n/a")</f>
        <v>1.2359455855016499</v>
      </c>
      <c r="I704" s="86">
        <f>+IF(ISNUMBER(DATA!AD1029),DATA!AD1029,"n/a")</f>
        <v>1257019.3</v>
      </c>
      <c r="J704" s="77">
        <f>+IF(ISNUMBER(DATA!AE1029),DATA!AE1029,"n/a")</f>
        <v>1.6764025613865099</v>
      </c>
      <c r="K704" s="86">
        <f>+IF(ISNUMBER(DATA!AN1029),DATA!AN1029,"n/a")</f>
        <v>2322406.73</v>
      </c>
      <c r="L704" s="77">
        <f>+IF(ISNUMBER(DATA!AO1029),DATA!AO1029,"n/a")</f>
        <v>1.85963285789407</v>
      </c>
      <c r="R704" s="66"/>
      <c r="S704" s="66"/>
      <c r="T704" s="66"/>
      <c r="U704" s="66"/>
      <c r="V704" s="66"/>
      <c r="W704" s="66"/>
      <c r="X704" s="66"/>
      <c r="Y704" s="66"/>
    </row>
    <row r="705" spans="1:25" x14ac:dyDescent="0.2">
      <c r="A705" s="66" t="s">
        <v>28</v>
      </c>
      <c r="B705" s="66" t="s">
        <v>23</v>
      </c>
      <c r="C705" s="66" t="s">
        <v>25</v>
      </c>
      <c r="D705" s="66" t="s">
        <v>327</v>
      </c>
      <c r="E705" s="86">
        <f>+IF(ISNUMBER(DATA!J1030),DATA!J1030,"n/a")</f>
        <v>1456243.2</v>
      </c>
      <c r="F705" s="77">
        <f>+IF(ISNUMBER(DATA!K1030),DATA!K1030,"n/a")</f>
        <v>0.47349987273455002</v>
      </c>
      <c r="G705" s="86">
        <f>+IF(ISNUMBER(DATA!T1030),DATA!T1030,"n/a")</f>
        <v>4165647.28</v>
      </c>
      <c r="H705" s="77">
        <f>+IF(ISNUMBER(DATA!U1030),DATA!U1030,"n/a")</f>
        <v>0.63471260735655799</v>
      </c>
      <c r="I705" s="86">
        <f>+IF(ISNUMBER(DATA!AD1030),DATA!AD1030,"n/a")</f>
        <v>8007861.6500000004</v>
      </c>
      <c r="J705" s="77">
        <f>+IF(ISNUMBER(DATA!AE1030),DATA!AE1030,"n/a")</f>
        <v>0.77034604290502895</v>
      </c>
      <c r="K705" s="86">
        <f>+IF(ISNUMBER(DATA!AN1030),DATA!AN1030,"n/a")</f>
        <v>14763590.449999999</v>
      </c>
      <c r="L705" s="77">
        <f>+IF(ISNUMBER(DATA!AO1030),DATA!AO1030,"n/a")</f>
        <v>0.73000774443677596</v>
      </c>
      <c r="R705" s="66"/>
      <c r="S705" s="66"/>
      <c r="T705" s="66"/>
      <c r="U705" s="66"/>
      <c r="V705" s="66"/>
      <c r="W705" s="66"/>
      <c r="X705" s="66"/>
      <c r="Y705" s="66"/>
    </row>
    <row r="706" spans="1:25" x14ac:dyDescent="0.2">
      <c r="E706" s="80"/>
      <c r="F706" s="77"/>
      <c r="G706" s="81"/>
      <c r="H706" s="77"/>
      <c r="I706" s="81"/>
      <c r="J706" s="82"/>
      <c r="K706" s="81"/>
      <c r="L706" s="77"/>
      <c r="R706" s="66"/>
      <c r="S706" s="66"/>
      <c r="T706" s="66"/>
      <c r="U706" s="66"/>
      <c r="V706" s="66"/>
      <c r="W706" s="66"/>
      <c r="X706" s="66"/>
      <c r="Y706" s="66"/>
    </row>
    <row r="707" spans="1:25" x14ac:dyDescent="0.2">
      <c r="A707" s="66" t="s">
        <v>28</v>
      </c>
      <c r="B707" s="66" t="s">
        <v>23</v>
      </c>
      <c r="C707" s="66" t="s">
        <v>10</v>
      </c>
      <c r="D707" s="66" t="s">
        <v>319</v>
      </c>
      <c r="E707" s="87">
        <f>+IF(ISNUMBER(DATA!L1022),DATA!L1022,"n/a")</f>
        <v>6.0872392401011703</v>
      </c>
      <c r="F707" s="77">
        <f>+IF(ISNUMBER(DATA!M1022),DATA!M1022,"n/a")</f>
        <v>-0.25072656017630202</v>
      </c>
      <c r="G707" s="87">
        <f>+IF(ISNUMBER(DATA!V1022),DATA!V1022,"n/a")</f>
        <v>6.1650563155233504</v>
      </c>
      <c r="H707" s="77">
        <f>+IF(ISNUMBER(DATA!W1022),DATA!W1022,"n/a")</f>
        <v>-0.25484076850792198</v>
      </c>
      <c r="I707" s="87">
        <f>+IF(ISNUMBER(DATA!AF1022),DATA!AF1022,"n/a")</f>
        <v>6.2049570650603201</v>
      </c>
      <c r="J707" s="77">
        <f>+IF(ISNUMBER(DATA!AG1022),DATA!AG1022,"n/a")</f>
        <v>-0.242905686580277</v>
      </c>
      <c r="K707" s="87">
        <f>+IF(ISNUMBER(DATA!AP1022),DATA!AP1022,"n/a")</f>
        <v>6.2803963152942401</v>
      </c>
      <c r="L707" s="77">
        <f>+IF(ISNUMBER(DATA!AQ1022),DATA!AQ1022,"n/a")</f>
        <v>-0.21240594253741199</v>
      </c>
      <c r="R707" s="66"/>
      <c r="S707" s="66"/>
      <c r="T707" s="66"/>
      <c r="U707" s="66"/>
      <c r="V707" s="66"/>
      <c r="W707" s="66"/>
      <c r="X707" s="66"/>
      <c r="Y707" s="66"/>
    </row>
    <row r="708" spans="1:25" x14ac:dyDescent="0.2">
      <c r="A708" s="66" t="s">
        <v>28</v>
      </c>
      <c r="B708" s="66" t="s">
        <v>23</v>
      </c>
      <c r="C708" s="66" t="s">
        <v>10</v>
      </c>
      <c r="D708" s="66" t="s">
        <v>320</v>
      </c>
      <c r="E708" s="87">
        <f>+IF(ISNUMBER(DATA!L1023),DATA!L1023,"n/a")</f>
        <v>5.3358108870888996</v>
      </c>
      <c r="F708" s="77">
        <f>+IF(ISNUMBER(DATA!M1023),DATA!M1023,"n/a")</f>
        <v>-1.7559890593348601E-2</v>
      </c>
      <c r="G708" s="87">
        <f>+IF(ISNUMBER(DATA!V1023),DATA!V1023,"n/a")</f>
        <v>5.5012721299295304</v>
      </c>
      <c r="H708" s="77">
        <f>+IF(ISNUMBER(DATA!W1023),DATA!W1023,"n/a")</f>
        <v>-2.60399219932539E-2</v>
      </c>
      <c r="I708" s="87">
        <f>+IF(ISNUMBER(DATA!AF1023),DATA!AF1023,"n/a")</f>
        <v>5.4585292047255702</v>
      </c>
      <c r="J708" s="77">
        <f>+IF(ISNUMBER(DATA!AG1023),DATA!AG1023,"n/a")</f>
        <v>-9.2607714631006102E-2</v>
      </c>
      <c r="K708" s="87">
        <f>+IF(ISNUMBER(DATA!AP1023),DATA!AP1023,"n/a")</f>
        <v>5.4976725381227203</v>
      </c>
      <c r="L708" s="77">
        <f>+IF(ISNUMBER(DATA!AQ1023),DATA!AQ1023,"n/a")</f>
        <v>-0.17187538474268499</v>
      </c>
      <c r="R708" s="66"/>
      <c r="S708" s="66"/>
      <c r="T708" s="66"/>
      <c r="U708" s="66"/>
      <c r="V708" s="66"/>
      <c r="W708" s="66"/>
      <c r="X708" s="66"/>
      <c r="Y708" s="66"/>
    </row>
    <row r="709" spans="1:25" x14ac:dyDescent="0.2">
      <c r="A709" s="66" t="s">
        <v>28</v>
      </c>
      <c r="B709" s="66" t="s">
        <v>23</v>
      </c>
      <c r="C709" s="66" t="s">
        <v>10</v>
      </c>
      <c r="D709" s="66" t="s">
        <v>321</v>
      </c>
      <c r="E709" s="87">
        <f>+IF(ISNUMBER(DATA!L1024),DATA!L1024,"n/a")</f>
        <v>5.17708130957966</v>
      </c>
      <c r="F709" s="77">
        <f>+IF(ISNUMBER(DATA!M1024),DATA!M1024,"n/a")</f>
        <v>-0.21939118239863001</v>
      </c>
      <c r="G709" s="87">
        <f>+IF(ISNUMBER(DATA!V1024),DATA!V1024,"n/a")</f>
        <v>5.1447446167540001</v>
      </c>
      <c r="H709" s="77">
        <f>+IF(ISNUMBER(DATA!W1024),DATA!W1024,"n/a")</f>
        <v>-0.22874203225209799</v>
      </c>
      <c r="I709" s="87">
        <f>+IF(ISNUMBER(DATA!AF1024),DATA!AF1024,"n/a")</f>
        <v>5.2645411788576704</v>
      </c>
      <c r="J709" s="77">
        <f>+IF(ISNUMBER(DATA!AG1024),DATA!AG1024,"n/a")</f>
        <v>-0.22056830317275999</v>
      </c>
      <c r="K709" s="87">
        <f>+IF(ISNUMBER(DATA!AP1024),DATA!AP1024,"n/a")</f>
        <v>5.6592109086459201</v>
      </c>
      <c r="L709" s="77">
        <f>+IF(ISNUMBER(DATA!AQ1024),DATA!AQ1024,"n/a")</f>
        <v>-0.20940880846987101</v>
      </c>
      <c r="R709" s="66"/>
      <c r="S709" s="66"/>
      <c r="T709" s="66"/>
      <c r="U709" s="66"/>
      <c r="V709" s="66"/>
      <c r="W709" s="66"/>
      <c r="X709" s="66"/>
      <c r="Y709" s="66"/>
    </row>
    <row r="710" spans="1:25" x14ac:dyDescent="0.2">
      <c r="A710" s="66" t="s">
        <v>28</v>
      </c>
      <c r="B710" s="66" t="s">
        <v>23</v>
      </c>
      <c r="C710" s="66" t="s">
        <v>10</v>
      </c>
      <c r="D710" s="66" t="s">
        <v>322</v>
      </c>
      <c r="E710" s="87">
        <f>+IF(ISNUMBER(DATA!L1025),DATA!L1025,"n/a")</f>
        <v>4.0620218093558602</v>
      </c>
      <c r="F710" s="77">
        <f>+IF(ISNUMBER(DATA!M1025),DATA!M1025,"n/a")</f>
        <v>-0.38795533969024798</v>
      </c>
      <c r="G710" s="87">
        <f>+IF(ISNUMBER(DATA!V1025),DATA!V1025,"n/a")</f>
        <v>3.95699189916184</v>
      </c>
      <c r="H710" s="77">
        <f>+IF(ISNUMBER(DATA!W1025),DATA!W1025,"n/a")</f>
        <v>-0.45142350400659598</v>
      </c>
      <c r="I710" s="87">
        <f>+IF(ISNUMBER(DATA!AF1025),DATA!AF1025,"n/a")</f>
        <v>4.1618121310055303</v>
      </c>
      <c r="J710" s="77">
        <f>+IF(ISNUMBER(DATA!AG1025),DATA!AG1025,"n/a")</f>
        <v>-0.41548685452344197</v>
      </c>
      <c r="K710" s="87">
        <f>+IF(ISNUMBER(DATA!AP1025),DATA!AP1025,"n/a")</f>
        <v>4.6919556449746196</v>
      </c>
      <c r="L710" s="77">
        <f>+IF(ISNUMBER(DATA!AQ1025),DATA!AQ1025,"n/a")</f>
        <v>-0.31388607736463098</v>
      </c>
      <c r="R710" s="66"/>
      <c r="S710" s="66"/>
      <c r="T710" s="66"/>
      <c r="U710" s="66"/>
      <c r="V710" s="66"/>
      <c r="W710" s="66"/>
      <c r="X710" s="66"/>
      <c r="Y710" s="66"/>
    </row>
    <row r="711" spans="1:25" x14ac:dyDescent="0.2">
      <c r="A711" s="66" t="s">
        <v>28</v>
      </c>
      <c r="B711" s="66" t="s">
        <v>23</v>
      </c>
      <c r="C711" s="66" t="s">
        <v>10</v>
      </c>
      <c r="D711" s="66" t="s">
        <v>323</v>
      </c>
      <c r="E711" s="87">
        <f>+IF(ISNUMBER(DATA!L1026),DATA!L1026,"n/a")</f>
        <v>5.4653923383099601</v>
      </c>
      <c r="F711" s="77">
        <f>+IF(ISNUMBER(DATA!M1026),DATA!M1026,"n/a")</f>
        <v>7.3893067411733005E-4</v>
      </c>
      <c r="G711" s="87">
        <f>+IF(ISNUMBER(DATA!V1026),DATA!V1026,"n/a")</f>
        <v>5.4896760068334203</v>
      </c>
      <c r="H711" s="77">
        <f>+IF(ISNUMBER(DATA!W1026),DATA!W1026,"n/a")</f>
        <v>-3.83736882684068E-3</v>
      </c>
      <c r="I711" s="87">
        <f>+IF(ISNUMBER(DATA!AF1026),DATA!AF1026,"n/a")</f>
        <v>5.5219296982305401</v>
      </c>
      <c r="J711" s="77">
        <f>+IF(ISNUMBER(DATA!AG1026),DATA!AG1026,"n/a")</f>
        <v>-3.8986542684265303E-2</v>
      </c>
      <c r="K711" s="87">
        <f>+IF(ISNUMBER(DATA!AP1026),DATA!AP1026,"n/a")</f>
        <v>5.5672175220577698</v>
      </c>
      <c r="L711" s="77">
        <f>+IF(ISNUMBER(DATA!AQ1026),DATA!AQ1026,"n/a")</f>
        <v>-0.105013118193131</v>
      </c>
      <c r="R711" s="66"/>
      <c r="S711" s="66"/>
      <c r="T711" s="66"/>
      <c r="U711" s="66"/>
      <c r="V711" s="66"/>
      <c r="W711" s="66"/>
      <c r="X711" s="66"/>
      <c r="Y711" s="66"/>
    </row>
    <row r="712" spans="1:25" x14ac:dyDescent="0.2">
      <c r="A712" s="66" t="s">
        <v>28</v>
      </c>
      <c r="B712" s="66" t="s">
        <v>23</v>
      </c>
      <c r="C712" s="66" t="s">
        <v>10</v>
      </c>
      <c r="D712" s="66" t="s">
        <v>324</v>
      </c>
      <c r="E712" s="87">
        <f>+IF(ISNUMBER(DATA!L1027),DATA!L1027,"n/a")</f>
        <v>5.5434035569868803</v>
      </c>
      <c r="F712" s="77">
        <f>+IF(ISNUMBER(DATA!M1027),DATA!M1027,"n/a")</f>
        <v>1.5079579612874599E-2</v>
      </c>
      <c r="G712" s="87">
        <f>+IF(ISNUMBER(DATA!V1027),DATA!V1027,"n/a")</f>
        <v>5.5746057317521602</v>
      </c>
      <c r="H712" s="77">
        <f>+IF(ISNUMBER(DATA!W1027),DATA!W1027,"n/a")</f>
        <v>2.3315993240803801E-2</v>
      </c>
      <c r="I712" s="87">
        <f>+IF(ISNUMBER(DATA!AF1027),DATA!AF1027,"n/a")</f>
        <v>5.4948568877484298</v>
      </c>
      <c r="J712" s="77">
        <f>+IF(ISNUMBER(DATA!AG1027),DATA!AG1027,"n/a")</f>
        <v>-4.0191776871828899E-2</v>
      </c>
      <c r="K712" s="87">
        <f>+IF(ISNUMBER(DATA!AP1027),DATA!AP1027,"n/a")</f>
        <v>5.4742206448408997</v>
      </c>
      <c r="L712" s="77">
        <f>+IF(ISNUMBER(DATA!AQ1027),DATA!AQ1027,"n/a")</f>
        <v>-0.127296758628024</v>
      </c>
      <c r="R712" s="66"/>
      <c r="S712" s="66"/>
      <c r="T712" s="66"/>
      <c r="U712" s="66"/>
      <c r="V712" s="66"/>
      <c r="W712" s="66"/>
      <c r="X712" s="66"/>
      <c r="Y712" s="66"/>
    </row>
    <row r="713" spans="1:25" x14ac:dyDescent="0.2">
      <c r="A713" s="66" t="s">
        <v>28</v>
      </c>
      <c r="B713" s="66" t="s">
        <v>23</v>
      </c>
      <c r="C713" s="66" t="s">
        <v>10</v>
      </c>
      <c r="D713" s="66" t="s">
        <v>325</v>
      </c>
      <c r="E713" s="87">
        <f>+IF(ISNUMBER(DATA!L1028),DATA!L1028,"n/a")</f>
        <v>5.3462734009976201</v>
      </c>
      <c r="F713" s="77">
        <f>+IF(ISNUMBER(DATA!M1028),DATA!M1028,"n/a")</f>
        <v>-8.2226023055467397E-3</v>
      </c>
      <c r="G713" s="87">
        <f>+IF(ISNUMBER(DATA!V1028),DATA!V1028,"n/a")</f>
        <v>5.4325086265674702</v>
      </c>
      <c r="H713" s="77">
        <f>+IF(ISNUMBER(DATA!W1028),DATA!W1028,"n/a")</f>
        <v>8.8025327651487697E-4</v>
      </c>
      <c r="I713" s="87">
        <f>+IF(ISNUMBER(DATA!AF1028),DATA!AF1028,"n/a")</f>
        <v>5.4458226141609201</v>
      </c>
      <c r="J713" s="77">
        <f>+IF(ISNUMBER(DATA!AG1028),DATA!AG1028,"n/a")</f>
        <v>-3.9146353296740301E-2</v>
      </c>
      <c r="K713" s="87">
        <f>+IF(ISNUMBER(DATA!AP1028),DATA!AP1028,"n/a")</f>
        <v>5.4714426535781904</v>
      </c>
      <c r="L713" s="77">
        <f>+IF(ISNUMBER(DATA!AQ1028),DATA!AQ1028,"n/a")</f>
        <v>-0.119777249887266</v>
      </c>
      <c r="R713" s="66"/>
      <c r="S713" s="66"/>
      <c r="T713" s="66"/>
      <c r="U713" s="66"/>
      <c r="V713" s="66"/>
      <c r="W713" s="66"/>
      <c r="X713" s="66"/>
      <c r="Y713" s="66"/>
    </row>
    <row r="714" spans="1:25" x14ac:dyDescent="0.2">
      <c r="A714" s="66" t="s">
        <v>28</v>
      </c>
      <c r="B714" s="66" t="s">
        <v>23</v>
      </c>
      <c r="C714" s="66" t="s">
        <v>10</v>
      </c>
      <c r="D714" s="66" t="s">
        <v>326</v>
      </c>
      <c r="E714" s="87">
        <f>+IF(ISNUMBER(DATA!L1029),DATA!L1029,"n/a")</f>
        <v>5.2357310745357397</v>
      </c>
      <c r="F714" s="77">
        <f>+IF(ISNUMBER(DATA!M1029),DATA!M1029,"n/a")</f>
        <v>4.9003475208415401E-2</v>
      </c>
      <c r="G714" s="87">
        <f>+IF(ISNUMBER(DATA!V1029),DATA!V1029,"n/a")</f>
        <v>5.2990268130103297</v>
      </c>
      <c r="H714" s="77">
        <f>+IF(ISNUMBER(DATA!W1029),DATA!W1029,"n/a")</f>
        <v>-2.60725951593073E-2</v>
      </c>
      <c r="I714" s="87">
        <f>+IF(ISNUMBER(DATA!AF1029),DATA!AF1029,"n/a")</f>
        <v>5.1984852877788503</v>
      </c>
      <c r="J714" s="77">
        <f>+IF(ISNUMBER(DATA!AG1029),DATA!AG1029,"n/a")</f>
        <v>-0.114849544410825</v>
      </c>
      <c r="K714" s="87">
        <f>+IF(ISNUMBER(DATA!AP1029),DATA!AP1029,"n/a")</f>
        <v>5.0861835031942704</v>
      </c>
      <c r="L714" s="77">
        <f>+IF(ISNUMBER(DATA!AQ1029),DATA!AQ1029,"n/a")</f>
        <v>-0.21896381640029999</v>
      </c>
      <c r="R714" s="66"/>
      <c r="S714" s="66"/>
      <c r="T714" s="66"/>
      <c r="U714" s="66"/>
      <c r="V714" s="66"/>
      <c r="W714" s="66"/>
      <c r="X714" s="66"/>
      <c r="Y714" s="66"/>
    </row>
    <row r="715" spans="1:25" x14ac:dyDescent="0.2">
      <c r="A715" s="66" t="s">
        <v>28</v>
      </c>
      <c r="B715" s="66" t="s">
        <v>23</v>
      </c>
      <c r="C715" s="66" t="s">
        <v>10</v>
      </c>
      <c r="D715" s="66" t="s">
        <v>327</v>
      </c>
      <c r="E715" s="87">
        <f>+IF(ISNUMBER(DATA!L1030),DATA!L1030,"n/a")</f>
        <v>5.0996080965122603</v>
      </c>
      <c r="F715" s="77">
        <f>+IF(ISNUMBER(DATA!M1030),DATA!M1030,"n/a")</f>
        <v>-0.112889775020509</v>
      </c>
      <c r="G715" s="87">
        <f>+IF(ISNUMBER(DATA!V1030),DATA!V1030,"n/a")</f>
        <v>5.0932328367752699</v>
      </c>
      <c r="H715" s="77">
        <f>+IF(ISNUMBER(DATA!W1030),DATA!W1030,"n/a")</f>
        <v>-0.14741441812841199</v>
      </c>
      <c r="I715" s="87">
        <f>+IF(ISNUMBER(DATA!AF1030),DATA!AF1030,"n/a")</f>
        <v>5.1575314988591803</v>
      </c>
      <c r="J715" s="77">
        <f>+IF(ISNUMBER(DATA!AG1030),DATA!AG1030,"n/a")</f>
        <v>-0.175712956235102</v>
      </c>
      <c r="K715" s="87">
        <f>+IF(ISNUMBER(DATA!AP1030),DATA!AP1030,"n/a")</f>
        <v>5.3430545317439702</v>
      </c>
      <c r="L715" s="77">
        <f>+IF(ISNUMBER(DATA!AQ1030),DATA!AQ1030,"n/a")</f>
        <v>-0.19810659326497401</v>
      </c>
      <c r="R715" s="66"/>
      <c r="S715" s="66"/>
      <c r="T715" s="66"/>
      <c r="U715" s="66"/>
      <c r="V715" s="66"/>
      <c r="W715" s="66"/>
      <c r="X715" s="66"/>
      <c r="Y715" s="66"/>
    </row>
    <row r="716" spans="1:25" x14ac:dyDescent="0.2">
      <c r="E716" s="90"/>
      <c r="F716" s="77"/>
      <c r="G716" s="91"/>
      <c r="H716" s="77"/>
      <c r="I716" s="91"/>
      <c r="J716" s="82"/>
      <c r="K716" s="91"/>
      <c r="L716" s="77"/>
      <c r="R716" s="66"/>
      <c r="S716" s="66"/>
      <c r="T716" s="66"/>
      <c r="U716" s="66"/>
      <c r="V716" s="66"/>
      <c r="W716" s="66"/>
      <c r="X716" s="66"/>
      <c r="Y716" s="66"/>
    </row>
    <row r="717" spans="1:25" x14ac:dyDescent="0.2">
      <c r="A717" s="66" t="s">
        <v>28</v>
      </c>
      <c r="B717" s="66" t="s">
        <v>23</v>
      </c>
      <c r="C717" s="66" t="s">
        <v>26</v>
      </c>
      <c r="D717" s="66" t="s">
        <v>319</v>
      </c>
      <c r="E717" s="87">
        <f>+IF(ISNUMBER(DATA!N1022),DATA!N1022,"n/a")</f>
        <v>3.2366272740207198</v>
      </c>
      <c r="F717" s="77">
        <f>+IF(ISNUMBER(DATA!O1022),DATA!O1022,"n/a")</f>
        <v>-0.140965615303972</v>
      </c>
      <c r="G717" s="87">
        <f>+IF(ISNUMBER(DATA!X1022),DATA!X1022,"n/a")</f>
        <v>3.3133287526625499</v>
      </c>
      <c r="H717" s="77">
        <f>+IF(ISNUMBER(DATA!Y1022),DATA!Y1022,"n/a")</f>
        <v>-0.13945605920906301</v>
      </c>
      <c r="I717" s="87">
        <f>+IF(ISNUMBER(DATA!AH1022),DATA!AH1022,"n/a")</f>
        <v>3.2826385744053401</v>
      </c>
      <c r="J717" s="77">
        <f>+IF(ISNUMBER(DATA!AI1022),DATA!AI1022,"n/a")</f>
        <v>-0.15406643625638999</v>
      </c>
      <c r="K717" s="87">
        <f>+IF(ISNUMBER(DATA!AR1022),DATA!AR1022,"n/a")</f>
        <v>3.2040370474892699</v>
      </c>
      <c r="L717" s="77">
        <f>+IF(ISNUMBER(DATA!AS1022),DATA!AS1022,"n/a")</f>
        <v>-0.15204068839193599</v>
      </c>
      <c r="R717" s="66"/>
      <c r="S717" s="66"/>
      <c r="T717" s="66"/>
      <c r="U717" s="66"/>
      <c r="V717" s="66"/>
      <c r="W717" s="66"/>
      <c r="X717" s="66"/>
      <c r="Y717" s="66"/>
    </row>
    <row r="718" spans="1:25" x14ac:dyDescent="0.2">
      <c r="A718" s="66" t="s">
        <v>28</v>
      </c>
      <c r="B718" s="66" t="s">
        <v>23</v>
      </c>
      <c r="C718" s="66" t="s">
        <v>26</v>
      </c>
      <c r="D718" s="66" t="s">
        <v>320</v>
      </c>
      <c r="E718" s="87">
        <f>+IF(ISNUMBER(DATA!N1023),DATA!N1023,"n/a")</f>
        <v>2.8060954510534701</v>
      </c>
      <c r="F718" s="77">
        <f>+IF(ISNUMBER(DATA!O1023),DATA!O1023,"n/a")</f>
        <v>-1.2446492007994201E-2</v>
      </c>
      <c r="G718" s="87">
        <f>+IF(ISNUMBER(DATA!X1023),DATA!X1023,"n/a")</f>
        <v>2.8995673496644701</v>
      </c>
      <c r="H718" s="77">
        <f>+IF(ISNUMBER(DATA!Y1023),DATA!Y1023,"n/a")</f>
        <v>-1.26758340032391E-2</v>
      </c>
      <c r="I718" s="87">
        <f>+IF(ISNUMBER(DATA!AH1023),DATA!AH1023,"n/a")</f>
        <v>2.85243232323328</v>
      </c>
      <c r="J718" s="77">
        <f>+IF(ISNUMBER(DATA!AI1023),DATA!AI1023,"n/a")</f>
        <v>-4.6188302885314801E-2</v>
      </c>
      <c r="K718" s="87">
        <f>+IF(ISNUMBER(DATA!AR1023),DATA!AR1023,"n/a")</f>
        <v>2.8439111046501</v>
      </c>
      <c r="L718" s="77">
        <f>+IF(ISNUMBER(DATA!AS1023),DATA!AS1023,"n/a")</f>
        <v>-6.9315838799461696E-2</v>
      </c>
      <c r="R718" s="66"/>
      <c r="S718" s="66"/>
      <c r="T718" s="66"/>
      <c r="U718" s="66"/>
      <c r="V718" s="66"/>
      <c r="W718" s="66"/>
      <c r="X718" s="66"/>
      <c r="Y718" s="66"/>
    </row>
    <row r="719" spans="1:25" x14ac:dyDescent="0.2">
      <c r="A719" s="66" t="s">
        <v>28</v>
      </c>
      <c r="B719" s="66" t="s">
        <v>23</v>
      </c>
      <c r="C719" s="66" t="s">
        <v>26</v>
      </c>
      <c r="D719" s="66" t="s">
        <v>321</v>
      </c>
      <c r="E719" s="87">
        <f>+IF(ISNUMBER(DATA!N1024),DATA!N1024,"n/a")</f>
        <v>2.9710532421676801</v>
      </c>
      <c r="F719" s="77">
        <f>+IF(ISNUMBER(DATA!O1024),DATA!O1024,"n/a")</f>
        <v>-0.107733122551931</v>
      </c>
      <c r="G719" s="87">
        <f>+IF(ISNUMBER(DATA!X1024),DATA!X1024,"n/a")</f>
        <v>3.0010539475005</v>
      </c>
      <c r="H719" s="77">
        <f>+IF(ISNUMBER(DATA!Y1024),DATA!Y1024,"n/a")</f>
        <v>-0.10393451687586799</v>
      </c>
      <c r="I719" s="87">
        <f>+IF(ISNUMBER(DATA!AH1024),DATA!AH1024,"n/a")</f>
        <v>2.9805660491017698</v>
      </c>
      <c r="J719" s="77">
        <f>+IF(ISNUMBER(DATA!AI1024),DATA!AI1024,"n/a")</f>
        <v>-9.4279487691646902E-2</v>
      </c>
      <c r="K719" s="87">
        <f>+IF(ISNUMBER(DATA!AR1024),DATA!AR1024,"n/a")</f>
        <v>3.0501439594131101</v>
      </c>
      <c r="L719" s="77">
        <f>+IF(ISNUMBER(DATA!AS1024),DATA!AS1024,"n/a")</f>
        <v>-5.9816457930679599E-2</v>
      </c>
      <c r="R719" s="66"/>
      <c r="S719" s="66"/>
      <c r="T719" s="66"/>
      <c r="U719" s="66"/>
      <c r="V719" s="66"/>
      <c r="W719" s="66"/>
      <c r="X719" s="66"/>
      <c r="Y719" s="66"/>
    </row>
    <row r="720" spans="1:25" x14ac:dyDescent="0.2">
      <c r="A720" s="66" t="s">
        <v>28</v>
      </c>
      <c r="B720" s="66" t="s">
        <v>23</v>
      </c>
      <c r="C720" s="66" t="s">
        <v>26</v>
      </c>
      <c r="D720" s="66" t="s">
        <v>322</v>
      </c>
      <c r="E720" s="87">
        <f>+IF(ISNUMBER(DATA!N1025),DATA!N1025,"n/a")</f>
        <v>3.0756343983244498</v>
      </c>
      <c r="F720" s="77">
        <f>+IF(ISNUMBER(DATA!O1025),DATA!O1025,"n/a")</f>
        <v>2.12816907818438E-2</v>
      </c>
      <c r="G720" s="87">
        <f>+IF(ISNUMBER(DATA!X1025),DATA!X1025,"n/a")</f>
        <v>3.0499965153201498</v>
      </c>
      <c r="H720" s="77">
        <f>+IF(ISNUMBER(DATA!Y1025),DATA!Y1025,"n/a")</f>
        <v>-5.3394036035615801E-2</v>
      </c>
      <c r="I720" s="87">
        <f>+IF(ISNUMBER(DATA!AH1025),DATA!AH1025,"n/a")</f>
        <v>3.0194625406880098</v>
      </c>
      <c r="J720" s="77">
        <f>+IF(ISNUMBER(DATA!AI1025),DATA!AI1025,"n/a")</f>
        <v>-5.3439376161472797E-2</v>
      </c>
      <c r="K720" s="87">
        <f>+IF(ISNUMBER(DATA!AR1025),DATA!AR1025,"n/a")</f>
        <v>3.0851101704056498</v>
      </c>
      <c r="L720" s="77">
        <f>+IF(ISNUMBER(DATA!AS1025),DATA!AS1025,"n/a")</f>
        <v>-3.7075326628252997E-2</v>
      </c>
      <c r="R720" s="66"/>
      <c r="S720" s="66"/>
      <c r="T720" s="66"/>
      <c r="U720" s="66"/>
      <c r="V720" s="66"/>
      <c r="W720" s="66"/>
      <c r="X720" s="66"/>
      <c r="Y720" s="66"/>
    </row>
    <row r="721" spans="1:25" x14ac:dyDescent="0.2">
      <c r="A721" s="66" t="s">
        <v>28</v>
      </c>
      <c r="B721" s="66" t="s">
        <v>23</v>
      </c>
      <c r="C721" s="66" t="s">
        <v>26</v>
      </c>
      <c r="D721" s="66" t="s">
        <v>323</v>
      </c>
      <c r="E721" s="87">
        <f>+IF(ISNUMBER(DATA!N1026),DATA!N1026,"n/a")</f>
        <v>3.2249386238744502</v>
      </c>
      <c r="F721" s="77">
        <f>+IF(ISNUMBER(DATA!O1026),DATA!O1026,"n/a")</f>
        <v>1.4699373781979001E-2</v>
      </c>
      <c r="G721" s="87">
        <f>+IF(ISNUMBER(DATA!X1026),DATA!X1026,"n/a")</f>
        <v>3.2861890584170901</v>
      </c>
      <c r="H721" s="77">
        <f>+IF(ISNUMBER(DATA!Y1026),DATA!Y1026,"n/a")</f>
        <v>1.79991224863362E-2</v>
      </c>
      <c r="I721" s="87">
        <f>+IF(ISNUMBER(DATA!AH1026),DATA!AH1026,"n/a")</f>
        <v>3.2689748131202601</v>
      </c>
      <c r="J721" s="77">
        <f>+IF(ISNUMBER(DATA!AI1026),DATA!AI1026,"n/a")</f>
        <v>-1.9675808288432801E-2</v>
      </c>
      <c r="K721" s="87">
        <f>+IF(ISNUMBER(DATA!AR1026),DATA!AR1026,"n/a")</f>
        <v>3.24252573243812</v>
      </c>
      <c r="L721" s="77">
        <f>+IF(ISNUMBER(DATA!AS1026),DATA!AS1026,"n/a")</f>
        <v>-2.8689044142143599E-2</v>
      </c>
      <c r="R721" s="66"/>
      <c r="S721" s="66"/>
      <c r="T721" s="66"/>
      <c r="U721" s="66"/>
      <c r="V721" s="66"/>
      <c r="W721" s="66"/>
      <c r="X721" s="66"/>
      <c r="Y721" s="66"/>
    </row>
    <row r="722" spans="1:25" x14ac:dyDescent="0.2">
      <c r="A722" s="66" t="s">
        <v>28</v>
      </c>
      <c r="B722" s="66" t="s">
        <v>23</v>
      </c>
      <c r="C722" s="66" t="s">
        <v>26</v>
      </c>
      <c r="D722" s="66" t="s">
        <v>324</v>
      </c>
      <c r="E722" s="87">
        <f>+IF(ISNUMBER(DATA!N1027),DATA!N1027,"n/a")</f>
        <v>2.9228837314417602</v>
      </c>
      <c r="F722" s="77">
        <f>+IF(ISNUMBER(DATA!O1027),DATA!O1027,"n/a")</f>
        <v>-1.4462489408701901E-2</v>
      </c>
      <c r="G722" s="87">
        <f>+IF(ISNUMBER(DATA!X1027),DATA!X1027,"n/a")</f>
        <v>2.9487034050818401</v>
      </c>
      <c r="H722" s="77">
        <f>+IF(ISNUMBER(DATA!Y1027),DATA!Y1027,"n/a")</f>
        <v>-1.9007943034953601E-3</v>
      </c>
      <c r="I722" s="87">
        <f>+IF(ISNUMBER(DATA!AH1027),DATA!AH1027,"n/a")</f>
        <v>2.8873750332743402</v>
      </c>
      <c r="J722" s="77">
        <f>+IF(ISNUMBER(DATA!AI1027),DATA!AI1027,"n/a")</f>
        <v>-6.3031593767159999E-2</v>
      </c>
      <c r="K722" s="87">
        <f>+IF(ISNUMBER(DATA!AR1027),DATA!AR1027,"n/a")</f>
        <v>2.8834424212532102</v>
      </c>
      <c r="L722" s="77">
        <f>+IF(ISNUMBER(DATA!AS1027),DATA!AS1027,"n/a")</f>
        <v>-0.102432595972963</v>
      </c>
      <c r="R722" s="66"/>
      <c r="S722" s="66"/>
      <c r="T722" s="66"/>
      <c r="U722" s="66"/>
      <c r="V722" s="66"/>
      <c r="W722" s="66"/>
      <c r="X722" s="66"/>
      <c r="Y722" s="66"/>
    </row>
    <row r="723" spans="1:25" x14ac:dyDescent="0.2">
      <c r="A723" s="66" t="s">
        <v>28</v>
      </c>
      <c r="B723" s="66" t="s">
        <v>23</v>
      </c>
      <c r="C723" s="66" t="s">
        <v>26</v>
      </c>
      <c r="D723" s="66" t="s">
        <v>325</v>
      </c>
      <c r="E723" s="87">
        <f>+IF(ISNUMBER(DATA!N1028),DATA!N1028,"n/a")</f>
        <v>3.0294444660613302</v>
      </c>
      <c r="F723" s="77">
        <f>+IF(ISNUMBER(DATA!O1028),DATA!O1028,"n/a")</f>
        <v>8.9054992492501091E-3</v>
      </c>
      <c r="G723" s="87">
        <f>+IF(ISNUMBER(DATA!X1028),DATA!X1028,"n/a")</f>
        <v>3.0660777185941401</v>
      </c>
      <c r="H723" s="77">
        <f>+IF(ISNUMBER(DATA!Y1028),DATA!Y1028,"n/a")</f>
        <v>-2.7443500193493598E-3</v>
      </c>
      <c r="I723" s="87">
        <f>+IF(ISNUMBER(DATA!AH1028),DATA!AH1028,"n/a")</f>
        <v>3.0595681981898601</v>
      </c>
      <c r="J723" s="77">
        <f>+IF(ISNUMBER(DATA!AI1028),DATA!AI1028,"n/a")</f>
        <v>-3.5403791080576001E-2</v>
      </c>
      <c r="K723" s="87">
        <f>+IF(ISNUMBER(DATA!AR1028),DATA!AR1028,"n/a")</f>
        <v>3.0873882875879102</v>
      </c>
      <c r="L723" s="77">
        <f>+IF(ISNUMBER(DATA!AS1028),DATA!AS1028,"n/a")</f>
        <v>-4.1934623297716099E-2</v>
      </c>
      <c r="R723" s="66"/>
      <c r="S723" s="66"/>
      <c r="T723" s="66"/>
      <c r="U723" s="66"/>
      <c r="V723" s="66"/>
      <c r="W723" s="66"/>
      <c r="X723" s="66"/>
      <c r="Y723" s="66"/>
    </row>
    <row r="724" spans="1:25" x14ac:dyDescent="0.2">
      <c r="A724" s="66" t="s">
        <v>28</v>
      </c>
      <c r="B724" s="66" t="s">
        <v>23</v>
      </c>
      <c r="C724" s="66" t="s">
        <v>26</v>
      </c>
      <c r="D724" s="66" t="s">
        <v>326</v>
      </c>
      <c r="E724" s="87">
        <f>+IF(ISNUMBER(DATA!N1029),DATA!N1029,"n/a")</f>
        <v>2.8217193107162699</v>
      </c>
      <c r="F724" s="77">
        <f>+IF(ISNUMBER(DATA!O1029),DATA!O1029,"n/a")</f>
        <v>3.09588334960701E-2</v>
      </c>
      <c r="G724" s="87">
        <f>+IF(ISNUMBER(DATA!X1029),DATA!X1029,"n/a")</f>
        <v>2.85672772582733</v>
      </c>
      <c r="H724" s="77">
        <f>+IF(ISNUMBER(DATA!Y1029),DATA!Y1029,"n/a")</f>
        <v>-7.6863059781158705E-2</v>
      </c>
      <c r="I724" s="87">
        <f>+IF(ISNUMBER(DATA!AH1029),DATA!AH1029,"n/a")</f>
        <v>2.7890035499057202</v>
      </c>
      <c r="J724" s="77">
        <f>+IF(ISNUMBER(DATA!AI1029),DATA!AI1029,"n/a")</f>
        <v>-0.138655863086633</v>
      </c>
      <c r="K724" s="87">
        <f>+IF(ISNUMBER(DATA!AR1029),DATA!AR1029,"n/a")</f>
        <v>2.7210186219189998</v>
      </c>
      <c r="L724" s="77">
        <f>+IF(ISNUMBER(DATA!AS1029),DATA!AS1029,"n/a")</f>
        <v>-0.17727356789694301</v>
      </c>
      <c r="R724" s="66"/>
      <c r="S724" s="66"/>
      <c r="T724" s="66"/>
      <c r="U724" s="66"/>
      <c r="V724" s="66"/>
      <c r="W724" s="66"/>
      <c r="X724" s="66"/>
      <c r="Y724" s="66"/>
    </row>
    <row r="725" spans="1:25" x14ac:dyDescent="0.2">
      <c r="A725" s="66" t="s">
        <v>28</v>
      </c>
      <c r="B725" s="66" t="s">
        <v>23</v>
      </c>
      <c r="C725" s="66" t="s">
        <v>26</v>
      </c>
      <c r="D725" s="66" t="s">
        <v>327</v>
      </c>
      <c r="E725" s="87">
        <f>+IF(ISNUMBER(DATA!N1030),DATA!N1030,"n/a")</f>
        <v>2.98175640579815</v>
      </c>
      <c r="F725" s="77">
        <f>+IF(ISNUMBER(DATA!O1030),DATA!O1030,"n/a")</f>
        <v>-1.25665346572669E-2</v>
      </c>
      <c r="G725" s="87">
        <f>+IF(ISNUMBER(DATA!X1030),DATA!X1030,"n/a")</f>
        <v>3.0184763674950399</v>
      </c>
      <c r="H725" s="77">
        <f>+IF(ISNUMBER(DATA!Y1030),DATA!Y1030,"n/a")</f>
        <v>-4.0833156740384499E-2</v>
      </c>
      <c r="I725" s="87">
        <f>+IF(ISNUMBER(DATA!AH1030),DATA!AH1030,"n/a")</f>
        <v>2.9814753005878898</v>
      </c>
      <c r="J725" s="77">
        <f>+IF(ISNUMBER(DATA!AI1030),DATA!AI1030,"n/a")</f>
        <v>-7.1541263789302006E-2</v>
      </c>
      <c r="K725" s="87">
        <f>+IF(ISNUMBER(DATA!AR1030),DATA!AR1030,"n/a")</f>
        <v>2.9869591959589998</v>
      </c>
      <c r="L725" s="77">
        <f>+IF(ISNUMBER(DATA!AS1030),DATA!AS1030,"n/a")</f>
        <v>-8.0163116150327104E-2</v>
      </c>
      <c r="R725" s="66"/>
      <c r="S725" s="66"/>
      <c r="T725" s="66"/>
      <c r="U725" s="66"/>
      <c r="V725" s="66"/>
      <c r="W725" s="66"/>
      <c r="X725" s="66"/>
      <c r="Y725" s="66"/>
    </row>
    <row r="726" spans="1:25" x14ac:dyDescent="0.2">
      <c r="E726" s="90"/>
      <c r="F726" s="77"/>
      <c r="G726" s="91"/>
      <c r="H726" s="77"/>
      <c r="I726" s="91"/>
      <c r="J726" s="82"/>
      <c r="K726" s="91"/>
      <c r="L726" s="77"/>
      <c r="R726" s="66"/>
      <c r="S726" s="66"/>
      <c r="T726" s="66"/>
      <c r="U726" s="66"/>
      <c r="V726" s="66"/>
      <c r="W726" s="66"/>
      <c r="X726" s="66"/>
      <c r="Y726" s="66"/>
    </row>
    <row r="727" spans="1:25" x14ac:dyDescent="0.2">
      <c r="A727" s="66" t="s">
        <v>28</v>
      </c>
      <c r="B727" s="66" t="s">
        <v>24</v>
      </c>
      <c r="C727" s="66" t="s">
        <v>0</v>
      </c>
      <c r="D727" s="66" t="s">
        <v>319</v>
      </c>
      <c r="E727" s="76">
        <f>+IF(ISNUMBER(DATA!F1081),DATA!F1081,"n/a")</f>
        <v>429613.75</v>
      </c>
      <c r="F727" s="77">
        <f>+IF(ISNUMBER(DATA!G1081),DATA!G1081,"n/a")</f>
        <v>2.1560127354650301E-3</v>
      </c>
      <c r="G727" s="76">
        <f>+IF(ISNUMBER(DATA!P1081),DATA!P1081,"n/a")</f>
        <v>1288652.8700000001</v>
      </c>
      <c r="H727" s="77">
        <f>+IF(ISNUMBER(DATA!Q1081),DATA!Q1081,"n/a")</f>
        <v>-1.42601318002369E-2</v>
      </c>
      <c r="I727" s="76">
        <f>+IF(ISNUMBER(DATA!Z1081),DATA!Z1081,"n/a")</f>
        <v>2603938.38</v>
      </c>
      <c r="J727" s="77">
        <f>+IF(ISNUMBER(DATA!AA1081),DATA!AA1081,"n/a")</f>
        <v>-2.5922819689483598E-2</v>
      </c>
      <c r="K727" s="76">
        <f>+IF(ISNUMBER(DATA!AJ1081),DATA!AJ1081,"n/a")</f>
        <v>5510792.79</v>
      </c>
      <c r="L727" s="77">
        <f>+IF(ISNUMBER(DATA!AK1081),DATA!AK1081,"n/a")</f>
        <v>-9.5812499804775898E-3</v>
      </c>
      <c r="R727" s="66"/>
      <c r="S727" s="66"/>
      <c r="T727" s="66"/>
      <c r="U727" s="66"/>
      <c r="V727" s="66"/>
      <c r="W727" s="66"/>
      <c r="X727" s="66"/>
      <c r="Y727" s="66"/>
    </row>
    <row r="728" spans="1:25" x14ac:dyDescent="0.2">
      <c r="A728" s="66" t="s">
        <v>28</v>
      </c>
      <c r="B728" s="66" t="s">
        <v>24</v>
      </c>
      <c r="C728" s="66" t="s">
        <v>0</v>
      </c>
      <c r="D728" s="66" t="s">
        <v>320</v>
      </c>
      <c r="E728" s="76">
        <f>+IF(ISNUMBER(DATA!F1082),DATA!F1082,"n/a")</f>
        <v>1023781.35</v>
      </c>
      <c r="F728" s="77">
        <f>+IF(ISNUMBER(DATA!G1082),DATA!G1082,"n/a")</f>
        <v>0.408661646476422</v>
      </c>
      <c r="G728" s="76">
        <f>+IF(ISNUMBER(DATA!P1082),DATA!P1082,"n/a")</f>
        <v>2771885.16</v>
      </c>
      <c r="H728" s="77">
        <f>+IF(ISNUMBER(DATA!Q1082),DATA!Q1082,"n/a")</f>
        <v>0.31578821925146899</v>
      </c>
      <c r="I728" s="76">
        <f>+IF(ISNUMBER(DATA!Z1082),DATA!Z1082,"n/a")</f>
        <v>5485399.3899999997</v>
      </c>
      <c r="J728" s="77">
        <f>+IF(ISNUMBER(DATA!AA1082),DATA!AA1082,"n/a")</f>
        <v>0.326062915912256</v>
      </c>
      <c r="K728" s="76">
        <f>+IF(ISNUMBER(DATA!AJ1082),DATA!AJ1082,"n/a")</f>
        <v>11337858.789999999</v>
      </c>
      <c r="L728" s="77">
        <f>+IF(ISNUMBER(DATA!AK1082),DATA!AK1082,"n/a")</f>
        <v>0.346970405567742</v>
      </c>
      <c r="R728" s="66"/>
      <c r="S728" s="66"/>
      <c r="T728" s="66"/>
      <c r="U728" s="66"/>
      <c r="V728" s="66"/>
      <c r="W728" s="66"/>
      <c r="X728" s="66"/>
      <c r="Y728" s="66"/>
    </row>
    <row r="729" spans="1:25" x14ac:dyDescent="0.2">
      <c r="A729" s="66" t="s">
        <v>28</v>
      </c>
      <c r="B729" s="66" t="s">
        <v>24</v>
      </c>
      <c r="C729" s="66" t="s">
        <v>0</v>
      </c>
      <c r="D729" s="66" t="s">
        <v>321</v>
      </c>
      <c r="E729" s="76">
        <f>+IF(ISNUMBER(DATA!F1083),DATA!F1083,"n/a")</f>
        <v>494887.8</v>
      </c>
      <c r="F729" s="77">
        <f>+IF(ISNUMBER(DATA!G1083),DATA!G1083,"n/a")</f>
        <v>0.23594360451846499</v>
      </c>
      <c r="G729" s="76">
        <f>+IF(ISNUMBER(DATA!P1083),DATA!P1083,"n/a")</f>
        <v>1359174.86</v>
      </c>
      <c r="H729" s="77">
        <f>+IF(ISNUMBER(DATA!Q1083),DATA!Q1083,"n/a")</f>
        <v>0.245013268723351</v>
      </c>
      <c r="I729" s="76">
        <f>+IF(ISNUMBER(DATA!Z1083),DATA!Z1083,"n/a")</f>
        <v>2846569.7</v>
      </c>
      <c r="J729" s="77">
        <f>+IF(ISNUMBER(DATA!AA1083),DATA!AA1083,"n/a")</f>
        <v>0.255466448900799</v>
      </c>
      <c r="K729" s="76">
        <f>+IF(ISNUMBER(DATA!AJ1083),DATA!AJ1083,"n/a")</f>
        <v>6114295.6600000001</v>
      </c>
      <c r="L729" s="77">
        <f>+IF(ISNUMBER(DATA!AK1083),DATA!AK1083,"n/a")</f>
        <v>0.28253218948740499</v>
      </c>
      <c r="R729" s="66"/>
      <c r="S729" s="66"/>
      <c r="T729" s="66"/>
      <c r="U729" s="66"/>
      <c r="V729" s="66"/>
      <c r="W729" s="66"/>
      <c r="X729" s="66"/>
      <c r="Y729" s="66"/>
    </row>
    <row r="730" spans="1:25" x14ac:dyDescent="0.2">
      <c r="A730" s="66" t="s">
        <v>28</v>
      </c>
      <c r="B730" s="66" t="s">
        <v>24</v>
      </c>
      <c r="C730" s="66" t="s">
        <v>0</v>
      </c>
      <c r="D730" s="66" t="s">
        <v>322</v>
      </c>
      <c r="E730" s="76">
        <f>+IF(ISNUMBER(DATA!F1084),DATA!F1084,"n/a")</f>
        <v>759297.26</v>
      </c>
      <c r="F730" s="77">
        <f>+IF(ISNUMBER(DATA!G1084),DATA!G1084,"n/a")</f>
        <v>-4.3454905702617903E-2</v>
      </c>
      <c r="G730" s="76">
        <f>+IF(ISNUMBER(DATA!P1084),DATA!P1084,"n/a")</f>
        <v>2170752.56</v>
      </c>
      <c r="H730" s="77">
        <f>+IF(ISNUMBER(DATA!Q1084),DATA!Q1084,"n/a")</f>
        <v>-7.0845129937281107E-2</v>
      </c>
      <c r="I730" s="76">
        <f>+IF(ISNUMBER(DATA!Z1084),DATA!Z1084,"n/a")</f>
        <v>5040145</v>
      </c>
      <c r="J730" s="77">
        <f>+IF(ISNUMBER(DATA!AA1084),DATA!AA1084,"n/a")</f>
        <v>-7.1637569717943703E-2</v>
      </c>
      <c r="K730" s="76">
        <f>+IF(ISNUMBER(DATA!AJ1084),DATA!AJ1084,"n/a")</f>
        <v>11748502.99</v>
      </c>
      <c r="L730" s="77">
        <f>+IF(ISNUMBER(DATA!AK1084),DATA!AK1084,"n/a")</f>
        <v>-9.6348849251832996E-3</v>
      </c>
      <c r="R730" s="66"/>
      <c r="S730" s="66"/>
      <c r="T730" s="66"/>
      <c r="U730" s="66"/>
      <c r="V730" s="66"/>
      <c r="W730" s="66"/>
      <c r="X730" s="66"/>
      <c r="Y730" s="66"/>
    </row>
    <row r="731" spans="1:25" x14ac:dyDescent="0.2">
      <c r="A731" s="66" t="s">
        <v>28</v>
      </c>
      <c r="B731" s="66" t="s">
        <v>24</v>
      </c>
      <c r="C731" s="66" t="s">
        <v>0</v>
      </c>
      <c r="D731" s="66" t="s">
        <v>323</v>
      </c>
      <c r="E731" s="76">
        <f>+IF(ISNUMBER(DATA!F1085),DATA!F1085,"n/a")</f>
        <v>237645.69</v>
      </c>
      <c r="F731" s="77">
        <f>+IF(ISNUMBER(DATA!G1085),DATA!G1085,"n/a")</f>
        <v>0.103888498597086</v>
      </c>
      <c r="G731" s="76">
        <f>+IF(ISNUMBER(DATA!P1085),DATA!P1085,"n/a")</f>
        <v>642458.93000000005</v>
      </c>
      <c r="H731" s="77">
        <f>+IF(ISNUMBER(DATA!Q1085),DATA!Q1085,"n/a")</f>
        <v>8.0988657861657501E-2</v>
      </c>
      <c r="I731" s="76">
        <f>+IF(ISNUMBER(DATA!Z1085),DATA!Z1085,"n/a")</f>
        <v>1363306.39</v>
      </c>
      <c r="J731" s="77">
        <f>+IF(ISNUMBER(DATA!AA1085),DATA!AA1085,"n/a")</f>
        <v>0.136118964306706</v>
      </c>
      <c r="K731" s="76">
        <f>+IF(ISNUMBER(DATA!AJ1085),DATA!AJ1085,"n/a")</f>
        <v>3046134.97</v>
      </c>
      <c r="L731" s="77">
        <f>+IF(ISNUMBER(DATA!AK1085),DATA!AK1085,"n/a")</f>
        <v>0.16042221969746101</v>
      </c>
      <c r="R731" s="66"/>
      <c r="S731" s="66"/>
      <c r="T731" s="66"/>
      <c r="U731" s="66"/>
      <c r="V731" s="66"/>
      <c r="W731" s="66"/>
      <c r="X731" s="66"/>
      <c r="Y731" s="66"/>
    </row>
    <row r="732" spans="1:25" x14ac:dyDescent="0.2">
      <c r="A732" s="66" t="s">
        <v>28</v>
      </c>
      <c r="B732" s="66" t="s">
        <v>24</v>
      </c>
      <c r="C732" s="66" t="s">
        <v>0</v>
      </c>
      <c r="D732" s="66" t="s">
        <v>324</v>
      </c>
      <c r="E732" s="76">
        <f>+IF(ISNUMBER(DATA!F1086),DATA!F1086,"n/a")</f>
        <v>391862.94</v>
      </c>
      <c r="F732" s="77">
        <f>+IF(ISNUMBER(DATA!G1086),DATA!G1086,"n/a")</f>
        <v>0.227011523225714</v>
      </c>
      <c r="G732" s="76">
        <f>+IF(ISNUMBER(DATA!P1086),DATA!P1086,"n/a")</f>
        <v>1063763.25</v>
      </c>
      <c r="H732" s="77">
        <f>+IF(ISNUMBER(DATA!Q1086),DATA!Q1086,"n/a")</f>
        <v>0.24372003738911999</v>
      </c>
      <c r="I732" s="76">
        <f>+IF(ISNUMBER(DATA!Z1086),DATA!Z1086,"n/a")</f>
        <v>2187937.96</v>
      </c>
      <c r="J732" s="77">
        <f>+IF(ISNUMBER(DATA!AA1086),DATA!AA1086,"n/a")</f>
        <v>0.34901493806967299</v>
      </c>
      <c r="K732" s="76">
        <f>+IF(ISNUMBER(DATA!AJ1086),DATA!AJ1086,"n/a")</f>
        <v>4723244.5999999996</v>
      </c>
      <c r="L732" s="77">
        <f>+IF(ISNUMBER(DATA!AK1086),DATA!AK1086,"n/a")</f>
        <v>0.45609562773343099</v>
      </c>
      <c r="R732" s="66"/>
      <c r="S732" s="66"/>
      <c r="T732" s="66"/>
      <c r="U732" s="66"/>
      <c r="V732" s="66"/>
      <c r="W732" s="66"/>
      <c r="X732" s="66"/>
      <c r="Y732" s="66"/>
    </row>
    <row r="733" spans="1:25" x14ac:dyDescent="0.2">
      <c r="A733" s="66" t="s">
        <v>28</v>
      </c>
      <c r="B733" s="66" t="s">
        <v>24</v>
      </c>
      <c r="C733" s="66" t="s">
        <v>0</v>
      </c>
      <c r="D733" s="66" t="s">
        <v>325</v>
      </c>
      <c r="E733" s="76">
        <f>+IF(ISNUMBER(DATA!F1087),DATA!F1087,"n/a")</f>
        <v>575958.99</v>
      </c>
      <c r="F733" s="77">
        <f>+IF(ISNUMBER(DATA!G1087),DATA!G1087,"n/a")</f>
        <v>0.106555553918232</v>
      </c>
      <c r="G733" s="76">
        <f>+IF(ISNUMBER(DATA!P1087),DATA!P1087,"n/a")</f>
        <v>1599332.13</v>
      </c>
      <c r="H733" s="77">
        <f>+IF(ISNUMBER(DATA!Q1087),DATA!Q1087,"n/a")</f>
        <v>0.13989726633708699</v>
      </c>
      <c r="I733" s="76">
        <f>+IF(ISNUMBER(DATA!Z1087),DATA!Z1087,"n/a")</f>
        <v>3380733.75</v>
      </c>
      <c r="J733" s="77">
        <f>+IF(ISNUMBER(DATA!AA1087),DATA!AA1087,"n/a")</f>
        <v>0.16778138353158101</v>
      </c>
      <c r="K733" s="76">
        <f>+IF(ISNUMBER(DATA!AJ1087),DATA!AJ1087,"n/a")</f>
        <v>6992767.8300000001</v>
      </c>
      <c r="L733" s="77">
        <f>+IF(ISNUMBER(DATA!AK1087),DATA!AK1087,"n/a")</f>
        <v>0.113180773674958</v>
      </c>
      <c r="R733" s="66"/>
      <c r="S733" s="66"/>
      <c r="T733" s="66"/>
      <c r="U733" s="66"/>
      <c r="V733" s="66"/>
      <c r="W733" s="66"/>
      <c r="X733" s="66"/>
      <c r="Y733" s="66"/>
    </row>
    <row r="734" spans="1:25" x14ac:dyDescent="0.2">
      <c r="A734" s="66" t="s">
        <v>28</v>
      </c>
      <c r="B734" s="66" t="s">
        <v>24</v>
      </c>
      <c r="C734" s="66" t="s">
        <v>0</v>
      </c>
      <c r="D734" s="66" t="s">
        <v>326</v>
      </c>
      <c r="E734" s="76">
        <f>+IF(ISNUMBER(DATA!F1088),DATA!F1088,"n/a")</f>
        <v>596722.04</v>
      </c>
      <c r="F734" s="77">
        <f>+IF(ISNUMBER(DATA!G1088),DATA!G1088,"n/a")</f>
        <v>0.27833098427893099</v>
      </c>
      <c r="G734" s="76">
        <f>+IF(ISNUMBER(DATA!P1088),DATA!P1088,"n/a")</f>
        <v>1736264.69</v>
      </c>
      <c r="H734" s="77">
        <f>+IF(ISNUMBER(DATA!Q1088),DATA!Q1088,"n/a")</f>
        <v>0.31517745803469899</v>
      </c>
      <c r="I734" s="76">
        <f>+IF(ISNUMBER(DATA!Z1088),DATA!Z1088,"n/a")</f>
        <v>3455776.38</v>
      </c>
      <c r="J734" s="77">
        <f>+IF(ISNUMBER(DATA!AA1088),DATA!AA1088,"n/a")</f>
        <v>0.33833145988368402</v>
      </c>
      <c r="K734" s="76">
        <f>+IF(ISNUMBER(DATA!AJ1088),DATA!AJ1088,"n/a")</f>
        <v>7025609.0899999999</v>
      </c>
      <c r="L734" s="77">
        <f>+IF(ISNUMBER(DATA!AK1088),DATA!AK1088,"n/a")</f>
        <v>0.33809341381145203</v>
      </c>
      <c r="R734" s="66"/>
      <c r="S734" s="66"/>
      <c r="T734" s="66"/>
      <c r="U734" s="66"/>
      <c r="V734" s="66"/>
      <c r="W734" s="66"/>
      <c r="X734" s="66"/>
      <c r="Y734" s="66"/>
    </row>
    <row r="735" spans="1:25" x14ac:dyDescent="0.2">
      <c r="A735" s="66" t="s">
        <v>28</v>
      </c>
      <c r="B735" s="66" t="s">
        <v>24</v>
      </c>
      <c r="C735" s="66" t="s">
        <v>0</v>
      </c>
      <c r="D735" s="66" t="s">
        <v>327</v>
      </c>
      <c r="E735" s="76">
        <f>+IF(ISNUMBER(DATA!F1089),DATA!F1089,"n/a")</f>
        <v>4509769.91</v>
      </c>
      <c r="F735" s="77">
        <f>+IF(ISNUMBER(DATA!G1089),DATA!G1089,"n/a")</f>
        <v>0.16483100468248499</v>
      </c>
      <c r="G735" s="76">
        <f>+IF(ISNUMBER(DATA!P1089),DATA!P1089,"n/a")</f>
        <v>12632284.529999999</v>
      </c>
      <c r="H735" s="77">
        <f>+IF(ISNUMBER(DATA!Q1089),DATA!Q1089,"n/a")</f>
        <v>0.146851894412803</v>
      </c>
      <c r="I735" s="76">
        <f>+IF(ISNUMBER(DATA!Z1089),DATA!Z1089,"n/a")</f>
        <v>26363807.09</v>
      </c>
      <c r="J735" s="77">
        <f>+IF(ISNUMBER(DATA!AA1089),DATA!AA1089,"n/a")</f>
        <v>0.15604077491413099</v>
      </c>
      <c r="K735" s="76">
        <f>+IF(ISNUMBER(DATA!AJ1089),DATA!AJ1089,"n/a")</f>
        <v>56499207.219999999</v>
      </c>
      <c r="L735" s="77">
        <f>+IF(ISNUMBER(DATA!AK1089),DATA!AK1089,"n/a")</f>
        <v>0.17675746568728201</v>
      </c>
      <c r="R735" s="66"/>
      <c r="S735" s="66"/>
      <c r="T735" s="66"/>
      <c r="U735" s="66"/>
      <c r="V735" s="66"/>
      <c r="W735" s="66"/>
      <c r="X735" s="66"/>
      <c r="Y735" s="66"/>
    </row>
    <row r="736" spans="1:25" x14ac:dyDescent="0.2">
      <c r="E736" s="80"/>
      <c r="F736" s="77"/>
      <c r="G736" s="81"/>
      <c r="H736" s="77"/>
      <c r="I736" s="81"/>
      <c r="J736" s="82"/>
      <c r="K736" s="81"/>
      <c r="L736" s="77"/>
      <c r="R736" s="66"/>
      <c r="S736" s="66"/>
      <c r="T736" s="66"/>
      <c r="U736" s="66"/>
      <c r="V736" s="66"/>
      <c r="W736" s="66"/>
      <c r="X736" s="66"/>
      <c r="Y736" s="66"/>
    </row>
    <row r="737" spans="1:25" x14ac:dyDescent="0.2">
      <c r="A737" s="66" t="s">
        <v>28</v>
      </c>
      <c r="B737" s="66" t="s">
        <v>24</v>
      </c>
      <c r="C737" s="66" t="s">
        <v>9</v>
      </c>
      <c r="D737" s="66" t="s">
        <v>319</v>
      </c>
      <c r="E737" s="86">
        <f>+IF(ISNUMBER(DATA!H1081),DATA!H1081,"n/a")</f>
        <v>68223.05</v>
      </c>
      <c r="F737" s="77">
        <f>+IF(ISNUMBER(DATA!I1081),DATA!I1081,"n/a")</f>
        <v>-1.9867976860608701E-2</v>
      </c>
      <c r="G737" s="86">
        <f>+IF(ISNUMBER(DATA!R1081),DATA!R1081,"n/a")</f>
        <v>203321.21</v>
      </c>
      <c r="H737" s="77">
        <f>+IF(ISNUMBER(DATA!S1081),DATA!S1081,"n/a")</f>
        <v>-0.100225088426964</v>
      </c>
      <c r="I737" s="86">
        <f>+IF(ISNUMBER(DATA!AB1081),DATA!AB1081,"n/a")</f>
        <v>415552.48</v>
      </c>
      <c r="J737" s="77">
        <f>+IF(ISNUMBER(DATA!AC1081),DATA!AC1081,"n/a")</f>
        <v>-0.14913258931116299</v>
      </c>
      <c r="K737" s="86">
        <f>+IF(ISNUMBER(DATA!AL1081),DATA!AL1081,"n/a")</f>
        <v>888989.67</v>
      </c>
      <c r="L737" s="77">
        <f>+IF(ISNUMBER(DATA!AM1081),DATA!AM1081,"n/a")</f>
        <v>-0.16153763975309199</v>
      </c>
      <c r="R737" s="66"/>
      <c r="S737" s="66"/>
      <c r="T737" s="66"/>
      <c r="U737" s="66"/>
      <c r="V737" s="66"/>
      <c r="W737" s="66"/>
      <c r="X737" s="66"/>
      <c r="Y737" s="66"/>
    </row>
    <row r="738" spans="1:25" x14ac:dyDescent="0.2">
      <c r="A738" s="66" t="s">
        <v>28</v>
      </c>
      <c r="B738" s="66" t="s">
        <v>24</v>
      </c>
      <c r="C738" s="66" t="s">
        <v>9</v>
      </c>
      <c r="D738" s="66" t="s">
        <v>320</v>
      </c>
      <c r="E738" s="86">
        <f>+IF(ISNUMBER(DATA!H1082),DATA!H1082,"n/a")</f>
        <v>346101.18</v>
      </c>
      <c r="F738" s="77">
        <f>+IF(ISNUMBER(DATA!I1082),DATA!I1082,"n/a")</f>
        <v>0.78994320143257002</v>
      </c>
      <c r="G738" s="86">
        <f>+IF(ISNUMBER(DATA!R1082),DATA!R1082,"n/a")</f>
        <v>871041.3</v>
      </c>
      <c r="H738" s="77">
        <f>+IF(ISNUMBER(DATA!S1082),DATA!S1082,"n/a")</f>
        <v>0.52018624347991504</v>
      </c>
      <c r="I738" s="86">
        <f>+IF(ISNUMBER(DATA!AB1082),DATA!AB1082,"n/a")</f>
        <v>1672181.91</v>
      </c>
      <c r="J738" s="77">
        <f>+IF(ISNUMBER(DATA!AC1082),DATA!AC1082,"n/a")</f>
        <v>0.33406162887304403</v>
      </c>
      <c r="K738" s="86">
        <f>+IF(ISNUMBER(DATA!AL1082),DATA!AL1082,"n/a")</f>
        <v>3243724.74</v>
      </c>
      <c r="L738" s="77">
        <f>+IF(ISNUMBER(DATA!AM1082),DATA!AM1082,"n/a")</f>
        <v>0.23843533965442301</v>
      </c>
      <c r="R738" s="66"/>
      <c r="S738" s="66"/>
      <c r="T738" s="66"/>
      <c r="U738" s="66"/>
      <c r="V738" s="66"/>
      <c r="W738" s="66"/>
      <c r="X738" s="66"/>
      <c r="Y738" s="66"/>
    </row>
    <row r="739" spans="1:25" x14ac:dyDescent="0.2">
      <c r="A739" s="66" t="s">
        <v>28</v>
      </c>
      <c r="B739" s="66" t="s">
        <v>24</v>
      </c>
      <c r="C739" s="66" t="s">
        <v>9</v>
      </c>
      <c r="D739" s="66" t="s">
        <v>321</v>
      </c>
      <c r="E739" s="86">
        <f>+IF(ISNUMBER(DATA!H1083),DATA!H1083,"n/a")</f>
        <v>93362.78</v>
      </c>
      <c r="F739" s="77">
        <f>+IF(ISNUMBER(DATA!I1083),DATA!I1083,"n/a")</f>
        <v>0.34201023870425701</v>
      </c>
      <c r="G739" s="86">
        <f>+IF(ISNUMBER(DATA!R1083),DATA!R1083,"n/a")</f>
        <v>256535.23</v>
      </c>
      <c r="H739" s="77">
        <f>+IF(ISNUMBER(DATA!S1083),DATA!S1083,"n/a")</f>
        <v>0.34666615712107701</v>
      </c>
      <c r="I739" s="86">
        <f>+IF(ISNUMBER(DATA!AB1083),DATA!AB1083,"n/a")</f>
        <v>507270.75</v>
      </c>
      <c r="J739" s="77">
        <f>+IF(ISNUMBER(DATA!AC1083),DATA!AC1083,"n/a")</f>
        <v>0.28917787260983602</v>
      </c>
      <c r="K739" s="86">
        <f>+IF(ISNUMBER(DATA!AL1083),DATA!AL1083,"n/a")</f>
        <v>1055674.25</v>
      </c>
      <c r="L739" s="77">
        <f>+IF(ISNUMBER(DATA!AM1083),DATA!AM1083,"n/a")</f>
        <v>0.31036483025588901</v>
      </c>
      <c r="R739" s="66"/>
      <c r="S739" s="66"/>
      <c r="T739" s="66"/>
      <c r="U739" s="66"/>
      <c r="V739" s="66"/>
      <c r="W739" s="66"/>
      <c r="X739" s="66"/>
      <c r="Y739" s="66"/>
    </row>
    <row r="740" spans="1:25" x14ac:dyDescent="0.2">
      <c r="A740" s="66" t="s">
        <v>28</v>
      </c>
      <c r="B740" s="66" t="s">
        <v>24</v>
      </c>
      <c r="C740" s="66" t="s">
        <v>9</v>
      </c>
      <c r="D740" s="66" t="s">
        <v>322</v>
      </c>
      <c r="E740" s="86">
        <f>+IF(ISNUMBER(DATA!H1084),DATA!H1084,"n/a")</f>
        <v>201759.55</v>
      </c>
      <c r="F740" s="77">
        <f>+IF(ISNUMBER(DATA!I1084),DATA!I1084,"n/a")</f>
        <v>6.3581728051097602E-2</v>
      </c>
      <c r="G740" s="86">
        <f>+IF(ISNUMBER(DATA!R1084),DATA!R1084,"n/a")</f>
        <v>578644.56999999995</v>
      </c>
      <c r="H740" s="77">
        <f>+IF(ISNUMBER(DATA!S1084),DATA!S1084,"n/a")</f>
        <v>3.4876718941621102E-2</v>
      </c>
      <c r="I740" s="86">
        <f>+IF(ISNUMBER(DATA!AB1084),DATA!AB1084,"n/a")</f>
        <v>1326810.57</v>
      </c>
      <c r="J740" s="77">
        <f>+IF(ISNUMBER(DATA!AC1084),DATA!AC1084,"n/a")</f>
        <v>2.1258345283710699E-2</v>
      </c>
      <c r="K740" s="86">
        <f>+IF(ISNUMBER(DATA!AL1084),DATA!AL1084,"n/a")</f>
        <v>3022462.83</v>
      </c>
      <c r="L740" s="77">
        <f>+IF(ISNUMBER(DATA!AM1084),DATA!AM1084,"n/a")</f>
        <v>3.8949369166075103E-2</v>
      </c>
      <c r="R740" s="66"/>
      <c r="S740" s="66"/>
      <c r="T740" s="66"/>
      <c r="U740" s="66"/>
      <c r="V740" s="66"/>
      <c r="W740" s="66"/>
      <c r="X740" s="66"/>
      <c r="Y740" s="66"/>
    </row>
    <row r="741" spans="1:25" x14ac:dyDescent="0.2">
      <c r="A741" s="66" t="s">
        <v>28</v>
      </c>
      <c r="B741" s="66" t="s">
        <v>24</v>
      </c>
      <c r="C741" s="66" t="s">
        <v>9</v>
      </c>
      <c r="D741" s="66" t="s">
        <v>323</v>
      </c>
      <c r="E741" s="86">
        <f>+IF(ISNUMBER(DATA!H1085),DATA!H1085,"n/a")</f>
        <v>33899.17</v>
      </c>
      <c r="F741" s="77">
        <f>+IF(ISNUMBER(DATA!I1085),DATA!I1085,"n/a")</f>
        <v>3.21510198271526E-3</v>
      </c>
      <c r="G741" s="86">
        <f>+IF(ISNUMBER(DATA!R1085),DATA!R1085,"n/a")</f>
        <v>94178.5</v>
      </c>
      <c r="H741" s="77">
        <f>+IF(ISNUMBER(DATA!S1085),DATA!S1085,"n/a")</f>
        <v>2.4791023305716399E-2</v>
      </c>
      <c r="I741" s="86">
        <f>+IF(ISNUMBER(DATA!AB1085),DATA!AB1085,"n/a")</f>
        <v>199450.14</v>
      </c>
      <c r="J741" s="77">
        <f>+IF(ISNUMBER(DATA!AC1085),DATA!AC1085,"n/a")</f>
        <v>7.3790948312063204E-2</v>
      </c>
      <c r="K741" s="86">
        <f>+IF(ISNUMBER(DATA!AL1085),DATA!AL1085,"n/a")</f>
        <v>454276.13</v>
      </c>
      <c r="L741" s="77">
        <f>+IF(ISNUMBER(DATA!AM1085),DATA!AM1085,"n/a")</f>
        <v>9.57397363916411E-2</v>
      </c>
      <c r="R741" s="66"/>
      <c r="S741" s="66"/>
      <c r="T741" s="66"/>
      <c r="U741" s="66"/>
      <c r="V741" s="66"/>
      <c r="W741" s="66"/>
      <c r="X741" s="66"/>
      <c r="Y741" s="66"/>
    </row>
    <row r="742" spans="1:25" x14ac:dyDescent="0.2">
      <c r="A742" s="66" t="s">
        <v>28</v>
      </c>
      <c r="B742" s="66" t="s">
        <v>24</v>
      </c>
      <c r="C742" s="66" t="s">
        <v>9</v>
      </c>
      <c r="D742" s="66" t="s">
        <v>324</v>
      </c>
      <c r="E742" s="86">
        <f>+IF(ISNUMBER(DATA!H1086),DATA!H1086,"n/a")</f>
        <v>77145.490000000005</v>
      </c>
      <c r="F742" s="77">
        <f>+IF(ISNUMBER(DATA!I1086),DATA!I1086,"n/a")</f>
        <v>0.17970919194753601</v>
      </c>
      <c r="G742" s="86">
        <f>+IF(ISNUMBER(DATA!R1086),DATA!R1086,"n/a")</f>
        <v>211982.4</v>
      </c>
      <c r="H742" s="77">
        <f>+IF(ISNUMBER(DATA!S1086),DATA!S1086,"n/a")</f>
        <v>0.16438760979933301</v>
      </c>
      <c r="I742" s="86">
        <f>+IF(ISNUMBER(DATA!AB1086),DATA!AB1086,"n/a")</f>
        <v>434559.8</v>
      </c>
      <c r="J742" s="77">
        <f>+IF(ISNUMBER(DATA!AC1086),DATA!AC1086,"n/a")</f>
        <v>0.243713492766433</v>
      </c>
      <c r="K742" s="86">
        <f>+IF(ISNUMBER(DATA!AL1086),DATA!AL1086,"n/a")</f>
        <v>932262.8</v>
      </c>
      <c r="L742" s="77">
        <f>+IF(ISNUMBER(DATA!AM1086),DATA!AM1086,"n/a")</f>
        <v>0.38108962349354603</v>
      </c>
      <c r="R742" s="66"/>
      <c r="S742" s="66"/>
      <c r="T742" s="66"/>
      <c r="U742" s="66"/>
      <c r="V742" s="66"/>
      <c r="W742" s="66"/>
      <c r="X742" s="66"/>
      <c r="Y742" s="66"/>
    </row>
    <row r="743" spans="1:25" x14ac:dyDescent="0.2">
      <c r="A743" s="66" t="s">
        <v>28</v>
      </c>
      <c r="B743" s="66" t="s">
        <v>24</v>
      </c>
      <c r="C743" s="66" t="s">
        <v>9</v>
      </c>
      <c r="D743" s="66" t="s">
        <v>325</v>
      </c>
      <c r="E743" s="86">
        <f>+IF(ISNUMBER(DATA!H1087),DATA!H1087,"n/a")</f>
        <v>87748.39</v>
      </c>
      <c r="F743" s="77">
        <f>+IF(ISNUMBER(DATA!I1087),DATA!I1087,"n/a")</f>
        <v>0.25955705553650399</v>
      </c>
      <c r="G743" s="86">
        <f>+IF(ISNUMBER(DATA!R1087),DATA!R1087,"n/a")</f>
        <v>242004.36</v>
      </c>
      <c r="H743" s="77">
        <f>+IF(ISNUMBER(DATA!S1087),DATA!S1087,"n/a")</f>
        <v>0.36297713900482997</v>
      </c>
      <c r="I743" s="86">
        <f>+IF(ISNUMBER(DATA!AB1087),DATA!AB1087,"n/a")</f>
        <v>502813.73</v>
      </c>
      <c r="J743" s="77">
        <f>+IF(ISNUMBER(DATA!AC1087),DATA!AC1087,"n/a")</f>
        <v>0.41504942772269598</v>
      </c>
      <c r="K743" s="86">
        <f>+IF(ISNUMBER(DATA!AL1087),DATA!AL1087,"n/a")</f>
        <v>1004001.88</v>
      </c>
      <c r="L743" s="77">
        <f>+IF(ISNUMBER(DATA!AM1087),DATA!AM1087,"n/a")</f>
        <v>0.312598636732902</v>
      </c>
      <c r="R743" s="66"/>
      <c r="S743" s="66"/>
      <c r="T743" s="66"/>
      <c r="U743" s="66"/>
      <c r="V743" s="66"/>
      <c r="W743" s="66"/>
      <c r="X743" s="66"/>
      <c r="Y743" s="66"/>
    </row>
    <row r="744" spans="1:25" x14ac:dyDescent="0.2">
      <c r="A744" s="66" t="s">
        <v>28</v>
      </c>
      <c r="B744" s="66" t="s">
        <v>24</v>
      </c>
      <c r="C744" s="66" t="s">
        <v>9</v>
      </c>
      <c r="D744" s="66" t="s">
        <v>326</v>
      </c>
      <c r="E744" s="86">
        <f>+IF(ISNUMBER(DATA!H1088),DATA!H1088,"n/a")</f>
        <v>136330.54</v>
      </c>
      <c r="F744" s="77">
        <f>+IF(ISNUMBER(DATA!I1088),DATA!I1088,"n/a")</f>
        <v>0.213142931839755</v>
      </c>
      <c r="G744" s="86">
        <f>+IF(ISNUMBER(DATA!R1088),DATA!R1088,"n/a")</f>
        <v>396710.66</v>
      </c>
      <c r="H744" s="77">
        <f>+IF(ISNUMBER(DATA!S1088),DATA!S1088,"n/a")</f>
        <v>0.14853718886357101</v>
      </c>
      <c r="I744" s="86">
        <f>+IF(ISNUMBER(DATA!AB1088),DATA!AB1088,"n/a")</f>
        <v>794707.47</v>
      </c>
      <c r="J744" s="77">
        <f>+IF(ISNUMBER(DATA!AC1088),DATA!AC1088,"n/a")</f>
        <v>0.125222095472902</v>
      </c>
      <c r="K744" s="86">
        <f>+IF(ISNUMBER(DATA!AL1088),DATA!AL1088,"n/a")</f>
        <v>1636542.66</v>
      </c>
      <c r="L744" s="77">
        <f>+IF(ISNUMBER(DATA!AM1088),DATA!AM1088,"n/a")</f>
        <v>0.152916262475493</v>
      </c>
      <c r="R744" s="66"/>
      <c r="S744" s="66"/>
      <c r="T744" s="66"/>
      <c r="U744" s="66"/>
      <c r="V744" s="66"/>
      <c r="W744" s="66"/>
      <c r="X744" s="66"/>
      <c r="Y744" s="66"/>
    </row>
    <row r="745" spans="1:25" x14ac:dyDescent="0.2">
      <c r="A745" s="66" t="s">
        <v>28</v>
      </c>
      <c r="B745" s="66" t="s">
        <v>24</v>
      </c>
      <c r="C745" s="66" t="s">
        <v>9</v>
      </c>
      <c r="D745" s="66" t="s">
        <v>327</v>
      </c>
      <c r="E745" s="86">
        <f>+IF(ISNUMBER(DATA!H1089),DATA!H1089,"n/a")</f>
        <v>1044570.17</v>
      </c>
      <c r="F745" s="77">
        <f>+IF(ISNUMBER(DATA!I1089),DATA!I1089,"n/a")</f>
        <v>0.30008912822253098</v>
      </c>
      <c r="G745" s="86">
        <f>+IF(ISNUMBER(DATA!R1089),DATA!R1089,"n/a")</f>
        <v>2854417.97</v>
      </c>
      <c r="H745" s="77">
        <f>+IF(ISNUMBER(DATA!S1089),DATA!S1089,"n/a")</f>
        <v>0.21697234007777799</v>
      </c>
      <c r="I745" s="86">
        <f>+IF(ISNUMBER(DATA!AB1089),DATA!AB1089,"n/a")</f>
        <v>5853346.1900000004</v>
      </c>
      <c r="J745" s="77">
        <f>+IF(ISNUMBER(DATA!AC1089),DATA!AC1089,"n/a")</f>
        <v>0.16339508232627301</v>
      </c>
      <c r="K745" s="86">
        <f>+IF(ISNUMBER(DATA!AL1089),DATA!AL1089,"n/a")</f>
        <v>12237933.949999999</v>
      </c>
      <c r="L745" s="77">
        <f>+IF(ISNUMBER(DATA!AM1089),DATA!AM1089,"n/a")</f>
        <v>0.14713709003554501</v>
      </c>
      <c r="R745" s="66"/>
      <c r="S745" s="66"/>
      <c r="T745" s="66"/>
      <c r="U745" s="66"/>
      <c r="V745" s="66"/>
      <c r="W745" s="66"/>
      <c r="X745" s="66"/>
      <c r="Y745" s="66"/>
    </row>
    <row r="746" spans="1:25" x14ac:dyDescent="0.2">
      <c r="E746" s="80"/>
      <c r="F746" s="77"/>
      <c r="G746" s="81"/>
      <c r="H746" s="77"/>
      <c r="I746" s="81"/>
      <c r="J746" s="82"/>
      <c r="K746" s="81"/>
      <c r="L746" s="77"/>
      <c r="R746" s="66"/>
      <c r="S746" s="66"/>
      <c r="T746" s="66"/>
      <c r="U746" s="66"/>
      <c r="V746" s="66"/>
      <c r="W746" s="66"/>
      <c r="X746" s="66"/>
      <c r="Y746" s="66"/>
    </row>
    <row r="747" spans="1:25" x14ac:dyDescent="0.2">
      <c r="A747" s="66" t="s">
        <v>28</v>
      </c>
      <c r="B747" s="66" t="s">
        <v>24</v>
      </c>
      <c r="C747" s="66" t="s">
        <v>25</v>
      </c>
      <c r="D747" s="66" t="s">
        <v>319</v>
      </c>
      <c r="E747" s="86">
        <f>+IF(ISNUMBER(DATA!J1081),DATA!J1081,"n/a")</f>
        <v>136050.29999999999</v>
      </c>
      <c r="F747" s="77">
        <f>+IF(ISNUMBER(DATA!K1081),DATA!K1081,"n/a")</f>
        <v>-1.2796107907351599E-2</v>
      </c>
      <c r="G747" s="86">
        <f>+IF(ISNUMBER(DATA!T1081),DATA!T1081,"n/a")</f>
        <v>405232.9</v>
      </c>
      <c r="H747" s="77">
        <f>+IF(ISNUMBER(DATA!U1081),DATA!U1081,"n/a")</f>
        <v>-8.7574233837358795E-2</v>
      </c>
      <c r="I747" s="86">
        <f>+IF(ISNUMBER(DATA!AD1081),DATA!AD1081,"n/a")</f>
        <v>827653.36</v>
      </c>
      <c r="J747" s="77">
        <f>+IF(ISNUMBER(DATA!AE1081),DATA!AE1081,"n/a")</f>
        <v>-0.132112767858625</v>
      </c>
      <c r="K747" s="86">
        <f>+IF(ISNUMBER(DATA!AN1081),DATA!AN1081,"n/a")</f>
        <v>1768591.05</v>
      </c>
      <c r="L747" s="77">
        <f>+IF(ISNUMBER(DATA!AO1081),DATA!AO1081,"n/a")</f>
        <v>-0.142606582452877</v>
      </c>
      <c r="R747" s="66"/>
      <c r="S747" s="66"/>
      <c r="T747" s="66"/>
      <c r="U747" s="66"/>
      <c r="V747" s="66"/>
      <c r="W747" s="66"/>
      <c r="X747" s="66"/>
      <c r="Y747" s="66"/>
    </row>
    <row r="748" spans="1:25" x14ac:dyDescent="0.2">
      <c r="A748" s="66" t="s">
        <v>28</v>
      </c>
      <c r="B748" s="66" t="s">
        <v>24</v>
      </c>
      <c r="C748" s="66" t="s">
        <v>25</v>
      </c>
      <c r="D748" s="66" t="s">
        <v>320</v>
      </c>
      <c r="E748" s="86">
        <f>+IF(ISNUMBER(DATA!J1082),DATA!J1082,"n/a")</f>
        <v>579582.71999999997</v>
      </c>
      <c r="F748" s="77">
        <f>+IF(ISNUMBER(DATA!K1082),DATA!K1082,"n/a")</f>
        <v>0.74720289226771197</v>
      </c>
      <c r="G748" s="86">
        <f>+IF(ISNUMBER(DATA!T1082),DATA!T1082,"n/a")</f>
        <v>1464065.49</v>
      </c>
      <c r="H748" s="77">
        <f>+IF(ISNUMBER(DATA!U1082),DATA!U1082,"n/a")</f>
        <v>0.49655582164686102</v>
      </c>
      <c r="I748" s="86">
        <f>+IF(ISNUMBER(DATA!AD1082),DATA!AD1082,"n/a")</f>
        <v>2833657.07</v>
      </c>
      <c r="J748" s="77">
        <f>+IF(ISNUMBER(DATA!AE1082),DATA!AE1082,"n/a")</f>
        <v>0.32805741872961702</v>
      </c>
      <c r="K748" s="86">
        <f>+IF(ISNUMBER(DATA!AN1082),DATA!AN1082,"n/a")</f>
        <v>5546824.4000000004</v>
      </c>
      <c r="L748" s="77">
        <f>+IF(ISNUMBER(DATA!AO1082),DATA!AO1082,"n/a")</f>
        <v>0.22998970738549801</v>
      </c>
      <c r="R748" s="66"/>
      <c r="S748" s="66"/>
      <c r="T748" s="66"/>
      <c r="U748" s="66"/>
      <c r="V748" s="66"/>
      <c r="W748" s="66"/>
      <c r="X748" s="66"/>
      <c r="Y748" s="66"/>
    </row>
    <row r="749" spans="1:25" x14ac:dyDescent="0.2">
      <c r="A749" s="66" t="s">
        <v>28</v>
      </c>
      <c r="B749" s="66" t="s">
        <v>24</v>
      </c>
      <c r="C749" s="66" t="s">
        <v>25</v>
      </c>
      <c r="D749" s="66" t="s">
        <v>321</v>
      </c>
      <c r="E749" s="86">
        <f>+IF(ISNUMBER(DATA!J1083),DATA!J1083,"n/a")</f>
        <v>154343.38</v>
      </c>
      <c r="F749" s="77">
        <f>+IF(ISNUMBER(DATA!K1083),DATA!K1083,"n/a")</f>
        <v>0.197448901612572</v>
      </c>
      <c r="G749" s="86">
        <f>+IF(ISNUMBER(DATA!T1083),DATA!T1083,"n/a")</f>
        <v>424481.56</v>
      </c>
      <c r="H749" s="77">
        <f>+IF(ISNUMBER(DATA!U1083),DATA!U1083,"n/a")</f>
        <v>0.20872167161537999</v>
      </c>
      <c r="I749" s="86">
        <f>+IF(ISNUMBER(DATA!AD1083),DATA!AD1083,"n/a")</f>
        <v>889566.95</v>
      </c>
      <c r="J749" s="77">
        <f>+IF(ISNUMBER(DATA!AE1083),DATA!AE1083,"n/a")</f>
        <v>0.21530887308579499</v>
      </c>
      <c r="K749" s="86">
        <f>+IF(ISNUMBER(DATA!AN1083),DATA!AN1083,"n/a")</f>
        <v>1906878.38</v>
      </c>
      <c r="L749" s="77">
        <f>+IF(ISNUMBER(DATA!AO1083),DATA!AO1083,"n/a")</f>
        <v>0.230475794874823</v>
      </c>
      <c r="R749" s="66"/>
      <c r="S749" s="66"/>
      <c r="T749" s="66"/>
      <c r="U749" s="66"/>
      <c r="V749" s="66"/>
      <c r="W749" s="66"/>
      <c r="X749" s="66"/>
      <c r="Y749" s="66"/>
    </row>
    <row r="750" spans="1:25" x14ac:dyDescent="0.2">
      <c r="A750" s="66" t="s">
        <v>28</v>
      </c>
      <c r="B750" s="66" t="s">
        <v>24</v>
      </c>
      <c r="C750" s="66" t="s">
        <v>25</v>
      </c>
      <c r="D750" s="66" t="s">
        <v>322</v>
      </c>
      <c r="E750" s="86">
        <f>+IF(ISNUMBER(DATA!J1084),DATA!J1084,"n/a")</f>
        <v>233620.75</v>
      </c>
      <c r="F750" s="77">
        <f>+IF(ISNUMBER(DATA!K1084),DATA!K1084,"n/a")</f>
        <v>-1.1177066289186501E-2</v>
      </c>
      <c r="G750" s="86">
        <f>+IF(ISNUMBER(DATA!T1084),DATA!T1084,"n/a")</f>
        <v>669132.06000000006</v>
      </c>
      <c r="H750" s="77">
        <f>+IF(ISNUMBER(DATA!U1084),DATA!U1084,"n/a")</f>
        <v>-3.8365025814587603E-2</v>
      </c>
      <c r="I750" s="86">
        <f>+IF(ISNUMBER(DATA!AD1084),DATA!AD1084,"n/a")</f>
        <v>1533853.8</v>
      </c>
      <c r="J750" s="77">
        <f>+IF(ISNUMBER(DATA!AE1084),DATA!AE1084,"n/a")</f>
        <v>-6.2688177249042701E-2</v>
      </c>
      <c r="K750" s="86">
        <f>+IF(ISNUMBER(DATA!AN1084),DATA!AN1084,"n/a")</f>
        <v>3545879.93</v>
      </c>
      <c r="L750" s="77">
        <f>+IF(ISNUMBER(DATA!AO1084),DATA!AO1084,"n/a")</f>
        <v>-2.3698586484095799E-2</v>
      </c>
      <c r="R750" s="66"/>
      <c r="S750" s="66"/>
      <c r="T750" s="66"/>
      <c r="U750" s="66"/>
      <c r="V750" s="66"/>
      <c r="W750" s="66"/>
      <c r="X750" s="66"/>
      <c r="Y750" s="66"/>
    </row>
    <row r="751" spans="1:25" x14ac:dyDescent="0.2">
      <c r="A751" s="66" t="s">
        <v>28</v>
      </c>
      <c r="B751" s="66" t="s">
        <v>24</v>
      </c>
      <c r="C751" s="66" t="s">
        <v>25</v>
      </c>
      <c r="D751" s="66" t="s">
        <v>323</v>
      </c>
      <c r="E751" s="86">
        <f>+IF(ISNUMBER(DATA!J1085),DATA!J1085,"n/a")</f>
        <v>69865.649999999994</v>
      </c>
      <c r="F751" s="77">
        <f>+IF(ISNUMBER(DATA!K1085),DATA!K1085,"n/a")</f>
        <v>-5.7323023348316796E-3</v>
      </c>
      <c r="G751" s="86">
        <f>+IF(ISNUMBER(DATA!T1085),DATA!T1085,"n/a")</f>
        <v>192848.86</v>
      </c>
      <c r="H751" s="77">
        <f>+IF(ISNUMBER(DATA!U1085),DATA!U1085,"n/a")</f>
        <v>8.0170366078826608E-3</v>
      </c>
      <c r="I751" s="86">
        <f>+IF(ISNUMBER(DATA!AD1085),DATA!AD1085,"n/a")</f>
        <v>409837.44</v>
      </c>
      <c r="J751" s="77">
        <f>+IF(ISNUMBER(DATA!AE1085),DATA!AE1085,"n/a")</f>
        <v>5.3636971412360297E-2</v>
      </c>
      <c r="K751" s="86">
        <f>+IF(ISNUMBER(DATA!AN1085),DATA!AN1085,"n/a")</f>
        <v>940360.81</v>
      </c>
      <c r="L751" s="77">
        <f>+IF(ISNUMBER(DATA!AO1085),DATA!AO1085,"n/a")</f>
        <v>7.8277296066406904E-2</v>
      </c>
      <c r="R751" s="66"/>
      <c r="S751" s="66"/>
      <c r="T751" s="66"/>
      <c r="U751" s="66"/>
      <c r="V751" s="66"/>
      <c r="W751" s="66"/>
      <c r="X751" s="66"/>
      <c r="Y751" s="66"/>
    </row>
    <row r="752" spans="1:25" x14ac:dyDescent="0.2">
      <c r="A752" s="66" t="s">
        <v>28</v>
      </c>
      <c r="B752" s="66" t="s">
        <v>24</v>
      </c>
      <c r="C752" s="66" t="s">
        <v>25</v>
      </c>
      <c r="D752" s="66" t="s">
        <v>324</v>
      </c>
      <c r="E752" s="86">
        <f>+IF(ISNUMBER(DATA!J1086),DATA!J1086,"n/a")</f>
        <v>115594.17</v>
      </c>
      <c r="F752" s="77">
        <f>+IF(ISNUMBER(DATA!K1086),DATA!K1086,"n/a")</f>
        <v>0.18547435569654799</v>
      </c>
      <c r="G752" s="86">
        <f>+IF(ISNUMBER(DATA!T1086),DATA!T1086,"n/a")</f>
        <v>311925.28000000003</v>
      </c>
      <c r="H752" s="77">
        <f>+IF(ISNUMBER(DATA!U1086),DATA!U1086,"n/a")</f>
        <v>0.18988671396022699</v>
      </c>
      <c r="I752" s="86">
        <f>+IF(ISNUMBER(DATA!AD1086),DATA!AD1086,"n/a")</f>
        <v>642723.14</v>
      </c>
      <c r="J752" s="77">
        <f>+IF(ISNUMBER(DATA!AE1086),DATA!AE1086,"n/a")</f>
        <v>0.27233416393353299</v>
      </c>
      <c r="K752" s="86">
        <f>+IF(ISNUMBER(DATA!AN1086),DATA!AN1086,"n/a")</f>
        <v>1395792.97</v>
      </c>
      <c r="L752" s="77">
        <f>+IF(ISNUMBER(DATA!AO1086),DATA!AO1086,"n/a")</f>
        <v>0.35247832339283902</v>
      </c>
      <c r="R752" s="66"/>
      <c r="S752" s="66"/>
      <c r="T752" s="66"/>
      <c r="U752" s="66"/>
      <c r="V752" s="66"/>
      <c r="W752" s="66"/>
      <c r="X752" s="66"/>
      <c r="Y752" s="66"/>
    </row>
    <row r="753" spans="1:25" x14ac:dyDescent="0.2">
      <c r="A753" s="66" t="s">
        <v>28</v>
      </c>
      <c r="B753" s="66" t="s">
        <v>24</v>
      </c>
      <c r="C753" s="66" t="s">
        <v>25</v>
      </c>
      <c r="D753" s="66" t="s">
        <v>325</v>
      </c>
      <c r="E753" s="86">
        <f>+IF(ISNUMBER(DATA!J1087),DATA!J1087,"n/a")</f>
        <v>165663.13</v>
      </c>
      <c r="F753" s="77">
        <f>+IF(ISNUMBER(DATA!K1087),DATA!K1087,"n/a")</f>
        <v>1.8389681023788999E-3</v>
      </c>
      <c r="G753" s="86">
        <f>+IF(ISNUMBER(DATA!T1087),DATA!T1087,"n/a")</f>
        <v>455134.41</v>
      </c>
      <c r="H753" s="77">
        <f>+IF(ISNUMBER(DATA!U1087),DATA!U1087,"n/a")</f>
        <v>5.3590092029495502E-2</v>
      </c>
      <c r="I753" s="86">
        <f>+IF(ISNUMBER(DATA!AD1087),DATA!AD1087,"n/a")</f>
        <v>960481.76</v>
      </c>
      <c r="J753" s="77">
        <f>+IF(ISNUMBER(DATA!AE1087),DATA!AE1087,"n/a")</f>
        <v>0.107177739626458</v>
      </c>
      <c r="K753" s="86">
        <f>+IF(ISNUMBER(DATA!AN1087),DATA!AN1087,"n/a")</f>
        <v>2004886.17</v>
      </c>
      <c r="L753" s="77">
        <f>+IF(ISNUMBER(DATA!AO1087),DATA!AO1087,"n/a")</f>
        <v>7.6435709453904099E-2</v>
      </c>
      <c r="R753" s="66"/>
      <c r="S753" s="66"/>
      <c r="T753" s="66"/>
      <c r="U753" s="66"/>
      <c r="V753" s="66"/>
      <c r="W753" s="66"/>
      <c r="X753" s="66"/>
      <c r="Y753" s="66"/>
    </row>
    <row r="754" spans="1:25" x14ac:dyDescent="0.2">
      <c r="A754" s="66" t="s">
        <v>28</v>
      </c>
      <c r="B754" s="66" t="s">
        <v>24</v>
      </c>
      <c r="C754" s="66" t="s">
        <v>25</v>
      </c>
      <c r="D754" s="66" t="s">
        <v>326</v>
      </c>
      <c r="E754" s="86">
        <f>+IF(ISNUMBER(DATA!J1088),DATA!J1088,"n/a")</f>
        <v>174065.27</v>
      </c>
      <c r="F754" s="77">
        <f>+IF(ISNUMBER(DATA!K1088),DATA!K1088,"n/a")</f>
        <v>0.212027761460996</v>
      </c>
      <c r="G754" s="86">
        <f>+IF(ISNUMBER(DATA!T1088),DATA!T1088,"n/a")</f>
        <v>507575.98</v>
      </c>
      <c r="H754" s="77">
        <f>+IF(ISNUMBER(DATA!U1088),DATA!U1088,"n/a")</f>
        <v>0.225296659662962</v>
      </c>
      <c r="I754" s="86">
        <f>+IF(ISNUMBER(DATA!AD1088),DATA!AD1088,"n/a")</f>
        <v>1017701.53</v>
      </c>
      <c r="J754" s="77">
        <f>+IF(ISNUMBER(DATA!AE1088),DATA!AE1088,"n/a")</f>
        <v>0.246446255650213</v>
      </c>
      <c r="K754" s="86">
        <f>+IF(ISNUMBER(DATA!AN1088),DATA!AN1088,"n/a")</f>
        <v>2098465.6800000002</v>
      </c>
      <c r="L754" s="77">
        <f>+IF(ISNUMBER(DATA!AO1088),DATA!AO1088,"n/a")</f>
        <v>0.25108273487307298</v>
      </c>
      <c r="R754" s="66"/>
      <c r="S754" s="66"/>
      <c r="T754" s="66"/>
      <c r="U754" s="66"/>
      <c r="V754" s="66"/>
      <c r="W754" s="66"/>
      <c r="X754" s="66"/>
      <c r="Y754" s="66"/>
    </row>
    <row r="755" spans="1:25" x14ac:dyDescent="0.2">
      <c r="A755" s="66" t="s">
        <v>28</v>
      </c>
      <c r="B755" s="66" t="s">
        <v>24</v>
      </c>
      <c r="C755" s="66" t="s">
        <v>25</v>
      </c>
      <c r="D755" s="66" t="s">
        <v>327</v>
      </c>
      <c r="E755" s="86">
        <f>+IF(ISNUMBER(DATA!J1089),DATA!J1089,"n/a")</f>
        <v>1628785.42</v>
      </c>
      <c r="F755" s="77">
        <f>+IF(ISNUMBER(DATA!K1089),DATA!K1089,"n/a")</f>
        <v>0.24198218898636201</v>
      </c>
      <c r="G755" s="86">
        <f>+IF(ISNUMBER(DATA!T1089),DATA!T1089,"n/a")</f>
        <v>4430396.67</v>
      </c>
      <c r="H755" s="77">
        <f>+IF(ISNUMBER(DATA!U1089),DATA!U1089,"n/a")</f>
        <v>0.17544578663735899</v>
      </c>
      <c r="I755" s="86">
        <f>+IF(ISNUMBER(DATA!AD1089),DATA!AD1089,"n/a")</f>
        <v>9115474.9900000002</v>
      </c>
      <c r="J755" s="77">
        <f>+IF(ISNUMBER(DATA!AE1089),DATA!AE1089,"n/a")</f>
        <v>0.13463373981513399</v>
      </c>
      <c r="K755" s="86">
        <f>+IF(ISNUMBER(DATA!AN1089),DATA!AN1089,"n/a")</f>
        <v>19207679.260000002</v>
      </c>
      <c r="L755" s="77">
        <f>+IF(ISNUMBER(DATA!AO1089),DATA!AO1089,"n/a")</f>
        <v>0.11685354082654099</v>
      </c>
      <c r="R755" s="66"/>
      <c r="S755" s="66"/>
      <c r="T755" s="66"/>
      <c r="U755" s="66"/>
      <c r="V755" s="66"/>
      <c r="W755" s="66"/>
      <c r="X755" s="66"/>
      <c r="Y755" s="66"/>
    </row>
    <row r="756" spans="1:25" x14ac:dyDescent="0.2">
      <c r="E756" s="80"/>
      <c r="F756" s="77"/>
      <c r="G756" s="81"/>
      <c r="H756" s="77"/>
      <c r="I756" s="81"/>
      <c r="J756" s="82"/>
      <c r="K756" s="81"/>
      <c r="L756" s="77"/>
      <c r="R756" s="66"/>
      <c r="S756" s="66"/>
      <c r="T756" s="66"/>
      <c r="U756" s="66"/>
      <c r="V756" s="66"/>
      <c r="W756" s="66"/>
      <c r="X756" s="66"/>
      <c r="Y756" s="66"/>
    </row>
    <row r="757" spans="1:25" x14ac:dyDescent="0.2">
      <c r="A757" s="66" t="s">
        <v>28</v>
      </c>
      <c r="B757" s="66" t="s">
        <v>24</v>
      </c>
      <c r="C757" s="66" t="s">
        <v>10</v>
      </c>
      <c r="D757" s="66" t="s">
        <v>319</v>
      </c>
      <c r="E757" s="87">
        <f>+IF(ISNUMBER(DATA!L1081),DATA!L1081,"n/a")</f>
        <v>6.2971935438242603</v>
      </c>
      <c r="F757" s="77">
        <f>+IF(ISNUMBER(DATA!M1081),DATA!M1081,"n/a")</f>
        <v>2.2470431611376501E-2</v>
      </c>
      <c r="G757" s="87">
        <f>+IF(ISNUMBER(DATA!V1081),DATA!V1081,"n/a")</f>
        <v>6.3380149567278297</v>
      </c>
      <c r="H757" s="77">
        <f>+IF(ISNUMBER(DATA!W1081),DATA!W1081,"n/a")</f>
        <v>9.5540512989452597E-2</v>
      </c>
      <c r="I757" s="87">
        <f>+IF(ISNUMBER(DATA!AF1081),DATA!AF1081,"n/a")</f>
        <v>6.2662082536482497</v>
      </c>
      <c r="J757" s="77">
        <f>+IF(ISNUMBER(DATA!AG1081),DATA!AG1081,"n/a")</f>
        <v>0.144804899181568</v>
      </c>
      <c r="K757" s="87">
        <f>+IF(ISNUMBER(DATA!AP1081),DATA!AP1081,"n/a")</f>
        <v>6.1989390607879598</v>
      </c>
      <c r="L757" s="77">
        <f>+IF(ISNUMBER(DATA!AQ1081),DATA!AQ1081,"n/a")</f>
        <v>0.18123221384424101</v>
      </c>
      <c r="R757" s="66"/>
      <c r="S757" s="66"/>
      <c r="T757" s="66"/>
      <c r="U757" s="66"/>
      <c r="V757" s="66"/>
      <c r="W757" s="66"/>
      <c r="X757" s="66"/>
      <c r="Y757" s="66"/>
    </row>
    <row r="758" spans="1:25" x14ac:dyDescent="0.2">
      <c r="A758" s="66" t="s">
        <v>28</v>
      </c>
      <c r="B758" s="66" t="s">
        <v>24</v>
      </c>
      <c r="C758" s="66" t="s">
        <v>10</v>
      </c>
      <c r="D758" s="66" t="s">
        <v>320</v>
      </c>
      <c r="E758" s="87">
        <f>+IF(ISNUMBER(DATA!L1082),DATA!L1082,"n/a")</f>
        <v>2.9580406226872702</v>
      </c>
      <c r="F758" s="77">
        <f>+IF(ISNUMBER(DATA!M1082),DATA!M1082,"n/a")</f>
        <v>-0.213013214414285</v>
      </c>
      <c r="G758" s="87">
        <f>+IF(ISNUMBER(DATA!V1082),DATA!V1082,"n/a")</f>
        <v>3.18226605328588</v>
      </c>
      <c r="H758" s="77">
        <f>+IF(ISNUMBER(DATA!W1082),DATA!W1082,"n/a")</f>
        <v>-0.134455909665746</v>
      </c>
      <c r="I758" s="87">
        <f>+IF(ISNUMBER(DATA!AF1082),DATA!AF1082,"n/a")</f>
        <v>3.2803843632060299</v>
      </c>
      <c r="J758" s="77">
        <f>+IF(ISNUMBER(DATA!AG1082),DATA!AG1082,"n/a")</f>
        <v>-5.9957597068023101E-3</v>
      </c>
      <c r="K758" s="87">
        <f>+IF(ISNUMBER(DATA!AP1082),DATA!AP1082,"n/a")</f>
        <v>3.4953208730035499</v>
      </c>
      <c r="L758" s="77">
        <f>+IF(ISNUMBER(DATA!AQ1082),DATA!AQ1082,"n/a")</f>
        <v>8.7638863683916796E-2</v>
      </c>
      <c r="R758" s="66"/>
      <c r="S758" s="66"/>
      <c r="T758" s="66"/>
      <c r="U758" s="66"/>
      <c r="V758" s="66"/>
      <c r="W758" s="66"/>
      <c r="X758" s="66"/>
      <c r="Y758" s="66"/>
    </row>
    <row r="759" spans="1:25" x14ac:dyDescent="0.2">
      <c r="A759" s="66" t="s">
        <v>28</v>
      </c>
      <c r="B759" s="66" t="s">
        <v>24</v>
      </c>
      <c r="C759" s="66" t="s">
        <v>10</v>
      </c>
      <c r="D759" s="66" t="s">
        <v>321</v>
      </c>
      <c r="E759" s="87">
        <f>+IF(ISNUMBER(DATA!L1083),DATA!L1083,"n/a")</f>
        <v>5.3006969158373396</v>
      </c>
      <c r="F759" s="77">
        <f>+IF(ISNUMBER(DATA!M1083),DATA!M1083,"n/a")</f>
        <v>-7.9035637081428897E-2</v>
      </c>
      <c r="G759" s="87">
        <f>+IF(ISNUMBER(DATA!V1083),DATA!V1083,"n/a")</f>
        <v>5.29819962739621</v>
      </c>
      <c r="H759" s="77">
        <f>+IF(ISNUMBER(DATA!W1083),DATA!W1083,"n/a")</f>
        <v>-7.5484846678735396E-2</v>
      </c>
      <c r="I759" s="87">
        <f>+IF(ISNUMBER(DATA!AF1083),DATA!AF1083,"n/a")</f>
        <v>5.6115392026841704</v>
      </c>
      <c r="J759" s="77">
        <f>+IF(ISNUMBER(DATA!AG1083),DATA!AG1083,"n/a")</f>
        <v>-2.6149551916207599E-2</v>
      </c>
      <c r="K759" s="87">
        <f>+IF(ISNUMBER(DATA!AP1083),DATA!AP1083,"n/a")</f>
        <v>5.7918393481701402</v>
      </c>
      <c r="L759" s="77">
        <f>+IF(ISNUMBER(DATA!AQ1083),DATA!AQ1083,"n/a")</f>
        <v>-2.1240375295366001E-2</v>
      </c>
      <c r="R759" s="66"/>
      <c r="S759" s="66"/>
      <c r="T759" s="66"/>
      <c r="U759" s="66"/>
      <c r="V759" s="66"/>
      <c r="W759" s="66"/>
      <c r="X759" s="66"/>
      <c r="Y759" s="66"/>
    </row>
    <row r="760" spans="1:25" x14ac:dyDescent="0.2">
      <c r="A760" s="66" t="s">
        <v>28</v>
      </c>
      <c r="B760" s="66" t="s">
        <v>24</v>
      </c>
      <c r="C760" s="66" t="s">
        <v>10</v>
      </c>
      <c r="D760" s="66" t="s">
        <v>322</v>
      </c>
      <c r="E760" s="87">
        <f>+IF(ISNUMBER(DATA!L1084),DATA!L1084,"n/a")</f>
        <v>3.7633770495622101</v>
      </c>
      <c r="F760" s="77">
        <f>+IF(ISNUMBER(DATA!M1084),DATA!M1084,"n/a")</f>
        <v>-0.1006379020349</v>
      </c>
      <c r="G760" s="87">
        <f>+IF(ISNUMBER(DATA!V1084),DATA!V1084,"n/a")</f>
        <v>3.7514437576075399</v>
      </c>
      <c r="H760" s="77">
        <f>+IF(ISNUMBER(DATA!W1084),DATA!W1084,"n/a")</f>
        <v>-0.102158882255101</v>
      </c>
      <c r="I760" s="87">
        <f>+IF(ISNUMBER(DATA!AF1084),DATA!AF1084,"n/a")</f>
        <v>3.7986922277835</v>
      </c>
      <c r="J760" s="77">
        <f>+IF(ISNUMBER(DATA!AG1084),DATA!AG1084,"n/a")</f>
        <v>-9.0962208955900903E-2</v>
      </c>
      <c r="K760" s="87">
        <f>+IF(ISNUMBER(DATA!AP1084),DATA!AP1084,"n/a")</f>
        <v>3.8870628526472202</v>
      </c>
      <c r="L760" s="77">
        <f>+IF(ISNUMBER(DATA!AQ1084),DATA!AQ1084,"n/a")</f>
        <v>-4.6762869811697499E-2</v>
      </c>
      <c r="R760" s="66"/>
      <c r="S760" s="66"/>
      <c r="T760" s="66"/>
      <c r="U760" s="66"/>
      <c r="V760" s="66"/>
      <c r="W760" s="66"/>
      <c r="X760" s="66"/>
      <c r="Y760" s="66"/>
    </row>
    <row r="761" spans="1:25" x14ac:dyDescent="0.2">
      <c r="A761" s="66" t="s">
        <v>28</v>
      </c>
      <c r="B761" s="66" t="s">
        <v>24</v>
      </c>
      <c r="C761" s="66" t="s">
        <v>10</v>
      </c>
      <c r="D761" s="66" t="s">
        <v>323</v>
      </c>
      <c r="E761" s="87">
        <f>+IF(ISNUMBER(DATA!L1085),DATA!L1085,"n/a")</f>
        <v>7.0103689854353402</v>
      </c>
      <c r="F761" s="77">
        <f>+IF(ISNUMBER(DATA!M1085),DATA!M1085,"n/a")</f>
        <v>0.10035075869113599</v>
      </c>
      <c r="G761" s="87">
        <f>+IF(ISNUMBER(DATA!V1085),DATA!V1085,"n/a")</f>
        <v>6.8217154658441199</v>
      </c>
      <c r="H761" s="77">
        <f>+IF(ISNUMBER(DATA!W1085),DATA!W1085,"n/a")</f>
        <v>5.4838140926197501E-2</v>
      </c>
      <c r="I761" s="87">
        <f>+IF(ISNUMBER(DATA!AF1085),DATA!AF1085,"n/a")</f>
        <v>6.8353243071175598</v>
      </c>
      <c r="J761" s="77">
        <f>+IF(ISNUMBER(DATA!AG1085),DATA!AG1085,"n/a")</f>
        <v>5.80448327419959E-2</v>
      </c>
      <c r="K761" s="87">
        <f>+IF(ISNUMBER(DATA!AP1085),DATA!AP1085,"n/a")</f>
        <v>6.7054700188627603</v>
      </c>
      <c r="L761" s="77">
        <f>+IF(ISNUMBER(DATA!AQ1085),DATA!AQ1085,"n/a")</f>
        <v>5.9030882204587E-2</v>
      </c>
      <c r="R761" s="66"/>
      <c r="S761" s="66"/>
      <c r="T761" s="66"/>
      <c r="U761" s="66"/>
      <c r="V761" s="66"/>
      <c r="W761" s="66"/>
      <c r="X761" s="66"/>
      <c r="Y761" s="66"/>
    </row>
    <row r="762" spans="1:25" x14ac:dyDescent="0.2">
      <c r="A762" s="66" t="s">
        <v>28</v>
      </c>
      <c r="B762" s="66" t="s">
        <v>24</v>
      </c>
      <c r="C762" s="66" t="s">
        <v>10</v>
      </c>
      <c r="D762" s="66" t="s">
        <v>324</v>
      </c>
      <c r="E762" s="87">
        <f>+IF(ISNUMBER(DATA!L1086),DATA!L1086,"n/a")</f>
        <v>5.0795314152518802</v>
      </c>
      <c r="F762" s="77">
        <f>+IF(ISNUMBER(DATA!M1086),DATA!M1086,"n/a")</f>
        <v>4.0096603129868201E-2</v>
      </c>
      <c r="G762" s="87">
        <f>+IF(ISNUMBER(DATA!V1086),DATA!V1086,"n/a")</f>
        <v>5.0181677818535899</v>
      </c>
      <c r="H762" s="77">
        <f>+IF(ISNUMBER(DATA!W1086),DATA!W1086,"n/a")</f>
        <v>6.81323185871575E-2</v>
      </c>
      <c r="I762" s="87">
        <f>+IF(ISNUMBER(DATA!AF1086),DATA!AF1086,"n/a")</f>
        <v>5.0348374608051598</v>
      </c>
      <c r="J762" s="77">
        <f>+IF(ISNUMBER(DATA!AG1086),DATA!AG1086,"n/a")</f>
        <v>8.4666963827025904E-2</v>
      </c>
      <c r="K762" s="87">
        <f>+IF(ISNUMBER(DATA!AP1086),DATA!AP1086,"n/a")</f>
        <v>5.0664304099659399</v>
      </c>
      <c r="L762" s="77">
        <f>+IF(ISNUMBER(DATA!AQ1086),DATA!AQ1086,"n/a")</f>
        <v>5.4309295330271699E-2</v>
      </c>
      <c r="R762" s="66"/>
      <c r="S762" s="66"/>
      <c r="T762" s="66"/>
      <c r="U762" s="66"/>
      <c r="V762" s="66"/>
      <c r="W762" s="66"/>
      <c r="X762" s="66"/>
      <c r="Y762" s="66"/>
    </row>
    <row r="763" spans="1:25" x14ac:dyDescent="0.2">
      <c r="A763" s="66" t="s">
        <v>28</v>
      </c>
      <c r="B763" s="66" t="s">
        <v>24</v>
      </c>
      <c r="C763" s="66" t="s">
        <v>10</v>
      </c>
      <c r="D763" s="66" t="s">
        <v>325</v>
      </c>
      <c r="E763" s="87">
        <f>+IF(ISNUMBER(DATA!L1087),DATA!L1087,"n/a")</f>
        <v>6.5637556426961199</v>
      </c>
      <c r="F763" s="77">
        <f>+IF(ISNUMBER(DATA!M1087),DATA!M1087,"n/a")</f>
        <v>-0.12147246601155499</v>
      </c>
      <c r="G763" s="87">
        <f>+IF(ISNUMBER(DATA!V1087),DATA!V1087,"n/a")</f>
        <v>6.60869138886589</v>
      </c>
      <c r="H763" s="77">
        <f>+IF(ISNUMBER(DATA!W1087),DATA!W1087,"n/a")</f>
        <v>-0.163671030337768</v>
      </c>
      <c r="I763" s="87">
        <f>+IF(ISNUMBER(DATA!AF1087),DATA!AF1087,"n/a")</f>
        <v>6.7236305380921104</v>
      </c>
      <c r="J763" s="77">
        <f>+IF(ISNUMBER(DATA!AG1087),DATA!AG1087,"n/a")</f>
        <v>-0.17474163046661501</v>
      </c>
      <c r="K763" s="87">
        <f>+IF(ISNUMBER(DATA!AP1087),DATA!AP1087,"n/a")</f>
        <v>6.9648951553756104</v>
      </c>
      <c r="L763" s="77">
        <f>+IF(ISNUMBER(DATA!AQ1087),DATA!AQ1087,"n/a")</f>
        <v>-0.15192600196073699</v>
      </c>
      <c r="R763" s="66"/>
      <c r="S763" s="66"/>
      <c r="T763" s="66"/>
      <c r="U763" s="66"/>
      <c r="V763" s="66"/>
      <c r="W763" s="66"/>
      <c r="X763" s="66"/>
      <c r="Y763" s="66"/>
    </row>
    <row r="764" spans="1:25" x14ac:dyDescent="0.2">
      <c r="A764" s="66" t="s">
        <v>28</v>
      </c>
      <c r="B764" s="66" t="s">
        <v>24</v>
      </c>
      <c r="C764" s="66" t="s">
        <v>10</v>
      </c>
      <c r="D764" s="66" t="s">
        <v>326</v>
      </c>
      <c r="E764" s="87">
        <f>+IF(ISNUMBER(DATA!L1088),DATA!L1088,"n/a")</f>
        <v>4.3770239595618099</v>
      </c>
      <c r="F764" s="77">
        <f>+IF(ISNUMBER(DATA!M1088),DATA!M1088,"n/a")</f>
        <v>5.3734849149487E-2</v>
      </c>
      <c r="G764" s="87">
        <f>+IF(ISNUMBER(DATA!V1088),DATA!V1088,"n/a")</f>
        <v>4.3766524700899101</v>
      </c>
      <c r="H764" s="77">
        <f>+IF(ISNUMBER(DATA!W1088),DATA!W1088,"n/a")</f>
        <v>0.14508913667480999</v>
      </c>
      <c r="I764" s="87">
        <f>+IF(ISNUMBER(DATA!AF1088),DATA!AF1088,"n/a")</f>
        <v>4.3484886080157299</v>
      </c>
      <c r="J764" s="77">
        <f>+IF(ISNUMBER(DATA!AG1088),DATA!AG1088,"n/a")</f>
        <v>0.18939315648722499</v>
      </c>
      <c r="K764" s="87">
        <f>+IF(ISNUMBER(DATA!AP1088),DATA!AP1088,"n/a")</f>
        <v>4.2929581132947696</v>
      </c>
      <c r="L764" s="77">
        <f>+IF(ISNUMBER(DATA!AQ1088),DATA!AQ1088,"n/a")</f>
        <v>0.1606163061126</v>
      </c>
      <c r="R764" s="66"/>
      <c r="S764" s="66"/>
      <c r="T764" s="66"/>
      <c r="U764" s="66"/>
      <c r="V764" s="66"/>
      <c r="W764" s="66"/>
      <c r="X764" s="66"/>
      <c r="Y764" s="66"/>
    </row>
    <row r="765" spans="1:25" x14ac:dyDescent="0.2">
      <c r="A765" s="66" t="s">
        <v>28</v>
      </c>
      <c r="B765" s="66" t="s">
        <v>24</v>
      </c>
      <c r="C765" s="66" t="s">
        <v>10</v>
      </c>
      <c r="D765" s="66" t="s">
        <v>327</v>
      </c>
      <c r="E765" s="87">
        <f>+IF(ISNUMBER(DATA!L1089),DATA!L1089,"n/a")</f>
        <v>4.31734510473337</v>
      </c>
      <c r="F765" s="77">
        <f>+IF(ISNUMBER(DATA!M1089),DATA!M1089,"n/a")</f>
        <v>-0.10403757758129201</v>
      </c>
      <c r="G765" s="87">
        <f>+IF(ISNUMBER(DATA!V1089),DATA!V1089,"n/a")</f>
        <v>4.4255202506309903</v>
      </c>
      <c r="H765" s="77">
        <f>+IF(ISNUMBER(DATA!W1089),DATA!W1089,"n/a")</f>
        <v>-5.7618766964328598E-2</v>
      </c>
      <c r="I765" s="87">
        <f>+IF(ISNUMBER(DATA!AF1089),DATA!AF1089,"n/a")</f>
        <v>4.5040573774776202</v>
      </c>
      <c r="J765" s="77">
        <f>+IF(ISNUMBER(DATA!AG1089),DATA!AG1089,"n/a")</f>
        <v>-6.3214186855905796E-3</v>
      </c>
      <c r="K765" s="87">
        <f>+IF(ISNUMBER(DATA!AP1089),DATA!AP1089,"n/a")</f>
        <v>4.6167275825181298</v>
      </c>
      <c r="L765" s="77">
        <f>+IF(ISNUMBER(DATA!AQ1089),DATA!AQ1089,"n/a")</f>
        <v>2.58211297577506E-2</v>
      </c>
      <c r="R765" s="66"/>
      <c r="S765" s="66"/>
      <c r="T765" s="66"/>
      <c r="U765" s="66"/>
      <c r="V765" s="66"/>
      <c r="W765" s="66"/>
      <c r="X765" s="66"/>
      <c r="Y765" s="66"/>
    </row>
    <row r="766" spans="1:25" x14ac:dyDescent="0.2">
      <c r="E766" s="88"/>
      <c r="F766" s="77"/>
      <c r="G766" s="89"/>
      <c r="H766" s="77"/>
      <c r="I766" s="89"/>
      <c r="J766" s="82"/>
      <c r="K766" s="89"/>
      <c r="L766" s="77"/>
      <c r="R766" s="66"/>
      <c r="S766" s="66"/>
      <c r="T766" s="66"/>
      <c r="U766" s="66"/>
      <c r="V766" s="66"/>
      <c r="W766" s="66"/>
      <c r="X766" s="66"/>
      <c r="Y766" s="66"/>
    </row>
    <row r="767" spans="1:25" x14ac:dyDescent="0.2">
      <c r="A767" s="66" t="s">
        <v>28</v>
      </c>
      <c r="B767" s="66" t="s">
        <v>24</v>
      </c>
      <c r="C767" s="66" t="s">
        <v>26</v>
      </c>
      <c r="D767" s="66" t="s">
        <v>319</v>
      </c>
      <c r="E767" s="87">
        <f>+IF(ISNUMBER(DATA!N1081),DATA!N1081,"n/a")</f>
        <v>3.1577567267400402</v>
      </c>
      <c r="F767" s="77">
        <f>+IF(ISNUMBER(DATA!O1081),DATA!O1081,"n/a")</f>
        <v>1.5145929592236001E-2</v>
      </c>
      <c r="G767" s="87">
        <f>+IF(ISNUMBER(DATA!X1081),DATA!X1081,"n/a")</f>
        <v>3.1800302245943</v>
      </c>
      <c r="H767" s="77">
        <f>+IF(ISNUMBER(DATA!Y1081),DATA!Y1081,"n/a")</f>
        <v>8.0350758117514007E-2</v>
      </c>
      <c r="I767" s="87">
        <f>+IF(ISNUMBER(DATA!AH1081),DATA!AH1081,"n/a")</f>
        <v>3.1461702517585399</v>
      </c>
      <c r="J767" s="77">
        <f>+IF(ISNUMBER(DATA!AI1081),DATA!AI1081,"n/a")</f>
        <v>0.12235454588626</v>
      </c>
      <c r="K767" s="87">
        <f>+IF(ISNUMBER(DATA!AR1081),DATA!AR1081,"n/a")</f>
        <v>3.1159225814243499</v>
      </c>
      <c r="L767" s="77">
        <f>+IF(ISNUMBER(DATA!AS1081),DATA!AS1081,"n/a")</f>
        <v>0.15515086744305301</v>
      </c>
      <c r="R767" s="66"/>
      <c r="S767" s="66"/>
      <c r="T767" s="66"/>
      <c r="U767" s="66"/>
      <c r="V767" s="66"/>
      <c r="W767" s="66"/>
      <c r="X767" s="66"/>
      <c r="Y767" s="66"/>
    </row>
    <row r="768" spans="1:25" x14ac:dyDescent="0.2">
      <c r="A768" s="66" t="s">
        <v>28</v>
      </c>
      <c r="B768" s="66" t="s">
        <v>24</v>
      </c>
      <c r="C768" s="66" t="s">
        <v>26</v>
      </c>
      <c r="D768" s="66" t="s">
        <v>320</v>
      </c>
      <c r="E768" s="87">
        <f>+IF(ISNUMBER(DATA!N1082),DATA!N1082,"n/a")</f>
        <v>1.76641110004108</v>
      </c>
      <c r="F768" s="77">
        <f>+IF(ISNUMBER(DATA!O1082),DATA!O1082,"n/a")</f>
        <v>-0.193761839159901</v>
      </c>
      <c r="G768" s="87">
        <f>+IF(ISNUMBER(DATA!X1082),DATA!X1082,"n/a")</f>
        <v>1.8932794871081899</v>
      </c>
      <c r="H768" s="77">
        <f>+IF(ISNUMBER(DATA!Y1082),DATA!Y1082,"n/a")</f>
        <v>-0.12078908102236301</v>
      </c>
      <c r="I768" s="87">
        <f>+IF(ISNUMBER(DATA!AH1082),DATA!AH1082,"n/a")</f>
        <v>1.9358021293663501</v>
      </c>
      <c r="J768" s="77">
        <f>+IF(ISNUMBER(DATA!AI1082),DATA!AI1082,"n/a")</f>
        <v>-1.5018197174557601E-3</v>
      </c>
      <c r="K768" s="87">
        <f>+IF(ISNUMBER(DATA!AR1082),DATA!AR1082,"n/a")</f>
        <v>2.0440269913718598</v>
      </c>
      <c r="L768" s="77">
        <f>+IF(ISNUMBER(DATA!AS1082),DATA!AS1082,"n/a")</f>
        <v>9.5107054538611693E-2</v>
      </c>
      <c r="R768" s="66"/>
      <c r="S768" s="66"/>
      <c r="T768" s="66"/>
      <c r="U768" s="66"/>
      <c r="V768" s="66"/>
      <c r="W768" s="66"/>
      <c r="X768" s="66"/>
      <c r="Y768" s="66"/>
    </row>
    <row r="769" spans="1:25" x14ac:dyDescent="0.2">
      <c r="A769" s="66" t="s">
        <v>28</v>
      </c>
      <c r="B769" s="66" t="s">
        <v>24</v>
      </c>
      <c r="C769" s="66" t="s">
        <v>26</v>
      </c>
      <c r="D769" s="66" t="s">
        <v>321</v>
      </c>
      <c r="E769" s="87">
        <f>+IF(ISNUMBER(DATA!N1083),DATA!N1083,"n/a")</f>
        <v>3.2064076865493001</v>
      </c>
      <c r="F769" s="77">
        <f>+IF(ISNUMBER(DATA!O1083),DATA!O1083,"n/a")</f>
        <v>3.2147261443936502E-2</v>
      </c>
      <c r="G769" s="87">
        <f>+IF(ISNUMBER(DATA!X1083),DATA!X1083,"n/a")</f>
        <v>3.2019644386908102</v>
      </c>
      <c r="H769" s="77">
        <f>+IF(ISNUMBER(DATA!Y1083),DATA!Y1083,"n/a")</f>
        <v>3.00247757281208E-2</v>
      </c>
      <c r="I769" s="87">
        <f>+IF(ISNUMBER(DATA!AH1083),DATA!AH1083,"n/a")</f>
        <v>3.1999499306938102</v>
      </c>
      <c r="J769" s="77">
        <f>+IF(ISNUMBER(DATA!AI1083),DATA!AI1083,"n/a")</f>
        <v>3.3043102625457899E-2</v>
      </c>
      <c r="K769" s="87">
        <f>+IF(ISNUMBER(DATA!AR1083),DATA!AR1083,"n/a")</f>
        <v>3.2064423846475201</v>
      </c>
      <c r="L769" s="77">
        <f>+IF(ISNUMBER(DATA!AS1083),DATA!AS1083,"n/a")</f>
        <v>4.2305907055959401E-2</v>
      </c>
      <c r="R769" s="66"/>
      <c r="S769" s="66"/>
      <c r="T769" s="66"/>
      <c r="U769" s="66"/>
      <c r="V769" s="66"/>
      <c r="W769" s="66"/>
      <c r="X769" s="66"/>
      <c r="Y769" s="66"/>
    </row>
    <row r="770" spans="1:25" x14ac:dyDescent="0.2">
      <c r="A770" s="66" t="s">
        <v>28</v>
      </c>
      <c r="B770" s="66" t="s">
        <v>24</v>
      </c>
      <c r="C770" s="66" t="s">
        <v>26</v>
      </c>
      <c r="D770" s="66" t="s">
        <v>322</v>
      </c>
      <c r="E770" s="87">
        <f>+IF(ISNUMBER(DATA!N1084),DATA!N1084,"n/a")</f>
        <v>3.2501276534725601</v>
      </c>
      <c r="F770" s="77">
        <f>+IF(ISNUMBER(DATA!O1084),DATA!O1084,"n/a")</f>
        <v>-3.2642688911249801E-2</v>
      </c>
      <c r="G770" s="87">
        <f>+IF(ISNUMBER(DATA!X1084),DATA!X1084,"n/a")</f>
        <v>3.2441317488210002</v>
      </c>
      <c r="H770" s="77">
        <f>+IF(ISNUMBER(DATA!Y1084),DATA!Y1084,"n/a")</f>
        <v>-3.3775918092212601E-2</v>
      </c>
      <c r="I770" s="87">
        <f>+IF(ISNUMBER(DATA!AH1084),DATA!AH1084,"n/a")</f>
        <v>3.2859357260776698</v>
      </c>
      <c r="J770" s="77">
        <f>+IF(ISNUMBER(DATA!AI1084),DATA!AI1084,"n/a")</f>
        <v>-9.5479351179366193E-3</v>
      </c>
      <c r="K770" s="87">
        <f>+IF(ISNUMBER(DATA!AR1084),DATA!AR1084,"n/a")</f>
        <v>3.3132828019926799</v>
      </c>
      <c r="L770" s="77">
        <f>+IF(ISNUMBER(DATA!AS1084),DATA!AS1084,"n/a")</f>
        <v>1.44050816317735E-2</v>
      </c>
      <c r="R770" s="66"/>
      <c r="S770" s="66"/>
      <c r="T770" s="66"/>
      <c r="U770" s="66"/>
      <c r="V770" s="66"/>
      <c r="W770" s="66"/>
      <c r="X770" s="66"/>
      <c r="Y770" s="66"/>
    </row>
    <row r="771" spans="1:25" x14ac:dyDescent="0.2">
      <c r="A771" s="66" t="s">
        <v>28</v>
      </c>
      <c r="B771" s="66" t="s">
        <v>24</v>
      </c>
      <c r="C771" s="66" t="s">
        <v>26</v>
      </c>
      <c r="D771" s="66" t="s">
        <v>323</v>
      </c>
      <c r="E771" s="87">
        <f>+IF(ISNUMBER(DATA!N1085),DATA!N1085,"n/a")</f>
        <v>3.40146681523753</v>
      </c>
      <c r="F771" s="77">
        <f>+IF(ISNUMBER(DATA!O1085),DATA!O1085,"n/a")</f>
        <v>0.11025280333389099</v>
      </c>
      <c r="G771" s="87">
        <f>+IF(ISNUMBER(DATA!X1085),DATA!X1085,"n/a")</f>
        <v>3.3314116038850301</v>
      </c>
      <c r="H771" s="77">
        <f>+IF(ISNUMBER(DATA!Y1085),DATA!Y1085,"n/a")</f>
        <v>7.23912578891866E-2</v>
      </c>
      <c r="I771" s="87">
        <f>+IF(ISNUMBER(DATA!AH1085),DATA!AH1085,"n/a")</f>
        <v>3.3264564359956998</v>
      </c>
      <c r="J771" s="77">
        <f>+IF(ISNUMBER(DATA!AI1085),DATA!AI1085,"n/a")</f>
        <v>7.8283123250489001E-2</v>
      </c>
      <c r="K771" s="87">
        <f>+IF(ISNUMBER(DATA!AR1085),DATA!AR1085,"n/a")</f>
        <v>3.2393257328535401</v>
      </c>
      <c r="L771" s="77">
        <f>+IF(ISNUMBER(DATA!AS1085),DATA!AS1085,"n/a")</f>
        <v>7.6181631506776495E-2</v>
      </c>
      <c r="R771" s="66"/>
      <c r="S771" s="66"/>
      <c r="T771" s="66"/>
      <c r="U771" s="66"/>
      <c r="V771" s="66"/>
      <c r="W771" s="66"/>
      <c r="X771" s="66"/>
      <c r="Y771" s="66"/>
    </row>
    <row r="772" spans="1:25" x14ac:dyDescent="0.2">
      <c r="A772" s="66" t="s">
        <v>28</v>
      </c>
      <c r="B772" s="66" t="s">
        <v>24</v>
      </c>
      <c r="C772" s="66" t="s">
        <v>26</v>
      </c>
      <c r="D772" s="66" t="s">
        <v>324</v>
      </c>
      <c r="E772" s="87">
        <f>+IF(ISNUMBER(DATA!N1086),DATA!N1086,"n/a")</f>
        <v>3.38998878576662</v>
      </c>
      <c r="F772" s="77">
        <f>+IF(ISNUMBER(DATA!O1086),DATA!O1086,"n/a")</f>
        <v>3.50384361581235E-2</v>
      </c>
      <c r="G772" s="87">
        <f>+IF(ISNUMBER(DATA!X1086),DATA!X1086,"n/a")</f>
        <v>3.4103143227121602</v>
      </c>
      <c r="H772" s="77">
        <f>+IF(ISNUMBER(DATA!Y1086),DATA!Y1086,"n/a")</f>
        <v>4.5242393916412001E-2</v>
      </c>
      <c r="I772" s="87">
        <f>+IF(ISNUMBER(DATA!AH1086),DATA!AH1086,"n/a")</f>
        <v>3.4041686440603298</v>
      </c>
      <c r="J772" s="77">
        <f>+IF(ISNUMBER(DATA!AI1086),DATA!AI1086,"n/a")</f>
        <v>6.0267794664157999E-2</v>
      </c>
      <c r="K772" s="87">
        <f>+IF(ISNUMBER(DATA!AR1086),DATA!AR1086,"n/a")</f>
        <v>3.3839148795827501</v>
      </c>
      <c r="L772" s="77">
        <f>+IF(ISNUMBER(DATA!AS1086),DATA!AS1086,"n/a")</f>
        <v>7.6612913159788604E-2</v>
      </c>
      <c r="R772" s="66"/>
      <c r="S772" s="66"/>
      <c r="T772" s="66"/>
      <c r="U772" s="66"/>
      <c r="V772" s="66"/>
      <c r="W772" s="66"/>
      <c r="X772" s="66"/>
      <c r="Y772" s="66"/>
    </row>
    <row r="773" spans="1:25" x14ac:dyDescent="0.2">
      <c r="A773" s="66" t="s">
        <v>28</v>
      </c>
      <c r="B773" s="66" t="s">
        <v>24</v>
      </c>
      <c r="C773" s="66" t="s">
        <v>26</v>
      </c>
      <c r="D773" s="66" t="s">
        <v>325</v>
      </c>
      <c r="E773" s="87">
        <f>+IF(ISNUMBER(DATA!N1087),DATA!N1087,"n/a")</f>
        <v>3.4766878423702399</v>
      </c>
      <c r="F773" s="77">
        <f>+IF(ISNUMBER(DATA!O1087),DATA!O1087,"n/a")</f>
        <v>0.10452436883564301</v>
      </c>
      <c r="G773" s="87">
        <f>+IF(ISNUMBER(DATA!X1087),DATA!X1087,"n/a")</f>
        <v>3.5139776181721798</v>
      </c>
      <c r="H773" s="77">
        <f>+IF(ISNUMBER(DATA!Y1087),DATA!Y1087,"n/a")</f>
        <v>8.1917222798992897E-2</v>
      </c>
      <c r="I773" s="87">
        <f>+IF(ISNUMBER(DATA!AH1087),DATA!AH1087,"n/a")</f>
        <v>3.5198312875821798</v>
      </c>
      <c r="J773" s="77">
        <f>+IF(ISNUMBER(DATA!AI1087),DATA!AI1087,"n/a")</f>
        <v>5.4737050553029902E-2</v>
      </c>
      <c r="K773" s="87">
        <f>+IF(ISNUMBER(DATA!AR1087),DATA!AR1087,"n/a")</f>
        <v>3.4878627697850799</v>
      </c>
      <c r="L773" s="77">
        <f>+IF(ISNUMBER(DATA!AS1087),DATA!AS1087,"n/a")</f>
        <v>3.41358651504561E-2</v>
      </c>
      <c r="R773" s="66"/>
      <c r="S773" s="66"/>
      <c r="T773" s="66"/>
      <c r="U773" s="66"/>
      <c r="V773" s="66"/>
      <c r="W773" s="66"/>
      <c r="X773" s="66"/>
      <c r="Y773" s="66"/>
    </row>
    <row r="774" spans="1:25" x14ac:dyDescent="0.2">
      <c r="A774" s="66" t="s">
        <v>28</v>
      </c>
      <c r="B774" s="66" t="s">
        <v>24</v>
      </c>
      <c r="C774" s="66" t="s">
        <v>26</v>
      </c>
      <c r="D774" s="66" t="s">
        <v>326</v>
      </c>
      <c r="E774" s="87">
        <f>+IF(ISNUMBER(DATA!N1088),DATA!N1088,"n/a")</f>
        <v>3.4281510608060999</v>
      </c>
      <c r="F774" s="77">
        <f>+IF(ISNUMBER(DATA!O1088),DATA!O1088,"n/a")</f>
        <v>5.4704376356868201E-2</v>
      </c>
      <c r="G774" s="87">
        <f>+IF(ISNUMBER(DATA!X1088),DATA!X1088,"n/a")</f>
        <v>3.4206990843026102</v>
      </c>
      <c r="H774" s="77">
        <f>+IF(ISNUMBER(DATA!Y1088),DATA!Y1088,"n/a")</f>
        <v>7.33543160041428E-2</v>
      </c>
      <c r="I774" s="87">
        <f>+IF(ISNUMBER(DATA!AH1088),DATA!AH1088,"n/a")</f>
        <v>3.39566786344519</v>
      </c>
      <c r="J774" s="77">
        <f>+IF(ISNUMBER(DATA!AI1088),DATA!AI1088,"n/a")</f>
        <v>7.3717742595759403E-2</v>
      </c>
      <c r="K774" s="87">
        <f>+IF(ISNUMBER(DATA!AR1088),DATA!AR1088,"n/a")</f>
        <v>3.34797426374874</v>
      </c>
      <c r="L774" s="77">
        <f>+IF(ISNUMBER(DATA!AS1088),DATA!AS1088,"n/a")</f>
        <v>6.95483012537991E-2</v>
      </c>
      <c r="R774" s="66"/>
      <c r="S774" s="66"/>
      <c r="T774" s="66"/>
      <c r="U774" s="66"/>
      <c r="V774" s="66"/>
      <c r="W774" s="66"/>
      <c r="X774" s="66"/>
      <c r="Y774" s="66"/>
    </row>
    <row r="775" spans="1:25" x14ac:dyDescent="0.2">
      <c r="A775" s="66" t="s">
        <v>28</v>
      </c>
      <c r="B775" s="66" t="s">
        <v>24</v>
      </c>
      <c r="C775" s="66" t="s">
        <v>26</v>
      </c>
      <c r="D775" s="66" t="s">
        <v>327</v>
      </c>
      <c r="E775" s="87">
        <f>+IF(ISNUMBER(DATA!N1089),DATA!N1089,"n/a")</f>
        <v>2.7687931477186201</v>
      </c>
      <c r="F775" s="77">
        <f>+IF(ISNUMBER(DATA!O1089),DATA!O1089,"n/a")</f>
        <v>-6.2119396709580402E-2</v>
      </c>
      <c r="G775" s="87">
        <f>+IF(ISNUMBER(DATA!X1089),DATA!X1089,"n/a")</f>
        <v>2.8512761883237898</v>
      </c>
      <c r="H775" s="77">
        <f>+IF(ISNUMBER(DATA!Y1089),DATA!Y1089,"n/a")</f>
        <v>-2.4325998314524901E-2</v>
      </c>
      <c r="I775" s="87">
        <f>+IF(ISNUMBER(DATA!AH1089),DATA!AH1089,"n/a")</f>
        <v>2.8922033266420102</v>
      </c>
      <c r="J775" s="77">
        <f>+IF(ISNUMBER(DATA!AI1089),DATA!AI1089,"n/a")</f>
        <v>1.88669121565916E-2</v>
      </c>
      <c r="K775" s="87">
        <f>+IF(ISNUMBER(DATA!AR1089),DATA!AR1089,"n/a")</f>
        <v>2.9414905598543402</v>
      </c>
      <c r="L775" s="77">
        <f>+IF(ISNUMBER(DATA!AS1089),DATA!AS1089,"n/a")</f>
        <v>5.3636329805973097E-2</v>
      </c>
      <c r="R775" s="66"/>
      <c r="S775" s="66"/>
      <c r="T775" s="66"/>
      <c r="U775" s="66"/>
      <c r="V775" s="66"/>
      <c r="W775" s="66"/>
      <c r="X775" s="66"/>
      <c r="Y775" s="66"/>
    </row>
    <row r="776" spans="1:25" x14ac:dyDescent="0.2">
      <c r="E776" s="88"/>
      <c r="F776" s="77"/>
      <c r="G776" s="89"/>
      <c r="H776" s="77"/>
      <c r="I776" s="89"/>
      <c r="J776" s="82"/>
      <c r="K776" s="89"/>
      <c r="L776" s="77"/>
      <c r="R776" s="66"/>
      <c r="S776" s="66"/>
      <c r="T776" s="66"/>
      <c r="U776" s="66"/>
      <c r="V776" s="66"/>
      <c r="W776" s="66"/>
      <c r="X776" s="66"/>
      <c r="Y776" s="66"/>
    </row>
    <row r="777" spans="1:25" x14ac:dyDescent="0.2">
      <c r="A777" s="66" t="s">
        <v>20</v>
      </c>
      <c r="B777" s="66" t="s">
        <v>23</v>
      </c>
      <c r="C777" s="66" t="s">
        <v>0</v>
      </c>
      <c r="D777" s="66" t="s">
        <v>319</v>
      </c>
      <c r="E777" s="76">
        <f>+IF(ISNUMBER(DATA!F541),DATA!F541,"n/a")</f>
        <v>82047.62</v>
      </c>
      <c r="F777" s="77">
        <f>+IF(ISNUMBER(DATA!G541),DATA!G541,"n/a")</f>
        <v>0.15333827668973199</v>
      </c>
      <c r="G777" s="76">
        <f>+IF(ISNUMBER(DATA!P541),DATA!P541,"n/a")</f>
        <v>263282.03999999998</v>
      </c>
      <c r="H777" s="77">
        <f>+IF(ISNUMBER(DATA!Q541),DATA!Q541,"n/a")</f>
        <v>-8.4604467926668696E-3</v>
      </c>
      <c r="I777" s="76">
        <f>+IF(ISNUMBER(DATA!Z541),DATA!Z541,"n/a")</f>
        <v>473217.95</v>
      </c>
      <c r="J777" s="77">
        <f>+IF(ISNUMBER(DATA!AA541),DATA!AA541,"n/a")</f>
        <v>0.13138590759768101</v>
      </c>
      <c r="K777" s="76">
        <f>+IF(ISNUMBER(DATA!AJ541),DATA!AJ541,"n/a")</f>
        <v>849699.11</v>
      </c>
      <c r="L777" s="77">
        <f>+IF(ISNUMBER(DATA!AK541),DATA!AK541,"n/a")</f>
        <v>0.16094289702980399</v>
      </c>
      <c r="R777" s="66"/>
      <c r="S777" s="66"/>
      <c r="T777" s="66"/>
      <c r="U777" s="66"/>
      <c r="V777" s="66"/>
      <c r="W777" s="66"/>
      <c r="X777" s="66"/>
      <c r="Y777" s="66"/>
    </row>
    <row r="778" spans="1:25" x14ac:dyDescent="0.2">
      <c r="A778" s="66" t="s">
        <v>20</v>
      </c>
      <c r="B778" s="66" t="s">
        <v>23</v>
      </c>
      <c r="C778" s="66" t="s">
        <v>0</v>
      </c>
      <c r="D778" s="66" t="s">
        <v>320</v>
      </c>
      <c r="E778" s="76">
        <f>+IF(ISNUMBER(DATA!F542),DATA!F542,"n/a")</f>
        <v>259884.08</v>
      </c>
      <c r="F778" s="77">
        <f>+IF(ISNUMBER(DATA!G542),DATA!G542,"n/a")</f>
        <v>0.121940275188789</v>
      </c>
      <c r="G778" s="76">
        <f>+IF(ISNUMBER(DATA!P542),DATA!P542,"n/a")</f>
        <v>777441.29</v>
      </c>
      <c r="H778" s="77">
        <f>+IF(ISNUMBER(DATA!Q542),DATA!Q542,"n/a")</f>
        <v>8.1566617932440605E-2</v>
      </c>
      <c r="I778" s="76">
        <f>+IF(ISNUMBER(DATA!Z542),DATA!Z542,"n/a")</f>
        <v>1370611.12</v>
      </c>
      <c r="J778" s="77">
        <f>+IF(ISNUMBER(DATA!AA542),DATA!AA542,"n/a")</f>
        <v>0.21320490507881701</v>
      </c>
      <c r="K778" s="76">
        <f>+IF(ISNUMBER(DATA!AJ542),DATA!AJ542,"n/a")</f>
        <v>2579787.1</v>
      </c>
      <c r="L778" s="77">
        <f>+IF(ISNUMBER(DATA!AK542),DATA!AK542,"n/a")</f>
        <v>0.40315663413902902</v>
      </c>
      <c r="R778" s="66"/>
      <c r="S778" s="66"/>
      <c r="T778" s="66"/>
      <c r="U778" s="66"/>
      <c r="V778" s="66"/>
      <c r="W778" s="66"/>
      <c r="X778" s="66"/>
      <c r="Y778" s="66"/>
    </row>
    <row r="779" spans="1:25" x14ac:dyDescent="0.2">
      <c r="A779" s="66" t="s">
        <v>20</v>
      </c>
      <c r="B779" s="66" t="s">
        <v>23</v>
      </c>
      <c r="C779" s="66" t="s">
        <v>0</v>
      </c>
      <c r="D779" s="66" t="s">
        <v>321</v>
      </c>
      <c r="E779" s="76">
        <f>+IF(ISNUMBER(DATA!F543),DATA!F543,"n/a")</f>
        <v>170059.79</v>
      </c>
      <c r="F779" s="77">
        <f>+IF(ISNUMBER(DATA!G543),DATA!G543,"n/a")</f>
        <v>5.9677435435368097E-2</v>
      </c>
      <c r="G779" s="76">
        <f>+IF(ISNUMBER(DATA!P543),DATA!P543,"n/a")</f>
        <v>492692.35</v>
      </c>
      <c r="H779" s="77">
        <f>+IF(ISNUMBER(DATA!Q543),DATA!Q543,"n/a")</f>
        <v>7.3117414197735903E-2</v>
      </c>
      <c r="I779" s="76">
        <f>+IF(ISNUMBER(DATA!Z543),DATA!Z543,"n/a")</f>
        <v>848684.09</v>
      </c>
      <c r="J779" s="77">
        <f>+IF(ISNUMBER(DATA!AA543),DATA!AA543,"n/a")</f>
        <v>9.5889975284099205E-2</v>
      </c>
      <c r="K779" s="76">
        <f>+IF(ISNUMBER(DATA!AJ543),DATA!AJ543,"n/a")</f>
        <v>1740225.47</v>
      </c>
      <c r="L779" s="77">
        <f>+IF(ISNUMBER(DATA!AK543),DATA!AK543,"n/a")</f>
        <v>0.28928545381605902</v>
      </c>
      <c r="R779" s="66"/>
      <c r="S779" s="66"/>
      <c r="T779" s="66"/>
      <c r="U779" s="66"/>
      <c r="V779" s="66"/>
      <c r="W779" s="66"/>
      <c r="X779" s="66"/>
      <c r="Y779" s="66"/>
    </row>
    <row r="780" spans="1:25" x14ac:dyDescent="0.2">
      <c r="A780" s="66" t="s">
        <v>20</v>
      </c>
      <c r="B780" s="66" t="s">
        <v>23</v>
      </c>
      <c r="C780" s="66" t="s">
        <v>0</v>
      </c>
      <c r="D780" s="66" t="s">
        <v>322</v>
      </c>
      <c r="E780" s="76">
        <f>+IF(ISNUMBER(DATA!F544),DATA!F544,"n/a")</f>
        <v>191340.43</v>
      </c>
      <c r="F780" s="77">
        <f>+IF(ISNUMBER(DATA!G544),DATA!G544,"n/a")</f>
        <v>-0.25897674422207301</v>
      </c>
      <c r="G780" s="76">
        <f>+IF(ISNUMBER(DATA!P544),DATA!P544,"n/a")</f>
        <v>592659.51</v>
      </c>
      <c r="H780" s="77">
        <f>+IF(ISNUMBER(DATA!Q544),DATA!Q544,"n/a")</f>
        <v>-0.35383630058339899</v>
      </c>
      <c r="I780" s="76">
        <f>+IF(ISNUMBER(DATA!Z544),DATA!Z544,"n/a")</f>
        <v>1003754.12</v>
      </c>
      <c r="J780" s="77">
        <f>+IF(ISNUMBER(DATA!AA544),DATA!AA544,"n/a")</f>
        <v>-0.37033539158635798</v>
      </c>
      <c r="K780" s="76">
        <f>+IF(ISNUMBER(DATA!AJ544),DATA!AJ544,"n/a")</f>
        <v>2157793.29</v>
      </c>
      <c r="L780" s="77">
        <f>+IF(ISNUMBER(DATA!AK544),DATA!AK544,"n/a")</f>
        <v>-0.28759079642759799</v>
      </c>
      <c r="R780" s="66"/>
      <c r="S780" s="66"/>
      <c r="T780" s="66"/>
      <c r="U780" s="66"/>
      <c r="V780" s="66"/>
      <c r="W780" s="66"/>
      <c r="X780" s="66"/>
      <c r="Y780" s="66"/>
    </row>
    <row r="781" spans="1:25" x14ac:dyDescent="0.2">
      <c r="A781" s="66" t="s">
        <v>20</v>
      </c>
      <c r="B781" s="66" t="s">
        <v>23</v>
      </c>
      <c r="C781" s="66" t="s">
        <v>0</v>
      </c>
      <c r="D781" s="66" t="s">
        <v>323</v>
      </c>
      <c r="E781" s="76">
        <f>+IF(ISNUMBER(DATA!F545),DATA!F545,"n/a")</f>
        <v>135479.14000000001</v>
      </c>
      <c r="F781" s="77">
        <f>+IF(ISNUMBER(DATA!G545),DATA!G545,"n/a")</f>
        <v>0.38064438021279901</v>
      </c>
      <c r="G781" s="76">
        <f>+IF(ISNUMBER(DATA!P545),DATA!P545,"n/a")</f>
        <v>412504.12</v>
      </c>
      <c r="H781" s="77">
        <f>+IF(ISNUMBER(DATA!Q545),DATA!Q545,"n/a")</f>
        <v>0.51479408407026905</v>
      </c>
      <c r="I781" s="76">
        <f>+IF(ISNUMBER(DATA!Z545),DATA!Z545,"n/a")</f>
        <v>718393.38</v>
      </c>
      <c r="J781" s="77">
        <f>+IF(ISNUMBER(DATA!AA545),DATA!AA545,"n/a")</f>
        <v>0.70956490149053097</v>
      </c>
      <c r="K781" s="76">
        <f>+IF(ISNUMBER(DATA!AJ545),DATA!AJ545,"n/a")</f>
        <v>1317611.97</v>
      </c>
      <c r="L781" s="77">
        <f>+IF(ISNUMBER(DATA!AK545),DATA!AK545,"n/a")</f>
        <v>0.94928154848241197</v>
      </c>
      <c r="R781" s="66"/>
      <c r="S781" s="66"/>
      <c r="T781" s="66"/>
      <c r="U781" s="66"/>
      <c r="V781" s="66"/>
      <c r="W781" s="66"/>
      <c r="X781" s="66"/>
      <c r="Y781" s="66"/>
    </row>
    <row r="782" spans="1:25" x14ac:dyDescent="0.2">
      <c r="A782" s="66" t="s">
        <v>20</v>
      </c>
      <c r="B782" s="66" t="s">
        <v>23</v>
      </c>
      <c r="C782" s="66" t="s">
        <v>0</v>
      </c>
      <c r="D782" s="66" t="s">
        <v>324</v>
      </c>
      <c r="E782" s="76">
        <f>+IF(ISNUMBER(DATA!F546),DATA!F546,"n/a")</f>
        <v>99999.71</v>
      </c>
      <c r="F782" s="77">
        <f>+IF(ISNUMBER(DATA!G546),DATA!G546,"n/a")</f>
        <v>2.63805191591414E-2</v>
      </c>
      <c r="G782" s="76">
        <f>+IF(ISNUMBER(DATA!P546),DATA!P546,"n/a")</f>
        <v>315958.17</v>
      </c>
      <c r="H782" s="77">
        <f>+IF(ISNUMBER(DATA!Q546),DATA!Q546,"n/a")</f>
        <v>0.195686082221946</v>
      </c>
      <c r="I782" s="76">
        <f>+IF(ISNUMBER(DATA!Z546),DATA!Z546,"n/a")</f>
        <v>587418.53</v>
      </c>
      <c r="J782" s="77">
        <f>+IF(ISNUMBER(DATA!AA546),DATA!AA546,"n/a")</f>
        <v>0.37338692038686999</v>
      </c>
      <c r="K782" s="76">
        <f>+IF(ISNUMBER(DATA!AJ546),DATA!AJ546,"n/a")</f>
        <v>1092152.6200000001</v>
      </c>
      <c r="L782" s="77">
        <f>+IF(ISNUMBER(DATA!AK546),DATA!AK546,"n/a")</f>
        <v>0.32348891320305101</v>
      </c>
      <c r="R782" s="66"/>
      <c r="S782" s="66"/>
      <c r="T782" s="66"/>
      <c r="U782" s="66"/>
      <c r="V782" s="66"/>
      <c r="W782" s="66"/>
      <c r="X782" s="66"/>
      <c r="Y782" s="66"/>
    </row>
    <row r="783" spans="1:25" x14ac:dyDescent="0.2">
      <c r="A783" s="66" t="s">
        <v>20</v>
      </c>
      <c r="B783" s="66" t="s">
        <v>23</v>
      </c>
      <c r="C783" s="66" t="s">
        <v>0</v>
      </c>
      <c r="D783" s="66" t="s">
        <v>325</v>
      </c>
      <c r="E783" s="76">
        <f>+IF(ISNUMBER(DATA!F547),DATA!F547,"n/a")</f>
        <v>61374</v>
      </c>
      <c r="F783" s="77">
        <f>+IF(ISNUMBER(DATA!G547),DATA!G547,"n/a")</f>
        <v>0.82647939801829295</v>
      </c>
      <c r="G783" s="76">
        <f>+IF(ISNUMBER(DATA!P547),DATA!P547,"n/a")</f>
        <v>173399.51</v>
      </c>
      <c r="H783" s="77">
        <f>+IF(ISNUMBER(DATA!Q547),DATA!Q547,"n/a")</f>
        <v>0.84634697515016499</v>
      </c>
      <c r="I783" s="76">
        <f>+IF(ISNUMBER(DATA!Z547),DATA!Z547,"n/a")</f>
        <v>310249.59999999998</v>
      </c>
      <c r="J783" s="77">
        <f>+IF(ISNUMBER(DATA!AA547),DATA!AA547,"n/a")</f>
        <v>0.89535512464060696</v>
      </c>
      <c r="K783" s="76">
        <f>+IF(ISNUMBER(DATA!AJ547),DATA!AJ547,"n/a")</f>
        <v>517499.17</v>
      </c>
      <c r="L783" s="77">
        <f>+IF(ISNUMBER(DATA!AK547),DATA!AK547,"n/a")</f>
        <v>0.52033143219622302</v>
      </c>
      <c r="R783" s="66"/>
      <c r="S783" s="66"/>
      <c r="T783" s="66"/>
      <c r="U783" s="66"/>
      <c r="V783" s="66"/>
      <c r="W783" s="66"/>
      <c r="X783" s="66"/>
      <c r="Y783" s="66"/>
    </row>
    <row r="784" spans="1:25" x14ac:dyDescent="0.2">
      <c r="A784" s="66" t="s">
        <v>20</v>
      </c>
      <c r="B784" s="66" t="s">
        <v>23</v>
      </c>
      <c r="C784" s="66" t="s">
        <v>0</v>
      </c>
      <c r="D784" s="66" t="s">
        <v>326</v>
      </c>
      <c r="E784" s="76">
        <f>+IF(ISNUMBER(DATA!F548),DATA!F548,"n/a")</f>
        <v>151326.57999999999</v>
      </c>
      <c r="F784" s="77">
        <f>+IF(ISNUMBER(DATA!G548),DATA!G548,"n/a")</f>
        <v>1.11565911128286</v>
      </c>
      <c r="G784" s="76">
        <f>+IF(ISNUMBER(DATA!P548),DATA!P548,"n/a")</f>
        <v>502709.96</v>
      </c>
      <c r="H784" s="77">
        <f>+IF(ISNUMBER(DATA!Q548),DATA!Q548,"n/a")</f>
        <v>2.3824963755119599</v>
      </c>
      <c r="I784" s="76">
        <f>+IF(ISNUMBER(DATA!Z548),DATA!Z548,"n/a")</f>
        <v>885004.93</v>
      </c>
      <c r="J784" s="77">
        <f>+IF(ISNUMBER(DATA!AA548),DATA!AA548,"n/a")</f>
        <v>3.2102607240570999</v>
      </c>
      <c r="K784" s="76">
        <f>+IF(ISNUMBER(DATA!AJ548),DATA!AJ548,"n/a")</f>
        <v>1424390.06</v>
      </c>
      <c r="L784" s="77">
        <f>+IF(ISNUMBER(DATA!AK548),DATA!AK548,"n/a")</f>
        <v>3.3254622065264701</v>
      </c>
      <c r="R784" s="66"/>
      <c r="S784" s="66"/>
      <c r="T784" s="66"/>
      <c r="U784" s="66"/>
      <c r="V784" s="66"/>
      <c r="W784" s="66"/>
      <c r="X784" s="66"/>
      <c r="Y784" s="66"/>
    </row>
    <row r="785" spans="1:25" x14ac:dyDescent="0.2">
      <c r="A785" s="66" t="s">
        <v>20</v>
      </c>
      <c r="B785" s="66" t="s">
        <v>23</v>
      </c>
      <c r="C785" s="66" t="s">
        <v>0</v>
      </c>
      <c r="D785" s="66" t="s">
        <v>327</v>
      </c>
      <c r="E785" s="76">
        <f>+IF(ISNUMBER(DATA!F549),DATA!F549,"n/a")</f>
        <v>1151511.25</v>
      </c>
      <c r="F785" s="77">
        <f>+IF(ISNUMBER(DATA!G549),DATA!G549,"n/a")</f>
        <v>0.12655007716132299</v>
      </c>
      <c r="G785" s="76">
        <f>+IF(ISNUMBER(DATA!P549),DATA!P549,"n/a")</f>
        <v>3530646.88</v>
      </c>
      <c r="H785" s="77">
        <f>+IF(ISNUMBER(DATA!Q549),DATA!Q549,"n/a")</f>
        <v>0.124495815350416</v>
      </c>
      <c r="I785" s="76">
        <f>+IF(ISNUMBER(DATA!Z549),DATA!Z549,"n/a")</f>
        <v>6197333.6500000004</v>
      </c>
      <c r="J785" s="77">
        <f>+IF(ISNUMBER(DATA!AA549),DATA!AA549,"n/a")</f>
        <v>0.206089775442242</v>
      </c>
      <c r="K785" s="76">
        <f>+IF(ISNUMBER(DATA!AJ549),DATA!AJ549,"n/a")</f>
        <v>11679158.59</v>
      </c>
      <c r="L785" s="77">
        <f>+IF(ISNUMBER(DATA!AK549),DATA!AK549,"n/a")</f>
        <v>0.28061853467338399</v>
      </c>
      <c r="R785" s="66"/>
      <c r="S785" s="66"/>
      <c r="T785" s="66"/>
      <c r="U785" s="66"/>
      <c r="V785" s="66"/>
      <c r="W785" s="66"/>
      <c r="X785" s="66"/>
      <c r="Y785" s="66"/>
    </row>
    <row r="786" spans="1:25" x14ac:dyDescent="0.2">
      <c r="E786" s="80"/>
      <c r="F786" s="77"/>
      <c r="G786" s="81"/>
      <c r="H786" s="77"/>
      <c r="I786" s="81"/>
      <c r="J786" s="82"/>
      <c r="K786" s="81"/>
      <c r="L786" s="77"/>
      <c r="R786" s="66"/>
      <c r="S786" s="66"/>
      <c r="T786" s="66"/>
      <c r="U786" s="66"/>
      <c r="V786" s="66"/>
      <c r="W786" s="66"/>
      <c r="X786" s="66"/>
      <c r="Y786" s="66"/>
    </row>
    <row r="787" spans="1:25" x14ac:dyDescent="0.2">
      <c r="A787" s="66" t="s">
        <v>20</v>
      </c>
      <c r="B787" s="66" t="s">
        <v>23</v>
      </c>
      <c r="C787" s="66" t="s">
        <v>9</v>
      </c>
      <c r="D787" s="66" t="s">
        <v>319</v>
      </c>
      <c r="E787" s="86">
        <f>+IF(ISNUMBER(DATA!H541),DATA!H541,"n/a")</f>
        <v>5805.63</v>
      </c>
      <c r="F787" s="77">
        <f>+IF(ISNUMBER(DATA!I541),DATA!I541,"n/a")</f>
        <v>0.11931510361940099</v>
      </c>
      <c r="G787" s="86">
        <f>+IF(ISNUMBER(DATA!R541),DATA!R541,"n/a")</f>
        <v>18707.03</v>
      </c>
      <c r="H787" s="77">
        <f>+IF(ISNUMBER(DATA!S541),DATA!S541,"n/a")</f>
        <v>-6.4864516296735494E-2</v>
      </c>
      <c r="I787" s="86">
        <f>+IF(ISNUMBER(DATA!AB541),DATA!AB541,"n/a")</f>
        <v>34255.99</v>
      </c>
      <c r="J787" s="77">
        <f>+IF(ISNUMBER(DATA!AC541),DATA!AC541,"n/a")</f>
        <v>6.0075501312561702E-2</v>
      </c>
      <c r="K787" s="86">
        <f>+IF(ISNUMBER(DATA!AL541),DATA!AL541,"n/a")</f>
        <v>62390.67</v>
      </c>
      <c r="L787" s="77">
        <f>+IF(ISNUMBER(DATA!AM541),DATA!AM541,"n/a")</f>
        <v>0.10244149560070701</v>
      </c>
      <c r="R787" s="66"/>
      <c r="S787" s="66"/>
      <c r="T787" s="66"/>
      <c r="U787" s="66"/>
      <c r="V787" s="66"/>
      <c r="W787" s="66"/>
      <c r="X787" s="66"/>
      <c r="Y787" s="66"/>
    </row>
    <row r="788" spans="1:25" x14ac:dyDescent="0.2">
      <c r="A788" s="66" t="s">
        <v>20</v>
      </c>
      <c r="B788" s="66" t="s">
        <v>23</v>
      </c>
      <c r="C788" s="66" t="s">
        <v>9</v>
      </c>
      <c r="D788" s="66" t="s">
        <v>320</v>
      </c>
      <c r="E788" s="86">
        <f>+IF(ISNUMBER(DATA!H542),DATA!H542,"n/a")</f>
        <v>18955.77</v>
      </c>
      <c r="F788" s="77">
        <f>+IF(ISNUMBER(DATA!I542),DATA!I542,"n/a")</f>
        <v>0.119672174722013</v>
      </c>
      <c r="G788" s="86">
        <f>+IF(ISNUMBER(DATA!R542),DATA!R542,"n/a")</f>
        <v>56292.67</v>
      </c>
      <c r="H788" s="77">
        <f>+IF(ISNUMBER(DATA!S542),DATA!S542,"n/a")</f>
        <v>4.2492566874976302E-2</v>
      </c>
      <c r="I788" s="86">
        <f>+IF(ISNUMBER(DATA!AB542),DATA!AB542,"n/a")</f>
        <v>99827.12</v>
      </c>
      <c r="J788" s="77">
        <f>+IF(ISNUMBER(DATA!AC542),DATA!AC542,"n/a")</f>
        <v>0.14646656345145601</v>
      </c>
      <c r="K788" s="86">
        <f>+IF(ISNUMBER(DATA!AL542),DATA!AL542,"n/a")</f>
        <v>189824.93</v>
      </c>
      <c r="L788" s="77">
        <f>+IF(ISNUMBER(DATA!AM542),DATA!AM542,"n/a")</f>
        <v>0.35231923992827202</v>
      </c>
      <c r="R788" s="66"/>
      <c r="S788" s="66"/>
      <c r="T788" s="66"/>
      <c r="U788" s="66"/>
      <c r="V788" s="66"/>
      <c r="W788" s="66"/>
      <c r="X788" s="66"/>
      <c r="Y788" s="66"/>
    </row>
    <row r="789" spans="1:25" x14ac:dyDescent="0.2">
      <c r="A789" s="66" t="s">
        <v>20</v>
      </c>
      <c r="B789" s="66" t="s">
        <v>23</v>
      </c>
      <c r="C789" s="66" t="s">
        <v>9</v>
      </c>
      <c r="D789" s="66" t="s">
        <v>321</v>
      </c>
      <c r="E789" s="86">
        <f>+IF(ISNUMBER(DATA!H543),DATA!H543,"n/a")</f>
        <v>12983.35</v>
      </c>
      <c r="F789" s="77">
        <f>+IF(ISNUMBER(DATA!I543),DATA!I543,"n/a")</f>
        <v>3.6160491610302901E-2</v>
      </c>
      <c r="G789" s="86">
        <f>+IF(ISNUMBER(DATA!R543),DATA!R543,"n/a")</f>
        <v>37018.14</v>
      </c>
      <c r="H789" s="77">
        <f>+IF(ISNUMBER(DATA!S543),DATA!S543,"n/a")</f>
        <v>7.0020353235544603E-3</v>
      </c>
      <c r="I789" s="86">
        <f>+IF(ISNUMBER(DATA!AB543),DATA!AB543,"n/a")</f>
        <v>64686.28</v>
      </c>
      <c r="J789" s="77">
        <f>+IF(ISNUMBER(DATA!AC543),DATA!AC543,"n/a")</f>
        <v>-4.71713354359235E-3</v>
      </c>
      <c r="K789" s="86">
        <f>+IF(ISNUMBER(DATA!AL543),DATA!AL543,"n/a")</f>
        <v>134680.31</v>
      </c>
      <c r="L789" s="77">
        <f>+IF(ISNUMBER(DATA!AM543),DATA!AM543,"n/a")</f>
        <v>0.22333029378661701</v>
      </c>
      <c r="R789" s="66"/>
      <c r="S789" s="66"/>
      <c r="T789" s="66"/>
      <c r="U789" s="66"/>
      <c r="V789" s="66"/>
      <c r="W789" s="66"/>
      <c r="X789" s="66"/>
      <c r="Y789" s="66"/>
    </row>
    <row r="790" spans="1:25" x14ac:dyDescent="0.2">
      <c r="A790" s="66" t="s">
        <v>20</v>
      </c>
      <c r="B790" s="66" t="s">
        <v>23</v>
      </c>
      <c r="C790" s="66" t="s">
        <v>9</v>
      </c>
      <c r="D790" s="66" t="s">
        <v>322</v>
      </c>
      <c r="E790" s="86">
        <f>+IF(ISNUMBER(DATA!H544),DATA!H544,"n/a")</f>
        <v>13454.98</v>
      </c>
      <c r="F790" s="77">
        <f>+IF(ISNUMBER(DATA!I544),DATA!I544,"n/a")</f>
        <v>-0.30074613175095399</v>
      </c>
      <c r="G790" s="86">
        <f>+IF(ISNUMBER(DATA!R544),DATA!R544,"n/a")</f>
        <v>41694.65</v>
      </c>
      <c r="H790" s="77">
        <f>+IF(ISNUMBER(DATA!S544),DATA!S544,"n/a")</f>
        <v>-0.37321203455022001</v>
      </c>
      <c r="I790" s="86">
        <f>+IF(ISNUMBER(DATA!AB544),DATA!AB544,"n/a")</f>
        <v>71036.7</v>
      </c>
      <c r="J790" s="77">
        <f>+IF(ISNUMBER(DATA!AC544),DATA!AC544,"n/a")</f>
        <v>-0.38588926872042001</v>
      </c>
      <c r="K790" s="86">
        <f>+IF(ISNUMBER(DATA!AL544),DATA!AL544,"n/a")</f>
        <v>158922.57</v>
      </c>
      <c r="L790" s="77">
        <f>+IF(ISNUMBER(DATA!AM544),DATA!AM544,"n/a")</f>
        <v>-0.27877909422617803</v>
      </c>
      <c r="R790" s="66"/>
      <c r="S790" s="66"/>
      <c r="T790" s="66"/>
      <c r="U790" s="66"/>
      <c r="V790" s="66"/>
      <c r="W790" s="66"/>
      <c r="X790" s="66"/>
      <c r="Y790" s="66"/>
    </row>
    <row r="791" spans="1:25" x14ac:dyDescent="0.2">
      <c r="A791" s="66" t="s">
        <v>20</v>
      </c>
      <c r="B791" s="66" t="s">
        <v>23</v>
      </c>
      <c r="C791" s="66" t="s">
        <v>9</v>
      </c>
      <c r="D791" s="66" t="s">
        <v>323</v>
      </c>
      <c r="E791" s="86">
        <f>+IF(ISNUMBER(DATA!H545),DATA!H545,"n/a")</f>
        <v>9153.34</v>
      </c>
      <c r="F791" s="77">
        <f>+IF(ISNUMBER(DATA!I545),DATA!I545,"n/a")</f>
        <v>0.18556598213881001</v>
      </c>
      <c r="G791" s="86">
        <f>+IF(ISNUMBER(DATA!R545),DATA!R545,"n/a")</f>
        <v>27886.9</v>
      </c>
      <c r="H791" s="77">
        <f>+IF(ISNUMBER(DATA!S545),DATA!S545,"n/a")</f>
        <v>0.30503737716824603</v>
      </c>
      <c r="I791" s="86">
        <f>+IF(ISNUMBER(DATA!AB545),DATA!AB545,"n/a")</f>
        <v>48685.54</v>
      </c>
      <c r="J791" s="77">
        <f>+IF(ISNUMBER(DATA!AC545),DATA!AC545,"n/a")</f>
        <v>0.51398331635945205</v>
      </c>
      <c r="K791" s="86">
        <f>+IF(ISNUMBER(DATA!AL545),DATA!AL545,"n/a")</f>
        <v>91030.67</v>
      </c>
      <c r="L791" s="77">
        <f>+IF(ISNUMBER(DATA!AM545),DATA!AM545,"n/a")</f>
        <v>0.83625795048655605</v>
      </c>
      <c r="R791" s="66"/>
      <c r="S791" s="66"/>
      <c r="T791" s="66"/>
      <c r="U791" s="66"/>
      <c r="V791" s="66"/>
      <c r="W791" s="66"/>
      <c r="X791" s="66"/>
      <c r="Y791" s="66"/>
    </row>
    <row r="792" spans="1:25" x14ac:dyDescent="0.2">
      <c r="A792" s="66" t="s">
        <v>20</v>
      </c>
      <c r="B792" s="66" t="s">
        <v>23</v>
      </c>
      <c r="C792" s="66" t="s">
        <v>9</v>
      </c>
      <c r="D792" s="66" t="s">
        <v>324</v>
      </c>
      <c r="E792" s="86">
        <f>+IF(ISNUMBER(DATA!H546),DATA!H546,"n/a")</f>
        <v>7721.71</v>
      </c>
      <c r="F792" s="77">
        <f>+IF(ISNUMBER(DATA!I546),DATA!I546,"n/a")</f>
        <v>-0.22435254812067701</v>
      </c>
      <c r="G792" s="86">
        <f>+IF(ISNUMBER(DATA!R546),DATA!R546,"n/a")</f>
        <v>24525.34</v>
      </c>
      <c r="H792" s="77">
        <f>+IF(ISNUMBER(DATA!S546),DATA!S546,"n/a")</f>
        <v>-0.130141448921302</v>
      </c>
      <c r="I792" s="86">
        <f>+IF(ISNUMBER(DATA!AB546),DATA!AB546,"n/a")</f>
        <v>45970.239999999998</v>
      </c>
      <c r="J792" s="77">
        <f>+IF(ISNUMBER(DATA!AC546),DATA!AC546,"n/a")</f>
        <v>9.4930216129092998E-2</v>
      </c>
      <c r="K792" s="86">
        <f>+IF(ISNUMBER(DATA!AL546),DATA!AL546,"n/a")</f>
        <v>89499.29</v>
      </c>
      <c r="L792" s="77">
        <f>+IF(ISNUMBER(DATA!AM546),DATA!AM546,"n/a")</f>
        <v>0.30843127640457202</v>
      </c>
      <c r="R792" s="66"/>
      <c r="S792" s="66"/>
      <c r="T792" s="66"/>
      <c r="U792" s="66"/>
      <c r="V792" s="66"/>
      <c r="W792" s="66"/>
      <c r="X792" s="66"/>
      <c r="Y792" s="66"/>
    </row>
    <row r="793" spans="1:25" x14ac:dyDescent="0.2">
      <c r="A793" s="66" t="s">
        <v>20</v>
      </c>
      <c r="B793" s="66" t="s">
        <v>23</v>
      </c>
      <c r="C793" s="66" t="s">
        <v>9</v>
      </c>
      <c r="D793" s="66" t="s">
        <v>325</v>
      </c>
      <c r="E793" s="86">
        <f>+IF(ISNUMBER(DATA!H547),DATA!H547,"n/a")</f>
        <v>4575.74</v>
      </c>
      <c r="F793" s="77">
        <f>+IF(ISNUMBER(DATA!I547),DATA!I547,"n/a")</f>
        <v>0.73360258236595599</v>
      </c>
      <c r="G793" s="86">
        <f>+IF(ISNUMBER(DATA!R547),DATA!R547,"n/a")</f>
        <v>12991.43</v>
      </c>
      <c r="H793" s="77">
        <f>+IF(ISNUMBER(DATA!S547),DATA!S547,"n/a")</f>
        <v>0.71802043412599603</v>
      </c>
      <c r="I793" s="86">
        <f>+IF(ISNUMBER(DATA!AB547),DATA!AB547,"n/a")</f>
        <v>23543.65</v>
      </c>
      <c r="J793" s="77">
        <f>+IF(ISNUMBER(DATA!AC547),DATA!AC547,"n/a")</f>
        <v>0.80712298274902605</v>
      </c>
      <c r="K793" s="86">
        <f>+IF(ISNUMBER(DATA!AL547),DATA!AL547,"n/a")</f>
        <v>39630.239999999998</v>
      </c>
      <c r="L793" s="77">
        <f>+IF(ISNUMBER(DATA!AM547),DATA!AM547,"n/a")</f>
        <v>0.52574873076415196</v>
      </c>
      <c r="R793" s="66"/>
      <c r="S793" s="66"/>
      <c r="T793" s="66"/>
      <c r="U793" s="66"/>
      <c r="V793" s="66"/>
      <c r="W793" s="66"/>
      <c r="X793" s="66"/>
      <c r="Y793" s="66"/>
    </row>
    <row r="794" spans="1:25" x14ac:dyDescent="0.2">
      <c r="A794" s="66" t="s">
        <v>20</v>
      </c>
      <c r="B794" s="66" t="s">
        <v>23</v>
      </c>
      <c r="C794" s="66" t="s">
        <v>9</v>
      </c>
      <c r="D794" s="66" t="s">
        <v>326</v>
      </c>
      <c r="E794" s="86">
        <f>+IF(ISNUMBER(DATA!H548),DATA!H548,"n/a")</f>
        <v>9827.5</v>
      </c>
      <c r="F794" s="77">
        <f>+IF(ISNUMBER(DATA!I548),DATA!I548,"n/a")</f>
        <v>0.98319405737994403</v>
      </c>
      <c r="G794" s="86">
        <f>+IF(ISNUMBER(DATA!R548),DATA!R548,"n/a")</f>
        <v>32598.21</v>
      </c>
      <c r="H794" s="77">
        <f>+IF(ISNUMBER(DATA!S548),DATA!S548,"n/a")</f>
        <v>2.00528812246761</v>
      </c>
      <c r="I794" s="86">
        <f>+IF(ISNUMBER(DATA!AB548),DATA!AB548,"n/a")</f>
        <v>57249.94</v>
      </c>
      <c r="J794" s="77">
        <f>+IF(ISNUMBER(DATA!AC548),DATA!AC548,"n/a")</f>
        <v>2.8007072974320502</v>
      </c>
      <c r="K794" s="86">
        <f>+IF(ISNUMBER(DATA!AL548),DATA!AL548,"n/a")</f>
        <v>92520.4</v>
      </c>
      <c r="L794" s="77">
        <f>+IF(ISNUMBER(DATA!AM548),DATA!AM548,"n/a")</f>
        <v>3.03245827216971</v>
      </c>
      <c r="R794" s="66"/>
      <c r="S794" s="66"/>
      <c r="T794" s="66"/>
      <c r="U794" s="66"/>
      <c r="V794" s="66"/>
      <c r="W794" s="66"/>
      <c r="X794" s="66"/>
      <c r="Y794" s="66"/>
    </row>
    <row r="795" spans="1:25" x14ac:dyDescent="0.2">
      <c r="A795" s="66" t="s">
        <v>20</v>
      </c>
      <c r="B795" s="66" t="s">
        <v>23</v>
      </c>
      <c r="C795" s="66" t="s">
        <v>9</v>
      </c>
      <c r="D795" s="66" t="s">
        <v>327</v>
      </c>
      <c r="E795" s="86">
        <f>+IF(ISNUMBER(DATA!H549),DATA!H549,"n/a")</f>
        <v>82478</v>
      </c>
      <c r="F795" s="77">
        <f>+IF(ISNUMBER(DATA!I549),DATA!I549,"n/a")</f>
        <v>4.1925770084307298E-2</v>
      </c>
      <c r="G795" s="86">
        <f>+IF(ISNUMBER(DATA!R549),DATA!R549,"n/a")</f>
        <v>251714.25</v>
      </c>
      <c r="H795" s="77">
        <f>+IF(ISNUMBER(DATA!S549),DATA!S549,"n/a")</f>
        <v>2.6330680437067398E-2</v>
      </c>
      <c r="I795" s="86">
        <f>+IF(ISNUMBER(DATA!AB549),DATA!AB549,"n/a")</f>
        <v>445255.28</v>
      </c>
      <c r="J795" s="77">
        <f>+IF(ISNUMBER(DATA!AC549),DATA!AC549,"n/a")</f>
        <v>0.106806822253978</v>
      </c>
      <c r="K795" s="86">
        <f>+IF(ISNUMBER(DATA!AL549),DATA!AL549,"n/a")</f>
        <v>858498.7</v>
      </c>
      <c r="L795" s="77">
        <f>+IF(ISNUMBER(DATA!AM549),DATA!AM549,"n/a")</f>
        <v>0.23649116948808099</v>
      </c>
      <c r="R795" s="66"/>
      <c r="S795" s="66"/>
      <c r="T795" s="66"/>
      <c r="U795" s="66"/>
      <c r="V795" s="66"/>
      <c r="W795" s="66"/>
      <c r="X795" s="66"/>
      <c r="Y795" s="66"/>
    </row>
    <row r="796" spans="1:25" x14ac:dyDescent="0.2">
      <c r="E796" s="80"/>
      <c r="F796" s="77"/>
      <c r="G796" s="81"/>
      <c r="H796" s="77"/>
      <c r="I796" s="81"/>
      <c r="J796" s="82"/>
      <c r="K796" s="81"/>
      <c r="L796" s="77"/>
      <c r="R796" s="66"/>
      <c r="S796" s="66"/>
      <c r="T796" s="66"/>
      <c r="U796" s="66"/>
      <c r="V796" s="66"/>
      <c r="W796" s="66"/>
      <c r="X796" s="66"/>
      <c r="Y796" s="66"/>
    </row>
    <row r="797" spans="1:25" x14ac:dyDescent="0.2">
      <c r="A797" s="66" t="s">
        <v>20</v>
      </c>
      <c r="B797" s="66" t="s">
        <v>23</v>
      </c>
      <c r="C797" s="66" t="s">
        <v>25</v>
      </c>
      <c r="D797" s="66" t="s">
        <v>319</v>
      </c>
      <c r="E797" s="86">
        <f>+IF(ISNUMBER(DATA!J541),DATA!J541,"n/a")</f>
        <v>19658.560000000001</v>
      </c>
      <c r="F797" s="77">
        <f>+IF(ISNUMBER(DATA!K541),DATA!K541,"n/a")</f>
        <v>0.115350180931448</v>
      </c>
      <c r="G797" s="86">
        <f>+IF(ISNUMBER(DATA!T541),DATA!T541,"n/a")</f>
        <v>63337.599999999999</v>
      </c>
      <c r="H797" s="77">
        <f>+IF(ISNUMBER(DATA!U541),DATA!U541,"n/a")</f>
        <v>-6.6172321767280703E-2</v>
      </c>
      <c r="I797" s="86">
        <f>+IF(ISNUMBER(DATA!AD541),DATA!AD541,"n/a")</f>
        <v>115620.87</v>
      </c>
      <c r="J797" s="77">
        <f>+IF(ISNUMBER(DATA!AE541),DATA!AE541,"n/a")</f>
        <v>7.0152395144458299E-2</v>
      </c>
      <c r="K797" s="86">
        <f>+IF(ISNUMBER(DATA!AN541),DATA!AN541,"n/a")</f>
        <v>210416.59</v>
      </c>
      <c r="L797" s="77">
        <f>+IF(ISNUMBER(DATA!AO541),DATA!AO541,"n/a")</f>
        <v>0.13290013728870301</v>
      </c>
      <c r="R797" s="66"/>
      <c r="S797" s="66"/>
      <c r="T797" s="66"/>
      <c r="U797" s="66"/>
      <c r="V797" s="66"/>
      <c r="W797" s="66"/>
      <c r="X797" s="66"/>
      <c r="Y797" s="66"/>
    </row>
    <row r="798" spans="1:25" x14ac:dyDescent="0.2">
      <c r="A798" s="66" t="s">
        <v>20</v>
      </c>
      <c r="B798" s="66" t="s">
        <v>23</v>
      </c>
      <c r="C798" s="66" t="s">
        <v>25</v>
      </c>
      <c r="D798" s="66" t="s">
        <v>320</v>
      </c>
      <c r="E798" s="86">
        <f>+IF(ISNUMBER(DATA!J542),DATA!J542,"n/a")</f>
        <v>66658.84</v>
      </c>
      <c r="F798" s="77">
        <f>+IF(ISNUMBER(DATA!K542),DATA!K542,"n/a")</f>
        <v>0.128311913766085</v>
      </c>
      <c r="G798" s="86">
        <f>+IF(ISNUMBER(DATA!T542),DATA!T542,"n/a")</f>
        <v>197932.98</v>
      </c>
      <c r="H798" s="77">
        <f>+IF(ISNUMBER(DATA!U542),DATA!U542,"n/a")</f>
        <v>4.1668315656165897E-2</v>
      </c>
      <c r="I798" s="86">
        <f>+IF(ISNUMBER(DATA!AD542),DATA!AD542,"n/a")</f>
        <v>350761.11</v>
      </c>
      <c r="J798" s="77">
        <f>+IF(ISNUMBER(DATA!AE542),DATA!AE542,"n/a")</f>
        <v>0.15786801772407899</v>
      </c>
      <c r="K798" s="86">
        <f>+IF(ISNUMBER(DATA!AN542),DATA!AN542,"n/a")</f>
        <v>662371.92000000004</v>
      </c>
      <c r="L798" s="77">
        <f>+IF(ISNUMBER(DATA!AO542),DATA!AO542,"n/a")</f>
        <v>0.36949547355735102</v>
      </c>
      <c r="R798" s="66"/>
      <c r="S798" s="66"/>
      <c r="T798" s="66"/>
      <c r="U798" s="66"/>
      <c r="V798" s="66"/>
      <c r="W798" s="66"/>
      <c r="X798" s="66"/>
      <c r="Y798" s="66"/>
    </row>
    <row r="799" spans="1:25" x14ac:dyDescent="0.2">
      <c r="A799" s="66" t="s">
        <v>20</v>
      </c>
      <c r="B799" s="66" t="s">
        <v>23</v>
      </c>
      <c r="C799" s="66" t="s">
        <v>25</v>
      </c>
      <c r="D799" s="66" t="s">
        <v>321</v>
      </c>
      <c r="E799" s="86">
        <f>+IF(ISNUMBER(DATA!J543),DATA!J543,"n/a")</f>
        <v>45799.519999999997</v>
      </c>
      <c r="F799" s="77">
        <f>+IF(ISNUMBER(DATA!K543),DATA!K543,"n/a")</f>
        <v>4.9033676395372601E-2</v>
      </c>
      <c r="G799" s="86">
        <f>+IF(ISNUMBER(DATA!T543),DATA!T543,"n/a")</f>
        <v>130897.31</v>
      </c>
      <c r="H799" s="77">
        <f>+IF(ISNUMBER(DATA!U543),DATA!U543,"n/a")</f>
        <v>2.04843244851339E-2</v>
      </c>
      <c r="I799" s="86">
        <f>+IF(ISNUMBER(DATA!AD543),DATA!AD543,"n/a")</f>
        <v>227334.74</v>
      </c>
      <c r="J799" s="77">
        <f>+IF(ISNUMBER(DATA!AE543),DATA!AE543,"n/a")</f>
        <v>1.7173511247512901E-2</v>
      </c>
      <c r="K799" s="86">
        <f>+IF(ISNUMBER(DATA!AN543),DATA!AN543,"n/a")</f>
        <v>468399.7</v>
      </c>
      <c r="L799" s="77">
        <f>+IF(ISNUMBER(DATA!AO543),DATA!AO543,"n/a")</f>
        <v>0.24950995916628699</v>
      </c>
      <c r="R799" s="66"/>
      <c r="S799" s="66"/>
      <c r="T799" s="66"/>
      <c r="U799" s="66"/>
      <c r="V799" s="66"/>
      <c r="W799" s="66"/>
      <c r="X799" s="66"/>
      <c r="Y799" s="66"/>
    </row>
    <row r="800" spans="1:25" x14ac:dyDescent="0.2">
      <c r="A800" s="66" t="s">
        <v>20</v>
      </c>
      <c r="B800" s="66" t="s">
        <v>23</v>
      </c>
      <c r="C800" s="66" t="s">
        <v>25</v>
      </c>
      <c r="D800" s="66" t="s">
        <v>322</v>
      </c>
      <c r="E800" s="86">
        <f>+IF(ISNUMBER(DATA!J544),DATA!J544,"n/a")</f>
        <v>45429.06</v>
      </c>
      <c r="F800" s="77">
        <f>+IF(ISNUMBER(DATA!K544),DATA!K544,"n/a")</f>
        <v>-0.31823514845913198</v>
      </c>
      <c r="G800" s="86">
        <f>+IF(ISNUMBER(DATA!T544),DATA!T544,"n/a")</f>
        <v>140948.95000000001</v>
      </c>
      <c r="H800" s="77">
        <f>+IF(ISNUMBER(DATA!U544),DATA!U544,"n/a")</f>
        <v>-0.41392537000212798</v>
      </c>
      <c r="I800" s="86">
        <f>+IF(ISNUMBER(DATA!AD544),DATA!AD544,"n/a")</f>
        <v>240623.29</v>
      </c>
      <c r="J800" s="77">
        <f>+IF(ISNUMBER(DATA!AE544),DATA!AE544,"n/a")</f>
        <v>-0.42443315082900801</v>
      </c>
      <c r="K800" s="86">
        <f>+IF(ISNUMBER(DATA!AN544),DATA!AN544,"n/a")</f>
        <v>533736.29</v>
      </c>
      <c r="L800" s="77">
        <f>+IF(ISNUMBER(DATA!AO544),DATA!AO544,"n/a")</f>
        <v>-0.327679502815448</v>
      </c>
      <c r="R800" s="66"/>
      <c r="S800" s="66"/>
      <c r="T800" s="66"/>
      <c r="U800" s="66"/>
      <c r="V800" s="66"/>
      <c r="W800" s="66"/>
      <c r="X800" s="66"/>
      <c r="Y800" s="66"/>
    </row>
    <row r="801" spans="1:25" x14ac:dyDescent="0.2">
      <c r="A801" s="66" t="s">
        <v>20</v>
      </c>
      <c r="B801" s="66" t="s">
        <v>23</v>
      </c>
      <c r="C801" s="66" t="s">
        <v>25</v>
      </c>
      <c r="D801" s="66" t="s">
        <v>323</v>
      </c>
      <c r="E801" s="86">
        <f>+IF(ISNUMBER(DATA!J545),DATA!J545,"n/a")</f>
        <v>30028.27</v>
      </c>
      <c r="F801" s="77">
        <f>+IF(ISNUMBER(DATA!K545),DATA!K545,"n/a")</f>
        <v>0.20043646754717101</v>
      </c>
      <c r="G801" s="86">
        <f>+IF(ISNUMBER(DATA!T545),DATA!T545,"n/a")</f>
        <v>91760.34</v>
      </c>
      <c r="H801" s="77">
        <f>+IF(ISNUMBER(DATA!U545),DATA!U545,"n/a")</f>
        <v>0.32905351491783202</v>
      </c>
      <c r="I801" s="86">
        <f>+IF(ISNUMBER(DATA!AD545),DATA!AD545,"n/a")</f>
        <v>160240.43</v>
      </c>
      <c r="J801" s="77">
        <f>+IF(ISNUMBER(DATA!AE545),DATA!AE545,"n/a")</f>
        <v>0.54104719761742304</v>
      </c>
      <c r="K801" s="86">
        <f>+IF(ISNUMBER(DATA!AN545),DATA!AN545,"n/a")</f>
        <v>298754.90999999997</v>
      </c>
      <c r="L801" s="77">
        <f>+IF(ISNUMBER(DATA!AO545),DATA!AO545,"n/a")</f>
        <v>0.85630647001180704</v>
      </c>
      <c r="R801" s="66"/>
      <c r="S801" s="66"/>
      <c r="T801" s="66"/>
      <c r="U801" s="66"/>
      <c r="V801" s="66"/>
      <c r="W801" s="66"/>
      <c r="X801" s="66"/>
      <c r="Y801" s="66"/>
    </row>
    <row r="802" spans="1:25" x14ac:dyDescent="0.2">
      <c r="A802" s="66" t="s">
        <v>20</v>
      </c>
      <c r="B802" s="66" t="s">
        <v>23</v>
      </c>
      <c r="C802" s="66" t="s">
        <v>25</v>
      </c>
      <c r="D802" s="66" t="s">
        <v>324</v>
      </c>
      <c r="E802" s="86">
        <f>+IF(ISNUMBER(DATA!J546),DATA!J546,"n/a")</f>
        <v>25368.89</v>
      </c>
      <c r="F802" s="77">
        <f>+IF(ISNUMBER(DATA!K546),DATA!K546,"n/a")</f>
        <v>-0.16501500043610701</v>
      </c>
      <c r="G802" s="86">
        <f>+IF(ISNUMBER(DATA!T546),DATA!T546,"n/a")</f>
        <v>80771.929999999993</v>
      </c>
      <c r="H802" s="77">
        <f>+IF(ISNUMBER(DATA!U546),DATA!U546,"n/a")</f>
        <v>-4.32372514735773E-2</v>
      </c>
      <c r="I802" s="86">
        <f>+IF(ISNUMBER(DATA!AD546),DATA!AD546,"n/a")</f>
        <v>151435.82999999999</v>
      </c>
      <c r="J802" s="77">
        <f>+IF(ISNUMBER(DATA!AE546),DATA!AE546,"n/a")</f>
        <v>0.18922594760806599</v>
      </c>
      <c r="K802" s="86">
        <f>+IF(ISNUMBER(DATA!AN546),DATA!AN546,"n/a")</f>
        <v>287765.24</v>
      </c>
      <c r="L802" s="77">
        <f>+IF(ISNUMBER(DATA!AO546),DATA!AO546,"n/a")</f>
        <v>0.36600806649721601</v>
      </c>
      <c r="R802" s="66"/>
      <c r="S802" s="66"/>
      <c r="T802" s="66"/>
      <c r="U802" s="66"/>
      <c r="V802" s="66"/>
      <c r="W802" s="66"/>
      <c r="X802" s="66"/>
      <c r="Y802" s="66"/>
    </row>
    <row r="803" spans="1:25" x14ac:dyDescent="0.2">
      <c r="A803" s="66" t="s">
        <v>20</v>
      </c>
      <c r="B803" s="66" t="s">
        <v>23</v>
      </c>
      <c r="C803" s="66" t="s">
        <v>25</v>
      </c>
      <c r="D803" s="66" t="s">
        <v>325</v>
      </c>
      <c r="E803" s="86">
        <f>+IF(ISNUMBER(DATA!J547),DATA!J547,"n/a")</f>
        <v>15681.7</v>
      </c>
      <c r="F803" s="77">
        <f>+IF(ISNUMBER(DATA!K547),DATA!K547,"n/a")</f>
        <v>0.74798913867363404</v>
      </c>
      <c r="G803" s="86">
        <f>+IF(ISNUMBER(DATA!T547),DATA!T547,"n/a")</f>
        <v>44563.17</v>
      </c>
      <c r="H803" s="77">
        <f>+IF(ISNUMBER(DATA!U547),DATA!U547,"n/a")</f>
        <v>0.74562430225042597</v>
      </c>
      <c r="I803" s="86">
        <f>+IF(ISNUMBER(DATA!AD547),DATA!AD547,"n/a")</f>
        <v>80521.81</v>
      </c>
      <c r="J803" s="77">
        <f>+IF(ISNUMBER(DATA!AE547),DATA!AE547,"n/a")</f>
        <v>0.86886164004008704</v>
      </c>
      <c r="K803" s="86">
        <f>+IF(ISNUMBER(DATA!AN547),DATA!AN547,"n/a")</f>
        <v>134731.91</v>
      </c>
      <c r="L803" s="77">
        <f>+IF(ISNUMBER(DATA!AO547),DATA!AO547,"n/a")</f>
        <v>0.59228949499741201</v>
      </c>
      <c r="R803" s="66"/>
      <c r="S803" s="66"/>
      <c r="T803" s="66"/>
      <c r="U803" s="66"/>
      <c r="V803" s="66"/>
      <c r="W803" s="66"/>
      <c r="X803" s="66"/>
      <c r="Y803" s="66"/>
    </row>
    <row r="804" spans="1:25" x14ac:dyDescent="0.2">
      <c r="A804" s="66" t="s">
        <v>20</v>
      </c>
      <c r="B804" s="66" t="s">
        <v>23</v>
      </c>
      <c r="C804" s="66" t="s">
        <v>25</v>
      </c>
      <c r="D804" s="66" t="s">
        <v>326</v>
      </c>
      <c r="E804" s="86">
        <f>+IF(ISNUMBER(DATA!J548),DATA!J548,"n/a")</f>
        <v>34291.910000000003</v>
      </c>
      <c r="F804" s="77">
        <f>+IF(ISNUMBER(DATA!K548),DATA!K548,"n/a")</f>
        <v>1.04692381617511</v>
      </c>
      <c r="G804" s="86">
        <f>+IF(ISNUMBER(DATA!T548),DATA!T548,"n/a")</f>
        <v>113917.15</v>
      </c>
      <c r="H804" s="77">
        <f>+IF(ISNUMBER(DATA!U548),DATA!U548,"n/a")</f>
        <v>2.1834740809486699</v>
      </c>
      <c r="I804" s="86">
        <f>+IF(ISNUMBER(DATA!AD548),DATA!AD548,"n/a")</f>
        <v>199854.37</v>
      </c>
      <c r="J804" s="77">
        <f>+IF(ISNUMBER(DATA!AE548),DATA!AE548,"n/a")</f>
        <v>3.040434800716</v>
      </c>
      <c r="K804" s="86">
        <f>+IF(ISNUMBER(DATA!AN548),DATA!AN548,"n/a")</f>
        <v>320651.44</v>
      </c>
      <c r="L804" s="77">
        <f>+IF(ISNUMBER(DATA!AO548),DATA!AO548,"n/a")</f>
        <v>3.2933479581884799</v>
      </c>
      <c r="R804" s="66"/>
      <c r="S804" s="66"/>
      <c r="T804" s="66"/>
      <c r="U804" s="66"/>
      <c r="V804" s="66"/>
      <c r="W804" s="66"/>
      <c r="X804" s="66"/>
      <c r="Y804" s="66"/>
    </row>
    <row r="805" spans="1:25" x14ac:dyDescent="0.2">
      <c r="A805" s="66" t="s">
        <v>20</v>
      </c>
      <c r="B805" s="66" t="s">
        <v>23</v>
      </c>
      <c r="C805" s="66" t="s">
        <v>25</v>
      </c>
      <c r="D805" s="66" t="s">
        <v>327</v>
      </c>
      <c r="E805" s="86">
        <f>+IF(ISNUMBER(DATA!J549),DATA!J549,"n/a")</f>
        <v>282916.78000000003</v>
      </c>
      <c r="F805" s="77">
        <f>+IF(ISNUMBER(DATA!K549),DATA!K549,"n/a")</f>
        <v>5.5194435736633303E-2</v>
      </c>
      <c r="G805" s="86">
        <f>+IF(ISNUMBER(DATA!T549),DATA!T549,"n/a")</f>
        <v>864129.44</v>
      </c>
      <c r="H805" s="77">
        <f>+IF(ISNUMBER(DATA!U549),DATA!U549,"n/a")</f>
        <v>2.7033547173504799E-2</v>
      </c>
      <c r="I805" s="86">
        <f>+IF(ISNUMBER(DATA!AD549),DATA!AD549,"n/a")</f>
        <v>1526392.45</v>
      </c>
      <c r="J805" s="77">
        <f>+IF(ISNUMBER(DATA!AE549),DATA!AE549,"n/a")</f>
        <v>0.108967138541638</v>
      </c>
      <c r="K805" s="86">
        <f>+IF(ISNUMBER(DATA!AN549),DATA!AN549,"n/a")</f>
        <v>2916827.95</v>
      </c>
      <c r="L805" s="77">
        <f>+IF(ISNUMBER(DATA!AO549),DATA!AO549,"n/a")</f>
        <v>0.23123032305497501</v>
      </c>
      <c r="R805" s="66"/>
      <c r="S805" s="66"/>
      <c r="T805" s="66"/>
      <c r="U805" s="66"/>
      <c r="V805" s="66"/>
      <c r="W805" s="66"/>
      <c r="X805" s="66"/>
      <c r="Y805" s="66"/>
    </row>
    <row r="806" spans="1:25" x14ac:dyDescent="0.2">
      <c r="E806" s="80"/>
      <c r="F806" s="77"/>
      <c r="G806" s="81"/>
      <c r="H806" s="77"/>
      <c r="I806" s="81"/>
      <c r="J806" s="82"/>
      <c r="K806" s="81"/>
      <c r="L806" s="77"/>
      <c r="R806" s="66"/>
      <c r="S806" s="66"/>
      <c r="T806" s="66"/>
      <c r="U806" s="66"/>
      <c r="V806" s="66"/>
      <c r="W806" s="66"/>
      <c r="X806" s="66"/>
      <c r="Y806" s="66"/>
    </row>
    <row r="807" spans="1:25" x14ac:dyDescent="0.2">
      <c r="A807" s="66" t="s">
        <v>20</v>
      </c>
      <c r="B807" s="66" t="s">
        <v>23</v>
      </c>
      <c r="C807" s="66" t="s">
        <v>10</v>
      </c>
      <c r="D807" s="66" t="s">
        <v>319</v>
      </c>
      <c r="E807" s="87">
        <f>+IF(ISNUMBER(DATA!L541),DATA!L541,"n/a")</f>
        <v>14.1324231823247</v>
      </c>
      <c r="F807" s="77">
        <f>+IF(ISNUMBER(DATA!M541),DATA!M541,"n/a")</f>
        <v>3.0396420954487399E-2</v>
      </c>
      <c r="G807" s="87">
        <f>+IF(ISNUMBER(DATA!V541),DATA!V541,"n/a")</f>
        <v>14.073962569151799</v>
      </c>
      <c r="H807" s="77">
        <f>+IF(ISNUMBER(DATA!W541),DATA!W541,"n/a")</f>
        <v>6.0316468027392899E-2</v>
      </c>
      <c r="I807" s="87">
        <f>+IF(ISNUMBER(DATA!AF541),DATA!AF541,"n/a")</f>
        <v>13.814166515111699</v>
      </c>
      <c r="J807" s="77">
        <f>+IF(ISNUMBER(DATA!AG541),DATA!AG541,"n/a")</f>
        <v>6.7269176767903699E-2</v>
      </c>
      <c r="K807" s="87">
        <f>+IF(ISNUMBER(DATA!AP541),DATA!AP541,"n/a")</f>
        <v>13.619009220449099</v>
      </c>
      <c r="L807" s="77">
        <f>+IF(ISNUMBER(DATA!AQ541),DATA!AQ541,"n/a")</f>
        <v>5.3065311549454201E-2</v>
      </c>
      <c r="R807" s="66"/>
      <c r="S807" s="66"/>
      <c r="T807" s="66"/>
      <c r="U807" s="66"/>
      <c r="V807" s="66"/>
      <c r="W807" s="66"/>
      <c r="X807" s="66"/>
      <c r="Y807" s="66"/>
    </row>
    <row r="808" spans="1:25" x14ac:dyDescent="0.2">
      <c r="A808" s="66" t="s">
        <v>20</v>
      </c>
      <c r="B808" s="66" t="s">
        <v>23</v>
      </c>
      <c r="C808" s="66" t="s">
        <v>10</v>
      </c>
      <c r="D808" s="66" t="s">
        <v>320</v>
      </c>
      <c r="E808" s="87">
        <f>+IF(ISNUMBER(DATA!L542),DATA!L542,"n/a")</f>
        <v>13.7100249686507</v>
      </c>
      <c r="F808" s="77">
        <f>+IF(ISNUMBER(DATA!M542),DATA!M542,"n/a")</f>
        <v>2.0256826220935802E-3</v>
      </c>
      <c r="G808" s="87">
        <f>+IF(ISNUMBER(DATA!V542),DATA!V542,"n/a")</f>
        <v>13.810701997258301</v>
      </c>
      <c r="H808" s="77">
        <f>+IF(ISNUMBER(DATA!W542),DATA!W542,"n/a")</f>
        <v>3.7481371377634201E-2</v>
      </c>
      <c r="I808" s="87">
        <f>+IF(ISNUMBER(DATA!AF542),DATA!AF542,"n/a")</f>
        <v>13.729847360116199</v>
      </c>
      <c r="J808" s="77">
        <f>+IF(ISNUMBER(DATA!AG542),DATA!AG542,"n/a")</f>
        <v>5.8212200647564799E-2</v>
      </c>
      <c r="K808" s="87">
        <f>+IF(ISNUMBER(DATA!AP542),DATA!AP542,"n/a")</f>
        <v>13.590349276040801</v>
      </c>
      <c r="L808" s="77">
        <f>+IF(ISNUMBER(DATA!AQ542),DATA!AQ542,"n/a")</f>
        <v>3.7592746379511197E-2</v>
      </c>
      <c r="R808" s="66"/>
      <c r="S808" s="66"/>
      <c r="T808" s="66"/>
      <c r="U808" s="66"/>
      <c r="V808" s="66"/>
      <c r="W808" s="66"/>
      <c r="X808" s="66"/>
      <c r="Y808" s="66"/>
    </row>
    <row r="809" spans="1:25" x14ac:dyDescent="0.2">
      <c r="A809" s="66" t="s">
        <v>20</v>
      </c>
      <c r="B809" s="66" t="s">
        <v>23</v>
      </c>
      <c r="C809" s="66" t="s">
        <v>10</v>
      </c>
      <c r="D809" s="66" t="s">
        <v>321</v>
      </c>
      <c r="E809" s="87">
        <f>+IF(ISNUMBER(DATA!L543),DATA!L543,"n/a")</f>
        <v>13.0982982050087</v>
      </c>
      <c r="F809" s="77">
        <f>+IF(ISNUMBER(DATA!M543),DATA!M543,"n/a")</f>
        <v>2.2696236746603999E-2</v>
      </c>
      <c r="G809" s="87">
        <f>+IF(ISNUMBER(DATA!V543),DATA!V543,"n/a")</f>
        <v>13.3094842150362</v>
      </c>
      <c r="H809" s="77">
        <f>+IF(ISNUMBER(DATA!W543),DATA!W543,"n/a")</f>
        <v>6.5655655654100198E-2</v>
      </c>
      <c r="I809" s="87">
        <f>+IF(ISNUMBER(DATA!AF543),DATA!AF543,"n/a")</f>
        <v>13.120001490269701</v>
      </c>
      <c r="J809" s="77">
        <f>+IF(ISNUMBER(DATA!AG543),DATA!AG543,"n/a")</f>
        <v>0.10108393524937501</v>
      </c>
      <c r="K809" s="87">
        <f>+IF(ISNUMBER(DATA!AP543),DATA!AP543,"n/a")</f>
        <v>12.921157294633501</v>
      </c>
      <c r="L809" s="77">
        <f>+IF(ISNUMBER(DATA!AQ543),DATA!AQ543,"n/a")</f>
        <v>5.3914433709712203E-2</v>
      </c>
      <c r="R809" s="66"/>
      <c r="S809" s="66"/>
      <c r="T809" s="66"/>
      <c r="U809" s="66"/>
      <c r="V809" s="66"/>
      <c r="W809" s="66"/>
      <c r="X809" s="66"/>
      <c r="Y809" s="66"/>
    </row>
    <row r="810" spans="1:25" x14ac:dyDescent="0.2">
      <c r="A810" s="66" t="s">
        <v>20</v>
      </c>
      <c r="B810" s="66" t="s">
        <v>23</v>
      </c>
      <c r="C810" s="66" t="s">
        <v>10</v>
      </c>
      <c r="D810" s="66" t="s">
        <v>322</v>
      </c>
      <c r="E810" s="87">
        <f>+IF(ISNUMBER(DATA!L544),DATA!L544,"n/a")</f>
        <v>14.2207888826293</v>
      </c>
      <c r="F810" s="77">
        <f>+IF(ISNUMBER(DATA!M544),DATA!M544,"n/a")</f>
        <v>5.9734224471969598E-2</v>
      </c>
      <c r="G810" s="87">
        <f>+IF(ISNUMBER(DATA!V544),DATA!V544,"n/a")</f>
        <v>14.214281928257</v>
      </c>
      <c r="H810" s="77">
        <f>+IF(ISNUMBER(DATA!W544),DATA!W544,"n/a")</f>
        <v>3.09127408866515E-2</v>
      </c>
      <c r="I810" s="87">
        <f>+IF(ISNUMBER(DATA!AF544),DATA!AF544,"n/a")</f>
        <v>14.1300781145521</v>
      </c>
      <c r="J810" s="77">
        <f>+IF(ISNUMBER(DATA!AG544),DATA!AG544,"n/a")</f>
        <v>2.53274797879742E-2</v>
      </c>
      <c r="K810" s="87">
        <f>+IF(ISNUMBER(DATA!AP544),DATA!AP544,"n/a")</f>
        <v>13.577639035160299</v>
      </c>
      <c r="L810" s="77">
        <f>+IF(ISNUMBER(DATA!AQ544),DATA!AQ544,"n/a")</f>
        <v>-1.22177575980911E-2</v>
      </c>
      <c r="R810" s="66"/>
      <c r="S810" s="66"/>
      <c r="T810" s="66"/>
      <c r="U810" s="66"/>
      <c r="V810" s="66"/>
      <c r="W810" s="66"/>
      <c r="X810" s="66"/>
      <c r="Y810" s="66"/>
    </row>
    <row r="811" spans="1:25" x14ac:dyDescent="0.2">
      <c r="A811" s="66" t="s">
        <v>20</v>
      </c>
      <c r="B811" s="66" t="s">
        <v>23</v>
      </c>
      <c r="C811" s="66" t="s">
        <v>10</v>
      </c>
      <c r="D811" s="66" t="s">
        <v>323</v>
      </c>
      <c r="E811" s="87">
        <f>+IF(ISNUMBER(DATA!L545),DATA!L545,"n/a")</f>
        <v>14.8010605964599</v>
      </c>
      <c r="F811" s="77">
        <f>+IF(ISNUMBER(DATA!M545),DATA!M545,"n/a")</f>
        <v>0.16454453064017499</v>
      </c>
      <c r="G811" s="87">
        <f>+IF(ISNUMBER(DATA!V545),DATA!V545,"n/a")</f>
        <v>14.792039272920301</v>
      </c>
      <c r="H811" s="77">
        <f>+IF(ISNUMBER(DATA!W545),DATA!W545,"n/a")</f>
        <v>0.16072850523037699</v>
      </c>
      <c r="I811" s="87">
        <f>+IF(ISNUMBER(DATA!AF545),DATA!AF545,"n/a")</f>
        <v>14.755785393363199</v>
      </c>
      <c r="J811" s="77">
        <f>+IF(ISNUMBER(DATA!AG545),DATA!AG545,"n/a")</f>
        <v>0.12918344807218701</v>
      </c>
      <c r="K811" s="87">
        <f>+IF(ISNUMBER(DATA!AP545),DATA!AP545,"n/a")</f>
        <v>14.474374076341499</v>
      </c>
      <c r="L811" s="77">
        <f>+IF(ISNUMBER(DATA!AQ545),DATA!AQ545,"n/a")</f>
        <v>6.15510462274153E-2</v>
      </c>
      <c r="R811" s="66"/>
      <c r="S811" s="66"/>
      <c r="T811" s="66"/>
      <c r="U811" s="66"/>
      <c r="V811" s="66"/>
      <c r="W811" s="66"/>
      <c r="X811" s="66"/>
      <c r="Y811" s="66"/>
    </row>
    <row r="812" spans="1:25" x14ac:dyDescent="0.2">
      <c r="A812" s="66" t="s">
        <v>20</v>
      </c>
      <c r="B812" s="66" t="s">
        <v>23</v>
      </c>
      <c r="C812" s="66" t="s">
        <v>10</v>
      </c>
      <c r="D812" s="66" t="s">
        <v>324</v>
      </c>
      <c r="E812" s="87">
        <f>+IF(ISNUMBER(DATA!L546),DATA!L546,"n/a")</f>
        <v>12.950461750052799</v>
      </c>
      <c r="F812" s="77">
        <f>+IF(ISNUMBER(DATA!M546),DATA!M546,"n/a")</f>
        <v>0.32325648291928899</v>
      </c>
      <c r="G812" s="87">
        <f>+IF(ISNUMBER(DATA!V546),DATA!V546,"n/a")</f>
        <v>12.8829272091641</v>
      </c>
      <c r="H812" s="77">
        <f>+IF(ISNUMBER(DATA!W546),DATA!W546,"n/a")</f>
        <v>0.37457530392636101</v>
      </c>
      <c r="I812" s="87">
        <f>+IF(ISNUMBER(DATA!AF546),DATA!AF546,"n/a")</f>
        <v>12.7782350059517</v>
      </c>
      <c r="J812" s="77">
        <f>+IF(ISNUMBER(DATA!AG546),DATA!AG546,"n/a")</f>
        <v>0.25431456740887498</v>
      </c>
      <c r="K812" s="87">
        <f>+IF(ISNUMBER(DATA!AP546),DATA!AP546,"n/a")</f>
        <v>12.2029193751146</v>
      </c>
      <c r="L812" s="77">
        <f>+IF(ISNUMBER(DATA!AQ546),DATA!AQ546,"n/a")</f>
        <v>1.1508160245034701E-2</v>
      </c>
      <c r="R812" s="66"/>
      <c r="S812" s="66"/>
      <c r="T812" s="66"/>
      <c r="U812" s="66"/>
      <c r="V812" s="66"/>
      <c r="W812" s="66"/>
      <c r="X812" s="66"/>
      <c r="Y812" s="66"/>
    </row>
    <row r="813" spans="1:25" x14ac:dyDescent="0.2">
      <c r="A813" s="66" t="s">
        <v>20</v>
      </c>
      <c r="B813" s="66" t="s">
        <v>23</v>
      </c>
      <c r="C813" s="66" t="s">
        <v>10</v>
      </c>
      <c r="D813" s="66" t="s">
        <v>325</v>
      </c>
      <c r="E813" s="87">
        <f>+IF(ISNUMBER(DATA!L547),DATA!L547,"n/a")</f>
        <v>13.4129124469485</v>
      </c>
      <c r="F813" s="77">
        <f>+IF(ISNUMBER(DATA!M547),DATA!M547,"n/a")</f>
        <v>5.3574456220284498E-2</v>
      </c>
      <c r="G813" s="87">
        <f>+IF(ISNUMBER(DATA!V547),DATA!V547,"n/a")</f>
        <v>13.3472227460718</v>
      </c>
      <c r="H813" s="77">
        <f>+IF(ISNUMBER(DATA!W547),DATA!W547,"n/a")</f>
        <v>7.46944206687815E-2</v>
      </c>
      <c r="I813" s="87">
        <f>+IF(ISNUMBER(DATA!AF547),DATA!AF547,"n/a")</f>
        <v>13.177633884295799</v>
      </c>
      <c r="J813" s="77">
        <f>+IF(ISNUMBER(DATA!AG547),DATA!AG547,"n/a")</f>
        <v>4.8824647095883203E-2</v>
      </c>
      <c r="K813" s="87">
        <f>+IF(ISNUMBER(DATA!AP547),DATA!AP547,"n/a")</f>
        <v>13.0581891505073</v>
      </c>
      <c r="L813" s="77">
        <f>+IF(ISNUMBER(DATA!AQ547),DATA!AQ547,"n/a")</f>
        <v>-3.5505836961865398E-3</v>
      </c>
      <c r="R813" s="66"/>
      <c r="S813" s="66"/>
      <c r="T813" s="66"/>
      <c r="U813" s="66"/>
      <c r="V813" s="66"/>
      <c r="W813" s="66"/>
      <c r="X813" s="66"/>
      <c r="Y813" s="66"/>
    </row>
    <row r="814" spans="1:25" x14ac:dyDescent="0.2">
      <c r="A814" s="66" t="s">
        <v>20</v>
      </c>
      <c r="B814" s="66" t="s">
        <v>23</v>
      </c>
      <c r="C814" s="66" t="s">
        <v>10</v>
      </c>
      <c r="D814" s="66" t="s">
        <v>326</v>
      </c>
      <c r="E814" s="87">
        <f>+IF(ISNUMBER(DATA!L548),DATA!L548,"n/a")</f>
        <v>15.398278300686799</v>
      </c>
      <c r="F814" s="77">
        <f>+IF(ISNUMBER(DATA!M548),DATA!M548,"n/a")</f>
        <v>6.6793793280076799E-2</v>
      </c>
      <c r="G814" s="87">
        <f>+IF(ISNUMBER(DATA!V548),DATA!V548,"n/a")</f>
        <v>15.421397677970701</v>
      </c>
      <c r="H814" s="77">
        <f>+IF(ISNUMBER(DATA!W548),DATA!W548,"n/a")</f>
        <v>0.125514838402462</v>
      </c>
      <c r="I814" s="87">
        <f>+IF(ISNUMBER(DATA!AF548),DATA!AF548,"n/a")</f>
        <v>15.4586175985512</v>
      </c>
      <c r="J814" s="77">
        <f>+IF(ISNUMBER(DATA!AG548),DATA!AG548,"n/a")</f>
        <v>0.10775716059528399</v>
      </c>
      <c r="K814" s="87">
        <f>+IF(ISNUMBER(DATA!AP548),DATA!AP548,"n/a")</f>
        <v>15.3954161460608</v>
      </c>
      <c r="L814" s="77">
        <f>+IF(ISNUMBER(DATA!AQ548),DATA!AQ548,"n/a")</f>
        <v>7.2661367974704197E-2</v>
      </c>
      <c r="R814" s="66"/>
      <c r="S814" s="66"/>
      <c r="T814" s="66"/>
      <c r="U814" s="66"/>
      <c r="V814" s="66"/>
      <c r="W814" s="66"/>
      <c r="X814" s="66"/>
      <c r="Y814" s="66"/>
    </row>
    <row r="815" spans="1:25" x14ac:dyDescent="0.2">
      <c r="A815" s="66" t="s">
        <v>20</v>
      </c>
      <c r="B815" s="66" t="s">
        <v>23</v>
      </c>
      <c r="C815" s="66" t="s">
        <v>10</v>
      </c>
      <c r="D815" s="66" t="s">
        <v>327</v>
      </c>
      <c r="E815" s="87">
        <f>+IF(ISNUMBER(DATA!L549),DATA!L549,"n/a")</f>
        <v>13.961435170590899</v>
      </c>
      <c r="F815" s="77">
        <f>+IF(ISNUMBER(DATA!M549),DATA!M549,"n/a")</f>
        <v>8.1219132405342107E-2</v>
      </c>
      <c r="G815" s="87">
        <f>+IF(ISNUMBER(DATA!V549),DATA!V549,"n/a")</f>
        <v>14.026408437345101</v>
      </c>
      <c r="H815" s="77">
        <f>+IF(ISNUMBER(DATA!W549),DATA!W549,"n/a")</f>
        <v>9.5646692420365706E-2</v>
      </c>
      <c r="I815" s="87">
        <f>+IF(ISNUMBER(DATA!AF549),DATA!AF549,"n/a")</f>
        <v>13.918607882650999</v>
      </c>
      <c r="J815" s="77">
        <f>+IF(ISNUMBER(DATA!AG549),DATA!AG549,"n/a")</f>
        <v>8.9702151443263003E-2</v>
      </c>
      <c r="K815" s="87">
        <f>+IF(ISNUMBER(DATA!AP549),DATA!AP549,"n/a")</f>
        <v>13.6041657255858</v>
      </c>
      <c r="L815" s="77">
        <f>+IF(ISNUMBER(DATA!AQ549),DATA!AQ549,"n/a")</f>
        <v>3.5687570016025003E-2</v>
      </c>
      <c r="R815" s="66"/>
      <c r="S815" s="66"/>
      <c r="T815" s="66"/>
      <c r="U815" s="66"/>
      <c r="V815" s="66"/>
      <c r="W815" s="66"/>
      <c r="X815" s="66"/>
      <c r="Y815" s="66"/>
    </row>
    <row r="816" spans="1:25" x14ac:dyDescent="0.2">
      <c r="E816" s="88"/>
      <c r="F816" s="77"/>
      <c r="G816" s="89"/>
      <c r="H816" s="77"/>
      <c r="I816" s="89"/>
      <c r="J816" s="82"/>
      <c r="K816" s="89"/>
      <c r="L816" s="77"/>
      <c r="R816" s="66"/>
      <c r="S816" s="66"/>
      <c r="T816" s="66"/>
      <c r="U816" s="66"/>
      <c r="V816" s="66"/>
      <c r="W816" s="66"/>
      <c r="X816" s="66"/>
      <c r="Y816" s="66"/>
    </row>
    <row r="817" spans="1:25" x14ac:dyDescent="0.2">
      <c r="A817" s="66" t="s">
        <v>20</v>
      </c>
      <c r="B817" s="66" t="s">
        <v>23</v>
      </c>
      <c r="C817" s="66" t="s">
        <v>26</v>
      </c>
      <c r="D817" s="66" t="s">
        <v>319</v>
      </c>
      <c r="E817" s="87">
        <f>+IF(ISNUMBER(DATA!N541),DATA!N541,"n/a")</f>
        <v>4.1736332671365597</v>
      </c>
      <c r="F817" s="77">
        <f>+IF(ISNUMBER(DATA!O541),DATA!O541,"n/a")</f>
        <v>3.4059344238021302E-2</v>
      </c>
      <c r="G817" s="87">
        <f>+IF(ISNUMBER(DATA!X541),DATA!X541,"n/a")</f>
        <v>4.1568048047289397</v>
      </c>
      <c r="H817" s="77">
        <f>+IF(ISNUMBER(DATA!Y541),DATA!Y541,"n/a")</f>
        <v>6.1801418312888601E-2</v>
      </c>
      <c r="I817" s="87">
        <f>+IF(ISNUMBER(DATA!AH541),DATA!AH541,"n/a")</f>
        <v>4.0928419756744603</v>
      </c>
      <c r="J817" s="77">
        <f>+IF(ISNUMBER(DATA!AI541),DATA!AI541,"n/a")</f>
        <v>5.7219432233253598E-2</v>
      </c>
      <c r="K817" s="87">
        <f>+IF(ISNUMBER(DATA!AR541),DATA!AR541,"n/a")</f>
        <v>4.0381754594540302</v>
      </c>
      <c r="L817" s="77">
        <f>+IF(ISNUMBER(DATA!AS541),DATA!AS541,"n/a")</f>
        <v>2.4753072947995999E-2</v>
      </c>
      <c r="R817" s="66"/>
      <c r="S817" s="66"/>
      <c r="T817" s="66"/>
      <c r="U817" s="66"/>
      <c r="V817" s="66"/>
      <c r="W817" s="66"/>
      <c r="X817" s="66"/>
      <c r="Y817" s="66"/>
    </row>
    <row r="818" spans="1:25" x14ac:dyDescent="0.2">
      <c r="A818" s="66" t="s">
        <v>20</v>
      </c>
      <c r="B818" s="66" t="s">
        <v>23</v>
      </c>
      <c r="C818" s="66" t="s">
        <v>26</v>
      </c>
      <c r="D818" s="66" t="s">
        <v>320</v>
      </c>
      <c r="E818" s="87">
        <f>+IF(ISNUMBER(DATA!N542),DATA!N542,"n/a")</f>
        <v>3.8987189095999901</v>
      </c>
      <c r="F818" s="77">
        <f>+IF(ISNUMBER(DATA!O542),DATA!O542,"n/a")</f>
        <v>-5.6470542405499197E-3</v>
      </c>
      <c r="G818" s="87">
        <f>+IF(ISNUMBER(DATA!X542),DATA!X542,"n/a")</f>
        <v>3.9278006626283299</v>
      </c>
      <c r="H818" s="77">
        <f>+IF(ISNUMBER(DATA!Y542),DATA!Y542,"n/a")</f>
        <v>3.8302309551521703E-2</v>
      </c>
      <c r="I818" s="87">
        <f>+IF(ISNUMBER(DATA!AH542),DATA!AH542,"n/a")</f>
        <v>3.9075344470200801</v>
      </c>
      <c r="J818" s="77">
        <f>+IF(ISNUMBER(DATA!AI542),DATA!AI542,"n/a")</f>
        <v>4.7792051000345302E-2</v>
      </c>
      <c r="K818" s="87">
        <f>+IF(ISNUMBER(DATA!AR542),DATA!AR542,"n/a")</f>
        <v>3.89477123365978</v>
      </c>
      <c r="L818" s="77">
        <f>+IF(ISNUMBER(DATA!AS542),DATA!AS542,"n/a")</f>
        <v>2.45792419410053E-2</v>
      </c>
      <c r="R818" s="66"/>
      <c r="S818" s="66"/>
      <c r="T818" s="66"/>
      <c r="U818" s="66"/>
      <c r="V818" s="66"/>
      <c r="W818" s="66"/>
      <c r="X818" s="66"/>
      <c r="Y818" s="66"/>
    </row>
    <row r="819" spans="1:25" x14ac:dyDescent="0.2">
      <c r="A819" s="66" t="s">
        <v>20</v>
      </c>
      <c r="B819" s="66" t="s">
        <v>23</v>
      </c>
      <c r="C819" s="66" t="s">
        <v>26</v>
      </c>
      <c r="D819" s="66" t="s">
        <v>321</v>
      </c>
      <c r="E819" s="87">
        <f>+IF(ISNUMBER(DATA!N543),DATA!N543,"n/a")</f>
        <v>3.7131347664779</v>
      </c>
      <c r="F819" s="77">
        <f>+IF(ISNUMBER(DATA!O543),DATA!O543,"n/a")</f>
        <v>1.01462510494124E-2</v>
      </c>
      <c r="G819" s="87">
        <f>+IF(ISNUMBER(DATA!X543),DATA!X543,"n/a")</f>
        <v>3.7639608483932898</v>
      </c>
      <c r="H819" s="77">
        <f>+IF(ISNUMBER(DATA!Y543),DATA!Y543,"n/a")</f>
        <v>5.15765783459309E-2</v>
      </c>
      <c r="I819" s="87">
        <f>+IF(ISNUMBER(DATA!AH543),DATA!AH543,"n/a")</f>
        <v>3.7331913723349102</v>
      </c>
      <c r="J819" s="77">
        <f>+IF(ISNUMBER(DATA!AI543),DATA!AI543,"n/a")</f>
        <v>7.7387449797079802E-2</v>
      </c>
      <c r="K819" s="87">
        <f>+IF(ISNUMBER(DATA!AR543),DATA!AR543,"n/a")</f>
        <v>3.71525743931945</v>
      </c>
      <c r="L819" s="77">
        <f>+IF(ISNUMBER(DATA!AS543),DATA!AS543,"n/a")</f>
        <v>3.18328752467976E-2</v>
      </c>
      <c r="R819" s="66"/>
      <c r="S819" s="66"/>
      <c r="T819" s="66"/>
      <c r="U819" s="66"/>
      <c r="V819" s="66"/>
      <c r="W819" s="66"/>
      <c r="X819" s="66"/>
      <c r="Y819" s="66"/>
    </row>
    <row r="820" spans="1:25" x14ac:dyDescent="0.2">
      <c r="A820" s="66" t="s">
        <v>20</v>
      </c>
      <c r="B820" s="66" t="s">
        <v>23</v>
      </c>
      <c r="C820" s="66" t="s">
        <v>26</v>
      </c>
      <c r="D820" s="66" t="s">
        <v>322</v>
      </c>
      <c r="E820" s="87">
        <f>+IF(ISNUMBER(DATA!N544),DATA!N544,"n/a")</f>
        <v>4.2118509605965899</v>
      </c>
      <c r="F820" s="77">
        <f>+IF(ISNUMBER(DATA!O544),DATA!O544,"n/a")</f>
        <v>8.6919124831865702E-2</v>
      </c>
      <c r="G820" s="87">
        <f>+IF(ISNUMBER(DATA!X544),DATA!X544,"n/a")</f>
        <v>4.2047813055719798</v>
      </c>
      <c r="H820" s="77">
        <f>+IF(ISNUMBER(DATA!Y544),DATA!Y544,"n/a")</f>
        <v>0.102528016643455</v>
      </c>
      <c r="I820" s="87">
        <f>+IF(ISNUMBER(DATA!AH544),DATA!AH544,"n/a")</f>
        <v>4.1714753380689</v>
      </c>
      <c r="J820" s="77">
        <f>+IF(ISNUMBER(DATA!AI544),DATA!AI544,"n/a")</f>
        <v>9.3990401498224393E-2</v>
      </c>
      <c r="K820" s="87">
        <f>+IF(ISNUMBER(DATA!AR544),DATA!AR544,"n/a")</f>
        <v>4.0428079005083202</v>
      </c>
      <c r="L820" s="77">
        <f>+IF(ISNUMBER(DATA!AS544),DATA!AS544,"n/a")</f>
        <v>5.9627374973286601E-2</v>
      </c>
      <c r="R820" s="66"/>
      <c r="S820" s="66"/>
      <c r="T820" s="66"/>
      <c r="U820" s="66"/>
      <c r="V820" s="66"/>
      <c r="W820" s="66"/>
      <c r="X820" s="66"/>
      <c r="Y820" s="66"/>
    </row>
    <row r="821" spans="1:25" x14ac:dyDescent="0.2">
      <c r="A821" s="66" t="s">
        <v>20</v>
      </c>
      <c r="B821" s="66" t="s">
        <v>23</v>
      </c>
      <c r="C821" s="66" t="s">
        <v>26</v>
      </c>
      <c r="D821" s="66" t="s">
        <v>323</v>
      </c>
      <c r="E821" s="87">
        <f>+IF(ISNUMBER(DATA!N545),DATA!N545,"n/a")</f>
        <v>4.5117197893851397</v>
      </c>
      <c r="F821" s="77">
        <f>+IF(ISNUMBER(DATA!O545),DATA!O545,"n/a")</f>
        <v>0.150118658952309</v>
      </c>
      <c r="G821" s="87">
        <f>+IF(ISNUMBER(DATA!X545),DATA!X545,"n/a")</f>
        <v>4.4954510848586704</v>
      </c>
      <c r="H821" s="77">
        <f>+IF(ISNUMBER(DATA!Y545),DATA!Y545,"n/a")</f>
        <v>0.13975401822997399</v>
      </c>
      <c r="I821" s="87">
        <f>+IF(ISNUMBER(DATA!AH545),DATA!AH545,"n/a")</f>
        <v>4.4832217437259798</v>
      </c>
      <c r="J821" s="77">
        <f>+IF(ISNUMBER(DATA!AI545),DATA!AI545,"n/a")</f>
        <v>0.109352720756152</v>
      </c>
      <c r="K821" s="87">
        <f>+IF(ISNUMBER(DATA!AR545),DATA!AR545,"n/a")</f>
        <v>4.4103441513312696</v>
      </c>
      <c r="L821" s="77">
        <f>+IF(ISNUMBER(DATA!AS545),DATA!AS545,"n/a")</f>
        <v>5.0086060665410298E-2</v>
      </c>
      <c r="R821" s="66"/>
      <c r="S821" s="66"/>
      <c r="T821" s="66"/>
      <c r="U821" s="66"/>
      <c r="V821" s="66"/>
      <c r="W821" s="66"/>
      <c r="X821" s="66"/>
      <c r="Y821" s="66"/>
    </row>
    <row r="822" spans="1:25" x14ac:dyDescent="0.2">
      <c r="A822" s="66" t="s">
        <v>20</v>
      </c>
      <c r="B822" s="66" t="s">
        <v>23</v>
      </c>
      <c r="C822" s="66" t="s">
        <v>26</v>
      </c>
      <c r="D822" s="66" t="s">
        <v>324</v>
      </c>
      <c r="E822" s="87">
        <f>+IF(ISNUMBER(DATA!N546),DATA!N546,"n/a")</f>
        <v>3.9418244156524</v>
      </c>
      <c r="F822" s="77">
        <f>+IF(ISNUMBER(DATA!O546),DATA!O546,"n/a")</f>
        <v>0.229220308981854</v>
      </c>
      <c r="G822" s="87">
        <f>+IF(ISNUMBER(DATA!X546),DATA!X546,"n/a")</f>
        <v>3.9117323307738201</v>
      </c>
      <c r="H822" s="77">
        <f>+IF(ISNUMBER(DATA!Y546),DATA!Y546,"n/a")</f>
        <v>0.24972056454278299</v>
      </c>
      <c r="I822" s="87">
        <f>+IF(ISNUMBER(DATA!AH546),DATA!AH546,"n/a")</f>
        <v>3.87899303619229</v>
      </c>
      <c r="J822" s="77">
        <f>+IF(ISNUMBER(DATA!AI546),DATA!AI546,"n/a")</f>
        <v>0.15485784946856701</v>
      </c>
      <c r="K822" s="87">
        <f>+IF(ISNUMBER(DATA!AR546),DATA!AR546,"n/a")</f>
        <v>3.7952902859289099</v>
      </c>
      <c r="L822" s="77">
        <f>+IF(ISNUMBER(DATA!AS546),DATA!AS546,"n/a")</f>
        <v>-3.1126575557635601E-2</v>
      </c>
      <c r="R822" s="66"/>
      <c r="S822" s="66"/>
      <c r="T822" s="66"/>
      <c r="U822" s="66"/>
      <c r="V822" s="66"/>
      <c r="W822" s="66"/>
      <c r="X822" s="66"/>
      <c r="Y822" s="66"/>
    </row>
    <row r="823" spans="1:25" x14ac:dyDescent="0.2">
      <c r="A823" s="66" t="s">
        <v>20</v>
      </c>
      <c r="B823" s="66" t="s">
        <v>23</v>
      </c>
      <c r="C823" s="66" t="s">
        <v>26</v>
      </c>
      <c r="D823" s="66" t="s">
        <v>325</v>
      </c>
      <c r="E823" s="87">
        <f>+IF(ISNUMBER(DATA!N547),DATA!N547,"n/a")</f>
        <v>3.91373384263186</v>
      </c>
      <c r="F823" s="77">
        <f>+IF(ISNUMBER(DATA!O547),DATA!O547,"n/a")</f>
        <v>4.4903173371098302E-2</v>
      </c>
      <c r="G823" s="87">
        <f>+IF(ISNUMBER(DATA!X547),DATA!X547,"n/a")</f>
        <v>3.8910945967264001</v>
      </c>
      <c r="H823" s="77">
        <f>+IF(ISNUMBER(DATA!Y547),DATA!Y547,"n/a")</f>
        <v>5.7700086307167803E-2</v>
      </c>
      <c r="I823" s="87">
        <f>+IF(ISNUMBER(DATA!AH547),DATA!AH547,"n/a")</f>
        <v>3.8529884015274898</v>
      </c>
      <c r="J823" s="77">
        <f>+IF(ISNUMBER(DATA!AI547),DATA!AI547,"n/a")</f>
        <v>1.41762686080664E-2</v>
      </c>
      <c r="K823" s="87">
        <f>+IF(ISNUMBER(DATA!AR547),DATA!AR547,"n/a")</f>
        <v>3.8409547522929</v>
      </c>
      <c r="L823" s="77">
        <f>+IF(ISNUMBER(DATA!AS547),DATA!AS547,"n/a")</f>
        <v>-4.5191570394242903E-2</v>
      </c>
      <c r="R823" s="66"/>
      <c r="S823" s="66"/>
      <c r="T823" s="66"/>
      <c r="U823" s="66"/>
      <c r="V823" s="66"/>
      <c r="W823" s="66"/>
      <c r="X823" s="66"/>
      <c r="Y823" s="66"/>
    </row>
    <row r="824" spans="1:25" x14ac:dyDescent="0.2">
      <c r="A824" s="66" t="s">
        <v>20</v>
      </c>
      <c r="B824" s="66" t="s">
        <v>23</v>
      </c>
      <c r="C824" s="66" t="s">
        <v>26</v>
      </c>
      <c r="D824" s="66" t="s">
        <v>326</v>
      </c>
      <c r="E824" s="87">
        <f>+IF(ISNUMBER(DATA!N548),DATA!N548,"n/a")</f>
        <v>4.4128944698618398</v>
      </c>
      <c r="F824" s="77">
        <f>+IF(ISNUMBER(DATA!O548),DATA!O548,"n/a")</f>
        <v>3.3579801341207603E-2</v>
      </c>
      <c r="G824" s="87">
        <f>+IF(ISNUMBER(DATA!X548),DATA!X548,"n/a")</f>
        <v>4.4129436173569996</v>
      </c>
      <c r="H824" s="77">
        <f>+IF(ISNUMBER(DATA!Y548),DATA!Y548,"n/a")</f>
        <v>6.2517328397404398E-2</v>
      </c>
      <c r="I824" s="87">
        <f>+IF(ISNUMBER(DATA!AH548),DATA!AH548,"n/a")</f>
        <v>4.4282490795672897</v>
      </c>
      <c r="J824" s="77">
        <f>+IF(ISNUMBER(DATA!AI548),DATA!AI548,"n/a")</f>
        <v>4.2031596032933098E-2</v>
      </c>
      <c r="K824" s="87">
        <f>+IF(ISNUMBER(DATA!AR548),DATA!AR548,"n/a")</f>
        <v>4.4421757781596103</v>
      </c>
      <c r="L824" s="77">
        <f>+IF(ISNUMBER(DATA!AS548),DATA!AS548,"n/a")</f>
        <v>7.4800013068446599E-3</v>
      </c>
      <c r="R824" s="66"/>
      <c r="S824" s="66"/>
      <c r="T824" s="66"/>
      <c r="U824" s="66"/>
      <c r="V824" s="66"/>
      <c r="W824" s="66"/>
      <c r="X824" s="66"/>
      <c r="Y824" s="66"/>
    </row>
    <row r="825" spans="1:25" x14ac:dyDescent="0.2">
      <c r="A825" s="66" t="s">
        <v>20</v>
      </c>
      <c r="B825" s="66" t="s">
        <v>23</v>
      </c>
      <c r="C825" s="66" t="s">
        <v>26</v>
      </c>
      <c r="D825" s="66" t="s">
        <v>327</v>
      </c>
      <c r="E825" s="87">
        <f>+IF(ISNUMBER(DATA!N549),DATA!N549,"n/a")</f>
        <v>4.0701412266886399</v>
      </c>
      <c r="F825" s="77">
        <f>+IF(ISNUMBER(DATA!O549),DATA!O549,"n/a")</f>
        <v>6.7623216165725697E-2</v>
      </c>
      <c r="G825" s="87">
        <f>+IF(ISNUMBER(DATA!X549),DATA!X549,"n/a")</f>
        <v>4.0857847407675401</v>
      </c>
      <c r="H825" s="77">
        <f>+IF(ISNUMBER(DATA!Y549),DATA!Y549,"n/a")</f>
        <v>9.4896869187123506E-2</v>
      </c>
      <c r="I825" s="87">
        <f>+IF(ISNUMBER(DATA!AH549),DATA!AH549,"n/a")</f>
        <v>4.0601181236188602</v>
      </c>
      <c r="J825" s="77">
        <f>+IF(ISNUMBER(DATA!AI549),DATA!AI549,"n/a")</f>
        <v>8.7579364189570102E-2</v>
      </c>
      <c r="K825" s="87">
        <f>+IF(ISNUMBER(DATA!AR549),DATA!AR549,"n/a")</f>
        <v>4.0040615319803097</v>
      </c>
      <c r="L825" s="77">
        <f>+IF(ISNUMBER(DATA!AS549),DATA!AS549,"n/a")</f>
        <v>4.01128941462921E-2</v>
      </c>
      <c r="R825" s="66"/>
      <c r="S825" s="66"/>
      <c r="T825" s="66"/>
      <c r="U825" s="66"/>
      <c r="V825" s="66"/>
      <c r="W825" s="66"/>
      <c r="X825" s="66"/>
      <c r="Y825" s="66"/>
    </row>
    <row r="826" spans="1:25" x14ac:dyDescent="0.2">
      <c r="E826" s="88"/>
      <c r="F826" s="77"/>
      <c r="G826" s="89"/>
      <c r="H826" s="77"/>
      <c r="I826" s="89"/>
      <c r="J826" s="82"/>
      <c r="K826" s="89"/>
      <c r="L826" s="77"/>
      <c r="R826" s="66"/>
      <c r="S826" s="66"/>
      <c r="T826" s="66"/>
      <c r="U826" s="66"/>
      <c r="V826" s="66"/>
      <c r="W826" s="66"/>
      <c r="X826" s="66"/>
      <c r="Y826" s="66"/>
    </row>
    <row r="827" spans="1:25" x14ac:dyDescent="0.2">
      <c r="A827" s="66" t="s">
        <v>20</v>
      </c>
      <c r="B827" s="66" t="s">
        <v>24</v>
      </c>
      <c r="C827" s="66" t="s">
        <v>0</v>
      </c>
      <c r="D827" s="66" t="s">
        <v>319</v>
      </c>
      <c r="E827" s="76">
        <f>+IF(ISNUMBER(DATA!F600),DATA!F600,"n/a")</f>
        <v>205373.81</v>
      </c>
      <c r="F827" s="77">
        <f>+IF(ISNUMBER(DATA!G600),DATA!G600,"n/a")</f>
        <v>0.25147777301660001</v>
      </c>
      <c r="G827" s="76">
        <f>+IF(ISNUMBER(DATA!P600),DATA!P600,"n/a")</f>
        <v>701908.4</v>
      </c>
      <c r="H827" s="77">
        <f>+IF(ISNUMBER(DATA!Q600),DATA!Q600,"n/a")</f>
        <v>0.318170491396773</v>
      </c>
      <c r="I827" s="76">
        <f>+IF(ISNUMBER(DATA!Z600),DATA!Z600,"n/a")</f>
        <v>1227861.53</v>
      </c>
      <c r="J827" s="77">
        <f>+IF(ISNUMBER(DATA!AA600),DATA!AA600,"n/a")</f>
        <v>0.330710768013453</v>
      </c>
      <c r="K827" s="76">
        <f>+IF(ISNUMBER(DATA!AJ600),DATA!AJ600,"n/a")</f>
        <v>2221295.02</v>
      </c>
      <c r="L827" s="77">
        <f>+IF(ISNUMBER(DATA!AK600),DATA!AK600,"n/a")</f>
        <v>0.23017862152773999</v>
      </c>
      <c r="R827" s="66"/>
      <c r="S827" s="66"/>
      <c r="T827" s="66"/>
      <c r="U827" s="66"/>
      <c r="V827" s="66"/>
      <c r="W827" s="66"/>
      <c r="X827" s="66"/>
      <c r="Y827" s="66"/>
    </row>
    <row r="828" spans="1:25" x14ac:dyDescent="0.2">
      <c r="A828" s="66" t="s">
        <v>20</v>
      </c>
      <c r="B828" s="66" t="s">
        <v>24</v>
      </c>
      <c r="C828" s="66" t="s">
        <v>0</v>
      </c>
      <c r="D828" s="66" t="s">
        <v>320</v>
      </c>
      <c r="E828" s="76">
        <f>+IF(ISNUMBER(DATA!F601),DATA!F601,"n/a")</f>
        <v>217331.01</v>
      </c>
      <c r="F828" s="77">
        <f>+IF(ISNUMBER(DATA!G601),DATA!G601,"n/a")</f>
        <v>-6.9069153580772993E-2</v>
      </c>
      <c r="G828" s="76">
        <f>+IF(ISNUMBER(DATA!P601),DATA!P601,"n/a")</f>
        <v>707471.34</v>
      </c>
      <c r="H828" s="77">
        <f>+IF(ISNUMBER(DATA!Q601),DATA!Q601,"n/a")</f>
        <v>-4.8755865464401298E-2</v>
      </c>
      <c r="I828" s="76">
        <f>+IF(ISNUMBER(DATA!Z601),DATA!Z601,"n/a")</f>
        <v>1271608.78</v>
      </c>
      <c r="J828" s="77">
        <f>+IF(ISNUMBER(DATA!AA601),DATA!AA601,"n/a")</f>
        <v>-5.0975319125257497E-2</v>
      </c>
      <c r="K828" s="76">
        <f>+IF(ISNUMBER(DATA!AJ601),DATA!AJ601,"n/a")</f>
        <v>2591685.56</v>
      </c>
      <c r="L828" s="77">
        <f>+IF(ISNUMBER(DATA!AK601),DATA!AK601,"n/a")</f>
        <v>-2.1048340949099902E-2</v>
      </c>
      <c r="R828" s="66"/>
      <c r="S828" s="66"/>
      <c r="T828" s="66"/>
      <c r="U828" s="66"/>
      <c r="V828" s="66"/>
      <c r="W828" s="66"/>
      <c r="X828" s="66"/>
      <c r="Y828" s="66"/>
    </row>
    <row r="829" spans="1:25" x14ac:dyDescent="0.2">
      <c r="A829" s="66" t="s">
        <v>20</v>
      </c>
      <c r="B829" s="66" t="s">
        <v>24</v>
      </c>
      <c r="C829" s="66" t="s">
        <v>0</v>
      </c>
      <c r="D829" s="66" t="s">
        <v>321</v>
      </c>
      <c r="E829" s="76">
        <f>+IF(ISNUMBER(DATA!F602),DATA!F602,"n/a")</f>
        <v>357412.01</v>
      </c>
      <c r="F829" s="77">
        <f>+IF(ISNUMBER(DATA!G602),DATA!G602,"n/a")</f>
        <v>0.11824464017761201</v>
      </c>
      <c r="G829" s="76">
        <f>+IF(ISNUMBER(DATA!P602),DATA!P602,"n/a")</f>
        <v>1088275.8999999999</v>
      </c>
      <c r="H829" s="77">
        <f>+IF(ISNUMBER(DATA!Q602),DATA!Q602,"n/a")</f>
        <v>0.148432493700102</v>
      </c>
      <c r="I829" s="76">
        <f>+IF(ISNUMBER(DATA!Z602),DATA!Z602,"n/a")</f>
        <v>1908288.45</v>
      </c>
      <c r="J829" s="77">
        <f>+IF(ISNUMBER(DATA!AA602),DATA!AA602,"n/a")</f>
        <v>0.16226406316966299</v>
      </c>
      <c r="K829" s="76">
        <f>+IF(ISNUMBER(DATA!AJ602),DATA!AJ602,"n/a")</f>
        <v>3503370.97</v>
      </c>
      <c r="L829" s="77">
        <f>+IF(ISNUMBER(DATA!AK602),DATA!AK602,"n/a")</f>
        <v>0.14523716778808299</v>
      </c>
      <c r="R829" s="66"/>
      <c r="S829" s="66"/>
      <c r="T829" s="66"/>
      <c r="U829" s="66"/>
      <c r="V829" s="66"/>
      <c r="W829" s="66"/>
      <c r="X829" s="66"/>
      <c r="Y829" s="66"/>
    </row>
    <row r="830" spans="1:25" x14ac:dyDescent="0.2">
      <c r="A830" s="66" t="s">
        <v>20</v>
      </c>
      <c r="B830" s="66" t="s">
        <v>24</v>
      </c>
      <c r="C830" s="66" t="s">
        <v>0</v>
      </c>
      <c r="D830" s="66" t="s">
        <v>322</v>
      </c>
      <c r="E830" s="76">
        <f>+IF(ISNUMBER(DATA!F603),DATA!F603,"n/a")</f>
        <v>890125.78</v>
      </c>
      <c r="F830" s="77">
        <f>+IF(ISNUMBER(DATA!G603),DATA!G603,"n/a")</f>
        <v>0.25251580092766002</v>
      </c>
      <c r="G830" s="76">
        <f>+IF(ISNUMBER(DATA!P603),DATA!P603,"n/a")</f>
        <v>2975614.31</v>
      </c>
      <c r="H830" s="77">
        <f>+IF(ISNUMBER(DATA!Q603),DATA!Q603,"n/a")</f>
        <v>0.36711525375813098</v>
      </c>
      <c r="I830" s="76">
        <f>+IF(ISNUMBER(DATA!Z603),DATA!Z603,"n/a")</f>
        <v>4991119.05</v>
      </c>
      <c r="J830" s="77">
        <f>+IF(ISNUMBER(DATA!AA603),DATA!AA603,"n/a")</f>
        <v>0.37959716016187101</v>
      </c>
      <c r="K830" s="76">
        <f>+IF(ISNUMBER(DATA!AJ603),DATA!AJ603,"n/a")</f>
        <v>9100234.5600000005</v>
      </c>
      <c r="L830" s="77">
        <f>+IF(ISNUMBER(DATA!AK603),DATA!AK603,"n/a")</f>
        <v>0.364668329765588</v>
      </c>
      <c r="R830" s="66"/>
      <c r="S830" s="66"/>
      <c r="T830" s="66"/>
      <c r="U830" s="66"/>
      <c r="V830" s="66"/>
      <c r="W830" s="66"/>
      <c r="X830" s="66"/>
      <c r="Y830" s="66"/>
    </row>
    <row r="831" spans="1:25" x14ac:dyDescent="0.2">
      <c r="A831" s="66" t="s">
        <v>20</v>
      </c>
      <c r="B831" s="66" t="s">
        <v>24</v>
      </c>
      <c r="C831" s="66" t="s">
        <v>0</v>
      </c>
      <c r="D831" s="66" t="s">
        <v>323</v>
      </c>
      <c r="E831" s="76">
        <f>+IF(ISNUMBER(DATA!F604),DATA!F604,"n/a")</f>
        <v>127434.14</v>
      </c>
      <c r="F831" s="77">
        <f>+IF(ISNUMBER(DATA!G604),DATA!G604,"n/a")</f>
        <v>2.4551535084986299E-2</v>
      </c>
      <c r="G831" s="76">
        <f>+IF(ISNUMBER(DATA!P604),DATA!P604,"n/a")</f>
        <v>419606.37</v>
      </c>
      <c r="H831" s="77">
        <f>+IF(ISNUMBER(DATA!Q604),DATA!Q604,"n/a")</f>
        <v>2.55389289009736E-2</v>
      </c>
      <c r="I831" s="76">
        <f>+IF(ISNUMBER(DATA!Z604),DATA!Z604,"n/a")</f>
        <v>718144.19</v>
      </c>
      <c r="J831" s="77">
        <f>+IF(ISNUMBER(DATA!AA604),DATA!AA604,"n/a")</f>
        <v>1.42503360406685E-2</v>
      </c>
      <c r="K831" s="76">
        <f>+IF(ISNUMBER(DATA!AJ604),DATA!AJ604,"n/a")</f>
        <v>1356673.3</v>
      </c>
      <c r="L831" s="77">
        <f>+IF(ISNUMBER(DATA!AK604),DATA!AK604,"n/a")</f>
        <v>7.4902165497878703E-2</v>
      </c>
      <c r="R831" s="66"/>
      <c r="S831" s="66"/>
      <c r="T831" s="66"/>
      <c r="U831" s="66"/>
      <c r="V831" s="66"/>
      <c r="W831" s="66"/>
      <c r="X831" s="66"/>
      <c r="Y831" s="66"/>
    </row>
    <row r="832" spans="1:25" x14ac:dyDescent="0.2">
      <c r="A832" s="66" t="s">
        <v>20</v>
      </c>
      <c r="B832" s="66" t="s">
        <v>24</v>
      </c>
      <c r="C832" s="66" t="s">
        <v>0</v>
      </c>
      <c r="D832" s="66" t="s">
        <v>324</v>
      </c>
      <c r="E832" s="76">
        <f>+IF(ISNUMBER(DATA!F605),DATA!F605,"n/a")</f>
        <v>121085.03</v>
      </c>
      <c r="F832" s="77">
        <f>+IF(ISNUMBER(DATA!G605),DATA!G605,"n/a")</f>
        <v>1.1439956516905299E-2</v>
      </c>
      <c r="G832" s="76">
        <f>+IF(ISNUMBER(DATA!P605),DATA!P605,"n/a")</f>
        <v>398451.72</v>
      </c>
      <c r="H832" s="77">
        <f>+IF(ISNUMBER(DATA!Q605),DATA!Q605,"n/a")</f>
        <v>9.0391848933997002E-2</v>
      </c>
      <c r="I832" s="76">
        <f>+IF(ISNUMBER(DATA!Z605),DATA!Z605,"n/a")</f>
        <v>731704.76</v>
      </c>
      <c r="J832" s="77">
        <f>+IF(ISNUMBER(DATA!AA605),DATA!AA605,"n/a")</f>
        <v>0.10739466947230999</v>
      </c>
      <c r="K832" s="76">
        <f>+IF(ISNUMBER(DATA!AJ605),DATA!AJ605,"n/a")</f>
        <v>1406161.66</v>
      </c>
      <c r="L832" s="77">
        <f>+IF(ISNUMBER(DATA!AK605),DATA!AK605,"n/a")</f>
        <v>0.19872410744577601</v>
      </c>
      <c r="R832" s="66"/>
      <c r="S832" s="66"/>
      <c r="T832" s="66"/>
      <c r="U832" s="66"/>
      <c r="V832" s="66"/>
      <c r="W832" s="66"/>
      <c r="X832" s="66"/>
      <c r="Y832" s="66"/>
    </row>
    <row r="833" spans="1:25" x14ac:dyDescent="0.2">
      <c r="A833" s="66" t="s">
        <v>20</v>
      </c>
      <c r="B833" s="66" t="s">
        <v>24</v>
      </c>
      <c r="C833" s="66" t="s">
        <v>0</v>
      </c>
      <c r="D833" s="66" t="s">
        <v>325</v>
      </c>
      <c r="E833" s="76">
        <f>+IF(ISNUMBER(DATA!F606),DATA!F606,"n/a")</f>
        <v>377681.99</v>
      </c>
      <c r="F833" s="77">
        <f>+IF(ISNUMBER(DATA!G606),DATA!G606,"n/a")</f>
        <v>1.95718263618509E-2</v>
      </c>
      <c r="G833" s="76">
        <f>+IF(ISNUMBER(DATA!P606),DATA!P606,"n/a")</f>
        <v>1168357.47</v>
      </c>
      <c r="H833" s="77">
        <f>+IF(ISNUMBER(DATA!Q606),DATA!Q606,"n/a")</f>
        <v>-7.7965799318576096E-4</v>
      </c>
      <c r="I833" s="76">
        <f>+IF(ISNUMBER(DATA!Z606),DATA!Z606,"n/a")</f>
        <v>2077025.95</v>
      </c>
      <c r="J833" s="77">
        <f>+IF(ISNUMBER(DATA!AA606),DATA!AA606,"n/a")</f>
        <v>-2.5823227481711501E-2</v>
      </c>
      <c r="K833" s="76">
        <f>+IF(ISNUMBER(DATA!AJ606),DATA!AJ606,"n/a")</f>
        <v>3944713.91</v>
      </c>
      <c r="L833" s="77">
        <f>+IF(ISNUMBER(DATA!AK606),DATA!AK606,"n/a")</f>
        <v>3.00698678779656E-2</v>
      </c>
      <c r="R833" s="66"/>
      <c r="S833" s="66"/>
      <c r="T833" s="66"/>
      <c r="U833" s="66"/>
      <c r="V833" s="66"/>
      <c r="W833" s="66"/>
      <c r="X833" s="66"/>
      <c r="Y833" s="66"/>
    </row>
    <row r="834" spans="1:25" x14ac:dyDescent="0.2">
      <c r="A834" s="66" t="s">
        <v>20</v>
      </c>
      <c r="B834" s="66" t="s">
        <v>24</v>
      </c>
      <c r="C834" s="66" t="s">
        <v>0</v>
      </c>
      <c r="D834" s="66" t="s">
        <v>326</v>
      </c>
      <c r="E834" s="76">
        <f>+IF(ISNUMBER(DATA!F607),DATA!F607,"n/a")</f>
        <v>235520.21</v>
      </c>
      <c r="F834" s="77">
        <f>+IF(ISNUMBER(DATA!G607),DATA!G607,"n/a")</f>
        <v>0.293238065466495</v>
      </c>
      <c r="G834" s="76">
        <f>+IF(ISNUMBER(DATA!P607),DATA!P607,"n/a")</f>
        <v>825862.53</v>
      </c>
      <c r="H834" s="77">
        <f>+IF(ISNUMBER(DATA!Q607),DATA!Q607,"n/a")</f>
        <v>0.28172529262305901</v>
      </c>
      <c r="I834" s="76">
        <f>+IF(ISNUMBER(DATA!Z607),DATA!Z607,"n/a")</f>
        <v>1443163.03</v>
      </c>
      <c r="J834" s="77">
        <f>+IF(ISNUMBER(DATA!AA607),DATA!AA607,"n/a")</f>
        <v>0.28591048933774099</v>
      </c>
      <c r="K834" s="76">
        <f>+IF(ISNUMBER(DATA!AJ607),DATA!AJ607,"n/a")</f>
        <v>2536689.11</v>
      </c>
      <c r="L834" s="77">
        <f>+IF(ISNUMBER(DATA!AK607),DATA!AK607,"n/a")</f>
        <v>0.15499485559067</v>
      </c>
      <c r="R834" s="66"/>
      <c r="S834" s="66"/>
      <c r="T834" s="66"/>
      <c r="U834" s="66"/>
      <c r="V834" s="66"/>
      <c r="W834" s="66"/>
      <c r="X834" s="66"/>
      <c r="Y834" s="66"/>
    </row>
    <row r="835" spans="1:25" x14ac:dyDescent="0.2">
      <c r="A835" s="66" t="s">
        <v>20</v>
      </c>
      <c r="B835" s="66" t="s">
        <v>24</v>
      </c>
      <c r="C835" s="66" t="s">
        <v>0</v>
      </c>
      <c r="D835" s="66" t="s">
        <v>327</v>
      </c>
      <c r="E835" s="76">
        <f>+IF(ISNUMBER(DATA!F608),DATA!F608,"n/a")</f>
        <v>2531963.8199999998</v>
      </c>
      <c r="F835" s="77">
        <f>+IF(ISNUMBER(DATA!G608),DATA!G608,"n/a")</f>
        <v>0.138220065407232</v>
      </c>
      <c r="G835" s="76">
        <f>+IF(ISNUMBER(DATA!P608),DATA!P608,"n/a")</f>
        <v>8285547.6600000001</v>
      </c>
      <c r="H835" s="77">
        <f>+IF(ISNUMBER(DATA!Q608),DATA!Q608,"n/a")</f>
        <v>0.18558289920770199</v>
      </c>
      <c r="I835" s="76">
        <f>+IF(ISNUMBER(DATA!Z608),DATA!Z608,"n/a")</f>
        <v>14368915.35</v>
      </c>
      <c r="J835" s="77">
        <f>+IF(ISNUMBER(DATA!AA608),DATA!AA608,"n/a")</f>
        <v>0.18306753616097199</v>
      </c>
      <c r="K835" s="76">
        <f>+IF(ISNUMBER(DATA!AJ608),DATA!AJ608,"n/a")</f>
        <v>26660823.719999999</v>
      </c>
      <c r="L835" s="77">
        <f>+IF(ISNUMBER(DATA!AK608),DATA!AK608,"n/a")</f>
        <v>0.17751305139146201</v>
      </c>
      <c r="R835" s="66"/>
      <c r="S835" s="66"/>
      <c r="T835" s="66"/>
      <c r="U835" s="66"/>
      <c r="V835" s="66"/>
      <c r="W835" s="66"/>
      <c r="X835" s="66"/>
      <c r="Y835" s="66"/>
    </row>
    <row r="836" spans="1:25" x14ac:dyDescent="0.2">
      <c r="E836" s="80"/>
      <c r="F836" s="77"/>
      <c r="G836" s="81"/>
      <c r="H836" s="77"/>
      <c r="I836" s="81"/>
      <c r="J836" s="82"/>
      <c r="K836" s="81"/>
      <c r="L836" s="77"/>
      <c r="R836" s="66"/>
      <c r="S836" s="66"/>
      <c r="T836" s="66"/>
      <c r="U836" s="66"/>
      <c r="V836" s="66"/>
      <c r="W836" s="66"/>
      <c r="X836" s="66"/>
      <c r="Y836" s="66"/>
    </row>
    <row r="837" spans="1:25" x14ac:dyDescent="0.2">
      <c r="A837" s="66" t="s">
        <v>20</v>
      </c>
      <c r="B837" s="66" t="s">
        <v>24</v>
      </c>
      <c r="C837" s="66" t="s">
        <v>9</v>
      </c>
      <c r="D837" s="66" t="s">
        <v>319</v>
      </c>
      <c r="E837" s="86">
        <f>+IF(ISNUMBER(DATA!H600),DATA!H600,"n/a")</f>
        <v>12391.95</v>
      </c>
      <c r="F837" s="77">
        <f>+IF(ISNUMBER(DATA!I600),DATA!I600,"n/a")</f>
        <v>0.11642508290787</v>
      </c>
      <c r="G837" s="86">
        <f>+IF(ISNUMBER(DATA!R600),DATA!R600,"n/a")</f>
        <v>42805.51</v>
      </c>
      <c r="H837" s="77">
        <f>+IF(ISNUMBER(DATA!S600),DATA!S600,"n/a")</f>
        <v>0.26964048587751299</v>
      </c>
      <c r="I837" s="86">
        <f>+IF(ISNUMBER(DATA!AB600),DATA!AB600,"n/a")</f>
        <v>76446.73</v>
      </c>
      <c r="J837" s="77">
        <f>+IF(ISNUMBER(DATA!AC600),DATA!AC600,"n/a")</f>
        <v>0.29940839968758498</v>
      </c>
      <c r="K837" s="86">
        <f>+IF(ISNUMBER(DATA!AL600),DATA!AL600,"n/a")</f>
        <v>142624.63</v>
      </c>
      <c r="L837" s="77">
        <f>+IF(ISNUMBER(DATA!AM600),DATA!AM600,"n/a")</f>
        <v>0.219164295220342</v>
      </c>
      <c r="R837" s="66"/>
      <c r="S837" s="66"/>
      <c r="T837" s="66"/>
      <c r="U837" s="66"/>
      <c r="V837" s="66"/>
      <c r="W837" s="66"/>
      <c r="X837" s="66"/>
      <c r="Y837" s="66"/>
    </row>
    <row r="838" spans="1:25" x14ac:dyDescent="0.2">
      <c r="A838" s="66" t="s">
        <v>20</v>
      </c>
      <c r="B838" s="66" t="s">
        <v>24</v>
      </c>
      <c r="C838" s="66" t="s">
        <v>9</v>
      </c>
      <c r="D838" s="66" t="s">
        <v>320</v>
      </c>
      <c r="E838" s="86">
        <f>+IF(ISNUMBER(DATA!H601),DATA!H601,"n/a")</f>
        <v>19641.13</v>
      </c>
      <c r="F838" s="77">
        <f>+IF(ISNUMBER(DATA!I601),DATA!I601,"n/a")</f>
        <v>-4.3228576786962798E-2</v>
      </c>
      <c r="G838" s="86">
        <f>+IF(ISNUMBER(DATA!R601),DATA!R601,"n/a")</f>
        <v>63892</v>
      </c>
      <c r="H838" s="77">
        <f>+IF(ISNUMBER(DATA!S601),DATA!S601,"n/a")</f>
        <v>-1.9077116947710401E-2</v>
      </c>
      <c r="I838" s="86">
        <f>+IF(ISNUMBER(DATA!AB601),DATA!AB601,"n/a")</f>
        <v>114144.49</v>
      </c>
      <c r="J838" s="77">
        <f>+IF(ISNUMBER(DATA!AC601),DATA!AC601,"n/a")</f>
        <v>-3.2116624426247999E-2</v>
      </c>
      <c r="K838" s="86">
        <f>+IF(ISNUMBER(DATA!AL601),DATA!AL601,"n/a")</f>
        <v>227217.03</v>
      </c>
      <c r="L838" s="77">
        <f>+IF(ISNUMBER(DATA!AM601),DATA!AM601,"n/a")</f>
        <v>-3.5094081043134599E-2</v>
      </c>
      <c r="R838" s="66"/>
      <c r="S838" s="66"/>
      <c r="T838" s="66"/>
      <c r="U838" s="66"/>
      <c r="V838" s="66"/>
      <c r="W838" s="66"/>
      <c r="X838" s="66"/>
      <c r="Y838" s="66"/>
    </row>
    <row r="839" spans="1:25" x14ac:dyDescent="0.2">
      <c r="A839" s="66" t="s">
        <v>20</v>
      </c>
      <c r="B839" s="66" t="s">
        <v>24</v>
      </c>
      <c r="C839" s="66" t="s">
        <v>9</v>
      </c>
      <c r="D839" s="66" t="s">
        <v>321</v>
      </c>
      <c r="E839" s="86">
        <f>+IF(ISNUMBER(DATA!H602),DATA!H602,"n/a")</f>
        <v>39809.279999999999</v>
      </c>
      <c r="F839" s="77">
        <f>+IF(ISNUMBER(DATA!I602),DATA!I602,"n/a")</f>
        <v>7.9015386750394295E-2</v>
      </c>
      <c r="G839" s="86">
        <f>+IF(ISNUMBER(DATA!R602),DATA!R602,"n/a")</f>
        <v>120857.47</v>
      </c>
      <c r="H839" s="77">
        <f>+IF(ISNUMBER(DATA!S602),DATA!S602,"n/a")</f>
        <v>0.188466558903292</v>
      </c>
      <c r="I839" s="86">
        <f>+IF(ISNUMBER(DATA!AB602),DATA!AB602,"n/a")</f>
        <v>210966.28</v>
      </c>
      <c r="J839" s="77">
        <f>+IF(ISNUMBER(DATA!AC602),DATA!AC602,"n/a")</f>
        <v>0.20888741889131801</v>
      </c>
      <c r="K839" s="86">
        <f>+IF(ISNUMBER(DATA!AL602),DATA!AL602,"n/a")</f>
        <v>379329.24</v>
      </c>
      <c r="L839" s="77">
        <f>+IF(ISNUMBER(DATA!AM602),DATA!AM602,"n/a")</f>
        <v>0.19929785306189601</v>
      </c>
      <c r="R839" s="66"/>
      <c r="S839" s="66"/>
      <c r="T839" s="66"/>
      <c r="U839" s="66"/>
      <c r="V839" s="66"/>
      <c r="W839" s="66"/>
      <c r="X839" s="66"/>
      <c r="Y839" s="66"/>
    </row>
    <row r="840" spans="1:25" x14ac:dyDescent="0.2">
      <c r="A840" s="66" t="s">
        <v>20</v>
      </c>
      <c r="B840" s="66" t="s">
        <v>24</v>
      </c>
      <c r="C840" s="66" t="s">
        <v>9</v>
      </c>
      <c r="D840" s="66" t="s">
        <v>322</v>
      </c>
      <c r="E840" s="86">
        <f>+IF(ISNUMBER(DATA!H603),DATA!H603,"n/a")</f>
        <v>120100.48</v>
      </c>
      <c r="F840" s="77">
        <f>+IF(ISNUMBER(DATA!I603),DATA!I603,"n/a")</f>
        <v>0.226223684155446</v>
      </c>
      <c r="G840" s="86">
        <f>+IF(ISNUMBER(DATA!R603),DATA!R603,"n/a")</f>
        <v>380266.44</v>
      </c>
      <c r="H840" s="77">
        <f>+IF(ISNUMBER(DATA!S603),DATA!S603,"n/a")</f>
        <v>0.471786178859051</v>
      </c>
      <c r="I840" s="86">
        <f>+IF(ISNUMBER(DATA!AB603),DATA!AB603,"n/a")</f>
        <v>690369.05</v>
      </c>
      <c r="J840" s="77">
        <f>+IF(ISNUMBER(DATA!AC603),DATA!AC603,"n/a")</f>
        <v>0.64344744743601001</v>
      </c>
      <c r="K840" s="86">
        <f>+IF(ISNUMBER(DATA!AL603),DATA!AL603,"n/a")</f>
        <v>1238979.76</v>
      </c>
      <c r="L840" s="77">
        <f>+IF(ISNUMBER(DATA!AM603),DATA!AM603,"n/a")</f>
        <v>0.630624464749305</v>
      </c>
      <c r="R840" s="66"/>
      <c r="S840" s="66"/>
      <c r="T840" s="66"/>
      <c r="U840" s="66"/>
      <c r="V840" s="66"/>
      <c r="W840" s="66"/>
      <c r="X840" s="66"/>
      <c r="Y840" s="66"/>
    </row>
    <row r="841" spans="1:25" x14ac:dyDescent="0.2">
      <c r="A841" s="66" t="s">
        <v>20</v>
      </c>
      <c r="B841" s="66" t="s">
        <v>24</v>
      </c>
      <c r="C841" s="66" t="s">
        <v>9</v>
      </c>
      <c r="D841" s="66" t="s">
        <v>323</v>
      </c>
      <c r="E841" s="86">
        <f>+IF(ISNUMBER(DATA!H604),DATA!H604,"n/a")</f>
        <v>9928.83</v>
      </c>
      <c r="F841" s="77">
        <f>+IF(ISNUMBER(DATA!I604),DATA!I604,"n/a")</f>
        <v>1.2972265978893199E-2</v>
      </c>
      <c r="G841" s="86">
        <f>+IF(ISNUMBER(DATA!R604),DATA!R604,"n/a")</f>
        <v>33150.239999999998</v>
      </c>
      <c r="H841" s="77">
        <f>+IF(ISNUMBER(DATA!S604),DATA!S604,"n/a")</f>
        <v>1.41012588836463E-2</v>
      </c>
      <c r="I841" s="86">
        <f>+IF(ISNUMBER(DATA!AB604),DATA!AB604,"n/a")</f>
        <v>56692.32</v>
      </c>
      <c r="J841" s="77">
        <f>+IF(ISNUMBER(DATA!AC604),DATA!AC604,"n/a")</f>
        <v>3.3898641063249899E-3</v>
      </c>
      <c r="K841" s="86">
        <f>+IF(ISNUMBER(DATA!AL604),DATA!AL604,"n/a")</f>
        <v>106713.09</v>
      </c>
      <c r="L841" s="77">
        <f>+IF(ISNUMBER(DATA!AM604),DATA!AM604,"n/a")</f>
        <v>3.8404882687291801E-2</v>
      </c>
      <c r="R841" s="66"/>
      <c r="S841" s="66"/>
      <c r="T841" s="66"/>
      <c r="U841" s="66"/>
      <c r="V841" s="66"/>
      <c r="W841" s="66"/>
      <c r="X841" s="66"/>
      <c r="Y841" s="66"/>
    </row>
    <row r="842" spans="1:25" x14ac:dyDescent="0.2">
      <c r="A842" s="66" t="s">
        <v>20</v>
      </c>
      <c r="B842" s="66" t="s">
        <v>24</v>
      </c>
      <c r="C842" s="66" t="s">
        <v>9</v>
      </c>
      <c r="D842" s="66" t="s">
        <v>324</v>
      </c>
      <c r="E842" s="86">
        <f>+IF(ISNUMBER(DATA!H605),DATA!H605,"n/a")</f>
        <v>12088.66</v>
      </c>
      <c r="F842" s="77">
        <f>+IF(ISNUMBER(DATA!I605),DATA!I605,"n/a")</f>
        <v>-1.97220697266513E-2</v>
      </c>
      <c r="G842" s="86">
        <f>+IF(ISNUMBER(DATA!R605),DATA!R605,"n/a")</f>
        <v>42443.95</v>
      </c>
      <c r="H842" s="77">
        <f>+IF(ISNUMBER(DATA!S605),DATA!S605,"n/a")</f>
        <v>8.3456967991471995E-2</v>
      </c>
      <c r="I842" s="86">
        <f>+IF(ISNUMBER(DATA!AB605),DATA!AB605,"n/a")</f>
        <v>81741.490000000005</v>
      </c>
      <c r="J842" s="77">
        <f>+IF(ISNUMBER(DATA!AC605),DATA!AC605,"n/a")</f>
        <v>0.106338524755464</v>
      </c>
      <c r="K842" s="86">
        <f>+IF(ISNUMBER(DATA!AL605),DATA!AL605,"n/a")</f>
        <v>155819.04999999999</v>
      </c>
      <c r="L842" s="77">
        <f>+IF(ISNUMBER(DATA!AM605),DATA!AM605,"n/a")</f>
        <v>0.28509571019372798</v>
      </c>
      <c r="R842" s="66"/>
      <c r="S842" s="66"/>
      <c r="T842" s="66"/>
      <c r="U842" s="66"/>
      <c r="V842" s="66"/>
      <c r="W842" s="66"/>
      <c r="X842" s="66"/>
      <c r="Y842" s="66"/>
    </row>
    <row r="843" spans="1:25" x14ac:dyDescent="0.2">
      <c r="A843" s="66" t="s">
        <v>20</v>
      </c>
      <c r="B843" s="66" t="s">
        <v>24</v>
      </c>
      <c r="C843" s="66" t="s">
        <v>9</v>
      </c>
      <c r="D843" s="66" t="s">
        <v>325</v>
      </c>
      <c r="E843" s="86">
        <f>+IF(ISNUMBER(DATA!H606),DATA!H606,"n/a")</f>
        <v>23436.33</v>
      </c>
      <c r="F843" s="77">
        <f>+IF(ISNUMBER(DATA!I606),DATA!I606,"n/a")</f>
        <v>-4.8956386766898903E-2</v>
      </c>
      <c r="G843" s="86">
        <f>+IF(ISNUMBER(DATA!R606),DATA!R606,"n/a")</f>
        <v>73070.37</v>
      </c>
      <c r="H843" s="77">
        <f>+IF(ISNUMBER(DATA!S606),DATA!S606,"n/a")</f>
        <v>-5.7960470896192502E-2</v>
      </c>
      <c r="I843" s="86">
        <f>+IF(ISNUMBER(DATA!AB606),DATA!AB606,"n/a")</f>
        <v>129952.22</v>
      </c>
      <c r="J843" s="77">
        <f>+IF(ISNUMBER(DATA!AC606),DATA!AC606,"n/a")</f>
        <v>-0.100447401230362</v>
      </c>
      <c r="K843" s="86">
        <f>+IF(ISNUMBER(DATA!AL606),DATA!AL606,"n/a")</f>
        <v>245240.42</v>
      </c>
      <c r="L843" s="77">
        <f>+IF(ISNUMBER(DATA!AM606),DATA!AM606,"n/a")</f>
        <v>-4.5467380974279499E-2</v>
      </c>
      <c r="R843" s="66"/>
      <c r="S843" s="66"/>
      <c r="T843" s="66"/>
      <c r="U843" s="66"/>
      <c r="V843" s="66"/>
      <c r="W843" s="66"/>
      <c r="X843" s="66"/>
      <c r="Y843" s="66"/>
    </row>
    <row r="844" spans="1:25" x14ac:dyDescent="0.2">
      <c r="A844" s="66" t="s">
        <v>20</v>
      </c>
      <c r="B844" s="66" t="s">
        <v>24</v>
      </c>
      <c r="C844" s="66" t="s">
        <v>9</v>
      </c>
      <c r="D844" s="66" t="s">
        <v>326</v>
      </c>
      <c r="E844" s="86">
        <f>+IF(ISNUMBER(DATA!H607),DATA!H607,"n/a")</f>
        <v>17247.93</v>
      </c>
      <c r="F844" s="77">
        <f>+IF(ISNUMBER(DATA!I607),DATA!I607,"n/a")</f>
        <v>0.170182611102668</v>
      </c>
      <c r="G844" s="86">
        <f>+IF(ISNUMBER(DATA!R607),DATA!R607,"n/a")</f>
        <v>60191.11</v>
      </c>
      <c r="H844" s="77">
        <f>+IF(ISNUMBER(DATA!S607),DATA!S607,"n/a")</f>
        <v>0.185125657625304</v>
      </c>
      <c r="I844" s="86">
        <f>+IF(ISNUMBER(DATA!AB607),DATA!AB607,"n/a")</f>
        <v>106314.73</v>
      </c>
      <c r="J844" s="77">
        <f>+IF(ISNUMBER(DATA!AC607),DATA!AC607,"n/a")</f>
        <v>0.212525189486411</v>
      </c>
      <c r="K844" s="86">
        <f>+IF(ISNUMBER(DATA!AL607),DATA!AL607,"n/a")</f>
        <v>193126.03</v>
      </c>
      <c r="L844" s="77">
        <f>+IF(ISNUMBER(DATA!AM607),DATA!AM607,"n/a")</f>
        <v>0.119822353199103</v>
      </c>
      <c r="R844" s="66"/>
      <c r="S844" s="66"/>
      <c r="T844" s="66"/>
      <c r="U844" s="66"/>
      <c r="V844" s="66"/>
      <c r="W844" s="66"/>
      <c r="X844" s="66"/>
      <c r="Y844" s="66"/>
    </row>
    <row r="845" spans="1:25" x14ac:dyDescent="0.2">
      <c r="A845" s="66" t="s">
        <v>20</v>
      </c>
      <c r="B845" s="66" t="s">
        <v>24</v>
      </c>
      <c r="C845" s="66" t="s">
        <v>9</v>
      </c>
      <c r="D845" s="66" t="s">
        <v>327</v>
      </c>
      <c r="E845" s="86">
        <f>+IF(ISNUMBER(DATA!H608),DATA!H608,"n/a")</f>
        <v>254644.35</v>
      </c>
      <c r="F845" s="77">
        <f>+IF(ISNUMBER(DATA!I608),DATA!I608,"n/a")</f>
        <v>0.116951079176767</v>
      </c>
      <c r="G845" s="86">
        <f>+IF(ISNUMBER(DATA!R608),DATA!R608,"n/a")</f>
        <v>816676.97</v>
      </c>
      <c r="H845" s="77">
        <f>+IF(ISNUMBER(DATA!S608),DATA!S608,"n/a")</f>
        <v>0.23902106413412699</v>
      </c>
      <c r="I845" s="86">
        <f>+IF(ISNUMBER(DATA!AB608),DATA!AB608,"n/a")</f>
        <v>1466627.2</v>
      </c>
      <c r="J845" s="77">
        <f>+IF(ISNUMBER(DATA!AC608),DATA!AC608,"n/a")</f>
        <v>0.29345930766585898</v>
      </c>
      <c r="K845" s="86">
        <f>+IF(ISNUMBER(DATA!AL608),DATA!AL608,"n/a")</f>
        <v>2689049.21</v>
      </c>
      <c r="L845" s="77">
        <f>+IF(ISNUMBER(DATA!AM608),DATA!AM608,"n/a")</f>
        <v>0.29158302370690597</v>
      </c>
      <c r="R845" s="66"/>
      <c r="S845" s="66"/>
      <c r="T845" s="66"/>
      <c r="U845" s="66"/>
      <c r="V845" s="66"/>
      <c r="W845" s="66"/>
      <c r="X845" s="66"/>
      <c r="Y845" s="66"/>
    </row>
    <row r="846" spans="1:25" x14ac:dyDescent="0.2">
      <c r="E846" s="80"/>
      <c r="F846" s="77"/>
      <c r="G846" s="81"/>
      <c r="H846" s="77"/>
      <c r="I846" s="81"/>
      <c r="J846" s="82"/>
      <c r="K846" s="81"/>
      <c r="L846" s="77"/>
      <c r="R846" s="66"/>
      <c r="S846" s="66"/>
      <c r="T846" s="66"/>
      <c r="U846" s="66"/>
      <c r="V846" s="66"/>
      <c r="W846" s="66"/>
      <c r="X846" s="66"/>
      <c r="Y846" s="66"/>
    </row>
    <row r="847" spans="1:25" x14ac:dyDescent="0.2">
      <c r="A847" s="66" t="s">
        <v>20</v>
      </c>
      <c r="B847" s="66" t="s">
        <v>24</v>
      </c>
      <c r="C847" s="66" t="s">
        <v>25</v>
      </c>
      <c r="D847" s="66" t="s">
        <v>319</v>
      </c>
      <c r="E847" s="86">
        <f>+IF(ISNUMBER(DATA!J600),DATA!J600,"n/a")</f>
        <v>48685.49</v>
      </c>
      <c r="F847" s="77">
        <f>+IF(ISNUMBER(DATA!K600),DATA!K600,"n/a")</f>
        <v>0.17703336904973699</v>
      </c>
      <c r="G847" s="86">
        <f>+IF(ISNUMBER(DATA!T600),DATA!T600,"n/a")</f>
        <v>165950.20000000001</v>
      </c>
      <c r="H847" s="77">
        <f>+IF(ISNUMBER(DATA!U600),DATA!U600,"n/a")</f>
        <v>0.249849747078014</v>
      </c>
      <c r="I847" s="86">
        <f>+IF(ISNUMBER(DATA!AD600),DATA!AD600,"n/a")</f>
        <v>289833.69</v>
      </c>
      <c r="J847" s="77">
        <f>+IF(ISNUMBER(DATA!AE600),DATA!AE600,"n/a")</f>
        <v>0.243578178057378</v>
      </c>
      <c r="K847" s="86">
        <f>+IF(ISNUMBER(DATA!AN600),DATA!AN600,"n/a")</f>
        <v>535445.41</v>
      </c>
      <c r="L847" s="77">
        <f>+IF(ISNUMBER(DATA!AO600),DATA!AO600,"n/a")</f>
        <v>0.14736592567627901</v>
      </c>
      <c r="R847" s="66"/>
      <c r="S847" s="66"/>
      <c r="T847" s="66"/>
      <c r="U847" s="66"/>
      <c r="V847" s="66"/>
      <c r="W847" s="66"/>
      <c r="X847" s="66"/>
      <c r="Y847" s="66"/>
    </row>
    <row r="848" spans="1:25" x14ac:dyDescent="0.2">
      <c r="A848" s="66" t="s">
        <v>20</v>
      </c>
      <c r="B848" s="66" t="s">
        <v>24</v>
      </c>
      <c r="C848" s="66" t="s">
        <v>25</v>
      </c>
      <c r="D848" s="66" t="s">
        <v>320</v>
      </c>
      <c r="E848" s="86">
        <f>+IF(ISNUMBER(DATA!J601),DATA!J601,"n/a")</f>
        <v>73726.98</v>
      </c>
      <c r="F848" s="77">
        <f>+IF(ISNUMBER(DATA!K601),DATA!K601,"n/a")</f>
        <v>-8.0671310757296999E-2</v>
      </c>
      <c r="G848" s="86">
        <f>+IF(ISNUMBER(DATA!T601),DATA!T601,"n/a")</f>
        <v>239153.7</v>
      </c>
      <c r="H848" s="77">
        <f>+IF(ISNUMBER(DATA!U601),DATA!U601,"n/a")</f>
        <v>-5.0888721906800501E-2</v>
      </c>
      <c r="I848" s="86">
        <f>+IF(ISNUMBER(DATA!AD601),DATA!AD601,"n/a")</f>
        <v>427310.46</v>
      </c>
      <c r="J848" s="77">
        <f>+IF(ISNUMBER(DATA!AE601),DATA!AE601,"n/a")</f>
        <v>-6.2480307467338299E-2</v>
      </c>
      <c r="K848" s="86">
        <f>+IF(ISNUMBER(DATA!AN601),DATA!AN601,"n/a")</f>
        <v>848980.27</v>
      </c>
      <c r="L848" s="77">
        <f>+IF(ISNUMBER(DATA!AO601),DATA!AO601,"n/a")</f>
        <v>-6.5676726869555294E-2</v>
      </c>
      <c r="R848" s="66"/>
      <c r="S848" s="66"/>
      <c r="T848" s="66"/>
      <c r="U848" s="66"/>
      <c r="V848" s="66"/>
      <c r="W848" s="66"/>
      <c r="X848" s="66"/>
      <c r="Y848" s="66"/>
    </row>
    <row r="849" spans="1:25" x14ac:dyDescent="0.2">
      <c r="A849" s="66" t="s">
        <v>20</v>
      </c>
      <c r="B849" s="66" t="s">
        <v>24</v>
      </c>
      <c r="C849" s="66" t="s">
        <v>25</v>
      </c>
      <c r="D849" s="66" t="s">
        <v>321</v>
      </c>
      <c r="E849" s="86">
        <f>+IF(ISNUMBER(DATA!J602),DATA!J602,"n/a")</f>
        <v>103789.12</v>
      </c>
      <c r="F849" s="77">
        <f>+IF(ISNUMBER(DATA!K602),DATA!K602,"n/a")</f>
        <v>1.5220017229248499E-2</v>
      </c>
      <c r="G849" s="86">
        <f>+IF(ISNUMBER(DATA!T602),DATA!T602,"n/a")</f>
        <v>311703.56</v>
      </c>
      <c r="H849" s="77">
        <f>+IF(ISNUMBER(DATA!U602),DATA!U602,"n/a")</f>
        <v>2.9474914010762202E-2</v>
      </c>
      <c r="I849" s="86">
        <f>+IF(ISNUMBER(DATA!AD602),DATA!AD602,"n/a")</f>
        <v>553383.06999999995</v>
      </c>
      <c r="J849" s="77">
        <f>+IF(ISNUMBER(DATA!AE602),DATA!AE602,"n/a")</f>
        <v>3.49859132686322E-2</v>
      </c>
      <c r="K849" s="86">
        <f>+IF(ISNUMBER(DATA!AN602),DATA!AN602,"n/a")</f>
        <v>1021408.6</v>
      </c>
      <c r="L849" s="77">
        <f>+IF(ISNUMBER(DATA!AO602),DATA!AO602,"n/a")</f>
        <v>2.7400595478946198E-2</v>
      </c>
      <c r="R849" s="66"/>
      <c r="S849" s="66"/>
      <c r="T849" s="66"/>
      <c r="U849" s="66"/>
      <c r="V849" s="66"/>
      <c r="W849" s="66"/>
      <c r="X849" s="66"/>
      <c r="Y849" s="66"/>
    </row>
    <row r="850" spans="1:25" x14ac:dyDescent="0.2">
      <c r="A850" s="66" t="s">
        <v>20</v>
      </c>
      <c r="B850" s="66" t="s">
        <v>24</v>
      </c>
      <c r="C850" s="66" t="s">
        <v>25</v>
      </c>
      <c r="D850" s="66" t="s">
        <v>322</v>
      </c>
      <c r="E850" s="86">
        <f>+IF(ISNUMBER(DATA!J603),DATA!J603,"n/a")</f>
        <v>255452.35</v>
      </c>
      <c r="F850" s="77">
        <f>+IF(ISNUMBER(DATA!K603),DATA!K603,"n/a")</f>
        <v>0.17810267398945301</v>
      </c>
      <c r="G850" s="86">
        <f>+IF(ISNUMBER(DATA!T603),DATA!T603,"n/a")</f>
        <v>826093.06</v>
      </c>
      <c r="H850" s="77">
        <f>+IF(ISNUMBER(DATA!U603),DATA!U603,"n/a")</f>
        <v>0.25682258735922198</v>
      </c>
      <c r="I850" s="86">
        <f>+IF(ISNUMBER(DATA!AD603),DATA!AD603,"n/a")</f>
        <v>1453416.93</v>
      </c>
      <c r="J850" s="77">
        <f>+IF(ISNUMBER(DATA!AE603),DATA!AE603,"n/a")</f>
        <v>0.30279599495739401</v>
      </c>
      <c r="K850" s="86">
        <f>+IF(ISNUMBER(DATA!AN603),DATA!AN603,"n/a")</f>
        <v>2669387.33</v>
      </c>
      <c r="L850" s="77">
        <f>+IF(ISNUMBER(DATA!AO603),DATA!AO603,"n/a")</f>
        <v>0.284927732893342</v>
      </c>
      <c r="R850" s="66"/>
      <c r="S850" s="66"/>
      <c r="T850" s="66"/>
      <c r="U850" s="66"/>
      <c r="V850" s="66"/>
      <c r="W850" s="66"/>
      <c r="X850" s="66"/>
      <c r="Y850" s="66"/>
    </row>
    <row r="851" spans="1:25" x14ac:dyDescent="0.2">
      <c r="A851" s="66" t="s">
        <v>20</v>
      </c>
      <c r="B851" s="66" t="s">
        <v>24</v>
      </c>
      <c r="C851" s="66" t="s">
        <v>25</v>
      </c>
      <c r="D851" s="66" t="s">
        <v>323</v>
      </c>
      <c r="E851" s="86">
        <f>+IF(ISNUMBER(DATA!J604),DATA!J604,"n/a")</f>
        <v>33827.949999999997</v>
      </c>
      <c r="F851" s="77">
        <f>+IF(ISNUMBER(DATA!K604),DATA!K604,"n/a")</f>
        <v>4.9021282461153603E-3</v>
      </c>
      <c r="G851" s="86">
        <f>+IF(ISNUMBER(DATA!T604),DATA!T604,"n/a")</f>
        <v>111432.85</v>
      </c>
      <c r="H851" s="77">
        <f>+IF(ISNUMBER(DATA!U604),DATA!U604,"n/a")</f>
        <v>5.7645632437156097E-3</v>
      </c>
      <c r="I851" s="86">
        <f>+IF(ISNUMBER(DATA!AD604),DATA!AD604,"n/a")</f>
        <v>188900.32</v>
      </c>
      <c r="J851" s="77">
        <f>+IF(ISNUMBER(DATA!AE604),DATA!AE604,"n/a")</f>
        <v>-1.0171064577294799E-2</v>
      </c>
      <c r="K851" s="86">
        <f>+IF(ISNUMBER(DATA!AN604),DATA!AN604,"n/a")</f>
        <v>357784.03</v>
      </c>
      <c r="L851" s="77">
        <f>+IF(ISNUMBER(DATA!AO604),DATA!AO604,"n/a")</f>
        <v>2.8449806879664901E-2</v>
      </c>
      <c r="R851" s="66"/>
      <c r="S851" s="66"/>
      <c r="T851" s="66"/>
      <c r="U851" s="66"/>
      <c r="V851" s="66"/>
      <c r="W851" s="66"/>
      <c r="X851" s="66"/>
      <c r="Y851" s="66"/>
    </row>
    <row r="852" spans="1:25" x14ac:dyDescent="0.2">
      <c r="A852" s="66" t="s">
        <v>20</v>
      </c>
      <c r="B852" s="66" t="s">
        <v>24</v>
      </c>
      <c r="C852" s="66" t="s">
        <v>25</v>
      </c>
      <c r="D852" s="66" t="s">
        <v>324</v>
      </c>
      <c r="E852" s="86">
        <f>+IF(ISNUMBER(DATA!J605),DATA!J605,"n/a")</f>
        <v>36672.050000000003</v>
      </c>
      <c r="F852" s="77">
        <f>+IF(ISNUMBER(DATA!K605),DATA!K605,"n/a")</f>
        <v>-1.51265103615414E-2</v>
      </c>
      <c r="G852" s="86">
        <f>+IF(ISNUMBER(DATA!T605),DATA!T605,"n/a")</f>
        <v>124526.22</v>
      </c>
      <c r="H852" s="77">
        <f>+IF(ISNUMBER(DATA!U605),DATA!U605,"n/a")</f>
        <v>8.56268510617373E-2</v>
      </c>
      <c r="I852" s="86">
        <f>+IF(ISNUMBER(DATA!AD605),DATA!AD605,"n/a")</f>
        <v>234216.85</v>
      </c>
      <c r="J852" s="77">
        <f>+IF(ISNUMBER(DATA!AE605),DATA!AE605,"n/a")</f>
        <v>9.0716394043663995E-2</v>
      </c>
      <c r="K852" s="86">
        <f>+IF(ISNUMBER(DATA!AN605),DATA!AN605,"n/a")</f>
        <v>449201.89</v>
      </c>
      <c r="L852" s="77">
        <f>+IF(ISNUMBER(DATA!AO605),DATA!AO605,"n/a")</f>
        <v>0.24475640258489301</v>
      </c>
      <c r="R852" s="66"/>
      <c r="S852" s="66"/>
      <c r="T852" s="66"/>
      <c r="U852" s="66"/>
      <c r="V852" s="66"/>
      <c r="W852" s="66"/>
      <c r="X852" s="66"/>
      <c r="Y852" s="66"/>
    </row>
    <row r="853" spans="1:25" x14ac:dyDescent="0.2">
      <c r="A853" s="66" t="s">
        <v>20</v>
      </c>
      <c r="B853" s="66" t="s">
        <v>24</v>
      </c>
      <c r="C853" s="66" t="s">
        <v>25</v>
      </c>
      <c r="D853" s="66" t="s">
        <v>325</v>
      </c>
      <c r="E853" s="86">
        <f>+IF(ISNUMBER(DATA!J606),DATA!J606,"n/a")</f>
        <v>102559.96</v>
      </c>
      <c r="F853" s="77">
        <f>+IF(ISNUMBER(DATA!K606),DATA!K606,"n/a")</f>
        <v>-2.4536400186000101E-2</v>
      </c>
      <c r="G853" s="86">
        <f>+IF(ISNUMBER(DATA!T606),DATA!T606,"n/a")</f>
        <v>321152.98</v>
      </c>
      <c r="H853" s="77">
        <f>+IF(ISNUMBER(DATA!U606),DATA!U606,"n/a")</f>
        <v>-2.8676946878240898E-2</v>
      </c>
      <c r="I853" s="86">
        <f>+IF(ISNUMBER(DATA!AD606),DATA!AD606,"n/a")</f>
        <v>573610.98</v>
      </c>
      <c r="J853" s="77">
        <f>+IF(ISNUMBER(DATA!AE606),DATA!AE606,"n/a")</f>
        <v>-6.2366244470931503E-2</v>
      </c>
      <c r="K853" s="86">
        <f>+IF(ISNUMBER(DATA!AN606),DATA!AN606,"n/a")</f>
        <v>1089044.5900000001</v>
      </c>
      <c r="L853" s="77">
        <f>+IF(ISNUMBER(DATA!AO606),DATA!AO606,"n/a")</f>
        <v>-2.4467084241806998E-3</v>
      </c>
      <c r="R853" s="66"/>
      <c r="S853" s="66"/>
      <c r="T853" s="66"/>
      <c r="U853" s="66"/>
      <c r="V853" s="66"/>
      <c r="W853" s="66"/>
      <c r="X853" s="66"/>
      <c r="Y853" s="66"/>
    </row>
    <row r="854" spans="1:25" x14ac:dyDescent="0.2">
      <c r="A854" s="66" t="s">
        <v>20</v>
      </c>
      <c r="B854" s="66" t="s">
        <v>24</v>
      </c>
      <c r="C854" s="66" t="s">
        <v>25</v>
      </c>
      <c r="D854" s="66" t="s">
        <v>326</v>
      </c>
      <c r="E854" s="86">
        <f>+IF(ISNUMBER(DATA!J607),DATA!J607,"n/a")</f>
        <v>60242.13</v>
      </c>
      <c r="F854" s="77">
        <f>+IF(ISNUMBER(DATA!K607),DATA!K607,"n/a")</f>
        <v>0.22513076547628699</v>
      </c>
      <c r="G854" s="86">
        <f>+IF(ISNUMBER(DATA!T607),DATA!T607,"n/a")</f>
        <v>207368.78</v>
      </c>
      <c r="H854" s="77">
        <f>+IF(ISNUMBER(DATA!U607),DATA!U607,"n/a")</f>
        <v>0.24502660369189799</v>
      </c>
      <c r="I854" s="86">
        <f>+IF(ISNUMBER(DATA!AD607),DATA!AD607,"n/a")</f>
        <v>365676.75</v>
      </c>
      <c r="J854" s="77">
        <f>+IF(ISNUMBER(DATA!AE607),DATA!AE607,"n/a")</f>
        <v>0.27930881865059098</v>
      </c>
      <c r="K854" s="86">
        <f>+IF(ISNUMBER(DATA!AN607),DATA!AN607,"n/a")</f>
        <v>662261.75</v>
      </c>
      <c r="L854" s="77">
        <f>+IF(ISNUMBER(DATA!AO607),DATA!AO607,"n/a")</f>
        <v>0.194694754637142</v>
      </c>
      <c r="R854" s="66"/>
      <c r="S854" s="66"/>
      <c r="T854" s="66"/>
      <c r="U854" s="66"/>
      <c r="V854" s="66"/>
      <c r="W854" s="66"/>
      <c r="X854" s="66"/>
      <c r="Y854" s="66"/>
    </row>
    <row r="855" spans="1:25" x14ac:dyDescent="0.2">
      <c r="A855" s="66" t="s">
        <v>20</v>
      </c>
      <c r="B855" s="66" t="s">
        <v>24</v>
      </c>
      <c r="C855" s="66" t="s">
        <v>25</v>
      </c>
      <c r="D855" s="66" t="s">
        <v>327</v>
      </c>
      <c r="E855" s="86">
        <f>+IF(ISNUMBER(DATA!J608),DATA!J608,"n/a")</f>
        <v>714956.01</v>
      </c>
      <c r="F855" s="77">
        <f>+IF(ISNUMBER(DATA!K608),DATA!K608,"n/a")</f>
        <v>7.3771709057426804E-2</v>
      </c>
      <c r="G855" s="86">
        <f>+IF(ISNUMBER(DATA!T608),DATA!T608,"n/a")</f>
        <v>2307381.5299999998</v>
      </c>
      <c r="H855" s="77">
        <f>+IF(ISNUMBER(DATA!U608),DATA!U608,"n/a")</f>
        <v>0.116019887562007</v>
      </c>
      <c r="I855" s="86">
        <f>+IF(ISNUMBER(DATA!AD608),DATA!AD608,"n/a")</f>
        <v>4086349.07</v>
      </c>
      <c r="J855" s="77">
        <f>+IF(ISNUMBER(DATA!AE608),DATA!AE608,"n/a")</f>
        <v>0.12190688846922999</v>
      </c>
      <c r="K855" s="86">
        <f>+IF(ISNUMBER(DATA!AN608),DATA!AN608,"n/a")</f>
        <v>7633514.3799999999</v>
      </c>
      <c r="L855" s="77">
        <f>+IF(ISNUMBER(DATA!AO608),DATA!AO608,"n/a")</f>
        <v>0.12228289827404799</v>
      </c>
      <c r="R855" s="66"/>
      <c r="S855" s="66"/>
      <c r="T855" s="66"/>
      <c r="U855" s="66"/>
      <c r="V855" s="66"/>
      <c r="W855" s="66"/>
      <c r="X855" s="66"/>
      <c r="Y855" s="66"/>
    </row>
    <row r="856" spans="1:25" x14ac:dyDescent="0.2">
      <c r="E856" s="80"/>
      <c r="F856" s="77"/>
      <c r="G856" s="81"/>
      <c r="H856" s="77"/>
      <c r="I856" s="81"/>
      <c r="J856" s="82"/>
      <c r="K856" s="81"/>
      <c r="L856" s="77"/>
      <c r="R856" s="66"/>
      <c r="S856" s="66"/>
      <c r="T856" s="66"/>
      <c r="U856" s="66"/>
      <c r="V856" s="66"/>
      <c r="W856" s="66"/>
      <c r="X856" s="66"/>
      <c r="Y856" s="66"/>
    </row>
    <row r="857" spans="1:25" x14ac:dyDescent="0.2">
      <c r="A857" s="66" t="s">
        <v>20</v>
      </c>
      <c r="B857" s="66" t="s">
        <v>24</v>
      </c>
      <c r="C857" s="66" t="s">
        <v>10</v>
      </c>
      <c r="D857" s="66" t="s">
        <v>319</v>
      </c>
      <c r="E857" s="87">
        <f>+IF(ISNUMBER(DATA!L600),DATA!L600,"n/a")</f>
        <v>16.5731632228987</v>
      </c>
      <c r="F857" s="77">
        <f>+IF(ISNUMBER(DATA!M600),DATA!M600,"n/a")</f>
        <v>0.120968878410514</v>
      </c>
      <c r="G857" s="87">
        <f>+IF(ISNUMBER(DATA!V600),DATA!V600,"n/a")</f>
        <v>16.3976179702099</v>
      </c>
      <c r="H857" s="77">
        <f>+IF(ISNUMBER(DATA!W600),DATA!W600,"n/a")</f>
        <v>3.8223423133611302E-2</v>
      </c>
      <c r="I857" s="87">
        <f>+IF(ISNUMBER(DATA!AF600),DATA!AF600,"n/a")</f>
        <v>16.0616618918821</v>
      </c>
      <c r="J857" s="77">
        <f>+IF(ISNUMBER(DATA!AG600),DATA!AG600,"n/a")</f>
        <v>2.40897075418278E-2</v>
      </c>
      <c r="K857" s="87">
        <f>+IF(ISNUMBER(DATA!AP600),DATA!AP600,"n/a")</f>
        <v>15.57441390032</v>
      </c>
      <c r="L857" s="77">
        <f>+IF(ISNUMBER(DATA!AQ600),DATA!AQ600,"n/a")</f>
        <v>9.0343248654662402E-3</v>
      </c>
      <c r="R857" s="66"/>
      <c r="S857" s="66"/>
      <c r="T857" s="66"/>
      <c r="U857" s="66"/>
      <c r="V857" s="66"/>
      <c r="W857" s="66"/>
      <c r="X857" s="66"/>
      <c r="Y857" s="66"/>
    </row>
    <row r="858" spans="1:25" x14ac:dyDescent="0.2">
      <c r="A858" s="66" t="s">
        <v>20</v>
      </c>
      <c r="B858" s="66" t="s">
        <v>24</v>
      </c>
      <c r="C858" s="66" t="s">
        <v>10</v>
      </c>
      <c r="D858" s="66" t="s">
        <v>320</v>
      </c>
      <c r="E858" s="87">
        <f>+IF(ISNUMBER(DATA!L601),DATA!L601,"n/a")</f>
        <v>11.065097069262301</v>
      </c>
      <c r="F858" s="77">
        <f>+IF(ISNUMBER(DATA!M601),DATA!M601,"n/a")</f>
        <v>-2.7008098451594902E-2</v>
      </c>
      <c r="G858" s="87">
        <f>+IF(ISNUMBER(DATA!V601),DATA!V601,"n/a")</f>
        <v>11.0729252488574</v>
      </c>
      <c r="H858" s="77">
        <f>+IF(ISNUMBER(DATA!W601),DATA!W601,"n/a")</f>
        <v>-3.0255944712331399E-2</v>
      </c>
      <c r="I858" s="87">
        <f>+IF(ISNUMBER(DATA!AF601),DATA!AF601,"n/a")</f>
        <v>11.140343086205901</v>
      </c>
      <c r="J858" s="77">
        <f>+IF(ISNUMBER(DATA!AG601),DATA!AG601,"n/a")</f>
        <v>-1.94844701075997E-2</v>
      </c>
      <c r="K858" s="87">
        <f>+IF(ISNUMBER(DATA!AP601),DATA!AP601,"n/a")</f>
        <v>11.406211761504</v>
      </c>
      <c r="L858" s="77">
        <f>+IF(ISNUMBER(DATA!AQ601),DATA!AQ601,"n/a")</f>
        <v>1.45565902520519E-2</v>
      </c>
      <c r="R858" s="66"/>
      <c r="S858" s="66"/>
      <c r="T858" s="66"/>
      <c r="U858" s="66"/>
      <c r="V858" s="66"/>
      <c r="W858" s="66"/>
      <c r="X858" s="66"/>
      <c r="Y858" s="66"/>
    </row>
    <row r="859" spans="1:25" x14ac:dyDescent="0.2">
      <c r="A859" s="66" t="s">
        <v>20</v>
      </c>
      <c r="B859" s="66" t="s">
        <v>24</v>
      </c>
      <c r="C859" s="66" t="s">
        <v>10</v>
      </c>
      <c r="D859" s="66" t="s">
        <v>321</v>
      </c>
      <c r="E859" s="87">
        <f>+IF(ISNUMBER(DATA!L602),DATA!L602,"n/a")</f>
        <v>8.9781078683161297</v>
      </c>
      <c r="F859" s="77">
        <f>+IF(ISNUMBER(DATA!M602),DATA!M602,"n/a")</f>
        <v>3.6356528283958599E-2</v>
      </c>
      <c r="G859" s="87">
        <f>+IF(ISNUMBER(DATA!V602),DATA!V602,"n/a")</f>
        <v>9.0046225524992405</v>
      </c>
      <c r="H859" s="77">
        <f>+IF(ISNUMBER(DATA!W602),DATA!W602,"n/a")</f>
        <v>-3.3685478908327599E-2</v>
      </c>
      <c r="I859" s="87">
        <f>+IF(ISNUMBER(DATA!AF602),DATA!AF602,"n/a")</f>
        <v>9.0454666499309795</v>
      </c>
      <c r="J859" s="77">
        <f>+IF(ISNUMBER(DATA!AG602),DATA!AG602,"n/a")</f>
        <v>-3.8567161005293601E-2</v>
      </c>
      <c r="K859" s="87">
        <f>+IF(ISNUMBER(DATA!AP602),DATA!AP602,"n/a")</f>
        <v>9.2356997578146096</v>
      </c>
      <c r="L859" s="77">
        <f>+IF(ISNUMBER(DATA!AQ602),DATA!AQ602,"n/a")</f>
        <v>-4.5076946594869799E-2</v>
      </c>
      <c r="R859" s="66"/>
      <c r="S859" s="66"/>
      <c r="T859" s="66"/>
      <c r="U859" s="66"/>
      <c r="V859" s="66"/>
      <c r="W859" s="66"/>
      <c r="X859" s="66"/>
      <c r="Y859" s="66"/>
    </row>
    <row r="860" spans="1:25" x14ac:dyDescent="0.2">
      <c r="A860" s="66" t="s">
        <v>20</v>
      </c>
      <c r="B860" s="66" t="s">
        <v>24</v>
      </c>
      <c r="C860" s="66" t="s">
        <v>10</v>
      </c>
      <c r="D860" s="66" t="s">
        <v>322</v>
      </c>
      <c r="E860" s="87">
        <f>+IF(ISNUMBER(DATA!L603),DATA!L603,"n/a")</f>
        <v>7.4115089298560699</v>
      </c>
      <c r="F860" s="77">
        <f>+IF(ISNUMBER(DATA!M603),DATA!M603,"n/a")</f>
        <v>2.14415339647611E-2</v>
      </c>
      <c r="G860" s="87">
        <f>+IF(ISNUMBER(DATA!V603),DATA!V603,"n/a")</f>
        <v>7.8250773589170803</v>
      </c>
      <c r="H860" s="77">
        <f>+IF(ISNUMBER(DATA!W603),DATA!W603,"n/a")</f>
        <v>-7.1118295989205493E-2</v>
      </c>
      <c r="I860" s="87">
        <f>+IF(ISNUMBER(DATA!AF603),DATA!AF603,"n/a")</f>
        <v>7.2296390604416603</v>
      </c>
      <c r="J860" s="77">
        <f>+IF(ISNUMBER(DATA!AG603),DATA!AG603,"n/a")</f>
        <v>-0.160546835668995</v>
      </c>
      <c r="K860" s="87">
        <f>+IF(ISNUMBER(DATA!AP603),DATA!AP603,"n/a")</f>
        <v>7.3449420674959196</v>
      </c>
      <c r="L860" s="77">
        <f>+IF(ISNUMBER(DATA!AQ603),DATA!AQ603,"n/a")</f>
        <v>-0.16310078790863999</v>
      </c>
      <c r="R860" s="66"/>
      <c r="S860" s="66"/>
      <c r="T860" s="66"/>
      <c r="U860" s="66"/>
      <c r="V860" s="66"/>
      <c r="W860" s="66"/>
      <c r="X860" s="66"/>
      <c r="Y860" s="66"/>
    </row>
    <row r="861" spans="1:25" x14ac:dyDescent="0.2">
      <c r="A861" s="66" t="s">
        <v>20</v>
      </c>
      <c r="B861" s="66" t="s">
        <v>24</v>
      </c>
      <c r="C861" s="66" t="s">
        <v>10</v>
      </c>
      <c r="D861" s="66" t="s">
        <v>323</v>
      </c>
      <c r="E861" s="87">
        <f>+IF(ISNUMBER(DATA!L604),DATA!L604,"n/a")</f>
        <v>12.834758979658201</v>
      </c>
      <c r="F861" s="77">
        <f>+IF(ISNUMBER(DATA!M604),DATA!M604,"n/a")</f>
        <v>1.14309833496807E-2</v>
      </c>
      <c r="G861" s="87">
        <f>+IF(ISNUMBER(DATA!V604),DATA!V604,"n/a")</f>
        <v>12.657717410190701</v>
      </c>
      <c r="H861" s="77">
        <f>+IF(ISNUMBER(DATA!W604),DATA!W604,"n/a")</f>
        <v>1.1278627175671E-2</v>
      </c>
      <c r="I861" s="87">
        <f>+IF(ISNUMBER(DATA!AF604),DATA!AF604,"n/a")</f>
        <v>12.667398159045201</v>
      </c>
      <c r="J861" s="77">
        <f>+IF(ISNUMBER(DATA!AG604),DATA!AG604,"n/a")</f>
        <v>1.0823780788354401E-2</v>
      </c>
      <c r="K861" s="87">
        <f>+IF(ISNUMBER(DATA!AP604),DATA!AP604,"n/a")</f>
        <v>12.713279130048599</v>
      </c>
      <c r="L861" s="77">
        <f>+IF(ISNUMBER(DATA!AQ604),DATA!AQ604,"n/a")</f>
        <v>3.5147449149252302E-2</v>
      </c>
      <c r="R861" s="66"/>
      <c r="S861" s="66"/>
      <c r="T861" s="66"/>
      <c r="U861" s="66"/>
      <c r="V861" s="66"/>
      <c r="W861" s="66"/>
      <c r="X861" s="66"/>
      <c r="Y861" s="66"/>
    </row>
    <row r="862" spans="1:25" x14ac:dyDescent="0.2">
      <c r="A862" s="66" t="s">
        <v>20</v>
      </c>
      <c r="B862" s="66" t="s">
        <v>24</v>
      </c>
      <c r="C862" s="66" t="s">
        <v>10</v>
      </c>
      <c r="D862" s="66" t="s">
        <v>324</v>
      </c>
      <c r="E862" s="87">
        <f>+IF(ISNUMBER(DATA!L605),DATA!L605,"n/a")</f>
        <v>10.016414557113899</v>
      </c>
      <c r="F862" s="77">
        <f>+IF(ISNUMBER(DATA!M605),DATA!M605,"n/a")</f>
        <v>3.1788970537026097E-2</v>
      </c>
      <c r="G862" s="87">
        <f>+IF(ISNUMBER(DATA!V605),DATA!V605,"n/a")</f>
        <v>9.3877153280974106</v>
      </c>
      <c r="H862" s="77">
        <f>+IF(ISNUMBER(DATA!W605),DATA!W605,"n/a")</f>
        <v>6.40069808714321E-3</v>
      </c>
      <c r="I862" s="87">
        <f>+IF(ISNUMBER(DATA!AF605),DATA!AF605,"n/a")</f>
        <v>8.9514487685507103</v>
      </c>
      <c r="J862" s="77">
        <f>+IF(ISNUMBER(DATA!AG605),DATA!AG605,"n/a")</f>
        <v>9.5463069685656403E-4</v>
      </c>
      <c r="K862" s="87">
        <f>+IF(ISNUMBER(DATA!AP605),DATA!AP605,"n/a")</f>
        <v>9.0243244327314294</v>
      </c>
      <c r="L862" s="77">
        <f>+IF(ISNUMBER(DATA!AQ605),DATA!AQ605,"n/a")</f>
        <v>-6.7210249059917307E-2</v>
      </c>
      <c r="R862" s="66"/>
      <c r="S862" s="66"/>
      <c r="T862" s="66"/>
      <c r="U862" s="66"/>
      <c r="V862" s="66"/>
      <c r="W862" s="66"/>
      <c r="X862" s="66"/>
      <c r="Y862" s="66"/>
    </row>
    <row r="863" spans="1:25" x14ac:dyDescent="0.2">
      <c r="A863" s="66" t="s">
        <v>20</v>
      </c>
      <c r="B863" s="66" t="s">
        <v>24</v>
      </c>
      <c r="C863" s="66" t="s">
        <v>10</v>
      </c>
      <c r="D863" s="66" t="s">
        <v>325</v>
      </c>
      <c r="E863" s="87">
        <f>+IF(ISNUMBER(DATA!L606),DATA!L606,"n/a")</f>
        <v>16.115236045916699</v>
      </c>
      <c r="F863" s="77">
        <f>+IF(ISNUMBER(DATA!M606),DATA!M606,"n/a")</f>
        <v>7.2055804986467603E-2</v>
      </c>
      <c r="G863" s="87">
        <f>+IF(ISNUMBER(DATA!V606),DATA!V606,"n/a")</f>
        <v>15.989483425361099</v>
      </c>
      <c r="H863" s="77">
        <f>+IF(ISNUMBER(DATA!W606),DATA!W606,"n/a")</f>
        <v>6.0698952789597499E-2</v>
      </c>
      <c r="I863" s="87">
        <f>+IF(ISNUMBER(DATA!AF606),DATA!AF606,"n/a")</f>
        <v>15.9829970584573</v>
      </c>
      <c r="J863" s="77">
        <f>+IF(ISNUMBER(DATA!AG606),DATA!AG606,"n/a")</f>
        <v>8.2956987563281598E-2</v>
      </c>
      <c r="K863" s="87">
        <f>+IF(ISNUMBER(DATA!AP606),DATA!AP606,"n/a")</f>
        <v>16.085088706013501</v>
      </c>
      <c r="L863" s="77">
        <f>+IF(ISNUMBER(DATA!AQ606),DATA!AQ606,"n/a")</f>
        <v>7.9135324814090802E-2</v>
      </c>
      <c r="R863" s="66"/>
      <c r="S863" s="66"/>
      <c r="T863" s="66"/>
      <c r="U863" s="66"/>
      <c r="V863" s="66"/>
      <c r="W863" s="66"/>
      <c r="X863" s="66"/>
      <c r="Y863" s="66"/>
    </row>
    <row r="864" spans="1:25" x14ac:dyDescent="0.2">
      <c r="A864" s="66" t="s">
        <v>20</v>
      </c>
      <c r="B864" s="66" t="s">
        <v>24</v>
      </c>
      <c r="C864" s="66" t="s">
        <v>10</v>
      </c>
      <c r="D864" s="66" t="s">
        <v>326</v>
      </c>
      <c r="E864" s="87">
        <f>+IF(ISNUMBER(DATA!L607),DATA!L607,"n/a")</f>
        <v>13.654984105339</v>
      </c>
      <c r="F864" s="77">
        <f>+IF(ISNUMBER(DATA!M607),DATA!M607,"n/a")</f>
        <v>0.105159188998605</v>
      </c>
      <c r="G864" s="87">
        <f>+IF(ISNUMBER(DATA!V607),DATA!V607,"n/a")</f>
        <v>13.7206728701298</v>
      </c>
      <c r="H864" s="77">
        <f>+IF(ISNUMBER(DATA!W607),DATA!W607,"n/a")</f>
        <v>8.1510035983287404E-2</v>
      </c>
      <c r="I864" s="87">
        <f>+IF(ISNUMBER(DATA!AF607),DATA!AF607,"n/a")</f>
        <v>13.574441001731399</v>
      </c>
      <c r="J864" s="77">
        <f>+IF(ISNUMBER(DATA!AG607),DATA!AG607,"n/a")</f>
        <v>6.0522701291190202E-2</v>
      </c>
      <c r="K864" s="87">
        <f>+IF(ISNUMBER(DATA!AP607),DATA!AP607,"n/a")</f>
        <v>13.134889740135</v>
      </c>
      <c r="L864" s="77">
        <f>+IF(ISNUMBER(DATA!AQ607),DATA!AQ607,"n/a")</f>
        <v>3.1409001875240303E-2</v>
      </c>
      <c r="R864" s="66"/>
      <c r="S864" s="66"/>
      <c r="T864" s="66"/>
      <c r="U864" s="66"/>
      <c r="V864" s="66"/>
      <c r="W864" s="66"/>
      <c r="X864" s="66"/>
      <c r="Y864" s="66"/>
    </row>
    <row r="865" spans="1:25" x14ac:dyDescent="0.2">
      <c r="A865" s="66" t="s">
        <v>20</v>
      </c>
      <c r="B865" s="66" t="s">
        <v>24</v>
      </c>
      <c r="C865" s="66" t="s">
        <v>10</v>
      </c>
      <c r="D865" s="66" t="s">
        <v>327</v>
      </c>
      <c r="E865" s="87">
        <f>+IF(ISNUMBER(DATA!L608),DATA!L608,"n/a")</f>
        <v>9.9431376349013796</v>
      </c>
      <c r="F865" s="77">
        <f>+IF(ISNUMBER(DATA!M608),DATA!M608,"n/a")</f>
        <v>1.90420033849114E-2</v>
      </c>
      <c r="G865" s="87">
        <f>+IF(ISNUMBER(DATA!V608),DATA!V608,"n/a")</f>
        <v>10.145440565074299</v>
      </c>
      <c r="H865" s="77">
        <f>+IF(ISNUMBER(DATA!W608),DATA!W608,"n/a")</f>
        <v>-4.3129343377039102E-2</v>
      </c>
      <c r="I865" s="87">
        <f>+IF(ISNUMBER(DATA!AF608),DATA!AF608,"n/a")</f>
        <v>9.7972513737642402</v>
      </c>
      <c r="J865" s="77">
        <f>+IF(ISNUMBER(DATA!AG608),DATA!AG608,"n/a")</f>
        <v>-8.5346149546905503E-2</v>
      </c>
      <c r="K865" s="87">
        <f>+IF(ISNUMBER(DATA!AP608),DATA!AP608,"n/a")</f>
        <v>9.9145912320436906</v>
      </c>
      <c r="L865" s="77">
        <f>+IF(ISNUMBER(DATA!AQ608),DATA!AQ608,"n/a")</f>
        <v>-8.8317955734706299E-2</v>
      </c>
      <c r="R865" s="66"/>
      <c r="S865" s="66"/>
      <c r="T865" s="66"/>
      <c r="U865" s="66"/>
      <c r="V865" s="66"/>
      <c r="W865" s="66"/>
      <c r="X865" s="66"/>
      <c r="Y865" s="66"/>
    </row>
    <row r="866" spans="1:25" x14ac:dyDescent="0.2">
      <c r="E866" s="88"/>
      <c r="F866" s="77"/>
      <c r="G866" s="89"/>
      <c r="H866" s="77"/>
      <c r="I866" s="89"/>
      <c r="J866" s="82"/>
      <c r="K866" s="89"/>
      <c r="L866" s="77"/>
      <c r="R866" s="66"/>
      <c r="S866" s="66"/>
      <c r="T866" s="66"/>
      <c r="U866" s="66"/>
      <c r="V866" s="66"/>
      <c r="W866" s="66"/>
      <c r="X866" s="66"/>
      <c r="Y866" s="66"/>
    </row>
    <row r="867" spans="1:25" x14ac:dyDescent="0.2">
      <c r="A867" s="66" t="s">
        <v>20</v>
      </c>
      <c r="B867" s="66" t="s">
        <v>24</v>
      </c>
      <c r="C867" s="66" t="s">
        <v>26</v>
      </c>
      <c r="D867" s="66" t="s">
        <v>319</v>
      </c>
      <c r="E867" s="87">
        <f>+IF(ISNUMBER(DATA!N600),DATA!N600,"n/a")</f>
        <v>4.2183782067305904</v>
      </c>
      <c r="F867" s="77">
        <f>+IF(ISNUMBER(DATA!O600),DATA!O600,"n/a")</f>
        <v>6.3247488069912802E-2</v>
      </c>
      <c r="G867" s="87">
        <f>+IF(ISNUMBER(DATA!X600),DATA!X600,"n/a")</f>
        <v>4.2296327452452598</v>
      </c>
      <c r="H867" s="77">
        <f>+IF(ISNUMBER(DATA!Y600),DATA!Y600,"n/a")</f>
        <v>5.4663166095351698E-2</v>
      </c>
      <c r="I867" s="87">
        <f>+IF(ISNUMBER(DATA!AH600),DATA!AH600,"n/a")</f>
        <v>4.2364347981768402</v>
      </c>
      <c r="J867" s="77">
        <f>+IF(ISNUMBER(DATA!AI600),DATA!AI600,"n/a")</f>
        <v>7.0066033236596797E-2</v>
      </c>
      <c r="K867" s="87">
        <f>+IF(ISNUMBER(DATA!AR600),DATA!AR600,"n/a")</f>
        <v>4.1484995081011196</v>
      </c>
      <c r="L867" s="77">
        <f>+IF(ISNUMBER(DATA!AS600),DATA!AS600,"n/a")</f>
        <v>7.2176359780468199E-2</v>
      </c>
      <c r="R867" s="66"/>
      <c r="S867" s="66"/>
      <c r="T867" s="66"/>
      <c r="U867" s="66"/>
      <c r="V867" s="66"/>
      <c r="W867" s="66"/>
      <c r="X867" s="66"/>
      <c r="Y867" s="66"/>
    </row>
    <row r="868" spans="1:25" x14ac:dyDescent="0.2">
      <c r="A868" s="66" t="s">
        <v>20</v>
      </c>
      <c r="B868" s="66" t="s">
        <v>24</v>
      </c>
      <c r="C868" s="66" t="s">
        <v>26</v>
      </c>
      <c r="D868" s="66" t="s">
        <v>320</v>
      </c>
      <c r="E868" s="87">
        <f>+IF(ISNUMBER(DATA!N601),DATA!N601,"n/a")</f>
        <v>2.9477812599946498</v>
      </c>
      <c r="F868" s="77">
        <f>+IF(ISNUMBER(DATA!O601),DATA!O601,"n/a")</f>
        <v>1.26202492234647E-2</v>
      </c>
      <c r="G868" s="87">
        <f>+IF(ISNUMBER(DATA!X601),DATA!X601,"n/a")</f>
        <v>2.9582287039673698</v>
      </c>
      <c r="H868" s="77">
        <f>+IF(ISNUMBER(DATA!Y601),DATA!Y601,"n/a")</f>
        <v>2.2472143062972801E-3</v>
      </c>
      <c r="I868" s="87">
        <f>+IF(ISNUMBER(DATA!AH601),DATA!AH601,"n/a")</f>
        <v>2.9758428567370001</v>
      </c>
      <c r="J868" s="77">
        <f>+IF(ISNUMBER(DATA!AI601),DATA!AI601,"n/a")</f>
        <v>1.22717297926837E-2</v>
      </c>
      <c r="K868" s="87">
        <f>+IF(ISNUMBER(DATA!AR601),DATA!AR601,"n/a")</f>
        <v>3.05270411054429</v>
      </c>
      <c r="L868" s="77">
        <f>+IF(ISNUMBER(DATA!AS601),DATA!AS601,"n/a")</f>
        <v>4.7765465341485402E-2</v>
      </c>
      <c r="R868" s="66"/>
      <c r="S868" s="66"/>
      <c r="T868" s="66"/>
      <c r="U868" s="66"/>
      <c r="V868" s="66"/>
      <c r="W868" s="66"/>
      <c r="X868" s="66"/>
      <c r="Y868" s="66"/>
    </row>
    <row r="869" spans="1:25" x14ac:dyDescent="0.2">
      <c r="A869" s="66" t="s">
        <v>20</v>
      </c>
      <c r="B869" s="66" t="s">
        <v>24</v>
      </c>
      <c r="C869" s="66" t="s">
        <v>26</v>
      </c>
      <c r="D869" s="66" t="s">
        <v>321</v>
      </c>
      <c r="E869" s="87">
        <f>+IF(ISNUMBER(DATA!N602),DATA!N602,"n/a")</f>
        <v>3.4436365777067999</v>
      </c>
      <c r="F869" s="77">
        <f>+IF(ISNUMBER(DATA!O602),DATA!O602,"n/a")</f>
        <v>0.10148009416672001</v>
      </c>
      <c r="G869" s="87">
        <f>+IF(ISNUMBER(DATA!X602),DATA!X602,"n/a")</f>
        <v>3.4913810416538098</v>
      </c>
      <c r="H869" s="77">
        <f>+IF(ISNUMBER(DATA!Y602),DATA!Y602,"n/a")</f>
        <v>0.115551703174475</v>
      </c>
      <c r="I869" s="87">
        <f>+IF(ISNUMBER(DATA!AH602),DATA!AH602,"n/a")</f>
        <v>3.4484041045925</v>
      </c>
      <c r="J869" s="77">
        <f>+IF(ISNUMBER(DATA!AI602),DATA!AI602,"n/a")</f>
        <v>0.122975731620412</v>
      </c>
      <c r="K869" s="87">
        <f>+IF(ISNUMBER(DATA!AR602),DATA!AR602,"n/a")</f>
        <v>3.4299407406595201</v>
      </c>
      <c r="L869" s="77">
        <f>+IF(ISNUMBER(DATA!AS602),DATA!AS602,"n/a")</f>
        <v>0.114693891387326</v>
      </c>
      <c r="R869" s="66"/>
      <c r="S869" s="66"/>
      <c r="T869" s="66"/>
      <c r="U869" s="66"/>
      <c r="V869" s="66"/>
      <c r="W869" s="66"/>
      <c r="X869" s="66"/>
      <c r="Y869" s="66"/>
    </row>
    <row r="870" spans="1:25" x14ac:dyDescent="0.2">
      <c r="A870" s="66" t="s">
        <v>20</v>
      </c>
      <c r="B870" s="66" t="s">
        <v>24</v>
      </c>
      <c r="C870" s="66" t="s">
        <v>26</v>
      </c>
      <c r="D870" s="66" t="s">
        <v>322</v>
      </c>
      <c r="E870" s="87">
        <f>+IF(ISNUMBER(DATA!N603),DATA!N603,"n/a")</f>
        <v>3.4845080892777101</v>
      </c>
      <c r="F870" s="77">
        <f>+IF(ISNUMBER(DATA!O603),DATA!O603,"n/a")</f>
        <v>6.3163532840664102E-2</v>
      </c>
      <c r="G870" s="87">
        <f>+IF(ISNUMBER(DATA!X603),DATA!X603,"n/a")</f>
        <v>3.6020328145596601</v>
      </c>
      <c r="H870" s="77">
        <f>+IF(ISNUMBER(DATA!Y603),DATA!Y603,"n/a")</f>
        <v>8.7755159326545304E-2</v>
      </c>
      <c r="I870" s="87">
        <f>+IF(ISNUMBER(DATA!AH603),DATA!AH603,"n/a")</f>
        <v>3.43405869780256</v>
      </c>
      <c r="J870" s="77">
        <f>+IF(ISNUMBER(DATA!AI603),DATA!AI603,"n/a")</f>
        <v>5.8951029556234297E-2</v>
      </c>
      <c r="K870" s="87">
        <f>+IF(ISNUMBER(DATA!AR603),DATA!AR603,"n/a")</f>
        <v>3.4091098199675698</v>
      </c>
      <c r="L870" s="77">
        <f>+IF(ISNUMBER(DATA!AS603),DATA!AS603,"n/a")</f>
        <v>6.2058429303793697E-2</v>
      </c>
      <c r="R870" s="66"/>
      <c r="S870" s="66"/>
      <c r="T870" s="66"/>
      <c r="U870" s="66"/>
      <c r="V870" s="66"/>
      <c r="W870" s="66"/>
      <c r="X870" s="66"/>
      <c r="Y870" s="66"/>
    </row>
    <row r="871" spans="1:25" x14ac:dyDescent="0.2">
      <c r="A871" s="66" t="s">
        <v>20</v>
      </c>
      <c r="B871" s="66" t="s">
        <v>24</v>
      </c>
      <c r="C871" s="66" t="s">
        <v>26</v>
      </c>
      <c r="D871" s="66" t="s">
        <v>323</v>
      </c>
      <c r="E871" s="87">
        <f>+IF(ISNUMBER(DATA!N604),DATA!N604,"n/a")</f>
        <v>3.7671257052230498</v>
      </c>
      <c r="F871" s="77">
        <f>+IF(ISNUMBER(DATA!O604),DATA!O604,"n/a")</f>
        <v>1.9553552815303001E-2</v>
      </c>
      <c r="G871" s="87">
        <f>+IF(ISNUMBER(DATA!X604),DATA!X604,"n/a")</f>
        <v>3.7655536047045399</v>
      </c>
      <c r="H871" s="77">
        <f>+IF(ISNUMBER(DATA!Y604),DATA!Y604,"n/a")</f>
        <v>1.96610284155204E-2</v>
      </c>
      <c r="I871" s="87">
        <f>+IF(ISNUMBER(DATA!AH604),DATA!AH604,"n/a")</f>
        <v>3.8017097588823598</v>
      </c>
      <c r="J871" s="77">
        <f>+IF(ISNUMBER(DATA!AI604),DATA!AI604,"n/a")</f>
        <v>2.4672344628452601E-2</v>
      </c>
      <c r="K871" s="87">
        <f>+IF(ISNUMBER(DATA!AR604),DATA!AR604,"n/a")</f>
        <v>3.7918777425588299</v>
      </c>
      <c r="L871" s="77">
        <f>+IF(ISNUMBER(DATA!AS604),DATA!AS604,"n/a")</f>
        <v>4.5167356061012798E-2</v>
      </c>
      <c r="R871" s="66"/>
      <c r="S871" s="66"/>
      <c r="T871" s="66"/>
      <c r="U871" s="66"/>
      <c r="V871" s="66"/>
      <c r="W871" s="66"/>
      <c r="X871" s="66"/>
      <c r="Y871" s="66"/>
    </row>
    <row r="872" spans="1:25" x14ac:dyDescent="0.2">
      <c r="A872" s="66" t="s">
        <v>20</v>
      </c>
      <c r="B872" s="66" t="s">
        <v>24</v>
      </c>
      <c r="C872" s="66" t="s">
        <v>26</v>
      </c>
      <c r="D872" s="66" t="s">
        <v>324</v>
      </c>
      <c r="E872" s="87">
        <f>+IF(ISNUMBER(DATA!N605),DATA!N605,"n/a")</f>
        <v>3.30183423070158</v>
      </c>
      <c r="F872" s="77">
        <f>+IF(ISNUMBER(DATA!O605),DATA!O605,"n/a")</f>
        <v>2.69744968850761E-2</v>
      </c>
      <c r="G872" s="87">
        <f>+IF(ISNUMBER(DATA!X605),DATA!X605,"n/a")</f>
        <v>3.19974154840643</v>
      </c>
      <c r="H872" s="77">
        <f>+IF(ISNUMBER(DATA!Y605),DATA!Y605,"n/a")</f>
        <v>4.3891672977686104E-3</v>
      </c>
      <c r="I872" s="87">
        <f>+IF(ISNUMBER(DATA!AH605),DATA!AH605,"n/a")</f>
        <v>3.1240483338410501</v>
      </c>
      <c r="J872" s="77">
        <f>+IF(ISNUMBER(DATA!AI605),DATA!AI605,"n/a")</f>
        <v>1.5291120147937E-2</v>
      </c>
      <c r="K872" s="87">
        <f>+IF(ISNUMBER(DATA!AR605),DATA!AR605,"n/a")</f>
        <v>3.1303556180496002</v>
      </c>
      <c r="L872" s="77">
        <f>+IF(ISNUMBER(DATA!AS605),DATA!AS605,"n/a")</f>
        <v>-3.6980966752630802E-2</v>
      </c>
      <c r="R872" s="66"/>
      <c r="S872" s="66"/>
      <c r="T872" s="66"/>
      <c r="U872" s="66"/>
      <c r="V872" s="66"/>
      <c r="W872" s="66"/>
      <c r="X872" s="66"/>
      <c r="Y872" s="66"/>
    </row>
    <row r="873" spans="1:25" x14ac:dyDescent="0.2">
      <c r="A873" s="66" t="s">
        <v>20</v>
      </c>
      <c r="B873" s="66" t="s">
        <v>24</v>
      </c>
      <c r="C873" s="66" t="s">
        <v>26</v>
      </c>
      <c r="D873" s="66" t="s">
        <v>325</v>
      </c>
      <c r="E873" s="87">
        <f>+IF(ISNUMBER(DATA!N606),DATA!N606,"n/a")</f>
        <v>3.6825481406193998</v>
      </c>
      <c r="F873" s="77">
        <f>+IF(ISNUMBER(DATA!O606),DATA!O606,"n/a")</f>
        <v>4.5217706284746598E-2</v>
      </c>
      <c r="G873" s="87">
        <f>+IF(ISNUMBER(DATA!X606),DATA!X606,"n/a")</f>
        <v>3.6380091195168101</v>
      </c>
      <c r="H873" s="77">
        <f>+IF(ISNUMBER(DATA!Y606),DATA!Y606,"n/a")</f>
        <v>2.87209170989975E-2</v>
      </c>
      <c r="I873" s="87">
        <f>+IF(ISNUMBER(DATA!AH606),DATA!AH606,"n/a")</f>
        <v>3.6209661642111501</v>
      </c>
      <c r="J873" s="77">
        <f>+IF(ISNUMBER(DATA!AI606),DATA!AI606,"n/a")</f>
        <v>3.8973657650156E-2</v>
      </c>
      <c r="K873" s="87">
        <f>+IF(ISNUMBER(DATA!AR606),DATA!AR606,"n/a")</f>
        <v>3.6221785096971999</v>
      </c>
      <c r="L873" s="77">
        <f>+IF(ISNUMBER(DATA!AS606),DATA!AS606,"n/a")</f>
        <v>3.2596330017397299E-2</v>
      </c>
      <c r="R873" s="66"/>
      <c r="S873" s="66"/>
      <c r="T873" s="66"/>
      <c r="U873" s="66"/>
      <c r="V873" s="66"/>
      <c r="W873" s="66"/>
      <c r="X873" s="66"/>
      <c r="Y873" s="66"/>
    </row>
    <row r="874" spans="1:25" x14ac:dyDescent="0.2">
      <c r="A874" s="66" t="s">
        <v>20</v>
      </c>
      <c r="B874" s="66" t="s">
        <v>24</v>
      </c>
      <c r="C874" s="66" t="s">
        <v>26</v>
      </c>
      <c r="D874" s="66" t="s">
        <v>326</v>
      </c>
      <c r="E874" s="87">
        <f>+IF(ISNUMBER(DATA!N607),DATA!N607,"n/a")</f>
        <v>3.9095598047413</v>
      </c>
      <c r="F874" s="77">
        <f>+IF(ISNUMBER(DATA!O607),DATA!O607,"n/a")</f>
        <v>5.5591861627709398E-2</v>
      </c>
      <c r="G874" s="87">
        <f>+IF(ISNUMBER(DATA!X607),DATA!X607,"n/a")</f>
        <v>3.98257891086595</v>
      </c>
      <c r="H874" s="77">
        <f>+IF(ISNUMBER(DATA!Y607),DATA!Y607,"n/a")</f>
        <v>2.9476228718598198E-2</v>
      </c>
      <c r="I874" s="87">
        <f>+IF(ISNUMBER(DATA!AH607),DATA!AH607,"n/a")</f>
        <v>3.9465539715062499</v>
      </c>
      <c r="J874" s="77">
        <f>+IF(ISNUMBER(DATA!AI607),DATA!AI607,"n/a")</f>
        <v>5.1603417336820801E-3</v>
      </c>
      <c r="K874" s="87">
        <f>+IF(ISNUMBER(DATA!AR607),DATA!AR607,"n/a")</f>
        <v>3.8303421721094399</v>
      </c>
      <c r="L874" s="77">
        <f>+IF(ISNUMBER(DATA!AS607),DATA!AS607,"n/a")</f>
        <v>-3.3230161003368501E-2</v>
      </c>
      <c r="R874" s="66"/>
      <c r="S874" s="66"/>
      <c r="T874" s="66"/>
      <c r="U874" s="66"/>
      <c r="V874" s="66"/>
      <c r="W874" s="66"/>
      <c r="X874" s="66"/>
      <c r="Y874" s="66"/>
    </row>
    <row r="875" spans="1:25" x14ac:dyDescent="0.2">
      <c r="A875" s="66" t="s">
        <v>20</v>
      </c>
      <c r="B875" s="66" t="s">
        <v>24</v>
      </c>
      <c r="C875" s="66" t="s">
        <v>26</v>
      </c>
      <c r="D875" s="66" t="s">
        <v>327</v>
      </c>
      <c r="E875" s="87">
        <f>+IF(ISNUMBER(DATA!N608),DATA!N608,"n/a")</f>
        <v>3.54142602423889</v>
      </c>
      <c r="F875" s="77">
        <f>+IF(ISNUMBER(DATA!O608),DATA!O608,"n/a")</f>
        <v>6.0020538636074199E-2</v>
      </c>
      <c r="G875" s="87">
        <f>+IF(ISNUMBER(DATA!X608),DATA!X608,"n/a")</f>
        <v>3.5908875720262898</v>
      </c>
      <c r="H875" s="77">
        <f>+IF(ISNUMBER(DATA!Y608),DATA!Y608,"n/a")</f>
        <v>6.2331336942084599E-2</v>
      </c>
      <c r="I875" s="87">
        <f>+IF(ISNUMBER(DATA!AH608),DATA!AH608,"n/a")</f>
        <v>3.51632107386264</v>
      </c>
      <c r="J875" s="77">
        <f>+IF(ISNUMBER(DATA!AI608),DATA!AI608,"n/a")</f>
        <v>5.4514905221049501E-2</v>
      </c>
      <c r="K875" s="87">
        <f>+IF(ISNUMBER(DATA!AR608),DATA!AR608,"n/a")</f>
        <v>3.4926014929443299</v>
      </c>
      <c r="L875" s="77">
        <f>+IF(ISNUMBER(DATA!AS608),DATA!AS608,"n/a")</f>
        <v>4.9212327125675297E-2</v>
      </c>
      <c r="R875" s="66"/>
      <c r="S875" s="66"/>
      <c r="T875" s="66"/>
      <c r="U875" s="66"/>
      <c r="V875" s="66"/>
      <c r="W875" s="66"/>
      <c r="X875" s="66"/>
      <c r="Y875" s="66"/>
    </row>
    <row r="876" spans="1:25" x14ac:dyDescent="0.2">
      <c r="E876" s="92"/>
      <c r="F876" s="93"/>
      <c r="G876" s="92"/>
      <c r="H876" s="93"/>
      <c r="I876" s="92"/>
      <c r="J876" s="94"/>
      <c r="K876" s="92"/>
      <c r="L876" s="93"/>
      <c r="R876" s="66"/>
      <c r="S876" s="95"/>
      <c r="T876" s="66"/>
      <c r="U876" s="95"/>
      <c r="V876" s="66"/>
      <c r="W876" s="95"/>
      <c r="X876" s="66"/>
      <c r="Y876" s="95"/>
    </row>
    <row r="877" spans="1:25" x14ac:dyDescent="0.2">
      <c r="E877" s="92"/>
      <c r="F877" s="93"/>
      <c r="G877" s="92"/>
      <c r="H877" s="93"/>
      <c r="I877" s="92"/>
      <c r="J877" s="92"/>
      <c r="K877" s="92"/>
      <c r="L877" s="93"/>
      <c r="R877" s="66"/>
      <c r="S877" s="66"/>
      <c r="T877" s="66"/>
      <c r="U877" s="66"/>
      <c r="V877" s="66"/>
      <c r="W877" s="66"/>
      <c r="X877" s="66"/>
      <c r="Y877" s="66"/>
    </row>
    <row r="878" spans="1:25" x14ac:dyDescent="0.2">
      <c r="E878" s="92"/>
      <c r="F878" s="93"/>
      <c r="G878" s="92"/>
      <c r="H878" s="93"/>
      <c r="I878" s="92"/>
      <c r="J878" s="92"/>
      <c r="K878" s="92"/>
      <c r="L878" s="93"/>
      <c r="R878" s="66"/>
      <c r="S878" s="66"/>
      <c r="T878" s="66"/>
      <c r="U878" s="66"/>
      <c r="V878" s="66"/>
      <c r="W878" s="66"/>
      <c r="X878" s="66"/>
      <c r="Y878" s="66"/>
    </row>
    <row r="879" spans="1:25" x14ac:dyDescent="0.2">
      <c r="E879" s="92"/>
      <c r="F879" s="93"/>
      <c r="G879" s="92"/>
      <c r="H879" s="93"/>
      <c r="I879" s="92"/>
      <c r="J879" s="92"/>
      <c r="K879" s="92"/>
      <c r="L879" s="93"/>
      <c r="R879" s="66"/>
      <c r="S879" s="66"/>
      <c r="T879" s="66"/>
      <c r="U879" s="66"/>
      <c r="V879" s="66"/>
      <c r="W879" s="66"/>
      <c r="X879" s="66"/>
      <c r="Y879" s="66"/>
    </row>
    <row r="880" spans="1:25" x14ac:dyDescent="0.2">
      <c r="E880" s="92"/>
      <c r="F880" s="93"/>
      <c r="G880" s="92"/>
      <c r="H880" s="93"/>
      <c r="I880" s="92"/>
      <c r="J880" s="92"/>
      <c r="K880" s="92"/>
      <c r="L880" s="93"/>
      <c r="R880" s="66"/>
      <c r="S880" s="66"/>
      <c r="T880" s="66"/>
      <c r="U880" s="66"/>
      <c r="V880" s="66"/>
      <c r="W880" s="66"/>
      <c r="X880" s="66"/>
      <c r="Y880" s="66"/>
    </row>
    <row r="881" spans="5:25" x14ac:dyDescent="0.2">
      <c r="E881" s="92"/>
      <c r="F881" s="93"/>
      <c r="G881" s="92"/>
      <c r="H881" s="93"/>
      <c r="I881" s="92"/>
      <c r="J881" s="92"/>
      <c r="K881" s="92"/>
      <c r="L881" s="93"/>
      <c r="R881" s="66"/>
      <c r="S881" s="66"/>
      <c r="T881" s="66"/>
      <c r="U881" s="66"/>
      <c r="V881" s="66"/>
      <c r="W881" s="66"/>
      <c r="X881" s="66"/>
      <c r="Y881" s="66"/>
    </row>
    <row r="882" spans="5:25" x14ac:dyDescent="0.2">
      <c r="E882" s="92"/>
      <c r="F882" s="93"/>
      <c r="G882" s="92"/>
      <c r="H882" s="93"/>
      <c r="I882" s="92"/>
      <c r="J882" s="92"/>
      <c r="K882" s="92"/>
      <c r="L882" s="93"/>
      <c r="R882" s="66"/>
      <c r="S882" s="66"/>
      <c r="T882" s="66"/>
      <c r="U882" s="66"/>
      <c r="V882" s="66"/>
      <c r="W882" s="66"/>
      <c r="X882" s="66"/>
      <c r="Y882" s="66"/>
    </row>
    <row r="883" spans="5:25" x14ac:dyDescent="0.2">
      <c r="E883" s="92"/>
      <c r="F883" s="93"/>
      <c r="G883" s="92"/>
      <c r="H883" s="93"/>
      <c r="I883" s="92"/>
      <c r="J883" s="92"/>
      <c r="K883" s="92"/>
      <c r="L883" s="93"/>
      <c r="R883" s="66"/>
      <c r="S883" s="66"/>
      <c r="T883" s="66"/>
      <c r="U883" s="66"/>
      <c r="V883" s="66"/>
      <c r="W883" s="66"/>
      <c r="X883" s="66"/>
      <c r="Y883" s="66"/>
    </row>
    <row r="884" spans="5:25" x14ac:dyDescent="0.2">
      <c r="E884" s="92"/>
      <c r="F884" s="93"/>
      <c r="G884" s="92"/>
      <c r="H884" s="93"/>
      <c r="I884" s="92"/>
      <c r="J884" s="92"/>
      <c r="K884" s="92"/>
      <c r="L884" s="93"/>
      <c r="R884" s="66"/>
      <c r="S884" s="66"/>
      <c r="T884" s="66"/>
      <c r="U884" s="66"/>
      <c r="V884" s="66"/>
      <c r="W884" s="66"/>
      <c r="X884" s="66"/>
      <c r="Y884" s="66"/>
    </row>
    <row r="885" spans="5:25" x14ac:dyDescent="0.2">
      <c r="E885" s="92"/>
      <c r="F885" s="93"/>
      <c r="G885" s="92"/>
      <c r="H885" s="93"/>
      <c r="I885" s="92"/>
      <c r="J885" s="92"/>
      <c r="K885" s="92"/>
      <c r="L885" s="93"/>
      <c r="R885" s="66"/>
      <c r="S885" s="66"/>
      <c r="T885" s="66"/>
      <c r="U885" s="66"/>
      <c r="V885" s="66"/>
      <c r="W885" s="66"/>
      <c r="X885" s="66"/>
      <c r="Y885" s="66"/>
    </row>
    <row r="886" spans="5:25" x14ac:dyDescent="0.2">
      <c r="E886" s="92"/>
      <c r="F886" s="93"/>
      <c r="G886" s="92"/>
      <c r="H886" s="93"/>
      <c r="I886" s="92"/>
      <c r="J886" s="92"/>
      <c r="K886" s="92"/>
      <c r="L886" s="93"/>
      <c r="R886" s="66"/>
      <c r="S886" s="66"/>
      <c r="T886" s="66"/>
      <c r="U886" s="66"/>
      <c r="V886" s="66"/>
      <c r="W886" s="66"/>
      <c r="X886" s="66"/>
      <c r="Y886" s="66"/>
    </row>
    <row r="887" spans="5:25" x14ac:dyDescent="0.2">
      <c r="E887" s="92"/>
      <c r="F887" s="93"/>
      <c r="G887" s="92"/>
      <c r="H887" s="93"/>
      <c r="I887" s="92"/>
      <c r="J887" s="92"/>
      <c r="K887" s="92"/>
      <c r="L887" s="93"/>
      <c r="R887" s="66"/>
      <c r="S887" s="66"/>
      <c r="T887" s="66"/>
      <c r="U887" s="66"/>
      <c r="V887" s="66"/>
      <c r="W887" s="66"/>
      <c r="X887" s="66"/>
      <c r="Y887" s="66"/>
    </row>
    <row r="888" spans="5:25" x14ac:dyDescent="0.2">
      <c r="E888" s="92"/>
      <c r="F888" s="93"/>
      <c r="G888" s="92"/>
      <c r="H888" s="93"/>
      <c r="I888" s="92"/>
      <c r="J888" s="92"/>
      <c r="K888" s="92"/>
      <c r="L888" s="93"/>
      <c r="R888" s="66"/>
      <c r="S888" s="66"/>
      <c r="T888" s="66"/>
      <c r="U888" s="66"/>
      <c r="V888" s="66"/>
      <c r="W888" s="66"/>
      <c r="X888" s="66"/>
      <c r="Y888" s="66"/>
    </row>
    <row r="889" spans="5:25" x14ac:dyDescent="0.2">
      <c r="E889" s="92"/>
      <c r="F889" s="93"/>
      <c r="G889" s="92"/>
      <c r="H889" s="93"/>
      <c r="I889" s="92"/>
      <c r="J889" s="92"/>
      <c r="K889" s="92"/>
      <c r="L889" s="93"/>
      <c r="R889" s="66"/>
      <c r="S889" s="66"/>
      <c r="T889" s="66"/>
      <c r="U889" s="66"/>
      <c r="V889" s="66"/>
      <c r="W889" s="66"/>
      <c r="X889" s="66"/>
      <c r="Y889" s="66"/>
    </row>
    <row r="890" spans="5:25" x14ac:dyDescent="0.2">
      <c r="E890" s="92"/>
      <c r="F890" s="93"/>
      <c r="G890" s="92"/>
      <c r="H890" s="93"/>
      <c r="I890" s="92"/>
      <c r="J890" s="92"/>
      <c r="K890" s="92"/>
      <c r="L890" s="93"/>
      <c r="R890" s="66"/>
      <c r="S890" s="66"/>
      <c r="T890" s="66"/>
      <c r="U890" s="66"/>
      <c r="V890" s="66"/>
      <c r="W890" s="66"/>
      <c r="X890" s="66"/>
      <c r="Y890" s="66"/>
    </row>
    <row r="891" spans="5:25" x14ac:dyDescent="0.2">
      <c r="E891" s="92"/>
      <c r="F891" s="93"/>
      <c r="G891" s="92"/>
      <c r="H891" s="93"/>
      <c r="I891" s="92"/>
      <c r="J891" s="92"/>
      <c r="K891" s="92"/>
      <c r="L891" s="93"/>
      <c r="R891" s="66"/>
      <c r="S891" s="66"/>
      <c r="T891" s="66"/>
      <c r="U891" s="66"/>
      <c r="V891" s="66"/>
      <c r="W891" s="66"/>
      <c r="X891" s="66"/>
      <c r="Y891" s="66"/>
    </row>
    <row r="892" spans="5:25" x14ac:dyDescent="0.2">
      <c r="E892" s="92"/>
      <c r="F892" s="93"/>
      <c r="G892" s="92"/>
      <c r="H892" s="93"/>
      <c r="I892" s="92"/>
      <c r="J892" s="92"/>
      <c r="K892" s="92"/>
      <c r="L892" s="93"/>
      <c r="R892" s="66"/>
      <c r="S892" s="66"/>
      <c r="T892" s="66"/>
      <c r="U892" s="66"/>
      <c r="V892" s="66"/>
      <c r="W892" s="66"/>
      <c r="X892" s="66"/>
      <c r="Y892" s="66"/>
    </row>
    <row r="893" spans="5:25" x14ac:dyDescent="0.2">
      <c r="E893" s="92"/>
      <c r="F893" s="93"/>
      <c r="G893" s="92"/>
      <c r="H893" s="93"/>
      <c r="I893" s="92"/>
      <c r="J893" s="92"/>
      <c r="K893" s="92"/>
      <c r="L893" s="93"/>
      <c r="R893" s="66"/>
      <c r="S893" s="66"/>
      <c r="T893" s="66"/>
      <c r="U893" s="66"/>
      <c r="V893" s="66"/>
      <c r="W893" s="66"/>
      <c r="X893" s="66"/>
      <c r="Y893" s="66"/>
    </row>
    <row r="894" spans="5:25" x14ac:dyDescent="0.2">
      <c r="E894" s="92"/>
      <c r="F894" s="93"/>
      <c r="G894" s="92"/>
      <c r="H894" s="93"/>
      <c r="I894" s="92"/>
      <c r="J894" s="92"/>
      <c r="K894" s="92"/>
      <c r="L894" s="93"/>
      <c r="R894" s="66"/>
      <c r="S894" s="66"/>
      <c r="T894" s="66"/>
      <c r="U894" s="66"/>
      <c r="V894" s="66"/>
      <c r="W894" s="66"/>
      <c r="X894" s="66"/>
      <c r="Y894" s="66"/>
    </row>
    <row r="895" spans="5:25" x14ac:dyDescent="0.2">
      <c r="E895" s="92"/>
      <c r="F895" s="93"/>
      <c r="G895" s="92"/>
      <c r="H895" s="93"/>
      <c r="I895" s="92"/>
      <c r="J895" s="92"/>
      <c r="K895" s="92"/>
      <c r="L895" s="93"/>
      <c r="R895" s="66"/>
      <c r="S895" s="66"/>
      <c r="T895" s="66"/>
      <c r="U895" s="66"/>
      <c r="V895" s="66"/>
      <c r="W895" s="66"/>
      <c r="X895" s="66"/>
      <c r="Y895" s="66"/>
    </row>
    <row r="896" spans="5:25" x14ac:dyDescent="0.2">
      <c r="E896" s="92"/>
      <c r="F896" s="93"/>
      <c r="G896" s="92"/>
      <c r="H896" s="93"/>
      <c r="I896" s="92"/>
      <c r="J896" s="92"/>
      <c r="K896" s="92"/>
      <c r="L896" s="93"/>
      <c r="R896" s="66"/>
      <c r="S896" s="66"/>
      <c r="T896" s="66"/>
      <c r="U896" s="66"/>
      <c r="V896" s="66"/>
      <c r="W896" s="66"/>
      <c r="X896" s="66"/>
      <c r="Y896" s="66"/>
    </row>
    <row r="897" spans="5:25" x14ac:dyDescent="0.2">
      <c r="E897" s="92"/>
      <c r="F897" s="93"/>
      <c r="G897" s="92"/>
      <c r="H897" s="93"/>
      <c r="I897" s="92"/>
      <c r="J897" s="92"/>
      <c r="K897" s="92"/>
      <c r="L897" s="93"/>
      <c r="R897" s="66"/>
      <c r="S897" s="66"/>
      <c r="T897" s="66"/>
      <c r="U897" s="66"/>
      <c r="V897" s="66"/>
      <c r="W897" s="66"/>
      <c r="X897" s="66"/>
      <c r="Y897" s="66"/>
    </row>
    <row r="898" spans="5:25" x14ac:dyDescent="0.2">
      <c r="E898" s="92"/>
      <c r="F898" s="93"/>
      <c r="G898" s="92"/>
      <c r="H898" s="93"/>
      <c r="I898" s="92"/>
      <c r="J898" s="92"/>
      <c r="K898" s="92"/>
      <c r="L898" s="93"/>
      <c r="R898" s="66"/>
      <c r="S898" s="66"/>
      <c r="T898" s="66"/>
      <c r="U898" s="66"/>
      <c r="V898" s="66"/>
      <c r="W898" s="66"/>
      <c r="X898" s="66"/>
      <c r="Y898" s="66"/>
    </row>
    <row r="899" spans="5:25" x14ac:dyDescent="0.2">
      <c r="E899" s="92"/>
      <c r="F899" s="93"/>
      <c r="G899" s="92"/>
      <c r="H899" s="93"/>
      <c r="I899" s="92"/>
      <c r="J899" s="92"/>
      <c r="K899" s="92"/>
      <c r="L899" s="93"/>
      <c r="R899" s="66"/>
      <c r="S899" s="66"/>
      <c r="T899" s="66"/>
      <c r="U899" s="66"/>
      <c r="V899" s="66"/>
      <c r="W899" s="66"/>
      <c r="X899" s="66"/>
      <c r="Y899" s="66"/>
    </row>
    <row r="900" spans="5:25" x14ac:dyDescent="0.2">
      <c r="E900" s="92"/>
      <c r="F900" s="93"/>
      <c r="G900" s="92"/>
      <c r="H900" s="93"/>
      <c r="I900" s="92"/>
      <c r="J900" s="92"/>
      <c r="K900" s="92"/>
      <c r="L900" s="93"/>
      <c r="R900" s="66"/>
      <c r="S900" s="66"/>
      <c r="T900" s="66"/>
      <c r="U900" s="66"/>
      <c r="V900" s="66"/>
      <c r="W900" s="66"/>
      <c r="X900" s="66"/>
      <c r="Y900" s="66"/>
    </row>
    <row r="901" spans="5:25" x14ac:dyDescent="0.2">
      <c r="E901" s="92"/>
      <c r="F901" s="93"/>
      <c r="G901" s="92"/>
      <c r="H901" s="93"/>
      <c r="I901" s="92"/>
      <c r="J901" s="92"/>
      <c r="K901" s="92"/>
      <c r="L901" s="93"/>
      <c r="R901" s="66"/>
      <c r="S901" s="66"/>
      <c r="T901" s="66"/>
      <c r="U901" s="66"/>
      <c r="V901" s="66"/>
      <c r="W901" s="66"/>
      <c r="X901" s="66"/>
      <c r="Y901" s="66"/>
    </row>
    <row r="902" spans="5:25" x14ac:dyDescent="0.2">
      <c r="E902" s="92"/>
      <c r="F902" s="93"/>
      <c r="G902" s="92"/>
      <c r="H902" s="93"/>
      <c r="I902" s="92"/>
      <c r="J902" s="92"/>
      <c r="K902" s="92"/>
      <c r="L902" s="93"/>
      <c r="R902" s="66"/>
      <c r="S902" s="66"/>
      <c r="T902" s="66"/>
      <c r="U902" s="66"/>
      <c r="V902" s="66"/>
      <c r="W902" s="66"/>
      <c r="X902" s="66"/>
      <c r="Y902" s="66"/>
    </row>
    <row r="903" spans="5:25" x14ac:dyDescent="0.2">
      <c r="E903" s="66"/>
      <c r="F903" s="96"/>
      <c r="G903" s="66"/>
      <c r="H903" s="96"/>
      <c r="I903" s="66"/>
      <c r="J903" s="66"/>
      <c r="K903" s="66"/>
      <c r="L903" s="96"/>
      <c r="R903" s="66"/>
      <c r="S903" s="66"/>
      <c r="T903" s="66"/>
      <c r="U903" s="66"/>
      <c r="V903" s="66"/>
      <c r="W903" s="66"/>
      <c r="X903" s="66"/>
      <c r="Y903" s="66"/>
    </row>
    <row r="904" spans="5:25" x14ac:dyDescent="0.2">
      <c r="E904" s="66"/>
      <c r="F904" s="96"/>
      <c r="G904" s="66"/>
      <c r="H904" s="96"/>
      <c r="I904" s="66"/>
      <c r="J904" s="66"/>
      <c r="K904" s="66"/>
      <c r="L904" s="96"/>
      <c r="R904" s="66"/>
      <c r="S904" s="66"/>
      <c r="T904" s="66"/>
      <c r="U904" s="66"/>
      <c r="V904" s="66"/>
      <c r="W904" s="66"/>
      <c r="X904" s="66"/>
      <c r="Y904" s="66"/>
    </row>
    <row r="905" spans="5:25" x14ac:dyDescent="0.2">
      <c r="E905" s="66"/>
      <c r="F905" s="96"/>
      <c r="G905" s="66"/>
      <c r="H905" s="96"/>
      <c r="I905" s="66"/>
      <c r="J905" s="66"/>
      <c r="K905" s="66"/>
      <c r="L905" s="96"/>
      <c r="R905" s="66"/>
      <c r="S905" s="66"/>
      <c r="T905" s="66"/>
      <c r="U905" s="66"/>
      <c r="V905" s="66"/>
      <c r="W905" s="66"/>
      <c r="X905" s="66"/>
      <c r="Y905" s="66"/>
    </row>
    <row r="906" spans="5:25" x14ac:dyDescent="0.2">
      <c r="E906" s="66"/>
      <c r="F906" s="96"/>
      <c r="G906" s="66"/>
      <c r="H906" s="96"/>
      <c r="I906" s="66"/>
      <c r="J906" s="66"/>
      <c r="K906" s="66"/>
      <c r="L906" s="96"/>
      <c r="R906" s="66"/>
      <c r="S906" s="66"/>
      <c r="T906" s="66"/>
      <c r="U906" s="66"/>
      <c r="V906" s="66"/>
      <c r="W906" s="66"/>
      <c r="X906" s="66"/>
      <c r="Y906" s="66"/>
    </row>
    <row r="907" spans="5:25" x14ac:dyDescent="0.2">
      <c r="E907" s="66"/>
      <c r="F907" s="96"/>
      <c r="G907" s="66"/>
      <c r="H907" s="96"/>
      <c r="I907" s="66"/>
      <c r="J907" s="66"/>
      <c r="K907" s="66"/>
      <c r="L907" s="96"/>
      <c r="R907" s="66"/>
      <c r="S907" s="66"/>
      <c r="T907" s="66"/>
      <c r="U907" s="66"/>
      <c r="V907" s="66"/>
      <c r="W907" s="66"/>
      <c r="X907" s="66"/>
      <c r="Y907" s="66"/>
    </row>
    <row r="908" spans="5:25" x14ac:dyDescent="0.2">
      <c r="E908" s="66"/>
      <c r="F908" s="96"/>
      <c r="G908" s="66"/>
      <c r="H908" s="96"/>
      <c r="I908" s="66"/>
      <c r="J908" s="66"/>
      <c r="K908" s="66"/>
      <c r="L908" s="96"/>
      <c r="R908" s="66"/>
      <c r="S908" s="66"/>
      <c r="T908" s="66"/>
      <c r="U908" s="66"/>
      <c r="V908" s="66"/>
      <c r="W908" s="66"/>
      <c r="X908" s="66"/>
      <c r="Y908" s="66"/>
    </row>
    <row r="909" spans="5:25" x14ac:dyDescent="0.2">
      <c r="E909" s="66"/>
      <c r="F909" s="96"/>
      <c r="G909" s="66"/>
      <c r="H909" s="96"/>
      <c r="I909" s="66"/>
      <c r="J909" s="66"/>
      <c r="K909" s="66"/>
      <c r="L909" s="96"/>
      <c r="R909" s="66"/>
      <c r="S909" s="66"/>
      <c r="T909" s="66"/>
      <c r="U909" s="66"/>
      <c r="V909" s="66"/>
      <c r="W909" s="66"/>
      <c r="X909" s="66"/>
      <c r="Y909" s="66"/>
    </row>
    <row r="910" spans="5:25" x14ac:dyDescent="0.2">
      <c r="E910" s="66"/>
      <c r="F910" s="96"/>
      <c r="G910" s="66"/>
      <c r="H910" s="96"/>
      <c r="I910" s="66"/>
      <c r="J910" s="66"/>
      <c r="K910" s="66"/>
      <c r="L910" s="96"/>
      <c r="R910" s="66"/>
      <c r="S910" s="66"/>
      <c r="T910" s="66"/>
      <c r="U910" s="66"/>
      <c r="V910" s="66"/>
      <c r="W910" s="66"/>
      <c r="X910" s="66"/>
      <c r="Y910" s="66"/>
    </row>
    <row r="911" spans="5:25" x14ac:dyDescent="0.2">
      <c r="E911" s="66"/>
      <c r="F911" s="96"/>
      <c r="G911" s="66"/>
      <c r="H911" s="96"/>
      <c r="I911" s="66"/>
      <c r="J911" s="66"/>
      <c r="K911" s="66"/>
      <c r="L911" s="96"/>
      <c r="R911" s="66"/>
      <c r="S911" s="66"/>
      <c r="T911" s="66"/>
      <c r="U911" s="66"/>
      <c r="V911" s="66"/>
      <c r="W911" s="66"/>
      <c r="X911" s="66"/>
      <c r="Y911" s="66"/>
    </row>
    <row r="912" spans="5:25" x14ac:dyDescent="0.2">
      <c r="E912" s="66"/>
      <c r="F912" s="96"/>
      <c r="G912" s="66"/>
      <c r="H912" s="96"/>
      <c r="I912" s="66"/>
      <c r="J912" s="66"/>
      <c r="K912" s="66"/>
      <c r="L912" s="96"/>
      <c r="R912" s="66"/>
      <c r="S912" s="66"/>
      <c r="T912" s="66"/>
      <c r="U912" s="66"/>
      <c r="V912" s="66"/>
      <c r="W912" s="66"/>
      <c r="X912" s="66"/>
      <c r="Y912" s="66"/>
    </row>
    <row r="913" spans="5:25" x14ac:dyDescent="0.2">
      <c r="E913" s="66"/>
      <c r="F913" s="96"/>
      <c r="G913" s="66"/>
      <c r="H913" s="96"/>
      <c r="I913" s="66"/>
      <c r="J913" s="66"/>
      <c r="K913" s="66"/>
      <c r="L913" s="96"/>
      <c r="R913" s="66"/>
      <c r="S913" s="66"/>
      <c r="T913" s="66"/>
      <c r="U913" s="66"/>
      <c r="V913" s="66"/>
      <c r="W913" s="66"/>
      <c r="X913" s="66"/>
      <c r="Y913" s="66"/>
    </row>
    <row r="914" spans="5:25" x14ac:dyDescent="0.2">
      <c r="E914" s="66"/>
      <c r="F914" s="96"/>
      <c r="G914" s="66"/>
      <c r="H914" s="96"/>
      <c r="I914" s="66"/>
      <c r="J914" s="66"/>
      <c r="K914" s="66"/>
      <c r="L914" s="96"/>
      <c r="R914" s="66"/>
      <c r="S914" s="66"/>
      <c r="T914" s="66"/>
      <c r="U914" s="66"/>
      <c r="V914" s="66"/>
      <c r="W914" s="66"/>
      <c r="X914" s="66"/>
      <c r="Y914" s="66"/>
    </row>
    <row r="915" spans="5:25" x14ac:dyDescent="0.2">
      <c r="E915" s="66"/>
      <c r="F915" s="96"/>
      <c r="G915" s="66"/>
      <c r="H915" s="96"/>
      <c r="I915" s="66"/>
      <c r="J915" s="66"/>
      <c r="K915" s="66"/>
      <c r="L915" s="96"/>
      <c r="R915" s="66"/>
      <c r="S915" s="66"/>
      <c r="T915" s="66"/>
      <c r="U915" s="66"/>
      <c r="V915" s="66"/>
      <c r="W915" s="66"/>
      <c r="X915" s="66"/>
      <c r="Y915" s="66"/>
    </row>
    <row r="916" spans="5:25" x14ac:dyDescent="0.2">
      <c r="E916" s="66"/>
      <c r="F916" s="96"/>
      <c r="G916" s="66"/>
      <c r="H916" s="96"/>
      <c r="I916" s="66"/>
      <c r="J916" s="66"/>
      <c r="K916" s="66"/>
      <c r="L916" s="96"/>
      <c r="R916" s="66"/>
      <c r="S916" s="66"/>
      <c r="T916" s="66"/>
      <c r="U916" s="66"/>
      <c r="V916" s="66"/>
      <c r="W916" s="66"/>
      <c r="X916" s="66"/>
      <c r="Y916" s="66"/>
    </row>
    <row r="917" spans="5:25" x14ac:dyDescent="0.2">
      <c r="E917" s="66"/>
      <c r="F917" s="96"/>
      <c r="G917" s="66"/>
      <c r="H917" s="96"/>
      <c r="I917" s="66"/>
      <c r="J917" s="66"/>
      <c r="K917" s="66"/>
      <c r="L917" s="96"/>
      <c r="R917" s="66"/>
      <c r="S917" s="66"/>
      <c r="T917" s="66"/>
      <c r="U917" s="66"/>
      <c r="V917" s="66"/>
      <c r="W917" s="66"/>
      <c r="X917" s="66"/>
      <c r="Y917" s="66"/>
    </row>
    <row r="918" spans="5:25" x14ac:dyDescent="0.2">
      <c r="E918" s="66"/>
      <c r="F918" s="96"/>
      <c r="G918" s="66"/>
      <c r="H918" s="96"/>
      <c r="I918" s="66"/>
      <c r="J918" s="66"/>
      <c r="K918" s="66"/>
      <c r="L918" s="96"/>
      <c r="R918" s="66"/>
      <c r="S918" s="66"/>
      <c r="T918" s="66"/>
      <c r="U918" s="66"/>
      <c r="V918" s="66"/>
      <c r="W918" s="66"/>
      <c r="X918" s="66"/>
      <c r="Y918" s="66"/>
    </row>
    <row r="919" spans="5:25" x14ac:dyDescent="0.2">
      <c r="E919" s="66"/>
      <c r="F919" s="96"/>
      <c r="G919" s="66"/>
      <c r="H919" s="96"/>
      <c r="I919" s="66"/>
      <c r="J919" s="66"/>
      <c r="K919" s="66"/>
      <c r="L919" s="96"/>
      <c r="R919" s="66"/>
      <c r="S919" s="66"/>
      <c r="T919" s="66"/>
      <c r="U919" s="66"/>
      <c r="V919" s="66"/>
      <c r="W919" s="66"/>
      <c r="X919" s="66"/>
      <c r="Y919" s="66"/>
    </row>
    <row r="920" spans="5:25" x14ac:dyDescent="0.2">
      <c r="E920" s="66"/>
      <c r="F920" s="96"/>
      <c r="G920" s="66"/>
      <c r="H920" s="96"/>
      <c r="I920" s="66"/>
      <c r="J920" s="66"/>
      <c r="K920" s="66"/>
      <c r="L920" s="96"/>
      <c r="R920" s="66"/>
      <c r="S920" s="66"/>
      <c r="T920" s="66"/>
      <c r="U920" s="66"/>
      <c r="V920" s="66"/>
      <c r="W920" s="66"/>
      <c r="X920" s="66"/>
      <c r="Y920" s="66"/>
    </row>
    <row r="921" spans="5:25" x14ac:dyDescent="0.2">
      <c r="E921" s="66"/>
      <c r="F921" s="96"/>
      <c r="G921" s="66"/>
      <c r="H921" s="96"/>
      <c r="I921" s="66"/>
      <c r="J921" s="66"/>
      <c r="K921" s="66"/>
      <c r="L921" s="96"/>
      <c r="R921" s="66"/>
      <c r="S921" s="66"/>
      <c r="T921" s="66"/>
      <c r="U921" s="66"/>
      <c r="V921" s="66"/>
      <c r="W921" s="66"/>
      <c r="X921" s="66"/>
      <c r="Y921" s="66"/>
    </row>
    <row r="922" spans="5:25" x14ac:dyDescent="0.2">
      <c r="E922" s="66"/>
      <c r="F922" s="96"/>
      <c r="G922" s="66"/>
      <c r="H922" s="96"/>
      <c r="I922" s="66"/>
      <c r="J922" s="66"/>
      <c r="K922" s="66"/>
      <c r="L922" s="96"/>
      <c r="R922" s="66"/>
      <c r="S922" s="66"/>
      <c r="T922" s="66"/>
      <c r="U922" s="66"/>
      <c r="V922" s="66"/>
      <c r="W922" s="66"/>
      <c r="X922" s="66"/>
      <c r="Y922" s="66"/>
    </row>
    <row r="923" spans="5:25" x14ac:dyDescent="0.2">
      <c r="E923" s="66"/>
      <c r="F923" s="96"/>
      <c r="G923" s="66"/>
      <c r="H923" s="96"/>
      <c r="I923" s="66"/>
      <c r="J923" s="66"/>
      <c r="K923" s="66"/>
      <c r="L923" s="96"/>
      <c r="R923" s="66"/>
      <c r="S923" s="66"/>
      <c r="T923" s="66"/>
      <c r="U923" s="66"/>
      <c r="V923" s="66"/>
      <c r="W923" s="66"/>
      <c r="X923" s="66"/>
      <c r="Y923" s="66"/>
    </row>
    <row r="924" spans="5:25" x14ac:dyDescent="0.2">
      <c r="E924" s="66"/>
      <c r="F924" s="96"/>
      <c r="G924" s="66"/>
      <c r="H924" s="96"/>
      <c r="I924" s="66"/>
      <c r="J924" s="66"/>
      <c r="K924" s="66"/>
      <c r="L924" s="96"/>
      <c r="R924" s="66"/>
      <c r="S924" s="66"/>
      <c r="T924" s="66"/>
      <c r="U924" s="66"/>
      <c r="V924" s="66"/>
      <c r="W924" s="66"/>
      <c r="X924" s="66"/>
      <c r="Y924" s="66"/>
    </row>
    <row r="925" spans="5:25" x14ac:dyDescent="0.2">
      <c r="E925" s="66"/>
      <c r="F925" s="96"/>
      <c r="G925" s="66"/>
      <c r="H925" s="96"/>
      <c r="I925" s="66"/>
      <c r="J925" s="66"/>
      <c r="K925" s="66"/>
      <c r="L925" s="96"/>
      <c r="R925" s="66"/>
      <c r="S925" s="66"/>
      <c r="T925" s="66"/>
      <c r="U925" s="66"/>
      <c r="V925" s="66"/>
      <c r="W925" s="66"/>
      <c r="X925" s="66"/>
      <c r="Y925" s="66"/>
    </row>
    <row r="926" spans="5:25" x14ac:dyDescent="0.2">
      <c r="E926" s="66"/>
      <c r="F926" s="96"/>
      <c r="G926" s="66"/>
      <c r="H926" s="96"/>
      <c r="I926" s="66"/>
      <c r="J926" s="66"/>
      <c r="K926" s="66"/>
      <c r="L926" s="96"/>
      <c r="R926" s="66"/>
      <c r="S926" s="66"/>
      <c r="T926" s="66"/>
      <c r="U926" s="66"/>
      <c r="V926" s="66"/>
      <c r="W926" s="66"/>
      <c r="X926" s="66"/>
      <c r="Y926" s="66"/>
    </row>
    <row r="927" spans="5:25" x14ac:dyDescent="0.2">
      <c r="E927" s="66"/>
      <c r="F927" s="96"/>
      <c r="G927" s="66"/>
      <c r="H927" s="96"/>
      <c r="I927" s="66"/>
      <c r="J927" s="66"/>
      <c r="K927" s="66"/>
      <c r="L927" s="96"/>
      <c r="R927" s="66"/>
      <c r="S927" s="66"/>
      <c r="T927" s="66"/>
      <c r="U927" s="66"/>
      <c r="V927" s="66"/>
      <c r="W927" s="66"/>
      <c r="X927" s="66"/>
      <c r="Y927" s="66"/>
    </row>
    <row r="928" spans="5:25" x14ac:dyDescent="0.2">
      <c r="E928" s="66"/>
      <c r="F928" s="96"/>
      <c r="G928" s="66"/>
      <c r="H928" s="96"/>
      <c r="I928" s="66"/>
      <c r="J928" s="66"/>
      <c r="K928" s="66"/>
      <c r="L928" s="96"/>
      <c r="R928" s="66"/>
      <c r="S928" s="66"/>
      <c r="T928" s="66"/>
      <c r="U928" s="66"/>
      <c r="V928" s="66"/>
      <c r="W928" s="66"/>
      <c r="X928" s="66"/>
      <c r="Y928" s="66"/>
    </row>
    <row r="929" spans="5:25" x14ac:dyDescent="0.2">
      <c r="E929" s="66"/>
      <c r="F929" s="96"/>
      <c r="G929" s="66"/>
      <c r="H929" s="96"/>
      <c r="I929" s="66"/>
      <c r="J929" s="66"/>
      <c r="K929" s="66"/>
      <c r="L929" s="96"/>
      <c r="R929" s="66"/>
      <c r="S929" s="66"/>
      <c r="T929" s="66"/>
      <c r="U929" s="66"/>
      <c r="V929" s="66"/>
      <c r="W929" s="66"/>
      <c r="X929" s="66"/>
      <c r="Y929" s="66"/>
    </row>
    <row r="930" spans="5:25" x14ac:dyDescent="0.2">
      <c r="E930" s="66"/>
      <c r="F930" s="96"/>
      <c r="G930" s="66"/>
      <c r="H930" s="96"/>
      <c r="I930" s="66"/>
      <c r="J930" s="66"/>
      <c r="K930" s="66"/>
      <c r="L930" s="96"/>
      <c r="R930" s="66"/>
      <c r="S930" s="66"/>
      <c r="T930" s="66"/>
      <c r="U930" s="66"/>
      <c r="V930" s="66"/>
      <c r="W930" s="66"/>
      <c r="X930" s="66"/>
      <c r="Y930" s="66"/>
    </row>
    <row r="931" spans="5:25" x14ac:dyDescent="0.2">
      <c r="E931" s="66"/>
      <c r="F931" s="96"/>
      <c r="G931" s="66"/>
      <c r="H931" s="96"/>
      <c r="I931" s="66"/>
      <c r="J931" s="66"/>
      <c r="K931" s="66"/>
      <c r="L931" s="96"/>
      <c r="R931" s="66"/>
      <c r="S931" s="66"/>
      <c r="T931" s="66"/>
      <c r="U931" s="66"/>
      <c r="V931" s="66"/>
      <c r="W931" s="66"/>
      <c r="X931" s="66"/>
      <c r="Y931" s="66"/>
    </row>
    <row r="932" spans="5:25" x14ac:dyDescent="0.2">
      <c r="E932" s="66"/>
      <c r="F932" s="96"/>
      <c r="G932" s="66"/>
      <c r="H932" s="96"/>
      <c r="I932" s="66"/>
      <c r="J932" s="66"/>
      <c r="K932" s="66"/>
      <c r="L932" s="96"/>
      <c r="R932" s="66"/>
      <c r="S932" s="66"/>
      <c r="T932" s="66"/>
      <c r="U932" s="66"/>
      <c r="V932" s="66"/>
      <c r="W932" s="66"/>
      <c r="X932" s="66"/>
      <c r="Y932" s="66"/>
    </row>
    <row r="933" spans="5:25" x14ac:dyDescent="0.2">
      <c r="E933" s="66"/>
      <c r="F933" s="96"/>
      <c r="G933" s="66"/>
      <c r="H933" s="96"/>
      <c r="I933" s="66"/>
      <c r="J933" s="66"/>
      <c r="K933" s="66"/>
      <c r="L933" s="96"/>
      <c r="R933" s="66"/>
      <c r="S933" s="66"/>
      <c r="T933" s="66"/>
      <c r="U933" s="66"/>
      <c r="V933" s="66"/>
      <c r="W933" s="66"/>
      <c r="X933" s="66"/>
      <c r="Y933" s="66"/>
    </row>
    <row r="934" spans="5:25" x14ac:dyDescent="0.2">
      <c r="E934" s="66"/>
      <c r="F934" s="96"/>
      <c r="G934" s="66"/>
      <c r="H934" s="96"/>
      <c r="I934" s="66"/>
      <c r="J934" s="66"/>
      <c r="K934" s="66"/>
      <c r="L934" s="96"/>
      <c r="R934" s="66"/>
      <c r="S934" s="66"/>
      <c r="T934" s="66"/>
      <c r="U934" s="66"/>
      <c r="V934" s="66"/>
      <c r="W934" s="66"/>
      <c r="X934" s="66"/>
      <c r="Y934" s="66"/>
    </row>
    <row r="935" spans="5:25" x14ac:dyDescent="0.2">
      <c r="E935" s="66"/>
      <c r="F935" s="96"/>
      <c r="G935" s="66"/>
      <c r="H935" s="96"/>
      <c r="I935" s="66"/>
      <c r="J935" s="66"/>
      <c r="K935" s="66"/>
      <c r="L935" s="96"/>
      <c r="R935" s="66"/>
      <c r="S935" s="66"/>
      <c r="T935" s="66"/>
      <c r="U935" s="66"/>
      <c r="V935" s="66"/>
      <c r="W935" s="66"/>
      <c r="X935" s="66"/>
      <c r="Y935" s="66"/>
    </row>
    <row r="936" spans="5:25" x14ac:dyDescent="0.2">
      <c r="E936" s="66"/>
      <c r="F936" s="96"/>
      <c r="G936" s="66"/>
      <c r="H936" s="96"/>
      <c r="I936" s="66"/>
      <c r="J936" s="66"/>
      <c r="K936" s="66"/>
      <c r="L936" s="96"/>
      <c r="R936" s="66"/>
      <c r="S936" s="66"/>
      <c r="T936" s="66"/>
      <c r="U936" s="66"/>
      <c r="V936" s="66"/>
      <c r="W936" s="66"/>
      <c r="X936" s="66"/>
      <c r="Y936" s="66"/>
    </row>
    <row r="937" spans="5:25" x14ac:dyDescent="0.2">
      <c r="E937" s="66"/>
      <c r="F937" s="96"/>
      <c r="G937" s="66"/>
      <c r="H937" s="96"/>
      <c r="I937" s="66"/>
      <c r="J937" s="66"/>
      <c r="K937" s="66"/>
      <c r="L937" s="96"/>
      <c r="R937" s="66"/>
      <c r="S937" s="66"/>
      <c r="T937" s="66"/>
      <c r="U937" s="66"/>
      <c r="V937" s="66"/>
      <c r="W937" s="66"/>
      <c r="X937" s="66"/>
      <c r="Y937" s="66"/>
    </row>
    <row r="938" spans="5:25" x14ac:dyDescent="0.2">
      <c r="E938" s="66"/>
      <c r="F938" s="96"/>
      <c r="G938" s="66"/>
      <c r="H938" s="96"/>
      <c r="I938" s="66"/>
      <c r="J938" s="66"/>
      <c r="K938" s="66"/>
      <c r="L938" s="96"/>
      <c r="R938" s="66"/>
      <c r="S938" s="66"/>
      <c r="T938" s="66"/>
      <c r="U938" s="66"/>
      <c r="V938" s="66"/>
      <c r="W938" s="66"/>
      <c r="X938" s="66"/>
      <c r="Y938" s="66"/>
    </row>
    <row r="939" spans="5:25" x14ac:dyDescent="0.2">
      <c r="E939" s="66"/>
      <c r="F939" s="96"/>
      <c r="G939" s="66"/>
      <c r="H939" s="96"/>
      <c r="I939" s="66"/>
      <c r="J939" s="66"/>
      <c r="K939" s="66"/>
      <c r="L939" s="96"/>
      <c r="R939" s="66"/>
      <c r="S939" s="66"/>
      <c r="T939" s="66"/>
      <c r="U939" s="66"/>
      <c r="V939" s="66"/>
      <c r="W939" s="66"/>
      <c r="X939" s="66"/>
      <c r="Y939" s="66"/>
    </row>
    <row r="940" spans="5:25" x14ac:dyDescent="0.2">
      <c r="E940" s="66"/>
      <c r="F940" s="96"/>
      <c r="G940" s="66"/>
      <c r="H940" s="96"/>
      <c r="I940" s="66"/>
      <c r="J940" s="66"/>
      <c r="K940" s="66"/>
      <c r="L940" s="96"/>
      <c r="R940" s="66"/>
      <c r="S940" s="66"/>
      <c r="T940" s="66"/>
      <c r="U940" s="66"/>
      <c r="V940" s="66"/>
      <c r="W940" s="66"/>
      <c r="X940" s="66"/>
      <c r="Y940" s="66"/>
    </row>
    <row r="941" spans="5:25" x14ac:dyDescent="0.2">
      <c r="E941" s="66"/>
      <c r="F941" s="96"/>
      <c r="G941" s="66"/>
      <c r="H941" s="96"/>
      <c r="I941" s="66"/>
      <c r="J941" s="66"/>
      <c r="K941" s="66"/>
      <c r="L941" s="96"/>
      <c r="R941" s="66"/>
      <c r="S941" s="66"/>
      <c r="T941" s="66"/>
      <c r="U941" s="66"/>
      <c r="V941" s="66"/>
      <c r="W941" s="66"/>
      <c r="X941" s="66"/>
      <c r="Y941" s="66"/>
    </row>
    <row r="942" spans="5:25" x14ac:dyDescent="0.2">
      <c r="E942" s="66"/>
      <c r="F942" s="96"/>
      <c r="G942" s="66"/>
      <c r="H942" s="96"/>
      <c r="I942" s="66"/>
      <c r="J942" s="66"/>
      <c r="K942" s="66"/>
      <c r="L942" s="96"/>
      <c r="R942" s="66"/>
      <c r="S942" s="66"/>
      <c r="T942" s="66"/>
      <c r="U942" s="66"/>
      <c r="V942" s="66"/>
      <c r="W942" s="66"/>
      <c r="X942" s="66"/>
      <c r="Y942" s="66"/>
    </row>
    <row r="943" spans="5:25" x14ac:dyDescent="0.2">
      <c r="E943" s="66"/>
      <c r="F943" s="96"/>
      <c r="G943" s="66"/>
      <c r="H943" s="96"/>
      <c r="I943" s="66"/>
      <c r="J943" s="66"/>
      <c r="K943" s="66"/>
      <c r="L943" s="96"/>
      <c r="R943" s="66"/>
      <c r="S943" s="66"/>
      <c r="T943" s="66"/>
      <c r="U943" s="66"/>
      <c r="V943" s="66"/>
      <c r="W943" s="66"/>
      <c r="X943" s="66"/>
      <c r="Y943" s="66"/>
    </row>
    <row r="944" spans="5:25" x14ac:dyDescent="0.2">
      <c r="E944" s="66"/>
      <c r="F944" s="96"/>
      <c r="G944" s="66"/>
      <c r="H944" s="96"/>
      <c r="I944" s="66"/>
      <c r="J944" s="66"/>
      <c r="K944" s="66"/>
      <c r="L944" s="96"/>
      <c r="R944" s="66"/>
      <c r="S944" s="66"/>
      <c r="T944" s="66"/>
      <c r="U944" s="66"/>
      <c r="V944" s="66"/>
      <c r="W944" s="66"/>
      <c r="X944" s="66"/>
      <c r="Y944" s="66"/>
    </row>
    <row r="945" spans="5:25" x14ac:dyDescent="0.2">
      <c r="E945" s="66"/>
      <c r="F945" s="96"/>
      <c r="G945" s="66"/>
      <c r="H945" s="96"/>
      <c r="I945" s="66"/>
      <c r="J945" s="66"/>
      <c r="K945" s="66"/>
      <c r="L945" s="96"/>
      <c r="R945" s="66"/>
      <c r="S945" s="66"/>
      <c r="T945" s="66"/>
      <c r="U945" s="66"/>
      <c r="V945" s="66"/>
      <c r="W945" s="66"/>
      <c r="X945" s="66"/>
      <c r="Y945" s="66"/>
    </row>
    <row r="946" spans="5:25" x14ac:dyDescent="0.2">
      <c r="E946" s="66"/>
      <c r="F946" s="96"/>
      <c r="G946" s="66"/>
      <c r="H946" s="96"/>
      <c r="I946" s="66"/>
      <c r="J946" s="66"/>
      <c r="K946" s="66"/>
      <c r="L946" s="96"/>
      <c r="R946" s="66"/>
      <c r="S946" s="66"/>
      <c r="T946" s="66"/>
      <c r="U946" s="66"/>
      <c r="V946" s="66"/>
      <c r="W946" s="66"/>
      <c r="X946" s="66"/>
      <c r="Y946" s="66"/>
    </row>
    <row r="947" spans="5:25" x14ac:dyDescent="0.2">
      <c r="E947" s="66"/>
      <c r="F947" s="96"/>
      <c r="G947" s="66"/>
      <c r="H947" s="96"/>
      <c r="I947" s="66"/>
      <c r="J947" s="66"/>
      <c r="K947" s="66"/>
      <c r="L947" s="96"/>
      <c r="R947" s="66"/>
      <c r="S947" s="66"/>
      <c r="T947" s="66"/>
      <c r="U947" s="66"/>
      <c r="V947" s="66"/>
      <c r="W947" s="66"/>
      <c r="X947" s="66"/>
      <c r="Y947" s="66"/>
    </row>
    <row r="948" spans="5:25" x14ac:dyDescent="0.2">
      <c r="E948" s="66"/>
      <c r="F948" s="96"/>
      <c r="G948" s="66"/>
      <c r="H948" s="96"/>
      <c r="I948" s="66"/>
      <c r="J948" s="66"/>
      <c r="K948" s="66"/>
      <c r="L948" s="96"/>
      <c r="R948" s="66"/>
      <c r="S948" s="66"/>
      <c r="T948" s="66"/>
      <c r="U948" s="66"/>
      <c r="V948" s="66"/>
      <c r="W948" s="66"/>
      <c r="X948" s="66"/>
      <c r="Y948" s="66"/>
    </row>
    <row r="949" spans="5:25" x14ac:dyDescent="0.2">
      <c r="E949" s="66"/>
      <c r="F949" s="96"/>
      <c r="G949" s="66"/>
      <c r="H949" s="96"/>
      <c r="I949" s="66"/>
      <c r="J949" s="66"/>
      <c r="K949" s="66"/>
      <c r="L949" s="96"/>
      <c r="R949" s="66"/>
      <c r="S949" s="66"/>
      <c r="T949" s="66"/>
      <c r="U949" s="66"/>
      <c r="V949" s="66"/>
      <c r="W949" s="66"/>
      <c r="X949" s="66"/>
      <c r="Y949" s="66"/>
    </row>
    <row r="950" spans="5:25" x14ac:dyDescent="0.2">
      <c r="E950" s="66"/>
      <c r="F950" s="96"/>
      <c r="G950" s="66"/>
      <c r="H950" s="96"/>
      <c r="I950" s="66"/>
      <c r="J950" s="66"/>
      <c r="K950" s="66"/>
      <c r="L950" s="96"/>
      <c r="R950" s="66"/>
      <c r="S950" s="66"/>
      <c r="T950" s="66"/>
      <c r="U950" s="66"/>
      <c r="V950" s="66"/>
      <c r="W950" s="66"/>
      <c r="X950" s="66"/>
      <c r="Y950" s="66"/>
    </row>
    <row r="951" spans="5:25" x14ac:dyDescent="0.2">
      <c r="E951" s="66"/>
      <c r="F951" s="96"/>
      <c r="G951" s="66"/>
      <c r="H951" s="96"/>
      <c r="I951" s="66"/>
      <c r="J951" s="66"/>
      <c r="K951" s="66"/>
      <c r="L951" s="96"/>
      <c r="R951" s="66"/>
      <c r="S951" s="66"/>
      <c r="T951" s="66"/>
      <c r="U951" s="66"/>
      <c r="V951" s="66"/>
      <c r="W951" s="66"/>
      <c r="X951" s="66"/>
      <c r="Y951" s="66"/>
    </row>
    <row r="952" spans="5:25" x14ac:dyDescent="0.2">
      <c r="E952" s="66"/>
      <c r="F952" s="96"/>
      <c r="G952" s="66"/>
      <c r="H952" s="96"/>
      <c r="I952" s="66"/>
      <c r="J952" s="66"/>
      <c r="K952" s="66"/>
      <c r="L952" s="96"/>
      <c r="R952" s="66"/>
      <c r="S952" s="66"/>
      <c r="T952" s="66"/>
      <c r="U952" s="66"/>
      <c r="V952" s="66"/>
      <c r="W952" s="66"/>
      <c r="X952" s="66"/>
      <c r="Y952" s="66"/>
    </row>
    <row r="953" spans="5:25" x14ac:dyDescent="0.2">
      <c r="E953" s="66"/>
      <c r="F953" s="96"/>
      <c r="G953" s="66"/>
      <c r="H953" s="96"/>
      <c r="I953" s="66"/>
      <c r="J953" s="66"/>
      <c r="K953" s="66"/>
      <c r="L953" s="96"/>
      <c r="R953" s="66"/>
      <c r="S953" s="66"/>
      <c r="T953" s="66"/>
      <c r="U953" s="66"/>
      <c r="V953" s="66"/>
      <c r="W953" s="66"/>
      <c r="X953" s="66"/>
      <c r="Y953" s="66"/>
    </row>
    <row r="954" spans="5:25" x14ac:dyDescent="0.2">
      <c r="E954" s="66"/>
      <c r="F954" s="96"/>
      <c r="G954" s="66"/>
      <c r="H954" s="96"/>
      <c r="I954" s="66"/>
      <c r="J954" s="66"/>
      <c r="K954" s="66"/>
      <c r="L954" s="96"/>
      <c r="R954" s="66"/>
      <c r="S954" s="66"/>
      <c r="T954" s="66"/>
      <c r="U954" s="66"/>
      <c r="V954" s="66"/>
      <c r="W954" s="66"/>
      <c r="X954" s="66"/>
      <c r="Y954" s="66"/>
    </row>
    <row r="955" spans="5:25" x14ac:dyDescent="0.2">
      <c r="E955" s="66"/>
      <c r="F955" s="96"/>
      <c r="G955" s="66"/>
      <c r="H955" s="96"/>
      <c r="I955" s="66"/>
      <c r="J955" s="66"/>
      <c r="K955" s="66"/>
      <c r="L955" s="96"/>
      <c r="R955" s="66"/>
      <c r="S955" s="66"/>
      <c r="T955" s="66"/>
      <c r="U955" s="66"/>
      <c r="V955" s="66"/>
      <c r="W955" s="66"/>
      <c r="X955" s="66"/>
      <c r="Y955" s="66"/>
    </row>
    <row r="956" spans="5:25" x14ac:dyDescent="0.2">
      <c r="E956" s="66"/>
      <c r="F956" s="96"/>
      <c r="G956" s="66"/>
      <c r="H956" s="96"/>
      <c r="I956" s="66"/>
      <c r="J956" s="66"/>
      <c r="K956" s="66"/>
      <c r="L956" s="96"/>
      <c r="R956" s="66"/>
      <c r="S956" s="66"/>
      <c r="T956" s="66"/>
      <c r="U956" s="66"/>
      <c r="V956" s="66"/>
      <c r="W956" s="66"/>
      <c r="X956" s="66"/>
      <c r="Y956" s="66"/>
    </row>
    <row r="957" spans="5:25" x14ac:dyDescent="0.2">
      <c r="E957" s="66"/>
      <c r="F957" s="96"/>
      <c r="G957" s="66"/>
      <c r="H957" s="96"/>
      <c r="I957" s="66"/>
      <c r="J957" s="66"/>
      <c r="K957" s="66"/>
      <c r="L957" s="96"/>
      <c r="R957" s="66"/>
      <c r="S957" s="66"/>
      <c r="T957" s="66"/>
      <c r="U957" s="66"/>
      <c r="V957" s="66"/>
      <c r="W957" s="66"/>
      <c r="X957" s="66"/>
      <c r="Y957" s="66"/>
    </row>
    <row r="958" spans="5:25" x14ac:dyDescent="0.2">
      <c r="E958" s="66"/>
      <c r="F958" s="96"/>
      <c r="G958" s="66"/>
      <c r="H958" s="96"/>
      <c r="I958" s="66"/>
      <c r="J958" s="66"/>
      <c r="K958" s="66"/>
      <c r="L958" s="96"/>
      <c r="R958" s="66"/>
      <c r="S958" s="66"/>
      <c r="T958" s="66"/>
      <c r="U958" s="66"/>
      <c r="V958" s="66"/>
      <c r="W958" s="66"/>
      <c r="X958" s="66"/>
      <c r="Y958" s="66"/>
    </row>
    <row r="959" spans="5:25" x14ac:dyDescent="0.2">
      <c r="E959" s="66"/>
      <c r="F959" s="96"/>
      <c r="G959" s="66"/>
      <c r="H959" s="96"/>
      <c r="I959" s="66"/>
      <c r="J959" s="66"/>
      <c r="K959" s="66"/>
      <c r="L959" s="96"/>
      <c r="R959" s="66"/>
      <c r="S959" s="66"/>
      <c r="T959" s="66"/>
      <c r="U959" s="66"/>
      <c r="V959" s="66"/>
      <c r="W959" s="66"/>
      <c r="X959" s="66"/>
      <c r="Y959" s="66"/>
    </row>
    <row r="960" spans="5:25" x14ac:dyDescent="0.2">
      <c r="E960" s="66"/>
      <c r="F960" s="96"/>
      <c r="G960" s="66"/>
      <c r="H960" s="96"/>
      <c r="I960" s="66"/>
      <c r="J960" s="66"/>
      <c r="K960" s="66"/>
      <c r="L960" s="96"/>
      <c r="R960" s="66"/>
      <c r="S960" s="66"/>
      <c r="T960" s="66"/>
      <c r="U960" s="66"/>
      <c r="V960" s="66"/>
      <c r="W960" s="66"/>
      <c r="X960" s="66"/>
      <c r="Y960" s="66"/>
    </row>
    <row r="961" spans="5:25" x14ac:dyDescent="0.2">
      <c r="E961" s="66"/>
      <c r="F961" s="96"/>
      <c r="G961" s="66"/>
      <c r="H961" s="96"/>
      <c r="I961" s="66"/>
      <c r="J961" s="66"/>
      <c r="K961" s="66"/>
      <c r="L961" s="96"/>
      <c r="R961" s="66"/>
      <c r="S961" s="66"/>
      <c r="T961" s="66"/>
      <c r="U961" s="66"/>
      <c r="V961" s="66"/>
      <c r="W961" s="66"/>
      <c r="X961" s="66"/>
      <c r="Y961" s="66"/>
    </row>
    <row r="962" spans="5:25" x14ac:dyDescent="0.2">
      <c r="E962" s="66"/>
      <c r="F962" s="96"/>
      <c r="G962" s="66"/>
      <c r="H962" s="96"/>
      <c r="I962" s="66"/>
      <c r="J962" s="66"/>
      <c r="K962" s="66"/>
      <c r="L962" s="96"/>
      <c r="R962" s="66"/>
      <c r="S962" s="66"/>
      <c r="T962" s="66"/>
      <c r="U962" s="66"/>
      <c r="V962" s="66"/>
      <c r="W962" s="66"/>
      <c r="X962" s="66"/>
      <c r="Y962" s="66"/>
    </row>
    <row r="963" spans="5:25" x14ac:dyDescent="0.2">
      <c r="E963" s="66"/>
      <c r="F963" s="96"/>
      <c r="G963" s="66"/>
      <c r="H963" s="96"/>
      <c r="I963" s="66"/>
      <c r="J963" s="66"/>
      <c r="K963" s="66"/>
      <c r="L963" s="96"/>
      <c r="R963" s="66"/>
      <c r="S963" s="66"/>
      <c r="T963" s="66"/>
      <c r="U963" s="66"/>
      <c r="V963" s="66"/>
      <c r="W963" s="66"/>
      <c r="X963" s="66"/>
      <c r="Y963" s="66"/>
    </row>
    <row r="964" spans="5:25" x14ac:dyDescent="0.2">
      <c r="E964" s="66"/>
      <c r="F964" s="96"/>
      <c r="G964" s="66"/>
      <c r="H964" s="96"/>
      <c r="I964" s="66"/>
      <c r="J964" s="66"/>
      <c r="K964" s="66"/>
      <c r="L964" s="96"/>
      <c r="R964" s="66"/>
      <c r="S964" s="66"/>
      <c r="T964" s="66"/>
      <c r="U964" s="66"/>
      <c r="V964" s="66"/>
      <c r="W964" s="66"/>
      <c r="X964" s="66"/>
      <c r="Y964" s="66"/>
    </row>
    <row r="965" spans="5:25" x14ac:dyDescent="0.2">
      <c r="E965" s="66"/>
      <c r="F965" s="96"/>
      <c r="G965" s="66"/>
      <c r="H965" s="96"/>
      <c r="I965" s="66"/>
      <c r="J965" s="66"/>
      <c r="K965" s="66"/>
      <c r="L965" s="96"/>
      <c r="R965" s="66"/>
      <c r="S965" s="66"/>
      <c r="T965" s="66"/>
      <c r="U965" s="66"/>
      <c r="V965" s="66"/>
      <c r="W965" s="66"/>
      <c r="X965" s="66"/>
      <c r="Y965" s="66"/>
    </row>
    <row r="966" spans="5:25" x14ac:dyDescent="0.2">
      <c r="E966" s="66"/>
      <c r="F966" s="96"/>
      <c r="G966" s="66"/>
      <c r="H966" s="96"/>
      <c r="I966" s="66"/>
      <c r="J966" s="66"/>
      <c r="K966" s="66"/>
      <c r="L966" s="96"/>
      <c r="R966" s="66"/>
      <c r="S966" s="66"/>
      <c r="T966" s="66"/>
      <c r="U966" s="66"/>
      <c r="V966" s="66"/>
      <c r="W966" s="66"/>
      <c r="X966" s="66"/>
      <c r="Y966" s="66"/>
    </row>
    <row r="967" spans="5:25" x14ac:dyDescent="0.2">
      <c r="E967" s="66"/>
      <c r="F967" s="96"/>
      <c r="G967" s="66"/>
      <c r="H967" s="96"/>
      <c r="I967" s="66"/>
      <c r="J967" s="66"/>
      <c r="K967" s="66"/>
      <c r="L967" s="96"/>
      <c r="R967" s="66"/>
      <c r="S967" s="66"/>
      <c r="T967" s="66"/>
      <c r="U967" s="66"/>
      <c r="V967" s="66"/>
      <c r="W967" s="66"/>
      <c r="X967" s="66"/>
      <c r="Y967" s="66"/>
    </row>
    <row r="968" spans="5:25" x14ac:dyDescent="0.2">
      <c r="E968" s="66"/>
      <c r="F968" s="96"/>
      <c r="G968" s="66"/>
      <c r="H968" s="96"/>
      <c r="I968" s="66"/>
      <c r="J968" s="66"/>
      <c r="K968" s="66"/>
      <c r="L968" s="96"/>
      <c r="R968" s="66"/>
      <c r="S968" s="66"/>
      <c r="T968" s="66"/>
      <c r="U968" s="66"/>
      <c r="V968" s="66"/>
      <c r="W968" s="66"/>
      <c r="X968" s="66"/>
      <c r="Y968" s="66"/>
    </row>
    <row r="969" spans="5:25" x14ac:dyDescent="0.2">
      <c r="E969" s="66"/>
      <c r="F969" s="96"/>
      <c r="G969" s="66"/>
      <c r="H969" s="96"/>
      <c r="I969" s="66"/>
      <c r="J969" s="66"/>
      <c r="K969" s="66"/>
      <c r="L969" s="96"/>
      <c r="R969" s="66"/>
      <c r="S969" s="66"/>
      <c r="T969" s="66"/>
      <c r="U969" s="66"/>
      <c r="V969" s="66"/>
      <c r="W969" s="66"/>
      <c r="X969" s="66"/>
      <c r="Y969" s="66"/>
    </row>
    <row r="970" spans="5:25" x14ac:dyDescent="0.2">
      <c r="E970" s="66"/>
      <c r="F970" s="96"/>
      <c r="G970" s="66"/>
      <c r="H970" s="96"/>
      <c r="I970" s="66"/>
      <c r="J970" s="66"/>
      <c r="K970" s="66"/>
      <c r="L970" s="96"/>
      <c r="R970" s="66"/>
      <c r="S970" s="66"/>
      <c r="T970" s="66"/>
      <c r="U970" s="66"/>
      <c r="V970" s="66"/>
      <c r="W970" s="66"/>
      <c r="X970" s="66"/>
      <c r="Y970" s="66"/>
    </row>
    <row r="971" spans="5:25" x14ac:dyDescent="0.2">
      <c r="E971" s="66"/>
      <c r="F971" s="96"/>
      <c r="G971" s="66"/>
      <c r="H971" s="96"/>
      <c r="I971" s="66"/>
      <c r="J971" s="66"/>
      <c r="K971" s="66"/>
      <c r="L971" s="96"/>
      <c r="R971" s="66"/>
      <c r="S971" s="66"/>
      <c r="T971" s="66"/>
      <c r="U971" s="66"/>
      <c r="V971" s="66"/>
      <c r="W971" s="66"/>
      <c r="X971" s="66"/>
      <c r="Y971" s="66"/>
    </row>
    <row r="972" spans="5:25" x14ac:dyDescent="0.2">
      <c r="E972" s="66"/>
      <c r="F972" s="96"/>
      <c r="G972" s="66"/>
      <c r="H972" s="96"/>
      <c r="I972" s="66"/>
      <c r="J972" s="66"/>
      <c r="K972" s="66"/>
      <c r="L972" s="96"/>
      <c r="R972" s="66"/>
      <c r="S972" s="66"/>
      <c r="T972" s="66"/>
      <c r="U972" s="66"/>
      <c r="V972" s="66"/>
      <c r="W972" s="66"/>
      <c r="X972" s="66"/>
      <c r="Y972" s="66"/>
    </row>
    <row r="973" spans="5:25" x14ac:dyDescent="0.2">
      <c r="E973" s="66"/>
      <c r="F973" s="96"/>
      <c r="G973" s="66"/>
      <c r="H973" s="96"/>
      <c r="I973" s="66"/>
      <c r="J973" s="66"/>
      <c r="K973" s="66"/>
      <c r="L973" s="96"/>
      <c r="R973" s="66"/>
      <c r="S973" s="66"/>
      <c r="T973" s="66"/>
      <c r="U973" s="66"/>
      <c r="V973" s="66"/>
      <c r="W973" s="66"/>
      <c r="X973" s="66"/>
      <c r="Y973" s="66"/>
    </row>
    <row r="974" spans="5:25" x14ac:dyDescent="0.2">
      <c r="E974" s="66"/>
      <c r="F974" s="96"/>
      <c r="G974" s="66"/>
      <c r="H974" s="96"/>
      <c r="I974" s="66"/>
      <c r="J974" s="66"/>
      <c r="K974" s="66"/>
      <c r="L974" s="96"/>
      <c r="R974" s="66"/>
      <c r="S974" s="66"/>
      <c r="T974" s="66"/>
      <c r="U974" s="66"/>
      <c r="V974" s="66"/>
      <c r="W974" s="66"/>
      <c r="X974" s="66"/>
      <c r="Y974" s="66"/>
    </row>
    <row r="975" spans="5:25" x14ac:dyDescent="0.2">
      <c r="E975" s="66"/>
      <c r="F975" s="96"/>
      <c r="G975" s="66"/>
      <c r="H975" s="96"/>
      <c r="I975" s="66"/>
      <c r="J975" s="66"/>
      <c r="K975" s="66"/>
      <c r="L975" s="96"/>
      <c r="R975" s="66"/>
      <c r="S975" s="66"/>
      <c r="T975" s="66"/>
      <c r="U975" s="66"/>
      <c r="V975" s="66"/>
      <c r="W975" s="66"/>
      <c r="X975" s="66"/>
      <c r="Y975" s="66"/>
    </row>
    <row r="976" spans="5:25" x14ac:dyDescent="0.2">
      <c r="E976" s="66"/>
      <c r="F976" s="96"/>
      <c r="G976" s="66"/>
      <c r="H976" s="96"/>
      <c r="I976" s="66"/>
      <c r="J976" s="66"/>
      <c r="K976" s="66"/>
      <c r="L976" s="96"/>
      <c r="R976" s="66"/>
      <c r="S976" s="66"/>
      <c r="T976" s="66"/>
      <c r="U976" s="66"/>
      <c r="V976" s="66"/>
      <c r="W976" s="66"/>
      <c r="X976" s="66"/>
      <c r="Y976" s="66"/>
    </row>
    <row r="977" spans="5:25" x14ac:dyDescent="0.2">
      <c r="E977" s="66"/>
      <c r="F977" s="96"/>
      <c r="G977" s="66"/>
      <c r="H977" s="96"/>
      <c r="I977" s="66"/>
      <c r="J977" s="66"/>
      <c r="K977" s="66"/>
      <c r="L977" s="96"/>
      <c r="R977" s="66"/>
      <c r="S977" s="66"/>
      <c r="T977" s="66"/>
      <c r="U977" s="66"/>
      <c r="V977" s="66"/>
      <c r="W977" s="66"/>
      <c r="X977" s="66"/>
      <c r="Y977" s="66"/>
    </row>
    <row r="978" spans="5:25" x14ac:dyDescent="0.2">
      <c r="E978" s="66"/>
      <c r="F978" s="96"/>
      <c r="G978" s="66"/>
      <c r="H978" s="96"/>
      <c r="I978" s="66"/>
      <c r="J978" s="66"/>
      <c r="K978" s="66"/>
      <c r="L978" s="96"/>
      <c r="R978" s="66"/>
      <c r="S978" s="66"/>
      <c r="T978" s="66"/>
      <c r="U978" s="66"/>
      <c r="V978" s="66"/>
      <c r="W978" s="66"/>
      <c r="X978" s="66"/>
      <c r="Y978" s="66"/>
    </row>
    <row r="979" spans="5:25" x14ac:dyDescent="0.2">
      <c r="E979" s="66"/>
      <c r="F979" s="96"/>
      <c r="G979" s="66"/>
      <c r="H979" s="96"/>
      <c r="I979" s="66"/>
      <c r="J979" s="66"/>
      <c r="K979" s="66"/>
      <c r="L979" s="96"/>
      <c r="R979" s="66"/>
      <c r="S979" s="66"/>
      <c r="T979" s="66"/>
      <c r="U979" s="66"/>
      <c r="V979" s="66"/>
      <c r="W979" s="66"/>
      <c r="X979" s="66"/>
      <c r="Y979" s="66"/>
    </row>
    <row r="980" spans="5:25" x14ac:dyDescent="0.2">
      <c r="E980" s="66"/>
      <c r="F980" s="96"/>
      <c r="G980" s="66"/>
      <c r="H980" s="96"/>
      <c r="I980" s="66"/>
      <c r="J980" s="66"/>
      <c r="K980" s="66"/>
      <c r="L980" s="96"/>
      <c r="R980" s="66"/>
      <c r="S980" s="66"/>
      <c r="T980" s="66"/>
      <c r="U980" s="66"/>
      <c r="V980" s="66"/>
      <c r="W980" s="66"/>
      <c r="X980" s="66"/>
      <c r="Y980" s="66"/>
    </row>
    <row r="981" spans="5:25" x14ac:dyDescent="0.2">
      <c r="E981" s="66"/>
      <c r="F981" s="96"/>
      <c r="G981" s="66"/>
      <c r="H981" s="96"/>
      <c r="I981" s="66"/>
      <c r="J981" s="66"/>
      <c r="K981" s="66"/>
      <c r="L981" s="96"/>
      <c r="R981" s="66"/>
      <c r="S981" s="66"/>
      <c r="T981" s="66"/>
      <c r="U981" s="66"/>
      <c r="V981" s="66"/>
      <c r="W981" s="66"/>
      <c r="X981" s="66"/>
      <c r="Y981" s="66"/>
    </row>
    <row r="982" spans="5:25" x14ac:dyDescent="0.2">
      <c r="E982" s="66"/>
      <c r="F982" s="96"/>
      <c r="G982" s="66"/>
      <c r="H982" s="96"/>
      <c r="I982" s="66"/>
      <c r="J982" s="66"/>
      <c r="K982" s="66"/>
      <c r="L982" s="96"/>
      <c r="R982" s="66"/>
      <c r="S982" s="66"/>
      <c r="T982" s="66"/>
      <c r="U982" s="66"/>
      <c r="V982" s="66"/>
      <c r="W982" s="66"/>
      <c r="X982" s="66"/>
      <c r="Y982" s="66"/>
    </row>
    <row r="983" spans="5:25" x14ac:dyDescent="0.2">
      <c r="E983" s="66"/>
      <c r="F983" s="96"/>
      <c r="G983" s="66"/>
      <c r="H983" s="96"/>
      <c r="I983" s="66"/>
      <c r="J983" s="66"/>
      <c r="K983" s="66"/>
      <c r="L983" s="96"/>
      <c r="R983" s="66"/>
      <c r="S983" s="66"/>
      <c r="T983" s="66"/>
      <c r="U983" s="66"/>
      <c r="V983" s="66"/>
      <c r="W983" s="66"/>
      <c r="X983" s="66"/>
      <c r="Y983" s="66"/>
    </row>
    <row r="984" spans="5:25" x14ac:dyDescent="0.2">
      <c r="E984" s="66"/>
      <c r="F984" s="96"/>
      <c r="G984" s="66"/>
      <c r="H984" s="96"/>
      <c r="I984" s="66"/>
      <c r="J984" s="66"/>
      <c r="K984" s="66"/>
      <c r="L984" s="96"/>
      <c r="R984" s="66"/>
      <c r="S984" s="66"/>
      <c r="T984" s="66"/>
      <c r="U984" s="66"/>
      <c r="V984" s="66"/>
      <c r="W984" s="66"/>
      <c r="X984" s="66"/>
      <c r="Y984" s="66"/>
    </row>
    <row r="985" spans="5:25" x14ac:dyDescent="0.2">
      <c r="E985" s="66"/>
      <c r="F985" s="96"/>
      <c r="G985" s="66"/>
      <c r="H985" s="96"/>
      <c r="I985" s="66"/>
      <c r="J985" s="66"/>
      <c r="K985" s="66"/>
      <c r="L985" s="96"/>
      <c r="R985" s="66"/>
      <c r="S985" s="66"/>
      <c r="T985" s="66"/>
      <c r="U985" s="66"/>
      <c r="V985" s="66"/>
      <c r="W985" s="66"/>
      <c r="X985" s="66"/>
      <c r="Y985" s="66"/>
    </row>
    <row r="986" spans="5:25" x14ac:dyDescent="0.2">
      <c r="E986" s="66"/>
      <c r="F986" s="96"/>
      <c r="G986" s="66"/>
      <c r="H986" s="96"/>
      <c r="I986" s="66"/>
      <c r="J986" s="66"/>
      <c r="K986" s="66"/>
      <c r="L986" s="96"/>
      <c r="R986" s="66"/>
      <c r="S986" s="66"/>
      <c r="T986" s="66"/>
      <c r="U986" s="66"/>
      <c r="V986" s="66"/>
      <c r="W986" s="66"/>
      <c r="X986" s="66"/>
      <c r="Y986" s="66"/>
    </row>
    <row r="987" spans="5:25" x14ac:dyDescent="0.2">
      <c r="E987" s="66"/>
      <c r="F987" s="96"/>
      <c r="G987" s="66"/>
      <c r="H987" s="96"/>
      <c r="I987" s="66"/>
      <c r="J987" s="66"/>
      <c r="K987" s="66"/>
      <c r="L987" s="96"/>
      <c r="R987" s="66"/>
      <c r="S987" s="66"/>
      <c r="T987" s="66"/>
      <c r="U987" s="66"/>
      <c r="V987" s="66"/>
      <c r="W987" s="66"/>
      <c r="X987" s="66"/>
      <c r="Y987" s="66"/>
    </row>
    <row r="988" spans="5:25" x14ac:dyDescent="0.2">
      <c r="E988" s="66"/>
      <c r="F988" s="96"/>
      <c r="G988" s="66"/>
      <c r="H988" s="96"/>
      <c r="I988" s="66"/>
      <c r="J988" s="66"/>
      <c r="K988" s="66"/>
      <c r="L988" s="96"/>
      <c r="R988" s="66"/>
      <c r="S988" s="66"/>
      <c r="T988" s="66"/>
      <c r="U988" s="66"/>
      <c r="V988" s="66"/>
      <c r="W988" s="66"/>
      <c r="X988" s="66"/>
      <c r="Y988" s="66"/>
    </row>
    <row r="989" spans="5:25" x14ac:dyDescent="0.2">
      <c r="E989" s="66"/>
      <c r="F989" s="96"/>
      <c r="G989" s="66"/>
      <c r="H989" s="96"/>
      <c r="I989" s="66"/>
      <c r="J989" s="66"/>
      <c r="K989" s="66"/>
      <c r="L989" s="96"/>
      <c r="R989" s="66"/>
      <c r="S989" s="66"/>
      <c r="T989" s="66"/>
      <c r="U989" s="66"/>
      <c r="V989" s="66"/>
      <c r="W989" s="66"/>
      <c r="X989" s="66"/>
      <c r="Y989" s="66"/>
    </row>
    <row r="990" spans="5:25" x14ac:dyDescent="0.2">
      <c r="E990" s="66"/>
      <c r="F990" s="96"/>
      <c r="G990" s="66"/>
      <c r="H990" s="96"/>
      <c r="I990" s="66"/>
      <c r="J990" s="66"/>
      <c r="K990" s="66"/>
      <c r="L990" s="96"/>
      <c r="R990" s="66"/>
      <c r="S990" s="66"/>
      <c r="T990" s="66"/>
      <c r="U990" s="66"/>
      <c r="V990" s="66"/>
      <c r="W990" s="66"/>
      <c r="X990" s="66"/>
      <c r="Y990" s="66"/>
    </row>
    <row r="991" spans="5:25" x14ac:dyDescent="0.2">
      <c r="E991" s="66"/>
      <c r="F991" s="96"/>
      <c r="G991" s="66"/>
      <c r="H991" s="96"/>
      <c r="I991" s="66"/>
      <c r="J991" s="66"/>
      <c r="K991" s="66"/>
      <c r="L991" s="96"/>
      <c r="R991" s="66"/>
      <c r="S991" s="66"/>
      <c r="T991" s="66"/>
      <c r="U991" s="66"/>
      <c r="V991" s="66"/>
      <c r="W991" s="66"/>
      <c r="X991" s="66"/>
      <c r="Y991" s="66"/>
    </row>
    <row r="992" spans="5:25" x14ac:dyDescent="0.2">
      <c r="E992" s="66"/>
      <c r="F992" s="96"/>
      <c r="G992" s="66"/>
      <c r="H992" s="96"/>
      <c r="I992" s="66"/>
      <c r="J992" s="66"/>
      <c r="K992" s="66"/>
      <c r="L992" s="96"/>
      <c r="R992" s="66"/>
      <c r="S992" s="66"/>
      <c r="T992" s="66"/>
      <c r="U992" s="66"/>
      <c r="V992" s="66"/>
      <c r="W992" s="66"/>
      <c r="X992" s="66"/>
      <c r="Y992" s="66"/>
    </row>
    <row r="993" spans="5:25" x14ac:dyDescent="0.2">
      <c r="E993" s="66"/>
      <c r="F993" s="96"/>
      <c r="G993" s="66"/>
      <c r="H993" s="96"/>
      <c r="I993" s="66"/>
      <c r="J993" s="66"/>
      <c r="K993" s="66"/>
      <c r="L993" s="96"/>
      <c r="R993" s="66"/>
      <c r="S993" s="66"/>
      <c r="T993" s="66"/>
      <c r="U993" s="66"/>
      <c r="V993" s="66"/>
      <c r="W993" s="66"/>
      <c r="X993" s="66"/>
      <c r="Y993" s="66"/>
    </row>
    <row r="994" spans="5:25" x14ac:dyDescent="0.2">
      <c r="E994" s="66"/>
      <c r="F994" s="96"/>
      <c r="G994" s="66"/>
      <c r="H994" s="96"/>
      <c r="I994" s="66"/>
      <c r="J994" s="66"/>
      <c r="K994" s="66"/>
      <c r="L994" s="96"/>
      <c r="R994" s="66"/>
      <c r="S994" s="66"/>
      <c r="T994" s="66"/>
      <c r="U994" s="66"/>
      <c r="V994" s="66"/>
      <c r="W994" s="66"/>
      <c r="X994" s="66"/>
      <c r="Y994" s="66"/>
    </row>
    <row r="995" spans="5:25" x14ac:dyDescent="0.2">
      <c r="E995" s="66"/>
      <c r="F995" s="96"/>
      <c r="G995" s="66"/>
      <c r="H995" s="96"/>
      <c r="I995" s="66"/>
      <c r="J995" s="66"/>
      <c r="K995" s="66"/>
      <c r="L995" s="96"/>
      <c r="R995" s="66"/>
      <c r="S995" s="66"/>
      <c r="T995" s="66"/>
      <c r="U995" s="66"/>
      <c r="V995" s="66"/>
      <c r="W995" s="66"/>
      <c r="X995" s="66"/>
      <c r="Y995" s="66"/>
    </row>
    <row r="996" spans="5:25" x14ac:dyDescent="0.2">
      <c r="E996" s="66"/>
      <c r="F996" s="96"/>
      <c r="G996" s="66"/>
      <c r="H996" s="96"/>
      <c r="I996" s="66"/>
      <c r="J996" s="66"/>
      <c r="K996" s="66"/>
      <c r="L996" s="96"/>
      <c r="R996" s="66"/>
      <c r="S996" s="66"/>
      <c r="T996" s="66"/>
      <c r="U996" s="66"/>
      <c r="V996" s="66"/>
      <c r="W996" s="66"/>
      <c r="X996" s="66"/>
      <c r="Y996" s="66"/>
    </row>
    <row r="997" spans="5:25" x14ac:dyDescent="0.2">
      <c r="E997" s="66"/>
      <c r="F997" s="96"/>
      <c r="G997" s="66"/>
      <c r="H997" s="96"/>
      <c r="I997" s="66"/>
      <c r="J997" s="66"/>
      <c r="K997" s="66"/>
      <c r="L997" s="96"/>
      <c r="R997" s="66"/>
      <c r="S997" s="66"/>
      <c r="T997" s="66"/>
      <c r="U997" s="66"/>
      <c r="V997" s="66"/>
      <c r="W997" s="66"/>
      <c r="X997" s="66"/>
      <c r="Y997" s="66"/>
    </row>
    <row r="998" spans="5:25" x14ac:dyDescent="0.2">
      <c r="E998" s="66"/>
      <c r="F998" s="96"/>
      <c r="G998" s="66"/>
      <c r="H998" s="96"/>
      <c r="I998" s="66"/>
      <c r="J998" s="66"/>
      <c r="K998" s="66"/>
      <c r="L998" s="96"/>
      <c r="R998" s="66"/>
      <c r="S998" s="66"/>
      <c r="T998" s="66"/>
      <c r="U998" s="66"/>
      <c r="V998" s="66"/>
      <c r="W998" s="66"/>
      <c r="X998" s="66"/>
      <c r="Y998" s="66"/>
    </row>
    <row r="999" spans="5:25" x14ac:dyDescent="0.2">
      <c r="E999" s="66"/>
      <c r="F999" s="96"/>
      <c r="G999" s="66"/>
      <c r="H999" s="96"/>
      <c r="I999" s="66"/>
      <c r="J999" s="66"/>
      <c r="K999" s="66"/>
      <c r="L999" s="96"/>
      <c r="R999" s="66"/>
      <c r="S999" s="66"/>
      <c r="T999" s="66"/>
      <c r="U999" s="66"/>
      <c r="V999" s="66"/>
      <c r="W999" s="66"/>
      <c r="X999" s="66"/>
      <c r="Y999" s="66"/>
    </row>
    <row r="1000" spans="5:25" x14ac:dyDescent="0.2">
      <c r="E1000" s="66"/>
      <c r="F1000" s="96"/>
      <c r="G1000" s="66"/>
      <c r="H1000" s="96"/>
      <c r="I1000" s="66"/>
      <c r="J1000" s="66"/>
      <c r="K1000" s="66"/>
      <c r="L1000" s="96"/>
      <c r="R1000" s="66"/>
      <c r="S1000" s="66"/>
      <c r="T1000" s="66"/>
      <c r="U1000" s="66"/>
      <c r="V1000" s="66"/>
      <c r="W1000" s="66"/>
      <c r="X1000" s="66"/>
      <c r="Y1000" s="66"/>
    </row>
    <row r="1001" spans="5:25" x14ac:dyDescent="0.2">
      <c r="E1001" s="66"/>
      <c r="F1001" s="96"/>
      <c r="G1001" s="66"/>
      <c r="H1001" s="96"/>
      <c r="I1001" s="66"/>
      <c r="J1001" s="66"/>
      <c r="K1001" s="66"/>
      <c r="L1001" s="96"/>
      <c r="R1001" s="66"/>
      <c r="S1001" s="66"/>
      <c r="T1001" s="66"/>
      <c r="U1001" s="66"/>
      <c r="V1001" s="66"/>
      <c r="W1001" s="66"/>
      <c r="X1001" s="66"/>
      <c r="Y1001" s="66"/>
    </row>
    <row r="1002" spans="5:25" x14ac:dyDescent="0.2">
      <c r="E1002" s="66"/>
      <c r="F1002" s="96"/>
      <c r="G1002" s="66"/>
      <c r="H1002" s="96"/>
      <c r="I1002" s="66"/>
      <c r="J1002" s="66"/>
      <c r="K1002" s="66"/>
      <c r="L1002" s="96"/>
      <c r="R1002" s="66"/>
      <c r="S1002" s="66"/>
      <c r="T1002" s="66"/>
      <c r="U1002" s="66"/>
      <c r="V1002" s="66"/>
      <c r="W1002" s="66"/>
      <c r="X1002" s="66"/>
      <c r="Y1002" s="66"/>
    </row>
    <row r="1003" spans="5:25" x14ac:dyDescent="0.2">
      <c r="E1003" s="66"/>
      <c r="F1003" s="96"/>
      <c r="G1003" s="66"/>
      <c r="H1003" s="96"/>
      <c r="I1003" s="66"/>
      <c r="J1003" s="66"/>
      <c r="K1003" s="66"/>
      <c r="L1003" s="96"/>
      <c r="R1003" s="66"/>
      <c r="S1003" s="66"/>
      <c r="T1003" s="66"/>
      <c r="U1003" s="66"/>
      <c r="V1003" s="66"/>
      <c r="W1003" s="66"/>
      <c r="X1003" s="66"/>
      <c r="Y1003" s="66"/>
    </row>
    <row r="1004" spans="5:25" x14ac:dyDescent="0.2">
      <c r="E1004" s="66"/>
      <c r="F1004" s="96"/>
      <c r="G1004" s="66"/>
      <c r="H1004" s="96"/>
      <c r="I1004" s="66"/>
      <c r="J1004" s="66"/>
      <c r="K1004" s="66"/>
      <c r="L1004" s="96"/>
      <c r="R1004" s="66"/>
      <c r="S1004" s="66"/>
      <c r="T1004" s="66"/>
      <c r="U1004" s="66"/>
      <c r="V1004" s="66"/>
      <c r="W1004" s="66"/>
      <c r="X1004" s="66"/>
      <c r="Y1004" s="66"/>
    </row>
    <row r="1005" spans="5:25" x14ac:dyDescent="0.2">
      <c r="E1005" s="66"/>
      <c r="F1005" s="96"/>
      <c r="G1005" s="66"/>
      <c r="H1005" s="96"/>
      <c r="I1005" s="66"/>
      <c r="J1005" s="66"/>
      <c r="K1005" s="66"/>
      <c r="L1005" s="96"/>
      <c r="R1005" s="66"/>
      <c r="S1005" s="66"/>
      <c r="T1005" s="66"/>
      <c r="U1005" s="66"/>
      <c r="V1005" s="66"/>
      <c r="W1005" s="66"/>
      <c r="X1005" s="66"/>
      <c r="Y1005" s="66"/>
    </row>
    <row r="1006" spans="5:25" x14ac:dyDescent="0.2">
      <c r="E1006" s="66"/>
      <c r="F1006" s="96"/>
      <c r="G1006" s="66"/>
      <c r="H1006" s="96"/>
      <c r="I1006" s="66"/>
      <c r="J1006" s="66"/>
      <c r="K1006" s="66"/>
      <c r="L1006" s="96"/>
      <c r="R1006" s="66"/>
      <c r="S1006" s="66"/>
      <c r="T1006" s="66"/>
      <c r="U1006" s="66"/>
      <c r="V1006" s="66"/>
      <c r="W1006" s="66"/>
      <c r="X1006" s="66"/>
      <c r="Y1006" s="66"/>
    </row>
    <row r="1007" spans="5:25" x14ac:dyDescent="0.2">
      <c r="E1007" s="66"/>
      <c r="F1007" s="96"/>
      <c r="G1007" s="66"/>
      <c r="H1007" s="96"/>
      <c r="I1007" s="66"/>
      <c r="J1007" s="66"/>
      <c r="K1007" s="66"/>
      <c r="L1007" s="96"/>
      <c r="R1007" s="66"/>
      <c r="S1007" s="66"/>
      <c r="T1007" s="66"/>
      <c r="U1007" s="66"/>
      <c r="V1007" s="66"/>
      <c r="W1007" s="66"/>
      <c r="X1007" s="66"/>
      <c r="Y1007" s="66"/>
    </row>
    <row r="1008" spans="5:25" x14ac:dyDescent="0.2">
      <c r="E1008" s="66"/>
      <c r="F1008" s="96"/>
      <c r="G1008" s="66"/>
      <c r="H1008" s="96"/>
      <c r="I1008" s="66"/>
      <c r="J1008" s="66"/>
      <c r="K1008" s="66"/>
      <c r="L1008" s="96"/>
      <c r="R1008" s="66"/>
      <c r="S1008" s="66"/>
      <c r="T1008" s="66"/>
      <c r="U1008" s="66"/>
      <c r="V1008" s="66"/>
      <c r="W1008" s="66"/>
      <c r="X1008" s="66"/>
      <c r="Y1008" s="66"/>
    </row>
    <row r="1009" spans="5:25" x14ac:dyDescent="0.2">
      <c r="E1009" s="66"/>
      <c r="F1009" s="96"/>
      <c r="G1009" s="66"/>
      <c r="H1009" s="96"/>
      <c r="I1009" s="66"/>
      <c r="J1009" s="66"/>
      <c r="K1009" s="66"/>
      <c r="L1009" s="96"/>
      <c r="R1009" s="66"/>
      <c r="S1009" s="66"/>
      <c r="T1009" s="66"/>
      <c r="U1009" s="66"/>
      <c r="V1009" s="66"/>
      <c r="W1009" s="66"/>
      <c r="X1009" s="66"/>
      <c r="Y1009" s="66"/>
    </row>
    <row r="1010" spans="5:25" x14ac:dyDescent="0.2">
      <c r="E1010" s="66"/>
      <c r="F1010" s="96"/>
      <c r="G1010" s="66"/>
      <c r="H1010" s="96"/>
      <c r="I1010" s="66"/>
      <c r="J1010" s="66"/>
      <c r="K1010" s="66"/>
      <c r="L1010" s="96"/>
      <c r="R1010" s="66"/>
      <c r="S1010" s="66"/>
      <c r="T1010" s="66"/>
      <c r="U1010" s="66"/>
      <c r="V1010" s="66"/>
      <c r="W1010" s="66"/>
      <c r="X1010" s="66"/>
      <c r="Y1010" s="66"/>
    </row>
    <row r="1011" spans="5:25" x14ac:dyDescent="0.2">
      <c r="E1011" s="66"/>
      <c r="F1011" s="96"/>
      <c r="G1011" s="66"/>
      <c r="H1011" s="96"/>
      <c r="I1011" s="66"/>
      <c r="J1011" s="66"/>
      <c r="K1011" s="66"/>
      <c r="L1011" s="96"/>
      <c r="R1011" s="66"/>
      <c r="S1011" s="66"/>
      <c r="T1011" s="66"/>
      <c r="U1011" s="66"/>
      <c r="V1011" s="66"/>
      <c r="W1011" s="66"/>
      <c r="X1011" s="66"/>
      <c r="Y1011" s="66"/>
    </row>
    <row r="1012" spans="5:25" x14ac:dyDescent="0.2">
      <c r="E1012" s="66"/>
      <c r="F1012" s="96"/>
      <c r="G1012" s="66"/>
      <c r="H1012" s="96"/>
      <c r="I1012" s="66"/>
      <c r="J1012" s="66"/>
      <c r="K1012" s="66"/>
      <c r="L1012" s="96"/>
      <c r="R1012" s="66"/>
      <c r="S1012" s="66"/>
      <c r="T1012" s="66"/>
      <c r="U1012" s="66"/>
      <c r="V1012" s="66"/>
      <c r="W1012" s="66"/>
      <c r="X1012" s="66"/>
      <c r="Y1012" s="66"/>
    </row>
    <row r="1013" spans="5:25" x14ac:dyDescent="0.2">
      <c r="E1013" s="66"/>
      <c r="F1013" s="96"/>
      <c r="G1013" s="66"/>
      <c r="H1013" s="96"/>
      <c r="I1013" s="66"/>
      <c r="J1013" s="66"/>
      <c r="K1013" s="66"/>
      <c r="L1013" s="96"/>
      <c r="R1013" s="66"/>
      <c r="S1013" s="66"/>
      <c r="T1013" s="66"/>
      <c r="U1013" s="66"/>
      <c r="V1013" s="66"/>
      <c r="W1013" s="66"/>
      <c r="X1013" s="66"/>
      <c r="Y1013" s="66"/>
    </row>
    <row r="1014" spans="5:25" x14ac:dyDescent="0.2">
      <c r="E1014" s="66"/>
      <c r="F1014" s="96"/>
      <c r="G1014" s="66"/>
      <c r="H1014" s="96"/>
      <c r="I1014" s="66"/>
      <c r="J1014" s="66"/>
      <c r="K1014" s="66"/>
      <c r="L1014" s="96"/>
      <c r="R1014" s="66"/>
      <c r="S1014" s="66"/>
      <c r="T1014" s="66"/>
      <c r="U1014" s="66"/>
      <c r="V1014" s="66"/>
      <c r="W1014" s="66"/>
      <c r="X1014" s="66"/>
      <c r="Y1014" s="66"/>
    </row>
    <row r="1015" spans="5:25" x14ac:dyDescent="0.2">
      <c r="E1015" s="66"/>
      <c r="F1015" s="96"/>
      <c r="G1015" s="66"/>
      <c r="H1015" s="96"/>
      <c r="I1015" s="66"/>
      <c r="J1015" s="66"/>
      <c r="K1015" s="66"/>
      <c r="L1015" s="96"/>
      <c r="R1015" s="66"/>
      <c r="S1015" s="66"/>
      <c r="T1015" s="66"/>
      <c r="U1015" s="66"/>
      <c r="V1015" s="66"/>
      <c r="W1015" s="66"/>
      <c r="X1015" s="66"/>
      <c r="Y1015" s="66"/>
    </row>
    <row r="1016" spans="5:25" x14ac:dyDescent="0.2">
      <c r="E1016" s="66"/>
      <c r="F1016" s="96"/>
      <c r="G1016" s="66"/>
      <c r="H1016" s="96"/>
      <c r="I1016" s="66"/>
      <c r="J1016" s="66"/>
      <c r="K1016" s="66"/>
      <c r="L1016" s="96"/>
      <c r="R1016" s="66"/>
      <c r="S1016" s="66"/>
      <c r="T1016" s="66"/>
      <c r="U1016" s="66"/>
      <c r="V1016" s="66"/>
      <c r="W1016" s="66"/>
      <c r="X1016" s="66"/>
      <c r="Y1016" s="66"/>
    </row>
    <row r="1017" spans="5:25" x14ac:dyDescent="0.2">
      <c r="E1017" s="66"/>
      <c r="F1017" s="96"/>
      <c r="G1017" s="66"/>
      <c r="H1017" s="96"/>
      <c r="I1017" s="66"/>
      <c r="J1017" s="66"/>
      <c r="K1017" s="66"/>
      <c r="L1017" s="96"/>
      <c r="R1017" s="66"/>
      <c r="S1017" s="66"/>
      <c r="T1017" s="66"/>
      <c r="U1017" s="66"/>
      <c r="V1017" s="66"/>
      <c r="W1017" s="66"/>
      <c r="X1017" s="66"/>
      <c r="Y1017" s="66"/>
    </row>
    <row r="1018" spans="5:25" x14ac:dyDescent="0.2">
      <c r="E1018" s="66"/>
      <c r="F1018" s="96"/>
      <c r="G1018" s="66"/>
      <c r="H1018" s="96"/>
      <c r="I1018" s="66"/>
      <c r="J1018" s="66"/>
      <c r="K1018" s="66"/>
      <c r="L1018" s="96"/>
      <c r="R1018" s="66"/>
      <c r="S1018" s="66"/>
      <c r="T1018" s="66"/>
      <c r="U1018" s="66"/>
      <c r="V1018" s="66"/>
      <c r="W1018" s="66"/>
      <c r="X1018" s="66"/>
      <c r="Y1018" s="66"/>
    </row>
    <row r="1019" spans="5:25" x14ac:dyDescent="0.2">
      <c r="E1019" s="66"/>
      <c r="F1019" s="96"/>
      <c r="G1019" s="66"/>
      <c r="H1019" s="96"/>
      <c r="I1019" s="66"/>
      <c r="J1019" s="66"/>
      <c r="K1019" s="66"/>
      <c r="L1019" s="96"/>
      <c r="R1019" s="66"/>
      <c r="S1019" s="66"/>
      <c r="T1019" s="66"/>
      <c r="U1019" s="66"/>
      <c r="V1019" s="66"/>
      <c r="W1019" s="66"/>
      <c r="X1019" s="66"/>
      <c r="Y1019" s="66"/>
    </row>
    <row r="1020" spans="5:25" x14ac:dyDescent="0.2">
      <c r="E1020" s="66"/>
      <c r="F1020" s="96"/>
      <c r="G1020" s="66"/>
      <c r="H1020" s="96"/>
      <c r="I1020" s="66"/>
      <c r="J1020" s="66"/>
      <c r="K1020" s="66"/>
      <c r="L1020" s="96"/>
      <c r="R1020" s="66"/>
      <c r="S1020" s="66"/>
      <c r="T1020" s="66"/>
      <c r="U1020" s="66"/>
      <c r="V1020" s="66"/>
      <c r="W1020" s="66"/>
      <c r="X1020" s="66"/>
      <c r="Y1020" s="66"/>
    </row>
    <row r="1021" spans="5:25" x14ac:dyDescent="0.2">
      <c r="E1021" s="66"/>
      <c r="F1021" s="96"/>
      <c r="G1021" s="66"/>
      <c r="H1021" s="96"/>
      <c r="I1021" s="66"/>
      <c r="J1021" s="66"/>
      <c r="K1021" s="66"/>
      <c r="L1021" s="96"/>
      <c r="R1021" s="66"/>
      <c r="S1021" s="66"/>
      <c r="T1021" s="66"/>
      <c r="U1021" s="66"/>
      <c r="V1021" s="66"/>
      <c r="W1021" s="66"/>
      <c r="X1021" s="66"/>
      <c r="Y1021" s="66"/>
    </row>
    <row r="1022" spans="5:25" x14ac:dyDescent="0.2">
      <c r="E1022" s="66"/>
      <c r="F1022" s="96"/>
      <c r="G1022" s="66"/>
      <c r="H1022" s="96"/>
      <c r="I1022" s="66"/>
      <c r="J1022" s="66"/>
      <c r="K1022" s="66"/>
      <c r="L1022" s="96"/>
      <c r="R1022" s="66"/>
      <c r="S1022" s="66"/>
      <c r="T1022" s="66"/>
      <c r="U1022" s="66"/>
      <c r="V1022" s="66"/>
      <c r="W1022" s="66"/>
      <c r="X1022" s="66"/>
      <c r="Y1022" s="66"/>
    </row>
    <row r="1023" spans="5:25" x14ac:dyDescent="0.2">
      <c r="E1023" s="66"/>
      <c r="F1023" s="96"/>
      <c r="G1023" s="66"/>
      <c r="H1023" s="96"/>
      <c r="I1023" s="66"/>
      <c r="J1023" s="66"/>
      <c r="K1023" s="66"/>
      <c r="L1023" s="96"/>
      <c r="R1023" s="66"/>
      <c r="S1023" s="66"/>
      <c r="T1023" s="66"/>
      <c r="U1023" s="66"/>
      <c r="V1023" s="66"/>
      <c r="W1023" s="66"/>
      <c r="X1023" s="66"/>
      <c r="Y1023" s="66"/>
    </row>
    <row r="1024" spans="5:25" x14ac:dyDescent="0.2">
      <c r="E1024" s="66"/>
      <c r="F1024" s="96"/>
      <c r="G1024" s="66"/>
      <c r="H1024" s="96"/>
      <c r="I1024" s="66"/>
      <c r="J1024" s="66"/>
      <c r="K1024" s="66"/>
      <c r="L1024" s="96"/>
      <c r="R1024" s="66"/>
      <c r="S1024" s="66"/>
      <c r="T1024" s="66"/>
      <c r="U1024" s="66"/>
      <c r="V1024" s="66"/>
      <c r="W1024" s="66"/>
      <c r="X1024" s="66"/>
      <c r="Y1024" s="66"/>
    </row>
    <row r="1025" spans="5:25" x14ac:dyDescent="0.2">
      <c r="E1025" s="66"/>
      <c r="F1025" s="96"/>
      <c r="G1025" s="66"/>
      <c r="H1025" s="96"/>
      <c r="I1025" s="66"/>
      <c r="J1025" s="66"/>
      <c r="K1025" s="66"/>
      <c r="L1025" s="96"/>
      <c r="R1025" s="66"/>
      <c r="S1025" s="66"/>
      <c r="T1025" s="66"/>
      <c r="U1025" s="66"/>
      <c r="V1025" s="66"/>
      <c r="W1025" s="66"/>
      <c r="X1025" s="66"/>
      <c r="Y1025" s="66"/>
    </row>
    <row r="1026" spans="5:25" x14ac:dyDescent="0.2">
      <c r="E1026" s="66"/>
      <c r="F1026" s="96"/>
      <c r="G1026" s="66"/>
      <c r="H1026" s="96"/>
      <c r="I1026" s="66"/>
      <c r="J1026" s="66"/>
      <c r="K1026" s="66"/>
      <c r="L1026" s="96"/>
      <c r="R1026" s="66"/>
      <c r="S1026" s="66"/>
      <c r="T1026" s="66"/>
      <c r="U1026" s="66"/>
      <c r="V1026" s="66"/>
      <c r="W1026" s="66"/>
      <c r="X1026" s="66"/>
      <c r="Y1026" s="66"/>
    </row>
    <row r="1027" spans="5:25" x14ac:dyDescent="0.2">
      <c r="E1027" s="66"/>
      <c r="F1027" s="96"/>
      <c r="G1027" s="66"/>
      <c r="H1027" s="96"/>
      <c r="I1027" s="66"/>
      <c r="J1027" s="66"/>
      <c r="K1027" s="66"/>
      <c r="L1027" s="96"/>
      <c r="R1027" s="66"/>
      <c r="S1027" s="66"/>
      <c r="T1027" s="66"/>
      <c r="U1027" s="66"/>
      <c r="V1027" s="66"/>
      <c r="W1027" s="66"/>
      <c r="X1027" s="66"/>
      <c r="Y1027" s="66"/>
    </row>
    <row r="1028" spans="5:25" x14ac:dyDescent="0.2">
      <c r="E1028" s="66"/>
      <c r="F1028" s="96"/>
      <c r="G1028" s="66"/>
      <c r="H1028" s="96"/>
      <c r="I1028" s="66"/>
      <c r="J1028" s="66"/>
      <c r="K1028" s="66"/>
      <c r="L1028" s="96"/>
      <c r="R1028" s="66"/>
      <c r="S1028" s="66"/>
      <c r="T1028" s="66"/>
      <c r="U1028" s="66"/>
      <c r="V1028" s="66"/>
      <c r="W1028" s="66"/>
      <c r="X1028" s="66"/>
      <c r="Y1028" s="66"/>
    </row>
    <row r="1029" spans="5:25" x14ac:dyDescent="0.2">
      <c r="E1029" s="66"/>
      <c r="F1029" s="96"/>
      <c r="G1029" s="66"/>
      <c r="H1029" s="96"/>
      <c r="I1029" s="66"/>
      <c r="J1029" s="66"/>
      <c r="K1029" s="66"/>
      <c r="L1029" s="96"/>
      <c r="R1029" s="66"/>
      <c r="S1029" s="66"/>
      <c r="T1029" s="66"/>
      <c r="U1029" s="66"/>
      <c r="V1029" s="66"/>
      <c r="W1029" s="66"/>
      <c r="X1029" s="66"/>
      <c r="Y1029" s="66"/>
    </row>
    <row r="1030" spans="5:25" x14ac:dyDescent="0.2">
      <c r="E1030" s="66"/>
      <c r="F1030" s="96"/>
      <c r="G1030" s="66"/>
      <c r="H1030" s="96"/>
      <c r="I1030" s="66"/>
      <c r="J1030" s="66"/>
      <c r="K1030" s="66"/>
      <c r="L1030" s="96"/>
      <c r="R1030" s="66"/>
      <c r="S1030" s="66"/>
      <c r="T1030" s="66"/>
      <c r="U1030" s="66"/>
      <c r="V1030" s="66"/>
      <c r="W1030" s="66"/>
      <c r="X1030" s="66"/>
      <c r="Y1030" s="66"/>
    </row>
    <row r="1031" spans="5:25" x14ac:dyDescent="0.2">
      <c r="E1031" s="66"/>
      <c r="F1031" s="96"/>
      <c r="G1031" s="66"/>
      <c r="H1031" s="96"/>
      <c r="I1031" s="66"/>
      <c r="J1031" s="66"/>
      <c r="K1031" s="66"/>
      <c r="L1031" s="96"/>
      <c r="R1031" s="66"/>
      <c r="S1031" s="66"/>
      <c r="T1031" s="66"/>
      <c r="U1031" s="66"/>
      <c r="V1031" s="66"/>
      <c r="W1031" s="66"/>
      <c r="X1031" s="66"/>
      <c r="Y1031" s="66"/>
    </row>
    <row r="1032" spans="5:25" x14ac:dyDescent="0.2">
      <c r="E1032" s="66"/>
      <c r="F1032" s="96"/>
      <c r="G1032" s="66"/>
      <c r="H1032" s="96"/>
      <c r="I1032" s="66"/>
      <c r="J1032" s="66"/>
      <c r="K1032" s="66"/>
      <c r="L1032" s="96"/>
      <c r="R1032" s="66"/>
      <c r="S1032" s="66"/>
      <c r="T1032" s="66"/>
      <c r="U1032" s="66"/>
      <c r="V1032" s="66"/>
      <c r="W1032" s="66"/>
      <c r="X1032" s="66"/>
      <c r="Y1032" s="66"/>
    </row>
    <row r="1033" spans="5:25" x14ac:dyDescent="0.2">
      <c r="E1033" s="66"/>
      <c r="F1033" s="96"/>
      <c r="G1033" s="66"/>
      <c r="H1033" s="96"/>
      <c r="I1033" s="66"/>
      <c r="J1033" s="66"/>
      <c r="K1033" s="66"/>
      <c r="L1033" s="96"/>
      <c r="R1033" s="66"/>
      <c r="S1033" s="66"/>
      <c r="T1033" s="66"/>
      <c r="U1033" s="66"/>
      <c r="V1033" s="66"/>
      <c r="W1033" s="66"/>
      <c r="X1033" s="66"/>
      <c r="Y1033" s="66"/>
    </row>
    <row r="1034" spans="5:25" x14ac:dyDescent="0.2">
      <c r="E1034" s="66"/>
      <c r="F1034" s="96"/>
      <c r="G1034" s="66"/>
      <c r="H1034" s="96"/>
      <c r="I1034" s="66"/>
      <c r="J1034" s="66"/>
      <c r="K1034" s="66"/>
      <c r="L1034" s="96"/>
      <c r="R1034" s="66"/>
      <c r="S1034" s="66"/>
      <c r="T1034" s="66"/>
      <c r="U1034" s="66"/>
      <c r="V1034" s="66"/>
      <c r="W1034" s="66"/>
      <c r="X1034" s="66"/>
      <c r="Y1034" s="66"/>
    </row>
    <row r="1035" spans="5:25" x14ac:dyDescent="0.2">
      <c r="E1035" s="66"/>
      <c r="F1035" s="96"/>
      <c r="G1035" s="66"/>
      <c r="H1035" s="96"/>
      <c r="I1035" s="66"/>
      <c r="J1035" s="66"/>
      <c r="K1035" s="66"/>
      <c r="L1035" s="96"/>
      <c r="R1035" s="66"/>
      <c r="S1035" s="66"/>
      <c r="T1035" s="66"/>
      <c r="U1035" s="66"/>
      <c r="V1035" s="66"/>
      <c r="W1035" s="66"/>
      <c r="X1035" s="66"/>
      <c r="Y1035" s="66"/>
    </row>
    <row r="1036" spans="5:25" x14ac:dyDescent="0.2">
      <c r="E1036" s="66"/>
      <c r="F1036" s="96"/>
      <c r="G1036" s="66"/>
      <c r="H1036" s="96"/>
      <c r="I1036" s="66"/>
      <c r="J1036" s="66"/>
      <c r="K1036" s="66"/>
      <c r="L1036" s="96"/>
      <c r="R1036" s="66"/>
      <c r="S1036" s="66"/>
      <c r="T1036" s="66"/>
      <c r="U1036" s="66"/>
      <c r="V1036" s="66"/>
      <c r="W1036" s="66"/>
      <c r="X1036" s="66"/>
      <c r="Y1036" s="66"/>
    </row>
    <row r="1037" spans="5:25" x14ac:dyDescent="0.2">
      <c r="E1037" s="66"/>
      <c r="F1037" s="96"/>
      <c r="G1037" s="66"/>
      <c r="H1037" s="96"/>
      <c r="I1037" s="66"/>
      <c r="J1037" s="66"/>
      <c r="K1037" s="66"/>
      <c r="L1037" s="96"/>
      <c r="R1037" s="66"/>
      <c r="S1037" s="66"/>
      <c r="T1037" s="66"/>
      <c r="U1037" s="66"/>
      <c r="V1037" s="66"/>
      <c r="W1037" s="66"/>
      <c r="X1037" s="66"/>
      <c r="Y1037" s="66"/>
    </row>
    <row r="1038" spans="5:25" x14ac:dyDescent="0.2">
      <c r="E1038" s="66"/>
      <c r="F1038" s="96"/>
      <c r="G1038" s="66"/>
      <c r="H1038" s="96"/>
      <c r="I1038" s="66"/>
      <c r="J1038" s="66"/>
      <c r="K1038" s="66"/>
      <c r="L1038" s="96"/>
      <c r="R1038" s="66"/>
      <c r="S1038" s="66"/>
      <c r="T1038" s="66"/>
      <c r="U1038" s="66"/>
      <c r="V1038" s="66"/>
      <c r="W1038" s="66"/>
      <c r="X1038" s="66"/>
      <c r="Y1038" s="66"/>
    </row>
    <row r="1039" spans="5:25" x14ac:dyDescent="0.2">
      <c r="E1039" s="66"/>
      <c r="F1039" s="96"/>
      <c r="G1039" s="66"/>
      <c r="H1039" s="96"/>
      <c r="I1039" s="66"/>
      <c r="J1039" s="66"/>
      <c r="K1039" s="66"/>
      <c r="L1039" s="96"/>
      <c r="R1039" s="66"/>
      <c r="S1039" s="66"/>
      <c r="T1039" s="66"/>
      <c r="U1039" s="66"/>
      <c r="V1039" s="66"/>
      <c r="W1039" s="66"/>
      <c r="X1039" s="66"/>
      <c r="Y1039" s="66"/>
    </row>
    <row r="1040" spans="5:25" x14ac:dyDescent="0.2">
      <c r="E1040" s="66"/>
      <c r="F1040" s="96"/>
      <c r="G1040" s="66"/>
      <c r="H1040" s="96"/>
      <c r="I1040" s="66"/>
      <c r="J1040" s="66"/>
      <c r="K1040" s="66"/>
      <c r="L1040" s="96"/>
      <c r="R1040" s="66"/>
      <c r="S1040" s="66"/>
      <c r="T1040" s="66"/>
      <c r="U1040" s="66"/>
      <c r="V1040" s="66"/>
      <c r="W1040" s="66"/>
      <c r="X1040" s="66"/>
      <c r="Y1040" s="66"/>
    </row>
    <row r="1041" spans="5:25" x14ac:dyDescent="0.2">
      <c r="E1041" s="66"/>
      <c r="F1041" s="96"/>
      <c r="G1041" s="66"/>
      <c r="H1041" s="96"/>
      <c r="I1041" s="66"/>
      <c r="J1041" s="66"/>
      <c r="K1041" s="66"/>
      <c r="L1041" s="96"/>
      <c r="R1041" s="66"/>
      <c r="S1041" s="66"/>
      <c r="T1041" s="66"/>
      <c r="U1041" s="66"/>
      <c r="V1041" s="66"/>
      <c r="W1041" s="66"/>
      <c r="X1041" s="66"/>
      <c r="Y1041" s="66"/>
    </row>
    <row r="1042" spans="5:25" x14ac:dyDescent="0.2">
      <c r="E1042" s="66"/>
      <c r="F1042" s="96"/>
      <c r="G1042" s="66"/>
      <c r="H1042" s="96"/>
      <c r="I1042" s="66"/>
      <c r="J1042" s="66"/>
      <c r="K1042" s="66"/>
      <c r="L1042" s="96"/>
      <c r="R1042" s="66"/>
      <c r="S1042" s="66"/>
      <c r="T1042" s="66"/>
      <c r="U1042" s="66"/>
      <c r="V1042" s="66"/>
      <c r="W1042" s="66"/>
      <c r="X1042" s="66"/>
      <c r="Y1042" s="66"/>
    </row>
    <row r="1043" spans="5:25" x14ac:dyDescent="0.2">
      <c r="E1043" s="66"/>
      <c r="F1043" s="96"/>
      <c r="G1043" s="66"/>
      <c r="H1043" s="96"/>
      <c r="I1043" s="66"/>
      <c r="J1043" s="66"/>
      <c r="K1043" s="66"/>
      <c r="L1043" s="96"/>
      <c r="R1043" s="66"/>
      <c r="S1043" s="66"/>
      <c r="T1043" s="66"/>
      <c r="U1043" s="66"/>
      <c r="V1043" s="66"/>
      <c r="W1043" s="66"/>
      <c r="X1043" s="66"/>
      <c r="Y1043" s="66"/>
    </row>
    <row r="1044" spans="5:25" x14ac:dyDescent="0.2">
      <c r="E1044" s="66"/>
      <c r="F1044" s="96"/>
      <c r="G1044" s="66"/>
      <c r="H1044" s="96"/>
      <c r="I1044" s="66"/>
      <c r="J1044" s="66"/>
      <c r="K1044" s="66"/>
      <c r="L1044" s="96"/>
      <c r="R1044" s="66"/>
      <c r="S1044" s="66"/>
      <c r="T1044" s="66"/>
      <c r="U1044" s="66"/>
      <c r="V1044" s="66"/>
      <c r="W1044" s="66"/>
      <c r="X1044" s="66"/>
      <c r="Y1044" s="66"/>
    </row>
    <row r="1045" spans="5:25" x14ac:dyDescent="0.2">
      <c r="E1045" s="66"/>
      <c r="F1045" s="96"/>
      <c r="G1045" s="66"/>
      <c r="H1045" s="96"/>
      <c r="I1045" s="66"/>
      <c r="J1045" s="66"/>
      <c r="K1045" s="66"/>
      <c r="L1045" s="96"/>
      <c r="R1045" s="66"/>
      <c r="S1045" s="66"/>
      <c r="T1045" s="66"/>
      <c r="U1045" s="66"/>
      <c r="V1045" s="66"/>
      <c r="W1045" s="66"/>
      <c r="X1045" s="66"/>
      <c r="Y1045" s="66"/>
    </row>
    <row r="1046" spans="5:25" x14ac:dyDescent="0.2">
      <c r="E1046" s="66"/>
      <c r="F1046" s="96"/>
      <c r="G1046" s="66"/>
      <c r="H1046" s="96"/>
      <c r="I1046" s="66"/>
      <c r="J1046" s="66"/>
      <c r="K1046" s="66"/>
      <c r="L1046" s="96"/>
      <c r="R1046" s="66"/>
      <c r="S1046" s="66"/>
      <c r="T1046" s="66"/>
      <c r="U1046" s="66"/>
      <c r="V1046" s="66"/>
      <c r="W1046" s="66"/>
      <c r="X1046" s="66"/>
      <c r="Y1046" s="66"/>
    </row>
    <row r="1047" spans="5:25" x14ac:dyDescent="0.2">
      <c r="E1047" s="66"/>
      <c r="F1047" s="96"/>
      <c r="G1047" s="66"/>
      <c r="H1047" s="96"/>
      <c r="I1047" s="66"/>
      <c r="J1047" s="66"/>
      <c r="K1047" s="66"/>
      <c r="L1047" s="96"/>
      <c r="R1047" s="66"/>
      <c r="S1047" s="66"/>
      <c r="T1047" s="66"/>
      <c r="U1047" s="66"/>
      <c r="V1047" s="66"/>
      <c r="W1047" s="66"/>
      <c r="X1047" s="66"/>
      <c r="Y1047" s="66"/>
    </row>
    <row r="1048" spans="5:25" x14ac:dyDescent="0.2">
      <c r="E1048" s="66"/>
      <c r="F1048" s="96"/>
      <c r="G1048" s="66"/>
      <c r="H1048" s="96"/>
      <c r="I1048" s="66"/>
      <c r="J1048" s="66"/>
      <c r="K1048" s="66"/>
      <c r="L1048" s="96"/>
      <c r="R1048" s="66"/>
      <c r="S1048" s="66"/>
      <c r="T1048" s="66"/>
      <c r="U1048" s="66"/>
      <c r="V1048" s="66"/>
      <c r="W1048" s="66"/>
      <c r="X1048" s="66"/>
      <c r="Y1048" s="66"/>
    </row>
    <row r="1049" spans="5:25" x14ac:dyDescent="0.2">
      <c r="E1049" s="66"/>
      <c r="F1049" s="96"/>
      <c r="G1049" s="66"/>
      <c r="H1049" s="96"/>
      <c r="I1049" s="66"/>
      <c r="J1049" s="66"/>
      <c r="K1049" s="66"/>
      <c r="L1049" s="96"/>
      <c r="R1049" s="66"/>
      <c r="S1049" s="66"/>
      <c r="T1049" s="66"/>
      <c r="U1049" s="66"/>
      <c r="V1049" s="66"/>
      <c r="W1049" s="66"/>
      <c r="X1049" s="66"/>
      <c r="Y1049" s="66"/>
    </row>
    <row r="1050" spans="5:25" x14ac:dyDescent="0.2">
      <c r="E1050" s="66"/>
      <c r="F1050" s="96"/>
      <c r="G1050" s="66"/>
      <c r="H1050" s="96"/>
      <c r="I1050" s="66"/>
      <c r="J1050" s="66"/>
      <c r="K1050" s="66"/>
      <c r="L1050" s="96"/>
      <c r="R1050" s="66"/>
      <c r="S1050" s="66"/>
      <c r="T1050" s="66"/>
      <c r="U1050" s="66"/>
      <c r="V1050" s="66"/>
      <c r="W1050" s="66"/>
      <c r="X1050" s="66"/>
      <c r="Y1050" s="66"/>
    </row>
    <row r="1051" spans="5:25" x14ac:dyDescent="0.2">
      <c r="E1051" s="66"/>
      <c r="F1051" s="96"/>
      <c r="G1051" s="66"/>
      <c r="H1051" s="96"/>
      <c r="I1051" s="66"/>
      <c r="J1051" s="66"/>
      <c r="K1051" s="66"/>
      <c r="L1051" s="96"/>
      <c r="R1051" s="66"/>
      <c r="S1051" s="66"/>
      <c r="T1051" s="66"/>
      <c r="U1051" s="66"/>
      <c r="V1051" s="66"/>
      <c r="W1051" s="66"/>
      <c r="X1051" s="66"/>
      <c r="Y1051" s="66"/>
    </row>
    <row r="1052" spans="5:25" x14ac:dyDescent="0.2">
      <c r="E1052" s="66"/>
      <c r="F1052" s="96"/>
      <c r="G1052" s="66"/>
      <c r="H1052" s="96"/>
      <c r="I1052" s="66"/>
      <c r="J1052" s="66"/>
      <c r="K1052" s="66"/>
      <c r="L1052" s="96"/>
      <c r="R1052" s="66"/>
      <c r="S1052" s="66"/>
      <c r="T1052" s="66"/>
      <c r="U1052" s="66"/>
      <c r="V1052" s="66"/>
      <c r="W1052" s="66"/>
      <c r="X1052" s="66"/>
      <c r="Y1052" s="66"/>
    </row>
    <row r="1053" spans="5:25" x14ac:dyDescent="0.2">
      <c r="E1053" s="66"/>
      <c r="F1053" s="96"/>
      <c r="G1053" s="66"/>
      <c r="H1053" s="96"/>
      <c r="I1053" s="66"/>
      <c r="J1053" s="66"/>
      <c r="K1053" s="66"/>
      <c r="L1053" s="96"/>
      <c r="R1053" s="66"/>
      <c r="S1053" s="66"/>
      <c r="T1053" s="66"/>
      <c r="U1053" s="66"/>
      <c r="V1053" s="66"/>
      <c r="W1053" s="66"/>
      <c r="X1053" s="66"/>
      <c r="Y1053" s="66"/>
    </row>
    <row r="1054" spans="5:25" x14ac:dyDescent="0.2">
      <c r="E1054" s="66"/>
      <c r="F1054" s="96"/>
      <c r="G1054" s="66"/>
      <c r="H1054" s="96"/>
      <c r="I1054" s="66"/>
      <c r="J1054" s="66"/>
      <c r="K1054" s="66"/>
      <c r="L1054" s="96"/>
      <c r="R1054" s="66"/>
      <c r="S1054" s="66"/>
      <c r="T1054" s="66"/>
      <c r="U1054" s="66"/>
      <c r="V1054" s="66"/>
      <c r="W1054" s="66"/>
      <c r="X1054" s="66"/>
      <c r="Y1054" s="66"/>
    </row>
    <row r="1055" spans="5:25" x14ac:dyDescent="0.2">
      <c r="E1055" s="66"/>
      <c r="F1055" s="96"/>
      <c r="G1055" s="66"/>
      <c r="H1055" s="96"/>
      <c r="I1055" s="66"/>
      <c r="J1055" s="66"/>
      <c r="K1055" s="66"/>
      <c r="L1055" s="96"/>
      <c r="R1055" s="66"/>
      <c r="S1055" s="66"/>
      <c r="T1055" s="66"/>
      <c r="U1055" s="66"/>
      <c r="V1055" s="66"/>
      <c r="W1055" s="66"/>
      <c r="X1055" s="66"/>
      <c r="Y1055" s="66"/>
    </row>
    <row r="1056" spans="5:25" x14ac:dyDescent="0.2">
      <c r="E1056" s="66"/>
      <c r="F1056" s="96"/>
      <c r="G1056" s="66"/>
      <c r="H1056" s="96"/>
      <c r="I1056" s="66"/>
      <c r="J1056" s="66"/>
      <c r="K1056" s="66"/>
      <c r="L1056" s="96"/>
      <c r="R1056" s="66"/>
      <c r="S1056" s="66"/>
      <c r="T1056" s="66"/>
      <c r="U1056" s="66"/>
      <c r="V1056" s="66"/>
      <c r="W1056" s="66"/>
      <c r="X1056" s="66"/>
      <c r="Y1056" s="66"/>
    </row>
    <row r="1057" spans="5:25" x14ac:dyDescent="0.2">
      <c r="E1057" s="66"/>
      <c r="F1057" s="96"/>
      <c r="G1057" s="66"/>
      <c r="H1057" s="96"/>
      <c r="I1057" s="66"/>
      <c r="J1057" s="66"/>
      <c r="K1057" s="66"/>
      <c r="L1057" s="96"/>
      <c r="R1057" s="66"/>
      <c r="S1057" s="66"/>
      <c r="T1057" s="66"/>
      <c r="U1057" s="66"/>
      <c r="V1057" s="66"/>
      <c r="W1057" s="66"/>
      <c r="X1057" s="66"/>
      <c r="Y1057" s="66"/>
    </row>
    <row r="1058" spans="5:25" x14ac:dyDescent="0.2">
      <c r="E1058" s="66"/>
      <c r="F1058" s="96"/>
      <c r="G1058" s="66"/>
      <c r="H1058" s="96"/>
      <c r="I1058" s="66"/>
      <c r="J1058" s="66"/>
      <c r="K1058" s="66"/>
      <c r="L1058" s="96"/>
      <c r="R1058" s="66"/>
      <c r="S1058" s="66"/>
      <c r="T1058" s="66"/>
      <c r="U1058" s="66"/>
      <c r="V1058" s="66"/>
      <c r="W1058" s="66"/>
      <c r="X1058" s="66"/>
      <c r="Y1058" s="66"/>
    </row>
    <row r="1059" spans="5:25" x14ac:dyDescent="0.2">
      <c r="E1059" s="66"/>
      <c r="F1059" s="96"/>
      <c r="G1059" s="66"/>
      <c r="H1059" s="96"/>
      <c r="I1059" s="66"/>
      <c r="J1059" s="66"/>
      <c r="K1059" s="66"/>
      <c r="L1059" s="96"/>
      <c r="R1059" s="66"/>
      <c r="S1059" s="66"/>
      <c r="T1059" s="66"/>
      <c r="U1059" s="66"/>
      <c r="V1059" s="66"/>
      <c r="W1059" s="66"/>
      <c r="X1059" s="66"/>
      <c r="Y1059" s="66"/>
    </row>
    <row r="1060" spans="5:25" x14ac:dyDescent="0.2">
      <c r="E1060" s="66"/>
      <c r="F1060" s="96"/>
      <c r="G1060" s="66"/>
      <c r="H1060" s="96"/>
      <c r="I1060" s="66"/>
      <c r="J1060" s="66"/>
      <c r="K1060" s="66"/>
      <c r="L1060" s="96"/>
      <c r="R1060" s="66"/>
      <c r="S1060" s="66"/>
      <c r="T1060" s="66"/>
      <c r="U1060" s="66"/>
      <c r="V1060" s="66"/>
      <c r="W1060" s="66"/>
      <c r="X1060" s="66"/>
      <c r="Y1060" s="66"/>
    </row>
    <row r="1061" spans="5:25" x14ac:dyDescent="0.2">
      <c r="E1061" s="66"/>
      <c r="F1061" s="96"/>
      <c r="G1061" s="66"/>
      <c r="H1061" s="96"/>
      <c r="I1061" s="66"/>
      <c r="J1061" s="66"/>
      <c r="K1061" s="66"/>
      <c r="L1061" s="96"/>
      <c r="R1061" s="66"/>
      <c r="S1061" s="66"/>
      <c r="T1061" s="66"/>
      <c r="U1061" s="66"/>
      <c r="V1061" s="66"/>
      <c r="W1061" s="66"/>
      <c r="X1061" s="66"/>
      <c r="Y1061" s="66"/>
    </row>
    <row r="1062" spans="5:25" x14ac:dyDescent="0.2">
      <c r="E1062" s="66"/>
      <c r="F1062" s="96"/>
      <c r="G1062" s="66"/>
      <c r="H1062" s="96"/>
      <c r="I1062" s="66"/>
      <c r="J1062" s="66"/>
      <c r="K1062" s="66"/>
      <c r="L1062" s="96"/>
      <c r="R1062" s="66"/>
      <c r="S1062" s="66"/>
      <c r="T1062" s="66"/>
      <c r="U1062" s="66"/>
      <c r="V1062" s="66"/>
      <c r="W1062" s="66"/>
      <c r="X1062" s="66"/>
      <c r="Y1062" s="66"/>
    </row>
    <row r="1063" spans="5:25" x14ac:dyDescent="0.2">
      <c r="E1063" s="66"/>
      <c r="F1063" s="96"/>
      <c r="G1063" s="66"/>
      <c r="H1063" s="96"/>
      <c r="I1063" s="66"/>
      <c r="J1063" s="66"/>
      <c r="K1063" s="66"/>
      <c r="L1063" s="96"/>
      <c r="R1063" s="66"/>
      <c r="S1063" s="66"/>
      <c r="T1063" s="66"/>
      <c r="U1063" s="66"/>
      <c r="V1063" s="66"/>
      <c r="W1063" s="66"/>
      <c r="X1063" s="66"/>
      <c r="Y1063" s="66"/>
    </row>
    <row r="1064" spans="5:25" x14ac:dyDescent="0.2">
      <c r="E1064" s="66"/>
      <c r="F1064" s="96"/>
      <c r="G1064" s="66"/>
      <c r="H1064" s="96"/>
      <c r="I1064" s="66"/>
      <c r="J1064" s="66"/>
      <c r="K1064" s="66"/>
      <c r="L1064" s="96"/>
      <c r="R1064" s="66"/>
      <c r="S1064" s="66"/>
      <c r="T1064" s="66"/>
      <c r="U1064" s="66"/>
      <c r="V1064" s="66"/>
      <c r="W1064" s="66"/>
      <c r="X1064" s="66"/>
      <c r="Y1064" s="66"/>
    </row>
    <row r="1065" spans="5:25" x14ac:dyDescent="0.2">
      <c r="E1065" s="66"/>
      <c r="F1065" s="96"/>
      <c r="G1065" s="66"/>
      <c r="H1065" s="96"/>
      <c r="I1065" s="66"/>
      <c r="J1065" s="66"/>
      <c r="K1065" s="66"/>
      <c r="L1065" s="96"/>
      <c r="R1065" s="66"/>
      <c r="S1065" s="66"/>
      <c r="T1065" s="66"/>
      <c r="U1065" s="66"/>
      <c r="V1065" s="66"/>
      <c r="W1065" s="66"/>
      <c r="X1065" s="66"/>
      <c r="Y1065" s="66"/>
    </row>
    <row r="1066" spans="5:25" x14ac:dyDescent="0.2">
      <c r="E1066" s="66"/>
      <c r="F1066" s="96"/>
      <c r="G1066" s="66"/>
      <c r="H1066" s="96"/>
      <c r="I1066" s="66"/>
      <c r="J1066" s="66"/>
      <c r="K1066" s="66"/>
      <c r="L1066" s="96"/>
      <c r="R1066" s="66"/>
      <c r="S1066" s="66"/>
      <c r="T1066" s="66"/>
      <c r="U1066" s="66"/>
      <c r="V1066" s="66"/>
      <c r="W1066" s="66"/>
      <c r="X1066" s="66"/>
      <c r="Y1066" s="66"/>
    </row>
    <row r="1067" spans="5:25" x14ac:dyDescent="0.2">
      <c r="E1067" s="66"/>
      <c r="F1067" s="96"/>
      <c r="G1067" s="66"/>
      <c r="H1067" s="96"/>
      <c r="I1067" s="66"/>
      <c r="J1067" s="66"/>
      <c r="K1067" s="66"/>
      <c r="L1067" s="96"/>
      <c r="R1067" s="66"/>
      <c r="S1067" s="66"/>
      <c r="T1067" s="66"/>
      <c r="U1067" s="66"/>
      <c r="V1067" s="66"/>
      <c r="W1067" s="66"/>
      <c r="X1067" s="66"/>
      <c r="Y1067" s="66"/>
    </row>
    <row r="1068" spans="5:25" x14ac:dyDescent="0.2">
      <c r="E1068" s="66"/>
      <c r="F1068" s="96"/>
      <c r="G1068" s="66"/>
      <c r="H1068" s="96"/>
      <c r="I1068" s="66"/>
      <c r="J1068" s="66"/>
      <c r="K1068" s="66"/>
      <c r="L1068" s="96"/>
      <c r="R1068" s="66"/>
      <c r="S1068" s="66"/>
      <c r="T1068" s="66"/>
      <c r="U1068" s="66"/>
      <c r="V1068" s="66"/>
      <c r="W1068" s="66"/>
      <c r="X1068" s="66"/>
      <c r="Y1068" s="66"/>
    </row>
    <row r="1069" spans="5:25" x14ac:dyDescent="0.2">
      <c r="E1069" s="66"/>
      <c r="F1069" s="96"/>
      <c r="G1069" s="66"/>
      <c r="H1069" s="96"/>
      <c r="I1069" s="66"/>
      <c r="J1069" s="66"/>
      <c r="K1069" s="66"/>
      <c r="L1069" s="96"/>
      <c r="R1069" s="66"/>
      <c r="S1069" s="66"/>
      <c r="T1069" s="66"/>
      <c r="U1069" s="66"/>
      <c r="V1069" s="66"/>
      <c r="W1069" s="66"/>
      <c r="X1069" s="66"/>
      <c r="Y1069" s="66"/>
    </row>
    <row r="1070" spans="5:25" x14ac:dyDescent="0.2">
      <c r="E1070" s="66"/>
      <c r="F1070" s="96"/>
      <c r="G1070" s="66"/>
      <c r="H1070" s="96"/>
      <c r="I1070" s="66"/>
      <c r="J1070" s="66"/>
      <c r="K1070" s="66"/>
      <c r="L1070" s="96"/>
      <c r="R1070" s="66"/>
      <c r="S1070" s="66"/>
      <c r="T1070" s="66"/>
      <c r="U1070" s="66"/>
      <c r="V1070" s="66"/>
      <c r="W1070" s="66"/>
      <c r="X1070" s="66"/>
      <c r="Y1070" s="66"/>
    </row>
    <row r="1071" spans="5:25" x14ac:dyDescent="0.2">
      <c r="E1071" s="66"/>
      <c r="F1071" s="96"/>
      <c r="G1071" s="66"/>
      <c r="H1071" s="96"/>
      <c r="I1071" s="66"/>
      <c r="J1071" s="66"/>
      <c r="K1071" s="66"/>
      <c r="L1071" s="96"/>
      <c r="R1071" s="66"/>
      <c r="S1071" s="66"/>
      <c r="T1071" s="66"/>
      <c r="U1071" s="66"/>
      <c r="V1071" s="66"/>
      <c r="W1071" s="66"/>
      <c r="X1071" s="66"/>
      <c r="Y1071" s="66"/>
    </row>
    <row r="1072" spans="5:25" x14ac:dyDescent="0.2">
      <c r="E1072" s="66"/>
      <c r="F1072" s="96"/>
      <c r="G1072" s="66"/>
      <c r="H1072" s="96"/>
      <c r="I1072" s="66"/>
      <c r="J1072" s="66"/>
      <c r="K1072" s="66"/>
      <c r="L1072" s="96"/>
      <c r="R1072" s="66"/>
      <c r="S1072" s="66"/>
      <c r="T1072" s="66"/>
      <c r="U1072" s="66"/>
      <c r="V1072" s="66"/>
      <c r="W1072" s="66"/>
      <c r="X1072" s="66"/>
      <c r="Y1072" s="66"/>
    </row>
    <row r="1073" spans="5:25" x14ac:dyDescent="0.2">
      <c r="E1073" s="66"/>
      <c r="F1073" s="96"/>
      <c r="G1073" s="66"/>
      <c r="H1073" s="96"/>
      <c r="I1073" s="66"/>
      <c r="J1073" s="66"/>
      <c r="K1073" s="66"/>
      <c r="L1073" s="96"/>
      <c r="R1073" s="66"/>
      <c r="S1073" s="66"/>
      <c r="T1073" s="66"/>
      <c r="U1073" s="66"/>
      <c r="V1073" s="66"/>
      <c r="W1073" s="66"/>
      <c r="X1073" s="66"/>
      <c r="Y1073" s="66"/>
    </row>
    <row r="1074" spans="5:25" x14ac:dyDescent="0.2">
      <c r="E1074" s="66"/>
      <c r="F1074" s="96"/>
      <c r="G1074" s="66"/>
      <c r="H1074" s="96"/>
      <c r="I1074" s="66"/>
      <c r="J1074" s="66"/>
      <c r="K1074" s="66"/>
      <c r="L1074" s="96"/>
      <c r="R1074" s="66"/>
      <c r="S1074" s="66"/>
      <c r="T1074" s="66"/>
      <c r="U1074" s="66"/>
      <c r="V1074" s="66"/>
      <c r="W1074" s="66"/>
      <c r="X1074" s="66"/>
      <c r="Y1074" s="66"/>
    </row>
    <row r="1075" spans="5:25" x14ac:dyDescent="0.2">
      <c r="E1075" s="66"/>
      <c r="F1075" s="96"/>
      <c r="G1075" s="66"/>
      <c r="H1075" s="96"/>
      <c r="I1075" s="66"/>
      <c r="J1075" s="66"/>
      <c r="K1075" s="66"/>
      <c r="L1075" s="96"/>
      <c r="R1075" s="66"/>
      <c r="S1075" s="66"/>
      <c r="T1075" s="66"/>
      <c r="U1075" s="66"/>
      <c r="V1075" s="66"/>
      <c r="W1075" s="66"/>
      <c r="X1075" s="66"/>
      <c r="Y1075" s="66"/>
    </row>
    <row r="1076" spans="5:25" x14ac:dyDescent="0.2">
      <c r="E1076" s="66"/>
      <c r="F1076" s="96"/>
      <c r="G1076" s="66"/>
      <c r="H1076" s="96"/>
      <c r="I1076" s="66"/>
      <c r="J1076" s="66"/>
      <c r="K1076" s="66"/>
      <c r="L1076" s="96"/>
      <c r="R1076" s="66"/>
      <c r="S1076" s="66"/>
      <c r="T1076" s="66"/>
      <c r="U1076" s="66"/>
      <c r="V1076" s="66"/>
      <c r="W1076" s="66"/>
      <c r="X1076" s="66"/>
      <c r="Y1076" s="66"/>
    </row>
    <row r="1077" spans="5:25" x14ac:dyDescent="0.2">
      <c r="E1077" s="66"/>
      <c r="F1077" s="96"/>
      <c r="G1077" s="66"/>
      <c r="H1077" s="96"/>
      <c r="I1077" s="66"/>
      <c r="J1077" s="66"/>
      <c r="K1077" s="66"/>
      <c r="L1077" s="96"/>
      <c r="R1077" s="66"/>
      <c r="S1077" s="66"/>
      <c r="T1077" s="66"/>
      <c r="U1077" s="66"/>
      <c r="V1077" s="66"/>
      <c r="W1077" s="66"/>
      <c r="X1077" s="66"/>
      <c r="Y1077" s="66"/>
    </row>
    <row r="1078" spans="5:25" x14ac:dyDescent="0.2">
      <c r="F1078" s="96"/>
      <c r="H1078" s="96"/>
      <c r="L1078" s="96"/>
    </row>
    <row r="1079" spans="5:25" x14ac:dyDescent="0.2">
      <c r="F1079" s="96"/>
      <c r="H1079" s="96"/>
      <c r="L1079" s="96"/>
    </row>
    <row r="1080" spans="5:25" x14ac:dyDescent="0.2">
      <c r="F1080" s="96"/>
      <c r="H1080" s="96"/>
      <c r="L1080" s="96"/>
    </row>
    <row r="1081" spans="5:25" x14ac:dyDescent="0.2">
      <c r="F1081" s="96"/>
      <c r="H1081" s="96"/>
      <c r="L1081" s="96"/>
    </row>
    <row r="1082" spans="5:25" x14ac:dyDescent="0.2">
      <c r="F1082" s="96"/>
      <c r="H1082" s="96"/>
      <c r="L1082" s="96"/>
    </row>
    <row r="1083" spans="5:25" x14ac:dyDescent="0.2">
      <c r="F1083" s="96"/>
      <c r="H1083" s="96"/>
      <c r="L1083" s="96"/>
    </row>
    <row r="1084" spans="5:25" x14ac:dyDescent="0.2">
      <c r="F1084" s="96"/>
      <c r="H1084" s="96"/>
      <c r="L1084" s="96"/>
    </row>
    <row r="1085" spans="5:25" x14ac:dyDescent="0.2">
      <c r="F1085" s="96"/>
      <c r="H1085" s="96"/>
      <c r="L1085" s="96"/>
    </row>
    <row r="1086" spans="5:25" x14ac:dyDescent="0.2">
      <c r="F1086" s="96"/>
      <c r="H1086" s="96"/>
      <c r="L1086" s="96"/>
    </row>
    <row r="1087" spans="5:25" x14ac:dyDescent="0.2">
      <c r="F1087" s="96"/>
      <c r="H1087" s="96"/>
      <c r="L1087" s="96"/>
    </row>
    <row r="1088" spans="5:25" x14ac:dyDescent="0.2">
      <c r="F1088" s="96"/>
      <c r="H1088" s="96"/>
      <c r="L1088" s="96"/>
    </row>
    <row r="1089" spans="6:12" x14ac:dyDescent="0.2">
      <c r="F1089" s="96"/>
      <c r="H1089" s="96"/>
      <c r="L1089" s="96"/>
    </row>
    <row r="1090" spans="6:12" x14ac:dyDescent="0.2">
      <c r="F1090" s="96"/>
      <c r="H1090" s="96"/>
      <c r="L1090" s="96"/>
    </row>
    <row r="1091" spans="6:12" x14ac:dyDescent="0.2">
      <c r="F1091" s="96"/>
      <c r="H1091" s="96"/>
      <c r="L1091" s="96"/>
    </row>
    <row r="1092" spans="6:12" x14ac:dyDescent="0.2">
      <c r="F1092" s="96"/>
      <c r="H1092" s="96"/>
      <c r="L1092" s="96"/>
    </row>
    <row r="1093" spans="6:12" x14ac:dyDescent="0.2">
      <c r="F1093" s="96"/>
      <c r="H1093" s="96"/>
      <c r="L1093" s="96"/>
    </row>
    <row r="1094" spans="6:12" x14ac:dyDescent="0.2">
      <c r="F1094" s="96"/>
      <c r="H1094" s="96"/>
      <c r="L1094" s="96"/>
    </row>
    <row r="1095" spans="6:12" x14ac:dyDescent="0.2">
      <c r="F1095" s="96"/>
      <c r="H1095" s="96"/>
      <c r="L1095" s="96"/>
    </row>
    <row r="1096" spans="6:12" x14ac:dyDescent="0.2">
      <c r="F1096" s="96"/>
      <c r="H1096" s="96"/>
      <c r="L1096" s="96"/>
    </row>
    <row r="1097" spans="6:12" x14ac:dyDescent="0.2">
      <c r="F1097" s="96"/>
      <c r="H1097" s="96"/>
      <c r="L1097" s="96"/>
    </row>
    <row r="1098" spans="6:12" x14ac:dyDescent="0.2">
      <c r="F1098" s="96"/>
      <c r="H1098" s="96"/>
      <c r="L1098" s="96"/>
    </row>
    <row r="1099" spans="6:12" x14ac:dyDescent="0.2">
      <c r="F1099" s="96"/>
      <c r="H1099" s="96"/>
      <c r="L1099" s="96"/>
    </row>
    <row r="1100" spans="6:12" x14ac:dyDescent="0.2">
      <c r="F1100" s="96"/>
      <c r="H1100" s="96"/>
      <c r="L1100" s="96"/>
    </row>
    <row r="1101" spans="6:12" x14ac:dyDescent="0.2">
      <c r="F1101" s="96"/>
      <c r="H1101" s="96"/>
      <c r="L1101" s="96"/>
    </row>
    <row r="1102" spans="6:12" x14ac:dyDescent="0.2">
      <c r="F1102" s="96"/>
      <c r="H1102" s="96"/>
      <c r="L1102" s="96"/>
    </row>
    <row r="1103" spans="6:12" x14ac:dyDescent="0.2">
      <c r="F1103" s="96"/>
      <c r="H1103" s="96"/>
      <c r="L1103" s="96"/>
    </row>
    <row r="1104" spans="6:12" x14ac:dyDescent="0.2">
      <c r="F1104" s="96"/>
      <c r="H1104" s="96"/>
      <c r="L1104" s="96"/>
    </row>
    <row r="1105" spans="6:12" x14ac:dyDescent="0.2">
      <c r="F1105" s="96"/>
      <c r="H1105" s="96"/>
      <c r="L1105" s="96"/>
    </row>
    <row r="1106" spans="6:12" x14ac:dyDescent="0.2">
      <c r="F1106" s="96"/>
      <c r="H1106" s="96"/>
      <c r="L1106" s="96"/>
    </row>
    <row r="1107" spans="6:12" x14ac:dyDescent="0.2">
      <c r="F1107" s="96"/>
      <c r="H1107" s="96"/>
      <c r="L1107" s="96"/>
    </row>
    <row r="1108" spans="6:12" x14ac:dyDescent="0.2">
      <c r="F1108" s="96"/>
      <c r="H1108" s="96"/>
      <c r="L1108" s="96"/>
    </row>
    <row r="1109" spans="6:12" x14ac:dyDescent="0.2">
      <c r="F1109" s="96"/>
      <c r="H1109" s="96"/>
      <c r="L1109" s="96"/>
    </row>
    <row r="1110" spans="6:12" x14ac:dyDescent="0.2">
      <c r="F1110" s="96"/>
      <c r="H1110" s="96"/>
      <c r="L1110" s="96"/>
    </row>
    <row r="1111" spans="6:12" x14ac:dyDescent="0.2">
      <c r="F1111" s="96"/>
      <c r="H1111" s="96"/>
      <c r="L1111" s="96"/>
    </row>
    <row r="1112" spans="6:12" x14ac:dyDescent="0.2">
      <c r="F1112" s="96"/>
      <c r="H1112" s="96"/>
      <c r="L1112" s="96"/>
    </row>
    <row r="1113" spans="6:12" x14ac:dyDescent="0.2">
      <c r="F1113" s="96"/>
      <c r="H1113" s="96"/>
      <c r="L1113" s="96"/>
    </row>
    <row r="1114" spans="6:12" x14ac:dyDescent="0.2">
      <c r="F1114" s="96"/>
      <c r="H1114" s="96"/>
      <c r="L1114" s="96"/>
    </row>
    <row r="1115" spans="6:12" x14ac:dyDescent="0.2">
      <c r="F1115" s="96"/>
      <c r="H1115" s="96"/>
      <c r="L1115" s="96"/>
    </row>
    <row r="1116" spans="6:12" x14ac:dyDescent="0.2">
      <c r="F1116" s="96"/>
      <c r="H1116" s="96"/>
      <c r="L1116" s="96"/>
    </row>
    <row r="1117" spans="6:12" x14ac:dyDescent="0.2">
      <c r="F1117" s="96"/>
      <c r="H1117" s="96"/>
      <c r="L1117" s="96"/>
    </row>
    <row r="1118" spans="6:12" x14ac:dyDescent="0.2">
      <c r="F1118" s="96"/>
      <c r="H1118" s="96"/>
      <c r="L1118" s="96"/>
    </row>
    <row r="1119" spans="6:12" x14ac:dyDescent="0.2">
      <c r="F1119" s="96"/>
      <c r="H1119" s="96"/>
      <c r="L1119" s="96"/>
    </row>
    <row r="1120" spans="6:12" x14ac:dyDescent="0.2">
      <c r="F1120" s="96"/>
      <c r="H1120" s="96"/>
      <c r="L1120" s="96"/>
    </row>
    <row r="1121" spans="6:12" x14ac:dyDescent="0.2">
      <c r="F1121" s="96"/>
      <c r="H1121" s="96"/>
      <c r="L1121" s="96"/>
    </row>
    <row r="1122" spans="6:12" x14ac:dyDescent="0.2">
      <c r="F1122" s="96"/>
      <c r="H1122" s="96"/>
      <c r="L1122" s="96"/>
    </row>
    <row r="1123" spans="6:12" x14ac:dyDescent="0.2">
      <c r="F1123" s="96"/>
      <c r="H1123" s="96"/>
      <c r="L1123" s="96"/>
    </row>
    <row r="1124" spans="6:12" x14ac:dyDescent="0.2">
      <c r="F1124" s="96"/>
      <c r="H1124" s="96"/>
      <c r="L1124" s="96"/>
    </row>
    <row r="1125" spans="6:12" x14ac:dyDescent="0.2">
      <c r="F1125" s="96"/>
      <c r="H1125" s="96"/>
      <c r="L1125" s="96"/>
    </row>
    <row r="1126" spans="6:12" x14ac:dyDescent="0.2">
      <c r="F1126" s="96"/>
      <c r="H1126" s="96"/>
      <c r="L1126" s="96"/>
    </row>
    <row r="1127" spans="6:12" x14ac:dyDescent="0.2">
      <c r="F1127" s="96"/>
      <c r="H1127" s="96"/>
      <c r="L1127" s="96"/>
    </row>
    <row r="1128" spans="6:12" x14ac:dyDescent="0.2">
      <c r="F1128" s="96"/>
      <c r="H1128" s="96"/>
      <c r="L1128" s="96"/>
    </row>
    <row r="1129" spans="6:12" x14ac:dyDescent="0.2">
      <c r="F1129" s="96"/>
      <c r="H1129" s="96"/>
      <c r="L1129" s="96"/>
    </row>
    <row r="1130" spans="6:12" x14ac:dyDescent="0.2">
      <c r="F1130" s="96"/>
      <c r="H1130" s="96"/>
      <c r="L1130" s="96"/>
    </row>
    <row r="1131" spans="6:12" x14ac:dyDescent="0.2">
      <c r="F1131" s="96"/>
      <c r="H1131" s="96"/>
      <c r="L1131" s="96"/>
    </row>
    <row r="1132" spans="6:12" x14ac:dyDescent="0.2">
      <c r="F1132" s="96"/>
      <c r="H1132" s="96"/>
      <c r="L1132" s="96"/>
    </row>
    <row r="1133" spans="6:12" x14ac:dyDescent="0.2">
      <c r="F1133" s="96"/>
      <c r="H1133" s="96"/>
      <c r="L1133" s="96"/>
    </row>
    <row r="1134" spans="6:12" x14ac:dyDescent="0.2">
      <c r="F1134" s="96"/>
      <c r="H1134" s="96"/>
      <c r="L1134" s="96"/>
    </row>
    <row r="1135" spans="6:12" x14ac:dyDescent="0.2">
      <c r="F1135" s="96"/>
      <c r="H1135" s="96"/>
      <c r="L1135" s="96"/>
    </row>
    <row r="1136" spans="6:12" x14ac:dyDescent="0.2">
      <c r="F1136" s="96"/>
      <c r="H1136" s="96"/>
      <c r="L1136" s="96"/>
    </row>
    <row r="1137" spans="6:12" x14ac:dyDescent="0.2">
      <c r="F1137" s="96"/>
      <c r="H1137" s="96"/>
      <c r="L1137" s="96"/>
    </row>
    <row r="1138" spans="6:12" x14ac:dyDescent="0.2">
      <c r="F1138" s="96"/>
      <c r="H1138" s="96"/>
      <c r="L1138" s="96"/>
    </row>
    <row r="1139" spans="6:12" x14ac:dyDescent="0.2">
      <c r="F1139" s="96"/>
      <c r="H1139" s="96"/>
      <c r="L1139" s="96"/>
    </row>
    <row r="1140" spans="6:12" x14ac:dyDescent="0.2">
      <c r="F1140" s="96"/>
      <c r="H1140" s="96"/>
      <c r="L1140" s="96"/>
    </row>
    <row r="1141" spans="6:12" x14ac:dyDescent="0.2">
      <c r="F1141" s="96"/>
      <c r="H1141" s="96"/>
      <c r="L1141" s="96"/>
    </row>
    <row r="1142" spans="6:12" x14ac:dyDescent="0.2">
      <c r="F1142" s="96"/>
      <c r="H1142" s="96"/>
      <c r="L1142" s="96"/>
    </row>
    <row r="1143" spans="6:12" x14ac:dyDescent="0.2">
      <c r="F1143" s="96"/>
      <c r="H1143" s="96"/>
      <c r="L1143" s="96"/>
    </row>
    <row r="1144" spans="6:12" x14ac:dyDescent="0.2">
      <c r="F1144" s="96"/>
      <c r="H1144" s="96"/>
      <c r="L1144" s="96"/>
    </row>
    <row r="1145" spans="6:12" x14ac:dyDescent="0.2">
      <c r="F1145" s="96"/>
      <c r="H1145" s="96"/>
      <c r="L1145" s="96"/>
    </row>
    <row r="1146" spans="6:12" x14ac:dyDescent="0.2">
      <c r="F1146" s="96"/>
      <c r="H1146" s="96"/>
      <c r="L1146" s="96"/>
    </row>
    <row r="1147" spans="6:12" x14ac:dyDescent="0.2">
      <c r="F1147" s="96"/>
      <c r="H1147" s="96"/>
      <c r="L1147" s="96"/>
    </row>
    <row r="1148" spans="6:12" x14ac:dyDescent="0.2">
      <c r="F1148" s="96"/>
      <c r="H1148" s="96"/>
      <c r="L1148" s="96"/>
    </row>
    <row r="1149" spans="6:12" x14ac:dyDescent="0.2">
      <c r="F1149" s="96"/>
      <c r="H1149" s="96"/>
      <c r="L1149" s="96"/>
    </row>
    <row r="1150" spans="6:12" x14ac:dyDescent="0.2">
      <c r="F1150" s="96"/>
      <c r="H1150" s="96"/>
      <c r="L1150" s="96"/>
    </row>
    <row r="1151" spans="6:12" x14ac:dyDescent="0.2">
      <c r="F1151" s="96"/>
      <c r="H1151" s="96"/>
      <c r="L1151" s="96"/>
    </row>
    <row r="1152" spans="6:12" x14ac:dyDescent="0.2">
      <c r="F1152" s="96"/>
      <c r="H1152" s="96"/>
      <c r="L1152" s="96"/>
    </row>
    <row r="1153" spans="6:12" x14ac:dyDescent="0.2">
      <c r="F1153" s="96"/>
      <c r="H1153" s="96"/>
      <c r="L1153" s="96"/>
    </row>
    <row r="1154" spans="6:12" x14ac:dyDescent="0.2">
      <c r="F1154" s="96"/>
      <c r="H1154" s="96"/>
      <c r="L1154" s="96"/>
    </row>
    <row r="1155" spans="6:12" x14ac:dyDescent="0.2">
      <c r="F1155" s="96"/>
      <c r="H1155" s="96"/>
      <c r="L1155" s="96"/>
    </row>
    <row r="1156" spans="6:12" x14ac:dyDescent="0.2">
      <c r="F1156" s="96"/>
      <c r="H1156" s="96"/>
      <c r="L1156" s="96"/>
    </row>
    <row r="1157" spans="6:12" x14ac:dyDescent="0.2">
      <c r="F1157" s="96"/>
      <c r="H1157" s="96"/>
      <c r="L1157" s="96"/>
    </row>
    <row r="1158" spans="6:12" x14ac:dyDescent="0.2">
      <c r="F1158" s="96"/>
      <c r="H1158" s="96"/>
      <c r="L1158" s="96"/>
    </row>
    <row r="1159" spans="6:12" x14ac:dyDescent="0.2">
      <c r="F1159" s="96"/>
      <c r="H1159" s="96"/>
      <c r="L1159" s="96"/>
    </row>
    <row r="1160" spans="6:12" x14ac:dyDescent="0.2">
      <c r="F1160" s="96"/>
      <c r="H1160" s="96"/>
      <c r="L1160" s="96"/>
    </row>
    <row r="1161" spans="6:12" x14ac:dyDescent="0.2">
      <c r="F1161" s="96"/>
      <c r="H1161" s="96"/>
      <c r="L1161" s="96"/>
    </row>
    <row r="1162" spans="6:12" x14ac:dyDescent="0.2">
      <c r="F1162" s="96"/>
      <c r="H1162" s="96"/>
      <c r="L1162" s="96"/>
    </row>
    <row r="1163" spans="6:12" x14ac:dyDescent="0.2">
      <c r="F1163" s="96"/>
      <c r="H1163" s="96"/>
      <c r="L1163" s="96"/>
    </row>
    <row r="1164" spans="6:12" x14ac:dyDescent="0.2">
      <c r="F1164" s="96"/>
      <c r="H1164" s="96"/>
      <c r="L1164" s="96"/>
    </row>
    <row r="1165" spans="6:12" x14ac:dyDescent="0.2">
      <c r="F1165" s="96"/>
      <c r="H1165" s="96"/>
      <c r="L1165" s="96"/>
    </row>
    <row r="1166" spans="6:12" x14ac:dyDescent="0.2">
      <c r="F1166" s="96"/>
      <c r="H1166" s="96"/>
      <c r="L1166" s="96"/>
    </row>
    <row r="1167" spans="6:12" x14ac:dyDescent="0.2">
      <c r="F1167" s="96"/>
      <c r="H1167" s="96"/>
      <c r="L1167" s="96"/>
    </row>
    <row r="1168" spans="6:12" x14ac:dyDescent="0.2">
      <c r="F1168" s="96"/>
      <c r="H1168" s="96"/>
      <c r="L1168" s="96"/>
    </row>
    <row r="1169" spans="6:12" x14ac:dyDescent="0.2">
      <c r="F1169" s="96"/>
      <c r="H1169" s="96"/>
      <c r="L1169" s="96"/>
    </row>
    <row r="1170" spans="6:12" x14ac:dyDescent="0.2">
      <c r="F1170" s="96"/>
      <c r="H1170" s="96"/>
      <c r="L1170" s="96"/>
    </row>
    <row r="1171" spans="6:12" x14ac:dyDescent="0.2">
      <c r="F1171" s="96"/>
      <c r="H1171" s="96"/>
      <c r="L1171" s="96"/>
    </row>
    <row r="1172" spans="6:12" x14ac:dyDescent="0.2">
      <c r="F1172" s="96"/>
      <c r="H1172" s="96"/>
      <c r="L1172" s="96"/>
    </row>
    <row r="1173" spans="6:12" x14ac:dyDescent="0.2">
      <c r="F1173" s="96"/>
      <c r="H1173" s="96"/>
      <c r="L1173" s="96"/>
    </row>
    <row r="1174" spans="6:12" x14ac:dyDescent="0.2">
      <c r="F1174" s="96"/>
      <c r="H1174" s="96"/>
      <c r="L1174" s="96"/>
    </row>
    <row r="1175" spans="6:12" x14ac:dyDescent="0.2">
      <c r="F1175" s="96"/>
      <c r="H1175" s="96"/>
      <c r="L1175" s="96"/>
    </row>
    <row r="1176" spans="6:12" x14ac:dyDescent="0.2">
      <c r="F1176" s="96"/>
      <c r="H1176" s="96"/>
      <c r="L1176" s="96"/>
    </row>
    <row r="1177" spans="6:12" x14ac:dyDescent="0.2">
      <c r="F1177" s="96"/>
      <c r="H1177" s="96"/>
      <c r="L1177" s="96"/>
    </row>
    <row r="1178" spans="6:12" x14ac:dyDescent="0.2">
      <c r="F1178" s="96"/>
      <c r="H1178" s="96"/>
      <c r="L1178" s="96"/>
    </row>
    <row r="1179" spans="6:12" x14ac:dyDescent="0.2">
      <c r="F1179" s="96"/>
      <c r="H1179" s="96"/>
      <c r="L1179" s="96"/>
    </row>
    <row r="1180" spans="6:12" x14ac:dyDescent="0.2">
      <c r="F1180" s="96"/>
      <c r="H1180" s="96"/>
      <c r="L1180" s="96"/>
    </row>
    <row r="1181" spans="6:12" x14ac:dyDescent="0.2">
      <c r="F1181" s="96"/>
      <c r="H1181" s="96"/>
      <c r="L1181" s="96"/>
    </row>
    <row r="1182" spans="6:12" x14ac:dyDescent="0.2">
      <c r="F1182" s="96"/>
      <c r="H1182" s="96"/>
      <c r="L1182" s="96"/>
    </row>
    <row r="1183" spans="6:12" x14ac:dyDescent="0.2">
      <c r="F1183" s="96"/>
      <c r="H1183" s="96"/>
      <c r="L1183" s="96"/>
    </row>
    <row r="1184" spans="6:12" x14ac:dyDescent="0.2">
      <c r="F1184" s="96"/>
      <c r="H1184" s="96"/>
      <c r="L1184" s="96"/>
    </row>
    <row r="1185" spans="6:12" x14ac:dyDescent="0.2">
      <c r="F1185" s="96"/>
      <c r="H1185" s="96"/>
      <c r="L1185" s="96"/>
    </row>
    <row r="1186" spans="6:12" x14ac:dyDescent="0.2">
      <c r="F1186" s="96"/>
      <c r="H1186" s="96"/>
      <c r="L1186" s="96"/>
    </row>
    <row r="1187" spans="6:12" x14ac:dyDescent="0.2">
      <c r="F1187" s="96"/>
      <c r="H1187" s="96"/>
      <c r="L1187" s="96"/>
    </row>
    <row r="1188" spans="6:12" x14ac:dyDescent="0.2">
      <c r="F1188" s="96"/>
      <c r="H1188" s="96"/>
      <c r="L1188" s="96"/>
    </row>
    <row r="1189" spans="6:12" x14ac:dyDescent="0.2">
      <c r="F1189" s="96"/>
      <c r="H1189" s="96"/>
      <c r="L1189" s="96"/>
    </row>
    <row r="1190" spans="6:12" x14ac:dyDescent="0.2">
      <c r="F1190" s="96"/>
      <c r="H1190" s="96"/>
      <c r="L1190" s="96"/>
    </row>
    <row r="1191" spans="6:12" x14ac:dyDescent="0.2">
      <c r="F1191" s="96"/>
      <c r="H1191" s="96"/>
      <c r="L1191" s="96"/>
    </row>
    <row r="1192" spans="6:12" x14ac:dyDescent="0.2">
      <c r="F1192" s="96"/>
      <c r="H1192" s="96"/>
      <c r="L1192" s="96"/>
    </row>
    <row r="1193" spans="6:12" x14ac:dyDescent="0.2">
      <c r="F1193" s="96"/>
      <c r="H1193" s="96"/>
      <c r="L1193" s="96"/>
    </row>
    <row r="1194" spans="6:12" x14ac:dyDescent="0.2">
      <c r="F1194" s="96"/>
      <c r="H1194" s="96"/>
      <c r="L1194" s="96"/>
    </row>
    <row r="1195" spans="6:12" x14ac:dyDescent="0.2">
      <c r="F1195" s="96"/>
      <c r="H1195" s="96"/>
      <c r="L1195" s="96"/>
    </row>
    <row r="1196" spans="6:12" x14ac:dyDescent="0.2">
      <c r="F1196" s="96"/>
      <c r="H1196" s="96"/>
      <c r="L1196" s="96"/>
    </row>
    <row r="1197" spans="6:12" x14ac:dyDescent="0.2">
      <c r="F1197" s="96"/>
      <c r="H1197" s="96"/>
      <c r="L1197" s="96"/>
    </row>
    <row r="1198" spans="6:12" x14ac:dyDescent="0.2">
      <c r="F1198" s="96"/>
      <c r="H1198" s="96"/>
      <c r="L1198" s="96"/>
    </row>
    <row r="1199" spans="6:12" x14ac:dyDescent="0.2">
      <c r="F1199" s="96"/>
      <c r="H1199" s="96"/>
      <c r="L1199" s="96"/>
    </row>
    <row r="1200" spans="6:12" x14ac:dyDescent="0.2">
      <c r="F1200" s="96"/>
      <c r="H1200" s="96"/>
      <c r="L1200" s="96"/>
    </row>
    <row r="1201" spans="6:12" x14ac:dyDescent="0.2">
      <c r="F1201" s="96"/>
      <c r="H1201" s="96"/>
      <c r="L1201" s="96"/>
    </row>
    <row r="1202" spans="6:12" x14ac:dyDescent="0.2">
      <c r="F1202" s="96"/>
      <c r="H1202" s="96"/>
      <c r="L1202" s="96"/>
    </row>
    <row r="1203" spans="6:12" x14ac:dyDescent="0.2">
      <c r="F1203" s="96"/>
      <c r="H1203" s="96"/>
      <c r="L1203" s="96"/>
    </row>
    <row r="1204" spans="6:12" x14ac:dyDescent="0.2">
      <c r="F1204" s="96"/>
      <c r="H1204" s="96"/>
      <c r="L1204" s="96"/>
    </row>
    <row r="1205" spans="6:12" x14ac:dyDescent="0.2">
      <c r="F1205" s="96"/>
      <c r="H1205" s="96"/>
      <c r="L1205" s="96"/>
    </row>
    <row r="1206" spans="6:12" x14ac:dyDescent="0.2">
      <c r="F1206" s="96"/>
      <c r="H1206" s="96"/>
      <c r="L1206" s="96"/>
    </row>
    <row r="1207" spans="6:12" x14ac:dyDescent="0.2">
      <c r="F1207" s="96"/>
      <c r="H1207" s="96"/>
      <c r="L1207" s="96"/>
    </row>
    <row r="1208" spans="6:12" x14ac:dyDescent="0.2">
      <c r="F1208" s="96"/>
      <c r="H1208" s="96"/>
      <c r="L1208" s="96"/>
    </row>
    <row r="1209" spans="6:12" x14ac:dyDescent="0.2">
      <c r="F1209" s="96"/>
      <c r="H1209" s="96"/>
      <c r="L1209" s="96"/>
    </row>
    <row r="1210" spans="6:12" x14ac:dyDescent="0.2">
      <c r="F1210" s="96"/>
      <c r="H1210" s="96"/>
      <c r="L1210" s="96"/>
    </row>
    <row r="1211" spans="6:12" x14ac:dyDescent="0.2">
      <c r="F1211" s="96"/>
      <c r="H1211" s="96"/>
      <c r="L1211" s="96"/>
    </row>
    <row r="1212" spans="6:12" x14ac:dyDescent="0.2">
      <c r="F1212" s="96"/>
      <c r="H1212" s="96"/>
      <c r="L1212" s="96"/>
    </row>
    <row r="1213" spans="6:12" x14ac:dyDescent="0.2">
      <c r="F1213" s="96"/>
      <c r="H1213" s="96"/>
      <c r="L1213" s="96"/>
    </row>
    <row r="1214" spans="6:12" x14ac:dyDescent="0.2">
      <c r="F1214" s="96"/>
      <c r="H1214" s="96"/>
      <c r="L1214" s="96"/>
    </row>
    <row r="1215" spans="6:12" x14ac:dyDescent="0.2">
      <c r="F1215" s="96"/>
      <c r="H1215" s="96"/>
      <c r="L1215" s="96"/>
    </row>
    <row r="1216" spans="6:12" x14ac:dyDescent="0.2">
      <c r="F1216" s="96"/>
      <c r="H1216" s="96"/>
      <c r="L1216" s="96"/>
    </row>
    <row r="1217" spans="6:12" x14ac:dyDescent="0.2">
      <c r="F1217" s="96"/>
      <c r="H1217" s="96"/>
      <c r="L1217" s="96"/>
    </row>
    <row r="1218" spans="6:12" x14ac:dyDescent="0.2">
      <c r="F1218" s="96"/>
      <c r="H1218" s="96"/>
      <c r="L1218" s="96"/>
    </row>
    <row r="1219" spans="6:12" x14ac:dyDescent="0.2">
      <c r="F1219" s="96"/>
      <c r="H1219" s="96"/>
      <c r="L1219" s="96"/>
    </row>
    <row r="1220" spans="6:12" x14ac:dyDescent="0.2">
      <c r="F1220" s="96"/>
      <c r="H1220" s="96"/>
      <c r="L1220" s="96"/>
    </row>
    <row r="1221" spans="6:12" x14ac:dyDescent="0.2">
      <c r="F1221" s="96"/>
      <c r="H1221" s="96"/>
      <c r="L1221" s="96"/>
    </row>
    <row r="1222" spans="6:12" x14ac:dyDescent="0.2">
      <c r="F1222" s="96"/>
      <c r="H1222" s="96"/>
      <c r="L1222" s="96"/>
    </row>
    <row r="1223" spans="6:12" x14ac:dyDescent="0.2">
      <c r="F1223" s="96"/>
      <c r="H1223" s="96"/>
      <c r="L1223" s="96"/>
    </row>
    <row r="1224" spans="6:12" x14ac:dyDescent="0.2">
      <c r="F1224" s="96"/>
      <c r="H1224" s="96"/>
      <c r="L1224" s="96"/>
    </row>
    <row r="1225" spans="6:12" x14ac:dyDescent="0.2">
      <c r="F1225" s="96"/>
      <c r="H1225" s="96"/>
      <c r="L1225" s="96"/>
    </row>
    <row r="1226" spans="6:12" x14ac:dyDescent="0.2">
      <c r="F1226" s="96"/>
      <c r="H1226" s="96"/>
      <c r="L1226" s="96"/>
    </row>
    <row r="1227" spans="6:12" x14ac:dyDescent="0.2">
      <c r="F1227" s="96"/>
      <c r="H1227" s="96"/>
      <c r="L1227" s="96"/>
    </row>
    <row r="1228" spans="6:12" x14ac:dyDescent="0.2">
      <c r="F1228" s="96"/>
      <c r="H1228" s="96"/>
      <c r="L1228" s="96"/>
    </row>
    <row r="1229" spans="6:12" x14ac:dyDescent="0.2">
      <c r="F1229" s="96"/>
      <c r="H1229" s="96"/>
      <c r="L1229" s="96"/>
    </row>
    <row r="1230" spans="6:12" x14ac:dyDescent="0.2">
      <c r="F1230" s="96"/>
      <c r="H1230" s="96"/>
      <c r="L1230" s="96"/>
    </row>
    <row r="1231" spans="6:12" x14ac:dyDescent="0.2">
      <c r="F1231" s="96"/>
      <c r="H1231" s="96"/>
      <c r="L1231" s="96"/>
    </row>
    <row r="1232" spans="6:12" x14ac:dyDescent="0.2">
      <c r="F1232" s="96"/>
      <c r="H1232" s="96"/>
      <c r="L1232" s="96"/>
    </row>
    <row r="1233" spans="6:12" x14ac:dyDescent="0.2">
      <c r="F1233" s="96"/>
      <c r="H1233" s="96"/>
      <c r="L1233" s="96"/>
    </row>
    <row r="1234" spans="6:12" x14ac:dyDescent="0.2">
      <c r="F1234" s="96"/>
      <c r="H1234" s="96"/>
      <c r="L1234" s="96"/>
    </row>
    <row r="1235" spans="6:12" x14ac:dyDescent="0.2">
      <c r="F1235" s="96"/>
      <c r="H1235" s="96"/>
      <c r="L1235" s="96"/>
    </row>
    <row r="1236" spans="6:12" x14ac:dyDescent="0.2">
      <c r="F1236" s="96"/>
      <c r="H1236" s="96"/>
      <c r="L1236" s="96"/>
    </row>
    <row r="1237" spans="6:12" x14ac:dyDescent="0.2">
      <c r="F1237" s="96"/>
      <c r="H1237" s="96"/>
      <c r="L1237" s="96"/>
    </row>
    <row r="1238" spans="6:12" x14ac:dyDescent="0.2">
      <c r="F1238" s="96"/>
      <c r="H1238" s="96"/>
      <c r="L1238" s="96"/>
    </row>
    <row r="1239" spans="6:12" x14ac:dyDescent="0.2">
      <c r="F1239" s="96"/>
      <c r="H1239" s="96"/>
      <c r="L1239" s="96"/>
    </row>
    <row r="1240" spans="6:12" x14ac:dyDescent="0.2">
      <c r="F1240" s="96"/>
      <c r="H1240" s="96"/>
      <c r="L1240" s="96"/>
    </row>
    <row r="1241" spans="6:12" x14ac:dyDescent="0.2">
      <c r="F1241" s="96"/>
      <c r="H1241" s="96"/>
      <c r="L1241" s="96"/>
    </row>
    <row r="1242" spans="6:12" x14ac:dyDescent="0.2">
      <c r="F1242" s="96"/>
      <c r="H1242" s="96"/>
      <c r="L1242" s="96"/>
    </row>
    <row r="1243" spans="6:12" x14ac:dyDescent="0.2">
      <c r="F1243" s="96"/>
      <c r="H1243" s="96"/>
      <c r="L1243" s="96"/>
    </row>
    <row r="1244" spans="6:12" x14ac:dyDescent="0.2">
      <c r="F1244" s="96"/>
      <c r="H1244" s="96"/>
      <c r="L1244" s="96"/>
    </row>
    <row r="1245" spans="6:12" x14ac:dyDescent="0.2">
      <c r="F1245" s="96"/>
      <c r="H1245" s="96"/>
      <c r="L1245" s="96"/>
    </row>
    <row r="1246" spans="6:12" x14ac:dyDescent="0.2">
      <c r="F1246" s="96"/>
      <c r="H1246" s="96"/>
      <c r="L1246" s="96"/>
    </row>
    <row r="1247" spans="6:12" x14ac:dyDescent="0.2">
      <c r="F1247" s="96"/>
      <c r="H1247" s="96"/>
      <c r="L1247" s="96"/>
    </row>
    <row r="1248" spans="6:12" x14ac:dyDescent="0.2">
      <c r="F1248" s="96"/>
      <c r="H1248" s="96"/>
      <c r="L1248" s="96"/>
    </row>
    <row r="1249" spans="6:12" x14ac:dyDescent="0.2">
      <c r="F1249" s="96"/>
      <c r="H1249" s="96"/>
      <c r="L1249" s="96"/>
    </row>
    <row r="1250" spans="6:12" x14ac:dyDescent="0.2">
      <c r="F1250" s="96"/>
      <c r="H1250" s="96"/>
      <c r="L1250" s="96"/>
    </row>
    <row r="1251" spans="6:12" x14ac:dyDescent="0.2">
      <c r="F1251" s="96"/>
      <c r="H1251" s="96"/>
      <c r="L1251" s="96"/>
    </row>
    <row r="1252" spans="6:12" x14ac:dyDescent="0.2">
      <c r="F1252" s="96"/>
      <c r="H1252" s="96"/>
      <c r="L1252" s="96"/>
    </row>
    <row r="1253" spans="6:12" x14ac:dyDescent="0.2">
      <c r="F1253" s="96"/>
      <c r="H1253" s="96"/>
      <c r="L1253" s="96"/>
    </row>
    <row r="1254" spans="6:12" x14ac:dyDescent="0.2">
      <c r="F1254" s="96"/>
      <c r="H1254" s="96"/>
      <c r="L1254" s="96"/>
    </row>
    <row r="1255" spans="6:12" x14ac:dyDescent="0.2">
      <c r="F1255" s="96"/>
      <c r="H1255" s="96"/>
      <c r="L1255" s="96"/>
    </row>
    <row r="1256" spans="6:12" x14ac:dyDescent="0.2">
      <c r="F1256" s="96"/>
      <c r="H1256" s="96"/>
      <c r="L1256" s="96"/>
    </row>
    <row r="1257" spans="6:12" x14ac:dyDescent="0.2">
      <c r="F1257" s="96"/>
      <c r="H1257" s="96"/>
      <c r="L1257" s="96"/>
    </row>
    <row r="1258" spans="6:12" x14ac:dyDescent="0.2">
      <c r="F1258" s="96"/>
      <c r="H1258" s="96"/>
      <c r="L1258" s="96"/>
    </row>
    <row r="1259" spans="6:12" x14ac:dyDescent="0.2">
      <c r="F1259" s="96"/>
      <c r="H1259" s="96"/>
      <c r="L1259" s="96"/>
    </row>
    <row r="1260" spans="6:12" x14ac:dyDescent="0.2">
      <c r="F1260" s="96"/>
      <c r="H1260" s="96"/>
      <c r="L1260" s="96"/>
    </row>
    <row r="1261" spans="6:12" x14ac:dyDescent="0.2">
      <c r="F1261" s="96"/>
      <c r="H1261" s="96"/>
      <c r="L1261" s="96"/>
    </row>
    <row r="1262" spans="6:12" x14ac:dyDescent="0.2">
      <c r="F1262" s="96"/>
      <c r="H1262" s="96"/>
      <c r="L1262" s="96"/>
    </row>
    <row r="1263" spans="6:12" x14ac:dyDescent="0.2">
      <c r="F1263" s="96"/>
      <c r="H1263" s="96"/>
      <c r="L1263" s="96"/>
    </row>
    <row r="1264" spans="6:12" x14ac:dyDescent="0.2">
      <c r="F1264" s="96"/>
      <c r="H1264" s="96"/>
      <c r="L1264" s="96"/>
    </row>
    <row r="1265" spans="6:12" x14ac:dyDescent="0.2">
      <c r="F1265" s="96"/>
      <c r="H1265" s="96"/>
      <c r="L1265" s="96"/>
    </row>
    <row r="1266" spans="6:12" x14ac:dyDescent="0.2">
      <c r="F1266" s="96"/>
      <c r="H1266" s="96"/>
      <c r="L1266" s="96"/>
    </row>
    <row r="1267" spans="6:12" x14ac:dyDescent="0.2">
      <c r="F1267" s="96"/>
      <c r="H1267" s="96"/>
      <c r="L1267" s="96"/>
    </row>
    <row r="1268" spans="6:12" x14ac:dyDescent="0.2">
      <c r="F1268" s="96"/>
      <c r="H1268" s="96"/>
      <c r="L1268" s="96"/>
    </row>
    <row r="1269" spans="6:12" x14ac:dyDescent="0.2">
      <c r="F1269" s="96"/>
      <c r="H1269" s="96"/>
      <c r="L1269" s="96"/>
    </row>
    <row r="1270" spans="6:12" x14ac:dyDescent="0.2">
      <c r="F1270" s="96"/>
      <c r="H1270" s="96"/>
      <c r="L1270" s="96"/>
    </row>
    <row r="1271" spans="6:12" x14ac:dyDescent="0.2">
      <c r="F1271" s="96"/>
      <c r="H1271" s="96"/>
      <c r="L1271" s="96"/>
    </row>
    <row r="1272" spans="6:12" x14ac:dyDescent="0.2">
      <c r="F1272" s="96"/>
      <c r="H1272" s="96"/>
      <c r="L1272" s="96"/>
    </row>
    <row r="1273" spans="6:12" x14ac:dyDescent="0.2">
      <c r="F1273" s="96"/>
      <c r="H1273" s="96"/>
      <c r="L1273" s="96"/>
    </row>
    <row r="1274" spans="6:12" x14ac:dyDescent="0.2">
      <c r="F1274" s="96"/>
      <c r="H1274" s="96"/>
      <c r="L1274" s="96"/>
    </row>
    <row r="1275" spans="6:12" x14ac:dyDescent="0.2">
      <c r="F1275" s="96"/>
      <c r="H1275" s="96"/>
      <c r="L1275" s="96"/>
    </row>
    <row r="1276" spans="6:12" x14ac:dyDescent="0.2">
      <c r="F1276" s="96"/>
      <c r="H1276" s="96"/>
      <c r="L1276" s="96"/>
    </row>
    <row r="1277" spans="6:12" x14ac:dyDescent="0.2">
      <c r="F1277" s="96"/>
      <c r="H1277" s="96"/>
      <c r="L1277" s="96"/>
    </row>
    <row r="1278" spans="6:12" x14ac:dyDescent="0.2">
      <c r="F1278" s="96"/>
      <c r="H1278" s="96"/>
      <c r="L1278" s="96"/>
    </row>
    <row r="1279" spans="6:12" x14ac:dyDescent="0.2">
      <c r="F1279" s="96"/>
      <c r="H1279" s="96"/>
      <c r="L1279" s="96"/>
    </row>
    <row r="1280" spans="6:12" x14ac:dyDescent="0.2">
      <c r="F1280" s="96"/>
      <c r="H1280" s="96"/>
      <c r="L1280" s="96"/>
    </row>
    <row r="1281" spans="6:12" x14ac:dyDescent="0.2">
      <c r="F1281" s="96"/>
      <c r="H1281" s="96"/>
      <c r="L1281" s="96"/>
    </row>
    <row r="1282" spans="6:12" x14ac:dyDescent="0.2">
      <c r="F1282" s="96"/>
      <c r="H1282" s="96"/>
      <c r="L1282" s="96"/>
    </row>
    <row r="1283" spans="6:12" x14ac:dyDescent="0.2">
      <c r="F1283" s="96"/>
      <c r="H1283" s="96"/>
      <c r="L1283" s="96"/>
    </row>
    <row r="1284" spans="6:12" x14ac:dyDescent="0.2">
      <c r="F1284" s="96"/>
      <c r="H1284" s="96"/>
      <c r="L1284" s="96"/>
    </row>
    <row r="1285" spans="6:12" x14ac:dyDescent="0.2">
      <c r="F1285" s="96"/>
      <c r="H1285" s="96"/>
      <c r="L1285" s="96"/>
    </row>
    <row r="1286" spans="6:12" x14ac:dyDescent="0.2">
      <c r="F1286" s="96"/>
      <c r="H1286" s="96"/>
      <c r="L1286" s="96"/>
    </row>
    <row r="1287" spans="6:12" x14ac:dyDescent="0.2">
      <c r="F1287" s="96"/>
      <c r="H1287" s="96"/>
      <c r="L1287" s="96"/>
    </row>
    <row r="1288" spans="6:12" x14ac:dyDescent="0.2">
      <c r="F1288" s="96"/>
      <c r="H1288" s="96"/>
      <c r="L1288" s="96"/>
    </row>
    <row r="1289" spans="6:12" x14ac:dyDescent="0.2">
      <c r="F1289" s="96"/>
      <c r="H1289" s="96"/>
      <c r="L1289" s="96"/>
    </row>
    <row r="1290" spans="6:12" x14ac:dyDescent="0.2">
      <c r="F1290" s="96"/>
      <c r="H1290" s="96"/>
      <c r="L1290" s="96"/>
    </row>
    <row r="1291" spans="6:12" x14ac:dyDescent="0.2">
      <c r="F1291" s="96"/>
      <c r="H1291" s="96"/>
      <c r="L1291" s="96"/>
    </row>
    <row r="1292" spans="6:12" x14ac:dyDescent="0.2">
      <c r="F1292" s="96"/>
      <c r="H1292" s="96"/>
      <c r="L1292" s="96"/>
    </row>
    <row r="1293" spans="6:12" x14ac:dyDescent="0.2">
      <c r="F1293" s="96"/>
      <c r="H1293" s="96"/>
      <c r="L1293" s="96"/>
    </row>
    <row r="1294" spans="6:12" x14ac:dyDescent="0.2">
      <c r="F1294" s="96"/>
      <c r="H1294" s="96"/>
      <c r="L1294" s="96"/>
    </row>
    <row r="1295" spans="6:12" x14ac:dyDescent="0.2">
      <c r="F1295" s="96"/>
      <c r="H1295" s="96"/>
      <c r="L1295" s="96"/>
    </row>
    <row r="1296" spans="6:12" x14ac:dyDescent="0.2">
      <c r="F1296" s="96"/>
      <c r="H1296" s="96"/>
      <c r="L1296" s="96"/>
    </row>
    <row r="1297" spans="6:12" x14ac:dyDescent="0.2">
      <c r="F1297" s="96"/>
      <c r="H1297" s="96"/>
      <c r="L1297" s="96"/>
    </row>
    <row r="1298" spans="6:12" x14ac:dyDescent="0.2">
      <c r="F1298" s="96"/>
      <c r="H1298" s="96"/>
      <c r="L1298" s="96"/>
    </row>
    <row r="1299" spans="6:12" x14ac:dyDescent="0.2">
      <c r="F1299" s="96"/>
      <c r="H1299" s="96"/>
      <c r="L1299" s="96"/>
    </row>
    <row r="1300" spans="6:12" x14ac:dyDescent="0.2">
      <c r="F1300" s="96"/>
      <c r="H1300" s="96"/>
      <c r="L1300" s="96"/>
    </row>
    <row r="1301" spans="6:12" x14ac:dyDescent="0.2">
      <c r="F1301" s="96"/>
      <c r="H1301" s="96"/>
      <c r="L1301" s="96"/>
    </row>
    <row r="1302" spans="6:12" x14ac:dyDescent="0.2">
      <c r="F1302" s="96"/>
      <c r="H1302" s="96"/>
      <c r="L1302" s="96"/>
    </row>
    <row r="1303" spans="6:12" x14ac:dyDescent="0.2">
      <c r="F1303" s="96"/>
      <c r="H1303" s="96"/>
      <c r="L1303" s="96"/>
    </row>
    <row r="1304" spans="6:12" x14ac:dyDescent="0.2">
      <c r="F1304" s="96"/>
      <c r="H1304" s="96"/>
      <c r="L1304" s="96"/>
    </row>
    <row r="1305" spans="6:12" x14ac:dyDescent="0.2">
      <c r="F1305" s="96"/>
      <c r="H1305" s="96"/>
      <c r="L1305" s="96"/>
    </row>
    <row r="1306" spans="6:12" x14ac:dyDescent="0.2">
      <c r="F1306" s="96"/>
      <c r="H1306" s="96"/>
      <c r="L1306" s="96"/>
    </row>
    <row r="1307" spans="6:12" x14ac:dyDescent="0.2">
      <c r="F1307" s="96"/>
      <c r="H1307" s="96"/>
      <c r="L1307" s="96"/>
    </row>
    <row r="1308" spans="6:12" x14ac:dyDescent="0.2">
      <c r="F1308" s="96"/>
      <c r="H1308" s="96"/>
      <c r="L1308" s="96"/>
    </row>
    <row r="1309" spans="6:12" x14ac:dyDescent="0.2">
      <c r="F1309" s="96"/>
      <c r="H1309" s="96"/>
      <c r="L1309" s="96"/>
    </row>
    <row r="1310" spans="6:12" x14ac:dyDescent="0.2">
      <c r="F1310" s="96"/>
      <c r="H1310" s="96"/>
      <c r="L1310" s="96"/>
    </row>
    <row r="1311" spans="6:12" x14ac:dyDescent="0.2">
      <c r="F1311" s="96"/>
      <c r="H1311" s="96"/>
      <c r="L1311" s="96"/>
    </row>
    <row r="1312" spans="6:12" x14ac:dyDescent="0.2">
      <c r="F1312" s="96"/>
      <c r="H1312" s="96"/>
      <c r="L1312" s="96"/>
    </row>
    <row r="1313" spans="6:12" x14ac:dyDescent="0.2">
      <c r="F1313" s="96"/>
      <c r="H1313" s="96"/>
      <c r="L1313" s="96"/>
    </row>
    <row r="1314" spans="6:12" x14ac:dyDescent="0.2">
      <c r="F1314" s="96"/>
      <c r="H1314" s="96"/>
      <c r="L1314" s="96"/>
    </row>
    <row r="1315" spans="6:12" x14ac:dyDescent="0.2">
      <c r="F1315" s="96"/>
      <c r="H1315" s="96"/>
      <c r="L1315" s="96"/>
    </row>
    <row r="1316" spans="6:12" x14ac:dyDescent="0.2">
      <c r="F1316" s="96"/>
      <c r="H1316" s="96"/>
      <c r="L1316" s="96"/>
    </row>
    <row r="1317" spans="6:12" x14ac:dyDescent="0.2">
      <c r="F1317" s="96"/>
      <c r="H1317" s="96"/>
      <c r="L1317" s="96"/>
    </row>
    <row r="1318" spans="6:12" x14ac:dyDescent="0.2">
      <c r="F1318" s="96"/>
      <c r="H1318" s="96"/>
      <c r="L1318" s="96"/>
    </row>
    <row r="1319" spans="6:12" x14ac:dyDescent="0.2">
      <c r="F1319" s="96"/>
      <c r="H1319" s="96"/>
      <c r="L1319" s="96"/>
    </row>
    <row r="1320" spans="6:12" x14ac:dyDescent="0.2">
      <c r="F1320" s="96"/>
      <c r="H1320" s="96"/>
      <c r="L1320" s="96"/>
    </row>
    <row r="1321" spans="6:12" x14ac:dyDescent="0.2">
      <c r="F1321" s="96"/>
      <c r="H1321" s="96"/>
      <c r="L1321" s="96"/>
    </row>
    <row r="1322" spans="6:12" x14ac:dyDescent="0.2">
      <c r="F1322" s="96"/>
      <c r="H1322" s="96"/>
      <c r="L1322" s="96"/>
    </row>
    <row r="1323" spans="6:12" x14ac:dyDescent="0.2">
      <c r="F1323" s="96"/>
      <c r="H1323" s="96"/>
      <c r="L1323" s="96"/>
    </row>
    <row r="1324" spans="6:12" x14ac:dyDescent="0.2">
      <c r="F1324" s="96"/>
      <c r="H1324" s="96"/>
      <c r="L1324" s="96"/>
    </row>
    <row r="1325" spans="6:12" x14ac:dyDescent="0.2">
      <c r="F1325" s="96"/>
      <c r="H1325" s="96"/>
      <c r="L1325" s="96"/>
    </row>
    <row r="1326" spans="6:12" x14ac:dyDescent="0.2">
      <c r="F1326" s="96"/>
      <c r="H1326" s="96"/>
      <c r="L1326" s="96"/>
    </row>
    <row r="1327" spans="6:12" x14ac:dyDescent="0.2">
      <c r="F1327" s="96"/>
      <c r="H1327" s="96"/>
      <c r="L1327" s="96"/>
    </row>
    <row r="1328" spans="6:12" x14ac:dyDescent="0.2">
      <c r="F1328" s="96"/>
      <c r="H1328" s="96"/>
      <c r="L1328" s="96"/>
    </row>
    <row r="1329" spans="6:12" x14ac:dyDescent="0.2">
      <c r="F1329" s="96"/>
      <c r="H1329" s="96"/>
      <c r="L1329" s="96"/>
    </row>
    <row r="1330" spans="6:12" x14ac:dyDescent="0.2">
      <c r="F1330" s="96"/>
      <c r="H1330" s="96"/>
      <c r="L1330" s="96"/>
    </row>
    <row r="1331" spans="6:12" x14ac:dyDescent="0.2">
      <c r="F1331" s="96"/>
      <c r="H1331" s="96"/>
      <c r="L1331" s="96"/>
    </row>
    <row r="1332" spans="6:12" x14ac:dyDescent="0.2">
      <c r="F1332" s="96"/>
      <c r="H1332" s="96"/>
      <c r="L1332" s="96"/>
    </row>
    <row r="1333" spans="6:12" x14ac:dyDescent="0.2">
      <c r="F1333" s="96"/>
      <c r="H1333" s="96"/>
      <c r="L1333" s="96"/>
    </row>
    <row r="1334" spans="6:12" x14ac:dyDescent="0.2">
      <c r="F1334" s="96"/>
      <c r="H1334" s="96"/>
      <c r="L1334" s="96"/>
    </row>
    <row r="1335" spans="6:12" x14ac:dyDescent="0.2">
      <c r="F1335" s="96"/>
      <c r="H1335" s="96"/>
      <c r="L1335" s="96"/>
    </row>
    <row r="1336" spans="6:12" x14ac:dyDescent="0.2">
      <c r="F1336" s="96"/>
      <c r="H1336" s="96"/>
      <c r="L1336" s="96"/>
    </row>
    <row r="1337" spans="6:12" x14ac:dyDescent="0.2">
      <c r="F1337" s="96"/>
      <c r="H1337" s="96"/>
      <c r="L1337" s="96"/>
    </row>
    <row r="1338" spans="6:12" x14ac:dyDescent="0.2">
      <c r="F1338" s="96"/>
      <c r="H1338" s="96"/>
      <c r="L1338" s="96"/>
    </row>
    <row r="1339" spans="6:12" x14ac:dyDescent="0.2">
      <c r="F1339" s="96"/>
      <c r="H1339" s="96"/>
      <c r="L1339" s="96"/>
    </row>
    <row r="1340" spans="6:12" x14ac:dyDescent="0.2">
      <c r="F1340" s="96"/>
      <c r="H1340" s="96"/>
      <c r="L1340" s="96"/>
    </row>
    <row r="1341" spans="6:12" x14ac:dyDescent="0.2">
      <c r="F1341" s="96"/>
      <c r="H1341" s="96"/>
      <c r="L1341" s="96"/>
    </row>
    <row r="1342" spans="6:12" x14ac:dyDescent="0.2">
      <c r="F1342" s="96"/>
      <c r="H1342" s="96"/>
      <c r="L1342" s="96"/>
    </row>
    <row r="1343" spans="6:12" x14ac:dyDescent="0.2">
      <c r="F1343" s="96"/>
      <c r="H1343" s="96"/>
      <c r="L1343" s="96"/>
    </row>
    <row r="1344" spans="6:12" x14ac:dyDescent="0.2">
      <c r="F1344" s="96"/>
      <c r="H1344" s="96"/>
      <c r="L1344" s="96"/>
    </row>
    <row r="1345" spans="6:12" x14ac:dyDescent="0.2">
      <c r="F1345" s="96"/>
      <c r="H1345" s="96"/>
      <c r="L1345" s="96"/>
    </row>
    <row r="1346" spans="6:12" x14ac:dyDescent="0.2">
      <c r="F1346" s="96"/>
      <c r="H1346" s="96"/>
      <c r="L1346" s="96"/>
    </row>
    <row r="1347" spans="6:12" x14ac:dyDescent="0.2">
      <c r="F1347" s="96"/>
      <c r="H1347" s="96"/>
      <c r="L1347" s="96"/>
    </row>
    <row r="1348" spans="6:12" x14ac:dyDescent="0.2">
      <c r="F1348" s="96"/>
      <c r="H1348" s="96"/>
      <c r="L1348" s="96"/>
    </row>
    <row r="1349" spans="6:12" x14ac:dyDescent="0.2">
      <c r="F1349" s="96"/>
      <c r="H1349" s="96"/>
      <c r="L1349" s="96"/>
    </row>
    <row r="1350" spans="6:12" x14ac:dyDescent="0.2">
      <c r="F1350" s="96"/>
      <c r="H1350" s="96"/>
      <c r="L1350" s="96"/>
    </row>
    <row r="1351" spans="6:12" x14ac:dyDescent="0.2">
      <c r="F1351" s="96"/>
      <c r="H1351" s="96"/>
      <c r="L1351" s="96"/>
    </row>
    <row r="1352" spans="6:12" x14ac:dyDescent="0.2">
      <c r="F1352" s="96"/>
      <c r="H1352" s="96"/>
      <c r="L1352" s="96"/>
    </row>
    <row r="1353" spans="6:12" x14ac:dyDescent="0.2">
      <c r="F1353" s="96"/>
      <c r="H1353" s="96"/>
      <c r="L1353" s="96"/>
    </row>
    <row r="1354" spans="6:12" x14ac:dyDescent="0.2">
      <c r="F1354" s="96"/>
      <c r="H1354" s="96"/>
      <c r="L1354" s="96"/>
    </row>
    <row r="1355" spans="6:12" x14ac:dyDescent="0.2">
      <c r="F1355" s="96"/>
      <c r="H1355" s="96"/>
      <c r="L1355" s="96"/>
    </row>
    <row r="1356" spans="6:12" x14ac:dyDescent="0.2">
      <c r="F1356" s="96"/>
      <c r="H1356" s="96"/>
      <c r="L1356" s="96"/>
    </row>
    <row r="1357" spans="6:12" x14ac:dyDescent="0.2">
      <c r="F1357" s="96"/>
      <c r="H1357" s="96"/>
      <c r="L1357" s="96"/>
    </row>
    <row r="1358" spans="6:12" x14ac:dyDescent="0.2">
      <c r="F1358" s="96"/>
      <c r="H1358" s="96"/>
      <c r="L1358" s="96"/>
    </row>
    <row r="1359" spans="6:12" x14ac:dyDescent="0.2">
      <c r="F1359" s="96"/>
      <c r="H1359" s="96"/>
      <c r="L1359" s="96"/>
    </row>
    <row r="1360" spans="6:12" x14ac:dyDescent="0.2">
      <c r="F1360" s="96"/>
      <c r="H1360" s="96"/>
      <c r="L1360" s="96"/>
    </row>
    <row r="1361" spans="6:12" x14ac:dyDescent="0.2">
      <c r="F1361" s="96"/>
      <c r="H1361" s="96"/>
      <c r="L1361" s="96"/>
    </row>
    <row r="1362" spans="6:12" x14ac:dyDescent="0.2">
      <c r="F1362" s="96"/>
      <c r="H1362" s="96"/>
      <c r="L1362" s="96"/>
    </row>
    <row r="1363" spans="6:12" x14ac:dyDescent="0.2">
      <c r="F1363" s="96"/>
      <c r="H1363" s="96"/>
      <c r="L1363" s="96"/>
    </row>
    <row r="1364" spans="6:12" x14ac:dyDescent="0.2">
      <c r="F1364" s="96"/>
      <c r="H1364" s="96"/>
      <c r="L1364" s="96"/>
    </row>
    <row r="1365" spans="6:12" x14ac:dyDescent="0.2">
      <c r="F1365" s="96"/>
      <c r="H1365" s="96"/>
      <c r="L1365" s="96"/>
    </row>
    <row r="1366" spans="6:12" x14ac:dyDescent="0.2">
      <c r="F1366" s="96"/>
      <c r="H1366" s="96"/>
      <c r="L1366" s="96"/>
    </row>
    <row r="1367" spans="6:12" x14ac:dyDescent="0.2">
      <c r="F1367" s="96"/>
      <c r="H1367" s="96"/>
      <c r="L1367" s="96"/>
    </row>
    <row r="1368" spans="6:12" x14ac:dyDescent="0.2">
      <c r="F1368" s="96"/>
      <c r="H1368" s="96"/>
      <c r="L1368" s="96"/>
    </row>
    <row r="1369" spans="6:12" x14ac:dyDescent="0.2">
      <c r="F1369" s="96"/>
      <c r="H1369" s="96"/>
      <c r="L1369" s="96"/>
    </row>
    <row r="1370" spans="6:12" x14ac:dyDescent="0.2">
      <c r="F1370" s="96"/>
      <c r="H1370" s="96"/>
      <c r="L1370" s="96"/>
    </row>
    <row r="1371" spans="6:12" x14ac:dyDescent="0.2">
      <c r="F1371" s="96"/>
      <c r="H1371" s="96"/>
      <c r="L1371" s="96"/>
    </row>
    <row r="1372" spans="6:12" x14ac:dyDescent="0.2">
      <c r="F1372" s="96"/>
      <c r="H1372" s="96"/>
      <c r="L1372" s="96"/>
    </row>
    <row r="1373" spans="6:12" x14ac:dyDescent="0.2">
      <c r="F1373" s="96"/>
      <c r="H1373" s="96"/>
      <c r="L1373" s="96"/>
    </row>
    <row r="1374" spans="6:12" x14ac:dyDescent="0.2">
      <c r="F1374" s="96"/>
      <c r="H1374" s="96"/>
      <c r="L1374" s="96"/>
    </row>
    <row r="1375" spans="6:12" x14ac:dyDescent="0.2">
      <c r="F1375" s="96"/>
      <c r="H1375" s="96"/>
      <c r="L1375" s="96"/>
    </row>
    <row r="1376" spans="6:12" x14ac:dyDescent="0.2">
      <c r="F1376" s="96"/>
      <c r="H1376" s="96"/>
      <c r="L1376" s="96"/>
    </row>
    <row r="1377" spans="6:12" x14ac:dyDescent="0.2">
      <c r="F1377" s="96"/>
      <c r="H1377" s="96"/>
      <c r="L1377" s="96"/>
    </row>
    <row r="1378" spans="6:12" x14ac:dyDescent="0.2">
      <c r="F1378" s="96"/>
      <c r="H1378" s="96"/>
      <c r="L1378" s="96"/>
    </row>
    <row r="1379" spans="6:12" x14ac:dyDescent="0.2">
      <c r="F1379" s="96"/>
      <c r="H1379" s="96"/>
      <c r="L1379" s="96"/>
    </row>
    <row r="1380" spans="6:12" x14ac:dyDescent="0.2">
      <c r="F1380" s="96"/>
      <c r="H1380" s="96"/>
      <c r="L1380" s="96"/>
    </row>
    <row r="1381" spans="6:12" x14ac:dyDescent="0.2">
      <c r="F1381" s="96"/>
      <c r="H1381" s="96"/>
      <c r="L1381" s="96"/>
    </row>
    <row r="1382" spans="6:12" x14ac:dyDescent="0.2">
      <c r="F1382" s="96"/>
      <c r="H1382" s="96"/>
      <c r="L1382" s="96"/>
    </row>
    <row r="1383" spans="6:12" x14ac:dyDescent="0.2">
      <c r="F1383" s="96"/>
      <c r="H1383" s="96"/>
      <c r="L1383" s="96"/>
    </row>
    <row r="1384" spans="6:12" x14ac:dyDescent="0.2">
      <c r="F1384" s="96"/>
      <c r="H1384" s="96"/>
      <c r="L1384" s="96"/>
    </row>
    <row r="1385" spans="6:12" x14ac:dyDescent="0.2">
      <c r="F1385" s="96"/>
      <c r="H1385" s="96"/>
      <c r="L1385" s="96"/>
    </row>
    <row r="1386" spans="6:12" x14ac:dyDescent="0.2">
      <c r="F1386" s="96"/>
      <c r="H1386" s="96"/>
      <c r="L1386" s="96"/>
    </row>
    <row r="1387" spans="6:12" x14ac:dyDescent="0.2">
      <c r="F1387" s="96"/>
      <c r="H1387" s="96"/>
      <c r="L1387" s="96"/>
    </row>
    <row r="1388" spans="6:12" x14ac:dyDescent="0.2">
      <c r="F1388" s="96"/>
      <c r="H1388" s="96"/>
      <c r="L1388" s="96"/>
    </row>
    <row r="1389" spans="6:12" x14ac:dyDescent="0.2">
      <c r="F1389" s="96"/>
      <c r="H1389" s="96"/>
      <c r="L1389" s="96"/>
    </row>
    <row r="1390" spans="6:12" x14ac:dyDescent="0.2">
      <c r="F1390" s="96"/>
      <c r="H1390" s="96"/>
      <c r="L1390" s="96"/>
    </row>
    <row r="1391" spans="6:12" x14ac:dyDescent="0.2">
      <c r="F1391" s="96"/>
      <c r="H1391" s="96"/>
      <c r="L1391" s="96"/>
    </row>
    <row r="1392" spans="6:12" x14ac:dyDescent="0.2">
      <c r="F1392" s="96"/>
      <c r="H1392" s="96"/>
      <c r="L1392" s="96"/>
    </row>
    <row r="1393" spans="6:12" x14ac:dyDescent="0.2">
      <c r="F1393" s="96"/>
      <c r="H1393" s="96"/>
      <c r="L1393" s="96"/>
    </row>
    <row r="1394" spans="6:12" x14ac:dyDescent="0.2">
      <c r="F1394" s="96"/>
      <c r="H1394" s="96"/>
      <c r="L1394" s="96"/>
    </row>
    <row r="1395" spans="6:12" x14ac:dyDescent="0.2">
      <c r="F1395" s="96"/>
      <c r="H1395" s="96"/>
      <c r="L1395" s="96"/>
    </row>
    <row r="1396" spans="6:12" x14ac:dyDescent="0.2">
      <c r="F1396" s="96"/>
      <c r="H1396" s="96"/>
      <c r="L1396" s="96"/>
    </row>
    <row r="1397" spans="6:12" x14ac:dyDescent="0.2">
      <c r="F1397" s="96"/>
      <c r="H1397" s="96"/>
      <c r="L1397" s="96"/>
    </row>
    <row r="1398" spans="6:12" x14ac:dyDescent="0.2">
      <c r="F1398" s="96"/>
      <c r="H1398" s="96"/>
      <c r="L1398" s="96"/>
    </row>
    <row r="1399" spans="6:12" x14ac:dyDescent="0.2">
      <c r="F1399" s="96"/>
      <c r="H1399" s="96"/>
      <c r="L1399" s="96"/>
    </row>
    <row r="1400" spans="6:12" x14ac:dyDescent="0.2">
      <c r="F1400" s="96"/>
      <c r="H1400" s="96"/>
      <c r="L1400" s="96"/>
    </row>
    <row r="1401" spans="6:12" x14ac:dyDescent="0.2">
      <c r="F1401" s="96"/>
      <c r="H1401" s="96"/>
      <c r="L1401" s="96"/>
    </row>
    <row r="1402" spans="6:12" x14ac:dyDescent="0.2">
      <c r="F1402" s="96"/>
      <c r="H1402" s="96"/>
      <c r="L1402" s="96"/>
    </row>
    <row r="1403" spans="6:12" x14ac:dyDescent="0.2">
      <c r="F1403" s="96"/>
      <c r="H1403" s="96"/>
      <c r="L1403" s="96"/>
    </row>
    <row r="1404" spans="6:12" x14ac:dyDescent="0.2">
      <c r="F1404" s="96"/>
      <c r="H1404" s="96"/>
      <c r="L1404" s="96"/>
    </row>
    <row r="1405" spans="6:12" x14ac:dyDescent="0.2">
      <c r="F1405" s="96"/>
      <c r="H1405" s="96"/>
      <c r="L1405" s="96"/>
    </row>
    <row r="1406" spans="6:12" x14ac:dyDescent="0.2">
      <c r="F1406" s="96"/>
      <c r="H1406" s="96"/>
      <c r="L1406" s="96"/>
    </row>
    <row r="1407" spans="6:12" x14ac:dyDescent="0.2">
      <c r="F1407" s="96"/>
      <c r="H1407" s="96"/>
      <c r="L1407" s="96"/>
    </row>
    <row r="1408" spans="6:12" x14ac:dyDescent="0.2">
      <c r="F1408" s="96"/>
      <c r="H1408" s="96"/>
      <c r="L1408" s="96"/>
    </row>
    <row r="1409" spans="6:12" x14ac:dyDescent="0.2">
      <c r="F1409" s="96"/>
      <c r="H1409" s="96"/>
      <c r="L1409" s="96"/>
    </row>
    <row r="1410" spans="6:12" x14ac:dyDescent="0.2">
      <c r="F1410" s="96"/>
      <c r="H1410" s="96"/>
      <c r="L1410" s="96"/>
    </row>
    <row r="1411" spans="6:12" x14ac:dyDescent="0.2">
      <c r="F1411" s="96"/>
      <c r="H1411" s="96"/>
      <c r="L1411" s="96"/>
    </row>
    <row r="1412" spans="6:12" x14ac:dyDescent="0.2">
      <c r="F1412" s="96"/>
      <c r="H1412" s="96"/>
      <c r="L1412" s="96"/>
    </row>
    <row r="1413" spans="6:12" x14ac:dyDescent="0.2">
      <c r="F1413" s="96"/>
      <c r="H1413" s="96"/>
      <c r="L1413" s="96"/>
    </row>
    <row r="1414" spans="6:12" x14ac:dyDescent="0.2">
      <c r="F1414" s="96"/>
      <c r="H1414" s="96"/>
      <c r="L1414" s="96"/>
    </row>
    <row r="1415" spans="6:12" x14ac:dyDescent="0.2">
      <c r="F1415" s="96"/>
      <c r="H1415" s="96"/>
      <c r="L1415" s="96"/>
    </row>
    <row r="1416" spans="6:12" x14ac:dyDescent="0.2">
      <c r="F1416" s="96"/>
      <c r="H1416" s="96"/>
      <c r="L1416" s="96"/>
    </row>
    <row r="1417" spans="6:12" x14ac:dyDescent="0.2">
      <c r="F1417" s="96"/>
      <c r="H1417" s="96"/>
      <c r="L1417" s="96"/>
    </row>
    <row r="1418" spans="6:12" x14ac:dyDescent="0.2">
      <c r="F1418" s="96"/>
      <c r="H1418" s="96"/>
      <c r="L1418" s="96"/>
    </row>
    <row r="1419" spans="6:12" x14ac:dyDescent="0.2">
      <c r="F1419" s="96"/>
      <c r="H1419" s="96"/>
      <c r="L1419" s="96"/>
    </row>
    <row r="1420" spans="6:12" x14ac:dyDescent="0.2">
      <c r="F1420" s="96"/>
      <c r="H1420" s="96"/>
      <c r="L1420" s="96"/>
    </row>
    <row r="1421" spans="6:12" x14ac:dyDescent="0.2">
      <c r="F1421" s="96"/>
      <c r="H1421" s="96"/>
      <c r="L1421" s="96"/>
    </row>
    <row r="1422" spans="6:12" x14ac:dyDescent="0.2">
      <c r="F1422" s="96"/>
      <c r="H1422" s="96"/>
      <c r="L1422" s="96"/>
    </row>
    <row r="1423" spans="6:12" x14ac:dyDescent="0.2">
      <c r="F1423" s="96"/>
      <c r="H1423" s="96"/>
      <c r="L1423" s="96"/>
    </row>
    <row r="1424" spans="6:12" x14ac:dyDescent="0.2">
      <c r="F1424" s="96"/>
      <c r="H1424" s="96"/>
      <c r="L1424" s="96"/>
    </row>
    <row r="1425" spans="6:12" x14ac:dyDescent="0.2">
      <c r="F1425" s="96"/>
      <c r="H1425" s="96"/>
      <c r="L1425" s="96"/>
    </row>
    <row r="1426" spans="6:12" x14ac:dyDescent="0.2">
      <c r="F1426" s="96"/>
      <c r="H1426" s="96"/>
      <c r="L1426" s="96"/>
    </row>
    <row r="1427" spans="6:12" x14ac:dyDescent="0.2">
      <c r="F1427" s="96"/>
      <c r="H1427" s="96"/>
      <c r="L1427" s="96"/>
    </row>
    <row r="1428" spans="6:12" x14ac:dyDescent="0.2">
      <c r="F1428" s="96"/>
      <c r="H1428" s="96"/>
      <c r="L1428" s="96"/>
    </row>
    <row r="1429" spans="6:12" x14ac:dyDescent="0.2">
      <c r="F1429" s="96"/>
      <c r="H1429" s="96"/>
      <c r="L1429" s="96"/>
    </row>
    <row r="1430" spans="6:12" x14ac:dyDescent="0.2">
      <c r="F1430" s="96"/>
      <c r="H1430" s="96"/>
      <c r="L1430" s="96"/>
    </row>
    <row r="1431" spans="6:12" x14ac:dyDescent="0.2">
      <c r="F1431" s="96"/>
      <c r="H1431" s="96"/>
      <c r="L1431" s="96"/>
    </row>
    <row r="1432" spans="6:12" x14ac:dyDescent="0.2">
      <c r="F1432" s="96"/>
      <c r="H1432" s="96"/>
      <c r="L1432" s="96"/>
    </row>
    <row r="1433" spans="6:12" x14ac:dyDescent="0.2">
      <c r="F1433" s="96"/>
      <c r="H1433" s="96"/>
      <c r="L1433" s="96"/>
    </row>
    <row r="1434" spans="6:12" x14ac:dyDescent="0.2">
      <c r="F1434" s="96"/>
      <c r="H1434" s="96"/>
      <c r="L1434" s="96"/>
    </row>
    <row r="1435" spans="6:12" x14ac:dyDescent="0.2">
      <c r="F1435" s="96"/>
      <c r="H1435" s="96"/>
      <c r="L1435" s="96"/>
    </row>
    <row r="1436" spans="6:12" x14ac:dyDescent="0.2">
      <c r="F1436" s="96"/>
      <c r="H1436" s="96"/>
      <c r="L1436" s="96"/>
    </row>
    <row r="1437" spans="6:12" x14ac:dyDescent="0.2">
      <c r="F1437" s="96"/>
      <c r="H1437" s="96"/>
      <c r="L1437" s="96"/>
    </row>
    <row r="1438" spans="6:12" x14ac:dyDescent="0.2">
      <c r="F1438" s="96"/>
      <c r="H1438" s="96"/>
      <c r="L1438" s="96"/>
    </row>
    <row r="1439" spans="6:12" x14ac:dyDescent="0.2">
      <c r="F1439" s="96"/>
      <c r="H1439" s="96"/>
      <c r="L1439" s="96"/>
    </row>
    <row r="1440" spans="6:12" x14ac:dyDescent="0.2">
      <c r="F1440" s="96"/>
      <c r="H1440" s="96"/>
      <c r="L1440" s="96"/>
    </row>
    <row r="1441" spans="6:12" x14ac:dyDescent="0.2">
      <c r="F1441" s="96"/>
      <c r="H1441" s="96"/>
      <c r="L1441" s="96"/>
    </row>
    <row r="1442" spans="6:12" x14ac:dyDescent="0.2">
      <c r="F1442" s="96"/>
      <c r="H1442" s="96"/>
      <c r="L1442" s="96"/>
    </row>
    <row r="1443" spans="6:12" x14ac:dyDescent="0.2">
      <c r="F1443" s="96"/>
      <c r="H1443" s="96"/>
      <c r="L1443" s="96"/>
    </row>
    <row r="1444" spans="6:12" x14ac:dyDescent="0.2">
      <c r="F1444" s="96"/>
      <c r="H1444" s="96"/>
      <c r="L1444" s="96"/>
    </row>
    <row r="1445" spans="6:12" x14ac:dyDescent="0.2">
      <c r="F1445" s="96"/>
      <c r="H1445" s="96"/>
      <c r="L1445" s="96"/>
    </row>
    <row r="1446" spans="6:12" x14ac:dyDescent="0.2">
      <c r="F1446" s="96"/>
      <c r="H1446" s="96"/>
      <c r="L1446" s="96"/>
    </row>
    <row r="1447" spans="6:12" x14ac:dyDescent="0.2">
      <c r="F1447" s="96"/>
      <c r="H1447" s="96"/>
      <c r="L1447" s="96"/>
    </row>
    <row r="1448" spans="6:12" x14ac:dyDescent="0.2">
      <c r="F1448" s="96"/>
      <c r="H1448" s="96"/>
      <c r="L1448" s="96"/>
    </row>
    <row r="1449" spans="6:12" x14ac:dyDescent="0.2">
      <c r="F1449" s="96"/>
      <c r="H1449" s="96"/>
      <c r="L1449" s="96"/>
    </row>
    <row r="1450" spans="6:12" x14ac:dyDescent="0.2">
      <c r="F1450" s="96"/>
      <c r="H1450" s="96"/>
      <c r="L1450" s="96"/>
    </row>
    <row r="1451" spans="6:12" x14ac:dyDescent="0.2">
      <c r="F1451" s="96"/>
      <c r="H1451" s="96"/>
      <c r="L1451" s="96"/>
    </row>
    <row r="1452" spans="6:12" x14ac:dyDescent="0.2">
      <c r="F1452" s="96"/>
      <c r="H1452" s="96"/>
      <c r="L1452" s="96"/>
    </row>
    <row r="1453" spans="6:12" x14ac:dyDescent="0.2">
      <c r="F1453" s="96"/>
      <c r="H1453" s="96"/>
      <c r="L1453" s="96"/>
    </row>
    <row r="1454" spans="6:12" x14ac:dyDescent="0.2">
      <c r="F1454" s="96"/>
      <c r="H1454" s="96"/>
      <c r="L1454" s="96"/>
    </row>
    <row r="1455" spans="6:12" x14ac:dyDescent="0.2">
      <c r="F1455" s="96"/>
      <c r="H1455" s="96"/>
      <c r="L1455" s="96"/>
    </row>
    <row r="1456" spans="6:12" x14ac:dyDescent="0.2">
      <c r="F1456" s="96"/>
      <c r="H1456" s="96"/>
      <c r="L1456" s="96"/>
    </row>
    <row r="1457" spans="6:12" x14ac:dyDescent="0.2">
      <c r="F1457" s="96"/>
      <c r="H1457" s="96"/>
      <c r="L1457" s="96"/>
    </row>
    <row r="1458" spans="6:12" x14ac:dyDescent="0.2">
      <c r="F1458" s="96"/>
      <c r="H1458" s="96"/>
      <c r="L1458" s="96"/>
    </row>
    <row r="1459" spans="6:12" x14ac:dyDescent="0.2">
      <c r="F1459" s="96"/>
      <c r="H1459" s="96"/>
      <c r="L1459" s="96"/>
    </row>
    <row r="1460" spans="6:12" x14ac:dyDescent="0.2">
      <c r="F1460" s="96"/>
      <c r="H1460" s="96"/>
      <c r="L1460" s="96"/>
    </row>
    <row r="1461" spans="6:12" x14ac:dyDescent="0.2">
      <c r="F1461" s="96"/>
      <c r="H1461" s="96"/>
      <c r="L1461" s="96"/>
    </row>
    <row r="1462" spans="6:12" x14ac:dyDescent="0.2">
      <c r="F1462" s="96"/>
      <c r="H1462" s="96"/>
      <c r="L1462" s="96"/>
    </row>
    <row r="1463" spans="6:12" x14ac:dyDescent="0.2">
      <c r="F1463" s="96"/>
      <c r="H1463" s="96"/>
      <c r="L1463" s="96"/>
    </row>
    <row r="1464" spans="6:12" x14ac:dyDescent="0.2">
      <c r="F1464" s="96"/>
      <c r="H1464" s="96"/>
      <c r="L1464" s="96"/>
    </row>
    <row r="1465" spans="6:12" x14ac:dyDescent="0.2">
      <c r="F1465" s="96"/>
      <c r="H1465" s="96"/>
      <c r="L1465" s="96"/>
    </row>
    <row r="1466" spans="6:12" x14ac:dyDescent="0.2">
      <c r="F1466" s="96"/>
      <c r="H1466" s="96"/>
      <c r="L1466" s="96"/>
    </row>
    <row r="1467" spans="6:12" x14ac:dyDescent="0.2">
      <c r="F1467" s="96"/>
      <c r="H1467" s="96"/>
      <c r="L1467" s="96"/>
    </row>
    <row r="1468" spans="6:12" x14ac:dyDescent="0.2">
      <c r="F1468" s="96"/>
      <c r="H1468" s="96"/>
      <c r="L1468" s="96"/>
    </row>
    <row r="1469" spans="6:12" x14ac:dyDescent="0.2">
      <c r="F1469" s="96"/>
      <c r="H1469" s="96"/>
      <c r="L1469" s="96"/>
    </row>
    <row r="1470" spans="6:12" x14ac:dyDescent="0.2">
      <c r="F1470" s="96"/>
      <c r="H1470" s="96"/>
      <c r="L1470" s="96"/>
    </row>
    <row r="1471" spans="6:12" x14ac:dyDescent="0.2">
      <c r="F1471" s="96"/>
      <c r="H1471" s="96"/>
      <c r="L1471" s="96"/>
    </row>
    <row r="1472" spans="6:12" x14ac:dyDescent="0.2">
      <c r="F1472" s="96"/>
      <c r="H1472" s="96"/>
      <c r="L1472" s="96"/>
    </row>
    <row r="1473" spans="6:12" x14ac:dyDescent="0.2">
      <c r="F1473" s="96"/>
      <c r="H1473" s="96"/>
      <c r="L1473" s="96"/>
    </row>
    <row r="1474" spans="6:12" x14ac:dyDescent="0.2">
      <c r="F1474" s="96"/>
      <c r="H1474" s="96"/>
      <c r="L1474" s="96"/>
    </row>
    <row r="1475" spans="6:12" x14ac:dyDescent="0.2">
      <c r="F1475" s="96"/>
      <c r="H1475" s="96"/>
      <c r="L1475" s="96"/>
    </row>
    <row r="1476" spans="6:12" x14ac:dyDescent="0.2">
      <c r="F1476" s="96"/>
      <c r="H1476" s="96"/>
      <c r="L1476" s="96"/>
    </row>
    <row r="1477" spans="6:12" x14ac:dyDescent="0.2">
      <c r="F1477" s="96"/>
      <c r="H1477" s="96"/>
      <c r="L1477" s="96"/>
    </row>
    <row r="1478" spans="6:12" x14ac:dyDescent="0.2">
      <c r="F1478" s="96"/>
      <c r="H1478" s="96"/>
      <c r="L1478" s="96"/>
    </row>
    <row r="1479" spans="6:12" x14ac:dyDescent="0.2">
      <c r="F1479" s="96"/>
      <c r="H1479" s="96"/>
      <c r="L1479" s="96"/>
    </row>
    <row r="1480" spans="6:12" x14ac:dyDescent="0.2">
      <c r="F1480" s="96"/>
      <c r="H1480" s="96"/>
      <c r="L1480" s="96"/>
    </row>
    <row r="1481" spans="6:12" x14ac:dyDescent="0.2">
      <c r="F1481" s="96"/>
      <c r="H1481" s="96"/>
      <c r="L1481" s="96"/>
    </row>
    <row r="1482" spans="6:12" x14ac:dyDescent="0.2">
      <c r="F1482" s="96"/>
      <c r="H1482" s="96"/>
      <c r="L1482" s="96"/>
    </row>
    <row r="1483" spans="6:12" x14ac:dyDescent="0.2">
      <c r="F1483" s="96"/>
      <c r="H1483" s="96"/>
      <c r="L1483" s="96"/>
    </row>
    <row r="1484" spans="6:12" x14ac:dyDescent="0.2">
      <c r="F1484" s="96"/>
      <c r="H1484" s="96"/>
      <c r="L1484" s="96"/>
    </row>
    <row r="1485" spans="6:12" x14ac:dyDescent="0.2">
      <c r="F1485" s="96"/>
      <c r="H1485" s="96"/>
      <c r="L1485" s="96"/>
    </row>
    <row r="1486" spans="6:12" x14ac:dyDescent="0.2">
      <c r="F1486" s="96"/>
      <c r="H1486" s="96"/>
      <c r="L1486" s="96"/>
    </row>
    <row r="1487" spans="6:12" x14ac:dyDescent="0.2">
      <c r="F1487" s="96"/>
      <c r="H1487" s="96"/>
      <c r="L1487" s="96"/>
    </row>
    <row r="1488" spans="6:12" x14ac:dyDescent="0.2">
      <c r="F1488" s="96"/>
      <c r="H1488" s="96"/>
      <c r="L1488" s="96"/>
    </row>
    <row r="1489" spans="6:12" x14ac:dyDescent="0.2">
      <c r="F1489" s="96"/>
      <c r="H1489" s="96"/>
      <c r="L1489" s="96"/>
    </row>
    <row r="1490" spans="6:12" x14ac:dyDescent="0.2">
      <c r="F1490" s="96"/>
      <c r="H1490" s="96"/>
      <c r="L1490" s="96"/>
    </row>
    <row r="1491" spans="6:12" x14ac:dyDescent="0.2">
      <c r="F1491" s="96"/>
      <c r="H1491" s="96"/>
      <c r="L1491" s="96"/>
    </row>
    <row r="1492" spans="6:12" x14ac:dyDescent="0.2">
      <c r="F1492" s="96"/>
      <c r="H1492" s="96"/>
      <c r="L1492" s="96"/>
    </row>
    <row r="1493" spans="6:12" x14ac:dyDescent="0.2">
      <c r="F1493" s="96"/>
      <c r="H1493" s="96"/>
      <c r="L1493" s="96"/>
    </row>
    <row r="1494" spans="6:12" x14ac:dyDescent="0.2">
      <c r="F1494" s="96"/>
      <c r="H1494" s="96"/>
      <c r="L1494" s="96"/>
    </row>
    <row r="1495" spans="6:12" x14ac:dyDescent="0.2">
      <c r="F1495" s="96"/>
      <c r="H1495" s="96"/>
      <c r="L1495" s="96"/>
    </row>
    <row r="1496" spans="6:12" x14ac:dyDescent="0.2">
      <c r="F1496" s="96"/>
      <c r="H1496" s="96"/>
      <c r="L1496" s="96"/>
    </row>
    <row r="1497" spans="6:12" x14ac:dyDescent="0.2">
      <c r="F1497" s="96"/>
      <c r="H1497" s="96"/>
      <c r="L1497" s="96"/>
    </row>
    <row r="1498" spans="6:12" x14ac:dyDescent="0.2">
      <c r="F1498" s="96"/>
      <c r="H1498" s="96"/>
      <c r="L1498" s="96"/>
    </row>
    <row r="1499" spans="6:12" x14ac:dyDescent="0.2">
      <c r="F1499" s="96"/>
      <c r="H1499" s="96"/>
      <c r="L1499" s="96"/>
    </row>
    <row r="1500" spans="6:12" x14ac:dyDescent="0.2">
      <c r="F1500" s="96"/>
      <c r="H1500" s="96"/>
      <c r="L1500" s="96"/>
    </row>
    <row r="1501" spans="6:12" x14ac:dyDescent="0.2">
      <c r="F1501" s="96"/>
      <c r="H1501" s="96"/>
      <c r="L1501" s="96"/>
    </row>
    <row r="1502" spans="6:12" x14ac:dyDescent="0.2">
      <c r="F1502" s="96"/>
      <c r="H1502" s="96"/>
      <c r="L1502" s="96"/>
    </row>
    <row r="1503" spans="6:12" x14ac:dyDescent="0.2">
      <c r="F1503" s="96"/>
      <c r="H1503" s="96"/>
      <c r="L1503" s="96"/>
    </row>
    <row r="1504" spans="6:12" x14ac:dyDescent="0.2">
      <c r="F1504" s="96"/>
      <c r="H1504" s="96"/>
      <c r="L1504" s="96"/>
    </row>
    <row r="1505" spans="6:12" x14ac:dyDescent="0.2">
      <c r="F1505" s="96"/>
      <c r="H1505" s="96"/>
      <c r="L1505" s="96"/>
    </row>
    <row r="1506" spans="6:12" x14ac:dyDescent="0.2">
      <c r="F1506" s="96"/>
      <c r="H1506" s="96"/>
      <c r="L1506" s="96"/>
    </row>
    <row r="1507" spans="6:12" x14ac:dyDescent="0.2">
      <c r="F1507" s="96"/>
      <c r="H1507" s="96"/>
      <c r="L1507" s="96"/>
    </row>
    <row r="1508" spans="6:12" x14ac:dyDescent="0.2">
      <c r="F1508" s="96"/>
      <c r="H1508" s="96"/>
      <c r="L1508" s="96"/>
    </row>
    <row r="1509" spans="6:12" x14ac:dyDescent="0.2">
      <c r="F1509" s="96"/>
      <c r="H1509" s="96"/>
      <c r="L1509" s="96"/>
    </row>
    <row r="1510" spans="6:12" x14ac:dyDescent="0.2">
      <c r="F1510" s="96"/>
      <c r="H1510" s="96"/>
      <c r="L1510" s="96"/>
    </row>
    <row r="1511" spans="6:12" x14ac:dyDescent="0.2">
      <c r="F1511" s="96"/>
      <c r="H1511" s="96"/>
      <c r="L1511" s="96"/>
    </row>
    <row r="1512" spans="6:12" x14ac:dyDescent="0.2">
      <c r="F1512" s="96"/>
      <c r="H1512" s="96"/>
      <c r="L1512" s="96"/>
    </row>
    <row r="1513" spans="6:12" x14ac:dyDescent="0.2">
      <c r="F1513" s="96"/>
      <c r="H1513" s="96"/>
      <c r="L1513" s="96"/>
    </row>
    <row r="1514" spans="6:12" x14ac:dyDescent="0.2">
      <c r="F1514" s="96"/>
      <c r="H1514" s="96"/>
      <c r="L1514" s="96"/>
    </row>
    <row r="1515" spans="6:12" x14ac:dyDescent="0.2">
      <c r="F1515" s="96"/>
      <c r="H1515" s="96"/>
      <c r="L1515" s="96"/>
    </row>
    <row r="1516" spans="6:12" x14ac:dyDescent="0.2">
      <c r="F1516" s="96"/>
      <c r="H1516" s="96"/>
      <c r="L1516" s="96"/>
    </row>
    <row r="1517" spans="6:12" x14ac:dyDescent="0.2">
      <c r="F1517" s="96"/>
      <c r="H1517" s="96"/>
      <c r="L1517" s="96"/>
    </row>
    <row r="1518" spans="6:12" x14ac:dyDescent="0.2">
      <c r="F1518" s="96"/>
      <c r="H1518" s="96"/>
      <c r="L1518" s="96"/>
    </row>
    <row r="1519" spans="6:12" x14ac:dyDescent="0.2">
      <c r="F1519" s="96"/>
      <c r="H1519" s="96"/>
      <c r="L1519" s="96"/>
    </row>
    <row r="1520" spans="6:12" x14ac:dyDescent="0.2">
      <c r="F1520" s="96"/>
      <c r="H1520" s="96"/>
      <c r="L1520" s="96"/>
    </row>
    <row r="1521" spans="6:12" x14ac:dyDescent="0.2">
      <c r="F1521" s="96"/>
      <c r="H1521" s="96"/>
      <c r="L1521" s="96"/>
    </row>
    <row r="1522" spans="6:12" x14ac:dyDescent="0.2">
      <c r="F1522" s="96"/>
      <c r="H1522" s="96"/>
      <c r="L1522" s="96"/>
    </row>
    <row r="1523" spans="6:12" x14ac:dyDescent="0.2">
      <c r="F1523" s="96"/>
      <c r="H1523" s="96"/>
      <c r="L1523" s="96"/>
    </row>
    <row r="1524" spans="6:12" x14ac:dyDescent="0.2">
      <c r="F1524" s="96"/>
      <c r="H1524" s="96"/>
      <c r="L1524" s="96"/>
    </row>
    <row r="1525" spans="6:12" x14ac:dyDescent="0.2">
      <c r="F1525" s="96"/>
      <c r="H1525" s="96"/>
      <c r="L1525" s="96"/>
    </row>
    <row r="1526" spans="6:12" x14ac:dyDescent="0.2">
      <c r="F1526" s="96"/>
      <c r="H1526" s="96"/>
      <c r="L1526" s="96"/>
    </row>
    <row r="1527" spans="6:12" x14ac:dyDescent="0.2">
      <c r="F1527" s="96"/>
      <c r="H1527" s="96"/>
      <c r="L1527" s="96"/>
    </row>
    <row r="1528" spans="6:12" x14ac:dyDescent="0.2">
      <c r="F1528" s="96"/>
      <c r="H1528" s="96"/>
      <c r="L1528" s="96"/>
    </row>
    <row r="1529" spans="6:12" x14ac:dyDescent="0.2">
      <c r="F1529" s="96"/>
      <c r="H1529" s="96"/>
      <c r="L1529" s="96"/>
    </row>
    <row r="1530" spans="6:12" x14ac:dyDescent="0.2">
      <c r="F1530" s="96"/>
      <c r="H1530" s="96"/>
      <c r="L1530" s="96"/>
    </row>
    <row r="1531" spans="6:12" x14ac:dyDescent="0.2">
      <c r="F1531" s="96"/>
      <c r="H1531" s="96"/>
      <c r="L1531" s="96"/>
    </row>
    <row r="1532" spans="6:12" x14ac:dyDescent="0.2">
      <c r="F1532" s="96"/>
      <c r="H1532" s="96"/>
      <c r="L1532" s="96"/>
    </row>
    <row r="1533" spans="6:12" x14ac:dyDescent="0.2">
      <c r="F1533" s="96"/>
      <c r="H1533" s="96"/>
      <c r="L1533" s="96"/>
    </row>
    <row r="1534" spans="6:12" x14ac:dyDescent="0.2">
      <c r="F1534" s="96"/>
      <c r="H1534" s="96"/>
      <c r="L1534" s="96"/>
    </row>
    <row r="1535" spans="6:12" x14ac:dyDescent="0.2">
      <c r="F1535" s="96"/>
      <c r="H1535" s="96"/>
      <c r="L1535" s="96"/>
    </row>
    <row r="1536" spans="6:12" x14ac:dyDescent="0.2">
      <c r="F1536" s="96"/>
      <c r="H1536" s="96"/>
      <c r="L1536" s="96"/>
    </row>
    <row r="1537" spans="6:12" x14ac:dyDescent="0.2">
      <c r="F1537" s="96"/>
      <c r="H1537" s="96"/>
      <c r="L1537" s="96"/>
    </row>
    <row r="1538" spans="6:12" x14ac:dyDescent="0.2">
      <c r="F1538" s="96"/>
      <c r="H1538" s="96"/>
      <c r="L1538" s="96"/>
    </row>
    <row r="1539" spans="6:12" x14ac:dyDescent="0.2">
      <c r="F1539" s="96"/>
      <c r="H1539" s="96"/>
      <c r="L1539" s="96"/>
    </row>
    <row r="1540" spans="6:12" x14ac:dyDescent="0.2">
      <c r="F1540" s="96"/>
      <c r="H1540" s="96"/>
      <c r="L1540" s="96"/>
    </row>
    <row r="1541" spans="6:12" x14ac:dyDescent="0.2">
      <c r="F1541" s="96"/>
      <c r="H1541" s="96"/>
      <c r="L1541" s="96"/>
    </row>
    <row r="1542" spans="6:12" x14ac:dyDescent="0.2">
      <c r="F1542" s="96"/>
      <c r="H1542" s="96"/>
      <c r="L1542" s="96"/>
    </row>
    <row r="1543" spans="6:12" x14ac:dyDescent="0.2">
      <c r="F1543" s="96"/>
      <c r="H1543" s="96"/>
      <c r="L1543" s="96"/>
    </row>
    <row r="1544" spans="6:12" x14ac:dyDescent="0.2">
      <c r="F1544" s="96"/>
      <c r="H1544" s="96"/>
      <c r="L1544" s="96"/>
    </row>
    <row r="1545" spans="6:12" x14ac:dyDescent="0.2">
      <c r="F1545" s="96"/>
      <c r="H1545" s="96"/>
      <c r="L1545" s="96"/>
    </row>
    <row r="1546" spans="6:12" x14ac:dyDescent="0.2">
      <c r="F1546" s="96"/>
      <c r="H1546" s="96"/>
      <c r="L1546" s="96"/>
    </row>
    <row r="1547" spans="6:12" x14ac:dyDescent="0.2">
      <c r="F1547" s="96"/>
      <c r="H1547" s="96"/>
      <c r="L1547" s="96"/>
    </row>
    <row r="1548" spans="6:12" x14ac:dyDescent="0.2">
      <c r="F1548" s="96"/>
      <c r="H1548" s="96"/>
      <c r="L1548" s="96"/>
    </row>
    <row r="1549" spans="6:12" x14ac:dyDescent="0.2">
      <c r="F1549" s="96"/>
      <c r="H1549" s="96"/>
      <c r="L1549" s="96"/>
    </row>
    <row r="1550" spans="6:12" x14ac:dyDescent="0.2">
      <c r="F1550" s="96"/>
      <c r="H1550" s="96"/>
      <c r="L1550" s="96"/>
    </row>
    <row r="1551" spans="6:12" x14ac:dyDescent="0.2">
      <c r="F1551" s="96"/>
      <c r="H1551" s="96"/>
      <c r="L1551" s="96"/>
    </row>
    <row r="1552" spans="6:12" x14ac:dyDescent="0.2">
      <c r="F1552" s="96"/>
      <c r="H1552" s="96"/>
      <c r="L1552" s="96"/>
    </row>
    <row r="1553" spans="6:12" x14ac:dyDescent="0.2">
      <c r="F1553" s="96"/>
      <c r="H1553" s="96"/>
      <c r="L1553" s="96"/>
    </row>
    <row r="1554" spans="6:12" x14ac:dyDescent="0.2">
      <c r="F1554" s="96"/>
      <c r="H1554" s="96"/>
      <c r="L1554" s="96"/>
    </row>
    <row r="1555" spans="6:12" x14ac:dyDescent="0.2">
      <c r="F1555" s="96"/>
      <c r="H1555" s="96"/>
      <c r="L1555" s="96"/>
    </row>
    <row r="1556" spans="6:12" x14ac:dyDescent="0.2">
      <c r="F1556" s="96"/>
      <c r="H1556" s="96"/>
      <c r="L1556" s="96"/>
    </row>
    <row r="1557" spans="6:12" x14ac:dyDescent="0.2">
      <c r="F1557" s="96"/>
      <c r="H1557" s="96"/>
      <c r="L1557" s="96"/>
    </row>
    <row r="1558" spans="6:12" x14ac:dyDescent="0.2">
      <c r="F1558" s="96"/>
      <c r="H1558" s="96"/>
      <c r="L1558" s="96"/>
    </row>
    <row r="1559" spans="6:12" x14ac:dyDescent="0.2">
      <c r="F1559" s="96"/>
      <c r="H1559" s="96"/>
      <c r="L1559" s="96"/>
    </row>
    <row r="1560" spans="6:12" x14ac:dyDescent="0.2">
      <c r="F1560" s="96"/>
      <c r="H1560" s="96"/>
      <c r="L1560" s="96"/>
    </row>
  </sheetData>
  <sheetProtection password="DC3D" sheet="1" objects="1" scenarios="1"/>
  <mergeCells count="7">
    <mergeCell ref="A1:L1"/>
    <mergeCell ref="A2:L2"/>
    <mergeCell ref="A3:L3"/>
    <mergeCell ref="E5:F5"/>
    <mergeCell ref="G5:H5"/>
    <mergeCell ref="I5:J5"/>
    <mergeCell ref="K5:L5"/>
  </mergeCells>
  <phoneticPr fontId="3" type="noConversion"/>
  <conditionalFormatting sqref="F1078:F65559 J1078:J65559 W4 S1078:S65559 Y1078:Y65559 W1078:W65559 U1078:U65559 U4 Y4 S4 H1078:H65559 L1078:L65559 F5 H5 J5 L5 F486 H486 J486 L486 F496 H496 J496 L496 F506 H506 J506 L506 F516 H516 J516 L516 F526 H526 J526 L526 F586 H586 J586 L586 F596 H596 J596 L596 F606 H606 J606 L606 F616 H616 J616 L616 F626 H626 J626 L626 F686 H686 J686 L686 F696 H696 J696 L696 F706 H706 J706 L706 F716 H716 J716 L716 F726 H726 J726 L726 F736 H736 J736 L736 F746 H746 J746 L746 F756 H756 J756 L756 F766 H766 J766 L766 F776 H776 J776 L776 F786 H786 J786 L786 F796 H796 J796 L796 F806 H806 J806 L806 F816 H816 J816 L816 F826 H826 J826 L826 F836 H836 J836 L836 F846 H846 J846 L846 F856 H856 J856 L856 F866 H866 J866 L866 L676 J676 H676 F676 L576 J576 H576 F576 H7:H15 J7:J15 L7:L15 L17:L56 H17:H56 J17:J56 H66 J66 L66 H76 J76 L76 H126 J126 L126 H136 J136 L136 H146 J146 L146 H156 J156 L156 H166 J166 L166 H176 J176 L176 H186 J186 L186 H196 J196 L196 H206 J206 L206 H216 J216 L216 H226 J226 L226 H236 J236 L236 H246 J246 L246 H256 J256 L256 H266 J266 L266 H276 J276 L276 H326 J326 L326 H376 J376 L376 H386 J386 L386 H396 J396 L396 H406 J406 L406 H416 J416 L416 H426 J426 L426 H436 J436 L436 H446 J446 L446 H456 J456 L456 H466 J466 L466 H476 J476 L476 F7:F76 F136 F326 F146 F156 F176:F276 F376:F476 F126">
    <cfRule type="cellIs" dxfId="1553" priority="2022" stopIfTrue="1" operator="lessThan">
      <formula>0</formula>
    </cfRule>
  </conditionalFormatting>
  <conditionalFormatting sqref="L16 H16 J16">
    <cfRule type="cellIs" dxfId="1552" priority="2021" stopIfTrue="1" operator="lessThan">
      <formula>0</formula>
    </cfRule>
  </conditionalFormatting>
  <conditionalFormatting sqref="F6 H6 J6 L6">
    <cfRule type="cellIs" dxfId="1551" priority="2020" stopIfTrue="1" operator="lessThan">
      <formula>0</formula>
    </cfRule>
  </conditionalFormatting>
  <conditionalFormatting sqref="F27:F35">
    <cfRule type="cellIs" dxfId="1550" priority="2012" stopIfTrue="1" operator="lessThan">
      <formula>0</formula>
    </cfRule>
  </conditionalFormatting>
  <conditionalFormatting sqref="F27:F35">
    <cfRule type="cellIs" dxfId="1549" priority="2011" stopIfTrue="1" operator="lessThan">
      <formula>0</formula>
    </cfRule>
  </conditionalFormatting>
  <conditionalFormatting sqref="H27:H35">
    <cfRule type="cellIs" dxfId="1548" priority="2010" stopIfTrue="1" operator="lessThan">
      <formula>0</formula>
    </cfRule>
  </conditionalFormatting>
  <conditionalFormatting sqref="H27:H35">
    <cfRule type="cellIs" dxfId="1547" priority="2009" stopIfTrue="1" operator="lessThan">
      <formula>0</formula>
    </cfRule>
  </conditionalFormatting>
  <conditionalFormatting sqref="J27:J35">
    <cfRule type="cellIs" dxfId="1546" priority="2008" stopIfTrue="1" operator="lessThan">
      <formula>0</formula>
    </cfRule>
  </conditionalFormatting>
  <conditionalFormatting sqref="J27:J35">
    <cfRule type="cellIs" dxfId="1545" priority="2007" stopIfTrue="1" operator="lessThan">
      <formula>0</formula>
    </cfRule>
  </conditionalFormatting>
  <conditionalFormatting sqref="L27:L35">
    <cfRule type="cellIs" dxfId="1544" priority="2006" stopIfTrue="1" operator="lessThan">
      <formula>0</formula>
    </cfRule>
  </conditionalFormatting>
  <conditionalFormatting sqref="L27:L35">
    <cfRule type="cellIs" dxfId="1543" priority="2005" stopIfTrue="1" operator="lessThan">
      <formula>0</formula>
    </cfRule>
  </conditionalFormatting>
  <conditionalFormatting sqref="F37:F45">
    <cfRule type="cellIs" dxfId="1542" priority="2004" stopIfTrue="1" operator="lessThan">
      <formula>0</formula>
    </cfRule>
  </conditionalFormatting>
  <conditionalFormatting sqref="F37:F45">
    <cfRule type="cellIs" dxfId="1541" priority="2003" stopIfTrue="1" operator="lessThan">
      <formula>0</formula>
    </cfRule>
  </conditionalFormatting>
  <conditionalFormatting sqref="H37:H45">
    <cfRule type="cellIs" dxfId="1540" priority="2002" stopIfTrue="1" operator="lessThan">
      <formula>0</formula>
    </cfRule>
  </conditionalFormatting>
  <conditionalFormatting sqref="H37:H45">
    <cfRule type="cellIs" dxfId="1539" priority="2001" stopIfTrue="1" operator="lessThan">
      <formula>0</formula>
    </cfRule>
  </conditionalFormatting>
  <conditionalFormatting sqref="J37:J45">
    <cfRule type="cellIs" dxfId="1538" priority="2000" stopIfTrue="1" operator="lessThan">
      <formula>0</formula>
    </cfRule>
  </conditionalFormatting>
  <conditionalFormatting sqref="J37:J45">
    <cfRule type="cellIs" dxfId="1537" priority="1999" stopIfTrue="1" operator="lessThan">
      <formula>0</formula>
    </cfRule>
  </conditionalFormatting>
  <conditionalFormatting sqref="L37:L45">
    <cfRule type="cellIs" dxfId="1536" priority="1998" stopIfTrue="1" operator="lessThan">
      <formula>0</formula>
    </cfRule>
  </conditionalFormatting>
  <conditionalFormatting sqref="L37:L45">
    <cfRule type="cellIs" dxfId="1535" priority="1997" stopIfTrue="1" operator="lessThan">
      <formula>0</formula>
    </cfRule>
  </conditionalFormatting>
  <conditionalFormatting sqref="F47:F55">
    <cfRule type="cellIs" dxfId="1534" priority="1996" stopIfTrue="1" operator="lessThan">
      <formula>0</formula>
    </cfRule>
  </conditionalFormatting>
  <conditionalFormatting sqref="F47:F55">
    <cfRule type="cellIs" dxfId="1533" priority="1995" stopIfTrue="1" operator="lessThan">
      <formula>0</formula>
    </cfRule>
  </conditionalFormatting>
  <conditionalFormatting sqref="H47:H55">
    <cfRule type="cellIs" dxfId="1532" priority="1994" stopIfTrue="1" operator="lessThan">
      <formula>0</formula>
    </cfRule>
  </conditionalFormatting>
  <conditionalFormatting sqref="H47:H55">
    <cfRule type="cellIs" dxfId="1531" priority="1993" stopIfTrue="1" operator="lessThan">
      <formula>0</formula>
    </cfRule>
  </conditionalFormatting>
  <conditionalFormatting sqref="J47:J55">
    <cfRule type="cellIs" dxfId="1530" priority="1992" stopIfTrue="1" operator="lessThan">
      <formula>0</formula>
    </cfRule>
  </conditionalFormatting>
  <conditionalFormatting sqref="J47:J55">
    <cfRule type="cellIs" dxfId="1529" priority="1991" stopIfTrue="1" operator="lessThan">
      <formula>0</formula>
    </cfRule>
  </conditionalFormatting>
  <conditionalFormatting sqref="L47:L55">
    <cfRule type="cellIs" dxfId="1528" priority="1990" stopIfTrue="1" operator="lessThan">
      <formula>0</formula>
    </cfRule>
  </conditionalFormatting>
  <conditionalFormatting sqref="L47:L55">
    <cfRule type="cellIs" dxfId="1527" priority="1989" stopIfTrue="1" operator="lessThan">
      <formula>0</formula>
    </cfRule>
  </conditionalFormatting>
  <conditionalFormatting sqref="F57:F65">
    <cfRule type="cellIs" dxfId="1526" priority="1988" stopIfTrue="1" operator="lessThan">
      <formula>0</formula>
    </cfRule>
  </conditionalFormatting>
  <conditionalFormatting sqref="F57:F65">
    <cfRule type="cellIs" dxfId="1525" priority="1987" stopIfTrue="1" operator="lessThan">
      <formula>0</formula>
    </cfRule>
  </conditionalFormatting>
  <conditionalFormatting sqref="F177:F185">
    <cfRule type="cellIs" dxfId="1524" priority="1892" stopIfTrue="1" operator="lessThan">
      <formula>0</formula>
    </cfRule>
  </conditionalFormatting>
  <conditionalFormatting sqref="F177:F185">
    <cfRule type="cellIs" dxfId="1523" priority="1891" stopIfTrue="1" operator="lessThan">
      <formula>0</formula>
    </cfRule>
  </conditionalFormatting>
  <conditionalFormatting sqref="F187:F195">
    <cfRule type="cellIs" dxfId="1522" priority="1884" stopIfTrue="1" operator="lessThan">
      <formula>0</formula>
    </cfRule>
  </conditionalFormatting>
  <conditionalFormatting sqref="F187:F195">
    <cfRule type="cellIs" dxfId="1521" priority="1883" stopIfTrue="1" operator="lessThan">
      <formula>0</formula>
    </cfRule>
  </conditionalFormatting>
  <conditionalFormatting sqref="F197:F205">
    <cfRule type="cellIs" dxfId="1520" priority="1876" stopIfTrue="1" operator="lessThan">
      <formula>0</formula>
    </cfRule>
  </conditionalFormatting>
  <conditionalFormatting sqref="F197:F205">
    <cfRule type="cellIs" dxfId="1519" priority="1875" stopIfTrue="1" operator="lessThan">
      <formula>0</formula>
    </cfRule>
  </conditionalFormatting>
  <conditionalFormatting sqref="F207:F215">
    <cfRule type="cellIs" dxfId="1518" priority="1868" stopIfTrue="1" operator="lessThan">
      <formula>0</formula>
    </cfRule>
  </conditionalFormatting>
  <conditionalFormatting sqref="F207:F215">
    <cfRule type="cellIs" dxfId="1517" priority="1867" stopIfTrue="1" operator="lessThan">
      <formula>0</formula>
    </cfRule>
  </conditionalFormatting>
  <conditionalFormatting sqref="F217:F225">
    <cfRule type="cellIs" dxfId="1516" priority="1860" stopIfTrue="1" operator="lessThan">
      <formula>0</formula>
    </cfRule>
  </conditionalFormatting>
  <conditionalFormatting sqref="F217:F225">
    <cfRule type="cellIs" dxfId="1515" priority="1859" stopIfTrue="1" operator="lessThan">
      <formula>0</formula>
    </cfRule>
  </conditionalFormatting>
  <conditionalFormatting sqref="F227:F235">
    <cfRule type="cellIs" dxfId="1514" priority="1852" stopIfTrue="1" operator="lessThan">
      <formula>0</formula>
    </cfRule>
  </conditionalFormatting>
  <conditionalFormatting sqref="F227:F235">
    <cfRule type="cellIs" dxfId="1513" priority="1851" stopIfTrue="1" operator="lessThan">
      <formula>0</formula>
    </cfRule>
  </conditionalFormatting>
  <conditionalFormatting sqref="F237:F245">
    <cfRule type="cellIs" dxfId="1512" priority="1844" stopIfTrue="1" operator="lessThan">
      <formula>0</formula>
    </cfRule>
  </conditionalFormatting>
  <conditionalFormatting sqref="F237:F245">
    <cfRule type="cellIs" dxfId="1511" priority="1843" stopIfTrue="1" operator="lessThan">
      <formula>0</formula>
    </cfRule>
  </conditionalFormatting>
  <conditionalFormatting sqref="F247:F255">
    <cfRule type="cellIs" dxfId="1510" priority="1836" stopIfTrue="1" operator="lessThan">
      <formula>0</formula>
    </cfRule>
  </conditionalFormatting>
  <conditionalFormatting sqref="F247:F255">
    <cfRule type="cellIs" dxfId="1509" priority="1835" stopIfTrue="1" operator="lessThan">
      <formula>0</formula>
    </cfRule>
  </conditionalFormatting>
  <conditionalFormatting sqref="F257:F265">
    <cfRule type="cellIs" dxfId="1508" priority="1828" stopIfTrue="1" operator="lessThan">
      <formula>0</formula>
    </cfRule>
  </conditionalFormatting>
  <conditionalFormatting sqref="F257:F265">
    <cfRule type="cellIs" dxfId="1507" priority="1827" stopIfTrue="1" operator="lessThan">
      <formula>0</formula>
    </cfRule>
  </conditionalFormatting>
  <conditionalFormatting sqref="F267:F275">
    <cfRule type="cellIs" dxfId="1506" priority="1820" stopIfTrue="1" operator="lessThan">
      <formula>0</formula>
    </cfRule>
  </conditionalFormatting>
  <conditionalFormatting sqref="F267:F275">
    <cfRule type="cellIs" dxfId="1505" priority="1819" stopIfTrue="1" operator="lessThan">
      <formula>0</formula>
    </cfRule>
  </conditionalFormatting>
  <conditionalFormatting sqref="F377:F385">
    <cfRule type="cellIs" dxfId="1504" priority="1732" stopIfTrue="1" operator="lessThan">
      <formula>0</formula>
    </cfRule>
  </conditionalFormatting>
  <conditionalFormatting sqref="F377:F385">
    <cfRule type="cellIs" dxfId="1503" priority="1731" stopIfTrue="1" operator="lessThan">
      <formula>0</formula>
    </cfRule>
  </conditionalFormatting>
  <conditionalFormatting sqref="F387:F395">
    <cfRule type="cellIs" dxfId="1502" priority="1724" stopIfTrue="1" operator="lessThan">
      <formula>0</formula>
    </cfRule>
  </conditionalFormatting>
  <conditionalFormatting sqref="F387:F395">
    <cfRule type="cellIs" dxfId="1501" priority="1723" stopIfTrue="1" operator="lessThan">
      <formula>0</formula>
    </cfRule>
  </conditionalFormatting>
  <conditionalFormatting sqref="F397:F405">
    <cfRule type="cellIs" dxfId="1500" priority="1716" stopIfTrue="1" operator="lessThan">
      <formula>0</formula>
    </cfRule>
  </conditionalFormatting>
  <conditionalFormatting sqref="F397:F405">
    <cfRule type="cellIs" dxfId="1499" priority="1715" stopIfTrue="1" operator="lessThan">
      <formula>0</formula>
    </cfRule>
  </conditionalFormatting>
  <conditionalFormatting sqref="F407:F415">
    <cfRule type="cellIs" dxfId="1498" priority="1708" stopIfTrue="1" operator="lessThan">
      <formula>0</formula>
    </cfRule>
  </conditionalFormatting>
  <conditionalFormatting sqref="F407:F415">
    <cfRule type="cellIs" dxfId="1497" priority="1707" stopIfTrue="1" operator="lessThan">
      <formula>0</formula>
    </cfRule>
  </conditionalFormatting>
  <conditionalFormatting sqref="F417:F425">
    <cfRule type="cellIs" dxfId="1496" priority="1700" stopIfTrue="1" operator="lessThan">
      <formula>0</formula>
    </cfRule>
  </conditionalFormatting>
  <conditionalFormatting sqref="F417:F425">
    <cfRule type="cellIs" dxfId="1495" priority="1699" stopIfTrue="1" operator="lessThan">
      <formula>0</formula>
    </cfRule>
  </conditionalFormatting>
  <conditionalFormatting sqref="F427:F435">
    <cfRule type="cellIs" dxfId="1494" priority="1692" stopIfTrue="1" operator="lessThan">
      <formula>0</formula>
    </cfRule>
  </conditionalFormatting>
  <conditionalFormatting sqref="F427:F435">
    <cfRule type="cellIs" dxfId="1493" priority="1691" stopIfTrue="1" operator="lessThan">
      <formula>0</formula>
    </cfRule>
  </conditionalFormatting>
  <conditionalFormatting sqref="F437:F445">
    <cfRule type="cellIs" dxfId="1492" priority="1684" stopIfTrue="1" operator="lessThan">
      <formula>0</formula>
    </cfRule>
  </conditionalFormatting>
  <conditionalFormatting sqref="F437:F445">
    <cfRule type="cellIs" dxfId="1491" priority="1683" stopIfTrue="1" operator="lessThan">
      <formula>0</formula>
    </cfRule>
  </conditionalFormatting>
  <conditionalFormatting sqref="F447:F455">
    <cfRule type="cellIs" dxfId="1490" priority="1676" stopIfTrue="1" operator="lessThan">
      <formula>0</formula>
    </cfRule>
  </conditionalFormatting>
  <conditionalFormatting sqref="F447:F455">
    <cfRule type="cellIs" dxfId="1489" priority="1675" stopIfTrue="1" operator="lessThan">
      <formula>0</formula>
    </cfRule>
  </conditionalFormatting>
  <conditionalFormatting sqref="F457:F465">
    <cfRule type="cellIs" dxfId="1488" priority="1668" stopIfTrue="1" operator="lessThan">
      <formula>0</formula>
    </cfRule>
  </conditionalFormatting>
  <conditionalFormatting sqref="F457:F465">
    <cfRule type="cellIs" dxfId="1487" priority="1667" stopIfTrue="1" operator="lessThan">
      <formula>0</formula>
    </cfRule>
  </conditionalFormatting>
  <conditionalFormatting sqref="F467:F475">
    <cfRule type="cellIs" dxfId="1486" priority="1660" stopIfTrue="1" operator="lessThan">
      <formula>0</formula>
    </cfRule>
  </conditionalFormatting>
  <conditionalFormatting sqref="F467:F475">
    <cfRule type="cellIs" dxfId="1485" priority="1659" stopIfTrue="1" operator="lessThan">
      <formula>0</formula>
    </cfRule>
  </conditionalFormatting>
  <conditionalFormatting sqref="F487:F495">
    <cfRule type="cellIs" dxfId="1484" priority="1640" stopIfTrue="1" operator="lessThan">
      <formula>0</formula>
    </cfRule>
  </conditionalFormatting>
  <conditionalFormatting sqref="F487:F495">
    <cfRule type="cellIs" dxfId="1483" priority="1639" stopIfTrue="1" operator="lessThan">
      <formula>0</formula>
    </cfRule>
  </conditionalFormatting>
  <conditionalFormatting sqref="F487:F495">
    <cfRule type="cellIs" dxfId="1482" priority="1638" stopIfTrue="1" operator="lessThan">
      <formula>0</formula>
    </cfRule>
  </conditionalFormatting>
  <conditionalFormatting sqref="F497:F505">
    <cfRule type="cellIs" dxfId="1481" priority="1628" stopIfTrue="1" operator="lessThan">
      <formula>0</formula>
    </cfRule>
  </conditionalFormatting>
  <conditionalFormatting sqref="F497:F505">
    <cfRule type="cellIs" dxfId="1480" priority="1627" stopIfTrue="1" operator="lessThan">
      <formula>0</formula>
    </cfRule>
  </conditionalFormatting>
  <conditionalFormatting sqref="F497:F505">
    <cfRule type="cellIs" dxfId="1479" priority="1626" stopIfTrue="1" operator="lessThan">
      <formula>0</formula>
    </cfRule>
  </conditionalFormatting>
  <conditionalFormatting sqref="F477:F485">
    <cfRule type="cellIs" dxfId="1478" priority="1652" stopIfTrue="1" operator="lessThan">
      <formula>0</formula>
    </cfRule>
  </conditionalFormatting>
  <conditionalFormatting sqref="F477:F485">
    <cfRule type="cellIs" dxfId="1477" priority="1651" stopIfTrue="1" operator="lessThan">
      <formula>0</formula>
    </cfRule>
  </conditionalFormatting>
  <conditionalFormatting sqref="F477:F485">
    <cfRule type="cellIs" dxfId="1476" priority="1650" stopIfTrue="1" operator="lessThan">
      <formula>0</formula>
    </cfRule>
  </conditionalFormatting>
  <conditionalFormatting sqref="F517:F525">
    <cfRule type="cellIs" dxfId="1475" priority="1604" stopIfTrue="1" operator="lessThan">
      <formula>0</formula>
    </cfRule>
  </conditionalFormatting>
  <conditionalFormatting sqref="F517:F525">
    <cfRule type="cellIs" dxfId="1474" priority="1603" stopIfTrue="1" operator="lessThan">
      <formula>0</formula>
    </cfRule>
  </conditionalFormatting>
  <conditionalFormatting sqref="F517:F525">
    <cfRule type="cellIs" dxfId="1473" priority="1602" stopIfTrue="1" operator="lessThan">
      <formula>0</formula>
    </cfRule>
  </conditionalFormatting>
  <conditionalFormatting sqref="F577:F585">
    <cfRule type="cellIs" dxfId="1472" priority="1592" stopIfTrue="1" operator="lessThan">
      <formula>0</formula>
    </cfRule>
  </conditionalFormatting>
  <conditionalFormatting sqref="F577:F585">
    <cfRule type="cellIs" dxfId="1471" priority="1591" stopIfTrue="1" operator="lessThan">
      <formula>0</formula>
    </cfRule>
  </conditionalFormatting>
  <conditionalFormatting sqref="F577:F585">
    <cfRule type="cellIs" dxfId="1470" priority="1590" stopIfTrue="1" operator="lessThan">
      <formula>0</formula>
    </cfRule>
  </conditionalFormatting>
  <conditionalFormatting sqref="F507:F515">
    <cfRule type="cellIs" dxfId="1469" priority="1616" stopIfTrue="1" operator="lessThan">
      <formula>0</formula>
    </cfRule>
  </conditionalFormatting>
  <conditionalFormatting sqref="F507:F515">
    <cfRule type="cellIs" dxfId="1468" priority="1615" stopIfTrue="1" operator="lessThan">
      <formula>0</formula>
    </cfRule>
  </conditionalFormatting>
  <conditionalFormatting sqref="F507:F515">
    <cfRule type="cellIs" dxfId="1467" priority="1614" stopIfTrue="1" operator="lessThan">
      <formula>0</formula>
    </cfRule>
  </conditionalFormatting>
  <conditionalFormatting sqref="F597:F605">
    <cfRule type="cellIs" dxfId="1466" priority="1568" stopIfTrue="1" operator="lessThan">
      <formula>0</formula>
    </cfRule>
  </conditionalFormatting>
  <conditionalFormatting sqref="F597:F605">
    <cfRule type="cellIs" dxfId="1465" priority="1567" stopIfTrue="1" operator="lessThan">
      <formula>0</formula>
    </cfRule>
  </conditionalFormatting>
  <conditionalFormatting sqref="F597:F605">
    <cfRule type="cellIs" dxfId="1464" priority="1566" stopIfTrue="1" operator="lessThan">
      <formula>0</formula>
    </cfRule>
  </conditionalFormatting>
  <conditionalFormatting sqref="F607:F615">
    <cfRule type="cellIs" dxfId="1463" priority="1556" stopIfTrue="1" operator="lessThan">
      <formula>0</formula>
    </cfRule>
  </conditionalFormatting>
  <conditionalFormatting sqref="F607:F615">
    <cfRule type="cellIs" dxfId="1462" priority="1555" stopIfTrue="1" operator="lessThan">
      <formula>0</formula>
    </cfRule>
  </conditionalFormatting>
  <conditionalFormatting sqref="F607:F615">
    <cfRule type="cellIs" dxfId="1461" priority="1554" stopIfTrue="1" operator="lessThan">
      <formula>0</formula>
    </cfRule>
  </conditionalFormatting>
  <conditionalFormatting sqref="F587:F595">
    <cfRule type="cellIs" dxfId="1460" priority="1580" stopIfTrue="1" operator="lessThan">
      <formula>0</formula>
    </cfRule>
  </conditionalFormatting>
  <conditionalFormatting sqref="F587:F595">
    <cfRule type="cellIs" dxfId="1459" priority="1579" stopIfTrue="1" operator="lessThan">
      <formula>0</formula>
    </cfRule>
  </conditionalFormatting>
  <conditionalFormatting sqref="F587:F595">
    <cfRule type="cellIs" dxfId="1458" priority="1578" stopIfTrue="1" operator="lessThan">
      <formula>0</formula>
    </cfRule>
  </conditionalFormatting>
  <conditionalFormatting sqref="F677:F685">
    <cfRule type="cellIs" dxfId="1457" priority="1532" stopIfTrue="1" operator="lessThan">
      <formula>0</formula>
    </cfRule>
  </conditionalFormatting>
  <conditionalFormatting sqref="F677:F685">
    <cfRule type="cellIs" dxfId="1456" priority="1531" stopIfTrue="1" operator="lessThan">
      <formula>0</formula>
    </cfRule>
  </conditionalFormatting>
  <conditionalFormatting sqref="F677:F685">
    <cfRule type="cellIs" dxfId="1455" priority="1530" stopIfTrue="1" operator="lessThan">
      <formula>0</formula>
    </cfRule>
  </conditionalFormatting>
  <conditionalFormatting sqref="F617:F625">
    <cfRule type="cellIs" dxfId="1454" priority="1544" stopIfTrue="1" operator="lessThan">
      <formula>0</formula>
    </cfRule>
  </conditionalFormatting>
  <conditionalFormatting sqref="F617:F625">
    <cfRule type="cellIs" dxfId="1453" priority="1543" stopIfTrue="1" operator="lessThan">
      <formula>0</formula>
    </cfRule>
  </conditionalFormatting>
  <conditionalFormatting sqref="F617:F625">
    <cfRule type="cellIs" dxfId="1452" priority="1542" stopIfTrue="1" operator="lessThan">
      <formula>0</formula>
    </cfRule>
  </conditionalFormatting>
  <conditionalFormatting sqref="F687:F695">
    <cfRule type="cellIs" dxfId="1451" priority="1520" stopIfTrue="1" operator="lessThan">
      <formula>0</formula>
    </cfRule>
  </conditionalFormatting>
  <conditionalFormatting sqref="F687:F695">
    <cfRule type="cellIs" dxfId="1450" priority="1519" stopIfTrue="1" operator="lessThan">
      <formula>0</formula>
    </cfRule>
  </conditionalFormatting>
  <conditionalFormatting sqref="F687:F695">
    <cfRule type="cellIs" dxfId="1449" priority="1518" stopIfTrue="1" operator="lessThan">
      <formula>0</formula>
    </cfRule>
  </conditionalFormatting>
  <conditionalFormatting sqref="F697:F705">
    <cfRule type="cellIs" dxfId="1448" priority="1508" stopIfTrue="1" operator="lessThan">
      <formula>0</formula>
    </cfRule>
  </conditionalFormatting>
  <conditionalFormatting sqref="F697:F705">
    <cfRule type="cellIs" dxfId="1447" priority="1507" stopIfTrue="1" operator="lessThan">
      <formula>0</formula>
    </cfRule>
  </conditionalFormatting>
  <conditionalFormatting sqref="F697:F705">
    <cfRule type="cellIs" dxfId="1446" priority="1506" stopIfTrue="1" operator="lessThan">
      <formula>0</formula>
    </cfRule>
  </conditionalFormatting>
  <conditionalFormatting sqref="F707:F715">
    <cfRule type="cellIs" dxfId="1445" priority="1496" stopIfTrue="1" operator="lessThan">
      <formula>0</formula>
    </cfRule>
  </conditionalFormatting>
  <conditionalFormatting sqref="F707:F715">
    <cfRule type="cellIs" dxfId="1444" priority="1495" stopIfTrue="1" operator="lessThan">
      <formula>0</formula>
    </cfRule>
  </conditionalFormatting>
  <conditionalFormatting sqref="F707:F715">
    <cfRule type="cellIs" dxfId="1443" priority="1494" stopIfTrue="1" operator="lessThan">
      <formula>0</formula>
    </cfRule>
  </conditionalFormatting>
  <conditionalFormatting sqref="F717:F725">
    <cfRule type="cellIs" dxfId="1442" priority="1484" stopIfTrue="1" operator="lessThan">
      <formula>0</formula>
    </cfRule>
  </conditionalFormatting>
  <conditionalFormatting sqref="F717:F725">
    <cfRule type="cellIs" dxfId="1441" priority="1483" stopIfTrue="1" operator="lessThan">
      <formula>0</formula>
    </cfRule>
  </conditionalFormatting>
  <conditionalFormatting sqref="F717:F725">
    <cfRule type="cellIs" dxfId="1440" priority="1482" stopIfTrue="1" operator="lessThan">
      <formula>0</formula>
    </cfRule>
  </conditionalFormatting>
  <conditionalFormatting sqref="F727:F735">
    <cfRule type="cellIs" dxfId="1439" priority="1472" stopIfTrue="1" operator="lessThan">
      <formula>0</formula>
    </cfRule>
  </conditionalFormatting>
  <conditionalFormatting sqref="F727:F735">
    <cfRule type="cellIs" dxfId="1438" priority="1471" stopIfTrue="1" operator="lessThan">
      <formula>0</formula>
    </cfRule>
  </conditionalFormatting>
  <conditionalFormatting sqref="F727:F735">
    <cfRule type="cellIs" dxfId="1437" priority="1470" stopIfTrue="1" operator="lessThan">
      <formula>0</formula>
    </cfRule>
  </conditionalFormatting>
  <conditionalFormatting sqref="F737:F745">
    <cfRule type="cellIs" dxfId="1436" priority="1460" stopIfTrue="1" operator="lessThan">
      <formula>0</formula>
    </cfRule>
  </conditionalFormatting>
  <conditionalFormatting sqref="F737:F745">
    <cfRule type="cellIs" dxfId="1435" priority="1459" stopIfTrue="1" operator="lessThan">
      <formula>0</formula>
    </cfRule>
  </conditionalFormatting>
  <conditionalFormatting sqref="F737:F745">
    <cfRule type="cellIs" dxfId="1434" priority="1458" stopIfTrue="1" operator="lessThan">
      <formula>0</formula>
    </cfRule>
  </conditionalFormatting>
  <conditionalFormatting sqref="F747:F755">
    <cfRule type="cellIs" dxfId="1433" priority="1448" stopIfTrue="1" operator="lessThan">
      <formula>0</formula>
    </cfRule>
  </conditionalFormatting>
  <conditionalFormatting sqref="F747:F755">
    <cfRule type="cellIs" dxfId="1432" priority="1447" stopIfTrue="1" operator="lessThan">
      <formula>0</formula>
    </cfRule>
  </conditionalFormatting>
  <conditionalFormatting sqref="F747:F755">
    <cfRule type="cellIs" dxfId="1431" priority="1446" stopIfTrue="1" operator="lessThan">
      <formula>0</formula>
    </cfRule>
  </conditionalFormatting>
  <conditionalFormatting sqref="F757:F765">
    <cfRule type="cellIs" dxfId="1430" priority="1436" stopIfTrue="1" operator="lessThan">
      <formula>0</formula>
    </cfRule>
  </conditionalFormatting>
  <conditionalFormatting sqref="F757:F765">
    <cfRule type="cellIs" dxfId="1429" priority="1435" stopIfTrue="1" operator="lessThan">
      <formula>0</formula>
    </cfRule>
  </conditionalFormatting>
  <conditionalFormatting sqref="F757:F765">
    <cfRule type="cellIs" dxfId="1428" priority="1434" stopIfTrue="1" operator="lessThan">
      <formula>0</formula>
    </cfRule>
  </conditionalFormatting>
  <conditionalFormatting sqref="F767:F775">
    <cfRule type="cellIs" dxfId="1427" priority="1424" stopIfTrue="1" operator="lessThan">
      <formula>0</formula>
    </cfRule>
  </conditionalFormatting>
  <conditionalFormatting sqref="F767:F775">
    <cfRule type="cellIs" dxfId="1426" priority="1423" stopIfTrue="1" operator="lessThan">
      <formula>0</formula>
    </cfRule>
  </conditionalFormatting>
  <conditionalFormatting sqref="F767:F775">
    <cfRule type="cellIs" dxfId="1425" priority="1422" stopIfTrue="1" operator="lessThan">
      <formula>0</formula>
    </cfRule>
  </conditionalFormatting>
  <conditionalFormatting sqref="F777:F785">
    <cfRule type="cellIs" dxfId="1424" priority="1412" stopIfTrue="1" operator="lessThan">
      <formula>0</formula>
    </cfRule>
  </conditionalFormatting>
  <conditionalFormatting sqref="F777:F785">
    <cfRule type="cellIs" dxfId="1423" priority="1411" stopIfTrue="1" operator="lessThan">
      <formula>0</formula>
    </cfRule>
  </conditionalFormatting>
  <conditionalFormatting sqref="F777:F785">
    <cfRule type="cellIs" dxfId="1422" priority="1410" stopIfTrue="1" operator="lessThan">
      <formula>0</formula>
    </cfRule>
  </conditionalFormatting>
  <conditionalFormatting sqref="F787:F795">
    <cfRule type="cellIs" dxfId="1421" priority="1400" stopIfTrue="1" operator="lessThan">
      <formula>0</formula>
    </cfRule>
  </conditionalFormatting>
  <conditionalFormatting sqref="F787:F795">
    <cfRule type="cellIs" dxfId="1420" priority="1399" stopIfTrue="1" operator="lessThan">
      <formula>0</formula>
    </cfRule>
  </conditionalFormatting>
  <conditionalFormatting sqref="F787:F795">
    <cfRule type="cellIs" dxfId="1419" priority="1398" stopIfTrue="1" operator="lessThan">
      <formula>0</formula>
    </cfRule>
  </conditionalFormatting>
  <conditionalFormatting sqref="F797:F805">
    <cfRule type="cellIs" dxfId="1418" priority="1388" stopIfTrue="1" operator="lessThan">
      <formula>0</formula>
    </cfRule>
  </conditionalFormatting>
  <conditionalFormatting sqref="F797:F805">
    <cfRule type="cellIs" dxfId="1417" priority="1387" stopIfTrue="1" operator="lessThan">
      <formula>0</formula>
    </cfRule>
  </conditionalFormatting>
  <conditionalFormatting sqref="F797:F805">
    <cfRule type="cellIs" dxfId="1416" priority="1386" stopIfTrue="1" operator="lessThan">
      <formula>0</formula>
    </cfRule>
  </conditionalFormatting>
  <conditionalFormatting sqref="F807:F815">
    <cfRule type="cellIs" dxfId="1415" priority="1376" stopIfTrue="1" operator="lessThan">
      <formula>0</formula>
    </cfRule>
  </conditionalFormatting>
  <conditionalFormatting sqref="F807:F815">
    <cfRule type="cellIs" dxfId="1414" priority="1375" stopIfTrue="1" operator="lessThan">
      <formula>0</formula>
    </cfRule>
  </conditionalFormatting>
  <conditionalFormatting sqref="F807:F815">
    <cfRule type="cellIs" dxfId="1413" priority="1374" stopIfTrue="1" operator="lessThan">
      <formula>0</formula>
    </cfRule>
  </conditionalFormatting>
  <conditionalFormatting sqref="F817:F825">
    <cfRule type="cellIs" dxfId="1412" priority="1364" stopIfTrue="1" operator="lessThan">
      <formula>0</formula>
    </cfRule>
  </conditionalFormatting>
  <conditionalFormatting sqref="F817:F825">
    <cfRule type="cellIs" dxfId="1411" priority="1363" stopIfTrue="1" operator="lessThan">
      <formula>0</formula>
    </cfRule>
  </conditionalFormatting>
  <conditionalFormatting sqref="F817:F825">
    <cfRule type="cellIs" dxfId="1410" priority="1362" stopIfTrue="1" operator="lessThan">
      <formula>0</formula>
    </cfRule>
  </conditionalFormatting>
  <conditionalFormatting sqref="F827:F835">
    <cfRule type="cellIs" dxfId="1409" priority="1352" stopIfTrue="1" operator="lessThan">
      <formula>0</formula>
    </cfRule>
  </conditionalFormatting>
  <conditionalFormatting sqref="F827:F835">
    <cfRule type="cellIs" dxfId="1408" priority="1351" stopIfTrue="1" operator="lessThan">
      <formula>0</formula>
    </cfRule>
  </conditionalFormatting>
  <conditionalFormatting sqref="F827:F835">
    <cfRule type="cellIs" dxfId="1407" priority="1350" stopIfTrue="1" operator="lessThan">
      <formula>0</formula>
    </cfRule>
  </conditionalFormatting>
  <conditionalFormatting sqref="F837:F845">
    <cfRule type="cellIs" dxfId="1406" priority="1340" stopIfTrue="1" operator="lessThan">
      <formula>0</formula>
    </cfRule>
  </conditionalFormatting>
  <conditionalFormatting sqref="F837:F845">
    <cfRule type="cellIs" dxfId="1405" priority="1339" stopIfTrue="1" operator="lessThan">
      <formula>0</formula>
    </cfRule>
  </conditionalFormatting>
  <conditionalFormatting sqref="F837:F845">
    <cfRule type="cellIs" dxfId="1404" priority="1338" stopIfTrue="1" operator="lessThan">
      <formula>0</formula>
    </cfRule>
  </conditionalFormatting>
  <conditionalFormatting sqref="F847:F855">
    <cfRule type="cellIs" dxfId="1403" priority="1328" stopIfTrue="1" operator="lessThan">
      <formula>0</formula>
    </cfRule>
  </conditionalFormatting>
  <conditionalFormatting sqref="F847:F855">
    <cfRule type="cellIs" dxfId="1402" priority="1327" stopIfTrue="1" operator="lessThan">
      <formula>0</formula>
    </cfRule>
  </conditionalFormatting>
  <conditionalFormatting sqref="F847:F855">
    <cfRule type="cellIs" dxfId="1401" priority="1326" stopIfTrue="1" operator="lessThan">
      <formula>0</formula>
    </cfRule>
  </conditionalFormatting>
  <conditionalFormatting sqref="F857:F865">
    <cfRule type="cellIs" dxfId="1400" priority="1316" stopIfTrue="1" operator="lessThan">
      <formula>0</formula>
    </cfRule>
  </conditionalFormatting>
  <conditionalFormatting sqref="F857:F865">
    <cfRule type="cellIs" dxfId="1399" priority="1315" stopIfTrue="1" operator="lessThan">
      <formula>0</formula>
    </cfRule>
  </conditionalFormatting>
  <conditionalFormatting sqref="F857:F865">
    <cfRule type="cellIs" dxfId="1398" priority="1314" stopIfTrue="1" operator="lessThan">
      <formula>0</formula>
    </cfRule>
  </conditionalFormatting>
  <conditionalFormatting sqref="F867:F875">
    <cfRule type="cellIs" dxfId="1397" priority="1304" stopIfTrue="1" operator="lessThan">
      <formula>0</formula>
    </cfRule>
  </conditionalFormatting>
  <conditionalFormatting sqref="F867:F875">
    <cfRule type="cellIs" dxfId="1396" priority="1303" stopIfTrue="1" operator="lessThan">
      <formula>0</formula>
    </cfRule>
  </conditionalFormatting>
  <conditionalFormatting sqref="F867:F875">
    <cfRule type="cellIs" dxfId="1395" priority="1302" stopIfTrue="1" operator="lessThan">
      <formula>0</formula>
    </cfRule>
  </conditionalFormatting>
  <conditionalFormatting sqref="F636 H636 J636 L636 F646 H646 J646 L646 F656 H656 J656 L656 F666 H666 J666 L666">
    <cfRule type="cellIs" dxfId="1394" priority="1292" stopIfTrue="1" operator="lessThan">
      <formula>0</formula>
    </cfRule>
  </conditionalFormatting>
  <conditionalFormatting sqref="F627:F635">
    <cfRule type="cellIs" dxfId="1393" priority="1231" stopIfTrue="1" operator="lessThan">
      <formula>0</formula>
    </cfRule>
  </conditionalFormatting>
  <conditionalFormatting sqref="F627:F635">
    <cfRule type="cellIs" dxfId="1392" priority="1230" stopIfTrue="1" operator="lessThan">
      <formula>0</formula>
    </cfRule>
  </conditionalFormatting>
  <conditionalFormatting sqref="F627:F635">
    <cfRule type="cellIs" dxfId="1391" priority="1229" stopIfTrue="1" operator="lessThan">
      <formula>0</formula>
    </cfRule>
  </conditionalFormatting>
  <conditionalFormatting sqref="F637:F645">
    <cfRule type="cellIs" dxfId="1390" priority="1219" stopIfTrue="1" operator="lessThan">
      <formula>0</formula>
    </cfRule>
  </conditionalFormatting>
  <conditionalFormatting sqref="F637:F645">
    <cfRule type="cellIs" dxfId="1389" priority="1218" stopIfTrue="1" operator="lessThan">
      <formula>0</formula>
    </cfRule>
  </conditionalFormatting>
  <conditionalFormatting sqref="F637:F645">
    <cfRule type="cellIs" dxfId="1388" priority="1217" stopIfTrue="1" operator="lessThan">
      <formula>0</formula>
    </cfRule>
  </conditionalFormatting>
  <conditionalFormatting sqref="F647:F655">
    <cfRule type="cellIs" dxfId="1387" priority="1207" stopIfTrue="1" operator="lessThan">
      <formula>0</formula>
    </cfRule>
  </conditionalFormatting>
  <conditionalFormatting sqref="F647:F655">
    <cfRule type="cellIs" dxfId="1386" priority="1206" stopIfTrue="1" operator="lessThan">
      <formula>0</formula>
    </cfRule>
  </conditionalFormatting>
  <conditionalFormatting sqref="F647:F655">
    <cfRule type="cellIs" dxfId="1385" priority="1205" stopIfTrue="1" operator="lessThan">
      <formula>0</formula>
    </cfRule>
  </conditionalFormatting>
  <conditionalFormatting sqref="F657:F665">
    <cfRule type="cellIs" dxfId="1384" priority="1195" stopIfTrue="1" operator="lessThan">
      <formula>0</formula>
    </cfRule>
  </conditionalFormatting>
  <conditionalFormatting sqref="F657:F665">
    <cfRule type="cellIs" dxfId="1383" priority="1194" stopIfTrue="1" operator="lessThan">
      <formula>0</formula>
    </cfRule>
  </conditionalFormatting>
  <conditionalFormatting sqref="F657:F665">
    <cfRule type="cellIs" dxfId="1382" priority="1193" stopIfTrue="1" operator="lessThan">
      <formula>0</formula>
    </cfRule>
  </conditionalFormatting>
  <conditionalFormatting sqref="F667:F675">
    <cfRule type="cellIs" dxfId="1381" priority="1183" stopIfTrue="1" operator="lessThan">
      <formula>0</formula>
    </cfRule>
  </conditionalFormatting>
  <conditionalFormatting sqref="F667:F675">
    <cfRule type="cellIs" dxfId="1380" priority="1182" stopIfTrue="1" operator="lessThan">
      <formula>0</formula>
    </cfRule>
  </conditionalFormatting>
  <conditionalFormatting sqref="F667:F675">
    <cfRule type="cellIs" dxfId="1379" priority="1181" stopIfTrue="1" operator="lessThan">
      <formula>0</formula>
    </cfRule>
  </conditionalFormatting>
  <conditionalFormatting sqref="F536 H536 J536 L536 F546 H546 J546 L546 F556 H556 J556 L556 F566 H566 J566 L566">
    <cfRule type="cellIs" dxfId="1378" priority="1171" stopIfTrue="1" operator="lessThan">
      <formula>0</formula>
    </cfRule>
  </conditionalFormatting>
  <conditionalFormatting sqref="F527:F535">
    <cfRule type="cellIs" dxfId="1377" priority="1110" stopIfTrue="1" operator="lessThan">
      <formula>0</formula>
    </cfRule>
  </conditionalFormatting>
  <conditionalFormatting sqref="F527:F535">
    <cfRule type="cellIs" dxfId="1376" priority="1109" stopIfTrue="1" operator="lessThan">
      <formula>0</formula>
    </cfRule>
  </conditionalFormatting>
  <conditionalFormatting sqref="F527:F535">
    <cfRule type="cellIs" dxfId="1375" priority="1108" stopIfTrue="1" operator="lessThan">
      <formula>0</formula>
    </cfRule>
  </conditionalFormatting>
  <conditionalFormatting sqref="F537:F545">
    <cfRule type="cellIs" dxfId="1374" priority="1098" stopIfTrue="1" operator="lessThan">
      <formula>0</formula>
    </cfRule>
  </conditionalFormatting>
  <conditionalFormatting sqref="F537:F545">
    <cfRule type="cellIs" dxfId="1373" priority="1097" stopIfTrue="1" operator="lessThan">
      <formula>0</formula>
    </cfRule>
  </conditionalFormatting>
  <conditionalFormatting sqref="F537:F545">
    <cfRule type="cellIs" dxfId="1372" priority="1096" stopIfTrue="1" operator="lessThan">
      <formula>0</formula>
    </cfRule>
  </conditionalFormatting>
  <conditionalFormatting sqref="F547:F555">
    <cfRule type="cellIs" dxfId="1371" priority="1086" stopIfTrue="1" operator="lessThan">
      <formula>0</formula>
    </cfRule>
  </conditionalFormatting>
  <conditionalFormatting sqref="F547:F555">
    <cfRule type="cellIs" dxfId="1370" priority="1085" stopIfTrue="1" operator="lessThan">
      <formula>0</formula>
    </cfRule>
  </conditionalFormatting>
  <conditionalFormatting sqref="F547:F555">
    <cfRule type="cellIs" dxfId="1369" priority="1084" stopIfTrue="1" operator="lessThan">
      <formula>0</formula>
    </cfRule>
  </conditionalFormatting>
  <conditionalFormatting sqref="F557:F565">
    <cfRule type="cellIs" dxfId="1368" priority="1074" stopIfTrue="1" operator="lessThan">
      <formula>0</formula>
    </cfRule>
  </conditionalFormatting>
  <conditionalFormatting sqref="F557:F565">
    <cfRule type="cellIs" dxfId="1367" priority="1073" stopIfTrue="1" operator="lessThan">
      <formula>0</formula>
    </cfRule>
  </conditionalFormatting>
  <conditionalFormatting sqref="F557:F565">
    <cfRule type="cellIs" dxfId="1366" priority="1072" stopIfTrue="1" operator="lessThan">
      <formula>0</formula>
    </cfRule>
  </conditionalFormatting>
  <conditionalFormatting sqref="F567:F575">
    <cfRule type="cellIs" dxfId="1365" priority="1062" stopIfTrue="1" operator="lessThan">
      <formula>0</formula>
    </cfRule>
  </conditionalFormatting>
  <conditionalFormatting sqref="F567:F575">
    <cfRule type="cellIs" dxfId="1364" priority="1061" stopIfTrue="1" operator="lessThan">
      <formula>0</formula>
    </cfRule>
  </conditionalFormatting>
  <conditionalFormatting sqref="F567:F575">
    <cfRule type="cellIs" dxfId="1363" priority="1060" stopIfTrue="1" operator="lessThan">
      <formula>0</formula>
    </cfRule>
  </conditionalFormatting>
  <conditionalFormatting sqref="H57:H65">
    <cfRule type="cellIs" dxfId="1362" priority="1050" stopIfTrue="1" operator="lessThan">
      <formula>0</formula>
    </cfRule>
  </conditionalFormatting>
  <conditionalFormatting sqref="H57:H65">
    <cfRule type="cellIs" dxfId="1361" priority="1049" stopIfTrue="1" operator="lessThan">
      <formula>0</formula>
    </cfRule>
  </conditionalFormatting>
  <conditionalFormatting sqref="H57:H65">
    <cfRule type="cellIs" dxfId="1360" priority="1048" stopIfTrue="1" operator="lessThan">
      <formula>0</formula>
    </cfRule>
  </conditionalFormatting>
  <conditionalFormatting sqref="J57:J65">
    <cfRule type="cellIs" dxfId="1359" priority="1047" stopIfTrue="1" operator="lessThan">
      <formula>0</formula>
    </cfRule>
  </conditionalFormatting>
  <conditionalFormatting sqref="J57:J65">
    <cfRule type="cellIs" dxfId="1358" priority="1046" stopIfTrue="1" operator="lessThan">
      <formula>0</formula>
    </cfRule>
  </conditionalFormatting>
  <conditionalFormatting sqref="J57:J65">
    <cfRule type="cellIs" dxfId="1357" priority="1045" stopIfTrue="1" operator="lessThan">
      <formula>0</formula>
    </cfRule>
  </conditionalFormatting>
  <conditionalFormatting sqref="L57:L65">
    <cfRule type="cellIs" dxfId="1356" priority="1044" stopIfTrue="1" operator="lessThan">
      <formula>0</formula>
    </cfRule>
  </conditionalFormatting>
  <conditionalFormatting sqref="L57:L65">
    <cfRule type="cellIs" dxfId="1355" priority="1043" stopIfTrue="1" operator="lessThan">
      <formula>0</formula>
    </cfRule>
  </conditionalFormatting>
  <conditionalFormatting sqref="L57:L65">
    <cfRule type="cellIs" dxfId="1354" priority="1042" stopIfTrue="1" operator="lessThan">
      <formula>0</formula>
    </cfRule>
  </conditionalFormatting>
  <conditionalFormatting sqref="F67:F75">
    <cfRule type="cellIs" dxfId="1353" priority="1041" stopIfTrue="1" operator="lessThan">
      <formula>0</formula>
    </cfRule>
  </conditionalFormatting>
  <conditionalFormatting sqref="F67:F75">
    <cfRule type="cellIs" dxfId="1352" priority="1040" stopIfTrue="1" operator="lessThan">
      <formula>0</formula>
    </cfRule>
  </conditionalFormatting>
  <conditionalFormatting sqref="H67:H75">
    <cfRule type="cellIs" dxfId="1351" priority="1039" stopIfTrue="1" operator="lessThan">
      <formula>0</formula>
    </cfRule>
  </conditionalFormatting>
  <conditionalFormatting sqref="H67:H75">
    <cfRule type="cellIs" dxfId="1350" priority="1038" stopIfTrue="1" operator="lessThan">
      <formula>0</formula>
    </cfRule>
  </conditionalFormatting>
  <conditionalFormatting sqref="H67:H75">
    <cfRule type="cellIs" dxfId="1349" priority="1037" stopIfTrue="1" operator="lessThan">
      <formula>0</formula>
    </cfRule>
  </conditionalFormatting>
  <conditionalFormatting sqref="J67:J75">
    <cfRule type="cellIs" dxfId="1348" priority="1036" stopIfTrue="1" operator="lessThan">
      <formula>0</formula>
    </cfRule>
  </conditionalFormatting>
  <conditionalFormatting sqref="J67:J75">
    <cfRule type="cellIs" dxfId="1347" priority="1035" stopIfTrue="1" operator="lessThan">
      <formula>0</formula>
    </cfRule>
  </conditionalFormatting>
  <conditionalFormatting sqref="J67:J75">
    <cfRule type="cellIs" dxfId="1346" priority="1034" stopIfTrue="1" operator="lessThan">
      <formula>0</formula>
    </cfRule>
  </conditionalFormatting>
  <conditionalFormatting sqref="L67:L75">
    <cfRule type="cellIs" dxfId="1345" priority="1033" stopIfTrue="1" operator="lessThan">
      <formula>0</formula>
    </cfRule>
  </conditionalFormatting>
  <conditionalFormatting sqref="L67:L75">
    <cfRule type="cellIs" dxfId="1344" priority="1032" stopIfTrue="1" operator="lessThan">
      <formula>0</formula>
    </cfRule>
  </conditionalFormatting>
  <conditionalFormatting sqref="L67:L75">
    <cfRule type="cellIs" dxfId="1343" priority="1031" stopIfTrue="1" operator="lessThan">
      <formula>0</formula>
    </cfRule>
  </conditionalFormatting>
  <conditionalFormatting sqref="H177:H185">
    <cfRule type="cellIs" dxfId="1342" priority="940" stopIfTrue="1" operator="lessThan">
      <formula>0</formula>
    </cfRule>
  </conditionalFormatting>
  <conditionalFormatting sqref="H177:H185">
    <cfRule type="cellIs" dxfId="1341" priority="939" stopIfTrue="1" operator="lessThan">
      <formula>0</formula>
    </cfRule>
  </conditionalFormatting>
  <conditionalFormatting sqref="H177:H185">
    <cfRule type="cellIs" dxfId="1340" priority="938" stopIfTrue="1" operator="lessThan">
      <formula>0</formula>
    </cfRule>
  </conditionalFormatting>
  <conditionalFormatting sqref="J177:J185">
    <cfRule type="cellIs" dxfId="1339" priority="937" stopIfTrue="1" operator="lessThan">
      <formula>0</formula>
    </cfRule>
  </conditionalFormatting>
  <conditionalFormatting sqref="J177:J185">
    <cfRule type="cellIs" dxfId="1338" priority="936" stopIfTrue="1" operator="lessThan">
      <formula>0</formula>
    </cfRule>
  </conditionalFormatting>
  <conditionalFormatting sqref="J177:J185">
    <cfRule type="cellIs" dxfId="1337" priority="935" stopIfTrue="1" operator="lessThan">
      <formula>0</formula>
    </cfRule>
  </conditionalFormatting>
  <conditionalFormatting sqref="L177:L185">
    <cfRule type="cellIs" dxfId="1336" priority="934" stopIfTrue="1" operator="lessThan">
      <formula>0</formula>
    </cfRule>
  </conditionalFormatting>
  <conditionalFormatting sqref="L177:L185">
    <cfRule type="cellIs" dxfId="1335" priority="933" stopIfTrue="1" operator="lessThan">
      <formula>0</formula>
    </cfRule>
  </conditionalFormatting>
  <conditionalFormatting sqref="L177:L185">
    <cfRule type="cellIs" dxfId="1334" priority="932" stopIfTrue="1" operator="lessThan">
      <formula>0</formula>
    </cfRule>
  </conditionalFormatting>
  <conditionalFormatting sqref="H187:H195">
    <cfRule type="cellIs" dxfId="1333" priority="931" stopIfTrue="1" operator="lessThan">
      <formula>0</formula>
    </cfRule>
  </conditionalFormatting>
  <conditionalFormatting sqref="H187:H195">
    <cfRule type="cellIs" dxfId="1332" priority="930" stopIfTrue="1" operator="lessThan">
      <formula>0</formula>
    </cfRule>
  </conditionalFormatting>
  <conditionalFormatting sqref="H187:H195">
    <cfRule type="cellIs" dxfId="1331" priority="929" stopIfTrue="1" operator="lessThan">
      <formula>0</formula>
    </cfRule>
  </conditionalFormatting>
  <conditionalFormatting sqref="J187:J195">
    <cfRule type="cellIs" dxfId="1330" priority="928" stopIfTrue="1" operator="lessThan">
      <formula>0</formula>
    </cfRule>
  </conditionalFormatting>
  <conditionalFormatting sqref="J187:J195">
    <cfRule type="cellIs" dxfId="1329" priority="927" stopIfTrue="1" operator="lessThan">
      <formula>0</formula>
    </cfRule>
  </conditionalFormatting>
  <conditionalFormatting sqref="J187:J195">
    <cfRule type="cellIs" dxfId="1328" priority="926" stopIfTrue="1" operator="lessThan">
      <formula>0</formula>
    </cfRule>
  </conditionalFormatting>
  <conditionalFormatting sqref="L187:L195">
    <cfRule type="cellIs" dxfId="1327" priority="925" stopIfTrue="1" operator="lessThan">
      <formula>0</formula>
    </cfRule>
  </conditionalFormatting>
  <conditionalFormatting sqref="L187:L195">
    <cfRule type="cellIs" dxfId="1326" priority="924" stopIfTrue="1" operator="lessThan">
      <formula>0</formula>
    </cfRule>
  </conditionalFormatting>
  <conditionalFormatting sqref="L187:L195">
    <cfRule type="cellIs" dxfId="1325" priority="923" stopIfTrue="1" operator="lessThan">
      <formula>0</formula>
    </cfRule>
  </conditionalFormatting>
  <conditionalFormatting sqref="H197:H205">
    <cfRule type="cellIs" dxfId="1324" priority="922" stopIfTrue="1" operator="lessThan">
      <formula>0</formula>
    </cfRule>
  </conditionalFormatting>
  <conditionalFormatting sqref="H197:H205">
    <cfRule type="cellIs" dxfId="1323" priority="921" stopIfTrue="1" operator="lessThan">
      <formula>0</formula>
    </cfRule>
  </conditionalFormatting>
  <conditionalFormatting sqref="H197:H205">
    <cfRule type="cellIs" dxfId="1322" priority="920" stopIfTrue="1" operator="lessThan">
      <formula>0</formula>
    </cfRule>
  </conditionalFormatting>
  <conditionalFormatting sqref="J197:J205">
    <cfRule type="cellIs" dxfId="1321" priority="919" stopIfTrue="1" operator="lessThan">
      <formula>0</formula>
    </cfRule>
  </conditionalFormatting>
  <conditionalFormatting sqref="J197:J205">
    <cfRule type="cellIs" dxfId="1320" priority="918" stopIfTrue="1" operator="lessThan">
      <formula>0</formula>
    </cfRule>
  </conditionalFormatting>
  <conditionalFormatting sqref="J197:J205">
    <cfRule type="cellIs" dxfId="1319" priority="917" stopIfTrue="1" operator="lessThan">
      <formula>0</formula>
    </cfRule>
  </conditionalFormatting>
  <conditionalFormatting sqref="L197:L205">
    <cfRule type="cellIs" dxfId="1318" priority="916" stopIfTrue="1" operator="lessThan">
      <formula>0</formula>
    </cfRule>
  </conditionalFormatting>
  <conditionalFormatting sqref="L197:L205">
    <cfRule type="cellIs" dxfId="1317" priority="915" stopIfTrue="1" operator="lessThan">
      <formula>0</formula>
    </cfRule>
  </conditionalFormatting>
  <conditionalFormatting sqref="L197:L205">
    <cfRule type="cellIs" dxfId="1316" priority="914" stopIfTrue="1" operator="lessThan">
      <formula>0</formula>
    </cfRule>
  </conditionalFormatting>
  <conditionalFormatting sqref="H207:H215">
    <cfRule type="cellIs" dxfId="1315" priority="913" stopIfTrue="1" operator="lessThan">
      <formula>0</formula>
    </cfRule>
  </conditionalFormatting>
  <conditionalFormatting sqref="H207:H215">
    <cfRule type="cellIs" dxfId="1314" priority="912" stopIfTrue="1" operator="lessThan">
      <formula>0</formula>
    </cfRule>
  </conditionalFormatting>
  <conditionalFormatting sqref="H207:H215">
    <cfRule type="cellIs" dxfId="1313" priority="911" stopIfTrue="1" operator="lessThan">
      <formula>0</formula>
    </cfRule>
  </conditionalFormatting>
  <conditionalFormatting sqref="J207:J215">
    <cfRule type="cellIs" dxfId="1312" priority="910" stopIfTrue="1" operator="lessThan">
      <formula>0</formula>
    </cfRule>
  </conditionalFormatting>
  <conditionalFormatting sqref="J207:J215">
    <cfRule type="cellIs" dxfId="1311" priority="909" stopIfTrue="1" operator="lessThan">
      <formula>0</formula>
    </cfRule>
  </conditionalFormatting>
  <conditionalFormatting sqref="J207:J215">
    <cfRule type="cellIs" dxfId="1310" priority="908" stopIfTrue="1" operator="lessThan">
      <formula>0</formula>
    </cfRule>
  </conditionalFormatting>
  <conditionalFormatting sqref="L207:L215">
    <cfRule type="cellIs" dxfId="1309" priority="907" stopIfTrue="1" operator="lessThan">
      <formula>0</formula>
    </cfRule>
  </conditionalFormatting>
  <conditionalFormatting sqref="L207:L215">
    <cfRule type="cellIs" dxfId="1308" priority="906" stopIfTrue="1" operator="lessThan">
      <formula>0</formula>
    </cfRule>
  </conditionalFormatting>
  <conditionalFormatting sqref="L207:L215">
    <cfRule type="cellIs" dxfId="1307" priority="905" stopIfTrue="1" operator="lessThan">
      <formula>0</formula>
    </cfRule>
  </conditionalFormatting>
  <conditionalFormatting sqref="H217:H225">
    <cfRule type="cellIs" dxfId="1306" priority="904" stopIfTrue="1" operator="lessThan">
      <formula>0</formula>
    </cfRule>
  </conditionalFormatting>
  <conditionalFormatting sqref="H217:H225">
    <cfRule type="cellIs" dxfId="1305" priority="903" stopIfTrue="1" operator="lessThan">
      <formula>0</formula>
    </cfRule>
  </conditionalFormatting>
  <conditionalFormatting sqref="H217:H225">
    <cfRule type="cellIs" dxfId="1304" priority="902" stopIfTrue="1" operator="lessThan">
      <formula>0</formula>
    </cfRule>
  </conditionalFormatting>
  <conditionalFormatting sqref="J217:J225">
    <cfRule type="cellIs" dxfId="1303" priority="901" stopIfTrue="1" operator="lessThan">
      <formula>0</formula>
    </cfRule>
  </conditionalFormatting>
  <conditionalFormatting sqref="J217:J225">
    <cfRule type="cellIs" dxfId="1302" priority="900" stopIfTrue="1" operator="lessThan">
      <formula>0</formula>
    </cfRule>
  </conditionalFormatting>
  <conditionalFormatting sqref="J217:J225">
    <cfRule type="cellIs" dxfId="1301" priority="899" stopIfTrue="1" operator="lessThan">
      <formula>0</formula>
    </cfRule>
  </conditionalFormatting>
  <conditionalFormatting sqref="L217:L225">
    <cfRule type="cellIs" dxfId="1300" priority="898" stopIfTrue="1" operator="lessThan">
      <formula>0</formula>
    </cfRule>
  </conditionalFormatting>
  <conditionalFormatting sqref="L217:L225">
    <cfRule type="cellIs" dxfId="1299" priority="897" stopIfTrue="1" operator="lessThan">
      <formula>0</formula>
    </cfRule>
  </conditionalFormatting>
  <conditionalFormatting sqref="L217:L225">
    <cfRule type="cellIs" dxfId="1298" priority="896" stopIfTrue="1" operator="lessThan">
      <formula>0</formula>
    </cfRule>
  </conditionalFormatting>
  <conditionalFormatting sqref="H227:H235">
    <cfRule type="cellIs" dxfId="1297" priority="895" stopIfTrue="1" operator="lessThan">
      <formula>0</formula>
    </cfRule>
  </conditionalFormatting>
  <conditionalFormatting sqref="H227:H235">
    <cfRule type="cellIs" dxfId="1296" priority="894" stopIfTrue="1" operator="lessThan">
      <formula>0</formula>
    </cfRule>
  </conditionalFormatting>
  <conditionalFormatting sqref="H227:H235">
    <cfRule type="cellIs" dxfId="1295" priority="893" stopIfTrue="1" operator="lessThan">
      <formula>0</formula>
    </cfRule>
  </conditionalFormatting>
  <conditionalFormatting sqref="J227:J235">
    <cfRule type="cellIs" dxfId="1294" priority="892" stopIfTrue="1" operator="lessThan">
      <formula>0</formula>
    </cfRule>
  </conditionalFormatting>
  <conditionalFormatting sqref="J227:J235">
    <cfRule type="cellIs" dxfId="1293" priority="891" stopIfTrue="1" operator="lessThan">
      <formula>0</formula>
    </cfRule>
  </conditionalFormatting>
  <conditionalFormatting sqref="J227:J235">
    <cfRule type="cellIs" dxfId="1292" priority="890" stopIfTrue="1" operator="lessThan">
      <formula>0</formula>
    </cfRule>
  </conditionalFormatting>
  <conditionalFormatting sqref="L227:L235">
    <cfRule type="cellIs" dxfId="1291" priority="889" stopIfTrue="1" operator="lessThan">
      <formula>0</formula>
    </cfRule>
  </conditionalFormatting>
  <conditionalFormatting sqref="L227:L235">
    <cfRule type="cellIs" dxfId="1290" priority="888" stopIfTrue="1" operator="lessThan">
      <formula>0</formula>
    </cfRule>
  </conditionalFormatting>
  <conditionalFormatting sqref="L227:L235">
    <cfRule type="cellIs" dxfId="1289" priority="887" stopIfTrue="1" operator="lessThan">
      <formula>0</formula>
    </cfRule>
  </conditionalFormatting>
  <conditionalFormatting sqref="H237:H245">
    <cfRule type="cellIs" dxfId="1288" priority="886" stopIfTrue="1" operator="lessThan">
      <formula>0</formula>
    </cfRule>
  </conditionalFormatting>
  <conditionalFormatting sqref="H237:H245">
    <cfRule type="cellIs" dxfId="1287" priority="885" stopIfTrue="1" operator="lessThan">
      <formula>0</formula>
    </cfRule>
  </conditionalFormatting>
  <conditionalFormatting sqref="H237:H245">
    <cfRule type="cellIs" dxfId="1286" priority="884" stopIfTrue="1" operator="lessThan">
      <formula>0</formula>
    </cfRule>
  </conditionalFormatting>
  <conditionalFormatting sqref="J237:J245">
    <cfRule type="cellIs" dxfId="1285" priority="883" stopIfTrue="1" operator="lessThan">
      <formula>0</formula>
    </cfRule>
  </conditionalFormatting>
  <conditionalFormatting sqref="J237:J245">
    <cfRule type="cellIs" dxfId="1284" priority="882" stopIfTrue="1" operator="lessThan">
      <formula>0</formula>
    </cfRule>
  </conditionalFormatting>
  <conditionalFormatting sqref="J237:J245">
    <cfRule type="cellIs" dxfId="1283" priority="881" stopIfTrue="1" operator="lessThan">
      <formula>0</formula>
    </cfRule>
  </conditionalFormatting>
  <conditionalFormatting sqref="L237:L245">
    <cfRule type="cellIs" dxfId="1282" priority="880" stopIfTrue="1" operator="lessThan">
      <formula>0</formula>
    </cfRule>
  </conditionalFormatting>
  <conditionalFormatting sqref="L237:L245">
    <cfRule type="cellIs" dxfId="1281" priority="879" stopIfTrue="1" operator="lessThan">
      <formula>0</formula>
    </cfRule>
  </conditionalFormatting>
  <conditionalFormatting sqref="L237:L245">
    <cfRule type="cellIs" dxfId="1280" priority="878" stopIfTrue="1" operator="lessThan">
      <formula>0</formula>
    </cfRule>
  </conditionalFormatting>
  <conditionalFormatting sqref="H247:H255">
    <cfRule type="cellIs" dxfId="1279" priority="877" stopIfTrue="1" operator="lessThan">
      <formula>0</formula>
    </cfRule>
  </conditionalFormatting>
  <conditionalFormatting sqref="H247:H255">
    <cfRule type="cellIs" dxfId="1278" priority="876" stopIfTrue="1" operator="lessThan">
      <formula>0</formula>
    </cfRule>
  </conditionalFormatting>
  <conditionalFormatting sqref="H247:H255">
    <cfRule type="cellIs" dxfId="1277" priority="875" stopIfTrue="1" operator="lessThan">
      <formula>0</formula>
    </cfRule>
  </conditionalFormatting>
  <conditionalFormatting sqref="J247:J255">
    <cfRule type="cellIs" dxfId="1276" priority="874" stopIfTrue="1" operator="lessThan">
      <formula>0</formula>
    </cfRule>
  </conditionalFormatting>
  <conditionalFormatting sqref="J247:J255">
    <cfRule type="cellIs" dxfId="1275" priority="873" stopIfTrue="1" operator="lessThan">
      <formula>0</formula>
    </cfRule>
  </conditionalFormatting>
  <conditionalFormatting sqref="J247:J255">
    <cfRule type="cellIs" dxfId="1274" priority="872" stopIfTrue="1" operator="lessThan">
      <formula>0</formula>
    </cfRule>
  </conditionalFormatting>
  <conditionalFormatting sqref="L247:L255">
    <cfRule type="cellIs" dxfId="1273" priority="871" stopIfTrue="1" operator="lessThan">
      <formula>0</formula>
    </cfRule>
  </conditionalFormatting>
  <conditionalFormatting sqref="L247:L255">
    <cfRule type="cellIs" dxfId="1272" priority="870" stopIfTrue="1" operator="lessThan">
      <formula>0</formula>
    </cfRule>
  </conditionalFormatting>
  <conditionalFormatting sqref="L247:L255">
    <cfRule type="cellIs" dxfId="1271" priority="869" stopIfTrue="1" operator="lessThan">
      <formula>0</formula>
    </cfRule>
  </conditionalFormatting>
  <conditionalFormatting sqref="H257:H265">
    <cfRule type="cellIs" dxfId="1270" priority="868" stopIfTrue="1" operator="lessThan">
      <formula>0</formula>
    </cfRule>
  </conditionalFormatting>
  <conditionalFormatting sqref="H257:H265">
    <cfRule type="cellIs" dxfId="1269" priority="867" stopIfTrue="1" operator="lessThan">
      <formula>0</formula>
    </cfRule>
  </conditionalFormatting>
  <conditionalFormatting sqref="H257:H265">
    <cfRule type="cellIs" dxfId="1268" priority="866" stopIfTrue="1" operator="lessThan">
      <formula>0</formula>
    </cfRule>
  </conditionalFormatting>
  <conditionalFormatting sqref="J257:J265">
    <cfRule type="cellIs" dxfId="1267" priority="865" stopIfTrue="1" operator="lessThan">
      <formula>0</formula>
    </cfRule>
  </conditionalFormatting>
  <conditionalFormatting sqref="J257:J265">
    <cfRule type="cellIs" dxfId="1266" priority="864" stopIfTrue="1" operator="lessThan">
      <formula>0</formula>
    </cfRule>
  </conditionalFormatting>
  <conditionalFormatting sqref="J257:J265">
    <cfRule type="cellIs" dxfId="1265" priority="863" stopIfTrue="1" operator="lessThan">
      <formula>0</formula>
    </cfRule>
  </conditionalFormatting>
  <conditionalFormatting sqref="L257:L265">
    <cfRule type="cellIs" dxfId="1264" priority="862" stopIfTrue="1" operator="lessThan">
      <formula>0</formula>
    </cfRule>
  </conditionalFormatting>
  <conditionalFormatting sqref="L257:L265">
    <cfRule type="cellIs" dxfId="1263" priority="861" stopIfTrue="1" operator="lessThan">
      <formula>0</formula>
    </cfRule>
  </conditionalFormatting>
  <conditionalFormatting sqref="L257:L265">
    <cfRule type="cellIs" dxfId="1262" priority="860" stopIfTrue="1" operator="lessThan">
      <formula>0</formula>
    </cfRule>
  </conditionalFormatting>
  <conditionalFormatting sqref="H267:H276">
    <cfRule type="cellIs" dxfId="1261" priority="859" stopIfTrue="1" operator="lessThan">
      <formula>0</formula>
    </cfRule>
  </conditionalFormatting>
  <conditionalFormatting sqref="H267:H276">
    <cfRule type="cellIs" dxfId="1260" priority="858" stopIfTrue="1" operator="lessThan">
      <formula>0</formula>
    </cfRule>
  </conditionalFormatting>
  <conditionalFormatting sqref="H267:H276">
    <cfRule type="cellIs" dxfId="1259" priority="857" stopIfTrue="1" operator="lessThan">
      <formula>0</formula>
    </cfRule>
  </conditionalFormatting>
  <conditionalFormatting sqref="J267:J276">
    <cfRule type="cellIs" dxfId="1258" priority="856" stopIfTrue="1" operator="lessThan">
      <formula>0</formula>
    </cfRule>
  </conditionalFormatting>
  <conditionalFormatting sqref="J267:J276">
    <cfRule type="cellIs" dxfId="1257" priority="855" stopIfTrue="1" operator="lessThan">
      <formula>0</formula>
    </cfRule>
  </conditionalFormatting>
  <conditionalFormatting sqref="J267:J276">
    <cfRule type="cellIs" dxfId="1256" priority="854" stopIfTrue="1" operator="lessThan">
      <formula>0</formula>
    </cfRule>
  </conditionalFormatting>
  <conditionalFormatting sqref="L267:L276">
    <cfRule type="cellIs" dxfId="1255" priority="853" stopIfTrue="1" operator="lessThan">
      <formula>0</formula>
    </cfRule>
  </conditionalFormatting>
  <conditionalFormatting sqref="L267:L276">
    <cfRule type="cellIs" dxfId="1254" priority="852" stopIfTrue="1" operator="lessThan">
      <formula>0</formula>
    </cfRule>
  </conditionalFormatting>
  <conditionalFormatting sqref="L267:L276">
    <cfRule type="cellIs" dxfId="1253" priority="851" stopIfTrue="1" operator="lessThan">
      <formula>0</formula>
    </cfRule>
  </conditionalFormatting>
  <conditionalFormatting sqref="H377:H385">
    <cfRule type="cellIs" dxfId="1252" priority="760" stopIfTrue="1" operator="lessThan">
      <formula>0</formula>
    </cfRule>
  </conditionalFormatting>
  <conditionalFormatting sqref="H377:H385">
    <cfRule type="cellIs" dxfId="1251" priority="759" stopIfTrue="1" operator="lessThan">
      <formula>0</formula>
    </cfRule>
  </conditionalFormatting>
  <conditionalFormatting sqref="H377:H385">
    <cfRule type="cellIs" dxfId="1250" priority="758" stopIfTrue="1" operator="lessThan">
      <formula>0</formula>
    </cfRule>
  </conditionalFormatting>
  <conditionalFormatting sqref="J377:J385">
    <cfRule type="cellIs" dxfId="1249" priority="757" stopIfTrue="1" operator="lessThan">
      <formula>0</formula>
    </cfRule>
  </conditionalFormatting>
  <conditionalFormatting sqref="J377:J385">
    <cfRule type="cellIs" dxfId="1248" priority="756" stopIfTrue="1" operator="lessThan">
      <formula>0</formula>
    </cfRule>
  </conditionalFormatting>
  <conditionalFormatting sqref="J377:J385">
    <cfRule type="cellIs" dxfId="1247" priority="755" stopIfTrue="1" operator="lessThan">
      <formula>0</formula>
    </cfRule>
  </conditionalFormatting>
  <conditionalFormatting sqref="L377:L385">
    <cfRule type="cellIs" dxfId="1246" priority="754" stopIfTrue="1" operator="lessThan">
      <formula>0</formula>
    </cfRule>
  </conditionalFormatting>
  <conditionalFormatting sqref="L377:L385">
    <cfRule type="cellIs" dxfId="1245" priority="753" stopIfTrue="1" operator="lessThan">
      <formula>0</formula>
    </cfRule>
  </conditionalFormatting>
  <conditionalFormatting sqref="L377:L385">
    <cfRule type="cellIs" dxfId="1244" priority="752" stopIfTrue="1" operator="lessThan">
      <formula>0</formula>
    </cfRule>
  </conditionalFormatting>
  <conditionalFormatting sqref="H387:H395">
    <cfRule type="cellIs" dxfId="1243" priority="751" stopIfTrue="1" operator="lessThan">
      <formula>0</formula>
    </cfRule>
  </conditionalFormatting>
  <conditionalFormatting sqref="H387:H395">
    <cfRule type="cellIs" dxfId="1242" priority="750" stopIfTrue="1" operator="lessThan">
      <formula>0</formula>
    </cfRule>
  </conditionalFormatting>
  <conditionalFormatting sqref="H387:H395">
    <cfRule type="cellIs" dxfId="1241" priority="749" stopIfTrue="1" operator="lessThan">
      <formula>0</formula>
    </cfRule>
  </conditionalFormatting>
  <conditionalFormatting sqref="J387:J395">
    <cfRule type="cellIs" dxfId="1240" priority="748" stopIfTrue="1" operator="lessThan">
      <formula>0</formula>
    </cfRule>
  </conditionalFormatting>
  <conditionalFormatting sqref="J387:J395">
    <cfRule type="cellIs" dxfId="1239" priority="747" stopIfTrue="1" operator="lessThan">
      <formula>0</formula>
    </cfRule>
  </conditionalFormatting>
  <conditionalFormatting sqref="J387:J395">
    <cfRule type="cellIs" dxfId="1238" priority="746" stopIfTrue="1" operator="lessThan">
      <formula>0</formula>
    </cfRule>
  </conditionalFormatting>
  <conditionalFormatting sqref="L387:L395">
    <cfRule type="cellIs" dxfId="1237" priority="745" stopIfTrue="1" operator="lessThan">
      <formula>0</formula>
    </cfRule>
  </conditionalFormatting>
  <conditionalFormatting sqref="L387:L395">
    <cfRule type="cellIs" dxfId="1236" priority="744" stopIfTrue="1" operator="lessThan">
      <formula>0</formula>
    </cfRule>
  </conditionalFormatting>
  <conditionalFormatting sqref="L387:L395">
    <cfRule type="cellIs" dxfId="1235" priority="743" stopIfTrue="1" operator="lessThan">
      <formula>0</formula>
    </cfRule>
  </conditionalFormatting>
  <conditionalFormatting sqref="H397:H405">
    <cfRule type="cellIs" dxfId="1234" priority="742" stopIfTrue="1" operator="lessThan">
      <formula>0</formula>
    </cfRule>
  </conditionalFormatting>
  <conditionalFormatting sqref="H397:H405">
    <cfRule type="cellIs" dxfId="1233" priority="741" stopIfTrue="1" operator="lessThan">
      <formula>0</formula>
    </cfRule>
  </conditionalFormatting>
  <conditionalFormatting sqref="H397:H405">
    <cfRule type="cellIs" dxfId="1232" priority="740" stopIfTrue="1" operator="lessThan">
      <formula>0</formula>
    </cfRule>
  </conditionalFormatting>
  <conditionalFormatting sqref="J397:J405">
    <cfRule type="cellIs" dxfId="1231" priority="739" stopIfTrue="1" operator="lessThan">
      <formula>0</formula>
    </cfRule>
  </conditionalFormatting>
  <conditionalFormatting sqref="J397:J405">
    <cfRule type="cellIs" dxfId="1230" priority="738" stopIfTrue="1" operator="lessThan">
      <formula>0</formula>
    </cfRule>
  </conditionalFormatting>
  <conditionalFormatting sqref="J397:J405">
    <cfRule type="cellIs" dxfId="1229" priority="737" stopIfTrue="1" operator="lessThan">
      <formula>0</formula>
    </cfRule>
  </conditionalFormatting>
  <conditionalFormatting sqref="L397:L405">
    <cfRule type="cellIs" dxfId="1228" priority="736" stopIfTrue="1" operator="lessThan">
      <formula>0</formula>
    </cfRule>
  </conditionalFormatting>
  <conditionalFormatting sqref="L397:L405">
    <cfRule type="cellIs" dxfId="1227" priority="735" stopIfTrue="1" operator="lessThan">
      <formula>0</formula>
    </cfRule>
  </conditionalFormatting>
  <conditionalFormatting sqref="L397:L405">
    <cfRule type="cellIs" dxfId="1226" priority="734" stopIfTrue="1" operator="lessThan">
      <formula>0</formula>
    </cfRule>
  </conditionalFormatting>
  <conditionalFormatting sqref="H407:H415">
    <cfRule type="cellIs" dxfId="1225" priority="733" stopIfTrue="1" operator="lessThan">
      <formula>0</formula>
    </cfRule>
  </conditionalFormatting>
  <conditionalFormatting sqref="H407:H415">
    <cfRule type="cellIs" dxfId="1224" priority="732" stopIfTrue="1" operator="lessThan">
      <formula>0</formula>
    </cfRule>
  </conditionalFormatting>
  <conditionalFormatting sqref="H407:H415">
    <cfRule type="cellIs" dxfId="1223" priority="731" stopIfTrue="1" operator="lessThan">
      <formula>0</formula>
    </cfRule>
  </conditionalFormatting>
  <conditionalFormatting sqref="J407:J415">
    <cfRule type="cellIs" dxfId="1222" priority="730" stopIfTrue="1" operator="lessThan">
      <formula>0</formula>
    </cfRule>
  </conditionalFormatting>
  <conditionalFormatting sqref="J407:J415">
    <cfRule type="cellIs" dxfId="1221" priority="729" stopIfTrue="1" operator="lessThan">
      <formula>0</formula>
    </cfRule>
  </conditionalFormatting>
  <conditionalFormatting sqref="J407:J415">
    <cfRule type="cellIs" dxfId="1220" priority="728" stopIfTrue="1" operator="lessThan">
      <formula>0</formula>
    </cfRule>
  </conditionalFormatting>
  <conditionalFormatting sqref="L407:L415">
    <cfRule type="cellIs" dxfId="1219" priority="727" stopIfTrue="1" operator="lessThan">
      <formula>0</formula>
    </cfRule>
  </conditionalFormatting>
  <conditionalFormatting sqref="L407:L415">
    <cfRule type="cellIs" dxfId="1218" priority="726" stopIfTrue="1" operator="lessThan">
      <formula>0</formula>
    </cfRule>
  </conditionalFormatting>
  <conditionalFormatting sqref="L407:L415">
    <cfRule type="cellIs" dxfId="1217" priority="725" stopIfTrue="1" operator="lessThan">
      <formula>0</formula>
    </cfRule>
  </conditionalFormatting>
  <conditionalFormatting sqref="H417:H425">
    <cfRule type="cellIs" dxfId="1216" priority="724" stopIfTrue="1" operator="lessThan">
      <formula>0</formula>
    </cfRule>
  </conditionalFormatting>
  <conditionalFormatting sqref="H417:H425">
    <cfRule type="cellIs" dxfId="1215" priority="723" stopIfTrue="1" operator="lessThan">
      <formula>0</formula>
    </cfRule>
  </conditionalFormatting>
  <conditionalFormatting sqref="H417:H425">
    <cfRule type="cellIs" dxfId="1214" priority="722" stopIfTrue="1" operator="lessThan">
      <formula>0</formula>
    </cfRule>
  </conditionalFormatting>
  <conditionalFormatting sqref="J417:J425">
    <cfRule type="cellIs" dxfId="1213" priority="721" stopIfTrue="1" operator="lessThan">
      <formula>0</formula>
    </cfRule>
  </conditionalFormatting>
  <conditionalFormatting sqref="J417:J425">
    <cfRule type="cellIs" dxfId="1212" priority="720" stopIfTrue="1" operator="lessThan">
      <formula>0</formula>
    </cfRule>
  </conditionalFormatting>
  <conditionalFormatting sqref="J417:J425">
    <cfRule type="cellIs" dxfId="1211" priority="719" stopIfTrue="1" operator="lessThan">
      <formula>0</formula>
    </cfRule>
  </conditionalFormatting>
  <conditionalFormatting sqref="L417:L425">
    <cfRule type="cellIs" dxfId="1210" priority="718" stopIfTrue="1" operator="lessThan">
      <formula>0</formula>
    </cfRule>
  </conditionalFormatting>
  <conditionalFormatting sqref="L417:L425">
    <cfRule type="cellIs" dxfId="1209" priority="717" stopIfTrue="1" operator="lessThan">
      <formula>0</formula>
    </cfRule>
  </conditionalFormatting>
  <conditionalFormatting sqref="L417:L425">
    <cfRule type="cellIs" dxfId="1208" priority="716" stopIfTrue="1" operator="lessThan">
      <formula>0</formula>
    </cfRule>
  </conditionalFormatting>
  <conditionalFormatting sqref="H427:H435">
    <cfRule type="cellIs" dxfId="1207" priority="715" stopIfTrue="1" operator="lessThan">
      <formula>0</formula>
    </cfRule>
  </conditionalFormatting>
  <conditionalFormatting sqref="H427:H435">
    <cfRule type="cellIs" dxfId="1206" priority="714" stopIfTrue="1" operator="lessThan">
      <formula>0</formula>
    </cfRule>
  </conditionalFormatting>
  <conditionalFormatting sqref="H427:H435">
    <cfRule type="cellIs" dxfId="1205" priority="713" stopIfTrue="1" operator="lessThan">
      <formula>0</formula>
    </cfRule>
  </conditionalFormatting>
  <conditionalFormatting sqref="J427:J435">
    <cfRule type="cellIs" dxfId="1204" priority="712" stopIfTrue="1" operator="lessThan">
      <formula>0</formula>
    </cfRule>
  </conditionalFormatting>
  <conditionalFormatting sqref="J427:J435">
    <cfRule type="cellIs" dxfId="1203" priority="711" stopIfTrue="1" operator="lessThan">
      <formula>0</formula>
    </cfRule>
  </conditionalFormatting>
  <conditionalFormatting sqref="J427:J435">
    <cfRule type="cellIs" dxfId="1202" priority="710" stopIfTrue="1" operator="lessThan">
      <formula>0</formula>
    </cfRule>
  </conditionalFormatting>
  <conditionalFormatting sqref="L427:L435">
    <cfRule type="cellIs" dxfId="1201" priority="709" stopIfTrue="1" operator="lessThan">
      <formula>0</formula>
    </cfRule>
  </conditionalFormatting>
  <conditionalFormatting sqref="L427:L435">
    <cfRule type="cellIs" dxfId="1200" priority="708" stopIfTrue="1" operator="lessThan">
      <formula>0</formula>
    </cfRule>
  </conditionalFormatting>
  <conditionalFormatting sqref="L427:L435">
    <cfRule type="cellIs" dxfId="1199" priority="707" stopIfTrue="1" operator="lessThan">
      <formula>0</formula>
    </cfRule>
  </conditionalFormatting>
  <conditionalFormatting sqref="H437:H445">
    <cfRule type="cellIs" dxfId="1198" priority="706" stopIfTrue="1" operator="lessThan">
      <formula>0</formula>
    </cfRule>
  </conditionalFormatting>
  <conditionalFormatting sqref="H437:H445">
    <cfRule type="cellIs" dxfId="1197" priority="705" stopIfTrue="1" operator="lessThan">
      <formula>0</formula>
    </cfRule>
  </conditionalFormatting>
  <conditionalFormatting sqref="H437:H445">
    <cfRule type="cellIs" dxfId="1196" priority="704" stopIfTrue="1" operator="lessThan">
      <formula>0</formula>
    </cfRule>
  </conditionalFormatting>
  <conditionalFormatting sqref="J437:J445">
    <cfRule type="cellIs" dxfId="1195" priority="703" stopIfTrue="1" operator="lessThan">
      <formula>0</formula>
    </cfRule>
  </conditionalFormatting>
  <conditionalFormatting sqref="J437:J445">
    <cfRule type="cellIs" dxfId="1194" priority="702" stopIfTrue="1" operator="lessThan">
      <formula>0</formula>
    </cfRule>
  </conditionalFormatting>
  <conditionalFormatting sqref="J437:J445">
    <cfRule type="cellIs" dxfId="1193" priority="701" stopIfTrue="1" operator="lessThan">
      <formula>0</formula>
    </cfRule>
  </conditionalFormatting>
  <conditionalFormatting sqref="L437:L445">
    <cfRule type="cellIs" dxfId="1192" priority="700" stopIfTrue="1" operator="lessThan">
      <formula>0</formula>
    </cfRule>
  </conditionalFormatting>
  <conditionalFormatting sqref="L437:L445">
    <cfRule type="cellIs" dxfId="1191" priority="699" stopIfTrue="1" operator="lessThan">
      <formula>0</formula>
    </cfRule>
  </conditionalFormatting>
  <conditionalFormatting sqref="L437:L445">
    <cfRule type="cellIs" dxfId="1190" priority="698" stopIfTrue="1" operator="lessThan">
      <formula>0</formula>
    </cfRule>
  </conditionalFormatting>
  <conditionalFormatting sqref="H447:H455">
    <cfRule type="cellIs" dxfId="1189" priority="697" stopIfTrue="1" operator="lessThan">
      <formula>0</formula>
    </cfRule>
  </conditionalFormatting>
  <conditionalFormatting sqref="H447:H455">
    <cfRule type="cellIs" dxfId="1188" priority="696" stopIfTrue="1" operator="lessThan">
      <formula>0</formula>
    </cfRule>
  </conditionalFormatting>
  <conditionalFormatting sqref="H447:H455">
    <cfRule type="cellIs" dxfId="1187" priority="695" stopIfTrue="1" operator="lessThan">
      <formula>0</formula>
    </cfRule>
  </conditionalFormatting>
  <conditionalFormatting sqref="J447:J455">
    <cfRule type="cellIs" dxfId="1186" priority="694" stopIfTrue="1" operator="lessThan">
      <formula>0</formula>
    </cfRule>
  </conditionalFormatting>
  <conditionalFormatting sqref="J447:J455">
    <cfRule type="cellIs" dxfId="1185" priority="693" stopIfTrue="1" operator="lessThan">
      <formula>0</formula>
    </cfRule>
  </conditionalFormatting>
  <conditionalFormatting sqref="J447:J455">
    <cfRule type="cellIs" dxfId="1184" priority="692" stopIfTrue="1" operator="lessThan">
      <formula>0</formula>
    </cfRule>
  </conditionalFormatting>
  <conditionalFormatting sqref="L447:L455">
    <cfRule type="cellIs" dxfId="1183" priority="691" stopIfTrue="1" operator="lessThan">
      <formula>0</formula>
    </cfRule>
  </conditionalFormatting>
  <conditionalFormatting sqref="L447:L455">
    <cfRule type="cellIs" dxfId="1182" priority="690" stopIfTrue="1" operator="lessThan">
      <formula>0</formula>
    </cfRule>
  </conditionalFormatting>
  <conditionalFormatting sqref="L447:L455">
    <cfRule type="cellIs" dxfId="1181" priority="689" stopIfTrue="1" operator="lessThan">
      <formula>0</formula>
    </cfRule>
  </conditionalFormatting>
  <conditionalFormatting sqref="H457:H465">
    <cfRule type="cellIs" dxfId="1180" priority="688" stopIfTrue="1" operator="lessThan">
      <formula>0</formula>
    </cfRule>
  </conditionalFormatting>
  <conditionalFormatting sqref="H457:H465">
    <cfRule type="cellIs" dxfId="1179" priority="687" stopIfTrue="1" operator="lessThan">
      <formula>0</formula>
    </cfRule>
  </conditionalFormatting>
  <conditionalFormatting sqref="H457:H465">
    <cfRule type="cellIs" dxfId="1178" priority="686" stopIfTrue="1" operator="lessThan">
      <formula>0</formula>
    </cfRule>
  </conditionalFormatting>
  <conditionalFormatting sqref="J457:J465">
    <cfRule type="cellIs" dxfId="1177" priority="685" stopIfTrue="1" operator="lessThan">
      <formula>0</formula>
    </cfRule>
  </conditionalFormatting>
  <conditionalFormatting sqref="J457:J465">
    <cfRule type="cellIs" dxfId="1176" priority="684" stopIfTrue="1" operator="lessThan">
      <formula>0</formula>
    </cfRule>
  </conditionalFormatting>
  <conditionalFormatting sqref="J457:J465">
    <cfRule type="cellIs" dxfId="1175" priority="683" stopIfTrue="1" operator="lessThan">
      <formula>0</formula>
    </cfRule>
  </conditionalFormatting>
  <conditionalFormatting sqref="L457:L465">
    <cfRule type="cellIs" dxfId="1174" priority="682" stopIfTrue="1" operator="lessThan">
      <formula>0</formula>
    </cfRule>
  </conditionalFormatting>
  <conditionalFormatting sqref="L457:L465">
    <cfRule type="cellIs" dxfId="1173" priority="681" stopIfTrue="1" operator="lessThan">
      <formula>0</formula>
    </cfRule>
  </conditionalFormatting>
  <conditionalFormatting sqref="L457:L465">
    <cfRule type="cellIs" dxfId="1172" priority="680" stopIfTrue="1" operator="lessThan">
      <formula>0</formula>
    </cfRule>
  </conditionalFormatting>
  <conditionalFormatting sqref="H467:H475">
    <cfRule type="cellIs" dxfId="1171" priority="679" stopIfTrue="1" operator="lessThan">
      <formula>0</formula>
    </cfRule>
  </conditionalFormatting>
  <conditionalFormatting sqref="H467:H475">
    <cfRule type="cellIs" dxfId="1170" priority="678" stopIfTrue="1" operator="lessThan">
      <formula>0</formula>
    </cfRule>
  </conditionalFormatting>
  <conditionalFormatting sqref="H467:H475">
    <cfRule type="cellIs" dxfId="1169" priority="677" stopIfTrue="1" operator="lessThan">
      <formula>0</formula>
    </cfRule>
  </conditionalFormatting>
  <conditionalFormatting sqref="J467:J475">
    <cfRule type="cellIs" dxfId="1168" priority="676" stopIfTrue="1" operator="lessThan">
      <formula>0</formula>
    </cfRule>
  </conditionalFormatting>
  <conditionalFormatting sqref="J467:J475">
    <cfRule type="cellIs" dxfId="1167" priority="675" stopIfTrue="1" operator="lessThan">
      <formula>0</formula>
    </cfRule>
  </conditionalFormatting>
  <conditionalFormatting sqref="J467:J475">
    <cfRule type="cellIs" dxfId="1166" priority="674" stopIfTrue="1" operator="lessThan">
      <formula>0</formula>
    </cfRule>
  </conditionalFormatting>
  <conditionalFormatting sqref="L467:L475">
    <cfRule type="cellIs" dxfId="1165" priority="673" stopIfTrue="1" operator="lessThan">
      <formula>0</formula>
    </cfRule>
  </conditionalFormatting>
  <conditionalFormatting sqref="L467:L475">
    <cfRule type="cellIs" dxfId="1164" priority="672" stopIfTrue="1" operator="lessThan">
      <formula>0</formula>
    </cfRule>
  </conditionalFormatting>
  <conditionalFormatting sqref="L467:L475">
    <cfRule type="cellIs" dxfId="1163" priority="671" stopIfTrue="1" operator="lessThan">
      <formula>0</formula>
    </cfRule>
  </conditionalFormatting>
  <conditionalFormatting sqref="H477:H485">
    <cfRule type="cellIs" dxfId="1162" priority="670" stopIfTrue="1" operator="lessThan">
      <formula>0</formula>
    </cfRule>
  </conditionalFormatting>
  <conditionalFormatting sqref="H477:H485">
    <cfRule type="cellIs" dxfId="1161" priority="669" stopIfTrue="1" operator="lessThan">
      <formula>0</formula>
    </cfRule>
  </conditionalFormatting>
  <conditionalFormatting sqref="H477:H485">
    <cfRule type="cellIs" dxfId="1160" priority="668" stopIfTrue="1" operator="lessThan">
      <formula>0</formula>
    </cfRule>
  </conditionalFormatting>
  <conditionalFormatting sqref="J477:J485">
    <cfRule type="cellIs" dxfId="1159" priority="667" stopIfTrue="1" operator="lessThan">
      <formula>0</formula>
    </cfRule>
  </conditionalFormatting>
  <conditionalFormatting sqref="J477:J485">
    <cfRule type="cellIs" dxfId="1158" priority="666" stopIfTrue="1" operator="lessThan">
      <formula>0</formula>
    </cfRule>
  </conditionalFormatting>
  <conditionalFormatting sqref="J477:J485">
    <cfRule type="cellIs" dxfId="1157" priority="665" stopIfTrue="1" operator="lessThan">
      <formula>0</formula>
    </cfRule>
  </conditionalFormatting>
  <conditionalFormatting sqref="L477:L485">
    <cfRule type="cellIs" dxfId="1156" priority="664" stopIfTrue="1" operator="lessThan">
      <formula>0</formula>
    </cfRule>
  </conditionalFormatting>
  <conditionalFormatting sqref="L477:L485">
    <cfRule type="cellIs" dxfId="1155" priority="663" stopIfTrue="1" operator="lessThan">
      <formula>0</formula>
    </cfRule>
  </conditionalFormatting>
  <conditionalFormatting sqref="L477:L485">
    <cfRule type="cellIs" dxfId="1154" priority="662" stopIfTrue="1" operator="lessThan">
      <formula>0</formula>
    </cfRule>
  </conditionalFormatting>
  <conditionalFormatting sqref="H487:H495">
    <cfRule type="cellIs" dxfId="1153" priority="661" stopIfTrue="1" operator="lessThan">
      <formula>0</formula>
    </cfRule>
  </conditionalFormatting>
  <conditionalFormatting sqref="H487:H495">
    <cfRule type="cellIs" dxfId="1152" priority="660" stopIfTrue="1" operator="lessThan">
      <formula>0</formula>
    </cfRule>
  </conditionalFormatting>
  <conditionalFormatting sqref="H487:H495">
    <cfRule type="cellIs" dxfId="1151" priority="659" stopIfTrue="1" operator="lessThan">
      <formula>0</formula>
    </cfRule>
  </conditionalFormatting>
  <conditionalFormatting sqref="J487:J495">
    <cfRule type="cellIs" dxfId="1150" priority="658" stopIfTrue="1" operator="lessThan">
      <formula>0</formula>
    </cfRule>
  </conditionalFormatting>
  <conditionalFormatting sqref="J487:J495">
    <cfRule type="cellIs" dxfId="1149" priority="657" stopIfTrue="1" operator="lessThan">
      <formula>0</formula>
    </cfRule>
  </conditionalFormatting>
  <conditionalFormatting sqref="J487:J495">
    <cfRule type="cellIs" dxfId="1148" priority="656" stopIfTrue="1" operator="lessThan">
      <formula>0</formula>
    </cfRule>
  </conditionalFormatting>
  <conditionalFormatting sqref="L487:L495">
    <cfRule type="cellIs" dxfId="1147" priority="655" stopIfTrue="1" operator="lessThan">
      <formula>0</formula>
    </cfRule>
  </conditionalFormatting>
  <conditionalFormatting sqref="L487:L495">
    <cfRule type="cellIs" dxfId="1146" priority="654" stopIfTrue="1" operator="lessThan">
      <formula>0</formula>
    </cfRule>
  </conditionalFormatting>
  <conditionalFormatting sqref="L487:L495">
    <cfRule type="cellIs" dxfId="1145" priority="653" stopIfTrue="1" operator="lessThan">
      <formula>0</formula>
    </cfRule>
  </conditionalFormatting>
  <conditionalFormatting sqref="H497:H505">
    <cfRule type="cellIs" dxfId="1144" priority="652" stopIfTrue="1" operator="lessThan">
      <formula>0</formula>
    </cfRule>
  </conditionalFormatting>
  <conditionalFormatting sqref="H497:H505">
    <cfRule type="cellIs" dxfId="1143" priority="651" stopIfTrue="1" operator="lessThan">
      <formula>0</formula>
    </cfRule>
  </conditionalFormatting>
  <conditionalFormatting sqref="H497:H505">
    <cfRule type="cellIs" dxfId="1142" priority="650" stopIfTrue="1" operator="lessThan">
      <formula>0</formula>
    </cfRule>
  </conditionalFormatting>
  <conditionalFormatting sqref="J497:J505">
    <cfRule type="cellIs" dxfId="1141" priority="649" stopIfTrue="1" operator="lessThan">
      <formula>0</formula>
    </cfRule>
  </conditionalFormatting>
  <conditionalFormatting sqref="J497:J505">
    <cfRule type="cellIs" dxfId="1140" priority="648" stopIfTrue="1" operator="lessThan">
      <formula>0</formula>
    </cfRule>
  </conditionalFormatting>
  <conditionalFormatting sqref="J497:J505">
    <cfRule type="cellIs" dxfId="1139" priority="647" stopIfTrue="1" operator="lessThan">
      <formula>0</formula>
    </cfRule>
  </conditionalFormatting>
  <conditionalFormatting sqref="L497:L505">
    <cfRule type="cellIs" dxfId="1138" priority="646" stopIfTrue="1" operator="lessThan">
      <formula>0</formula>
    </cfRule>
  </conditionalFormatting>
  <conditionalFormatting sqref="L497:L505">
    <cfRule type="cellIs" dxfId="1137" priority="645" stopIfTrue="1" operator="lessThan">
      <formula>0</formula>
    </cfRule>
  </conditionalFormatting>
  <conditionalFormatting sqref="L497:L505">
    <cfRule type="cellIs" dxfId="1136" priority="644" stopIfTrue="1" operator="lessThan">
      <formula>0</formula>
    </cfRule>
  </conditionalFormatting>
  <conditionalFormatting sqref="H507:H515">
    <cfRule type="cellIs" dxfId="1135" priority="643" stopIfTrue="1" operator="lessThan">
      <formula>0</formula>
    </cfRule>
  </conditionalFormatting>
  <conditionalFormatting sqref="H507:H515">
    <cfRule type="cellIs" dxfId="1134" priority="642" stopIfTrue="1" operator="lessThan">
      <formula>0</formula>
    </cfRule>
  </conditionalFormatting>
  <conditionalFormatting sqref="H507:H515">
    <cfRule type="cellIs" dxfId="1133" priority="641" stopIfTrue="1" operator="lessThan">
      <formula>0</formula>
    </cfRule>
  </conditionalFormatting>
  <conditionalFormatting sqref="J507:J515">
    <cfRule type="cellIs" dxfId="1132" priority="640" stopIfTrue="1" operator="lessThan">
      <formula>0</formula>
    </cfRule>
  </conditionalFormatting>
  <conditionalFormatting sqref="J507:J515">
    <cfRule type="cellIs" dxfId="1131" priority="639" stopIfTrue="1" operator="lessThan">
      <formula>0</formula>
    </cfRule>
  </conditionalFormatting>
  <conditionalFormatting sqref="J507:J515">
    <cfRule type="cellIs" dxfId="1130" priority="638" stopIfTrue="1" operator="lessThan">
      <formula>0</formula>
    </cfRule>
  </conditionalFormatting>
  <conditionalFormatting sqref="L507:L515">
    <cfRule type="cellIs" dxfId="1129" priority="637" stopIfTrue="1" operator="lessThan">
      <formula>0</formula>
    </cfRule>
  </conditionalFormatting>
  <conditionalFormatting sqref="L507:L515">
    <cfRule type="cellIs" dxfId="1128" priority="636" stopIfTrue="1" operator="lessThan">
      <formula>0</formula>
    </cfRule>
  </conditionalFormatting>
  <conditionalFormatting sqref="L507:L515">
    <cfRule type="cellIs" dxfId="1127" priority="635" stopIfTrue="1" operator="lessThan">
      <formula>0</formula>
    </cfRule>
  </conditionalFormatting>
  <conditionalFormatting sqref="H517:H525">
    <cfRule type="cellIs" dxfId="1126" priority="634" stopIfTrue="1" operator="lessThan">
      <formula>0</formula>
    </cfRule>
  </conditionalFormatting>
  <conditionalFormatting sqref="H517:H525">
    <cfRule type="cellIs" dxfId="1125" priority="633" stopIfTrue="1" operator="lessThan">
      <formula>0</formula>
    </cfRule>
  </conditionalFormatting>
  <conditionalFormatting sqref="H517:H525">
    <cfRule type="cellIs" dxfId="1124" priority="632" stopIfTrue="1" operator="lessThan">
      <formula>0</formula>
    </cfRule>
  </conditionalFormatting>
  <conditionalFormatting sqref="J517:J525">
    <cfRule type="cellIs" dxfId="1123" priority="631" stopIfTrue="1" operator="lessThan">
      <formula>0</formula>
    </cfRule>
  </conditionalFormatting>
  <conditionalFormatting sqref="J517:J525">
    <cfRule type="cellIs" dxfId="1122" priority="630" stopIfTrue="1" operator="lessThan">
      <formula>0</formula>
    </cfRule>
  </conditionalFormatting>
  <conditionalFormatting sqref="J517:J525">
    <cfRule type="cellIs" dxfId="1121" priority="629" stopIfTrue="1" operator="lessThan">
      <formula>0</formula>
    </cfRule>
  </conditionalFormatting>
  <conditionalFormatting sqref="L517:L525">
    <cfRule type="cellIs" dxfId="1120" priority="628" stopIfTrue="1" operator="lessThan">
      <formula>0</formula>
    </cfRule>
  </conditionalFormatting>
  <conditionalFormatting sqref="L517:L525">
    <cfRule type="cellIs" dxfId="1119" priority="627" stopIfTrue="1" operator="lessThan">
      <formula>0</formula>
    </cfRule>
  </conditionalFormatting>
  <conditionalFormatting sqref="L517:L525">
    <cfRule type="cellIs" dxfId="1118" priority="626" stopIfTrue="1" operator="lessThan">
      <formula>0</formula>
    </cfRule>
  </conditionalFormatting>
  <conditionalFormatting sqref="H527:H535">
    <cfRule type="cellIs" dxfId="1117" priority="625" stopIfTrue="1" operator="lessThan">
      <formula>0</formula>
    </cfRule>
  </conditionalFormatting>
  <conditionalFormatting sqref="H527:H535">
    <cfRule type="cellIs" dxfId="1116" priority="624" stopIfTrue="1" operator="lessThan">
      <formula>0</formula>
    </cfRule>
  </conditionalFormatting>
  <conditionalFormatting sqref="H527:H535">
    <cfRule type="cellIs" dxfId="1115" priority="623" stopIfTrue="1" operator="lessThan">
      <formula>0</formula>
    </cfRule>
  </conditionalFormatting>
  <conditionalFormatting sqref="J527:J535">
    <cfRule type="cellIs" dxfId="1114" priority="622" stopIfTrue="1" operator="lessThan">
      <formula>0</formula>
    </cfRule>
  </conditionalFormatting>
  <conditionalFormatting sqref="J527:J535">
    <cfRule type="cellIs" dxfId="1113" priority="621" stopIfTrue="1" operator="lessThan">
      <formula>0</formula>
    </cfRule>
  </conditionalFormatting>
  <conditionalFormatting sqref="J527:J535">
    <cfRule type="cellIs" dxfId="1112" priority="620" stopIfTrue="1" operator="lessThan">
      <formula>0</formula>
    </cfRule>
  </conditionalFormatting>
  <conditionalFormatting sqref="L527:L535">
    <cfRule type="cellIs" dxfId="1111" priority="619" stopIfTrue="1" operator="lessThan">
      <formula>0</formula>
    </cfRule>
  </conditionalFormatting>
  <conditionalFormatting sqref="L527:L535">
    <cfRule type="cellIs" dxfId="1110" priority="618" stopIfTrue="1" operator="lessThan">
      <formula>0</formula>
    </cfRule>
  </conditionalFormatting>
  <conditionalFormatting sqref="L527:L535">
    <cfRule type="cellIs" dxfId="1109" priority="617" stopIfTrue="1" operator="lessThan">
      <formula>0</formula>
    </cfRule>
  </conditionalFormatting>
  <conditionalFormatting sqref="H537:H545">
    <cfRule type="cellIs" dxfId="1108" priority="616" stopIfTrue="1" operator="lessThan">
      <formula>0</formula>
    </cfRule>
  </conditionalFormatting>
  <conditionalFormatting sqref="H537:H545">
    <cfRule type="cellIs" dxfId="1107" priority="615" stopIfTrue="1" operator="lessThan">
      <formula>0</formula>
    </cfRule>
  </conditionalFormatting>
  <conditionalFormatting sqref="H537:H545">
    <cfRule type="cellIs" dxfId="1106" priority="614" stopIfTrue="1" operator="lessThan">
      <formula>0</formula>
    </cfRule>
  </conditionalFormatting>
  <conditionalFormatting sqref="J537:J545">
    <cfRule type="cellIs" dxfId="1105" priority="613" stopIfTrue="1" operator="lessThan">
      <formula>0</formula>
    </cfRule>
  </conditionalFormatting>
  <conditionalFormatting sqref="J537:J545">
    <cfRule type="cellIs" dxfId="1104" priority="612" stopIfTrue="1" operator="lessThan">
      <formula>0</formula>
    </cfRule>
  </conditionalFormatting>
  <conditionalFormatting sqref="J537:J545">
    <cfRule type="cellIs" dxfId="1103" priority="611" stopIfTrue="1" operator="lessThan">
      <formula>0</formula>
    </cfRule>
  </conditionalFormatting>
  <conditionalFormatting sqref="L537:L545">
    <cfRule type="cellIs" dxfId="1102" priority="610" stopIfTrue="1" operator="lessThan">
      <formula>0</formula>
    </cfRule>
  </conditionalFormatting>
  <conditionalFormatting sqref="L537:L545">
    <cfRule type="cellIs" dxfId="1101" priority="609" stopIfTrue="1" operator="lessThan">
      <formula>0</formula>
    </cfRule>
  </conditionalFormatting>
  <conditionalFormatting sqref="L537:L545">
    <cfRule type="cellIs" dxfId="1100" priority="608" stopIfTrue="1" operator="lessThan">
      <formula>0</formula>
    </cfRule>
  </conditionalFormatting>
  <conditionalFormatting sqref="H547:H555">
    <cfRule type="cellIs" dxfId="1099" priority="607" stopIfTrue="1" operator="lessThan">
      <formula>0</formula>
    </cfRule>
  </conditionalFormatting>
  <conditionalFormatting sqref="H547:H555">
    <cfRule type="cellIs" dxfId="1098" priority="606" stopIfTrue="1" operator="lessThan">
      <formula>0</formula>
    </cfRule>
  </conditionalFormatting>
  <conditionalFormatting sqref="H547:H555">
    <cfRule type="cellIs" dxfId="1097" priority="605" stopIfTrue="1" operator="lessThan">
      <formula>0</formula>
    </cfRule>
  </conditionalFormatting>
  <conditionalFormatting sqref="J547:J555">
    <cfRule type="cellIs" dxfId="1096" priority="604" stopIfTrue="1" operator="lessThan">
      <formula>0</formula>
    </cfRule>
  </conditionalFormatting>
  <conditionalFormatting sqref="J547:J555">
    <cfRule type="cellIs" dxfId="1095" priority="603" stopIfTrue="1" operator="lessThan">
      <formula>0</formula>
    </cfRule>
  </conditionalFormatting>
  <conditionalFormatting sqref="J547:J555">
    <cfRule type="cellIs" dxfId="1094" priority="602" stopIfTrue="1" operator="lessThan">
      <formula>0</formula>
    </cfRule>
  </conditionalFormatting>
  <conditionalFormatting sqref="L547:L555">
    <cfRule type="cellIs" dxfId="1093" priority="601" stopIfTrue="1" operator="lessThan">
      <formula>0</formula>
    </cfRule>
  </conditionalFormatting>
  <conditionalFormatting sqref="L547:L555">
    <cfRule type="cellIs" dxfId="1092" priority="600" stopIfTrue="1" operator="lessThan">
      <formula>0</formula>
    </cfRule>
  </conditionalFormatting>
  <conditionalFormatting sqref="L547:L555">
    <cfRule type="cellIs" dxfId="1091" priority="599" stopIfTrue="1" operator="lessThan">
      <formula>0</formula>
    </cfRule>
  </conditionalFormatting>
  <conditionalFormatting sqref="H557:H565">
    <cfRule type="cellIs" dxfId="1090" priority="598" stopIfTrue="1" operator="lessThan">
      <formula>0</formula>
    </cfRule>
  </conditionalFormatting>
  <conditionalFormatting sqref="H557:H565">
    <cfRule type="cellIs" dxfId="1089" priority="597" stopIfTrue="1" operator="lessThan">
      <formula>0</formula>
    </cfRule>
  </conditionalFormatting>
  <conditionalFormatting sqref="H557:H565">
    <cfRule type="cellIs" dxfId="1088" priority="596" stopIfTrue="1" operator="lessThan">
      <formula>0</formula>
    </cfRule>
  </conditionalFormatting>
  <conditionalFormatting sqref="J557:J565">
    <cfRule type="cellIs" dxfId="1087" priority="595" stopIfTrue="1" operator="lessThan">
      <formula>0</formula>
    </cfRule>
  </conditionalFormatting>
  <conditionalFormatting sqref="J557:J565">
    <cfRule type="cellIs" dxfId="1086" priority="594" stopIfTrue="1" operator="lessThan">
      <formula>0</formula>
    </cfRule>
  </conditionalFormatting>
  <conditionalFormatting sqref="J557:J565">
    <cfRule type="cellIs" dxfId="1085" priority="593" stopIfTrue="1" operator="lessThan">
      <formula>0</formula>
    </cfRule>
  </conditionalFormatting>
  <conditionalFormatting sqref="L557:L565">
    <cfRule type="cellIs" dxfId="1084" priority="592" stopIfTrue="1" operator="lessThan">
      <formula>0</formula>
    </cfRule>
  </conditionalFormatting>
  <conditionalFormatting sqref="L557:L565">
    <cfRule type="cellIs" dxfId="1083" priority="591" stopIfTrue="1" operator="lessThan">
      <formula>0</formula>
    </cfRule>
  </conditionalFormatting>
  <conditionalFormatting sqref="L557:L565">
    <cfRule type="cellIs" dxfId="1082" priority="590" stopIfTrue="1" operator="lessThan">
      <formula>0</formula>
    </cfRule>
  </conditionalFormatting>
  <conditionalFormatting sqref="H567:H575">
    <cfRule type="cellIs" dxfId="1081" priority="589" stopIfTrue="1" operator="lessThan">
      <formula>0</formula>
    </cfRule>
  </conditionalFormatting>
  <conditionalFormatting sqref="H567:H575">
    <cfRule type="cellIs" dxfId="1080" priority="588" stopIfTrue="1" operator="lessThan">
      <formula>0</formula>
    </cfRule>
  </conditionalFormatting>
  <conditionalFormatting sqref="H567:H575">
    <cfRule type="cellIs" dxfId="1079" priority="587" stopIfTrue="1" operator="lessThan">
      <formula>0</formula>
    </cfRule>
  </conditionalFormatting>
  <conditionalFormatting sqref="J567:J575">
    <cfRule type="cellIs" dxfId="1078" priority="586" stopIfTrue="1" operator="lessThan">
      <formula>0</formula>
    </cfRule>
  </conditionalFormatting>
  <conditionalFormatting sqref="J567:J575">
    <cfRule type="cellIs" dxfId="1077" priority="585" stopIfTrue="1" operator="lessThan">
      <formula>0</formula>
    </cfRule>
  </conditionalFormatting>
  <conditionalFormatting sqref="J567:J575">
    <cfRule type="cellIs" dxfId="1076" priority="584" stopIfTrue="1" operator="lessThan">
      <formula>0</formula>
    </cfRule>
  </conditionalFormatting>
  <conditionalFormatting sqref="L567:L575">
    <cfRule type="cellIs" dxfId="1075" priority="583" stopIfTrue="1" operator="lessThan">
      <formula>0</formula>
    </cfRule>
  </conditionalFormatting>
  <conditionalFormatting sqref="L567:L575">
    <cfRule type="cellIs" dxfId="1074" priority="582" stopIfTrue="1" operator="lessThan">
      <formula>0</formula>
    </cfRule>
  </conditionalFormatting>
  <conditionalFormatting sqref="L567:L575">
    <cfRule type="cellIs" dxfId="1073" priority="581" stopIfTrue="1" operator="lessThan">
      <formula>0</formula>
    </cfRule>
  </conditionalFormatting>
  <conditionalFormatting sqref="H577:H585">
    <cfRule type="cellIs" dxfId="1072" priority="580" stopIfTrue="1" operator="lessThan">
      <formula>0</formula>
    </cfRule>
  </conditionalFormatting>
  <conditionalFormatting sqref="H577:H585">
    <cfRule type="cellIs" dxfId="1071" priority="579" stopIfTrue="1" operator="lessThan">
      <formula>0</formula>
    </cfRule>
  </conditionalFormatting>
  <conditionalFormatting sqref="H577:H585">
    <cfRule type="cellIs" dxfId="1070" priority="578" stopIfTrue="1" operator="lessThan">
      <formula>0</formula>
    </cfRule>
  </conditionalFormatting>
  <conditionalFormatting sqref="J577:J585">
    <cfRule type="cellIs" dxfId="1069" priority="577" stopIfTrue="1" operator="lessThan">
      <formula>0</formula>
    </cfRule>
  </conditionalFormatting>
  <conditionalFormatting sqref="J577:J585">
    <cfRule type="cellIs" dxfId="1068" priority="576" stopIfTrue="1" operator="lessThan">
      <formula>0</formula>
    </cfRule>
  </conditionalFormatting>
  <conditionalFormatting sqref="J577:J585">
    <cfRule type="cellIs" dxfId="1067" priority="575" stopIfTrue="1" operator="lessThan">
      <formula>0</formula>
    </cfRule>
  </conditionalFormatting>
  <conditionalFormatting sqref="L577:L585">
    <cfRule type="cellIs" dxfId="1066" priority="574" stopIfTrue="1" operator="lessThan">
      <formula>0</formula>
    </cfRule>
  </conditionalFormatting>
  <conditionalFormatting sqref="L577:L585">
    <cfRule type="cellIs" dxfId="1065" priority="573" stopIfTrue="1" operator="lessThan">
      <formula>0</formula>
    </cfRule>
  </conditionalFormatting>
  <conditionalFormatting sqref="L577:L585">
    <cfRule type="cellIs" dxfId="1064" priority="572" stopIfTrue="1" operator="lessThan">
      <formula>0</formula>
    </cfRule>
  </conditionalFormatting>
  <conditionalFormatting sqref="H587:H595">
    <cfRule type="cellIs" dxfId="1063" priority="571" stopIfTrue="1" operator="lessThan">
      <formula>0</formula>
    </cfRule>
  </conditionalFormatting>
  <conditionalFormatting sqref="H587:H595">
    <cfRule type="cellIs" dxfId="1062" priority="570" stopIfTrue="1" operator="lessThan">
      <formula>0</formula>
    </cfRule>
  </conditionalFormatting>
  <conditionalFormatting sqref="H587:H595">
    <cfRule type="cellIs" dxfId="1061" priority="569" stopIfTrue="1" operator="lessThan">
      <formula>0</formula>
    </cfRule>
  </conditionalFormatting>
  <conditionalFormatting sqref="J587:J595">
    <cfRule type="cellIs" dxfId="1060" priority="568" stopIfTrue="1" operator="lessThan">
      <formula>0</formula>
    </cfRule>
  </conditionalFormatting>
  <conditionalFormatting sqref="J587:J595">
    <cfRule type="cellIs" dxfId="1059" priority="567" stopIfTrue="1" operator="lessThan">
      <formula>0</formula>
    </cfRule>
  </conditionalFormatting>
  <conditionalFormatting sqref="J587:J595">
    <cfRule type="cellIs" dxfId="1058" priority="566" stopIfTrue="1" operator="lessThan">
      <formula>0</formula>
    </cfRule>
  </conditionalFormatting>
  <conditionalFormatting sqref="L587:L595">
    <cfRule type="cellIs" dxfId="1057" priority="565" stopIfTrue="1" operator="lessThan">
      <formula>0</formula>
    </cfRule>
  </conditionalFormatting>
  <conditionalFormatting sqref="L587:L595">
    <cfRule type="cellIs" dxfId="1056" priority="564" stopIfTrue="1" operator="lessThan">
      <formula>0</formula>
    </cfRule>
  </conditionalFormatting>
  <conditionalFormatting sqref="L587:L595">
    <cfRule type="cellIs" dxfId="1055" priority="563" stopIfTrue="1" operator="lessThan">
      <formula>0</formula>
    </cfRule>
  </conditionalFormatting>
  <conditionalFormatting sqref="H597:H605">
    <cfRule type="cellIs" dxfId="1054" priority="562" stopIfTrue="1" operator="lessThan">
      <formula>0</formula>
    </cfRule>
  </conditionalFormatting>
  <conditionalFormatting sqref="H597:H605">
    <cfRule type="cellIs" dxfId="1053" priority="561" stopIfTrue="1" operator="lessThan">
      <formula>0</formula>
    </cfRule>
  </conditionalFormatting>
  <conditionalFormatting sqref="H597:H605">
    <cfRule type="cellIs" dxfId="1052" priority="560" stopIfTrue="1" operator="lessThan">
      <formula>0</formula>
    </cfRule>
  </conditionalFormatting>
  <conditionalFormatting sqref="J597:J605">
    <cfRule type="cellIs" dxfId="1051" priority="559" stopIfTrue="1" operator="lessThan">
      <formula>0</formula>
    </cfRule>
  </conditionalFormatting>
  <conditionalFormatting sqref="J597:J605">
    <cfRule type="cellIs" dxfId="1050" priority="558" stopIfTrue="1" operator="lessThan">
      <formula>0</formula>
    </cfRule>
  </conditionalFormatting>
  <conditionalFormatting sqref="J597:J605">
    <cfRule type="cellIs" dxfId="1049" priority="557" stopIfTrue="1" operator="lessThan">
      <formula>0</formula>
    </cfRule>
  </conditionalFormatting>
  <conditionalFormatting sqref="L597:L605">
    <cfRule type="cellIs" dxfId="1048" priority="556" stopIfTrue="1" operator="lessThan">
      <formula>0</formula>
    </cfRule>
  </conditionalFormatting>
  <conditionalFormatting sqref="L597:L605">
    <cfRule type="cellIs" dxfId="1047" priority="555" stopIfTrue="1" operator="lessThan">
      <formula>0</formula>
    </cfRule>
  </conditionalFormatting>
  <conditionalFormatting sqref="L597:L605">
    <cfRule type="cellIs" dxfId="1046" priority="554" stopIfTrue="1" operator="lessThan">
      <formula>0</formula>
    </cfRule>
  </conditionalFormatting>
  <conditionalFormatting sqref="H607:H615">
    <cfRule type="cellIs" dxfId="1045" priority="553" stopIfTrue="1" operator="lessThan">
      <formula>0</formula>
    </cfRule>
  </conditionalFormatting>
  <conditionalFormatting sqref="H607:H615">
    <cfRule type="cellIs" dxfId="1044" priority="552" stopIfTrue="1" operator="lessThan">
      <formula>0</formula>
    </cfRule>
  </conditionalFormatting>
  <conditionalFormatting sqref="H607:H615">
    <cfRule type="cellIs" dxfId="1043" priority="551" stopIfTrue="1" operator="lessThan">
      <formula>0</formula>
    </cfRule>
  </conditionalFormatting>
  <conditionalFormatting sqref="J607:J615">
    <cfRule type="cellIs" dxfId="1042" priority="550" stopIfTrue="1" operator="lessThan">
      <formula>0</formula>
    </cfRule>
  </conditionalFormatting>
  <conditionalFormatting sqref="J607:J615">
    <cfRule type="cellIs" dxfId="1041" priority="549" stopIfTrue="1" operator="lessThan">
      <formula>0</formula>
    </cfRule>
  </conditionalFormatting>
  <conditionalFormatting sqref="J607:J615">
    <cfRule type="cellIs" dxfId="1040" priority="548" stopIfTrue="1" operator="lessThan">
      <formula>0</formula>
    </cfRule>
  </conditionalFormatting>
  <conditionalFormatting sqref="L607:L615">
    <cfRule type="cellIs" dxfId="1039" priority="547" stopIfTrue="1" operator="lessThan">
      <formula>0</formula>
    </cfRule>
  </conditionalFormatting>
  <conditionalFormatting sqref="L607:L615">
    <cfRule type="cellIs" dxfId="1038" priority="546" stopIfTrue="1" operator="lessThan">
      <formula>0</formula>
    </cfRule>
  </conditionalFormatting>
  <conditionalFormatting sqref="L607:L615">
    <cfRule type="cellIs" dxfId="1037" priority="545" stopIfTrue="1" operator="lessThan">
      <formula>0</formula>
    </cfRule>
  </conditionalFormatting>
  <conditionalFormatting sqref="H617:H625">
    <cfRule type="cellIs" dxfId="1036" priority="544" stopIfTrue="1" operator="lessThan">
      <formula>0</formula>
    </cfRule>
  </conditionalFormatting>
  <conditionalFormatting sqref="H617:H625">
    <cfRule type="cellIs" dxfId="1035" priority="543" stopIfTrue="1" operator="lessThan">
      <formula>0</formula>
    </cfRule>
  </conditionalFormatting>
  <conditionalFormatting sqref="H617:H625">
    <cfRule type="cellIs" dxfId="1034" priority="542" stopIfTrue="1" operator="lessThan">
      <formula>0</formula>
    </cfRule>
  </conditionalFormatting>
  <conditionalFormatting sqref="J617:J625">
    <cfRule type="cellIs" dxfId="1033" priority="541" stopIfTrue="1" operator="lessThan">
      <formula>0</formula>
    </cfRule>
  </conditionalFormatting>
  <conditionalFormatting sqref="J617:J625">
    <cfRule type="cellIs" dxfId="1032" priority="540" stopIfTrue="1" operator="lessThan">
      <formula>0</formula>
    </cfRule>
  </conditionalFormatting>
  <conditionalFormatting sqref="J617:J625">
    <cfRule type="cellIs" dxfId="1031" priority="539" stopIfTrue="1" operator="lessThan">
      <formula>0</formula>
    </cfRule>
  </conditionalFormatting>
  <conditionalFormatting sqref="L617:L625">
    <cfRule type="cellIs" dxfId="1030" priority="538" stopIfTrue="1" operator="lessThan">
      <formula>0</formula>
    </cfRule>
  </conditionalFormatting>
  <conditionalFormatting sqref="L617:L625">
    <cfRule type="cellIs" dxfId="1029" priority="537" stopIfTrue="1" operator="lessThan">
      <formula>0</formula>
    </cfRule>
  </conditionalFormatting>
  <conditionalFormatting sqref="L617:L625">
    <cfRule type="cellIs" dxfId="1028" priority="536" stopIfTrue="1" operator="lessThan">
      <formula>0</formula>
    </cfRule>
  </conditionalFormatting>
  <conditionalFormatting sqref="H627:H635">
    <cfRule type="cellIs" dxfId="1027" priority="535" stopIfTrue="1" operator="lessThan">
      <formula>0</formula>
    </cfRule>
  </conditionalFormatting>
  <conditionalFormatting sqref="H627:H635">
    <cfRule type="cellIs" dxfId="1026" priority="534" stopIfTrue="1" operator="lessThan">
      <formula>0</formula>
    </cfRule>
  </conditionalFormatting>
  <conditionalFormatting sqref="H627:H635">
    <cfRule type="cellIs" dxfId="1025" priority="533" stopIfTrue="1" operator="lessThan">
      <formula>0</formula>
    </cfRule>
  </conditionalFormatting>
  <conditionalFormatting sqref="J627:J635">
    <cfRule type="cellIs" dxfId="1024" priority="532" stopIfTrue="1" operator="lessThan">
      <formula>0</formula>
    </cfRule>
  </conditionalFormatting>
  <conditionalFormatting sqref="J627:J635">
    <cfRule type="cellIs" dxfId="1023" priority="531" stopIfTrue="1" operator="lessThan">
      <formula>0</formula>
    </cfRule>
  </conditionalFormatting>
  <conditionalFormatting sqref="J627:J635">
    <cfRule type="cellIs" dxfId="1022" priority="530" stopIfTrue="1" operator="lessThan">
      <formula>0</formula>
    </cfRule>
  </conditionalFormatting>
  <conditionalFormatting sqref="L627:L635">
    <cfRule type="cellIs" dxfId="1021" priority="529" stopIfTrue="1" operator="lessThan">
      <formula>0</formula>
    </cfRule>
  </conditionalFormatting>
  <conditionalFormatting sqref="L627:L635">
    <cfRule type="cellIs" dxfId="1020" priority="528" stopIfTrue="1" operator="lessThan">
      <formula>0</formula>
    </cfRule>
  </conditionalFormatting>
  <conditionalFormatting sqref="L627:L635">
    <cfRule type="cellIs" dxfId="1019" priority="527" stopIfTrue="1" operator="lessThan">
      <formula>0</formula>
    </cfRule>
  </conditionalFormatting>
  <conditionalFormatting sqref="H637:H645">
    <cfRule type="cellIs" dxfId="1018" priority="526" stopIfTrue="1" operator="lessThan">
      <formula>0</formula>
    </cfRule>
  </conditionalFormatting>
  <conditionalFormatting sqref="H637:H645">
    <cfRule type="cellIs" dxfId="1017" priority="525" stopIfTrue="1" operator="lessThan">
      <formula>0</formula>
    </cfRule>
  </conditionalFormatting>
  <conditionalFormatting sqref="H637:H645">
    <cfRule type="cellIs" dxfId="1016" priority="524" stopIfTrue="1" operator="lessThan">
      <formula>0</formula>
    </cfRule>
  </conditionalFormatting>
  <conditionalFormatting sqref="J637:J645">
    <cfRule type="cellIs" dxfId="1015" priority="523" stopIfTrue="1" operator="lessThan">
      <formula>0</formula>
    </cfRule>
  </conditionalFormatting>
  <conditionalFormatting sqref="J637:J645">
    <cfRule type="cellIs" dxfId="1014" priority="522" stopIfTrue="1" operator="lessThan">
      <formula>0</formula>
    </cfRule>
  </conditionalFormatting>
  <conditionalFormatting sqref="J637:J645">
    <cfRule type="cellIs" dxfId="1013" priority="521" stopIfTrue="1" operator="lessThan">
      <formula>0</formula>
    </cfRule>
  </conditionalFormatting>
  <conditionalFormatting sqref="L637:L645">
    <cfRule type="cellIs" dxfId="1012" priority="520" stopIfTrue="1" operator="lessThan">
      <formula>0</formula>
    </cfRule>
  </conditionalFormatting>
  <conditionalFormatting sqref="L637:L645">
    <cfRule type="cellIs" dxfId="1011" priority="519" stopIfTrue="1" operator="lessThan">
      <formula>0</formula>
    </cfRule>
  </conditionalFormatting>
  <conditionalFormatting sqref="L637:L645">
    <cfRule type="cellIs" dxfId="1010" priority="518" stopIfTrue="1" operator="lessThan">
      <formula>0</formula>
    </cfRule>
  </conditionalFormatting>
  <conditionalFormatting sqref="H647:H655">
    <cfRule type="cellIs" dxfId="1009" priority="517" stopIfTrue="1" operator="lessThan">
      <formula>0</formula>
    </cfRule>
  </conditionalFormatting>
  <conditionalFormatting sqref="H647:H655">
    <cfRule type="cellIs" dxfId="1008" priority="516" stopIfTrue="1" operator="lessThan">
      <formula>0</formula>
    </cfRule>
  </conditionalFormatting>
  <conditionalFormatting sqref="H647:H655">
    <cfRule type="cellIs" dxfId="1007" priority="515" stopIfTrue="1" operator="lessThan">
      <formula>0</formula>
    </cfRule>
  </conditionalFormatting>
  <conditionalFormatting sqref="J647:J655">
    <cfRule type="cellIs" dxfId="1006" priority="514" stopIfTrue="1" operator="lessThan">
      <formula>0</formula>
    </cfRule>
  </conditionalFormatting>
  <conditionalFormatting sqref="J647:J655">
    <cfRule type="cellIs" dxfId="1005" priority="513" stopIfTrue="1" operator="lessThan">
      <formula>0</formula>
    </cfRule>
  </conditionalFormatting>
  <conditionalFormatting sqref="J647:J655">
    <cfRule type="cellIs" dxfId="1004" priority="512" stopIfTrue="1" operator="lessThan">
      <formula>0</formula>
    </cfRule>
  </conditionalFormatting>
  <conditionalFormatting sqref="L647:L655">
    <cfRule type="cellIs" dxfId="1003" priority="511" stopIfTrue="1" operator="lessThan">
      <formula>0</formula>
    </cfRule>
  </conditionalFormatting>
  <conditionalFormatting sqref="L647:L655">
    <cfRule type="cellIs" dxfId="1002" priority="510" stopIfTrue="1" operator="lessThan">
      <formula>0</formula>
    </cfRule>
  </conditionalFormatting>
  <conditionalFormatting sqref="L647:L655">
    <cfRule type="cellIs" dxfId="1001" priority="509" stopIfTrue="1" operator="lessThan">
      <formula>0</formula>
    </cfRule>
  </conditionalFormatting>
  <conditionalFormatting sqref="H657:H665">
    <cfRule type="cellIs" dxfId="1000" priority="508" stopIfTrue="1" operator="lessThan">
      <formula>0</formula>
    </cfRule>
  </conditionalFormatting>
  <conditionalFormatting sqref="H657:H665">
    <cfRule type="cellIs" dxfId="999" priority="507" stopIfTrue="1" operator="lessThan">
      <formula>0</formula>
    </cfRule>
  </conditionalFormatting>
  <conditionalFormatting sqref="H657:H665">
    <cfRule type="cellIs" dxfId="998" priority="506" stopIfTrue="1" operator="lessThan">
      <formula>0</formula>
    </cfRule>
  </conditionalFormatting>
  <conditionalFormatting sqref="J657:J665">
    <cfRule type="cellIs" dxfId="997" priority="505" stopIfTrue="1" operator="lessThan">
      <formula>0</formula>
    </cfRule>
  </conditionalFormatting>
  <conditionalFormatting sqref="J657:J665">
    <cfRule type="cellIs" dxfId="996" priority="504" stopIfTrue="1" operator="lessThan">
      <formula>0</formula>
    </cfRule>
  </conditionalFormatting>
  <conditionalFormatting sqref="J657:J665">
    <cfRule type="cellIs" dxfId="995" priority="503" stopIfTrue="1" operator="lessThan">
      <formula>0</formula>
    </cfRule>
  </conditionalFormatting>
  <conditionalFormatting sqref="L657:L665">
    <cfRule type="cellIs" dxfId="994" priority="502" stopIfTrue="1" operator="lessThan">
      <formula>0</formula>
    </cfRule>
  </conditionalFormatting>
  <conditionalFormatting sqref="L657:L665">
    <cfRule type="cellIs" dxfId="993" priority="501" stopIfTrue="1" operator="lessThan">
      <formula>0</formula>
    </cfRule>
  </conditionalFormatting>
  <conditionalFormatting sqref="L657:L665">
    <cfRule type="cellIs" dxfId="992" priority="500" stopIfTrue="1" operator="lessThan">
      <formula>0</formula>
    </cfRule>
  </conditionalFormatting>
  <conditionalFormatting sqref="H667:H675">
    <cfRule type="cellIs" dxfId="991" priority="499" stopIfTrue="1" operator="lessThan">
      <formula>0</formula>
    </cfRule>
  </conditionalFormatting>
  <conditionalFormatting sqref="H667:H675">
    <cfRule type="cellIs" dxfId="990" priority="498" stopIfTrue="1" operator="lessThan">
      <formula>0</formula>
    </cfRule>
  </conditionalFormatting>
  <conditionalFormatting sqref="H667:H675">
    <cfRule type="cellIs" dxfId="989" priority="497" stopIfTrue="1" operator="lessThan">
      <formula>0</formula>
    </cfRule>
  </conditionalFormatting>
  <conditionalFormatting sqref="J667:J675">
    <cfRule type="cellIs" dxfId="988" priority="496" stopIfTrue="1" operator="lessThan">
      <formula>0</formula>
    </cfRule>
  </conditionalFormatting>
  <conditionalFormatting sqref="J667:J675">
    <cfRule type="cellIs" dxfId="987" priority="495" stopIfTrue="1" operator="lessThan">
      <formula>0</formula>
    </cfRule>
  </conditionalFormatting>
  <conditionalFormatting sqref="J667:J675">
    <cfRule type="cellIs" dxfId="986" priority="494" stopIfTrue="1" operator="lessThan">
      <formula>0</formula>
    </cfRule>
  </conditionalFormatting>
  <conditionalFormatting sqref="L667:L675">
    <cfRule type="cellIs" dxfId="985" priority="493" stopIfTrue="1" operator="lessThan">
      <formula>0</formula>
    </cfRule>
  </conditionalFormatting>
  <conditionalFormatting sqref="L667:L675">
    <cfRule type="cellIs" dxfId="984" priority="492" stopIfTrue="1" operator="lessThan">
      <formula>0</formula>
    </cfRule>
  </conditionalFormatting>
  <conditionalFormatting sqref="L667:L675">
    <cfRule type="cellIs" dxfId="983" priority="491" stopIfTrue="1" operator="lessThan">
      <formula>0</formula>
    </cfRule>
  </conditionalFormatting>
  <conditionalFormatting sqref="H677:H685">
    <cfRule type="cellIs" dxfId="982" priority="490" stopIfTrue="1" operator="lessThan">
      <formula>0</formula>
    </cfRule>
  </conditionalFormatting>
  <conditionalFormatting sqref="H677:H685">
    <cfRule type="cellIs" dxfId="981" priority="489" stopIfTrue="1" operator="lessThan">
      <formula>0</formula>
    </cfRule>
  </conditionalFormatting>
  <conditionalFormatting sqref="H677:H685">
    <cfRule type="cellIs" dxfId="980" priority="488" stopIfTrue="1" operator="lessThan">
      <formula>0</formula>
    </cfRule>
  </conditionalFormatting>
  <conditionalFormatting sqref="J677:J685">
    <cfRule type="cellIs" dxfId="979" priority="487" stopIfTrue="1" operator="lessThan">
      <formula>0</formula>
    </cfRule>
  </conditionalFormatting>
  <conditionalFormatting sqref="J677:J685">
    <cfRule type="cellIs" dxfId="978" priority="486" stopIfTrue="1" operator="lessThan">
      <formula>0</formula>
    </cfRule>
  </conditionalFormatting>
  <conditionalFormatting sqref="J677:J685">
    <cfRule type="cellIs" dxfId="977" priority="485" stopIfTrue="1" operator="lessThan">
      <formula>0</formula>
    </cfRule>
  </conditionalFormatting>
  <conditionalFormatting sqref="L677:L685">
    <cfRule type="cellIs" dxfId="976" priority="484" stopIfTrue="1" operator="lessThan">
      <formula>0</formula>
    </cfRule>
  </conditionalFormatting>
  <conditionalFormatting sqref="L677:L685">
    <cfRule type="cellIs" dxfId="975" priority="483" stopIfTrue="1" operator="lessThan">
      <formula>0</formula>
    </cfRule>
  </conditionalFormatting>
  <conditionalFormatting sqref="L677:L685">
    <cfRule type="cellIs" dxfId="974" priority="482" stopIfTrue="1" operator="lessThan">
      <formula>0</formula>
    </cfRule>
  </conditionalFormatting>
  <conditionalFormatting sqref="H687:H695">
    <cfRule type="cellIs" dxfId="973" priority="481" stopIfTrue="1" operator="lessThan">
      <formula>0</formula>
    </cfRule>
  </conditionalFormatting>
  <conditionalFormatting sqref="H687:H695">
    <cfRule type="cellIs" dxfId="972" priority="480" stopIfTrue="1" operator="lessThan">
      <formula>0</formula>
    </cfRule>
  </conditionalFormatting>
  <conditionalFormatting sqref="H687:H695">
    <cfRule type="cellIs" dxfId="971" priority="479" stopIfTrue="1" operator="lessThan">
      <formula>0</formula>
    </cfRule>
  </conditionalFormatting>
  <conditionalFormatting sqref="J687:J695">
    <cfRule type="cellIs" dxfId="970" priority="478" stopIfTrue="1" operator="lessThan">
      <formula>0</formula>
    </cfRule>
  </conditionalFormatting>
  <conditionalFormatting sqref="J687:J695">
    <cfRule type="cellIs" dxfId="969" priority="477" stopIfTrue="1" operator="lessThan">
      <formula>0</formula>
    </cfRule>
  </conditionalFormatting>
  <conditionalFormatting sqref="J687:J695">
    <cfRule type="cellIs" dxfId="968" priority="476" stopIfTrue="1" operator="lessThan">
      <formula>0</formula>
    </cfRule>
  </conditionalFormatting>
  <conditionalFormatting sqref="L687:L695">
    <cfRule type="cellIs" dxfId="967" priority="475" stopIfTrue="1" operator="lessThan">
      <formula>0</formula>
    </cfRule>
  </conditionalFormatting>
  <conditionalFormatting sqref="L687:L695">
    <cfRule type="cellIs" dxfId="966" priority="474" stopIfTrue="1" operator="lessThan">
      <formula>0</formula>
    </cfRule>
  </conditionalFormatting>
  <conditionalFormatting sqref="L687:L695">
    <cfRule type="cellIs" dxfId="965" priority="473" stopIfTrue="1" operator="lessThan">
      <formula>0</formula>
    </cfRule>
  </conditionalFormatting>
  <conditionalFormatting sqref="H697:H705">
    <cfRule type="cellIs" dxfId="964" priority="472" stopIfTrue="1" operator="lessThan">
      <formula>0</formula>
    </cfRule>
  </conditionalFormatting>
  <conditionalFormatting sqref="H697:H705">
    <cfRule type="cellIs" dxfId="963" priority="471" stopIfTrue="1" operator="lessThan">
      <formula>0</formula>
    </cfRule>
  </conditionalFormatting>
  <conditionalFormatting sqref="H697:H705">
    <cfRule type="cellIs" dxfId="962" priority="470" stopIfTrue="1" operator="lessThan">
      <formula>0</formula>
    </cfRule>
  </conditionalFormatting>
  <conditionalFormatting sqref="J697:J705">
    <cfRule type="cellIs" dxfId="961" priority="469" stopIfTrue="1" operator="lessThan">
      <formula>0</formula>
    </cfRule>
  </conditionalFormatting>
  <conditionalFormatting sqref="J697:J705">
    <cfRule type="cellIs" dxfId="960" priority="468" stopIfTrue="1" operator="lessThan">
      <formula>0</formula>
    </cfRule>
  </conditionalFormatting>
  <conditionalFormatting sqref="J697:J705">
    <cfRule type="cellIs" dxfId="959" priority="467" stopIfTrue="1" operator="lessThan">
      <formula>0</formula>
    </cfRule>
  </conditionalFormatting>
  <conditionalFormatting sqref="L697:L705">
    <cfRule type="cellIs" dxfId="958" priority="466" stopIfTrue="1" operator="lessThan">
      <formula>0</formula>
    </cfRule>
  </conditionalFormatting>
  <conditionalFormatting sqref="L697:L705">
    <cfRule type="cellIs" dxfId="957" priority="465" stopIfTrue="1" operator="lessThan">
      <formula>0</formula>
    </cfRule>
  </conditionalFormatting>
  <conditionalFormatting sqref="L697:L705">
    <cfRule type="cellIs" dxfId="956" priority="464" stopIfTrue="1" operator="lessThan">
      <formula>0</formula>
    </cfRule>
  </conditionalFormatting>
  <conditionalFormatting sqref="H707:H715">
    <cfRule type="cellIs" dxfId="955" priority="463" stopIfTrue="1" operator="lessThan">
      <formula>0</formula>
    </cfRule>
  </conditionalFormatting>
  <conditionalFormatting sqref="H707:H715">
    <cfRule type="cellIs" dxfId="954" priority="462" stopIfTrue="1" operator="lessThan">
      <formula>0</formula>
    </cfRule>
  </conditionalFormatting>
  <conditionalFormatting sqref="H707:H715">
    <cfRule type="cellIs" dxfId="953" priority="461" stopIfTrue="1" operator="lessThan">
      <formula>0</formula>
    </cfRule>
  </conditionalFormatting>
  <conditionalFormatting sqref="J707:J715">
    <cfRule type="cellIs" dxfId="952" priority="460" stopIfTrue="1" operator="lessThan">
      <formula>0</formula>
    </cfRule>
  </conditionalFormatting>
  <conditionalFormatting sqref="J707:J715">
    <cfRule type="cellIs" dxfId="951" priority="459" stopIfTrue="1" operator="lessThan">
      <formula>0</formula>
    </cfRule>
  </conditionalFormatting>
  <conditionalFormatting sqref="J707:J715">
    <cfRule type="cellIs" dxfId="950" priority="458" stopIfTrue="1" operator="lessThan">
      <formula>0</formula>
    </cfRule>
  </conditionalFormatting>
  <conditionalFormatting sqref="L707:L715">
    <cfRule type="cellIs" dxfId="949" priority="457" stopIfTrue="1" operator="lessThan">
      <formula>0</formula>
    </cfRule>
  </conditionalFormatting>
  <conditionalFormatting sqref="L707:L715">
    <cfRule type="cellIs" dxfId="948" priority="456" stopIfTrue="1" operator="lessThan">
      <formula>0</formula>
    </cfRule>
  </conditionalFormatting>
  <conditionalFormatting sqref="L707:L715">
    <cfRule type="cellIs" dxfId="947" priority="455" stopIfTrue="1" operator="lessThan">
      <formula>0</formula>
    </cfRule>
  </conditionalFormatting>
  <conditionalFormatting sqref="H717:H725">
    <cfRule type="cellIs" dxfId="946" priority="454" stopIfTrue="1" operator="lessThan">
      <formula>0</formula>
    </cfRule>
  </conditionalFormatting>
  <conditionalFormatting sqref="H717:H725">
    <cfRule type="cellIs" dxfId="945" priority="453" stopIfTrue="1" operator="lessThan">
      <formula>0</formula>
    </cfRule>
  </conditionalFormatting>
  <conditionalFormatting sqref="H717:H725">
    <cfRule type="cellIs" dxfId="944" priority="452" stopIfTrue="1" operator="lessThan">
      <formula>0</formula>
    </cfRule>
  </conditionalFormatting>
  <conditionalFormatting sqref="J717:J725">
    <cfRule type="cellIs" dxfId="943" priority="451" stopIfTrue="1" operator="lessThan">
      <formula>0</formula>
    </cfRule>
  </conditionalFormatting>
  <conditionalFormatting sqref="J717:J725">
    <cfRule type="cellIs" dxfId="942" priority="450" stopIfTrue="1" operator="lessThan">
      <formula>0</formula>
    </cfRule>
  </conditionalFormatting>
  <conditionalFormatting sqref="J717:J725">
    <cfRule type="cellIs" dxfId="941" priority="449" stopIfTrue="1" operator="lessThan">
      <formula>0</formula>
    </cfRule>
  </conditionalFormatting>
  <conditionalFormatting sqref="L717:L725">
    <cfRule type="cellIs" dxfId="940" priority="448" stopIfTrue="1" operator="lessThan">
      <formula>0</formula>
    </cfRule>
  </conditionalFormatting>
  <conditionalFormatting sqref="L717:L725">
    <cfRule type="cellIs" dxfId="939" priority="447" stopIfTrue="1" operator="lessThan">
      <formula>0</formula>
    </cfRule>
  </conditionalFormatting>
  <conditionalFormatting sqref="L717:L725">
    <cfRule type="cellIs" dxfId="938" priority="446" stopIfTrue="1" operator="lessThan">
      <formula>0</formula>
    </cfRule>
  </conditionalFormatting>
  <conditionalFormatting sqref="H727:H735">
    <cfRule type="cellIs" dxfId="937" priority="445" stopIfTrue="1" operator="lessThan">
      <formula>0</formula>
    </cfRule>
  </conditionalFormatting>
  <conditionalFormatting sqref="H727:H735">
    <cfRule type="cellIs" dxfId="936" priority="444" stopIfTrue="1" operator="lessThan">
      <formula>0</formula>
    </cfRule>
  </conditionalFormatting>
  <conditionalFormatting sqref="H727:H735">
    <cfRule type="cellIs" dxfId="935" priority="443" stopIfTrue="1" operator="lessThan">
      <formula>0</formula>
    </cfRule>
  </conditionalFormatting>
  <conditionalFormatting sqref="J727:J735">
    <cfRule type="cellIs" dxfId="934" priority="442" stopIfTrue="1" operator="lessThan">
      <formula>0</formula>
    </cfRule>
  </conditionalFormatting>
  <conditionalFormatting sqref="J727:J735">
    <cfRule type="cellIs" dxfId="933" priority="441" stopIfTrue="1" operator="lessThan">
      <formula>0</formula>
    </cfRule>
  </conditionalFormatting>
  <conditionalFormatting sqref="J727:J735">
    <cfRule type="cellIs" dxfId="932" priority="440" stopIfTrue="1" operator="lessThan">
      <formula>0</formula>
    </cfRule>
  </conditionalFormatting>
  <conditionalFormatting sqref="L727:L735">
    <cfRule type="cellIs" dxfId="931" priority="439" stopIfTrue="1" operator="lessThan">
      <formula>0</formula>
    </cfRule>
  </conditionalFormatting>
  <conditionalFormatting sqref="L727:L735">
    <cfRule type="cellIs" dxfId="930" priority="438" stopIfTrue="1" operator="lessThan">
      <formula>0</formula>
    </cfRule>
  </conditionalFormatting>
  <conditionalFormatting sqref="L727:L735">
    <cfRule type="cellIs" dxfId="929" priority="437" stopIfTrue="1" operator="lessThan">
      <formula>0</formula>
    </cfRule>
  </conditionalFormatting>
  <conditionalFormatting sqref="H737:H745">
    <cfRule type="cellIs" dxfId="928" priority="436" stopIfTrue="1" operator="lessThan">
      <formula>0</formula>
    </cfRule>
  </conditionalFormatting>
  <conditionalFormatting sqref="H737:H745">
    <cfRule type="cellIs" dxfId="927" priority="435" stopIfTrue="1" operator="lessThan">
      <formula>0</formula>
    </cfRule>
  </conditionalFormatting>
  <conditionalFormatting sqref="H737:H745">
    <cfRule type="cellIs" dxfId="926" priority="434" stopIfTrue="1" operator="lessThan">
      <formula>0</formula>
    </cfRule>
  </conditionalFormatting>
  <conditionalFormatting sqref="J737:J745">
    <cfRule type="cellIs" dxfId="925" priority="433" stopIfTrue="1" operator="lessThan">
      <formula>0</formula>
    </cfRule>
  </conditionalFormatting>
  <conditionalFormatting sqref="J737:J745">
    <cfRule type="cellIs" dxfId="924" priority="432" stopIfTrue="1" operator="lessThan">
      <formula>0</formula>
    </cfRule>
  </conditionalFormatting>
  <conditionalFormatting sqref="J737:J745">
    <cfRule type="cellIs" dxfId="923" priority="431" stopIfTrue="1" operator="lessThan">
      <formula>0</formula>
    </cfRule>
  </conditionalFormatting>
  <conditionalFormatting sqref="L737:L745">
    <cfRule type="cellIs" dxfId="922" priority="430" stopIfTrue="1" operator="lessThan">
      <formula>0</formula>
    </cfRule>
  </conditionalFormatting>
  <conditionalFormatting sqref="L737:L745">
    <cfRule type="cellIs" dxfId="921" priority="429" stopIfTrue="1" operator="lessThan">
      <formula>0</formula>
    </cfRule>
  </conditionalFormatting>
  <conditionalFormatting sqref="L737:L745">
    <cfRule type="cellIs" dxfId="920" priority="428" stopIfTrue="1" operator="lessThan">
      <formula>0</formula>
    </cfRule>
  </conditionalFormatting>
  <conditionalFormatting sqref="H747:H755">
    <cfRule type="cellIs" dxfId="919" priority="427" stopIfTrue="1" operator="lessThan">
      <formula>0</formula>
    </cfRule>
  </conditionalFormatting>
  <conditionalFormatting sqref="H747:H755">
    <cfRule type="cellIs" dxfId="918" priority="426" stopIfTrue="1" operator="lessThan">
      <formula>0</formula>
    </cfRule>
  </conditionalFormatting>
  <conditionalFormatting sqref="H747:H755">
    <cfRule type="cellIs" dxfId="917" priority="425" stopIfTrue="1" operator="lessThan">
      <formula>0</formula>
    </cfRule>
  </conditionalFormatting>
  <conditionalFormatting sqref="J747:J755">
    <cfRule type="cellIs" dxfId="916" priority="424" stopIfTrue="1" operator="lessThan">
      <formula>0</formula>
    </cfRule>
  </conditionalFormatting>
  <conditionalFormatting sqref="J747:J755">
    <cfRule type="cellIs" dxfId="915" priority="423" stopIfTrue="1" operator="lessThan">
      <formula>0</formula>
    </cfRule>
  </conditionalFormatting>
  <conditionalFormatting sqref="J747:J755">
    <cfRule type="cellIs" dxfId="914" priority="422" stopIfTrue="1" operator="lessThan">
      <formula>0</formula>
    </cfRule>
  </conditionalFormatting>
  <conditionalFormatting sqref="L747:L755">
    <cfRule type="cellIs" dxfId="913" priority="421" stopIfTrue="1" operator="lessThan">
      <formula>0</formula>
    </cfRule>
  </conditionalFormatting>
  <conditionalFormatting sqref="L747:L755">
    <cfRule type="cellIs" dxfId="912" priority="420" stopIfTrue="1" operator="lessThan">
      <formula>0</formula>
    </cfRule>
  </conditionalFormatting>
  <conditionalFormatting sqref="L747:L755">
    <cfRule type="cellIs" dxfId="911" priority="419" stopIfTrue="1" operator="lessThan">
      <formula>0</formula>
    </cfRule>
  </conditionalFormatting>
  <conditionalFormatting sqref="H757:H765">
    <cfRule type="cellIs" dxfId="910" priority="418" stopIfTrue="1" operator="lessThan">
      <formula>0</formula>
    </cfRule>
  </conditionalFormatting>
  <conditionalFormatting sqref="H757:H765">
    <cfRule type="cellIs" dxfId="909" priority="417" stopIfTrue="1" operator="lessThan">
      <formula>0</formula>
    </cfRule>
  </conditionalFormatting>
  <conditionalFormatting sqref="H757:H765">
    <cfRule type="cellIs" dxfId="908" priority="416" stopIfTrue="1" operator="lessThan">
      <formula>0</formula>
    </cfRule>
  </conditionalFormatting>
  <conditionalFormatting sqref="J757:J765">
    <cfRule type="cellIs" dxfId="907" priority="415" stopIfTrue="1" operator="lessThan">
      <formula>0</formula>
    </cfRule>
  </conditionalFormatting>
  <conditionalFormatting sqref="J757:J765">
    <cfRule type="cellIs" dxfId="906" priority="414" stopIfTrue="1" operator="lessThan">
      <formula>0</formula>
    </cfRule>
  </conditionalFormatting>
  <conditionalFormatting sqref="J757:J765">
    <cfRule type="cellIs" dxfId="905" priority="413" stopIfTrue="1" operator="lessThan">
      <formula>0</formula>
    </cfRule>
  </conditionalFormatting>
  <conditionalFormatting sqref="L757:L765">
    <cfRule type="cellIs" dxfId="904" priority="412" stopIfTrue="1" operator="lessThan">
      <formula>0</formula>
    </cfRule>
  </conditionalFormatting>
  <conditionalFormatting sqref="L757:L765">
    <cfRule type="cellIs" dxfId="903" priority="411" stopIfTrue="1" operator="lessThan">
      <formula>0</formula>
    </cfRule>
  </conditionalFormatting>
  <conditionalFormatting sqref="L757:L765">
    <cfRule type="cellIs" dxfId="902" priority="410" stopIfTrue="1" operator="lessThan">
      <formula>0</formula>
    </cfRule>
  </conditionalFormatting>
  <conditionalFormatting sqref="H767:H775">
    <cfRule type="cellIs" dxfId="901" priority="409" stopIfTrue="1" operator="lessThan">
      <formula>0</formula>
    </cfRule>
  </conditionalFormatting>
  <conditionalFormatting sqref="H767:H775">
    <cfRule type="cellIs" dxfId="900" priority="408" stopIfTrue="1" operator="lessThan">
      <formula>0</formula>
    </cfRule>
  </conditionalFormatting>
  <conditionalFormatting sqref="H767:H775">
    <cfRule type="cellIs" dxfId="899" priority="407" stopIfTrue="1" operator="lessThan">
      <formula>0</formula>
    </cfRule>
  </conditionalFormatting>
  <conditionalFormatting sqref="J767:J775">
    <cfRule type="cellIs" dxfId="898" priority="406" stopIfTrue="1" operator="lessThan">
      <formula>0</formula>
    </cfRule>
  </conditionalFormatting>
  <conditionalFormatting sqref="J767:J775">
    <cfRule type="cellIs" dxfId="897" priority="405" stopIfTrue="1" operator="lessThan">
      <formula>0</formula>
    </cfRule>
  </conditionalFormatting>
  <conditionalFormatting sqref="J767:J775">
    <cfRule type="cellIs" dxfId="896" priority="404" stopIfTrue="1" operator="lessThan">
      <formula>0</formula>
    </cfRule>
  </conditionalFormatting>
  <conditionalFormatting sqref="L767:L775">
    <cfRule type="cellIs" dxfId="895" priority="403" stopIfTrue="1" operator="lessThan">
      <formula>0</formula>
    </cfRule>
  </conditionalFormatting>
  <conditionalFormatting sqref="L767:L775">
    <cfRule type="cellIs" dxfId="894" priority="402" stopIfTrue="1" operator="lessThan">
      <formula>0</formula>
    </cfRule>
  </conditionalFormatting>
  <conditionalFormatting sqref="L767:L775">
    <cfRule type="cellIs" dxfId="893" priority="401" stopIfTrue="1" operator="lessThan">
      <formula>0</formula>
    </cfRule>
  </conditionalFormatting>
  <conditionalFormatting sqref="H777:H785">
    <cfRule type="cellIs" dxfId="892" priority="400" stopIfTrue="1" operator="lessThan">
      <formula>0</formula>
    </cfRule>
  </conditionalFormatting>
  <conditionalFormatting sqref="H777:H785">
    <cfRule type="cellIs" dxfId="891" priority="399" stopIfTrue="1" operator="lessThan">
      <formula>0</formula>
    </cfRule>
  </conditionalFormatting>
  <conditionalFormatting sqref="H777:H785">
    <cfRule type="cellIs" dxfId="890" priority="398" stopIfTrue="1" operator="lessThan">
      <formula>0</formula>
    </cfRule>
  </conditionalFormatting>
  <conditionalFormatting sqref="J777:J785">
    <cfRule type="cellIs" dxfId="889" priority="397" stopIfTrue="1" operator="lessThan">
      <formula>0</formula>
    </cfRule>
  </conditionalFormatting>
  <conditionalFormatting sqref="J777:J785">
    <cfRule type="cellIs" dxfId="888" priority="396" stopIfTrue="1" operator="lessThan">
      <formula>0</formula>
    </cfRule>
  </conditionalFormatting>
  <conditionalFormatting sqref="J777:J785">
    <cfRule type="cellIs" dxfId="887" priority="395" stopIfTrue="1" operator="lessThan">
      <formula>0</formula>
    </cfRule>
  </conditionalFormatting>
  <conditionalFormatting sqref="L777:L785">
    <cfRule type="cellIs" dxfId="886" priority="394" stopIfTrue="1" operator="lessThan">
      <formula>0</formula>
    </cfRule>
  </conditionalFormatting>
  <conditionalFormatting sqref="L777:L785">
    <cfRule type="cellIs" dxfId="885" priority="393" stopIfTrue="1" operator="lessThan">
      <formula>0</formula>
    </cfRule>
  </conditionalFormatting>
  <conditionalFormatting sqref="L777:L785">
    <cfRule type="cellIs" dxfId="884" priority="392" stopIfTrue="1" operator="lessThan">
      <formula>0</formula>
    </cfRule>
  </conditionalFormatting>
  <conditionalFormatting sqref="H787:H795">
    <cfRule type="cellIs" dxfId="883" priority="391" stopIfTrue="1" operator="lessThan">
      <formula>0</formula>
    </cfRule>
  </conditionalFormatting>
  <conditionalFormatting sqref="H787:H795">
    <cfRule type="cellIs" dxfId="882" priority="390" stopIfTrue="1" operator="lessThan">
      <formula>0</formula>
    </cfRule>
  </conditionalFormatting>
  <conditionalFormatting sqref="H787:H795">
    <cfRule type="cellIs" dxfId="881" priority="389" stopIfTrue="1" operator="lessThan">
      <formula>0</formula>
    </cfRule>
  </conditionalFormatting>
  <conditionalFormatting sqref="J787:J795">
    <cfRule type="cellIs" dxfId="880" priority="388" stopIfTrue="1" operator="lessThan">
      <formula>0</formula>
    </cfRule>
  </conditionalFormatting>
  <conditionalFormatting sqref="J787:J795">
    <cfRule type="cellIs" dxfId="879" priority="387" stopIfTrue="1" operator="lessThan">
      <formula>0</formula>
    </cfRule>
  </conditionalFormatting>
  <conditionalFormatting sqref="J787:J795">
    <cfRule type="cellIs" dxfId="878" priority="386" stopIfTrue="1" operator="lessThan">
      <formula>0</formula>
    </cfRule>
  </conditionalFormatting>
  <conditionalFormatting sqref="L787:L795">
    <cfRule type="cellIs" dxfId="877" priority="385" stopIfTrue="1" operator="lessThan">
      <formula>0</formula>
    </cfRule>
  </conditionalFormatting>
  <conditionalFormatting sqref="L787:L795">
    <cfRule type="cellIs" dxfId="876" priority="384" stopIfTrue="1" operator="lessThan">
      <formula>0</formula>
    </cfRule>
  </conditionalFormatting>
  <conditionalFormatting sqref="L787:L795">
    <cfRule type="cellIs" dxfId="875" priority="383" stopIfTrue="1" operator="lessThan">
      <formula>0</formula>
    </cfRule>
  </conditionalFormatting>
  <conditionalFormatting sqref="H797:H805">
    <cfRule type="cellIs" dxfId="874" priority="382" stopIfTrue="1" operator="lessThan">
      <formula>0</formula>
    </cfRule>
  </conditionalFormatting>
  <conditionalFormatting sqref="H797:H805">
    <cfRule type="cellIs" dxfId="873" priority="381" stopIfTrue="1" operator="lessThan">
      <formula>0</formula>
    </cfRule>
  </conditionalFormatting>
  <conditionalFormatting sqref="H797:H805">
    <cfRule type="cellIs" dxfId="872" priority="380" stopIfTrue="1" operator="lessThan">
      <formula>0</formula>
    </cfRule>
  </conditionalFormatting>
  <conditionalFormatting sqref="J797:J805">
    <cfRule type="cellIs" dxfId="871" priority="379" stopIfTrue="1" operator="lessThan">
      <formula>0</formula>
    </cfRule>
  </conditionalFormatting>
  <conditionalFormatting sqref="J797:J805">
    <cfRule type="cellIs" dxfId="870" priority="378" stopIfTrue="1" operator="lessThan">
      <formula>0</formula>
    </cfRule>
  </conditionalFormatting>
  <conditionalFormatting sqref="J797:J805">
    <cfRule type="cellIs" dxfId="869" priority="377" stopIfTrue="1" operator="lessThan">
      <formula>0</formula>
    </cfRule>
  </conditionalFormatting>
  <conditionalFormatting sqref="L797:L805">
    <cfRule type="cellIs" dxfId="868" priority="376" stopIfTrue="1" operator="lessThan">
      <formula>0</formula>
    </cfRule>
  </conditionalFormatting>
  <conditionalFormatting sqref="L797:L805">
    <cfRule type="cellIs" dxfId="867" priority="375" stopIfTrue="1" operator="lessThan">
      <formula>0</formula>
    </cfRule>
  </conditionalFormatting>
  <conditionalFormatting sqref="L797:L805">
    <cfRule type="cellIs" dxfId="866" priority="374" stopIfTrue="1" operator="lessThan">
      <formula>0</formula>
    </cfRule>
  </conditionalFormatting>
  <conditionalFormatting sqref="H807:H815">
    <cfRule type="cellIs" dxfId="865" priority="373" stopIfTrue="1" operator="lessThan">
      <formula>0</formula>
    </cfRule>
  </conditionalFormatting>
  <conditionalFormatting sqref="H807:H815">
    <cfRule type="cellIs" dxfId="864" priority="372" stopIfTrue="1" operator="lessThan">
      <formula>0</formula>
    </cfRule>
  </conditionalFormatting>
  <conditionalFormatting sqref="H807:H815">
    <cfRule type="cellIs" dxfId="863" priority="371" stopIfTrue="1" operator="lessThan">
      <formula>0</formula>
    </cfRule>
  </conditionalFormatting>
  <conditionalFormatting sqref="J807:J815">
    <cfRule type="cellIs" dxfId="862" priority="370" stopIfTrue="1" operator="lessThan">
      <formula>0</formula>
    </cfRule>
  </conditionalFormatting>
  <conditionalFormatting sqref="J807:J815">
    <cfRule type="cellIs" dxfId="861" priority="369" stopIfTrue="1" operator="lessThan">
      <formula>0</formula>
    </cfRule>
  </conditionalFormatting>
  <conditionalFormatting sqref="J807:J815">
    <cfRule type="cellIs" dxfId="860" priority="368" stopIfTrue="1" operator="lessThan">
      <formula>0</formula>
    </cfRule>
  </conditionalFormatting>
  <conditionalFormatting sqref="L807:L815">
    <cfRule type="cellIs" dxfId="859" priority="367" stopIfTrue="1" operator="lessThan">
      <formula>0</formula>
    </cfRule>
  </conditionalFormatting>
  <conditionalFormatting sqref="L807:L815">
    <cfRule type="cellIs" dxfId="858" priority="366" stopIfTrue="1" operator="lessThan">
      <formula>0</formula>
    </cfRule>
  </conditionalFormatting>
  <conditionalFormatting sqref="L807:L815">
    <cfRule type="cellIs" dxfId="857" priority="365" stopIfTrue="1" operator="lessThan">
      <formula>0</formula>
    </cfRule>
  </conditionalFormatting>
  <conditionalFormatting sqref="H817:H825">
    <cfRule type="cellIs" dxfId="856" priority="364" stopIfTrue="1" operator="lessThan">
      <formula>0</formula>
    </cfRule>
  </conditionalFormatting>
  <conditionalFormatting sqref="H817:H825">
    <cfRule type="cellIs" dxfId="855" priority="363" stopIfTrue="1" operator="lessThan">
      <formula>0</formula>
    </cfRule>
  </conditionalFormatting>
  <conditionalFormatting sqref="H817:H825">
    <cfRule type="cellIs" dxfId="854" priority="362" stopIfTrue="1" operator="lessThan">
      <formula>0</formula>
    </cfRule>
  </conditionalFormatting>
  <conditionalFormatting sqref="J817:J825">
    <cfRule type="cellIs" dxfId="853" priority="361" stopIfTrue="1" operator="lessThan">
      <formula>0</formula>
    </cfRule>
  </conditionalFormatting>
  <conditionalFormatting sqref="J817:J825">
    <cfRule type="cellIs" dxfId="852" priority="360" stopIfTrue="1" operator="lessThan">
      <formula>0</formula>
    </cfRule>
  </conditionalFormatting>
  <conditionalFormatting sqref="J817:J825">
    <cfRule type="cellIs" dxfId="851" priority="359" stopIfTrue="1" operator="lessThan">
      <formula>0</formula>
    </cfRule>
  </conditionalFormatting>
  <conditionalFormatting sqref="L817:L825">
    <cfRule type="cellIs" dxfId="850" priority="358" stopIfTrue="1" operator="lessThan">
      <formula>0</formula>
    </cfRule>
  </conditionalFormatting>
  <conditionalFormatting sqref="L817:L825">
    <cfRule type="cellIs" dxfId="849" priority="357" stopIfTrue="1" operator="lessThan">
      <formula>0</formula>
    </cfRule>
  </conditionalFormatting>
  <conditionalFormatting sqref="L817:L825">
    <cfRule type="cellIs" dxfId="848" priority="356" stopIfTrue="1" operator="lessThan">
      <formula>0</formula>
    </cfRule>
  </conditionalFormatting>
  <conditionalFormatting sqref="H827:H835">
    <cfRule type="cellIs" dxfId="847" priority="355" stopIfTrue="1" operator="lessThan">
      <formula>0</formula>
    </cfRule>
  </conditionalFormatting>
  <conditionalFormatting sqref="H827:H835">
    <cfRule type="cellIs" dxfId="846" priority="354" stopIfTrue="1" operator="lessThan">
      <formula>0</formula>
    </cfRule>
  </conditionalFormatting>
  <conditionalFormatting sqref="H827:H835">
    <cfRule type="cellIs" dxfId="845" priority="353" stopIfTrue="1" operator="lessThan">
      <formula>0</formula>
    </cfRule>
  </conditionalFormatting>
  <conditionalFormatting sqref="J827:J835">
    <cfRule type="cellIs" dxfId="844" priority="352" stopIfTrue="1" operator="lessThan">
      <formula>0</formula>
    </cfRule>
  </conditionalFormatting>
  <conditionalFormatting sqref="J827:J835">
    <cfRule type="cellIs" dxfId="843" priority="351" stopIfTrue="1" operator="lessThan">
      <formula>0</formula>
    </cfRule>
  </conditionalFormatting>
  <conditionalFormatting sqref="J827:J835">
    <cfRule type="cellIs" dxfId="842" priority="350" stopIfTrue="1" operator="lessThan">
      <formula>0</formula>
    </cfRule>
  </conditionalFormatting>
  <conditionalFormatting sqref="L827:L835">
    <cfRule type="cellIs" dxfId="841" priority="349" stopIfTrue="1" operator="lessThan">
      <formula>0</formula>
    </cfRule>
  </conditionalFormatting>
  <conditionalFormatting sqref="L827:L835">
    <cfRule type="cellIs" dxfId="840" priority="348" stopIfTrue="1" operator="lessThan">
      <formula>0</formula>
    </cfRule>
  </conditionalFormatting>
  <conditionalFormatting sqref="L827:L835">
    <cfRule type="cellIs" dxfId="839" priority="347" stopIfTrue="1" operator="lessThan">
      <formula>0</formula>
    </cfRule>
  </conditionalFormatting>
  <conditionalFormatting sqref="H837:H845">
    <cfRule type="cellIs" dxfId="838" priority="346" stopIfTrue="1" operator="lessThan">
      <formula>0</formula>
    </cfRule>
  </conditionalFormatting>
  <conditionalFormatting sqref="H837:H845">
    <cfRule type="cellIs" dxfId="837" priority="345" stopIfTrue="1" operator="lessThan">
      <formula>0</formula>
    </cfRule>
  </conditionalFormatting>
  <conditionalFormatting sqref="H837:H845">
    <cfRule type="cellIs" dxfId="836" priority="344" stopIfTrue="1" operator="lessThan">
      <formula>0</formula>
    </cfRule>
  </conditionalFormatting>
  <conditionalFormatting sqref="J837:J845">
    <cfRule type="cellIs" dxfId="835" priority="343" stopIfTrue="1" operator="lessThan">
      <formula>0</formula>
    </cfRule>
  </conditionalFormatting>
  <conditionalFormatting sqref="J837:J845">
    <cfRule type="cellIs" dxfId="834" priority="342" stopIfTrue="1" operator="lessThan">
      <formula>0</formula>
    </cfRule>
  </conditionalFormatting>
  <conditionalFormatting sqref="J837:J845">
    <cfRule type="cellIs" dxfId="833" priority="341" stopIfTrue="1" operator="lessThan">
      <formula>0</formula>
    </cfRule>
  </conditionalFormatting>
  <conditionalFormatting sqref="L837:L845">
    <cfRule type="cellIs" dxfId="832" priority="340" stopIfTrue="1" operator="lessThan">
      <formula>0</formula>
    </cfRule>
  </conditionalFormatting>
  <conditionalFormatting sqref="L837:L845">
    <cfRule type="cellIs" dxfId="831" priority="339" stopIfTrue="1" operator="lessThan">
      <formula>0</formula>
    </cfRule>
  </conditionalFormatting>
  <conditionalFormatting sqref="L837:L845">
    <cfRule type="cellIs" dxfId="830" priority="338" stopIfTrue="1" operator="lessThan">
      <formula>0</formula>
    </cfRule>
  </conditionalFormatting>
  <conditionalFormatting sqref="H847:H855">
    <cfRule type="cellIs" dxfId="829" priority="337" stopIfTrue="1" operator="lessThan">
      <formula>0</formula>
    </cfRule>
  </conditionalFormatting>
  <conditionalFormatting sqref="H847:H855">
    <cfRule type="cellIs" dxfId="828" priority="336" stopIfTrue="1" operator="lessThan">
      <formula>0</formula>
    </cfRule>
  </conditionalFormatting>
  <conditionalFormatting sqref="H847:H855">
    <cfRule type="cellIs" dxfId="827" priority="335" stopIfTrue="1" operator="lessThan">
      <formula>0</formula>
    </cfRule>
  </conditionalFormatting>
  <conditionalFormatting sqref="J847:J855">
    <cfRule type="cellIs" dxfId="826" priority="334" stopIfTrue="1" operator="lessThan">
      <formula>0</formula>
    </cfRule>
  </conditionalFormatting>
  <conditionalFormatting sqref="J847:J855">
    <cfRule type="cellIs" dxfId="825" priority="333" stopIfTrue="1" operator="lessThan">
      <formula>0</formula>
    </cfRule>
  </conditionalFormatting>
  <conditionalFormatting sqref="J847:J855">
    <cfRule type="cellIs" dxfId="824" priority="332" stopIfTrue="1" operator="lessThan">
      <formula>0</formula>
    </cfRule>
  </conditionalFormatting>
  <conditionalFormatting sqref="L847:L855">
    <cfRule type="cellIs" dxfId="823" priority="331" stopIfTrue="1" operator="lessThan">
      <formula>0</formula>
    </cfRule>
  </conditionalFormatting>
  <conditionalFormatting sqref="L847:L855">
    <cfRule type="cellIs" dxfId="822" priority="330" stopIfTrue="1" operator="lessThan">
      <formula>0</formula>
    </cfRule>
  </conditionalFormatting>
  <conditionalFormatting sqref="L847:L855">
    <cfRule type="cellIs" dxfId="821" priority="329" stopIfTrue="1" operator="lessThan">
      <formula>0</formula>
    </cfRule>
  </conditionalFormatting>
  <conditionalFormatting sqref="H857:H865">
    <cfRule type="cellIs" dxfId="820" priority="328" stopIfTrue="1" operator="lessThan">
      <formula>0</formula>
    </cfRule>
  </conditionalFormatting>
  <conditionalFormatting sqref="H857:H865">
    <cfRule type="cellIs" dxfId="819" priority="327" stopIfTrue="1" operator="lessThan">
      <formula>0</formula>
    </cfRule>
  </conditionalFormatting>
  <conditionalFormatting sqref="H857:H865">
    <cfRule type="cellIs" dxfId="818" priority="326" stopIfTrue="1" operator="lessThan">
      <formula>0</formula>
    </cfRule>
  </conditionalFormatting>
  <conditionalFormatting sqref="J857:J865">
    <cfRule type="cellIs" dxfId="817" priority="325" stopIfTrue="1" operator="lessThan">
      <formula>0</formula>
    </cfRule>
  </conditionalFormatting>
  <conditionalFormatting sqref="J857:J865">
    <cfRule type="cellIs" dxfId="816" priority="324" stopIfTrue="1" operator="lessThan">
      <formula>0</formula>
    </cfRule>
  </conditionalFormatting>
  <conditionalFormatting sqref="J857:J865">
    <cfRule type="cellIs" dxfId="815" priority="323" stopIfTrue="1" operator="lessThan">
      <formula>0</formula>
    </cfRule>
  </conditionalFormatting>
  <conditionalFormatting sqref="L857:L865">
    <cfRule type="cellIs" dxfId="814" priority="322" stopIfTrue="1" operator="lessThan">
      <formula>0</formula>
    </cfRule>
  </conditionalFormatting>
  <conditionalFormatting sqref="L857:L865">
    <cfRule type="cellIs" dxfId="813" priority="321" stopIfTrue="1" operator="lessThan">
      <formula>0</formula>
    </cfRule>
  </conditionalFormatting>
  <conditionalFormatting sqref="L857:L865">
    <cfRule type="cellIs" dxfId="812" priority="320" stopIfTrue="1" operator="lessThan">
      <formula>0</formula>
    </cfRule>
  </conditionalFormatting>
  <conditionalFormatting sqref="H867:H875">
    <cfRule type="cellIs" dxfId="811" priority="319" stopIfTrue="1" operator="lessThan">
      <formula>0</formula>
    </cfRule>
  </conditionalFormatting>
  <conditionalFormatting sqref="H867:H875">
    <cfRule type="cellIs" dxfId="810" priority="318" stopIfTrue="1" operator="lessThan">
      <formula>0</formula>
    </cfRule>
  </conditionalFormatting>
  <conditionalFormatting sqref="H867:H875">
    <cfRule type="cellIs" dxfId="809" priority="317" stopIfTrue="1" operator="lessThan">
      <formula>0</formula>
    </cfRule>
  </conditionalFormatting>
  <conditionalFormatting sqref="J867:J875">
    <cfRule type="cellIs" dxfId="808" priority="316" stopIfTrue="1" operator="lessThan">
      <formula>0</formula>
    </cfRule>
  </conditionalFormatting>
  <conditionalFormatting sqref="J867:J875">
    <cfRule type="cellIs" dxfId="807" priority="315" stopIfTrue="1" operator="lessThan">
      <formula>0</formula>
    </cfRule>
  </conditionalFormatting>
  <conditionalFormatting sqref="J867:J875">
    <cfRule type="cellIs" dxfId="806" priority="314" stopIfTrue="1" operator="lessThan">
      <formula>0</formula>
    </cfRule>
  </conditionalFormatting>
  <conditionalFormatting sqref="L867:L875">
    <cfRule type="cellIs" dxfId="805" priority="313" stopIfTrue="1" operator="lessThan">
      <formula>0</formula>
    </cfRule>
  </conditionalFormatting>
  <conditionalFormatting sqref="L867:L875">
    <cfRule type="cellIs" dxfId="804" priority="312" stopIfTrue="1" operator="lessThan">
      <formula>0</formula>
    </cfRule>
  </conditionalFormatting>
  <conditionalFormatting sqref="L867:L875">
    <cfRule type="cellIs" dxfId="803" priority="311" stopIfTrue="1" operator="lessThan">
      <formula>0</formula>
    </cfRule>
  </conditionalFormatting>
  <conditionalFormatting sqref="F127:F135">
    <cfRule type="cellIs" dxfId="802" priority="310" stopIfTrue="1" operator="lessThan">
      <formula>0</formula>
    </cfRule>
  </conditionalFormatting>
  <conditionalFormatting sqref="F127:F135">
    <cfRule type="cellIs" dxfId="801" priority="309" stopIfTrue="1" operator="lessThan">
      <formula>0</formula>
    </cfRule>
  </conditionalFormatting>
  <conditionalFormatting sqref="F127:F135">
    <cfRule type="cellIs" dxfId="800" priority="308" stopIfTrue="1" operator="lessThan">
      <formula>0</formula>
    </cfRule>
  </conditionalFormatting>
  <conditionalFormatting sqref="F137:F145">
    <cfRule type="cellIs" dxfId="799" priority="301" stopIfTrue="1" operator="lessThan">
      <formula>0</formula>
    </cfRule>
  </conditionalFormatting>
  <conditionalFormatting sqref="F137:F145">
    <cfRule type="cellIs" dxfId="798" priority="300" stopIfTrue="1" operator="lessThan">
      <formula>0</formula>
    </cfRule>
  </conditionalFormatting>
  <conditionalFormatting sqref="F137:F145">
    <cfRule type="cellIs" dxfId="797" priority="299" stopIfTrue="1" operator="lessThan">
      <formula>0</formula>
    </cfRule>
  </conditionalFormatting>
  <conditionalFormatting sqref="F147:F155">
    <cfRule type="cellIs" dxfId="796" priority="298" stopIfTrue="1" operator="lessThan">
      <formula>0</formula>
    </cfRule>
  </conditionalFormatting>
  <conditionalFormatting sqref="F147:F155">
    <cfRule type="cellIs" dxfId="795" priority="297" stopIfTrue="1" operator="lessThan">
      <formula>0</formula>
    </cfRule>
  </conditionalFormatting>
  <conditionalFormatting sqref="F147:F155">
    <cfRule type="cellIs" dxfId="794" priority="296" stopIfTrue="1" operator="lessThan">
      <formula>0</formula>
    </cfRule>
  </conditionalFormatting>
  <conditionalFormatting sqref="F166">
    <cfRule type="cellIs" dxfId="793" priority="295" stopIfTrue="1" operator="lessThan">
      <formula>0</formula>
    </cfRule>
  </conditionalFormatting>
  <conditionalFormatting sqref="F157:F165">
    <cfRule type="cellIs" dxfId="792" priority="294" stopIfTrue="1" operator="lessThan">
      <formula>0</formula>
    </cfRule>
  </conditionalFormatting>
  <conditionalFormatting sqref="F157:F165">
    <cfRule type="cellIs" dxfId="791" priority="293" stopIfTrue="1" operator="lessThan">
      <formula>0</formula>
    </cfRule>
  </conditionalFormatting>
  <conditionalFormatting sqref="F157:F165">
    <cfRule type="cellIs" dxfId="790" priority="292" stopIfTrue="1" operator="lessThan">
      <formula>0</formula>
    </cfRule>
  </conditionalFormatting>
  <conditionalFormatting sqref="F167:F175">
    <cfRule type="cellIs" dxfId="789" priority="291" stopIfTrue="1" operator="lessThan">
      <formula>0</formula>
    </cfRule>
  </conditionalFormatting>
  <conditionalFormatting sqref="F167:F175">
    <cfRule type="cellIs" dxfId="788" priority="290" stopIfTrue="1" operator="lessThan">
      <formula>0</formula>
    </cfRule>
  </conditionalFormatting>
  <conditionalFormatting sqref="F167:F175">
    <cfRule type="cellIs" dxfId="787" priority="289" stopIfTrue="1" operator="lessThan">
      <formula>0</formula>
    </cfRule>
  </conditionalFormatting>
  <conditionalFormatting sqref="H127:H135">
    <cfRule type="cellIs" dxfId="786" priority="288" stopIfTrue="1" operator="lessThan">
      <formula>0</formula>
    </cfRule>
  </conditionalFormatting>
  <conditionalFormatting sqref="H127:H135">
    <cfRule type="cellIs" dxfId="785" priority="287" stopIfTrue="1" operator="lessThan">
      <formula>0</formula>
    </cfRule>
  </conditionalFormatting>
  <conditionalFormatting sqref="H127:H135">
    <cfRule type="cellIs" dxfId="784" priority="286" stopIfTrue="1" operator="lessThan">
      <formula>0</formula>
    </cfRule>
  </conditionalFormatting>
  <conditionalFormatting sqref="H137:H145">
    <cfRule type="cellIs" dxfId="783" priority="282" stopIfTrue="1" operator="lessThan">
      <formula>0</formula>
    </cfRule>
  </conditionalFormatting>
  <conditionalFormatting sqref="H137:H145">
    <cfRule type="cellIs" dxfId="782" priority="281" stopIfTrue="1" operator="lessThan">
      <formula>0</formula>
    </cfRule>
  </conditionalFormatting>
  <conditionalFormatting sqref="H137:H145">
    <cfRule type="cellIs" dxfId="781" priority="280" stopIfTrue="1" operator="lessThan">
      <formula>0</formula>
    </cfRule>
  </conditionalFormatting>
  <conditionalFormatting sqref="H147:H155">
    <cfRule type="cellIs" dxfId="780" priority="279" stopIfTrue="1" operator="lessThan">
      <formula>0</formula>
    </cfRule>
  </conditionalFormatting>
  <conditionalFormatting sqref="H147:H155">
    <cfRule type="cellIs" dxfId="779" priority="278" stopIfTrue="1" operator="lessThan">
      <formula>0</formula>
    </cfRule>
  </conditionalFormatting>
  <conditionalFormatting sqref="H147:H155">
    <cfRule type="cellIs" dxfId="778" priority="277" stopIfTrue="1" operator="lessThan">
      <formula>0</formula>
    </cfRule>
  </conditionalFormatting>
  <conditionalFormatting sqref="H157:H165">
    <cfRule type="cellIs" dxfId="777" priority="273" stopIfTrue="1" operator="lessThan">
      <formula>0</formula>
    </cfRule>
  </conditionalFormatting>
  <conditionalFormatting sqref="H157:H165">
    <cfRule type="cellIs" dxfId="776" priority="272" stopIfTrue="1" operator="lessThan">
      <formula>0</formula>
    </cfRule>
  </conditionalFormatting>
  <conditionalFormatting sqref="H157:H165">
    <cfRule type="cellIs" dxfId="775" priority="271" stopIfTrue="1" operator="lessThan">
      <formula>0</formula>
    </cfRule>
  </conditionalFormatting>
  <conditionalFormatting sqref="H167:H175">
    <cfRule type="cellIs" dxfId="774" priority="267" stopIfTrue="1" operator="lessThan">
      <formula>0</formula>
    </cfRule>
  </conditionalFormatting>
  <conditionalFormatting sqref="H167:H175">
    <cfRule type="cellIs" dxfId="773" priority="266" stopIfTrue="1" operator="lessThan">
      <formula>0</formula>
    </cfRule>
  </conditionalFormatting>
  <conditionalFormatting sqref="H167:H175">
    <cfRule type="cellIs" dxfId="772" priority="265" stopIfTrue="1" operator="lessThan">
      <formula>0</formula>
    </cfRule>
  </conditionalFormatting>
  <conditionalFormatting sqref="J127:J135">
    <cfRule type="cellIs" dxfId="771" priority="264" stopIfTrue="1" operator="lessThan">
      <formula>0</formula>
    </cfRule>
  </conditionalFormatting>
  <conditionalFormatting sqref="J127:J135">
    <cfRule type="cellIs" dxfId="770" priority="263" stopIfTrue="1" operator="lessThan">
      <formula>0</formula>
    </cfRule>
  </conditionalFormatting>
  <conditionalFormatting sqref="J127:J135">
    <cfRule type="cellIs" dxfId="769" priority="262" stopIfTrue="1" operator="lessThan">
      <formula>0</formula>
    </cfRule>
  </conditionalFormatting>
  <conditionalFormatting sqref="J137:J145">
    <cfRule type="cellIs" dxfId="768" priority="258" stopIfTrue="1" operator="lessThan">
      <formula>0</formula>
    </cfRule>
  </conditionalFormatting>
  <conditionalFormatting sqref="J137:J145">
    <cfRule type="cellIs" dxfId="767" priority="257" stopIfTrue="1" operator="lessThan">
      <formula>0</formula>
    </cfRule>
  </conditionalFormatting>
  <conditionalFormatting sqref="J137:J145">
    <cfRule type="cellIs" dxfId="766" priority="256" stopIfTrue="1" operator="lessThan">
      <formula>0</formula>
    </cfRule>
  </conditionalFormatting>
  <conditionalFormatting sqref="J147:J155">
    <cfRule type="cellIs" dxfId="765" priority="255" stopIfTrue="1" operator="lessThan">
      <formula>0</formula>
    </cfRule>
  </conditionalFormatting>
  <conditionalFormatting sqref="J147:J155">
    <cfRule type="cellIs" dxfId="764" priority="254" stopIfTrue="1" operator="lessThan">
      <formula>0</formula>
    </cfRule>
  </conditionalFormatting>
  <conditionalFormatting sqref="J147:J155">
    <cfRule type="cellIs" dxfId="763" priority="253" stopIfTrue="1" operator="lessThan">
      <formula>0</formula>
    </cfRule>
  </conditionalFormatting>
  <conditionalFormatting sqref="J157:J165">
    <cfRule type="cellIs" dxfId="762" priority="249" stopIfTrue="1" operator="lessThan">
      <formula>0</formula>
    </cfRule>
  </conditionalFormatting>
  <conditionalFormatting sqref="J157:J165">
    <cfRule type="cellIs" dxfId="761" priority="248" stopIfTrue="1" operator="lessThan">
      <formula>0</formula>
    </cfRule>
  </conditionalFormatting>
  <conditionalFormatting sqref="J157:J165">
    <cfRule type="cellIs" dxfId="760" priority="247" stopIfTrue="1" operator="lessThan">
      <formula>0</formula>
    </cfRule>
  </conditionalFormatting>
  <conditionalFormatting sqref="J167:J175">
    <cfRule type="cellIs" dxfId="759" priority="246" stopIfTrue="1" operator="lessThan">
      <formula>0</formula>
    </cfRule>
  </conditionalFormatting>
  <conditionalFormatting sqref="J167:J175">
    <cfRule type="cellIs" dxfId="758" priority="245" stopIfTrue="1" operator="lessThan">
      <formula>0</formula>
    </cfRule>
  </conditionalFormatting>
  <conditionalFormatting sqref="J167:J175">
    <cfRule type="cellIs" dxfId="757" priority="244" stopIfTrue="1" operator="lessThan">
      <formula>0</formula>
    </cfRule>
  </conditionalFormatting>
  <conditionalFormatting sqref="L127:L135">
    <cfRule type="cellIs" dxfId="756" priority="243" stopIfTrue="1" operator="lessThan">
      <formula>0</formula>
    </cfRule>
  </conditionalFormatting>
  <conditionalFormatting sqref="L127:L135">
    <cfRule type="cellIs" dxfId="755" priority="242" stopIfTrue="1" operator="lessThan">
      <formula>0</formula>
    </cfRule>
  </conditionalFormatting>
  <conditionalFormatting sqref="L127:L135">
    <cfRule type="cellIs" dxfId="754" priority="241" stopIfTrue="1" operator="lessThan">
      <formula>0</formula>
    </cfRule>
  </conditionalFormatting>
  <conditionalFormatting sqref="L137:L145">
    <cfRule type="cellIs" dxfId="753" priority="237" stopIfTrue="1" operator="lessThan">
      <formula>0</formula>
    </cfRule>
  </conditionalFormatting>
  <conditionalFormatting sqref="L137:L145">
    <cfRule type="cellIs" dxfId="752" priority="236" stopIfTrue="1" operator="lessThan">
      <formula>0</formula>
    </cfRule>
  </conditionalFormatting>
  <conditionalFormatting sqref="L137:L145">
    <cfRule type="cellIs" dxfId="751" priority="235" stopIfTrue="1" operator="lessThan">
      <formula>0</formula>
    </cfRule>
  </conditionalFormatting>
  <conditionalFormatting sqref="L147:L155">
    <cfRule type="cellIs" dxfId="750" priority="234" stopIfTrue="1" operator="lessThan">
      <formula>0</formula>
    </cfRule>
  </conditionalFormatting>
  <conditionalFormatting sqref="L147:L155">
    <cfRule type="cellIs" dxfId="749" priority="233" stopIfTrue="1" operator="lessThan">
      <formula>0</formula>
    </cfRule>
  </conditionalFormatting>
  <conditionalFormatting sqref="L147:L155">
    <cfRule type="cellIs" dxfId="748" priority="232" stopIfTrue="1" operator="lessThan">
      <formula>0</formula>
    </cfRule>
  </conditionalFormatting>
  <conditionalFormatting sqref="L157:L165">
    <cfRule type="cellIs" dxfId="747" priority="228" stopIfTrue="1" operator="lessThan">
      <formula>0</formula>
    </cfRule>
  </conditionalFormatting>
  <conditionalFormatting sqref="L157:L165">
    <cfRule type="cellIs" dxfId="746" priority="227" stopIfTrue="1" operator="lessThan">
      <formula>0</formula>
    </cfRule>
  </conditionalFormatting>
  <conditionalFormatting sqref="L157:L165">
    <cfRule type="cellIs" dxfId="745" priority="226" stopIfTrue="1" operator="lessThan">
      <formula>0</formula>
    </cfRule>
  </conditionalFormatting>
  <conditionalFormatting sqref="L167:L175">
    <cfRule type="cellIs" dxfId="744" priority="225" stopIfTrue="1" operator="lessThan">
      <formula>0</formula>
    </cfRule>
  </conditionalFormatting>
  <conditionalFormatting sqref="L167:L175">
    <cfRule type="cellIs" dxfId="743" priority="224" stopIfTrue="1" operator="lessThan">
      <formula>0</formula>
    </cfRule>
  </conditionalFormatting>
  <conditionalFormatting sqref="L167:L175">
    <cfRule type="cellIs" dxfId="742" priority="223" stopIfTrue="1" operator="lessThan">
      <formula>0</formula>
    </cfRule>
  </conditionalFormatting>
  <conditionalFormatting sqref="H286 J286 L286 H296 J296 L296 H306 J306 L306 H316 J316 L316 F286 F296 F306">
    <cfRule type="cellIs" dxfId="741" priority="222" stopIfTrue="1" operator="lessThan">
      <formula>0</formula>
    </cfRule>
  </conditionalFormatting>
  <conditionalFormatting sqref="F277:F285">
    <cfRule type="cellIs" dxfId="740" priority="221" stopIfTrue="1" operator="lessThan">
      <formula>0</formula>
    </cfRule>
  </conditionalFormatting>
  <conditionalFormatting sqref="F277:F285">
    <cfRule type="cellIs" dxfId="739" priority="220" stopIfTrue="1" operator="lessThan">
      <formula>0</formula>
    </cfRule>
  </conditionalFormatting>
  <conditionalFormatting sqref="F277:F285">
    <cfRule type="cellIs" dxfId="738" priority="219" stopIfTrue="1" operator="lessThan">
      <formula>0</formula>
    </cfRule>
  </conditionalFormatting>
  <conditionalFormatting sqref="F287:F295">
    <cfRule type="cellIs" dxfId="737" priority="218" stopIfTrue="1" operator="lessThan">
      <formula>0</formula>
    </cfRule>
  </conditionalFormatting>
  <conditionalFormatting sqref="F287:F295">
    <cfRule type="cellIs" dxfId="736" priority="217" stopIfTrue="1" operator="lessThan">
      <formula>0</formula>
    </cfRule>
  </conditionalFormatting>
  <conditionalFormatting sqref="F287:F295">
    <cfRule type="cellIs" dxfId="735" priority="216" stopIfTrue="1" operator="lessThan">
      <formula>0</formula>
    </cfRule>
  </conditionalFormatting>
  <conditionalFormatting sqref="F297:F305">
    <cfRule type="cellIs" dxfId="734" priority="215" stopIfTrue="1" operator="lessThan">
      <formula>0</formula>
    </cfRule>
  </conditionalFormatting>
  <conditionalFormatting sqref="F297:F305">
    <cfRule type="cellIs" dxfId="733" priority="214" stopIfTrue="1" operator="lessThan">
      <formula>0</formula>
    </cfRule>
  </conditionalFormatting>
  <conditionalFormatting sqref="F297:F305">
    <cfRule type="cellIs" dxfId="732" priority="213" stopIfTrue="1" operator="lessThan">
      <formula>0</formula>
    </cfRule>
  </conditionalFormatting>
  <conditionalFormatting sqref="F316">
    <cfRule type="cellIs" dxfId="731" priority="212" stopIfTrue="1" operator="lessThan">
      <formula>0</formula>
    </cfRule>
  </conditionalFormatting>
  <conditionalFormatting sqref="F307:F315">
    <cfRule type="cellIs" dxfId="730" priority="211" stopIfTrue="1" operator="lessThan">
      <formula>0</formula>
    </cfRule>
  </conditionalFormatting>
  <conditionalFormatting sqref="F307:F315">
    <cfRule type="cellIs" dxfId="729" priority="210" stopIfTrue="1" operator="lessThan">
      <formula>0</formula>
    </cfRule>
  </conditionalFormatting>
  <conditionalFormatting sqref="F307:F315">
    <cfRule type="cellIs" dxfId="728" priority="209" stopIfTrue="1" operator="lessThan">
      <formula>0</formula>
    </cfRule>
  </conditionalFormatting>
  <conditionalFormatting sqref="F317:F325">
    <cfRule type="cellIs" dxfId="727" priority="208" stopIfTrue="1" operator="lessThan">
      <formula>0</formula>
    </cfRule>
  </conditionalFormatting>
  <conditionalFormatting sqref="F317:F325">
    <cfRule type="cellIs" dxfId="726" priority="207" stopIfTrue="1" operator="lessThan">
      <formula>0</formula>
    </cfRule>
  </conditionalFormatting>
  <conditionalFormatting sqref="F317:F325">
    <cfRule type="cellIs" dxfId="725" priority="206" stopIfTrue="1" operator="lessThan">
      <formula>0</formula>
    </cfRule>
  </conditionalFormatting>
  <conditionalFormatting sqref="H277:H285">
    <cfRule type="cellIs" dxfId="724" priority="205" stopIfTrue="1" operator="lessThan">
      <formula>0</formula>
    </cfRule>
  </conditionalFormatting>
  <conditionalFormatting sqref="H277:H285">
    <cfRule type="cellIs" dxfId="723" priority="204" stopIfTrue="1" operator="lessThan">
      <formula>0</formula>
    </cfRule>
  </conditionalFormatting>
  <conditionalFormatting sqref="H277:H285">
    <cfRule type="cellIs" dxfId="722" priority="203" stopIfTrue="1" operator="lessThan">
      <formula>0</formula>
    </cfRule>
  </conditionalFormatting>
  <conditionalFormatting sqref="H287:H295">
    <cfRule type="cellIs" dxfId="721" priority="202" stopIfTrue="1" operator="lessThan">
      <formula>0</formula>
    </cfRule>
  </conditionalFormatting>
  <conditionalFormatting sqref="H287:H295">
    <cfRule type="cellIs" dxfId="720" priority="201" stopIfTrue="1" operator="lessThan">
      <formula>0</formula>
    </cfRule>
  </conditionalFormatting>
  <conditionalFormatting sqref="H287:H295">
    <cfRule type="cellIs" dxfId="719" priority="200" stopIfTrue="1" operator="lessThan">
      <formula>0</formula>
    </cfRule>
  </conditionalFormatting>
  <conditionalFormatting sqref="H297:H305">
    <cfRule type="cellIs" dxfId="718" priority="199" stopIfTrue="1" operator="lessThan">
      <formula>0</formula>
    </cfRule>
  </conditionalFormatting>
  <conditionalFormatting sqref="H297:H305">
    <cfRule type="cellIs" dxfId="717" priority="198" stopIfTrue="1" operator="lessThan">
      <formula>0</formula>
    </cfRule>
  </conditionalFormatting>
  <conditionalFormatting sqref="H297:H305">
    <cfRule type="cellIs" dxfId="716" priority="197" stopIfTrue="1" operator="lessThan">
      <formula>0</formula>
    </cfRule>
  </conditionalFormatting>
  <conditionalFormatting sqref="H307:H315">
    <cfRule type="cellIs" dxfId="715" priority="196" stopIfTrue="1" operator="lessThan">
      <formula>0</formula>
    </cfRule>
  </conditionalFormatting>
  <conditionalFormatting sqref="H307:H315">
    <cfRule type="cellIs" dxfId="714" priority="195" stopIfTrue="1" operator="lessThan">
      <formula>0</formula>
    </cfRule>
  </conditionalFormatting>
  <conditionalFormatting sqref="H307:H315">
    <cfRule type="cellIs" dxfId="713" priority="194" stopIfTrue="1" operator="lessThan">
      <formula>0</formula>
    </cfRule>
  </conditionalFormatting>
  <conditionalFormatting sqref="H317:H325">
    <cfRule type="cellIs" dxfId="712" priority="193" stopIfTrue="1" operator="lessThan">
      <formula>0</formula>
    </cfRule>
  </conditionalFormatting>
  <conditionalFormatting sqref="H317:H325">
    <cfRule type="cellIs" dxfId="711" priority="192" stopIfTrue="1" operator="lessThan">
      <formula>0</formula>
    </cfRule>
  </conditionalFormatting>
  <conditionalFormatting sqref="H317:H325">
    <cfRule type="cellIs" dxfId="710" priority="191" stopIfTrue="1" operator="lessThan">
      <formula>0</formula>
    </cfRule>
  </conditionalFormatting>
  <conditionalFormatting sqref="J277:J285">
    <cfRule type="cellIs" dxfId="709" priority="190" stopIfTrue="1" operator="lessThan">
      <formula>0</formula>
    </cfRule>
  </conditionalFormatting>
  <conditionalFormatting sqref="J277:J285">
    <cfRule type="cellIs" dxfId="708" priority="189" stopIfTrue="1" operator="lessThan">
      <formula>0</formula>
    </cfRule>
  </conditionalFormatting>
  <conditionalFormatting sqref="J277:J285">
    <cfRule type="cellIs" dxfId="707" priority="188" stopIfTrue="1" operator="lessThan">
      <formula>0</formula>
    </cfRule>
  </conditionalFormatting>
  <conditionalFormatting sqref="J287:J295">
    <cfRule type="cellIs" dxfId="706" priority="187" stopIfTrue="1" operator="lessThan">
      <formula>0</formula>
    </cfRule>
  </conditionalFormatting>
  <conditionalFormatting sqref="J287:J295">
    <cfRule type="cellIs" dxfId="705" priority="186" stopIfTrue="1" operator="lessThan">
      <formula>0</formula>
    </cfRule>
  </conditionalFormatting>
  <conditionalFormatting sqref="J287:J295">
    <cfRule type="cellIs" dxfId="704" priority="185" stopIfTrue="1" operator="lessThan">
      <formula>0</formula>
    </cfRule>
  </conditionalFormatting>
  <conditionalFormatting sqref="J297:J305">
    <cfRule type="cellIs" dxfId="703" priority="184" stopIfTrue="1" operator="lessThan">
      <formula>0</formula>
    </cfRule>
  </conditionalFormatting>
  <conditionalFormatting sqref="J297:J305">
    <cfRule type="cellIs" dxfId="702" priority="183" stopIfTrue="1" operator="lessThan">
      <formula>0</formula>
    </cfRule>
  </conditionalFormatting>
  <conditionalFormatting sqref="J297:J305">
    <cfRule type="cellIs" dxfId="701" priority="182" stopIfTrue="1" operator="lessThan">
      <formula>0</formula>
    </cfRule>
  </conditionalFormatting>
  <conditionalFormatting sqref="J307:J315">
    <cfRule type="cellIs" dxfId="700" priority="181" stopIfTrue="1" operator="lessThan">
      <formula>0</formula>
    </cfRule>
  </conditionalFormatting>
  <conditionalFormatting sqref="J307:J315">
    <cfRule type="cellIs" dxfId="699" priority="180" stopIfTrue="1" operator="lessThan">
      <formula>0</formula>
    </cfRule>
  </conditionalFormatting>
  <conditionalFormatting sqref="J307:J315">
    <cfRule type="cellIs" dxfId="698" priority="179" stopIfTrue="1" operator="lessThan">
      <formula>0</formula>
    </cfRule>
  </conditionalFormatting>
  <conditionalFormatting sqref="J317:J325">
    <cfRule type="cellIs" dxfId="697" priority="178" stopIfTrue="1" operator="lessThan">
      <formula>0</formula>
    </cfRule>
  </conditionalFormatting>
  <conditionalFormatting sqref="J317:J325">
    <cfRule type="cellIs" dxfId="696" priority="177" stopIfTrue="1" operator="lessThan">
      <formula>0</formula>
    </cfRule>
  </conditionalFormatting>
  <conditionalFormatting sqref="J317:J325">
    <cfRule type="cellIs" dxfId="695" priority="176" stopIfTrue="1" operator="lessThan">
      <formula>0</formula>
    </cfRule>
  </conditionalFormatting>
  <conditionalFormatting sqref="L277:L285">
    <cfRule type="cellIs" dxfId="694" priority="175" stopIfTrue="1" operator="lessThan">
      <formula>0</formula>
    </cfRule>
  </conditionalFormatting>
  <conditionalFormatting sqref="L277:L285">
    <cfRule type="cellIs" dxfId="693" priority="174" stopIfTrue="1" operator="lessThan">
      <formula>0</formula>
    </cfRule>
  </conditionalFormatting>
  <conditionalFormatting sqref="L277:L285">
    <cfRule type="cellIs" dxfId="692" priority="173" stopIfTrue="1" operator="lessThan">
      <formula>0</formula>
    </cfRule>
  </conditionalFormatting>
  <conditionalFormatting sqref="L287:L295">
    <cfRule type="cellIs" dxfId="691" priority="172" stopIfTrue="1" operator="lessThan">
      <formula>0</formula>
    </cfRule>
  </conditionalFormatting>
  <conditionalFormatting sqref="L287:L295">
    <cfRule type="cellIs" dxfId="690" priority="171" stopIfTrue="1" operator="lessThan">
      <formula>0</formula>
    </cfRule>
  </conditionalFormatting>
  <conditionalFormatting sqref="L287:L295">
    <cfRule type="cellIs" dxfId="689" priority="170" stopIfTrue="1" operator="lessThan">
      <formula>0</formula>
    </cfRule>
  </conditionalFormatting>
  <conditionalFormatting sqref="L297:L305">
    <cfRule type="cellIs" dxfId="688" priority="169" stopIfTrue="1" operator="lessThan">
      <formula>0</formula>
    </cfRule>
  </conditionalFormatting>
  <conditionalFormatting sqref="L297:L305">
    <cfRule type="cellIs" dxfId="687" priority="168" stopIfTrue="1" operator="lessThan">
      <formula>0</formula>
    </cfRule>
  </conditionalFormatting>
  <conditionalFormatting sqref="L297:L305">
    <cfRule type="cellIs" dxfId="686" priority="167" stopIfTrue="1" operator="lessThan">
      <formula>0</formula>
    </cfRule>
  </conditionalFormatting>
  <conditionalFormatting sqref="L307:L315">
    <cfRule type="cellIs" dxfId="685" priority="166" stopIfTrue="1" operator="lessThan">
      <formula>0</formula>
    </cfRule>
  </conditionalFormatting>
  <conditionalFormatting sqref="L307:L315">
    <cfRule type="cellIs" dxfId="684" priority="165" stopIfTrue="1" operator="lessThan">
      <formula>0</formula>
    </cfRule>
  </conditionalFormatting>
  <conditionalFormatting sqref="L307:L315">
    <cfRule type="cellIs" dxfId="683" priority="164" stopIfTrue="1" operator="lessThan">
      <formula>0</formula>
    </cfRule>
  </conditionalFormatting>
  <conditionalFormatting sqref="L317:L325">
    <cfRule type="cellIs" dxfId="682" priority="163" stopIfTrue="1" operator="lessThan">
      <formula>0</formula>
    </cfRule>
  </conditionalFormatting>
  <conditionalFormatting sqref="L317:L325">
    <cfRule type="cellIs" dxfId="681" priority="162" stopIfTrue="1" operator="lessThan">
      <formula>0</formula>
    </cfRule>
  </conditionalFormatting>
  <conditionalFormatting sqref="L317:L325">
    <cfRule type="cellIs" dxfId="680" priority="161" stopIfTrue="1" operator="lessThan">
      <formula>0</formula>
    </cfRule>
  </conditionalFormatting>
  <conditionalFormatting sqref="H336 J336 L336 H346 J346 L346 H356 J356 L356 H366 J366 L366 F336 F346 F356">
    <cfRule type="cellIs" dxfId="679" priority="160" stopIfTrue="1" operator="lessThan">
      <formula>0</formula>
    </cfRule>
  </conditionalFormatting>
  <conditionalFormatting sqref="F327:F335">
    <cfRule type="cellIs" dxfId="678" priority="159" stopIfTrue="1" operator="lessThan">
      <formula>0</formula>
    </cfRule>
  </conditionalFormatting>
  <conditionalFormatting sqref="F327:F335">
    <cfRule type="cellIs" dxfId="677" priority="158" stopIfTrue="1" operator="lessThan">
      <formula>0</formula>
    </cfRule>
  </conditionalFormatting>
  <conditionalFormatting sqref="F327:F335">
    <cfRule type="cellIs" dxfId="676" priority="157" stopIfTrue="1" operator="lessThan">
      <formula>0</formula>
    </cfRule>
  </conditionalFormatting>
  <conditionalFormatting sqref="F337:F345">
    <cfRule type="cellIs" dxfId="675" priority="156" stopIfTrue="1" operator="lessThan">
      <formula>0</formula>
    </cfRule>
  </conditionalFormatting>
  <conditionalFormatting sqref="F337:F345">
    <cfRule type="cellIs" dxfId="674" priority="155" stopIfTrue="1" operator="lessThan">
      <formula>0</formula>
    </cfRule>
  </conditionalFormatting>
  <conditionalFormatting sqref="F337:F345">
    <cfRule type="cellIs" dxfId="673" priority="154" stopIfTrue="1" operator="lessThan">
      <formula>0</formula>
    </cfRule>
  </conditionalFormatting>
  <conditionalFormatting sqref="F347:F355">
    <cfRule type="cellIs" dxfId="672" priority="153" stopIfTrue="1" operator="lessThan">
      <formula>0</formula>
    </cfRule>
  </conditionalFormatting>
  <conditionalFormatting sqref="F347:F355">
    <cfRule type="cellIs" dxfId="671" priority="152" stopIfTrue="1" operator="lessThan">
      <formula>0</formula>
    </cfRule>
  </conditionalFormatting>
  <conditionalFormatting sqref="F347:F355">
    <cfRule type="cellIs" dxfId="670" priority="151" stopIfTrue="1" operator="lessThan">
      <formula>0</formula>
    </cfRule>
  </conditionalFormatting>
  <conditionalFormatting sqref="F366">
    <cfRule type="cellIs" dxfId="669" priority="150" stopIfTrue="1" operator="lessThan">
      <formula>0</formula>
    </cfRule>
  </conditionalFormatting>
  <conditionalFormatting sqref="F357:F365">
    <cfRule type="cellIs" dxfId="668" priority="149" stopIfTrue="1" operator="lessThan">
      <formula>0</formula>
    </cfRule>
  </conditionalFormatting>
  <conditionalFormatting sqref="F357:F365">
    <cfRule type="cellIs" dxfId="667" priority="148" stopIfTrue="1" operator="lessThan">
      <formula>0</formula>
    </cfRule>
  </conditionalFormatting>
  <conditionalFormatting sqref="F357:F365">
    <cfRule type="cellIs" dxfId="666" priority="147" stopIfTrue="1" operator="lessThan">
      <formula>0</formula>
    </cfRule>
  </conditionalFormatting>
  <conditionalFormatting sqref="F367:F375">
    <cfRule type="cellIs" dxfId="665" priority="146" stopIfTrue="1" operator="lessThan">
      <formula>0</formula>
    </cfRule>
  </conditionalFormatting>
  <conditionalFormatting sqref="F367:F375">
    <cfRule type="cellIs" dxfId="664" priority="145" stopIfTrue="1" operator="lessThan">
      <formula>0</formula>
    </cfRule>
  </conditionalFormatting>
  <conditionalFormatting sqref="F367:F375">
    <cfRule type="cellIs" dxfId="663" priority="144" stopIfTrue="1" operator="lessThan">
      <formula>0</formula>
    </cfRule>
  </conditionalFormatting>
  <conditionalFormatting sqref="H327:H335">
    <cfRule type="cellIs" dxfId="662" priority="143" stopIfTrue="1" operator="lessThan">
      <formula>0</formula>
    </cfRule>
  </conditionalFormatting>
  <conditionalFormatting sqref="H327:H335">
    <cfRule type="cellIs" dxfId="661" priority="142" stopIfTrue="1" operator="lessThan">
      <formula>0</formula>
    </cfRule>
  </conditionalFormatting>
  <conditionalFormatting sqref="H327:H335">
    <cfRule type="cellIs" dxfId="660" priority="141" stopIfTrue="1" operator="lessThan">
      <formula>0</formula>
    </cfRule>
  </conditionalFormatting>
  <conditionalFormatting sqref="H337:H345">
    <cfRule type="cellIs" dxfId="659" priority="140" stopIfTrue="1" operator="lessThan">
      <formula>0</formula>
    </cfRule>
  </conditionalFormatting>
  <conditionalFormatting sqref="H337:H345">
    <cfRule type="cellIs" dxfId="658" priority="139" stopIfTrue="1" operator="lessThan">
      <formula>0</formula>
    </cfRule>
  </conditionalFormatting>
  <conditionalFormatting sqref="H337:H345">
    <cfRule type="cellIs" dxfId="657" priority="138" stopIfTrue="1" operator="lessThan">
      <formula>0</formula>
    </cfRule>
  </conditionalFormatting>
  <conditionalFormatting sqref="H347:H355">
    <cfRule type="cellIs" dxfId="656" priority="137" stopIfTrue="1" operator="lessThan">
      <formula>0</formula>
    </cfRule>
  </conditionalFormatting>
  <conditionalFormatting sqref="H347:H355">
    <cfRule type="cellIs" dxfId="655" priority="136" stopIfTrue="1" operator="lessThan">
      <formula>0</formula>
    </cfRule>
  </conditionalFormatting>
  <conditionalFormatting sqref="H347:H355">
    <cfRule type="cellIs" dxfId="654" priority="135" stopIfTrue="1" operator="lessThan">
      <formula>0</formula>
    </cfRule>
  </conditionalFormatting>
  <conditionalFormatting sqref="H357:H365">
    <cfRule type="cellIs" dxfId="653" priority="134" stopIfTrue="1" operator="lessThan">
      <formula>0</formula>
    </cfRule>
  </conditionalFormatting>
  <conditionalFormatting sqref="H357:H365">
    <cfRule type="cellIs" dxfId="652" priority="133" stopIfTrue="1" operator="lessThan">
      <formula>0</formula>
    </cfRule>
  </conditionalFormatting>
  <conditionalFormatting sqref="H357:H365">
    <cfRule type="cellIs" dxfId="651" priority="132" stopIfTrue="1" operator="lessThan">
      <formula>0</formula>
    </cfRule>
  </conditionalFormatting>
  <conditionalFormatting sqref="H367:H375">
    <cfRule type="cellIs" dxfId="650" priority="131" stopIfTrue="1" operator="lessThan">
      <formula>0</formula>
    </cfRule>
  </conditionalFormatting>
  <conditionalFormatting sqref="H367:H375">
    <cfRule type="cellIs" dxfId="649" priority="130" stopIfTrue="1" operator="lessThan">
      <formula>0</formula>
    </cfRule>
  </conditionalFormatting>
  <conditionalFormatting sqref="H367:H375">
    <cfRule type="cellIs" dxfId="648" priority="129" stopIfTrue="1" operator="lessThan">
      <formula>0</formula>
    </cfRule>
  </conditionalFormatting>
  <conditionalFormatting sqref="J327:J335">
    <cfRule type="cellIs" dxfId="647" priority="128" stopIfTrue="1" operator="lessThan">
      <formula>0</formula>
    </cfRule>
  </conditionalFormatting>
  <conditionalFormatting sqref="J327:J335">
    <cfRule type="cellIs" dxfId="646" priority="127" stopIfTrue="1" operator="lessThan">
      <formula>0</formula>
    </cfRule>
  </conditionalFormatting>
  <conditionalFormatting sqref="J327:J335">
    <cfRule type="cellIs" dxfId="645" priority="126" stopIfTrue="1" operator="lessThan">
      <formula>0</formula>
    </cfRule>
  </conditionalFormatting>
  <conditionalFormatting sqref="J337:J345">
    <cfRule type="cellIs" dxfId="644" priority="125" stopIfTrue="1" operator="lessThan">
      <formula>0</formula>
    </cfRule>
  </conditionalFormatting>
  <conditionalFormatting sqref="J337:J345">
    <cfRule type="cellIs" dxfId="643" priority="124" stopIfTrue="1" operator="lessThan">
      <formula>0</formula>
    </cfRule>
  </conditionalFormatting>
  <conditionalFormatting sqref="J337:J345">
    <cfRule type="cellIs" dxfId="642" priority="123" stopIfTrue="1" operator="lessThan">
      <formula>0</formula>
    </cfRule>
  </conditionalFormatting>
  <conditionalFormatting sqref="J347:J355">
    <cfRule type="cellIs" dxfId="641" priority="122" stopIfTrue="1" operator="lessThan">
      <formula>0</formula>
    </cfRule>
  </conditionalFormatting>
  <conditionalFormatting sqref="J347:J355">
    <cfRule type="cellIs" dxfId="640" priority="121" stopIfTrue="1" operator="lessThan">
      <formula>0</formula>
    </cfRule>
  </conditionalFormatting>
  <conditionalFormatting sqref="J347:J355">
    <cfRule type="cellIs" dxfId="639" priority="120" stopIfTrue="1" operator="lessThan">
      <formula>0</formula>
    </cfRule>
  </conditionalFormatting>
  <conditionalFormatting sqref="J357:J365">
    <cfRule type="cellIs" dxfId="638" priority="119" stopIfTrue="1" operator="lessThan">
      <formula>0</formula>
    </cfRule>
  </conditionalFormatting>
  <conditionalFormatting sqref="J357:J365">
    <cfRule type="cellIs" dxfId="637" priority="118" stopIfTrue="1" operator="lessThan">
      <formula>0</formula>
    </cfRule>
  </conditionalFormatting>
  <conditionalFormatting sqref="J357:J365">
    <cfRule type="cellIs" dxfId="636" priority="117" stopIfTrue="1" operator="lessThan">
      <formula>0</formula>
    </cfRule>
  </conditionalFormatting>
  <conditionalFormatting sqref="J367:J375">
    <cfRule type="cellIs" dxfId="635" priority="116" stopIfTrue="1" operator="lessThan">
      <formula>0</formula>
    </cfRule>
  </conditionalFormatting>
  <conditionalFormatting sqref="J367:J375">
    <cfRule type="cellIs" dxfId="634" priority="115" stopIfTrue="1" operator="lessThan">
      <formula>0</formula>
    </cfRule>
  </conditionalFormatting>
  <conditionalFormatting sqref="J367:J375">
    <cfRule type="cellIs" dxfId="633" priority="114" stopIfTrue="1" operator="lessThan">
      <formula>0</formula>
    </cfRule>
  </conditionalFormatting>
  <conditionalFormatting sqref="L327:L335">
    <cfRule type="cellIs" dxfId="632" priority="113" stopIfTrue="1" operator="lessThan">
      <formula>0</formula>
    </cfRule>
  </conditionalFormatting>
  <conditionalFormatting sqref="L327:L335">
    <cfRule type="cellIs" dxfId="631" priority="112" stopIfTrue="1" operator="lessThan">
      <formula>0</formula>
    </cfRule>
  </conditionalFormatting>
  <conditionalFormatting sqref="L327:L335">
    <cfRule type="cellIs" dxfId="630" priority="111" stopIfTrue="1" operator="lessThan">
      <formula>0</formula>
    </cfRule>
  </conditionalFormatting>
  <conditionalFormatting sqref="L337:L345">
    <cfRule type="cellIs" dxfId="629" priority="110" stopIfTrue="1" operator="lessThan">
      <formula>0</formula>
    </cfRule>
  </conditionalFormatting>
  <conditionalFormatting sqref="L337:L345">
    <cfRule type="cellIs" dxfId="628" priority="109" stopIfTrue="1" operator="lessThan">
      <formula>0</formula>
    </cfRule>
  </conditionalFormatting>
  <conditionalFormatting sqref="L337:L345">
    <cfRule type="cellIs" dxfId="627" priority="108" stopIfTrue="1" operator="lessThan">
      <formula>0</formula>
    </cfRule>
  </conditionalFormatting>
  <conditionalFormatting sqref="L347:L355">
    <cfRule type="cellIs" dxfId="626" priority="107" stopIfTrue="1" operator="lessThan">
      <formula>0</formula>
    </cfRule>
  </conditionalFormatting>
  <conditionalFormatting sqref="L347:L355">
    <cfRule type="cellIs" dxfId="625" priority="106" stopIfTrue="1" operator="lessThan">
      <formula>0</formula>
    </cfRule>
  </conditionalFormatting>
  <conditionalFormatting sqref="L347:L355">
    <cfRule type="cellIs" dxfId="624" priority="105" stopIfTrue="1" operator="lessThan">
      <formula>0</formula>
    </cfRule>
  </conditionalFormatting>
  <conditionalFormatting sqref="L357:L365">
    <cfRule type="cellIs" dxfId="623" priority="104" stopIfTrue="1" operator="lessThan">
      <formula>0</formula>
    </cfRule>
  </conditionalFormatting>
  <conditionalFormatting sqref="L357:L365">
    <cfRule type="cellIs" dxfId="622" priority="103" stopIfTrue="1" operator="lessThan">
      <formula>0</formula>
    </cfRule>
  </conditionalFormatting>
  <conditionalFormatting sqref="L357:L365">
    <cfRule type="cellIs" dxfId="621" priority="102" stopIfTrue="1" operator="lessThan">
      <formula>0</formula>
    </cfRule>
  </conditionalFormatting>
  <conditionalFormatting sqref="L367:L375">
    <cfRule type="cellIs" dxfId="620" priority="101" stopIfTrue="1" operator="lessThan">
      <formula>0</formula>
    </cfRule>
  </conditionalFormatting>
  <conditionalFormatting sqref="L367:L375">
    <cfRule type="cellIs" dxfId="619" priority="100" stopIfTrue="1" operator="lessThan">
      <formula>0</formula>
    </cfRule>
  </conditionalFormatting>
  <conditionalFormatting sqref="L367:L375">
    <cfRule type="cellIs" dxfId="618" priority="99" stopIfTrue="1" operator="lessThan">
      <formula>0</formula>
    </cfRule>
  </conditionalFormatting>
  <conditionalFormatting sqref="H86 J86 L86 H96 J96 L96 H106 J106 L106 H116 J116 L116 F86 F96 F106">
    <cfRule type="cellIs" dxfId="617" priority="98" stopIfTrue="1" operator="lessThan">
      <formula>0</formula>
    </cfRule>
  </conditionalFormatting>
  <conditionalFormatting sqref="F77:F85">
    <cfRule type="cellIs" dxfId="616" priority="97" stopIfTrue="1" operator="lessThan">
      <formula>0</formula>
    </cfRule>
  </conditionalFormatting>
  <conditionalFormatting sqref="F77:F85">
    <cfRule type="cellIs" dxfId="615" priority="96" stopIfTrue="1" operator="lessThan">
      <formula>0</formula>
    </cfRule>
  </conditionalFormatting>
  <conditionalFormatting sqref="F77:F85">
    <cfRule type="cellIs" dxfId="614" priority="95" stopIfTrue="1" operator="lessThan">
      <formula>0</formula>
    </cfRule>
  </conditionalFormatting>
  <conditionalFormatting sqref="F87:F95">
    <cfRule type="cellIs" dxfId="613" priority="94" stopIfTrue="1" operator="lessThan">
      <formula>0</formula>
    </cfRule>
  </conditionalFormatting>
  <conditionalFormatting sqref="F87:F95">
    <cfRule type="cellIs" dxfId="612" priority="93" stopIfTrue="1" operator="lessThan">
      <formula>0</formula>
    </cfRule>
  </conditionalFormatting>
  <conditionalFormatting sqref="F87:F95">
    <cfRule type="cellIs" dxfId="611" priority="92" stopIfTrue="1" operator="lessThan">
      <formula>0</formula>
    </cfRule>
  </conditionalFormatting>
  <conditionalFormatting sqref="F98:F105">
    <cfRule type="cellIs" dxfId="610" priority="91" stopIfTrue="1" operator="lessThan">
      <formula>0</formula>
    </cfRule>
  </conditionalFormatting>
  <conditionalFormatting sqref="F98:F105">
    <cfRule type="cellIs" dxfId="609" priority="90" stopIfTrue="1" operator="lessThan">
      <formula>0</formula>
    </cfRule>
  </conditionalFormatting>
  <conditionalFormatting sqref="F98:F105">
    <cfRule type="cellIs" dxfId="608" priority="89" stopIfTrue="1" operator="lessThan">
      <formula>0</formula>
    </cfRule>
  </conditionalFormatting>
  <conditionalFormatting sqref="F116">
    <cfRule type="cellIs" dxfId="607" priority="88" stopIfTrue="1" operator="lessThan">
      <formula>0</formula>
    </cfRule>
  </conditionalFormatting>
  <conditionalFormatting sqref="F108:F115">
    <cfRule type="cellIs" dxfId="606" priority="87" stopIfTrue="1" operator="lessThan">
      <formula>0</formula>
    </cfRule>
  </conditionalFormatting>
  <conditionalFormatting sqref="F108:F115">
    <cfRule type="cellIs" dxfId="605" priority="86" stopIfTrue="1" operator="lessThan">
      <formula>0</formula>
    </cfRule>
  </conditionalFormatting>
  <conditionalFormatting sqref="F108:F115">
    <cfRule type="cellIs" dxfId="604" priority="85" stopIfTrue="1" operator="lessThan">
      <formula>0</formula>
    </cfRule>
  </conditionalFormatting>
  <conditionalFormatting sqref="F118:F125">
    <cfRule type="cellIs" dxfId="603" priority="84" stopIfTrue="1" operator="lessThan">
      <formula>0</formula>
    </cfRule>
  </conditionalFormatting>
  <conditionalFormatting sqref="F118:F125">
    <cfRule type="cellIs" dxfId="602" priority="83" stopIfTrue="1" operator="lessThan">
      <formula>0</formula>
    </cfRule>
  </conditionalFormatting>
  <conditionalFormatting sqref="F118:F125">
    <cfRule type="cellIs" dxfId="601" priority="82" stopIfTrue="1" operator="lessThan">
      <formula>0</formula>
    </cfRule>
  </conditionalFormatting>
  <conditionalFormatting sqref="H77:H85">
    <cfRule type="cellIs" dxfId="600" priority="81" stopIfTrue="1" operator="lessThan">
      <formula>0</formula>
    </cfRule>
  </conditionalFormatting>
  <conditionalFormatting sqref="H77:H85">
    <cfRule type="cellIs" dxfId="599" priority="80" stopIfTrue="1" operator="lessThan">
      <formula>0</formula>
    </cfRule>
  </conditionalFormatting>
  <conditionalFormatting sqref="H77:H85">
    <cfRule type="cellIs" dxfId="598" priority="79" stopIfTrue="1" operator="lessThan">
      <formula>0</formula>
    </cfRule>
  </conditionalFormatting>
  <conditionalFormatting sqref="H87:H95">
    <cfRule type="cellIs" dxfId="597" priority="78" stopIfTrue="1" operator="lessThan">
      <formula>0</formula>
    </cfRule>
  </conditionalFormatting>
  <conditionalFormatting sqref="H87:H95">
    <cfRule type="cellIs" dxfId="596" priority="77" stopIfTrue="1" operator="lessThan">
      <formula>0</formula>
    </cfRule>
  </conditionalFormatting>
  <conditionalFormatting sqref="H87:H95">
    <cfRule type="cellIs" dxfId="595" priority="76" stopIfTrue="1" operator="lessThan">
      <formula>0</formula>
    </cfRule>
  </conditionalFormatting>
  <conditionalFormatting sqref="H98:H105">
    <cfRule type="cellIs" dxfId="594" priority="75" stopIfTrue="1" operator="lessThan">
      <formula>0</formula>
    </cfRule>
  </conditionalFormatting>
  <conditionalFormatting sqref="H98:H105">
    <cfRule type="cellIs" dxfId="593" priority="74" stopIfTrue="1" operator="lessThan">
      <formula>0</formula>
    </cfRule>
  </conditionalFormatting>
  <conditionalFormatting sqref="H98:H105">
    <cfRule type="cellIs" dxfId="592" priority="73" stopIfTrue="1" operator="lessThan">
      <formula>0</formula>
    </cfRule>
  </conditionalFormatting>
  <conditionalFormatting sqref="H108:H115">
    <cfRule type="cellIs" dxfId="591" priority="72" stopIfTrue="1" operator="lessThan">
      <formula>0</formula>
    </cfRule>
  </conditionalFormatting>
  <conditionalFormatting sqref="H108:H115">
    <cfRule type="cellIs" dxfId="590" priority="71" stopIfTrue="1" operator="lessThan">
      <formula>0</formula>
    </cfRule>
  </conditionalFormatting>
  <conditionalFormatting sqref="H108:H115">
    <cfRule type="cellIs" dxfId="589" priority="70" stopIfTrue="1" operator="lessThan">
      <formula>0</formula>
    </cfRule>
  </conditionalFormatting>
  <conditionalFormatting sqref="H118:H125">
    <cfRule type="cellIs" dxfId="588" priority="69" stopIfTrue="1" operator="lessThan">
      <formula>0</formula>
    </cfRule>
  </conditionalFormatting>
  <conditionalFormatting sqref="H118:H125">
    <cfRule type="cellIs" dxfId="587" priority="68" stopIfTrue="1" operator="lessThan">
      <formula>0</formula>
    </cfRule>
  </conditionalFormatting>
  <conditionalFormatting sqref="H118:H125">
    <cfRule type="cellIs" dxfId="586" priority="67" stopIfTrue="1" operator="lessThan">
      <formula>0</formula>
    </cfRule>
  </conditionalFormatting>
  <conditionalFormatting sqref="J77:J85">
    <cfRule type="cellIs" dxfId="585" priority="66" stopIfTrue="1" operator="lessThan">
      <formula>0</formula>
    </cfRule>
  </conditionalFormatting>
  <conditionalFormatting sqref="J77:J85">
    <cfRule type="cellIs" dxfId="584" priority="65" stopIfTrue="1" operator="lessThan">
      <formula>0</formula>
    </cfRule>
  </conditionalFormatting>
  <conditionalFormatting sqref="J77:J85">
    <cfRule type="cellIs" dxfId="583" priority="64" stopIfTrue="1" operator="lessThan">
      <formula>0</formula>
    </cfRule>
  </conditionalFormatting>
  <conditionalFormatting sqref="J87:J95">
    <cfRule type="cellIs" dxfId="582" priority="63" stopIfTrue="1" operator="lessThan">
      <formula>0</formula>
    </cfRule>
  </conditionalFormatting>
  <conditionalFormatting sqref="J87:J95">
    <cfRule type="cellIs" dxfId="581" priority="62" stopIfTrue="1" operator="lessThan">
      <formula>0</formula>
    </cfRule>
  </conditionalFormatting>
  <conditionalFormatting sqref="J87:J95">
    <cfRule type="cellIs" dxfId="580" priority="61" stopIfTrue="1" operator="lessThan">
      <formula>0</formula>
    </cfRule>
  </conditionalFormatting>
  <conditionalFormatting sqref="J98:J105">
    <cfRule type="cellIs" dxfId="579" priority="60" stopIfTrue="1" operator="lessThan">
      <formula>0</formula>
    </cfRule>
  </conditionalFormatting>
  <conditionalFormatting sqref="J98:J105">
    <cfRule type="cellIs" dxfId="578" priority="59" stopIfTrue="1" operator="lessThan">
      <formula>0</formula>
    </cfRule>
  </conditionalFormatting>
  <conditionalFormatting sqref="J98:J105">
    <cfRule type="cellIs" dxfId="577" priority="58" stopIfTrue="1" operator="lessThan">
      <formula>0</formula>
    </cfRule>
  </conditionalFormatting>
  <conditionalFormatting sqref="J108:J115">
    <cfRule type="cellIs" dxfId="576" priority="57" stopIfTrue="1" operator="lessThan">
      <formula>0</formula>
    </cfRule>
  </conditionalFormatting>
  <conditionalFormatting sqref="J108:J115">
    <cfRule type="cellIs" dxfId="575" priority="56" stopIfTrue="1" operator="lessThan">
      <formula>0</formula>
    </cfRule>
  </conditionalFormatting>
  <conditionalFormatting sqref="J108:J115">
    <cfRule type="cellIs" dxfId="574" priority="55" stopIfTrue="1" operator="lessThan">
      <formula>0</formula>
    </cfRule>
  </conditionalFormatting>
  <conditionalFormatting sqref="J118:J125">
    <cfRule type="cellIs" dxfId="573" priority="54" stopIfTrue="1" operator="lessThan">
      <formula>0</formula>
    </cfRule>
  </conditionalFormatting>
  <conditionalFormatting sqref="J118:J125">
    <cfRule type="cellIs" dxfId="572" priority="53" stopIfTrue="1" operator="lessThan">
      <formula>0</formula>
    </cfRule>
  </conditionalFormatting>
  <conditionalFormatting sqref="J118:J125">
    <cfRule type="cellIs" dxfId="571" priority="52" stopIfTrue="1" operator="lessThan">
      <formula>0</formula>
    </cfRule>
  </conditionalFormatting>
  <conditionalFormatting sqref="L77:L85">
    <cfRule type="cellIs" dxfId="570" priority="51" stopIfTrue="1" operator="lessThan">
      <formula>0</formula>
    </cfRule>
  </conditionalFormatting>
  <conditionalFormatting sqref="L77:L85">
    <cfRule type="cellIs" dxfId="569" priority="50" stopIfTrue="1" operator="lessThan">
      <formula>0</formula>
    </cfRule>
  </conditionalFormatting>
  <conditionalFormatting sqref="L77:L85">
    <cfRule type="cellIs" dxfId="568" priority="49" stopIfTrue="1" operator="lessThan">
      <formula>0</formula>
    </cfRule>
  </conditionalFormatting>
  <conditionalFormatting sqref="L87:L95">
    <cfRule type="cellIs" dxfId="567" priority="48" stopIfTrue="1" operator="lessThan">
      <formula>0</formula>
    </cfRule>
  </conditionalFormatting>
  <conditionalFormatting sqref="L87:L95">
    <cfRule type="cellIs" dxfId="566" priority="47" stopIfTrue="1" operator="lessThan">
      <formula>0</formula>
    </cfRule>
  </conditionalFormatting>
  <conditionalFormatting sqref="L87:L95">
    <cfRule type="cellIs" dxfId="565" priority="46" stopIfTrue="1" operator="lessThan">
      <formula>0</formula>
    </cfRule>
  </conditionalFormatting>
  <conditionalFormatting sqref="L98:L105">
    <cfRule type="cellIs" dxfId="564" priority="45" stopIfTrue="1" operator="lessThan">
      <formula>0</formula>
    </cfRule>
  </conditionalFormatting>
  <conditionalFormatting sqref="L98:L105">
    <cfRule type="cellIs" dxfId="563" priority="44" stopIfTrue="1" operator="lessThan">
      <formula>0</formula>
    </cfRule>
  </conditionalFormatting>
  <conditionalFormatting sqref="L98:L105">
    <cfRule type="cellIs" dxfId="562" priority="43" stopIfTrue="1" operator="lessThan">
      <formula>0</formula>
    </cfRule>
  </conditionalFormatting>
  <conditionalFormatting sqref="L108:L115">
    <cfRule type="cellIs" dxfId="561" priority="42" stopIfTrue="1" operator="lessThan">
      <formula>0</formula>
    </cfRule>
  </conditionalFormatting>
  <conditionalFormatting sqref="L108:L115">
    <cfRule type="cellIs" dxfId="560" priority="41" stopIfTrue="1" operator="lessThan">
      <formula>0</formula>
    </cfRule>
  </conditionalFormatting>
  <conditionalFormatting sqref="L108:L115">
    <cfRule type="cellIs" dxfId="559" priority="40" stopIfTrue="1" operator="lessThan">
      <formula>0</formula>
    </cfRule>
  </conditionalFormatting>
  <conditionalFormatting sqref="L118:L125">
    <cfRule type="cellIs" dxfId="558" priority="39" stopIfTrue="1" operator="lessThan">
      <formula>0</formula>
    </cfRule>
  </conditionalFormatting>
  <conditionalFormatting sqref="L118:L125">
    <cfRule type="cellIs" dxfId="557" priority="38" stopIfTrue="1" operator="lessThan">
      <formula>0</formula>
    </cfRule>
  </conditionalFormatting>
  <conditionalFormatting sqref="L118:L125">
    <cfRule type="cellIs" dxfId="556" priority="37" stopIfTrue="1" operator="lessThan">
      <formula>0</formula>
    </cfRule>
  </conditionalFormatting>
  <conditionalFormatting sqref="F107">
    <cfRule type="cellIs" dxfId="555" priority="36" stopIfTrue="1" operator="lessThan">
      <formula>0</formula>
    </cfRule>
  </conditionalFormatting>
  <conditionalFormatting sqref="F107">
    <cfRule type="cellIs" dxfId="554" priority="35" stopIfTrue="1" operator="lessThan">
      <formula>0</formula>
    </cfRule>
  </conditionalFormatting>
  <conditionalFormatting sqref="F107">
    <cfRule type="cellIs" dxfId="553" priority="34" stopIfTrue="1" operator="lessThan">
      <formula>0</formula>
    </cfRule>
  </conditionalFormatting>
  <conditionalFormatting sqref="H107">
    <cfRule type="cellIs" dxfId="552" priority="33" stopIfTrue="1" operator="lessThan">
      <formula>0</formula>
    </cfRule>
  </conditionalFormatting>
  <conditionalFormatting sqref="H107">
    <cfRule type="cellIs" dxfId="551" priority="32" stopIfTrue="1" operator="lessThan">
      <formula>0</formula>
    </cfRule>
  </conditionalFormatting>
  <conditionalFormatting sqref="H107">
    <cfRule type="cellIs" dxfId="550" priority="31" stopIfTrue="1" operator="lessThan">
      <formula>0</formula>
    </cfRule>
  </conditionalFormatting>
  <conditionalFormatting sqref="J107">
    <cfRule type="cellIs" dxfId="549" priority="30" stopIfTrue="1" operator="lessThan">
      <formula>0</formula>
    </cfRule>
  </conditionalFormatting>
  <conditionalFormatting sqref="J107">
    <cfRule type="cellIs" dxfId="548" priority="29" stopIfTrue="1" operator="lessThan">
      <formula>0</formula>
    </cfRule>
  </conditionalFormatting>
  <conditionalFormatting sqref="J107">
    <cfRule type="cellIs" dxfId="547" priority="28" stopIfTrue="1" operator="lessThan">
      <formula>0</formula>
    </cfRule>
  </conditionalFormatting>
  <conditionalFormatting sqref="L107">
    <cfRule type="cellIs" dxfId="546" priority="27" stopIfTrue="1" operator="lessThan">
      <formula>0</formula>
    </cfRule>
  </conditionalFormatting>
  <conditionalFormatting sqref="L107">
    <cfRule type="cellIs" dxfId="545" priority="26" stopIfTrue="1" operator="lessThan">
      <formula>0</formula>
    </cfRule>
  </conditionalFormatting>
  <conditionalFormatting sqref="L107">
    <cfRule type="cellIs" dxfId="544" priority="25" stopIfTrue="1" operator="lessThan">
      <formula>0</formula>
    </cfRule>
  </conditionalFormatting>
  <conditionalFormatting sqref="F117">
    <cfRule type="cellIs" dxfId="543" priority="24" stopIfTrue="1" operator="lessThan">
      <formula>0</formula>
    </cfRule>
  </conditionalFormatting>
  <conditionalFormatting sqref="F117">
    <cfRule type="cellIs" dxfId="542" priority="23" stopIfTrue="1" operator="lessThan">
      <formula>0</formula>
    </cfRule>
  </conditionalFormatting>
  <conditionalFormatting sqref="F117">
    <cfRule type="cellIs" dxfId="541" priority="22" stopIfTrue="1" operator="lessThan">
      <formula>0</formula>
    </cfRule>
  </conditionalFormatting>
  <conditionalFormatting sqref="H117">
    <cfRule type="cellIs" dxfId="540" priority="21" stopIfTrue="1" operator="lessThan">
      <formula>0</formula>
    </cfRule>
  </conditionalFormatting>
  <conditionalFormatting sqref="H117">
    <cfRule type="cellIs" dxfId="539" priority="20" stopIfTrue="1" operator="lessThan">
      <formula>0</formula>
    </cfRule>
  </conditionalFormatting>
  <conditionalFormatting sqref="H117">
    <cfRule type="cellIs" dxfId="538" priority="19" stopIfTrue="1" operator="lessThan">
      <formula>0</formula>
    </cfRule>
  </conditionalFormatting>
  <conditionalFormatting sqref="J117">
    <cfRule type="cellIs" dxfId="537" priority="18" stopIfTrue="1" operator="lessThan">
      <formula>0</formula>
    </cfRule>
  </conditionalFormatting>
  <conditionalFormatting sqref="J117">
    <cfRule type="cellIs" dxfId="536" priority="17" stopIfTrue="1" operator="lessThan">
      <formula>0</formula>
    </cfRule>
  </conditionalFormatting>
  <conditionalFormatting sqref="J117">
    <cfRule type="cellIs" dxfId="535" priority="16" stopIfTrue="1" operator="lessThan">
      <formula>0</formula>
    </cfRule>
  </conditionalFormatting>
  <conditionalFormatting sqref="L117">
    <cfRule type="cellIs" dxfId="534" priority="15" stopIfTrue="1" operator="lessThan">
      <formula>0</formula>
    </cfRule>
  </conditionalFormatting>
  <conditionalFormatting sqref="L117">
    <cfRule type="cellIs" dxfId="533" priority="14" stopIfTrue="1" operator="lessThan">
      <formula>0</formula>
    </cfRule>
  </conditionalFormatting>
  <conditionalFormatting sqref="L117">
    <cfRule type="cellIs" dxfId="532" priority="13" stopIfTrue="1" operator="lessThan">
      <formula>0</formula>
    </cfRule>
  </conditionalFormatting>
  <conditionalFormatting sqref="F97">
    <cfRule type="cellIs" dxfId="531" priority="12" stopIfTrue="1" operator="lessThan">
      <formula>0</formula>
    </cfRule>
  </conditionalFormatting>
  <conditionalFormatting sqref="F97">
    <cfRule type="cellIs" dxfId="530" priority="11" stopIfTrue="1" operator="lessThan">
      <formula>0</formula>
    </cfRule>
  </conditionalFormatting>
  <conditionalFormatting sqref="F97">
    <cfRule type="cellIs" dxfId="529" priority="10" stopIfTrue="1" operator="lessThan">
      <formula>0</formula>
    </cfRule>
  </conditionalFormatting>
  <conditionalFormatting sqref="H97">
    <cfRule type="cellIs" dxfId="528" priority="9" stopIfTrue="1" operator="lessThan">
      <formula>0</formula>
    </cfRule>
  </conditionalFormatting>
  <conditionalFormatting sqref="H97">
    <cfRule type="cellIs" dxfId="527" priority="8" stopIfTrue="1" operator="lessThan">
      <formula>0</formula>
    </cfRule>
  </conditionalFormatting>
  <conditionalFormatting sqref="H97">
    <cfRule type="cellIs" dxfId="526" priority="7" stopIfTrue="1" operator="lessThan">
      <formula>0</formula>
    </cfRule>
  </conditionalFormatting>
  <conditionalFormatting sqref="J97">
    <cfRule type="cellIs" dxfId="525" priority="6" stopIfTrue="1" operator="lessThan">
      <formula>0</formula>
    </cfRule>
  </conditionalFormatting>
  <conditionalFormatting sqref="J97">
    <cfRule type="cellIs" dxfId="524" priority="5" stopIfTrue="1" operator="lessThan">
      <formula>0</formula>
    </cfRule>
  </conditionalFormatting>
  <conditionalFormatting sqref="J97">
    <cfRule type="cellIs" dxfId="523" priority="4" stopIfTrue="1" operator="lessThan">
      <formula>0</formula>
    </cfRule>
  </conditionalFormatting>
  <conditionalFormatting sqref="L97">
    <cfRule type="cellIs" dxfId="522" priority="3" stopIfTrue="1" operator="lessThan">
      <formula>0</formula>
    </cfRule>
  </conditionalFormatting>
  <conditionalFormatting sqref="L97">
    <cfRule type="cellIs" dxfId="521" priority="2" stopIfTrue="1" operator="lessThan">
      <formula>0</formula>
    </cfRule>
  </conditionalFormatting>
  <conditionalFormatting sqref="L97">
    <cfRule type="cellIs" dxfId="520" priority="1" stopIfTrue="1" operator="lessThan">
      <formula>0</formula>
    </cfRule>
  </conditionalFormatting>
  <printOptions horizontalCentered="1"/>
  <pageMargins left="0.1" right="0.1" top="0.33" bottom="0.35" header="0.33" footer="0.12"/>
  <pageSetup scale="71" fitToHeight="17"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
 </oddFooter>
  </headerFooter>
  <rowBreaks count="17" manualBreakCount="17">
    <brk id="26" max="11" man="1"/>
    <brk id="76" max="11" man="1"/>
    <brk id="126" max="11" man="1"/>
    <brk id="176" max="11" man="1"/>
    <brk id="226" max="11" man="1"/>
    <brk id="276" max="11" man="1"/>
    <brk id="326" max="11" man="1"/>
    <brk id="376" max="11" man="1"/>
    <brk id="426" max="11" man="1"/>
    <brk id="476" max="11" man="1"/>
    <brk id="526" max="11" man="1"/>
    <brk id="576" max="11" man="1"/>
    <brk id="626" max="11" man="1"/>
    <brk id="676" max="11" man="1"/>
    <brk id="726" max="11" man="1"/>
    <brk id="776" max="11" man="1"/>
    <brk id="826"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34998626667073579"/>
  </sheetPr>
  <dimension ref="E5:F611"/>
  <sheetViews>
    <sheetView view="pageBreakPreview" zoomScaleNormal="100" zoomScaleSheetLayoutView="100" workbookViewId="0"/>
  </sheetViews>
  <sheetFormatPr defaultRowHeight="12.75" x14ac:dyDescent="0.2"/>
  <cols>
    <col min="5" max="5" width="9.140625" style="1"/>
    <col min="6" max="6" width="10.28515625" customWidth="1"/>
    <col min="16" max="16" width="10.28515625" customWidth="1"/>
  </cols>
  <sheetData>
    <row r="5" spans="6:6" x14ac:dyDescent="0.2">
      <c r="F5" s="1"/>
    </row>
    <row r="6" spans="6:6" x14ac:dyDescent="0.2">
      <c r="F6" s="1"/>
    </row>
    <row r="7" spans="6:6" x14ac:dyDescent="0.2">
      <c r="F7" s="1"/>
    </row>
    <row r="8" spans="6:6" x14ac:dyDescent="0.2">
      <c r="F8" s="1"/>
    </row>
    <row r="9" spans="6:6" x14ac:dyDescent="0.2">
      <c r="F9" s="1"/>
    </row>
    <row r="10" spans="6:6" x14ac:dyDescent="0.2">
      <c r="F10" s="1"/>
    </row>
    <row r="11" spans="6:6" x14ac:dyDescent="0.2">
      <c r="F11" s="1"/>
    </row>
    <row r="12" spans="6:6" x14ac:dyDescent="0.2">
      <c r="F12" s="1"/>
    </row>
    <row r="13" spans="6:6" x14ac:dyDescent="0.2">
      <c r="F13" s="1"/>
    </row>
    <row r="14" spans="6:6" x14ac:dyDescent="0.2">
      <c r="F14" s="1"/>
    </row>
    <row r="15" spans="6:6" x14ac:dyDescent="0.2">
      <c r="F15" s="1"/>
    </row>
    <row r="16" spans="6:6" x14ac:dyDescent="0.2">
      <c r="F16" s="1"/>
    </row>
    <row r="17" spans="6:6" x14ac:dyDescent="0.2">
      <c r="F17" s="1"/>
    </row>
    <row r="18" spans="6:6" x14ac:dyDescent="0.2">
      <c r="F18" s="1"/>
    </row>
    <row r="19" spans="6:6" x14ac:dyDescent="0.2">
      <c r="F19" s="1"/>
    </row>
    <row r="20" spans="6:6" x14ac:dyDescent="0.2">
      <c r="F20" s="1"/>
    </row>
    <row r="21" spans="6:6" x14ac:dyDescent="0.2">
      <c r="F21" s="1"/>
    </row>
    <row r="22" spans="6:6" x14ac:dyDescent="0.2">
      <c r="F22" s="1"/>
    </row>
    <row r="23" spans="6:6" x14ac:dyDescent="0.2">
      <c r="F23" s="1"/>
    </row>
    <row r="24" spans="6:6" x14ac:dyDescent="0.2">
      <c r="F24" s="1"/>
    </row>
    <row r="25" spans="6:6" x14ac:dyDescent="0.2">
      <c r="F25" s="1"/>
    </row>
    <row r="26" spans="6:6" x14ac:dyDescent="0.2">
      <c r="F26" s="1"/>
    </row>
    <row r="27" spans="6:6" x14ac:dyDescent="0.2">
      <c r="F27" s="1"/>
    </row>
    <row r="28" spans="6:6" x14ac:dyDescent="0.2">
      <c r="F28" s="1"/>
    </row>
    <row r="29" spans="6:6" x14ac:dyDescent="0.2">
      <c r="F29" s="1"/>
    </row>
    <row r="30" spans="6:6" x14ac:dyDescent="0.2">
      <c r="F30" s="1"/>
    </row>
    <row r="31" spans="6:6" x14ac:dyDescent="0.2">
      <c r="F31" s="1"/>
    </row>
    <row r="32" spans="6:6" x14ac:dyDescent="0.2">
      <c r="F32" s="1"/>
    </row>
    <row r="33" spans="6:6" x14ac:dyDescent="0.2">
      <c r="F33" s="1"/>
    </row>
    <row r="34" spans="6:6" x14ac:dyDescent="0.2">
      <c r="F34" s="1"/>
    </row>
    <row r="35" spans="6:6" x14ac:dyDescent="0.2">
      <c r="F35" s="1"/>
    </row>
    <row r="36" spans="6:6" x14ac:dyDescent="0.2">
      <c r="F36" s="1"/>
    </row>
    <row r="37" spans="6:6" x14ac:dyDescent="0.2">
      <c r="F37" s="1"/>
    </row>
    <row r="38" spans="6:6" x14ac:dyDescent="0.2">
      <c r="F38" s="1"/>
    </row>
    <row r="39" spans="6:6" x14ac:dyDescent="0.2">
      <c r="F39" s="1"/>
    </row>
    <row r="40" spans="6:6" x14ac:dyDescent="0.2">
      <c r="F40" s="1"/>
    </row>
    <row r="41" spans="6:6" x14ac:dyDescent="0.2">
      <c r="F41" s="1"/>
    </row>
    <row r="42" spans="6:6" x14ac:dyDescent="0.2">
      <c r="F42" s="1"/>
    </row>
    <row r="43" spans="6:6" x14ac:dyDescent="0.2">
      <c r="F43" s="1"/>
    </row>
    <row r="44" spans="6:6" x14ac:dyDescent="0.2">
      <c r="F44" s="1"/>
    </row>
    <row r="45" spans="6:6" x14ac:dyDescent="0.2">
      <c r="F45" s="1"/>
    </row>
    <row r="46" spans="6:6" x14ac:dyDescent="0.2">
      <c r="F46" s="1"/>
    </row>
    <row r="47" spans="6:6" x14ac:dyDescent="0.2">
      <c r="F47" s="1"/>
    </row>
    <row r="48" spans="6:6" x14ac:dyDescent="0.2">
      <c r="F48" s="1"/>
    </row>
    <row r="49" spans="6:6" x14ac:dyDescent="0.2">
      <c r="F49" s="1"/>
    </row>
    <row r="50" spans="6:6" x14ac:dyDescent="0.2">
      <c r="F50" s="1"/>
    </row>
    <row r="51" spans="6:6" x14ac:dyDescent="0.2">
      <c r="F51" s="1"/>
    </row>
    <row r="52" spans="6:6" x14ac:dyDescent="0.2">
      <c r="F52" s="1"/>
    </row>
    <row r="53" spans="6:6" x14ac:dyDescent="0.2">
      <c r="F53" s="1"/>
    </row>
    <row r="54" spans="6:6" x14ac:dyDescent="0.2">
      <c r="F54" s="1"/>
    </row>
    <row r="55" spans="6:6" x14ac:dyDescent="0.2">
      <c r="F55" s="1"/>
    </row>
    <row r="56" spans="6:6" x14ac:dyDescent="0.2">
      <c r="F56" s="1"/>
    </row>
    <row r="57" spans="6:6" x14ac:dyDescent="0.2">
      <c r="F57" s="1"/>
    </row>
    <row r="58" spans="6:6" x14ac:dyDescent="0.2">
      <c r="F58" s="1"/>
    </row>
    <row r="59" spans="6:6" x14ac:dyDescent="0.2">
      <c r="F59" s="1"/>
    </row>
    <row r="60" spans="6:6" x14ac:dyDescent="0.2">
      <c r="F60" s="1"/>
    </row>
    <row r="61" spans="6:6" x14ac:dyDescent="0.2">
      <c r="F61" s="1"/>
    </row>
    <row r="62" spans="6:6" x14ac:dyDescent="0.2">
      <c r="F62" s="1"/>
    </row>
    <row r="63" spans="6:6" x14ac:dyDescent="0.2">
      <c r="F63" s="1"/>
    </row>
    <row r="64" spans="6:6" x14ac:dyDescent="0.2">
      <c r="F64" s="1"/>
    </row>
    <row r="65" spans="6:6" x14ac:dyDescent="0.2">
      <c r="F65" s="1"/>
    </row>
    <row r="66" spans="6:6" x14ac:dyDescent="0.2">
      <c r="F66" s="1"/>
    </row>
    <row r="67" spans="6:6" x14ac:dyDescent="0.2">
      <c r="F67" s="1"/>
    </row>
    <row r="68" spans="6:6" x14ac:dyDescent="0.2">
      <c r="F68" s="1"/>
    </row>
    <row r="69" spans="6:6" x14ac:dyDescent="0.2">
      <c r="F69" s="1"/>
    </row>
    <row r="70" spans="6:6" x14ac:dyDescent="0.2">
      <c r="F70" s="1"/>
    </row>
    <row r="71" spans="6:6" x14ac:dyDescent="0.2">
      <c r="F71" s="1"/>
    </row>
    <row r="72" spans="6:6" x14ac:dyDescent="0.2">
      <c r="F72" s="1"/>
    </row>
    <row r="73" spans="6:6" x14ac:dyDescent="0.2">
      <c r="F73" s="1"/>
    </row>
    <row r="74" spans="6:6" x14ac:dyDescent="0.2">
      <c r="F74" s="1"/>
    </row>
    <row r="75" spans="6:6" x14ac:dyDescent="0.2">
      <c r="F75" s="1"/>
    </row>
    <row r="76" spans="6:6" x14ac:dyDescent="0.2">
      <c r="F76" s="1"/>
    </row>
    <row r="77" spans="6:6" x14ac:dyDescent="0.2">
      <c r="F77" s="1"/>
    </row>
    <row r="78" spans="6:6" x14ac:dyDescent="0.2">
      <c r="F78" s="1"/>
    </row>
    <row r="79" spans="6:6" x14ac:dyDescent="0.2">
      <c r="F79" s="1"/>
    </row>
    <row r="80" spans="6:6" x14ac:dyDescent="0.2">
      <c r="F80" s="1"/>
    </row>
    <row r="81" spans="6:6" x14ac:dyDescent="0.2">
      <c r="F81" s="1"/>
    </row>
    <row r="82" spans="6:6" x14ac:dyDescent="0.2">
      <c r="F82" s="1"/>
    </row>
    <row r="83" spans="6:6" x14ac:dyDescent="0.2">
      <c r="F83" s="1"/>
    </row>
    <row r="84" spans="6:6" x14ac:dyDescent="0.2">
      <c r="F84" s="1"/>
    </row>
    <row r="85" spans="6:6" x14ac:dyDescent="0.2">
      <c r="F85" s="1"/>
    </row>
    <row r="86" spans="6:6" x14ac:dyDescent="0.2">
      <c r="F86" s="1"/>
    </row>
    <row r="87" spans="6:6" x14ac:dyDescent="0.2">
      <c r="F87" s="1"/>
    </row>
    <row r="88" spans="6:6" x14ac:dyDescent="0.2">
      <c r="F88" s="1"/>
    </row>
    <row r="89" spans="6:6" x14ac:dyDescent="0.2">
      <c r="F89" s="1"/>
    </row>
    <row r="90" spans="6:6" x14ac:dyDescent="0.2">
      <c r="F90" s="1"/>
    </row>
    <row r="91" spans="6:6" x14ac:dyDescent="0.2">
      <c r="F91" s="1"/>
    </row>
    <row r="92" spans="6:6" x14ac:dyDescent="0.2">
      <c r="F92" s="1"/>
    </row>
    <row r="93" spans="6:6" x14ac:dyDescent="0.2">
      <c r="F93" s="1"/>
    </row>
    <row r="94" spans="6:6" x14ac:dyDescent="0.2">
      <c r="F94" s="1"/>
    </row>
    <row r="95" spans="6:6" x14ac:dyDescent="0.2">
      <c r="F95" s="1"/>
    </row>
    <row r="96" spans="6:6" x14ac:dyDescent="0.2">
      <c r="F96" s="1"/>
    </row>
    <row r="97" spans="6:6" x14ac:dyDescent="0.2">
      <c r="F97" s="1"/>
    </row>
    <row r="98" spans="6:6" x14ac:dyDescent="0.2">
      <c r="F98" s="1"/>
    </row>
    <row r="99" spans="6:6" x14ac:dyDescent="0.2">
      <c r="F99" s="1"/>
    </row>
    <row r="100" spans="6:6" x14ac:dyDescent="0.2">
      <c r="F100" s="1"/>
    </row>
    <row r="101" spans="6:6" x14ac:dyDescent="0.2">
      <c r="F101" s="1"/>
    </row>
    <row r="102" spans="6:6" x14ac:dyDescent="0.2">
      <c r="F102" s="1"/>
    </row>
    <row r="103" spans="6:6" x14ac:dyDescent="0.2">
      <c r="F103" s="1"/>
    </row>
    <row r="104" spans="6:6" x14ac:dyDescent="0.2">
      <c r="F104" s="1"/>
    </row>
    <row r="105" spans="6:6" x14ac:dyDescent="0.2">
      <c r="F105" s="1"/>
    </row>
    <row r="106" spans="6:6" x14ac:dyDescent="0.2">
      <c r="F106" s="1"/>
    </row>
    <row r="107" spans="6:6" x14ac:dyDescent="0.2">
      <c r="F107" s="1"/>
    </row>
    <row r="108" spans="6:6" x14ac:dyDescent="0.2">
      <c r="F108" s="1"/>
    </row>
    <row r="109" spans="6:6" x14ac:dyDescent="0.2">
      <c r="F109" s="1"/>
    </row>
    <row r="110" spans="6:6" x14ac:dyDescent="0.2">
      <c r="F110" s="1"/>
    </row>
    <row r="111" spans="6:6" x14ac:dyDescent="0.2">
      <c r="F111" s="1"/>
    </row>
    <row r="112" spans="6:6" x14ac:dyDescent="0.2">
      <c r="F112" s="1"/>
    </row>
    <row r="113" spans="6:6" x14ac:dyDescent="0.2">
      <c r="F113" s="1"/>
    </row>
    <row r="114" spans="6:6" x14ac:dyDescent="0.2">
      <c r="F114" s="1"/>
    </row>
    <row r="115" spans="6:6" x14ac:dyDescent="0.2">
      <c r="F115" s="1"/>
    </row>
    <row r="116" spans="6:6" x14ac:dyDescent="0.2">
      <c r="F116" s="1"/>
    </row>
    <row r="117" spans="6:6" x14ac:dyDescent="0.2">
      <c r="F117" s="1"/>
    </row>
    <row r="118" spans="6:6" x14ac:dyDescent="0.2">
      <c r="F118" s="1"/>
    </row>
    <row r="119" spans="6:6" x14ac:dyDescent="0.2">
      <c r="F119" s="1"/>
    </row>
    <row r="120" spans="6:6" x14ac:dyDescent="0.2">
      <c r="F120" s="1"/>
    </row>
    <row r="121" spans="6:6" x14ac:dyDescent="0.2">
      <c r="F121" s="1"/>
    </row>
    <row r="122" spans="6:6" x14ac:dyDescent="0.2">
      <c r="F122" s="1"/>
    </row>
    <row r="123" spans="6:6" x14ac:dyDescent="0.2">
      <c r="F123" s="1"/>
    </row>
    <row r="124" spans="6:6" x14ac:dyDescent="0.2">
      <c r="F124" s="1"/>
    </row>
    <row r="125" spans="6:6" x14ac:dyDescent="0.2">
      <c r="F125" s="1"/>
    </row>
    <row r="126" spans="6:6" x14ac:dyDescent="0.2">
      <c r="F126" s="1"/>
    </row>
    <row r="127" spans="6:6" x14ac:dyDescent="0.2">
      <c r="F127" s="1"/>
    </row>
    <row r="128" spans="6:6" x14ac:dyDescent="0.2">
      <c r="F128" s="1"/>
    </row>
    <row r="129" spans="6:6" x14ac:dyDescent="0.2">
      <c r="F129" s="1"/>
    </row>
    <row r="130" spans="6:6" x14ac:dyDescent="0.2">
      <c r="F130" s="1"/>
    </row>
    <row r="131" spans="6:6" x14ac:dyDescent="0.2">
      <c r="F131" s="1"/>
    </row>
    <row r="132" spans="6:6" x14ac:dyDescent="0.2">
      <c r="F132" s="1"/>
    </row>
    <row r="133" spans="6:6" x14ac:dyDescent="0.2">
      <c r="F133" s="1"/>
    </row>
    <row r="134" spans="6:6" x14ac:dyDescent="0.2">
      <c r="F134" s="1"/>
    </row>
    <row r="135" spans="6:6" x14ac:dyDescent="0.2">
      <c r="F135" s="1"/>
    </row>
    <row r="136" spans="6:6" x14ac:dyDescent="0.2">
      <c r="F136" s="1"/>
    </row>
    <row r="137" spans="6:6" x14ac:dyDescent="0.2">
      <c r="F137" s="1"/>
    </row>
    <row r="138" spans="6:6" x14ac:dyDescent="0.2">
      <c r="F138" s="1"/>
    </row>
    <row r="139" spans="6:6" x14ac:dyDescent="0.2">
      <c r="F139" s="1"/>
    </row>
    <row r="140" spans="6:6" x14ac:dyDescent="0.2">
      <c r="F140" s="1"/>
    </row>
    <row r="141" spans="6:6" x14ac:dyDescent="0.2">
      <c r="F141" s="1"/>
    </row>
    <row r="142" spans="6:6" x14ac:dyDescent="0.2">
      <c r="F142" s="1"/>
    </row>
    <row r="143" spans="6:6" x14ac:dyDescent="0.2">
      <c r="F143" s="1"/>
    </row>
    <row r="144" spans="6:6" x14ac:dyDescent="0.2">
      <c r="F144" s="1"/>
    </row>
    <row r="145" spans="6:6" x14ac:dyDescent="0.2">
      <c r="F145" s="1"/>
    </row>
    <row r="146" spans="6:6" x14ac:dyDescent="0.2">
      <c r="F146" s="1"/>
    </row>
    <row r="147" spans="6:6" x14ac:dyDescent="0.2">
      <c r="F147" s="1"/>
    </row>
    <row r="148" spans="6:6" x14ac:dyDescent="0.2">
      <c r="F148" s="1"/>
    </row>
    <row r="149" spans="6:6" x14ac:dyDescent="0.2">
      <c r="F149" s="1"/>
    </row>
    <row r="150" spans="6:6" x14ac:dyDescent="0.2">
      <c r="F150" s="1"/>
    </row>
    <row r="151" spans="6:6" x14ac:dyDescent="0.2">
      <c r="F151" s="1"/>
    </row>
    <row r="152" spans="6:6" x14ac:dyDescent="0.2">
      <c r="F152" s="1"/>
    </row>
    <row r="153" spans="6:6" x14ac:dyDescent="0.2">
      <c r="F153" s="1"/>
    </row>
    <row r="154" spans="6:6" x14ac:dyDescent="0.2">
      <c r="F154" s="1"/>
    </row>
    <row r="155" spans="6:6" x14ac:dyDescent="0.2">
      <c r="F155" s="1"/>
    </row>
    <row r="156" spans="6:6" x14ac:dyDescent="0.2">
      <c r="F156" s="1"/>
    </row>
    <row r="157" spans="6:6" x14ac:dyDescent="0.2">
      <c r="F157" s="1"/>
    </row>
    <row r="158" spans="6:6" x14ac:dyDescent="0.2">
      <c r="F158" s="1"/>
    </row>
    <row r="159" spans="6:6" x14ac:dyDescent="0.2">
      <c r="F159" s="1"/>
    </row>
    <row r="160" spans="6:6" x14ac:dyDescent="0.2">
      <c r="F160" s="1"/>
    </row>
    <row r="161" spans="6:6" x14ac:dyDescent="0.2">
      <c r="F161" s="1"/>
    </row>
    <row r="162" spans="6:6" x14ac:dyDescent="0.2">
      <c r="F162" s="1"/>
    </row>
    <row r="163" spans="6:6" x14ac:dyDescent="0.2">
      <c r="F163" s="1"/>
    </row>
    <row r="164" spans="6:6" x14ac:dyDescent="0.2">
      <c r="F164" s="1"/>
    </row>
    <row r="165" spans="6:6" x14ac:dyDescent="0.2">
      <c r="F165" s="1"/>
    </row>
    <row r="166" spans="6:6" x14ac:dyDescent="0.2">
      <c r="F166" s="1"/>
    </row>
    <row r="167" spans="6:6" x14ac:dyDescent="0.2">
      <c r="F167" s="1"/>
    </row>
    <row r="168" spans="6:6" x14ac:dyDescent="0.2">
      <c r="F168" s="1"/>
    </row>
    <row r="169" spans="6:6" x14ac:dyDescent="0.2">
      <c r="F169" s="1"/>
    </row>
    <row r="170" spans="6:6" x14ac:dyDescent="0.2">
      <c r="F170" s="1"/>
    </row>
    <row r="171" spans="6:6" x14ac:dyDescent="0.2">
      <c r="F171" s="1"/>
    </row>
    <row r="172" spans="6:6" x14ac:dyDescent="0.2">
      <c r="F172" s="1"/>
    </row>
    <row r="173" spans="6:6" x14ac:dyDescent="0.2">
      <c r="F173" s="1"/>
    </row>
    <row r="174" spans="6:6" x14ac:dyDescent="0.2">
      <c r="F174" s="1"/>
    </row>
    <row r="175" spans="6:6" x14ac:dyDescent="0.2">
      <c r="F175" s="1"/>
    </row>
    <row r="176" spans="6:6" x14ac:dyDescent="0.2">
      <c r="F176" s="1"/>
    </row>
    <row r="177" spans="6:6" x14ac:dyDescent="0.2">
      <c r="F177" s="1"/>
    </row>
    <row r="178" spans="6:6" x14ac:dyDescent="0.2">
      <c r="F178" s="1"/>
    </row>
    <row r="179" spans="6:6" x14ac:dyDescent="0.2">
      <c r="F179" s="1"/>
    </row>
    <row r="180" spans="6:6" x14ac:dyDescent="0.2">
      <c r="F180" s="1"/>
    </row>
    <row r="181" spans="6:6" x14ac:dyDescent="0.2">
      <c r="F181" s="1"/>
    </row>
    <row r="182" spans="6:6" x14ac:dyDescent="0.2">
      <c r="F182" s="1"/>
    </row>
    <row r="183" spans="6:6" x14ac:dyDescent="0.2">
      <c r="F183" s="1"/>
    </row>
    <row r="184" spans="6:6" x14ac:dyDescent="0.2">
      <c r="F184" s="1"/>
    </row>
    <row r="185" spans="6:6" x14ac:dyDescent="0.2">
      <c r="F185" s="1"/>
    </row>
    <row r="186" spans="6:6" x14ac:dyDescent="0.2">
      <c r="F186" s="1"/>
    </row>
    <row r="187" spans="6:6" x14ac:dyDescent="0.2">
      <c r="F187" s="1"/>
    </row>
    <row r="188" spans="6:6" x14ac:dyDescent="0.2">
      <c r="F188" s="1"/>
    </row>
    <row r="189" spans="6:6" x14ac:dyDescent="0.2">
      <c r="F189" s="1"/>
    </row>
    <row r="190" spans="6:6" x14ac:dyDescent="0.2">
      <c r="F190" s="1"/>
    </row>
    <row r="191" spans="6:6" x14ac:dyDescent="0.2">
      <c r="F191" s="1"/>
    </row>
    <row r="192" spans="6:6" x14ac:dyDescent="0.2">
      <c r="F192" s="1"/>
    </row>
    <row r="193" spans="6:6" x14ac:dyDescent="0.2">
      <c r="F193" s="1"/>
    </row>
    <row r="194" spans="6:6" x14ac:dyDescent="0.2">
      <c r="F194" s="1"/>
    </row>
    <row r="195" spans="6:6" x14ac:dyDescent="0.2">
      <c r="F195" s="1"/>
    </row>
    <row r="196" spans="6:6" x14ac:dyDescent="0.2">
      <c r="F196" s="1"/>
    </row>
    <row r="197" spans="6:6" x14ac:dyDescent="0.2">
      <c r="F197" s="1"/>
    </row>
    <row r="198" spans="6:6" x14ac:dyDescent="0.2">
      <c r="F198" s="1"/>
    </row>
    <row r="199" spans="6:6" x14ac:dyDescent="0.2">
      <c r="F199" s="1"/>
    </row>
    <row r="200" spans="6:6" x14ac:dyDescent="0.2">
      <c r="F200" s="1"/>
    </row>
    <row r="201" spans="6:6" x14ac:dyDescent="0.2">
      <c r="F201" s="1"/>
    </row>
    <row r="202" spans="6:6" x14ac:dyDescent="0.2">
      <c r="F202" s="1"/>
    </row>
    <row r="203" spans="6:6" x14ac:dyDescent="0.2">
      <c r="F203" s="1"/>
    </row>
    <row r="204" spans="6:6" x14ac:dyDescent="0.2">
      <c r="F204" s="1"/>
    </row>
    <row r="205" spans="6:6" x14ac:dyDescent="0.2">
      <c r="F205" s="1"/>
    </row>
    <row r="206" spans="6:6" x14ac:dyDescent="0.2">
      <c r="F206" s="1"/>
    </row>
    <row r="207" spans="6:6" x14ac:dyDescent="0.2">
      <c r="F207" s="1"/>
    </row>
    <row r="208" spans="6:6" x14ac:dyDescent="0.2">
      <c r="F208" s="1"/>
    </row>
    <row r="209" spans="6:6" x14ac:dyDescent="0.2">
      <c r="F209" s="1"/>
    </row>
    <row r="210" spans="6:6" x14ac:dyDescent="0.2">
      <c r="F210" s="1"/>
    </row>
    <row r="211" spans="6:6" x14ac:dyDescent="0.2">
      <c r="F211" s="1"/>
    </row>
    <row r="212" spans="6:6" x14ac:dyDescent="0.2">
      <c r="F212" s="1"/>
    </row>
    <row r="213" spans="6:6" x14ac:dyDescent="0.2">
      <c r="F213" s="1"/>
    </row>
    <row r="214" spans="6:6" x14ac:dyDescent="0.2">
      <c r="F214" s="1"/>
    </row>
    <row r="215" spans="6:6" x14ac:dyDescent="0.2">
      <c r="F215" s="1"/>
    </row>
    <row r="216" spans="6:6" x14ac:dyDescent="0.2">
      <c r="F216" s="1"/>
    </row>
    <row r="217" spans="6:6" x14ac:dyDescent="0.2">
      <c r="F217" s="1"/>
    </row>
    <row r="218" spans="6:6" x14ac:dyDescent="0.2">
      <c r="F218" s="1"/>
    </row>
    <row r="219" spans="6:6" x14ac:dyDescent="0.2">
      <c r="F219" s="1"/>
    </row>
    <row r="220" spans="6:6" x14ac:dyDescent="0.2">
      <c r="F220" s="1"/>
    </row>
    <row r="221" spans="6:6" x14ac:dyDescent="0.2">
      <c r="F221" s="1"/>
    </row>
    <row r="222" spans="6:6" x14ac:dyDescent="0.2">
      <c r="F222" s="1"/>
    </row>
    <row r="223" spans="6:6" x14ac:dyDescent="0.2">
      <c r="F223" s="1"/>
    </row>
    <row r="224" spans="6:6" x14ac:dyDescent="0.2">
      <c r="F224" s="1"/>
    </row>
    <row r="225" spans="6:6" x14ac:dyDescent="0.2">
      <c r="F225" s="1"/>
    </row>
    <row r="226" spans="6:6" x14ac:dyDescent="0.2">
      <c r="F226" s="1"/>
    </row>
    <row r="227" spans="6:6" x14ac:dyDescent="0.2">
      <c r="F227" s="1"/>
    </row>
    <row r="228" spans="6:6" x14ac:dyDescent="0.2">
      <c r="F228" s="1"/>
    </row>
    <row r="229" spans="6:6" x14ac:dyDescent="0.2">
      <c r="F229" s="1"/>
    </row>
    <row r="230" spans="6:6" x14ac:dyDescent="0.2">
      <c r="F230" s="1"/>
    </row>
    <row r="231" spans="6:6" x14ac:dyDescent="0.2">
      <c r="F231" s="1"/>
    </row>
    <row r="232" spans="6:6" x14ac:dyDescent="0.2">
      <c r="F232" s="1"/>
    </row>
    <row r="233" spans="6:6" x14ac:dyDescent="0.2">
      <c r="F233" s="1"/>
    </row>
    <row r="234" spans="6:6" x14ac:dyDescent="0.2">
      <c r="F234" s="1"/>
    </row>
    <row r="235" spans="6:6" x14ac:dyDescent="0.2">
      <c r="F235" s="1"/>
    </row>
    <row r="236" spans="6:6" x14ac:dyDescent="0.2">
      <c r="F236" s="1"/>
    </row>
    <row r="237" spans="6:6" x14ac:dyDescent="0.2">
      <c r="F237" s="1"/>
    </row>
    <row r="238" spans="6:6" x14ac:dyDescent="0.2">
      <c r="F238" s="1"/>
    </row>
    <row r="239" spans="6:6" x14ac:dyDescent="0.2">
      <c r="F239" s="1"/>
    </row>
    <row r="240" spans="6:6" x14ac:dyDescent="0.2">
      <c r="F240" s="1"/>
    </row>
    <row r="241" spans="6:6" x14ac:dyDescent="0.2">
      <c r="F241" s="1"/>
    </row>
    <row r="242" spans="6:6" x14ac:dyDescent="0.2">
      <c r="F242" s="1"/>
    </row>
    <row r="243" spans="6:6" x14ac:dyDescent="0.2">
      <c r="F243" s="1"/>
    </row>
    <row r="244" spans="6:6" x14ac:dyDescent="0.2">
      <c r="F244" s="1"/>
    </row>
    <row r="245" spans="6:6" x14ac:dyDescent="0.2">
      <c r="F245" s="1"/>
    </row>
    <row r="246" spans="6:6" x14ac:dyDescent="0.2">
      <c r="F246" s="1"/>
    </row>
    <row r="247" spans="6:6" x14ac:dyDescent="0.2">
      <c r="F247" s="1"/>
    </row>
    <row r="248" spans="6:6" x14ac:dyDescent="0.2">
      <c r="F248" s="1"/>
    </row>
    <row r="249" spans="6:6" x14ac:dyDescent="0.2">
      <c r="F249" s="1"/>
    </row>
    <row r="250" spans="6:6" x14ac:dyDescent="0.2">
      <c r="F250" s="1"/>
    </row>
    <row r="251" spans="6:6" x14ac:dyDescent="0.2">
      <c r="F251" s="1"/>
    </row>
    <row r="252" spans="6:6" x14ac:dyDescent="0.2">
      <c r="F252" s="1"/>
    </row>
    <row r="253" spans="6:6" x14ac:dyDescent="0.2">
      <c r="F253" s="1"/>
    </row>
    <row r="254" spans="6:6" x14ac:dyDescent="0.2">
      <c r="F254" s="1"/>
    </row>
    <row r="255" spans="6:6" x14ac:dyDescent="0.2">
      <c r="F255" s="1"/>
    </row>
    <row r="256" spans="6:6" x14ac:dyDescent="0.2">
      <c r="F256" s="1"/>
    </row>
    <row r="257" spans="6:6" x14ac:dyDescent="0.2">
      <c r="F257" s="1"/>
    </row>
    <row r="258" spans="6:6" x14ac:dyDescent="0.2">
      <c r="F258" s="1"/>
    </row>
    <row r="259" spans="6:6" x14ac:dyDescent="0.2">
      <c r="F259" s="1"/>
    </row>
    <row r="260" spans="6:6" x14ac:dyDescent="0.2">
      <c r="F260" s="1"/>
    </row>
    <row r="261" spans="6:6" x14ac:dyDescent="0.2">
      <c r="F261" s="1"/>
    </row>
    <row r="262" spans="6:6" x14ac:dyDescent="0.2">
      <c r="F262" s="1"/>
    </row>
    <row r="263" spans="6:6" x14ac:dyDescent="0.2">
      <c r="F263" s="1"/>
    </row>
    <row r="264" spans="6:6" x14ac:dyDescent="0.2">
      <c r="F264" s="1"/>
    </row>
    <row r="265" spans="6:6" x14ac:dyDescent="0.2">
      <c r="F265" s="1"/>
    </row>
    <row r="266" spans="6:6" x14ac:dyDescent="0.2">
      <c r="F266" s="1"/>
    </row>
    <row r="267" spans="6:6" x14ac:dyDescent="0.2">
      <c r="F267" s="1"/>
    </row>
    <row r="268" spans="6:6" x14ac:dyDescent="0.2">
      <c r="F268" s="1"/>
    </row>
    <row r="269" spans="6:6" x14ac:dyDescent="0.2">
      <c r="F269" s="1"/>
    </row>
    <row r="270" spans="6:6" x14ac:dyDescent="0.2">
      <c r="F270" s="1"/>
    </row>
    <row r="271" spans="6:6" x14ac:dyDescent="0.2">
      <c r="F271" s="1"/>
    </row>
    <row r="272" spans="6:6" x14ac:dyDescent="0.2">
      <c r="F272" s="1"/>
    </row>
    <row r="273" spans="6:6" x14ac:dyDescent="0.2">
      <c r="F273" s="1"/>
    </row>
    <row r="274" spans="6:6" x14ac:dyDescent="0.2">
      <c r="F274" s="1"/>
    </row>
    <row r="275" spans="6:6" x14ac:dyDescent="0.2">
      <c r="F275" s="1"/>
    </row>
    <row r="276" spans="6:6" x14ac:dyDescent="0.2">
      <c r="F276" s="1"/>
    </row>
    <row r="277" spans="6:6" x14ac:dyDescent="0.2">
      <c r="F277" s="1"/>
    </row>
    <row r="278" spans="6:6" x14ac:dyDescent="0.2">
      <c r="F278" s="1"/>
    </row>
    <row r="279" spans="6:6" x14ac:dyDescent="0.2">
      <c r="F279" s="1"/>
    </row>
    <row r="280" spans="6:6" x14ac:dyDescent="0.2">
      <c r="F280" s="1"/>
    </row>
    <row r="281" spans="6:6" x14ac:dyDescent="0.2">
      <c r="F281" s="1"/>
    </row>
    <row r="282" spans="6:6" x14ac:dyDescent="0.2">
      <c r="F282" s="1"/>
    </row>
    <row r="283" spans="6:6" x14ac:dyDescent="0.2">
      <c r="F283" s="1"/>
    </row>
    <row r="284" spans="6:6" x14ac:dyDescent="0.2">
      <c r="F284" s="1"/>
    </row>
    <row r="285" spans="6:6" x14ac:dyDescent="0.2">
      <c r="F285" s="1"/>
    </row>
    <row r="286" spans="6:6" x14ac:dyDescent="0.2">
      <c r="F286" s="1"/>
    </row>
    <row r="287" spans="6:6" x14ac:dyDescent="0.2">
      <c r="F287" s="1"/>
    </row>
    <row r="288" spans="6:6" x14ac:dyDescent="0.2">
      <c r="F288" s="1"/>
    </row>
    <row r="289" spans="6:6" x14ac:dyDescent="0.2">
      <c r="F289" s="1"/>
    </row>
    <row r="290" spans="6:6" x14ac:dyDescent="0.2">
      <c r="F290" s="1"/>
    </row>
    <row r="291" spans="6:6" x14ac:dyDescent="0.2">
      <c r="F291" s="1"/>
    </row>
    <row r="292" spans="6:6" x14ac:dyDescent="0.2">
      <c r="F292" s="1"/>
    </row>
    <row r="293" spans="6:6" x14ac:dyDescent="0.2">
      <c r="F293" s="1"/>
    </row>
    <row r="294" spans="6:6" x14ac:dyDescent="0.2">
      <c r="F294" s="1"/>
    </row>
    <row r="295" spans="6:6" x14ac:dyDescent="0.2">
      <c r="F295" s="1"/>
    </row>
    <row r="296" spans="6:6" x14ac:dyDescent="0.2">
      <c r="F296" s="1"/>
    </row>
    <row r="297" spans="6:6" x14ac:dyDescent="0.2">
      <c r="F297" s="1"/>
    </row>
    <row r="298" spans="6:6" x14ac:dyDescent="0.2">
      <c r="F298" s="1"/>
    </row>
    <row r="299" spans="6:6" x14ac:dyDescent="0.2">
      <c r="F299" s="1"/>
    </row>
    <row r="300" spans="6:6" x14ac:dyDescent="0.2">
      <c r="F300" s="1"/>
    </row>
    <row r="301" spans="6:6" x14ac:dyDescent="0.2">
      <c r="F301" s="1"/>
    </row>
    <row r="302" spans="6:6" x14ac:dyDescent="0.2">
      <c r="F302" s="1"/>
    </row>
    <row r="303" spans="6:6" x14ac:dyDescent="0.2">
      <c r="F303" s="1"/>
    </row>
    <row r="304" spans="6:6" x14ac:dyDescent="0.2">
      <c r="F304" s="1"/>
    </row>
    <row r="305" spans="6:6" x14ac:dyDescent="0.2">
      <c r="F305" s="1"/>
    </row>
    <row r="306" spans="6:6" x14ac:dyDescent="0.2">
      <c r="F306" s="1"/>
    </row>
    <row r="307" spans="6:6" x14ac:dyDescent="0.2">
      <c r="F307" s="1"/>
    </row>
    <row r="308" spans="6:6" x14ac:dyDescent="0.2">
      <c r="F308" s="1"/>
    </row>
    <row r="309" spans="6:6" x14ac:dyDescent="0.2">
      <c r="F309" s="1"/>
    </row>
    <row r="310" spans="6:6" x14ac:dyDescent="0.2">
      <c r="F310" s="1"/>
    </row>
    <row r="311" spans="6:6" x14ac:dyDescent="0.2">
      <c r="F311" s="1"/>
    </row>
    <row r="312" spans="6:6" x14ac:dyDescent="0.2">
      <c r="F312" s="1"/>
    </row>
    <row r="313" spans="6:6" x14ac:dyDescent="0.2">
      <c r="F313" s="1"/>
    </row>
    <row r="314" spans="6:6" x14ac:dyDescent="0.2">
      <c r="F314" s="1"/>
    </row>
    <row r="315" spans="6:6" x14ac:dyDescent="0.2">
      <c r="F315" s="1"/>
    </row>
    <row r="316" spans="6:6" x14ac:dyDescent="0.2">
      <c r="F316" s="1"/>
    </row>
    <row r="317" spans="6:6" x14ac:dyDescent="0.2">
      <c r="F317" s="1"/>
    </row>
    <row r="318" spans="6:6" x14ac:dyDescent="0.2">
      <c r="F318" s="1"/>
    </row>
    <row r="319" spans="6:6" x14ac:dyDescent="0.2">
      <c r="F319" s="1"/>
    </row>
    <row r="320" spans="6:6" x14ac:dyDescent="0.2">
      <c r="F320" s="1"/>
    </row>
    <row r="321" spans="6:6" x14ac:dyDescent="0.2">
      <c r="F321" s="1"/>
    </row>
    <row r="322" spans="6:6" x14ac:dyDescent="0.2">
      <c r="F322" s="1"/>
    </row>
    <row r="323" spans="6:6" x14ac:dyDescent="0.2">
      <c r="F323" s="1"/>
    </row>
    <row r="324" spans="6:6" x14ac:dyDescent="0.2">
      <c r="F324" s="1"/>
    </row>
    <row r="325" spans="6:6" x14ac:dyDescent="0.2">
      <c r="F325" s="1"/>
    </row>
    <row r="326" spans="6:6" x14ac:dyDescent="0.2">
      <c r="F326" s="1"/>
    </row>
    <row r="327" spans="6:6" x14ac:dyDescent="0.2">
      <c r="F327" s="1"/>
    </row>
    <row r="328" spans="6:6" x14ac:dyDescent="0.2">
      <c r="F328" s="1"/>
    </row>
    <row r="329" spans="6:6" x14ac:dyDescent="0.2">
      <c r="F329" s="1"/>
    </row>
    <row r="330" spans="6:6" x14ac:dyDescent="0.2">
      <c r="F330" s="1"/>
    </row>
    <row r="331" spans="6:6" x14ac:dyDescent="0.2">
      <c r="F331" s="1"/>
    </row>
    <row r="332" spans="6:6" x14ac:dyDescent="0.2">
      <c r="F332" s="1"/>
    </row>
    <row r="333" spans="6:6" x14ac:dyDescent="0.2">
      <c r="F333" s="1"/>
    </row>
    <row r="334" spans="6:6" x14ac:dyDescent="0.2">
      <c r="F334" s="1"/>
    </row>
    <row r="335" spans="6:6" x14ac:dyDescent="0.2">
      <c r="F335" s="1"/>
    </row>
    <row r="336" spans="6:6" x14ac:dyDescent="0.2">
      <c r="F336" s="1"/>
    </row>
    <row r="337" spans="6:6" x14ac:dyDescent="0.2">
      <c r="F337" s="1"/>
    </row>
    <row r="338" spans="6:6" x14ac:dyDescent="0.2">
      <c r="F338" s="1"/>
    </row>
    <row r="339" spans="6:6" x14ac:dyDescent="0.2">
      <c r="F339" s="1"/>
    </row>
    <row r="340" spans="6:6" x14ac:dyDescent="0.2">
      <c r="F340" s="1"/>
    </row>
    <row r="341" spans="6:6" x14ac:dyDescent="0.2">
      <c r="F341" s="1"/>
    </row>
    <row r="342" spans="6:6" x14ac:dyDescent="0.2">
      <c r="F342" s="1"/>
    </row>
    <row r="343" spans="6:6" x14ac:dyDescent="0.2">
      <c r="F343" s="1"/>
    </row>
    <row r="344" spans="6:6" x14ac:dyDescent="0.2">
      <c r="F344" s="1"/>
    </row>
    <row r="345" spans="6:6" x14ac:dyDescent="0.2">
      <c r="F345" s="1"/>
    </row>
    <row r="346" spans="6:6" x14ac:dyDescent="0.2">
      <c r="F346" s="1"/>
    </row>
    <row r="347" spans="6:6" x14ac:dyDescent="0.2">
      <c r="F347" s="1"/>
    </row>
    <row r="348" spans="6:6" x14ac:dyDescent="0.2">
      <c r="F348" s="1"/>
    </row>
    <row r="349" spans="6:6" x14ac:dyDescent="0.2">
      <c r="F349" s="1"/>
    </row>
    <row r="350" spans="6:6" x14ac:dyDescent="0.2">
      <c r="F350" s="1"/>
    </row>
    <row r="351" spans="6:6" x14ac:dyDescent="0.2">
      <c r="F351" s="1"/>
    </row>
    <row r="352" spans="6:6" x14ac:dyDescent="0.2">
      <c r="F352" s="1"/>
    </row>
    <row r="353" spans="6:6" x14ac:dyDescent="0.2">
      <c r="F353" s="1"/>
    </row>
    <row r="354" spans="6:6" x14ac:dyDescent="0.2">
      <c r="F354" s="1"/>
    </row>
    <row r="355" spans="6:6" x14ac:dyDescent="0.2">
      <c r="F355" s="1"/>
    </row>
    <row r="356" spans="6:6" x14ac:dyDescent="0.2">
      <c r="F356" s="1"/>
    </row>
    <row r="357" spans="6:6" x14ac:dyDescent="0.2">
      <c r="F357" s="1"/>
    </row>
    <row r="358" spans="6:6" x14ac:dyDescent="0.2">
      <c r="F358" s="1"/>
    </row>
    <row r="359" spans="6:6" x14ac:dyDescent="0.2">
      <c r="F359" s="1"/>
    </row>
    <row r="360" spans="6:6" x14ac:dyDescent="0.2">
      <c r="F360" s="1"/>
    </row>
    <row r="361" spans="6:6" x14ac:dyDescent="0.2">
      <c r="F361" s="1"/>
    </row>
    <row r="362" spans="6:6" x14ac:dyDescent="0.2">
      <c r="F362" s="1"/>
    </row>
    <row r="363" spans="6:6" x14ac:dyDescent="0.2">
      <c r="F363" s="1"/>
    </row>
    <row r="364" spans="6:6" x14ac:dyDescent="0.2">
      <c r="F364" s="1"/>
    </row>
    <row r="365" spans="6:6" x14ac:dyDescent="0.2">
      <c r="F365" s="1"/>
    </row>
    <row r="366" spans="6:6" x14ac:dyDescent="0.2">
      <c r="F366" s="1"/>
    </row>
    <row r="367" spans="6:6" x14ac:dyDescent="0.2">
      <c r="F367" s="1"/>
    </row>
    <row r="368" spans="6:6" x14ac:dyDescent="0.2">
      <c r="F368" s="1"/>
    </row>
    <row r="369" spans="6:6" x14ac:dyDescent="0.2">
      <c r="F369" s="1"/>
    </row>
    <row r="370" spans="6:6" x14ac:dyDescent="0.2">
      <c r="F370" s="1"/>
    </row>
    <row r="371" spans="6:6" x14ac:dyDescent="0.2">
      <c r="F371" s="1"/>
    </row>
    <row r="372" spans="6:6" x14ac:dyDescent="0.2">
      <c r="F372" s="1"/>
    </row>
    <row r="373" spans="6:6" x14ac:dyDescent="0.2">
      <c r="F373" s="1"/>
    </row>
    <row r="374" spans="6:6" x14ac:dyDescent="0.2">
      <c r="F374" s="1"/>
    </row>
    <row r="375" spans="6:6" x14ac:dyDescent="0.2">
      <c r="F375" s="1"/>
    </row>
    <row r="376" spans="6:6" x14ac:dyDescent="0.2">
      <c r="F376" s="1"/>
    </row>
    <row r="377" spans="6:6" x14ac:dyDescent="0.2">
      <c r="F377" s="1"/>
    </row>
    <row r="378" spans="6:6" x14ac:dyDescent="0.2">
      <c r="F378" s="1"/>
    </row>
    <row r="379" spans="6:6" x14ac:dyDescent="0.2">
      <c r="F379" s="1"/>
    </row>
    <row r="380" spans="6:6" x14ac:dyDescent="0.2">
      <c r="F380" s="1"/>
    </row>
    <row r="381" spans="6:6" x14ac:dyDescent="0.2">
      <c r="F381" s="1"/>
    </row>
    <row r="382" spans="6:6" x14ac:dyDescent="0.2">
      <c r="F382" s="1"/>
    </row>
    <row r="383" spans="6:6" x14ac:dyDescent="0.2">
      <c r="F383" s="1"/>
    </row>
    <row r="384" spans="6:6" x14ac:dyDescent="0.2">
      <c r="F384" s="1"/>
    </row>
    <row r="385" spans="6:6" x14ac:dyDescent="0.2">
      <c r="F385" s="1"/>
    </row>
    <row r="386" spans="6:6" x14ac:dyDescent="0.2">
      <c r="F386" s="1"/>
    </row>
    <row r="387" spans="6:6" x14ac:dyDescent="0.2">
      <c r="F387" s="1"/>
    </row>
    <row r="388" spans="6:6" x14ac:dyDescent="0.2">
      <c r="F388" s="1"/>
    </row>
    <row r="389" spans="6:6" x14ac:dyDescent="0.2">
      <c r="F389" s="1"/>
    </row>
    <row r="390" spans="6:6" x14ac:dyDescent="0.2">
      <c r="F390" s="1"/>
    </row>
    <row r="391" spans="6:6" x14ac:dyDescent="0.2">
      <c r="F391" s="1"/>
    </row>
    <row r="392" spans="6:6" x14ac:dyDescent="0.2">
      <c r="F392" s="1"/>
    </row>
    <row r="393" spans="6:6" x14ac:dyDescent="0.2">
      <c r="F393" s="1"/>
    </row>
    <row r="394" spans="6:6" x14ac:dyDescent="0.2">
      <c r="F394" s="1"/>
    </row>
    <row r="395" spans="6:6" x14ac:dyDescent="0.2">
      <c r="F395" s="1"/>
    </row>
    <row r="396" spans="6:6" x14ac:dyDescent="0.2">
      <c r="F396" s="1"/>
    </row>
    <row r="397" spans="6:6" x14ac:dyDescent="0.2">
      <c r="F397" s="1"/>
    </row>
    <row r="398" spans="6:6" x14ac:dyDescent="0.2">
      <c r="F398" s="1"/>
    </row>
    <row r="399" spans="6:6" x14ac:dyDescent="0.2">
      <c r="F399" s="1"/>
    </row>
    <row r="400" spans="6:6" x14ac:dyDescent="0.2">
      <c r="F400" s="1"/>
    </row>
    <row r="401" spans="6:6" x14ac:dyDescent="0.2">
      <c r="F401" s="1"/>
    </row>
    <row r="402" spans="6:6" x14ac:dyDescent="0.2">
      <c r="F402" s="1"/>
    </row>
    <row r="403" spans="6:6" x14ac:dyDescent="0.2">
      <c r="F403" s="1"/>
    </row>
    <row r="404" spans="6:6" x14ac:dyDescent="0.2">
      <c r="F404" s="1"/>
    </row>
    <row r="405" spans="6:6" x14ac:dyDescent="0.2">
      <c r="F405" s="1"/>
    </row>
    <row r="406" spans="6:6" x14ac:dyDescent="0.2">
      <c r="F406" s="1"/>
    </row>
    <row r="407" spans="6:6" x14ac:dyDescent="0.2">
      <c r="F407" s="1"/>
    </row>
    <row r="408" spans="6:6" x14ac:dyDescent="0.2">
      <c r="F408" s="1"/>
    </row>
    <row r="409" spans="6:6" x14ac:dyDescent="0.2">
      <c r="F409" s="1"/>
    </row>
    <row r="410" spans="6:6" x14ac:dyDescent="0.2">
      <c r="F410" s="1"/>
    </row>
    <row r="411" spans="6:6" x14ac:dyDescent="0.2">
      <c r="F411" s="1"/>
    </row>
    <row r="412" spans="6:6" x14ac:dyDescent="0.2">
      <c r="F412" s="1"/>
    </row>
    <row r="413" spans="6:6" x14ac:dyDescent="0.2">
      <c r="F413" s="1"/>
    </row>
    <row r="414" spans="6:6" x14ac:dyDescent="0.2">
      <c r="F414" s="1"/>
    </row>
    <row r="415" spans="6:6" x14ac:dyDescent="0.2">
      <c r="F415" s="1"/>
    </row>
    <row r="416" spans="6:6" x14ac:dyDescent="0.2">
      <c r="F416" s="1"/>
    </row>
    <row r="417" spans="6:6" x14ac:dyDescent="0.2">
      <c r="F417" s="1"/>
    </row>
    <row r="418" spans="6:6" x14ac:dyDescent="0.2">
      <c r="F418" s="1"/>
    </row>
    <row r="419" spans="6:6" x14ac:dyDescent="0.2">
      <c r="F419" s="1"/>
    </row>
    <row r="420" spans="6:6" x14ac:dyDescent="0.2">
      <c r="F420" s="1"/>
    </row>
    <row r="421" spans="6:6" x14ac:dyDescent="0.2">
      <c r="F421" s="1"/>
    </row>
    <row r="422" spans="6:6" x14ac:dyDescent="0.2">
      <c r="F422" s="1"/>
    </row>
    <row r="423" spans="6:6" x14ac:dyDescent="0.2">
      <c r="F423" s="1"/>
    </row>
    <row r="424" spans="6:6" x14ac:dyDescent="0.2">
      <c r="F424" s="1"/>
    </row>
    <row r="425" spans="6:6" x14ac:dyDescent="0.2">
      <c r="F425" s="1"/>
    </row>
    <row r="426" spans="6:6" x14ac:dyDescent="0.2">
      <c r="F426" s="1"/>
    </row>
    <row r="427" spans="6:6" x14ac:dyDescent="0.2">
      <c r="F427" s="1"/>
    </row>
    <row r="428" spans="6:6" x14ac:dyDescent="0.2">
      <c r="F428" s="1"/>
    </row>
    <row r="429" spans="6:6" x14ac:dyDescent="0.2">
      <c r="F429" s="1"/>
    </row>
    <row r="430" spans="6:6" x14ac:dyDescent="0.2">
      <c r="F430" s="1"/>
    </row>
    <row r="431" spans="6:6" x14ac:dyDescent="0.2">
      <c r="F431" s="1"/>
    </row>
    <row r="432" spans="6:6" x14ac:dyDescent="0.2">
      <c r="F432" s="1"/>
    </row>
    <row r="433" spans="6:6" x14ac:dyDescent="0.2">
      <c r="F433" s="1"/>
    </row>
    <row r="434" spans="6:6" x14ac:dyDescent="0.2">
      <c r="F434" s="1"/>
    </row>
    <row r="435" spans="6:6" x14ac:dyDescent="0.2">
      <c r="F435" s="1"/>
    </row>
    <row r="436" spans="6:6" x14ac:dyDescent="0.2">
      <c r="F436" s="1"/>
    </row>
    <row r="437" spans="6:6" x14ac:dyDescent="0.2">
      <c r="F437" s="1"/>
    </row>
    <row r="438" spans="6:6" x14ac:dyDescent="0.2">
      <c r="F438" s="1"/>
    </row>
    <row r="439" spans="6:6" x14ac:dyDescent="0.2">
      <c r="F439" s="1"/>
    </row>
    <row r="440" spans="6:6" x14ac:dyDescent="0.2">
      <c r="F440" s="1"/>
    </row>
    <row r="441" spans="6:6" x14ac:dyDescent="0.2">
      <c r="F441" s="1"/>
    </row>
    <row r="442" spans="6:6" x14ac:dyDescent="0.2">
      <c r="F442" s="1"/>
    </row>
    <row r="443" spans="6:6" x14ac:dyDescent="0.2">
      <c r="F443" s="1"/>
    </row>
    <row r="444" spans="6:6" x14ac:dyDescent="0.2">
      <c r="F444" s="1"/>
    </row>
    <row r="445" spans="6:6" x14ac:dyDescent="0.2">
      <c r="F445" s="1"/>
    </row>
    <row r="446" spans="6:6" x14ac:dyDescent="0.2">
      <c r="F446" s="1"/>
    </row>
    <row r="447" spans="6:6" x14ac:dyDescent="0.2">
      <c r="F447" s="1"/>
    </row>
    <row r="448" spans="6:6" x14ac:dyDescent="0.2">
      <c r="F448" s="1"/>
    </row>
    <row r="449" spans="6:6" x14ac:dyDescent="0.2">
      <c r="F449" s="1"/>
    </row>
    <row r="450" spans="6:6" x14ac:dyDescent="0.2">
      <c r="F450" s="1"/>
    </row>
    <row r="451" spans="6:6" x14ac:dyDescent="0.2">
      <c r="F451" s="1"/>
    </row>
    <row r="452" spans="6:6" x14ac:dyDescent="0.2">
      <c r="F452" s="1"/>
    </row>
    <row r="453" spans="6:6" x14ac:dyDescent="0.2">
      <c r="F453" s="1"/>
    </row>
    <row r="454" spans="6:6" x14ac:dyDescent="0.2">
      <c r="F454" s="1"/>
    </row>
    <row r="455" spans="6:6" x14ac:dyDescent="0.2">
      <c r="F455" s="1"/>
    </row>
    <row r="456" spans="6:6" x14ac:dyDescent="0.2">
      <c r="F456" s="1"/>
    </row>
    <row r="457" spans="6:6" x14ac:dyDescent="0.2">
      <c r="F457" s="1"/>
    </row>
    <row r="458" spans="6:6" x14ac:dyDescent="0.2">
      <c r="F458" s="1"/>
    </row>
    <row r="459" spans="6:6" x14ac:dyDescent="0.2">
      <c r="F459" s="1"/>
    </row>
    <row r="460" spans="6:6" x14ac:dyDescent="0.2">
      <c r="F460" s="1"/>
    </row>
    <row r="461" spans="6:6" x14ac:dyDescent="0.2">
      <c r="F461" s="1"/>
    </row>
    <row r="462" spans="6:6" x14ac:dyDescent="0.2">
      <c r="F462" s="1"/>
    </row>
    <row r="463" spans="6:6" x14ac:dyDescent="0.2">
      <c r="F463" s="1"/>
    </row>
    <row r="464" spans="6:6" x14ac:dyDescent="0.2">
      <c r="F464" s="1"/>
    </row>
    <row r="465" spans="6:6" x14ac:dyDescent="0.2">
      <c r="F465" s="1"/>
    </row>
    <row r="466" spans="6:6" x14ac:dyDescent="0.2">
      <c r="F466" s="1"/>
    </row>
    <row r="467" spans="6:6" x14ac:dyDescent="0.2">
      <c r="F467" s="1"/>
    </row>
    <row r="468" spans="6:6" x14ac:dyDescent="0.2">
      <c r="F468" s="1"/>
    </row>
    <row r="469" spans="6:6" x14ac:dyDescent="0.2">
      <c r="F469" s="1"/>
    </row>
    <row r="470" spans="6:6" x14ac:dyDescent="0.2">
      <c r="F470" s="1"/>
    </row>
    <row r="471" spans="6:6" x14ac:dyDescent="0.2">
      <c r="F471" s="1"/>
    </row>
    <row r="472" spans="6:6" x14ac:dyDescent="0.2">
      <c r="F472" s="1"/>
    </row>
    <row r="473" spans="6:6" x14ac:dyDescent="0.2">
      <c r="F473" s="1"/>
    </row>
    <row r="474" spans="6:6" x14ac:dyDescent="0.2">
      <c r="F474" s="1"/>
    </row>
    <row r="475" spans="6:6" x14ac:dyDescent="0.2">
      <c r="F475" s="1"/>
    </row>
    <row r="476" spans="6:6" x14ac:dyDescent="0.2">
      <c r="F476" s="1"/>
    </row>
    <row r="477" spans="6:6" x14ac:dyDescent="0.2">
      <c r="F477" s="1"/>
    </row>
    <row r="478" spans="6:6" x14ac:dyDescent="0.2">
      <c r="F478" s="1"/>
    </row>
    <row r="479" spans="6:6" x14ac:dyDescent="0.2">
      <c r="F479" s="1"/>
    </row>
    <row r="480" spans="6:6" x14ac:dyDescent="0.2">
      <c r="F480" s="1"/>
    </row>
    <row r="481" spans="6:6" x14ac:dyDescent="0.2">
      <c r="F481" s="1"/>
    </row>
    <row r="482" spans="6:6" x14ac:dyDescent="0.2">
      <c r="F482" s="1"/>
    </row>
    <row r="483" spans="6:6" x14ac:dyDescent="0.2">
      <c r="F483" s="1"/>
    </row>
    <row r="484" spans="6:6" x14ac:dyDescent="0.2">
      <c r="F484" s="1"/>
    </row>
    <row r="485" spans="6:6" x14ac:dyDescent="0.2">
      <c r="F485" s="1"/>
    </row>
    <row r="486" spans="6:6" x14ac:dyDescent="0.2">
      <c r="F486" s="1"/>
    </row>
    <row r="487" spans="6:6" x14ac:dyDescent="0.2">
      <c r="F487" s="1"/>
    </row>
    <row r="488" spans="6:6" x14ac:dyDescent="0.2">
      <c r="F488" s="1"/>
    </row>
    <row r="489" spans="6:6" x14ac:dyDescent="0.2">
      <c r="F489" s="1"/>
    </row>
    <row r="490" spans="6:6" x14ac:dyDescent="0.2">
      <c r="F490" s="1"/>
    </row>
    <row r="491" spans="6:6" x14ac:dyDescent="0.2">
      <c r="F491" s="1"/>
    </row>
    <row r="492" spans="6:6" x14ac:dyDescent="0.2">
      <c r="F492" s="1"/>
    </row>
    <row r="493" spans="6:6" x14ac:dyDescent="0.2">
      <c r="F493" s="1"/>
    </row>
    <row r="494" spans="6:6" x14ac:dyDescent="0.2">
      <c r="F494" s="1"/>
    </row>
    <row r="495" spans="6:6" x14ac:dyDescent="0.2">
      <c r="F495" s="1"/>
    </row>
    <row r="496" spans="6:6" x14ac:dyDescent="0.2">
      <c r="F496" s="1"/>
    </row>
    <row r="497" spans="6:6" x14ac:dyDescent="0.2">
      <c r="F497" s="1"/>
    </row>
    <row r="498" spans="6:6" x14ac:dyDescent="0.2">
      <c r="F498" s="1"/>
    </row>
    <row r="499" spans="6:6" x14ac:dyDescent="0.2">
      <c r="F499" s="1"/>
    </row>
    <row r="500" spans="6:6" x14ac:dyDescent="0.2">
      <c r="F500" s="1"/>
    </row>
    <row r="501" spans="6:6" x14ac:dyDescent="0.2">
      <c r="F501" s="1"/>
    </row>
    <row r="502" spans="6:6" x14ac:dyDescent="0.2">
      <c r="F502" s="1"/>
    </row>
    <row r="503" spans="6:6" x14ac:dyDescent="0.2">
      <c r="F503" s="2"/>
    </row>
    <row r="504" spans="6:6" x14ac:dyDescent="0.2">
      <c r="F504" s="1"/>
    </row>
    <row r="505" spans="6:6" x14ac:dyDescent="0.2">
      <c r="F505" s="1"/>
    </row>
    <row r="506" spans="6:6" x14ac:dyDescent="0.2">
      <c r="F506" s="1"/>
    </row>
    <row r="507" spans="6:6" x14ac:dyDescent="0.2">
      <c r="F507" s="1"/>
    </row>
    <row r="508" spans="6:6" x14ac:dyDescent="0.2">
      <c r="F508" s="1"/>
    </row>
    <row r="509" spans="6:6" x14ac:dyDescent="0.2">
      <c r="F509" s="1"/>
    </row>
    <row r="510" spans="6:6" x14ac:dyDescent="0.2">
      <c r="F510" s="1"/>
    </row>
    <row r="511" spans="6:6" x14ac:dyDescent="0.2">
      <c r="F511" s="1"/>
    </row>
    <row r="512" spans="6:6" x14ac:dyDescent="0.2">
      <c r="F512" s="1"/>
    </row>
    <row r="513" spans="6:6" x14ac:dyDescent="0.2">
      <c r="F513" s="1"/>
    </row>
    <row r="514" spans="6:6" x14ac:dyDescent="0.2">
      <c r="F514" s="1"/>
    </row>
    <row r="515" spans="6:6" x14ac:dyDescent="0.2">
      <c r="F515" s="1"/>
    </row>
    <row r="516" spans="6:6" x14ac:dyDescent="0.2">
      <c r="F516" s="1"/>
    </row>
    <row r="517" spans="6:6" x14ac:dyDescent="0.2">
      <c r="F517" s="1"/>
    </row>
    <row r="518" spans="6:6" x14ac:dyDescent="0.2">
      <c r="F518" s="1"/>
    </row>
    <row r="519" spans="6:6" x14ac:dyDescent="0.2">
      <c r="F519" s="1"/>
    </row>
    <row r="520" spans="6:6" x14ac:dyDescent="0.2">
      <c r="F520" s="1"/>
    </row>
    <row r="521" spans="6:6" x14ac:dyDescent="0.2">
      <c r="F521" s="1"/>
    </row>
    <row r="522" spans="6:6" x14ac:dyDescent="0.2">
      <c r="F522" s="1"/>
    </row>
    <row r="523" spans="6:6" x14ac:dyDescent="0.2">
      <c r="F523" s="1"/>
    </row>
    <row r="524" spans="6:6" x14ac:dyDescent="0.2">
      <c r="F524" s="1"/>
    </row>
    <row r="525" spans="6:6" x14ac:dyDescent="0.2">
      <c r="F525" s="1"/>
    </row>
    <row r="526" spans="6:6" x14ac:dyDescent="0.2">
      <c r="F526" s="1"/>
    </row>
    <row r="527" spans="6:6" x14ac:dyDescent="0.2">
      <c r="F527" s="1"/>
    </row>
    <row r="528" spans="6:6" x14ac:dyDescent="0.2">
      <c r="F528" s="1"/>
    </row>
    <row r="529" spans="6:6" x14ac:dyDescent="0.2">
      <c r="F529" s="1"/>
    </row>
    <row r="530" spans="6:6" x14ac:dyDescent="0.2">
      <c r="F530" s="1"/>
    </row>
    <row r="531" spans="6:6" x14ac:dyDescent="0.2">
      <c r="F531" s="1"/>
    </row>
    <row r="532" spans="6:6" x14ac:dyDescent="0.2">
      <c r="F532" s="1"/>
    </row>
    <row r="533" spans="6:6" x14ac:dyDescent="0.2">
      <c r="F533" s="1"/>
    </row>
    <row r="534" spans="6:6" x14ac:dyDescent="0.2">
      <c r="F534" s="1"/>
    </row>
    <row r="535" spans="6:6" x14ac:dyDescent="0.2">
      <c r="F535" s="1"/>
    </row>
    <row r="536" spans="6:6" x14ac:dyDescent="0.2">
      <c r="F536" s="1"/>
    </row>
    <row r="537" spans="6:6" x14ac:dyDescent="0.2">
      <c r="F537" s="1"/>
    </row>
    <row r="538" spans="6:6" x14ac:dyDescent="0.2">
      <c r="F538" s="1"/>
    </row>
    <row r="539" spans="6:6" x14ac:dyDescent="0.2">
      <c r="F539" s="1"/>
    </row>
    <row r="540" spans="6:6" x14ac:dyDescent="0.2">
      <c r="F540" s="1"/>
    </row>
    <row r="541" spans="6:6" x14ac:dyDescent="0.2">
      <c r="F541" s="1"/>
    </row>
    <row r="542" spans="6:6" x14ac:dyDescent="0.2">
      <c r="F542" s="1"/>
    </row>
    <row r="543" spans="6:6" x14ac:dyDescent="0.2">
      <c r="F543" s="1"/>
    </row>
    <row r="544" spans="6:6" x14ac:dyDescent="0.2">
      <c r="F544" s="1"/>
    </row>
    <row r="545" spans="6:6" x14ac:dyDescent="0.2">
      <c r="F545" s="1"/>
    </row>
    <row r="546" spans="6:6" x14ac:dyDescent="0.2">
      <c r="F546" s="1"/>
    </row>
    <row r="547" spans="6:6" x14ac:dyDescent="0.2">
      <c r="F547" s="1"/>
    </row>
    <row r="548" spans="6:6" x14ac:dyDescent="0.2">
      <c r="F548" s="1"/>
    </row>
    <row r="549" spans="6:6" x14ac:dyDescent="0.2">
      <c r="F549" s="1"/>
    </row>
    <row r="550" spans="6:6" x14ac:dyDescent="0.2">
      <c r="F550" s="1"/>
    </row>
    <row r="551" spans="6:6" x14ac:dyDescent="0.2">
      <c r="F551" s="1"/>
    </row>
    <row r="552" spans="6:6" x14ac:dyDescent="0.2">
      <c r="F552" s="1"/>
    </row>
    <row r="553" spans="6:6" x14ac:dyDescent="0.2">
      <c r="F553" s="1"/>
    </row>
    <row r="554" spans="6:6" x14ac:dyDescent="0.2">
      <c r="F554" s="1"/>
    </row>
    <row r="555" spans="6:6" x14ac:dyDescent="0.2">
      <c r="F555" s="1"/>
    </row>
    <row r="556" spans="6:6" x14ac:dyDescent="0.2">
      <c r="F556" s="1"/>
    </row>
    <row r="557" spans="6:6" x14ac:dyDescent="0.2">
      <c r="F557" s="1"/>
    </row>
    <row r="558" spans="6:6" x14ac:dyDescent="0.2">
      <c r="F558" s="1"/>
    </row>
    <row r="559" spans="6:6" x14ac:dyDescent="0.2">
      <c r="F559" s="1"/>
    </row>
    <row r="560" spans="6:6" x14ac:dyDescent="0.2">
      <c r="F560" s="1"/>
    </row>
    <row r="561" spans="6:6" x14ac:dyDescent="0.2">
      <c r="F561" s="1"/>
    </row>
    <row r="562" spans="6:6" x14ac:dyDescent="0.2">
      <c r="F562" s="1"/>
    </row>
    <row r="563" spans="6:6" x14ac:dyDescent="0.2">
      <c r="F563" s="1"/>
    </row>
    <row r="564" spans="6:6" x14ac:dyDescent="0.2">
      <c r="F564" s="1"/>
    </row>
    <row r="565" spans="6:6" x14ac:dyDescent="0.2">
      <c r="F565" s="1"/>
    </row>
    <row r="566" spans="6:6" x14ac:dyDescent="0.2">
      <c r="F566" s="1"/>
    </row>
    <row r="567" spans="6:6" x14ac:dyDescent="0.2">
      <c r="F567" s="1"/>
    </row>
    <row r="568" spans="6:6" x14ac:dyDescent="0.2">
      <c r="F568" s="1"/>
    </row>
    <row r="569" spans="6:6" x14ac:dyDescent="0.2">
      <c r="F569" s="1"/>
    </row>
    <row r="570" spans="6:6" x14ac:dyDescent="0.2">
      <c r="F570" s="1"/>
    </row>
    <row r="571" spans="6:6" x14ac:dyDescent="0.2">
      <c r="F571" s="1"/>
    </row>
    <row r="572" spans="6:6" x14ac:dyDescent="0.2">
      <c r="F572" s="1"/>
    </row>
    <row r="573" spans="6:6" x14ac:dyDescent="0.2">
      <c r="F573" s="1"/>
    </row>
    <row r="574" spans="6:6" x14ac:dyDescent="0.2">
      <c r="F574" s="1"/>
    </row>
    <row r="575" spans="6:6" x14ac:dyDescent="0.2">
      <c r="F575" s="1"/>
    </row>
    <row r="576" spans="6:6" x14ac:dyDescent="0.2">
      <c r="F576" s="1"/>
    </row>
    <row r="577" spans="6:6" x14ac:dyDescent="0.2">
      <c r="F577" s="1"/>
    </row>
    <row r="578" spans="6:6" x14ac:dyDescent="0.2">
      <c r="F578" s="1"/>
    </row>
    <row r="579" spans="6:6" x14ac:dyDescent="0.2">
      <c r="F579" s="1"/>
    </row>
    <row r="580" spans="6:6" x14ac:dyDescent="0.2">
      <c r="F580" s="1"/>
    </row>
    <row r="581" spans="6:6" x14ac:dyDescent="0.2">
      <c r="F581" s="1"/>
    </row>
    <row r="582" spans="6:6" x14ac:dyDescent="0.2">
      <c r="F582" s="1"/>
    </row>
    <row r="583" spans="6:6" x14ac:dyDescent="0.2">
      <c r="F583" s="1"/>
    </row>
    <row r="584" spans="6:6" x14ac:dyDescent="0.2">
      <c r="F584" s="1"/>
    </row>
    <row r="585" spans="6:6" x14ac:dyDescent="0.2">
      <c r="F585" s="1"/>
    </row>
    <row r="586" spans="6:6" x14ac:dyDescent="0.2">
      <c r="F586" s="1"/>
    </row>
    <row r="587" spans="6:6" x14ac:dyDescent="0.2">
      <c r="F587" s="1"/>
    </row>
    <row r="588" spans="6:6" x14ac:dyDescent="0.2">
      <c r="F588" s="1"/>
    </row>
    <row r="589" spans="6:6" x14ac:dyDescent="0.2">
      <c r="F589" s="1"/>
    </row>
    <row r="590" spans="6:6" x14ac:dyDescent="0.2">
      <c r="F590" s="1"/>
    </row>
    <row r="591" spans="6:6" x14ac:dyDescent="0.2">
      <c r="F591" s="1"/>
    </row>
    <row r="592" spans="6:6" x14ac:dyDescent="0.2">
      <c r="F592" s="1"/>
    </row>
    <row r="593" spans="6:6" x14ac:dyDescent="0.2">
      <c r="F593" s="1"/>
    </row>
    <row r="594" spans="6:6" x14ac:dyDescent="0.2">
      <c r="F594" s="1"/>
    </row>
    <row r="595" spans="6:6" x14ac:dyDescent="0.2">
      <c r="F595" s="1"/>
    </row>
    <row r="596" spans="6:6" x14ac:dyDescent="0.2">
      <c r="F596" s="1"/>
    </row>
    <row r="597" spans="6:6" x14ac:dyDescent="0.2">
      <c r="F597" s="1"/>
    </row>
    <row r="598" spans="6:6" x14ac:dyDescent="0.2">
      <c r="F598" s="1"/>
    </row>
    <row r="599" spans="6:6" x14ac:dyDescent="0.2">
      <c r="F599" s="1"/>
    </row>
    <row r="600" spans="6:6" x14ac:dyDescent="0.2">
      <c r="F600" s="1"/>
    </row>
    <row r="601" spans="6:6" x14ac:dyDescent="0.2">
      <c r="F601" s="1"/>
    </row>
    <row r="602" spans="6:6" x14ac:dyDescent="0.2">
      <c r="F602" s="1"/>
    </row>
    <row r="603" spans="6:6" x14ac:dyDescent="0.2">
      <c r="F603" s="1"/>
    </row>
    <row r="604" spans="6:6" x14ac:dyDescent="0.2">
      <c r="F604" s="1"/>
    </row>
    <row r="605" spans="6:6" x14ac:dyDescent="0.2">
      <c r="F605" s="1"/>
    </row>
    <row r="606" spans="6:6" x14ac:dyDescent="0.2">
      <c r="F606" s="1"/>
    </row>
    <row r="607" spans="6:6" x14ac:dyDescent="0.2">
      <c r="F607" s="1"/>
    </row>
    <row r="608" spans="6:6" x14ac:dyDescent="0.2">
      <c r="F608" s="1"/>
    </row>
    <row r="609" spans="6:6" x14ac:dyDescent="0.2">
      <c r="F609" s="1"/>
    </row>
    <row r="610" spans="6:6" x14ac:dyDescent="0.2">
      <c r="F610" s="1"/>
    </row>
    <row r="611" spans="6:6" x14ac:dyDescent="0.2">
      <c r="F611" s="1"/>
    </row>
  </sheetData>
  <sheetProtection password="DC3D" sheet="1" objects="1" scenarios="1"/>
  <phoneticPr fontId="3" type="noConversion"/>
  <printOptions horizontalCentered="1"/>
  <pageMargins left="0.75" right="0.75" top="0.33" bottom="0.36" header="0.33" footer="0.12"/>
  <pageSetup scale="70" orientation="landscape" horizontalDpi="200" verticalDpi="200" r:id="rId1"/>
  <headerFooter alignWithMargins="0">
    <oddFooter xml:space="preserve">&amp;L&amp;"Calibri,Regular"&amp;8Note:  For 07/08 reporting, FLM replaced "Units" and "Price/Unit" with "Purchases" and "Price/Purch."  A Fixed Wt Purchase = 1 Unit.  Bulk sales are factored by Lbs per Purchase based on Retailer input.&amp;R&amp;"Calibri,Regular"&amp;8
 </oddFooter>
  </headerFooter>
  <rowBreaks count="11" manualBreakCount="11">
    <brk id="62" max="16383" man="1"/>
    <brk id="117" max="16383" man="1"/>
    <brk id="172" max="16383" man="1"/>
    <brk id="227" max="16383" man="1"/>
    <brk id="282" max="16383" man="1"/>
    <brk id="337" max="16383" man="1"/>
    <brk id="392" max="16383" man="1"/>
    <brk id="447" max="16383" man="1"/>
    <brk id="502" max="16383" man="1"/>
    <brk id="557" max="16383" man="1"/>
    <brk id="612"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Y4442"/>
  <sheetViews>
    <sheetView view="pageBreakPreview" zoomScaleNormal="100" zoomScaleSheetLayoutView="100" workbookViewId="0">
      <pane xSplit="4" ySplit="6" topLeftCell="E7" activePane="bottomRight" state="frozen"/>
      <selection activeCell="M48" sqref="M48"/>
      <selection pane="topRight" activeCell="M48" sqref="M48"/>
      <selection pane="bottomLeft" activeCell="M48" sqref="M48"/>
      <selection pane="bottomRight" sqref="A1:L1"/>
    </sheetView>
  </sheetViews>
  <sheetFormatPr defaultRowHeight="12.75" x14ac:dyDescent="0.2"/>
  <cols>
    <col min="1" max="1" width="25.85546875" style="66" bestFit="1" customWidth="1"/>
    <col min="2" max="2" width="19.42578125" style="66" bestFit="1" customWidth="1"/>
    <col min="3" max="3" width="12.5703125" style="66" bestFit="1" customWidth="1"/>
    <col min="4" max="4" width="27.85546875" style="66" bestFit="1" customWidth="1"/>
    <col min="5" max="5" width="13.42578125" style="69" bestFit="1" customWidth="1"/>
    <col min="6" max="6" width="10.5703125" style="70" bestFit="1" customWidth="1"/>
    <col min="7" max="7" width="13.85546875" style="69" bestFit="1" customWidth="1"/>
    <col min="8" max="8" width="10.5703125" style="70" bestFit="1" customWidth="1"/>
    <col min="9" max="9" width="14.85546875" style="69" bestFit="1" customWidth="1"/>
    <col min="10" max="10" width="11.85546875" style="70" bestFit="1" customWidth="1"/>
    <col min="11" max="11" width="15.42578125" style="69" bestFit="1" customWidth="1"/>
    <col min="12" max="12" width="11.85546875" style="70" bestFit="1" customWidth="1"/>
    <col min="13" max="14" width="9.140625" style="66"/>
    <col min="15" max="15" width="15.7109375" style="66" bestFit="1" customWidth="1"/>
    <col min="16" max="17" width="9.140625" style="66"/>
    <col min="18" max="18" width="12.85546875" style="69" customWidth="1"/>
    <col min="19" max="19" width="10.28515625" style="70" customWidth="1"/>
    <col min="20" max="20" width="12.85546875" style="69" customWidth="1"/>
    <col min="21" max="21" width="10.28515625" style="70" customWidth="1"/>
    <col min="22" max="22" width="12.85546875" style="69" customWidth="1"/>
    <col min="23" max="23" width="10.28515625" style="70" customWidth="1"/>
    <col min="24" max="24" width="12.85546875" style="69" customWidth="1"/>
    <col min="25" max="25" width="10.42578125" style="70" customWidth="1"/>
    <col min="26" max="16384" width="9.140625" style="66"/>
  </cols>
  <sheetData>
    <row r="1" spans="1:25" ht="16.5" customHeight="1" x14ac:dyDescent="0.2">
      <c r="A1" s="154" t="s">
        <v>18</v>
      </c>
      <c r="B1" s="154"/>
      <c r="C1" s="154"/>
      <c r="D1" s="154"/>
      <c r="E1" s="154"/>
      <c r="F1" s="154"/>
      <c r="G1" s="154"/>
      <c r="H1" s="154"/>
      <c r="I1" s="154"/>
      <c r="J1" s="154"/>
      <c r="K1" s="154"/>
      <c r="L1" s="154"/>
      <c r="N1" s="67"/>
      <c r="O1" s="67"/>
      <c r="P1" s="67"/>
      <c r="R1" s="66"/>
      <c r="S1" s="66"/>
      <c r="T1" s="66"/>
      <c r="U1" s="66"/>
      <c r="V1" s="66"/>
      <c r="W1" s="66"/>
      <c r="X1" s="66"/>
      <c r="Y1" s="66"/>
    </row>
    <row r="2" spans="1:25" ht="16.5" customHeight="1" x14ac:dyDescent="0.2">
      <c r="A2" s="147" t="s">
        <v>339</v>
      </c>
      <c r="B2" s="147"/>
      <c r="C2" s="147"/>
      <c r="D2" s="147"/>
      <c r="E2" s="147"/>
      <c r="F2" s="147"/>
      <c r="G2" s="147"/>
      <c r="H2" s="147"/>
      <c r="I2" s="147"/>
      <c r="J2" s="147"/>
      <c r="K2" s="147"/>
      <c r="L2" s="147"/>
      <c r="N2" s="67"/>
      <c r="O2" s="67"/>
      <c r="P2" s="67"/>
      <c r="R2" s="66"/>
      <c r="S2" s="66"/>
      <c r="T2" s="66"/>
      <c r="U2" s="66"/>
      <c r="V2" s="66"/>
      <c r="W2" s="66"/>
      <c r="X2" s="66"/>
      <c r="Y2" s="66"/>
    </row>
    <row r="3" spans="1:25" ht="16.5" customHeight="1" x14ac:dyDescent="0.2">
      <c r="A3" s="147" t="str">
        <f>+Topline!A3</f>
        <v>PERIOD ENDING 01/26/2014 VS YAGO</v>
      </c>
      <c r="B3" s="147"/>
      <c r="C3" s="147"/>
      <c r="D3" s="147"/>
      <c r="E3" s="147"/>
      <c r="F3" s="147"/>
      <c r="G3" s="147"/>
      <c r="H3" s="147"/>
      <c r="I3" s="147"/>
      <c r="J3" s="147"/>
      <c r="K3" s="147"/>
      <c r="L3" s="147"/>
      <c r="N3" s="67"/>
      <c r="O3" s="67"/>
      <c r="P3" s="67"/>
      <c r="R3" s="66"/>
      <c r="S3" s="66"/>
      <c r="T3" s="66"/>
      <c r="U3" s="66"/>
      <c r="V3" s="66"/>
      <c r="W3" s="66"/>
      <c r="X3" s="66"/>
      <c r="Y3" s="66"/>
    </row>
    <row r="4" spans="1:25" x14ac:dyDescent="0.2">
      <c r="E4" s="68"/>
      <c r="F4" s="68"/>
      <c r="G4" s="68"/>
      <c r="H4" s="68"/>
      <c r="I4" s="68"/>
      <c r="J4" s="68"/>
      <c r="K4" s="68"/>
      <c r="L4" s="68"/>
      <c r="N4" s="67"/>
      <c r="O4" s="67"/>
      <c r="P4" s="67"/>
    </row>
    <row r="5" spans="1:25" x14ac:dyDescent="0.2">
      <c r="E5" s="148" t="s">
        <v>13</v>
      </c>
      <c r="F5" s="148"/>
      <c r="G5" s="149" t="s">
        <v>14</v>
      </c>
      <c r="H5" s="150"/>
      <c r="I5" s="151" t="s">
        <v>15</v>
      </c>
      <c r="J5" s="152"/>
      <c r="K5" s="153" t="s">
        <v>16</v>
      </c>
      <c r="L5" s="153"/>
      <c r="R5" s="66"/>
      <c r="S5" s="66"/>
      <c r="T5" s="66"/>
      <c r="U5" s="66"/>
      <c r="V5" s="66"/>
      <c r="W5" s="66"/>
      <c r="X5" s="66"/>
      <c r="Y5" s="66"/>
    </row>
    <row r="6" spans="1:25" s="52" customFormat="1" x14ac:dyDescent="0.2">
      <c r="A6" s="71" t="s">
        <v>99</v>
      </c>
      <c r="B6" s="71" t="s">
        <v>100</v>
      </c>
      <c r="C6" s="71" t="s">
        <v>101</v>
      </c>
      <c r="D6" s="71" t="s">
        <v>102</v>
      </c>
      <c r="E6" s="72" t="s">
        <v>17</v>
      </c>
      <c r="F6" s="73" t="s">
        <v>157</v>
      </c>
      <c r="G6" s="74" t="s">
        <v>17</v>
      </c>
      <c r="H6" s="73" t="s">
        <v>157</v>
      </c>
      <c r="I6" s="74" t="s">
        <v>17</v>
      </c>
      <c r="J6" s="73" t="s">
        <v>157</v>
      </c>
      <c r="K6" s="72" t="s">
        <v>17</v>
      </c>
      <c r="L6" s="73" t="s">
        <v>157</v>
      </c>
    </row>
    <row r="7" spans="1:25" x14ac:dyDescent="0.2">
      <c r="A7" s="103" t="s">
        <v>67</v>
      </c>
      <c r="B7" s="103" t="s">
        <v>21</v>
      </c>
      <c r="C7" s="104" t="s">
        <v>0</v>
      </c>
      <c r="D7" s="104" t="s">
        <v>271</v>
      </c>
      <c r="E7" s="105">
        <f>+IF(ISNUMBER(DATA!I7),DATA!I7,"n/a")</f>
        <v>21550576.050000001</v>
      </c>
      <c r="F7" s="106">
        <f>+IF(ISNUMBER(DATA!W7),DATA!W7,"n/a")</f>
        <v>6.7749091570597469E-2</v>
      </c>
      <c r="G7" s="105">
        <f>+IF(ISNUMBER(DATA!M7),DATA!M7,"n/a")</f>
        <v>66488105.009999998</v>
      </c>
      <c r="H7" s="106">
        <f>+IF(ISNUMBER(DATA!X7),DATA!X7,"n/a")</f>
        <v>4.4423216072387875E-2</v>
      </c>
      <c r="I7" s="105">
        <f>+IF(ISNUMBER(DATA!Q7),DATA!Q7,"n/a")</f>
        <v>132021675.33</v>
      </c>
      <c r="J7" s="106">
        <f>+IF(ISNUMBER(DATA!Y7),DATA!Y7,"n/a")</f>
        <v>5.2442568835778879E-2</v>
      </c>
      <c r="K7" s="105">
        <f>+IF(ISNUMBER(DATA!U7),DATA!U7,"n/a")</f>
        <v>280349411.22000003</v>
      </c>
      <c r="L7" s="106">
        <f>+IF(ISNUMBER(DATA!Z7),DATA!Z7,"n/a")</f>
        <v>6.5609731506490632E-2</v>
      </c>
      <c r="R7" s="66"/>
      <c r="S7" s="66"/>
      <c r="T7" s="66"/>
      <c r="U7" s="66"/>
      <c r="V7" s="66"/>
      <c r="W7" s="66"/>
      <c r="X7" s="66"/>
      <c r="Y7" s="66"/>
    </row>
    <row r="8" spans="1:25" x14ac:dyDescent="0.2">
      <c r="A8" s="103" t="s">
        <v>67</v>
      </c>
      <c r="B8" s="103" t="s">
        <v>21</v>
      </c>
      <c r="C8" s="104" t="s">
        <v>0</v>
      </c>
      <c r="D8" s="104" t="s">
        <v>272</v>
      </c>
      <c r="E8" s="105">
        <f>+IF(ISNUMBER(DATA!I8),DATA!I8,"n/a")</f>
        <v>72500235.019999996</v>
      </c>
      <c r="F8" s="106">
        <f>+IF(ISNUMBER(DATA!W8),DATA!W8,"n/a")</f>
        <v>6.0454222674136603E-2</v>
      </c>
      <c r="G8" s="105">
        <f>+IF(ISNUMBER(DATA!M8),DATA!M8,"n/a")</f>
        <v>223618443.63999999</v>
      </c>
      <c r="H8" s="106">
        <f>+IF(ISNUMBER(DATA!X8),DATA!X8,"n/a")</f>
        <v>6.2999853564880234E-2</v>
      </c>
      <c r="I8" s="105">
        <f>+IF(ISNUMBER(DATA!Q8),DATA!Q8,"n/a")</f>
        <v>464142338.95999998</v>
      </c>
      <c r="J8" s="106">
        <f>+IF(ISNUMBER(DATA!Y8),DATA!Y8,"n/a")</f>
        <v>7.5811122127453265E-2</v>
      </c>
      <c r="K8" s="105">
        <f>+IF(ISNUMBER(DATA!U8),DATA!U8,"n/a")</f>
        <v>943702918.63</v>
      </c>
      <c r="L8" s="106">
        <f>+IF(ISNUMBER(DATA!Z8),DATA!Z8,"n/a")</f>
        <v>8.7383777059858433E-2</v>
      </c>
      <c r="R8" s="66"/>
      <c r="S8" s="66"/>
      <c r="T8" s="66"/>
      <c r="U8" s="66"/>
      <c r="V8" s="66"/>
      <c r="W8" s="66"/>
      <c r="X8" s="66"/>
      <c r="Y8" s="66"/>
    </row>
    <row r="9" spans="1:25" x14ac:dyDescent="0.2">
      <c r="A9" s="103" t="s">
        <v>67</v>
      </c>
      <c r="B9" s="103" t="s">
        <v>21</v>
      </c>
      <c r="C9" s="104" t="s">
        <v>0</v>
      </c>
      <c r="D9" s="104" t="s">
        <v>273</v>
      </c>
      <c r="E9" s="105">
        <f>+IF(ISNUMBER(DATA!I9),DATA!I9,"n/a")</f>
        <v>138609489.06</v>
      </c>
      <c r="F9" s="106">
        <f>+IF(ISNUMBER(DATA!W9),DATA!W9,"n/a")</f>
        <v>6.7737861463383314E-2</v>
      </c>
      <c r="G9" s="105">
        <f>+IF(ISNUMBER(DATA!M9),DATA!M9,"n/a")</f>
        <v>434569620.47000003</v>
      </c>
      <c r="H9" s="106">
        <f>+IF(ISNUMBER(DATA!X9),DATA!X9,"n/a")</f>
        <v>7.0855317746856453E-2</v>
      </c>
      <c r="I9" s="105">
        <f>+IF(ISNUMBER(DATA!Q9),DATA!Q9,"n/a")</f>
        <v>883482701.63999999</v>
      </c>
      <c r="J9" s="106">
        <f>+IF(ISNUMBER(DATA!Y9),DATA!Y9,"n/a")</f>
        <v>7.0043661577636543E-2</v>
      </c>
      <c r="K9" s="105">
        <f>+IF(ISNUMBER(DATA!U9),DATA!U9,"n/a")</f>
        <v>1816538168.22</v>
      </c>
      <c r="L9" s="106">
        <f>+IF(ISNUMBER(DATA!Z9),DATA!Z9,"n/a")</f>
        <v>7.7310396791839833E-2</v>
      </c>
      <c r="R9" s="66"/>
      <c r="S9" s="66"/>
      <c r="T9" s="66"/>
      <c r="U9" s="66"/>
      <c r="V9" s="66"/>
      <c r="W9" s="66"/>
      <c r="X9" s="66"/>
      <c r="Y9" s="66"/>
    </row>
    <row r="10" spans="1:25" x14ac:dyDescent="0.2">
      <c r="A10" s="103" t="s">
        <v>67</v>
      </c>
      <c r="B10" s="103" t="s">
        <v>21</v>
      </c>
      <c r="C10" s="104" t="s">
        <v>0</v>
      </c>
      <c r="D10" s="104" t="s">
        <v>274</v>
      </c>
      <c r="E10" s="105">
        <f>+IF(ISNUMBER(DATA!I10),DATA!I10,"n/a")</f>
        <v>48429425.409999996</v>
      </c>
      <c r="F10" s="106">
        <f>+IF(ISNUMBER(DATA!W10),DATA!W10,"n/a")</f>
        <v>3.9619040295433595E-2</v>
      </c>
      <c r="G10" s="105">
        <f>+IF(ISNUMBER(DATA!M10),DATA!M10,"n/a")</f>
        <v>147165989.75</v>
      </c>
      <c r="H10" s="106">
        <f>+IF(ISNUMBER(DATA!X10),DATA!X10,"n/a")</f>
        <v>5.2724987131136193E-2</v>
      </c>
      <c r="I10" s="105">
        <f>+IF(ISNUMBER(DATA!Q10),DATA!Q10,"n/a")</f>
        <v>305220787.54000002</v>
      </c>
      <c r="J10" s="106">
        <f>+IF(ISNUMBER(DATA!Y10),DATA!Y10,"n/a")</f>
        <v>6.7260512441909989E-2</v>
      </c>
      <c r="K10" s="105">
        <f>+IF(ISNUMBER(DATA!U10),DATA!U10,"n/a")</f>
        <v>635223033.57000005</v>
      </c>
      <c r="L10" s="106">
        <f>+IF(ISNUMBER(DATA!Z10),DATA!Z10,"n/a")</f>
        <v>7.1910139649675908E-2</v>
      </c>
      <c r="R10" s="66"/>
      <c r="S10" s="66"/>
      <c r="T10" s="66"/>
      <c r="U10" s="66"/>
      <c r="V10" s="66"/>
      <c r="W10" s="66"/>
      <c r="X10" s="66"/>
      <c r="Y10" s="66"/>
    </row>
    <row r="11" spans="1:25" x14ac:dyDescent="0.2">
      <c r="A11" s="103" t="s">
        <v>67</v>
      </c>
      <c r="B11" s="103" t="s">
        <v>21</v>
      </c>
      <c r="C11" s="104" t="s">
        <v>0</v>
      </c>
      <c r="D11" s="104" t="s">
        <v>275</v>
      </c>
      <c r="E11" s="105">
        <f>+IF(ISNUMBER(DATA!I11),DATA!I11,"n/a")</f>
        <v>103977732.98999999</v>
      </c>
      <c r="F11" s="106">
        <f>+IF(ISNUMBER(DATA!W11),DATA!W11,"n/a")</f>
        <v>7.7148851723675929E-2</v>
      </c>
      <c r="G11" s="105">
        <f>+IF(ISNUMBER(DATA!M11),DATA!M11,"n/a")</f>
        <v>326780530.56</v>
      </c>
      <c r="H11" s="106">
        <f>+IF(ISNUMBER(DATA!X11),DATA!X11,"n/a")</f>
        <v>7.5106831359520829E-2</v>
      </c>
      <c r="I11" s="105">
        <f>+IF(ISNUMBER(DATA!Q11),DATA!Q11,"n/a")</f>
        <v>661714300.92999995</v>
      </c>
      <c r="J11" s="106">
        <f>+IF(ISNUMBER(DATA!Y11),DATA!Y11,"n/a")</f>
        <v>7.9312281194629186E-2</v>
      </c>
      <c r="K11" s="105">
        <f>+IF(ISNUMBER(DATA!U11),DATA!U11,"n/a")</f>
        <v>1372160943.1500001</v>
      </c>
      <c r="L11" s="106">
        <f>+IF(ISNUMBER(DATA!Z11),DATA!Z11,"n/a")</f>
        <v>8.5112894452179913E-2</v>
      </c>
      <c r="R11" s="66"/>
      <c r="S11" s="66"/>
      <c r="T11" s="66"/>
      <c r="U11" s="66"/>
      <c r="V11" s="66"/>
      <c r="W11" s="66"/>
      <c r="X11" s="66"/>
      <c r="Y11" s="66"/>
    </row>
    <row r="12" spans="1:25" x14ac:dyDescent="0.2">
      <c r="A12" s="103" t="s">
        <v>67</v>
      </c>
      <c r="B12" s="103" t="s">
        <v>21</v>
      </c>
      <c r="C12" s="104" t="s">
        <v>0</v>
      </c>
      <c r="D12" s="104" t="s">
        <v>276</v>
      </c>
      <c r="E12" s="105">
        <f>+IF(ISNUMBER(DATA!I12),DATA!I12,"n/a")</f>
        <v>41927570.549999997</v>
      </c>
      <c r="F12" s="106">
        <f>+IF(ISNUMBER(DATA!W12),DATA!W12,"n/a")</f>
        <v>3.9126949814440856E-2</v>
      </c>
      <c r="G12" s="105">
        <f>+IF(ISNUMBER(DATA!M12),DATA!M12,"n/a")</f>
        <v>128972458.04000001</v>
      </c>
      <c r="H12" s="106">
        <f>+IF(ISNUMBER(DATA!X12),DATA!X12,"n/a")</f>
        <v>3.899217695273393E-2</v>
      </c>
      <c r="I12" s="105">
        <f>+IF(ISNUMBER(DATA!Q12),DATA!Q12,"n/a")</f>
        <v>253919924.36000001</v>
      </c>
      <c r="J12" s="106">
        <f>+IF(ISNUMBER(DATA!Y12),DATA!Y12,"n/a")</f>
        <v>3.8910753666385203E-2</v>
      </c>
      <c r="K12" s="105">
        <f>+IF(ISNUMBER(DATA!U12),DATA!U12,"n/a")</f>
        <v>544758171.97000003</v>
      </c>
      <c r="L12" s="106">
        <f>+IF(ISNUMBER(DATA!Z12),DATA!Z12,"n/a")</f>
        <v>6.4509906324921845E-2</v>
      </c>
      <c r="R12" s="66"/>
      <c r="S12" s="66"/>
      <c r="T12" s="66"/>
      <c r="U12" s="66"/>
      <c r="V12" s="66"/>
      <c r="W12" s="66"/>
      <c r="X12" s="66"/>
      <c r="Y12" s="66"/>
    </row>
    <row r="13" spans="1:25" x14ac:dyDescent="0.2">
      <c r="A13" s="103" t="s">
        <v>67</v>
      </c>
      <c r="B13" s="103" t="s">
        <v>21</v>
      </c>
      <c r="C13" s="104" t="s">
        <v>0</v>
      </c>
      <c r="D13" s="104" t="s">
        <v>277</v>
      </c>
      <c r="E13" s="105">
        <f>+IF(ISNUMBER(DATA!I13),DATA!I13,"n/a")</f>
        <v>34823211.18</v>
      </c>
      <c r="F13" s="106">
        <f>+IF(ISNUMBER(DATA!W13),DATA!W13,"n/a")</f>
        <v>9.3011518385155117E-2</v>
      </c>
      <c r="G13" s="105">
        <f>+IF(ISNUMBER(DATA!M13),DATA!M13,"n/a")</f>
        <v>108683602.66</v>
      </c>
      <c r="H13" s="106">
        <f>+IF(ISNUMBER(DATA!X13),DATA!X13,"n/a")</f>
        <v>0.11924719066463146</v>
      </c>
      <c r="I13" s="105">
        <f>+IF(ISNUMBER(DATA!Q13),DATA!Q13,"n/a")</f>
        <v>219348411.12</v>
      </c>
      <c r="J13" s="106">
        <f>+IF(ISNUMBER(DATA!Y13),DATA!Y13,"n/a")</f>
        <v>0.12140840935734218</v>
      </c>
      <c r="K13" s="105">
        <f>+IF(ISNUMBER(DATA!U13),DATA!U13,"n/a")</f>
        <v>446493522.26999998</v>
      </c>
      <c r="L13" s="106">
        <f>+IF(ISNUMBER(DATA!Z13),DATA!Z13,"n/a")</f>
        <v>0.10782534549784581</v>
      </c>
      <c r="R13" s="66"/>
      <c r="S13" s="66"/>
      <c r="T13" s="66"/>
      <c r="U13" s="66"/>
      <c r="V13" s="66"/>
      <c r="W13" s="66"/>
      <c r="X13" s="66"/>
      <c r="Y13" s="66"/>
    </row>
    <row r="14" spans="1:25" x14ac:dyDescent="0.2">
      <c r="A14" s="103" t="s">
        <v>67</v>
      </c>
      <c r="B14" s="103" t="s">
        <v>21</v>
      </c>
      <c r="C14" s="104" t="s">
        <v>0</v>
      </c>
      <c r="D14" s="104" t="s">
        <v>278</v>
      </c>
      <c r="E14" s="105">
        <f>+IF(ISNUMBER(DATA!I14),DATA!I14,"n/a")</f>
        <v>101057854.53</v>
      </c>
      <c r="F14" s="106">
        <f>+IF(ISNUMBER(DATA!W14),DATA!W14,"n/a")</f>
        <v>0.11509022929082743</v>
      </c>
      <c r="G14" s="105">
        <f>+IF(ISNUMBER(DATA!M14),DATA!M14,"n/a")</f>
        <v>305814876.50999999</v>
      </c>
      <c r="H14" s="106">
        <f>+IF(ISNUMBER(DATA!X14),DATA!X14,"n/a")</f>
        <v>6.8775866362963997E-2</v>
      </c>
      <c r="I14" s="105">
        <f>+IF(ISNUMBER(DATA!Q14),DATA!Q14,"n/a")</f>
        <v>611756109</v>
      </c>
      <c r="J14" s="106">
        <f>+IF(ISNUMBER(DATA!Y14),DATA!Y14,"n/a")</f>
        <v>7.2119764081379503E-2</v>
      </c>
      <c r="K14" s="105">
        <f>+IF(ISNUMBER(DATA!U14),DATA!U14,"n/a")</f>
        <v>1260639429.1099999</v>
      </c>
      <c r="L14" s="106">
        <f>+IF(ISNUMBER(DATA!Z14),DATA!Z14,"n/a")</f>
        <v>8.1891266729053017E-2</v>
      </c>
      <c r="R14" s="66"/>
      <c r="S14" s="66"/>
      <c r="T14" s="66"/>
      <c r="U14" s="66"/>
      <c r="V14" s="66"/>
      <c r="W14" s="66"/>
      <c r="X14" s="66"/>
      <c r="Y14" s="66"/>
    </row>
    <row r="15" spans="1:25" x14ac:dyDescent="0.2">
      <c r="A15" s="103" t="s">
        <v>67</v>
      </c>
      <c r="B15" s="103" t="s">
        <v>21</v>
      </c>
      <c r="C15" s="104" t="s">
        <v>0</v>
      </c>
      <c r="D15" s="104" t="s">
        <v>279</v>
      </c>
      <c r="E15" s="105">
        <f>+IF(ISNUMBER(DATA!I15),DATA!I15,"n/a")</f>
        <v>41444666.579999998</v>
      </c>
      <c r="F15" s="106">
        <f>+IF(ISNUMBER(DATA!W15),DATA!W15,"n/a")</f>
        <v>6.5207945129659717E-2</v>
      </c>
      <c r="G15" s="105">
        <f>+IF(ISNUMBER(DATA!M15),DATA!M15,"n/a")</f>
        <v>127925284.7</v>
      </c>
      <c r="H15" s="106">
        <f>+IF(ISNUMBER(DATA!X15),DATA!X15,"n/a")</f>
        <v>6.4244931159425991E-2</v>
      </c>
      <c r="I15" s="105">
        <f>+IF(ISNUMBER(DATA!Q15),DATA!Q15,"n/a")</f>
        <v>259600576.09</v>
      </c>
      <c r="J15" s="106">
        <f>+IF(ISNUMBER(DATA!Y15),DATA!Y15,"n/a")</f>
        <v>6.5777778942522028E-2</v>
      </c>
      <c r="K15" s="105">
        <f>+IF(ISNUMBER(DATA!U15),DATA!U15,"n/a")</f>
        <v>533125563.61000001</v>
      </c>
      <c r="L15" s="106">
        <f>+IF(ISNUMBER(DATA!Z15),DATA!Z15,"n/a")</f>
        <v>6.8787579032740853E-2</v>
      </c>
      <c r="R15" s="66"/>
      <c r="S15" s="66"/>
      <c r="T15" s="66"/>
      <c r="U15" s="66"/>
      <c r="V15" s="66"/>
      <c r="W15" s="66"/>
      <c r="X15" s="66"/>
      <c r="Y15" s="66"/>
    </row>
    <row r="16" spans="1:25" x14ac:dyDescent="0.2">
      <c r="A16" s="103" t="s">
        <v>67</v>
      </c>
      <c r="B16" s="103" t="s">
        <v>21</v>
      </c>
      <c r="C16" s="104" t="s">
        <v>0</v>
      </c>
      <c r="D16" s="104" t="s">
        <v>280</v>
      </c>
      <c r="E16" s="105">
        <f>+IF(ISNUMBER(DATA!I16),DATA!I16,"n/a")</f>
        <v>23850456.760000002</v>
      </c>
      <c r="F16" s="106">
        <f>+IF(ISNUMBER(DATA!W16),DATA!W16,"n/a")</f>
        <v>8.1102050861719954E-2</v>
      </c>
      <c r="G16" s="105">
        <f>+IF(ISNUMBER(DATA!M16),DATA!M16,"n/a")</f>
        <v>77086003.409999996</v>
      </c>
      <c r="H16" s="106">
        <f>+IF(ISNUMBER(DATA!X16),DATA!X16,"n/a")</f>
        <v>6.5047734743502048E-2</v>
      </c>
      <c r="I16" s="105">
        <f>+IF(ISNUMBER(DATA!Q16),DATA!Q16,"n/a")</f>
        <v>149833147.72999999</v>
      </c>
      <c r="J16" s="106">
        <f>+IF(ISNUMBER(DATA!Y16),DATA!Y16,"n/a")</f>
        <v>5.3671268921880184E-2</v>
      </c>
      <c r="K16" s="105">
        <f>+IF(ISNUMBER(DATA!U16),DATA!U16,"n/a")</f>
        <v>310567932.48000002</v>
      </c>
      <c r="L16" s="106">
        <f>+IF(ISNUMBER(DATA!Z16),DATA!Z16,"n/a")</f>
        <v>5.2323488883096576E-2</v>
      </c>
      <c r="R16" s="66"/>
      <c r="S16" s="66"/>
      <c r="T16" s="66"/>
      <c r="U16" s="66"/>
      <c r="V16" s="66"/>
      <c r="W16" s="66"/>
      <c r="X16" s="66"/>
      <c r="Y16" s="66"/>
    </row>
    <row r="17" spans="1:25" x14ac:dyDescent="0.2">
      <c r="A17" s="103" t="s">
        <v>67</v>
      </c>
      <c r="B17" s="103" t="s">
        <v>21</v>
      </c>
      <c r="C17" s="104" t="s">
        <v>0</v>
      </c>
      <c r="D17" s="104" t="s">
        <v>281</v>
      </c>
      <c r="E17" s="105">
        <f>+IF(ISNUMBER(DATA!I17),DATA!I17,"n/a")</f>
        <v>28905460.84</v>
      </c>
      <c r="F17" s="106">
        <f>+IF(ISNUMBER(DATA!W17),DATA!W17,"n/a")</f>
        <v>2.0547204951588325E-2</v>
      </c>
      <c r="G17" s="105">
        <f>+IF(ISNUMBER(DATA!M17),DATA!M17,"n/a")</f>
        <v>88619061.310000002</v>
      </c>
      <c r="H17" s="106">
        <f>+IF(ISNUMBER(DATA!X17),DATA!X17,"n/a")</f>
        <v>4.0513167410274595E-2</v>
      </c>
      <c r="I17" s="105">
        <f>+IF(ISNUMBER(DATA!Q17),DATA!Q17,"n/a")</f>
        <v>178174837.16</v>
      </c>
      <c r="J17" s="106">
        <f>+IF(ISNUMBER(DATA!Y17),DATA!Y17,"n/a")</f>
        <v>5.2615353558655396E-2</v>
      </c>
      <c r="K17" s="105">
        <f>+IF(ISNUMBER(DATA!U17),DATA!U17,"n/a")</f>
        <v>374787196.67000002</v>
      </c>
      <c r="L17" s="106">
        <f>+IF(ISNUMBER(DATA!Z17),DATA!Z17,"n/a")</f>
        <v>6.6751368838959824E-2</v>
      </c>
      <c r="R17" s="66"/>
      <c r="S17" s="66"/>
      <c r="T17" s="66"/>
      <c r="U17" s="66"/>
      <c r="V17" s="66"/>
      <c r="W17" s="66"/>
      <c r="X17" s="66"/>
      <c r="Y17" s="66"/>
    </row>
    <row r="18" spans="1:25" x14ac:dyDescent="0.2">
      <c r="A18" s="103" t="s">
        <v>67</v>
      </c>
      <c r="B18" s="103" t="s">
        <v>21</v>
      </c>
      <c r="C18" s="104" t="s">
        <v>0</v>
      </c>
      <c r="D18" s="104" t="s">
        <v>282</v>
      </c>
      <c r="E18" s="105">
        <f>+IF(ISNUMBER(DATA!I18),DATA!I18,"n/a")</f>
        <v>88893580.950000003</v>
      </c>
      <c r="F18" s="106">
        <f>+IF(ISNUMBER(DATA!W18),DATA!W18,"n/a")</f>
        <v>5.8152745342619362E-2</v>
      </c>
      <c r="G18" s="105">
        <f>+IF(ISNUMBER(DATA!M18),DATA!M18,"n/a")</f>
        <v>279387363.50999999</v>
      </c>
      <c r="H18" s="106">
        <f>+IF(ISNUMBER(DATA!X18),DATA!X18,"n/a")</f>
        <v>6.9712619248320562E-2</v>
      </c>
      <c r="I18" s="105">
        <f>+IF(ISNUMBER(DATA!Q18),DATA!Q18,"n/a")</f>
        <v>575597919.28999996</v>
      </c>
      <c r="J18" s="106">
        <f>+IF(ISNUMBER(DATA!Y18),DATA!Y18,"n/a")</f>
        <v>6.9085361659451866E-2</v>
      </c>
      <c r="K18" s="105">
        <f>+IF(ISNUMBER(DATA!U18),DATA!U18,"n/a")</f>
        <v>1162924971.27</v>
      </c>
      <c r="L18" s="106">
        <f>+IF(ISNUMBER(DATA!Z18),DATA!Z18,"n/a")</f>
        <v>7.4184000237118561E-2</v>
      </c>
      <c r="R18" s="66"/>
      <c r="S18" s="66"/>
      <c r="T18" s="66"/>
      <c r="U18" s="66"/>
      <c r="V18" s="66"/>
      <c r="W18" s="66"/>
      <c r="X18" s="66"/>
      <c r="Y18" s="66"/>
    </row>
    <row r="19" spans="1:25" x14ac:dyDescent="0.2">
      <c r="A19" s="103" t="s">
        <v>67</v>
      </c>
      <c r="B19" s="103" t="s">
        <v>21</v>
      </c>
      <c r="C19" s="104" t="s">
        <v>0</v>
      </c>
      <c r="D19" s="104" t="s">
        <v>283</v>
      </c>
      <c r="E19" s="105">
        <f>+IF(ISNUMBER(DATA!I19),DATA!I19,"n/a")</f>
        <v>64446004.5</v>
      </c>
      <c r="F19" s="106">
        <f>+IF(ISNUMBER(DATA!W19),DATA!W19,"n/a")</f>
        <v>8.8395281751557669E-2</v>
      </c>
      <c r="G19" s="105">
        <f>+IF(ISNUMBER(DATA!M19),DATA!M19,"n/a")</f>
        <v>204858405.56999999</v>
      </c>
      <c r="H19" s="106">
        <f>+IF(ISNUMBER(DATA!X19),DATA!X19,"n/a")</f>
        <v>8.5386612877715873E-2</v>
      </c>
      <c r="I19" s="105">
        <f>+IF(ISNUMBER(DATA!Q19),DATA!Q19,"n/a")</f>
        <v>418806512.23000002</v>
      </c>
      <c r="J19" s="106">
        <f>+IF(ISNUMBER(DATA!Y19),DATA!Y19,"n/a")</f>
        <v>7.9903803956860572E-2</v>
      </c>
      <c r="K19" s="105">
        <f>+IF(ISNUMBER(DATA!U19),DATA!U19,"n/a")</f>
        <v>864806643.77999997</v>
      </c>
      <c r="L19" s="106">
        <f>+IF(ISNUMBER(DATA!Z19),DATA!Z19,"n/a")</f>
        <v>9.1409729640680185E-2</v>
      </c>
      <c r="R19" s="66"/>
      <c r="S19" s="66"/>
      <c r="T19" s="66"/>
      <c r="U19" s="66"/>
      <c r="V19" s="66"/>
      <c r="W19" s="66"/>
      <c r="X19" s="66"/>
      <c r="Y19" s="66"/>
    </row>
    <row r="20" spans="1:25" x14ac:dyDescent="0.2">
      <c r="A20" s="103" t="s">
        <v>67</v>
      </c>
      <c r="B20" s="103" t="s">
        <v>21</v>
      </c>
      <c r="C20" s="104" t="s">
        <v>0</v>
      </c>
      <c r="D20" s="104" t="s">
        <v>284</v>
      </c>
      <c r="E20" s="105">
        <f>+IF(ISNUMBER(DATA!I20),DATA!I20,"n/a")</f>
        <v>64125165.170000002</v>
      </c>
      <c r="F20" s="106">
        <f>+IF(ISNUMBER(DATA!W20),DATA!W20,"n/a")</f>
        <v>4.2751377578061002E-2</v>
      </c>
      <c r="G20" s="105">
        <f>+IF(ISNUMBER(DATA!M20),DATA!M20,"n/a")</f>
        <v>198975046.16</v>
      </c>
      <c r="H20" s="106">
        <f>+IF(ISNUMBER(DATA!X20),DATA!X20,"n/a")</f>
        <v>5.1012657403848659E-2</v>
      </c>
      <c r="I20" s="105">
        <f>+IF(ISNUMBER(DATA!Q20),DATA!Q20,"n/a")</f>
        <v>394665045.58999997</v>
      </c>
      <c r="J20" s="106">
        <f>+IF(ISNUMBER(DATA!Y20),DATA!Y20,"n/a")</f>
        <v>5.1749494699010315E-2</v>
      </c>
      <c r="K20" s="105">
        <f>+IF(ISNUMBER(DATA!U20),DATA!U20,"n/a")</f>
        <v>832305739.10000002</v>
      </c>
      <c r="L20" s="106">
        <f>+IF(ISNUMBER(DATA!Z20),DATA!Z20,"n/a")</f>
        <v>6.5178076226518958E-2</v>
      </c>
      <c r="R20" s="66"/>
      <c r="S20" s="66"/>
      <c r="T20" s="66"/>
      <c r="U20" s="66"/>
      <c r="V20" s="66"/>
      <c r="W20" s="66"/>
      <c r="X20" s="66"/>
      <c r="Y20" s="66"/>
    </row>
    <row r="21" spans="1:25" x14ac:dyDescent="0.2">
      <c r="A21" s="103" t="s">
        <v>67</v>
      </c>
      <c r="B21" s="103" t="s">
        <v>21</v>
      </c>
      <c r="C21" s="104" t="s">
        <v>0</v>
      </c>
      <c r="D21" s="104" t="s">
        <v>285</v>
      </c>
      <c r="E21" s="105">
        <f>+IF(ISNUMBER(DATA!I21),DATA!I21,"n/a")</f>
        <v>28803312.18</v>
      </c>
      <c r="F21" s="106">
        <f>+IF(ISNUMBER(DATA!W21),DATA!W21,"n/a")</f>
        <v>5.0413791263775563E-2</v>
      </c>
      <c r="G21" s="105">
        <f>+IF(ISNUMBER(DATA!M21),DATA!M21,"n/a")</f>
        <v>88617501.629999995</v>
      </c>
      <c r="H21" s="106">
        <f>+IF(ISNUMBER(DATA!X21),DATA!X21,"n/a")</f>
        <v>4.9367037901102834E-2</v>
      </c>
      <c r="I21" s="105">
        <f>+IF(ISNUMBER(DATA!Q21),DATA!Q21,"n/a")</f>
        <v>174879344.25999999</v>
      </c>
      <c r="J21" s="106">
        <f>+IF(ISNUMBER(DATA!Y21),DATA!Y21,"n/a")</f>
        <v>4.9547769400871938E-2</v>
      </c>
      <c r="K21" s="105">
        <f>+IF(ISNUMBER(DATA!U21),DATA!U21,"n/a")</f>
        <v>374759215.44</v>
      </c>
      <c r="L21" s="106">
        <f>+IF(ISNUMBER(DATA!Z21),DATA!Z21,"n/a")</f>
        <v>7.4016783912595585E-2</v>
      </c>
      <c r="R21" s="66"/>
      <c r="S21" s="66"/>
      <c r="T21" s="66"/>
      <c r="U21" s="66"/>
      <c r="V21" s="66"/>
      <c r="W21" s="66"/>
      <c r="X21" s="66"/>
      <c r="Y21" s="66"/>
    </row>
    <row r="22" spans="1:25" x14ac:dyDescent="0.2">
      <c r="A22" s="103" t="s">
        <v>67</v>
      </c>
      <c r="B22" s="103" t="s">
        <v>21</v>
      </c>
      <c r="C22" s="104" t="s">
        <v>0</v>
      </c>
      <c r="D22" s="104" t="s">
        <v>286</v>
      </c>
      <c r="E22" s="105">
        <f>+IF(ISNUMBER(DATA!I22),DATA!I22,"n/a")</f>
        <v>64526675.170000002</v>
      </c>
      <c r="F22" s="106">
        <f>+IF(ISNUMBER(DATA!W22),DATA!W22,"n/a")</f>
        <v>6.2890030981482214E-2</v>
      </c>
      <c r="G22" s="105">
        <f>+IF(ISNUMBER(DATA!M22),DATA!M22,"n/a")</f>
        <v>200139510.56999999</v>
      </c>
      <c r="H22" s="106">
        <f>+IF(ISNUMBER(DATA!X22),DATA!X22,"n/a")</f>
        <v>5.8022548761217908E-2</v>
      </c>
      <c r="I22" s="105">
        <f>+IF(ISNUMBER(DATA!Q22),DATA!Q22,"n/a")</f>
        <v>396808479.07999998</v>
      </c>
      <c r="J22" s="106">
        <f>+IF(ISNUMBER(DATA!Y22),DATA!Y22,"n/a")</f>
        <v>5.4275910180475249E-2</v>
      </c>
      <c r="K22" s="105">
        <f>+IF(ISNUMBER(DATA!U22),DATA!U22,"n/a")</f>
        <v>838504653.96000004</v>
      </c>
      <c r="L22" s="106">
        <f>+IF(ISNUMBER(DATA!Z22),DATA!Z22,"n/a")</f>
        <v>6.7885329662785127E-2</v>
      </c>
      <c r="R22" s="66"/>
      <c r="S22" s="66"/>
      <c r="T22" s="66"/>
      <c r="U22" s="66"/>
      <c r="V22" s="66"/>
      <c r="W22" s="66"/>
      <c r="X22" s="66"/>
      <c r="Y22" s="66"/>
    </row>
    <row r="23" spans="1:25" x14ac:dyDescent="0.2">
      <c r="A23" s="103" t="s">
        <v>67</v>
      </c>
      <c r="B23" s="103" t="s">
        <v>21</v>
      </c>
      <c r="C23" s="104" t="s">
        <v>0</v>
      </c>
      <c r="D23" s="104" t="s">
        <v>287</v>
      </c>
      <c r="E23" s="105">
        <f>+IF(ISNUMBER(DATA!I23),DATA!I23,"n/a")</f>
        <v>65097008.799999997</v>
      </c>
      <c r="F23" s="106">
        <f>+IF(ISNUMBER(DATA!W23),DATA!W23,"n/a")</f>
        <v>7.2641508660914761E-2</v>
      </c>
      <c r="G23" s="105">
        <f>+IF(ISNUMBER(DATA!M23),DATA!M23,"n/a")</f>
        <v>206914826.31</v>
      </c>
      <c r="H23" s="106">
        <f>+IF(ISNUMBER(DATA!X23),DATA!X23,"n/a")</f>
        <v>6.292253971413489E-2</v>
      </c>
      <c r="I23" s="105">
        <f>+IF(ISNUMBER(DATA!Q23),DATA!Q23,"n/a")</f>
        <v>408681382.20999998</v>
      </c>
      <c r="J23" s="106">
        <f>+IF(ISNUMBER(DATA!Y23),DATA!Y23,"n/a")</f>
        <v>5.3257024413500345E-2</v>
      </c>
      <c r="K23" s="105">
        <f>+IF(ISNUMBER(DATA!U23),DATA!U23,"n/a")</f>
        <v>859228994.49000001</v>
      </c>
      <c r="L23" s="106">
        <f>+IF(ISNUMBER(DATA!Z23),DATA!Z23,"n/a")</f>
        <v>5.9473378775666927E-2</v>
      </c>
      <c r="R23" s="66"/>
      <c r="S23" s="66"/>
      <c r="T23" s="66"/>
      <c r="U23" s="66"/>
      <c r="V23" s="66"/>
      <c r="W23" s="66"/>
      <c r="X23" s="66"/>
      <c r="Y23" s="66"/>
    </row>
    <row r="24" spans="1:25" x14ac:dyDescent="0.2">
      <c r="A24" s="103" t="s">
        <v>67</v>
      </c>
      <c r="B24" s="103" t="s">
        <v>21</v>
      </c>
      <c r="C24" s="104" t="s">
        <v>0</v>
      </c>
      <c r="D24" s="104" t="s">
        <v>288</v>
      </c>
      <c r="E24" s="105">
        <f>+IF(ISNUMBER(DATA!I24),DATA!I24,"n/a")</f>
        <v>78922351.379999995</v>
      </c>
      <c r="F24" s="106">
        <f>+IF(ISNUMBER(DATA!W24),DATA!W24,"n/a")</f>
        <v>5.5179021517230822E-2</v>
      </c>
      <c r="G24" s="105">
        <f>+IF(ISNUMBER(DATA!M24),DATA!M24,"n/a")</f>
        <v>246114279.34999999</v>
      </c>
      <c r="H24" s="106">
        <f>+IF(ISNUMBER(DATA!X24),DATA!X24,"n/a")</f>
        <v>6.6635887438576263E-2</v>
      </c>
      <c r="I24" s="105">
        <f>+IF(ISNUMBER(DATA!Q24),DATA!Q24,"n/a")</f>
        <v>505763889.55000001</v>
      </c>
      <c r="J24" s="106">
        <f>+IF(ISNUMBER(DATA!Y24),DATA!Y24,"n/a")</f>
        <v>6.2483594649500263E-2</v>
      </c>
      <c r="K24" s="105">
        <f>+IF(ISNUMBER(DATA!U24),DATA!U24,"n/a")</f>
        <v>1019631019.36</v>
      </c>
      <c r="L24" s="106">
        <f>+IF(ISNUMBER(DATA!Z24),DATA!Z24,"n/a")</f>
        <v>6.7769710896186761E-2</v>
      </c>
      <c r="R24" s="66"/>
      <c r="S24" s="66"/>
      <c r="T24" s="66"/>
      <c r="U24" s="66"/>
      <c r="V24" s="66"/>
      <c r="W24" s="66"/>
      <c r="X24" s="66"/>
      <c r="Y24" s="66"/>
    </row>
    <row r="25" spans="1:25" x14ac:dyDescent="0.2">
      <c r="A25" s="103" t="s">
        <v>67</v>
      </c>
      <c r="B25" s="103" t="s">
        <v>21</v>
      </c>
      <c r="C25" s="104" t="s">
        <v>0</v>
      </c>
      <c r="D25" s="104" t="s">
        <v>289</v>
      </c>
      <c r="E25" s="105">
        <f>+IF(ISNUMBER(DATA!I25),DATA!I25,"n/a")</f>
        <v>31581797.109999999</v>
      </c>
      <c r="F25" s="106">
        <f>+IF(ISNUMBER(DATA!W25),DATA!W25,"n/a")</f>
        <v>7.2442144017383608E-2</v>
      </c>
      <c r="G25" s="105">
        <f>+IF(ISNUMBER(DATA!M25),DATA!M25,"n/a")</f>
        <v>95008511.510000005</v>
      </c>
      <c r="H25" s="106">
        <f>+IF(ISNUMBER(DATA!X25),DATA!X25,"n/a")</f>
        <v>5.8980693238495058E-2</v>
      </c>
      <c r="I25" s="105">
        <f>+IF(ISNUMBER(DATA!Q25),DATA!Q25,"n/a")</f>
        <v>189938718.74000001</v>
      </c>
      <c r="J25" s="106">
        <f>+IF(ISNUMBER(DATA!Y25),DATA!Y25,"n/a")</f>
        <v>5.4533883775633653E-2</v>
      </c>
      <c r="K25" s="105">
        <f>+IF(ISNUMBER(DATA!U25),DATA!U25,"n/a")</f>
        <v>397889148.47000003</v>
      </c>
      <c r="L25" s="106">
        <f>+IF(ISNUMBER(DATA!Z25),DATA!Z25,"n/a")</f>
        <v>5.945449726263545E-2</v>
      </c>
      <c r="R25" s="66"/>
      <c r="S25" s="66"/>
      <c r="T25" s="66"/>
      <c r="U25" s="66"/>
      <c r="V25" s="66"/>
      <c r="W25" s="66"/>
      <c r="X25" s="66"/>
      <c r="Y25" s="66"/>
    </row>
    <row r="26" spans="1:25" x14ac:dyDescent="0.2">
      <c r="A26" s="103" t="s">
        <v>67</v>
      </c>
      <c r="B26" s="103" t="s">
        <v>21</v>
      </c>
      <c r="C26" s="104" t="s">
        <v>0</v>
      </c>
      <c r="D26" s="104" t="s">
        <v>290</v>
      </c>
      <c r="E26" s="105">
        <f>+IF(ISNUMBER(DATA!I26),DATA!I26,"n/a")</f>
        <v>27907600.09</v>
      </c>
      <c r="F26" s="106">
        <f>+IF(ISNUMBER(DATA!W26),DATA!W26,"n/a")</f>
        <v>3.0252381162298978E-2</v>
      </c>
      <c r="G26" s="105">
        <f>+IF(ISNUMBER(DATA!M26),DATA!M26,"n/a")</f>
        <v>85582581.319999993</v>
      </c>
      <c r="H26" s="106">
        <f>+IF(ISNUMBER(DATA!X26),DATA!X26,"n/a")</f>
        <v>5.207736351911621E-2</v>
      </c>
      <c r="I26" s="105">
        <f>+IF(ISNUMBER(DATA!Q26),DATA!Q26,"n/a")</f>
        <v>178958886.33000001</v>
      </c>
      <c r="J26" s="106">
        <f>+IF(ISNUMBER(DATA!Y26),DATA!Y26,"n/a")</f>
        <v>6.1464352891805456E-2</v>
      </c>
      <c r="K26" s="105">
        <f>+IF(ISNUMBER(DATA!U26),DATA!U26,"n/a")</f>
        <v>364948794.30000001</v>
      </c>
      <c r="L26" s="106">
        <f>+IF(ISNUMBER(DATA!Z26),DATA!Z26,"n/a")</f>
        <v>7.5262016042300872E-2</v>
      </c>
      <c r="R26" s="66"/>
      <c r="S26" s="66"/>
      <c r="T26" s="66"/>
      <c r="U26" s="66"/>
      <c r="V26" s="66"/>
      <c r="W26" s="66"/>
      <c r="X26" s="66"/>
      <c r="Y26" s="66"/>
    </row>
    <row r="27" spans="1:25" x14ac:dyDescent="0.2">
      <c r="A27" s="103" t="s">
        <v>67</v>
      </c>
      <c r="B27" s="103" t="s">
        <v>21</v>
      </c>
      <c r="C27" s="104" t="s">
        <v>0</v>
      </c>
      <c r="D27" s="104" t="s">
        <v>291</v>
      </c>
      <c r="E27" s="105">
        <f>+IF(ISNUMBER(DATA!I27),DATA!I27,"n/a")</f>
        <v>31760474.129999999</v>
      </c>
      <c r="F27" s="106">
        <f>+IF(ISNUMBER(DATA!W27),DATA!W27,"n/a")</f>
        <v>8.6315764780279414E-2</v>
      </c>
      <c r="G27" s="105">
        <f>+IF(ISNUMBER(DATA!M27),DATA!M27,"n/a")</f>
        <v>103839473.64</v>
      </c>
      <c r="H27" s="106">
        <f>+IF(ISNUMBER(DATA!X27),DATA!X27,"n/a")</f>
        <v>9.3880431513430562E-2</v>
      </c>
      <c r="I27" s="105">
        <f>+IF(ISNUMBER(DATA!Q27),DATA!Q27,"n/a")</f>
        <v>214153785.50999999</v>
      </c>
      <c r="J27" s="106">
        <f>+IF(ISNUMBER(DATA!Y27),DATA!Y27,"n/a")</f>
        <v>8.9449027207346557E-2</v>
      </c>
      <c r="K27" s="105">
        <f>+IF(ISNUMBER(DATA!U27),DATA!U27,"n/a")</f>
        <v>431315983.51999998</v>
      </c>
      <c r="L27" s="106">
        <f>+IF(ISNUMBER(DATA!Z27),DATA!Z27,"n/a")</f>
        <v>7.2198197620611221E-2</v>
      </c>
      <c r="R27" s="66"/>
      <c r="S27" s="66"/>
      <c r="T27" s="66"/>
      <c r="U27" s="66"/>
      <c r="V27" s="66"/>
      <c r="W27" s="66"/>
      <c r="X27" s="66"/>
      <c r="Y27" s="66"/>
    </row>
    <row r="28" spans="1:25" x14ac:dyDescent="0.2">
      <c r="A28" s="103" t="s">
        <v>67</v>
      </c>
      <c r="B28" s="103" t="s">
        <v>21</v>
      </c>
      <c r="C28" s="104" t="s">
        <v>0</v>
      </c>
      <c r="D28" s="104" t="s">
        <v>292</v>
      </c>
      <c r="E28" s="105">
        <f>+IF(ISNUMBER(DATA!I28),DATA!I28,"n/a")</f>
        <v>201988616.72</v>
      </c>
      <c r="F28" s="106">
        <f>+IF(ISNUMBER(DATA!W28),DATA!W28,"n/a")</f>
        <v>9.6857988173518136E-2</v>
      </c>
      <c r="G28" s="105">
        <f>+IF(ISNUMBER(DATA!M28),DATA!M28,"n/a")</f>
        <v>633111710.90999997</v>
      </c>
      <c r="H28" s="106">
        <f>+IF(ISNUMBER(DATA!X28),DATA!X28,"n/a")</f>
        <v>9.8261925962792013E-2</v>
      </c>
      <c r="I28" s="105">
        <f>+IF(ISNUMBER(DATA!Q28),DATA!Q28,"n/a")</f>
        <v>1310227102.8900001</v>
      </c>
      <c r="J28" s="106">
        <f>+IF(ISNUMBER(DATA!Y28),DATA!Y28,"n/a")</f>
        <v>0.10128014076589985</v>
      </c>
      <c r="K28" s="105">
        <f>+IF(ISNUMBER(DATA!U28),DATA!U28,"n/a")</f>
        <v>2647281824.3600001</v>
      </c>
      <c r="L28" s="106">
        <f>+IF(ISNUMBER(DATA!Z28),DATA!Z28,"n/a")</f>
        <v>0.11160548101672901</v>
      </c>
      <c r="R28" s="66"/>
      <c r="S28" s="66"/>
      <c r="T28" s="66"/>
      <c r="U28" s="66"/>
      <c r="V28" s="66"/>
      <c r="W28" s="66"/>
      <c r="X28" s="66"/>
      <c r="Y28" s="66"/>
    </row>
    <row r="29" spans="1:25" x14ac:dyDescent="0.2">
      <c r="A29" s="103" t="s">
        <v>67</v>
      </c>
      <c r="B29" s="103" t="s">
        <v>21</v>
      </c>
      <c r="C29" s="104" t="s">
        <v>0</v>
      </c>
      <c r="D29" s="104" t="s">
        <v>293</v>
      </c>
      <c r="E29" s="105">
        <f>+IF(ISNUMBER(DATA!I29),DATA!I29,"n/a")</f>
        <v>16815172.420000002</v>
      </c>
      <c r="F29" s="106">
        <f>+IF(ISNUMBER(DATA!W29),DATA!W29,"n/a")</f>
        <v>7.1808715786313274E-2</v>
      </c>
      <c r="G29" s="105">
        <f>+IF(ISNUMBER(DATA!M29),DATA!M29,"n/a")</f>
        <v>51325123.039999999</v>
      </c>
      <c r="H29" s="106">
        <f>+IF(ISNUMBER(DATA!X29),DATA!X29,"n/a")</f>
        <v>7.0753371007152469E-2</v>
      </c>
      <c r="I29" s="105">
        <f>+IF(ISNUMBER(DATA!Q29),DATA!Q29,"n/a")</f>
        <v>102644949.84999999</v>
      </c>
      <c r="J29" s="106">
        <f>+IF(ISNUMBER(DATA!Y29),DATA!Y29,"n/a")</f>
        <v>7.8041380698638266E-2</v>
      </c>
      <c r="K29" s="105">
        <f>+IF(ISNUMBER(DATA!U29),DATA!U29,"n/a")</f>
        <v>212285151.47999999</v>
      </c>
      <c r="L29" s="106">
        <f>+IF(ISNUMBER(DATA!Z29),DATA!Z29,"n/a")</f>
        <v>8.4058650984773178E-2</v>
      </c>
      <c r="R29" s="66"/>
      <c r="S29" s="66"/>
      <c r="T29" s="66"/>
      <c r="U29" s="66"/>
      <c r="V29" s="66"/>
      <c r="W29" s="66"/>
      <c r="X29" s="66"/>
      <c r="Y29" s="66"/>
    </row>
    <row r="30" spans="1:25" x14ac:dyDescent="0.2">
      <c r="A30" s="103" t="s">
        <v>67</v>
      </c>
      <c r="B30" s="103" t="s">
        <v>21</v>
      </c>
      <c r="C30" s="104" t="s">
        <v>0</v>
      </c>
      <c r="D30" s="104" t="s">
        <v>294</v>
      </c>
      <c r="E30" s="105">
        <f>+IF(ISNUMBER(DATA!I30),DATA!I30,"n/a")</f>
        <v>110364861.5</v>
      </c>
      <c r="F30" s="106">
        <f>+IF(ISNUMBER(DATA!W30),DATA!W30,"n/a")</f>
        <v>4.4354119957631839E-2</v>
      </c>
      <c r="G30" s="105">
        <f>+IF(ISNUMBER(DATA!M30),DATA!M30,"n/a")</f>
        <v>340949214.58999997</v>
      </c>
      <c r="H30" s="106">
        <f>+IF(ISNUMBER(DATA!X30),DATA!X30,"n/a")</f>
        <v>6.5852362574486276E-2</v>
      </c>
      <c r="I30" s="105">
        <f>+IF(ISNUMBER(DATA!Q30),DATA!Q30,"n/a")</f>
        <v>686744981.77999997</v>
      </c>
      <c r="J30" s="106">
        <f>+IF(ISNUMBER(DATA!Y30),DATA!Y30,"n/a")</f>
        <v>7.8974291029741558E-2</v>
      </c>
      <c r="K30" s="105">
        <f>+IF(ISNUMBER(DATA!U30),DATA!U30,"n/a")</f>
        <v>1353246811.6199999</v>
      </c>
      <c r="L30" s="106">
        <f>+IF(ISNUMBER(DATA!Z30),DATA!Z30,"n/a")</f>
        <v>9.8199734018711834E-2</v>
      </c>
      <c r="R30" s="66"/>
      <c r="S30" s="66"/>
      <c r="T30" s="66"/>
      <c r="U30" s="66"/>
      <c r="V30" s="66"/>
      <c r="W30" s="66"/>
      <c r="X30" s="66"/>
      <c r="Y30" s="66"/>
    </row>
    <row r="31" spans="1:25" x14ac:dyDescent="0.2">
      <c r="A31" s="103" t="s">
        <v>67</v>
      </c>
      <c r="B31" s="103" t="s">
        <v>21</v>
      </c>
      <c r="C31" s="104" t="s">
        <v>0</v>
      </c>
      <c r="D31" s="104" t="s">
        <v>295</v>
      </c>
      <c r="E31" s="105">
        <f>+IF(ISNUMBER(DATA!I31),DATA!I31,"n/a")</f>
        <v>37343990.799999997</v>
      </c>
      <c r="F31" s="106">
        <f>+IF(ISNUMBER(DATA!W31),DATA!W31,"n/a")</f>
        <v>1.7789290206478979E-2</v>
      </c>
      <c r="G31" s="105">
        <f>+IF(ISNUMBER(DATA!M31),DATA!M31,"n/a")</f>
        <v>114915625.04000001</v>
      </c>
      <c r="H31" s="106">
        <f>+IF(ISNUMBER(DATA!X31),DATA!X31,"n/a")</f>
        <v>3.3787755684292951E-2</v>
      </c>
      <c r="I31" s="105">
        <f>+IF(ISNUMBER(DATA!Q31),DATA!Q31,"n/a")</f>
        <v>233757149.96000001</v>
      </c>
      <c r="J31" s="106">
        <f>+IF(ISNUMBER(DATA!Y31),DATA!Y31,"n/a")</f>
        <v>4.3155283640104881E-2</v>
      </c>
      <c r="K31" s="105">
        <f>+IF(ISNUMBER(DATA!U31),DATA!U31,"n/a")</f>
        <v>500565259.11000001</v>
      </c>
      <c r="L31" s="106">
        <f>+IF(ISNUMBER(DATA!Z31),DATA!Z31,"n/a")</f>
        <v>5.2301101414588505E-2</v>
      </c>
      <c r="R31" s="66"/>
      <c r="S31" s="66"/>
      <c r="T31" s="66"/>
      <c r="U31" s="66"/>
      <c r="V31" s="66"/>
      <c r="W31" s="66"/>
      <c r="X31" s="66"/>
      <c r="Y31" s="66"/>
    </row>
    <row r="32" spans="1:25" x14ac:dyDescent="0.2">
      <c r="A32" s="103" t="s">
        <v>67</v>
      </c>
      <c r="B32" s="103" t="s">
        <v>21</v>
      </c>
      <c r="C32" s="104" t="s">
        <v>0</v>
      </c>
      <c r="D32" s="104" t="s">
        <v>296</v>
      </c>
      <c r="E32" s="105">
        <f>+IF(ISNUMBER(DATA!I32),DATA!I32,"n/a")</f>
        <v>50496132.439999998</v>
      </c>
      <c r="F32" s="106">
        <f>+IF(ISNUMBER(DATA!W32),DATA!W32,"n/a")</f>
        <v>7.0454371848911221E-2</v>
      </c>
      <c r="G32" s="105">
        <f>+IF(ISNUMBER(DATA!M32),DATA!M32,"n/a")</f>
        <v>157413584.19999999</v>
      </c>
      <c r="H32" s="106">
        <f>+IF(ISNUMBER(DATA!X32),DATA!X32,"n/a")</f>
        <v>6.2740530665930855E-2</v>
      </c>
      <c r="I32" s="105">
        <f>+IF(ISNUMBER(DATA!Q32),DATA!Q32,"n/a")</f>
        <v>320359778.44</v>
      </c>
      <c r="J32" s="106">
        <f>+IF(ISNUMBER(DATA!Y32),DATA!Y32,"n/a")</f>
        <v>7.8853566984159268E-2</v>
      </c>
      <c r="K32" s="105">
        <f>+IF(ISNUMBER(DATA!U32),DATA!U32,"n/a")</f>
        <v>667258357.22000003</v>
      </c>
      <c r="L32" s="106">
        <f>+IF(ISNUMBER(DATA!Z32),DATA!Z32,"n/a")</f>
        <v>6.8029343109198295E-2</v>
      </c>
      <c r="R32" s="66"/>
      <c r="S32" s="66"/>
      <c r="T32" s="66"/>
      <c r="U32" s="66"/>
      <c r="V32" s="66"/>
      <c r="W32" s="66"/>
      <c r="X32" s="66"/>
      <c r="Y32" s="66"/>
    </row>
    <row r="33" spans="1:25" x14ac:dyDescent="0.2">
      <c r="A33" s="103" t="s">
        <v>67</v>
      </c>
      <c r="B33" s="103" t="s">
        <v>21</v>
      </c>
      <c r="C33" s="104" t="s">
        <v>0</v>
      </c>
      <c r="D33" s="104" t="s">
        <v>297</v>
      </c>
      <c r="E33" s="105">
        <f>+IF(ISNUMBER(DATA!I33),DATA!I33,"n/a")</f>
        <v>24189554.93</v>
      </c>
      <c r="F33" s="106">
        <f>+IF(ISNUMBER(DATA!W33),DATA!W33,"n/a")</f>
        <v>6.2491093457321269E-2</v>
      </c>
      <c r="G33" s="105">
        <f>+IF(ISNUMBER(DATA!M33),DATA!M33,"n/a")</f>
        <v>74173902.909999996</v>
      </c>
      <c r="H33" s="106">
        <f>+IF(ISNUMBER(DATA!X33),DATA!X33,"n/a")</f>
        <v>8.2437490013034687E-2</v>
      </c>
      <c r="I33" s="105">
        <f>+IF(ISNUMBER(DATA!Q33),DATA!Q33,"n/a")</f>
        <v>152049736.06999999</v>
      </c>
      <c r="J33" s="106">
        <f>+IF(ISNUMBER(DATA!Y33),DATA!Y33,"n/a")</f>
        <v>9.876672429663938E-2</v>
      </c>
      <c r="K33" s="105">
        <f>+IF(ISNUMBER(DATA!U33),DATA!U33,"n/a")</f>
        <v>310896558.92000002</v>
      </c>
      <c r="L33" s="106">
        <f>+IF(ISNUMBER(DATA!Z33),DATA!Z33,"n/a")</f>
        <v>9.5817948573266976E-2</v>
      </c>
      <c r="R33" s="66"/>
      <c r="S33" s="66"/>
      <c r="T33" s="66"/>
      <c r="U33" s="66"/>
      <c r="V33" s="66"/>
      <c r="W33" s="66"/>
      <c r="X33" s="66"/>
      <c r="Y33" s="66"/>
    </row>
    <row r="34" spans="1:25" x14ac:dyDescent="0.2">
      <c r="A34" s="103" t="s">
        <v>67</v>
      </c>
      <c r="B34" s="103" t="s">
        <v>21</v>
      </c>
      <c r="C34" s="104" t="s">
        <v>0</v>
      </c>
      <c r="D34" s="104" t="s">
        <v>298</v>
      </c>
      <c r="E34" s="105">
        <f>+IF(ISNUMBER(DATA!I34),DATA!I34,"n/a")</f>
        <v>36639292.469999999</v>
      </c>
      <c r="F34" s="106">
        <f>+IF(ISNUMBER(DATA!W34),DATA!W34,"n/a")</f>
        <v>5.314624199659003E-2</v>
      </c>
      <c r="G34" s="105">
        <f>+IF(ISNUMBER(DATA!M34),DATA!M34,"n/a")</f>
        <v>110874597.39</v>
      </c>
      <c r="H34" s="106">
        <f>+IF(ISNUMBER(DATA!X34),DATA!X34,"n/a")</f>
        <v>6.613980283873061E-2</v>
      </c>
      <c r="I34" s="105">
        <f>+IF(ISNUMBER(DATA!Q34),DATA!Q34,"n/a")</f>
        <v>232961818.03999999</v>
      </c>
      <c r="J34" s="106">
        <f>+IF(ISNUMBER(DATA!Y34),DATA!Y34,"n/a")</f>
        <v>6.4702757575065772E-2</v>
      </c>
      <c r="K34" s="105">
        <f>+IF(ISNUMBER(DATA!U34),DATA!U34,"n/a")</f>
        <v>489611426.06999999</v>
      </c>
      <c r="L34" s="106">
        <f>+IF(ISNUMBER(DATA!Z34),DATA!Z34,"n/a")</f>
        <v>7.195261142039823E-2</v>
      </c>
      <c r="R34" s="66"/>
      <c r="S34" s="66"/>
      <c r="T34" s="66"/>
      <c r="U34" s="66"/>
      <c r="V34" s="66"/>
      <c r="W34" s="66"/>
      <c r="X34" s="66"/>
      <c r="Y34" s="66"/>
    </row>
    <row r="35" spans="1:25" x14ac:dyDescent="0.2">
      <c r="A35" s="103" t="s">
        <v>67</v>
      </c>
      <c r="B35" s="103" t="s">
        <v>21</v>
      </c>
      <c r="C35" s="104" t="s">
        <v>0</v>
      </c>
      <c r="D35" s="104" t="s">
        <v>299</v>
      </c>
      <c r="E35" s="105">
        <f>+IF(ISNUMBER(DATA!I35),DATA!I35,"n/a")</f>
        <v>242985348.16999999</v>
      </c>
      <c r="F35" s="106">
        <f>+IF(ISNUMBER(DATA!W35),DATA!W35,"n/a")</f>
        <v>4.5382674822495812E-2</v>
      </c>
      <c r="G35" s="105">
        <f>+IF(ISNUMBER(DATA!M35),DATA!M35,"n/a")</f>
        <v>774530557.48000002</v>
      </c>
      <c r="H35" s="106">
        <f>+IF(ISNUMBER(DATA!X35),DATA!X35,"n/a")</f>
        <v>3.9650731830074622E-2</v>
      </c>
      <c r="I35" s="105">
        <f>+IF(ISNUMBER(DATA!Q35),DATA!Q35,"n/a")</f>
        <v>1569926688.1199999</v>
      </c>
      <c r="J35" s="106">
        <f>+IF(ISNUMBER(DATA!Y35),DATA!Y35,"n/a")</f>
        <v>3.9402337497668312E-2</v>
      </c>
      <c r="K35" s="105">
        <f>+IF(ISNUMBER(DATA!U35),DATA!U35,"n/a")</f>
        <v>3266100735.7600002</v>
      </c>
      <c r="L35" s="106">
        <f>+IF(ISNUMBER(DATA!Z35),DATA!Z35,"n/a")</f>
        <v>5.2761595422813473E-2</v>
      </c>
      <c r="R35" s="66"/>
      <c r="S35" s="66"/>
      <c r="T35" s="66"/>
      <c r="U35" s="66"/>
      <c r="V35" s="66"/>
      <c r="W35" s="66"/>
      <c r="X35" s="66"/>
      <c r="Y35" s="66"/>
    </row>
    <row r="36" spans="1:25" x14ac:dyDescent="0.2">
      <c r="A36" s="103" t="s">
        <v>67</v>
      </c>
      <c r="B36" s="103" t="s">
        <v>21</v>
      </c>
      <c r="C36" s="104" t="s">
        <v>0</v>
      </c>
      <c r="D36" s="104" t="s">
        <v>300</v>
      </c>
      <c r="E36" s="105">
        <f>+IF(ISNUMBER(DATA!I36),DATA!I36,"n/a")</f>
        <v>75541321.569999993</v>
      </c>
      <c r="F36" s="106">
        <f>+IF(ISNUMBER(DATA!W36),DATA!W36,"n/a")</f>
        <v>4.0376192132952217E-2</v>
      </c>
      <c r="G36" s="105">
        <f>+IF(ISNUMBER(DATA!M36),DATA!M36,"n/a")</f>
        <v>227500167.69</v>
      </c>
      <c r="H36" s="106">
        <f>+IF(ISNUMBER(DATA!X36),DATA!X36,"n/a")</f>
        <v>4.0310446006196099E-2</v>
      </c>
      <c r="I36" s="105">
        <f>+IF(ISNUMBER(DATA!Q36),DATA!Q36,"n/a")</f>
        <v>463644310.41000003</v>
      </c>
      <c r="J36" s="106">
        <f>+IF(ISNUMBER(DATA!Y36),DATA!Y36,"n/a")</f>
        <v>6.0607419306141032E-2</v>
      </c>
      <c r="K36" s="105">
        <f>+IF(ISNUMBER(DATA!U36),DATA!U36,"n/a")</f>
        <v>1004900429</v>
      </c>
      <c r="L36" s="106">
        <f>+IF(ISNUMBER(DATA!Z36),DATA!Z36,"n/a")</f>
        <v>7.0709536151379537E-2</v>
      </c>
      <c r="R36" s="66"/>
      <c r="S36" s="66"/>
      <c r="T36" s="66"/>
      <c r="U36" s="66"/>
      <c r="V36" s="66"/>
      <c r="W36" s="66"/>
      <c r="X36" s="66"/>
      <c r="Y36" s="66"/>
    </row>
    <row r="37" spans="1:25" x14ac:dyDescent="0.2">
      <c r="A37" s="103" t="s">
        <v>67</v>
      </c>
      <c r="B37" s="103" t="s">
        <v>21</v>
      </c>
      <c r="C37" s="104" t="s">
        <v>0</v>
      </c>
      <c r="D37" s="104" t="s">
        <v>301</v>
      </c>
      <c r="E37" s="105">
        <f>+IF(ISNUMBER(DATA!I37),DATA!I37,"n/a")</f>
        <v>14923964.99</v>
      </c>
      <c r="F37" s="106">
        <f>+IF(ISNUMBER(DATA!W37),DATA!W37,"n/a")</f>
        <v>8.0412490062456821E-2</v>
      </c>
      <c r="G37" s="105">
        <f>+IF(ISNUMBER(DATA!M37),DATA!M37,"n/a")</f>
        <v>47108627.530000001</v>
      </c>
      <c r="H37" s="106">
        <f>+IF(ISNUMBER(DATA!X37),DATA!X37,"n/a")</f>
        <v>0.12615013560841926</v>
      </c>
      <c r="I37" s="105">
        <f>+IF(ISNUMBER(DATA!Q37),DATA!Q37,"n/a")</f>
        <v>97606410.349999994</v>
      </c>
      <c r="J37" s="106">
        <f>+IF(ISNUMBER(DATA!Y37),DATA!Y37,"n/a")</f>
        <v>0.13677593089048662</v>
      </c>
      <c r="K37" s="105">
        <f>+IF(ISNUMBER(DATA!U37),DATA!U37,"n/a")</f>
        <v>198690398.62</v>
      </c>
      <c r="L37" s="106">
        <f>+IF(ISNUMBER(DATA!Z37),DATA!Z37,"n/a")</f>
        <v>0.10036716448328314</v>
      </c>
      <c r="R37" s="66"/>
      <c r="S37" s="66"/>
      <c r="T37" s="66"/>
      <c r="U37" s="66"/>
      <c r="V37" s="66"/>
      <c r="W37" s="66"/>
      <c r="X37" s="66"/>
      <c r="Y37" s="66"/>
    </row>
    <row r="38" spans="1:25" x14ac:dyDescent="0.2">
      <c r="A38" s="103" t="s">
        <v>67</v>
      </c>
      <c r="B38" s="103" t="s">
        <v>21</v>
      </c>
      <c r="C38" s="104" t="s">
        <v>0</v>
      </c>
      <c r="D38" s="104" t="s">
        <v>302</v>
      </c>
      <c r="E38" s="105">
        <f>+IF(ISNUMBER(DATA!I38),DATA!I38,"n/a")</f>
        <v>57719242.240000002</v>
      </c>
      <c r="F38" s="106">
        <f>+IF(ISNUMBER(DATA!W38),DATA!W38,"n/a")</f>
        <v>2.6082014667306194E-2</v>
      </c>
      <c r="G38" s="105">
        <f>+IF(ISNUMBER(DATA!M38),DATA!M38,"n/a")</f>
        <v>178006298.02000001</v>
      </c>
      <c r="H38" s="106">
        <f>+IF(ISNUMBER(DATA!X38),DATA!X38,"n/a")</f>
        <v>4.6209725222153213E-2</v>
      </c>
      <c r="I38" s="105">
        <f>+IF(ISNUMBER(DATA!Q38),DATA!Q38,"n/a")</f>
        <v>368399093.97000003</v>
      </c>
      <c r="J38" s="106">
        <f>+IF(ISNUMBER(DATA!Y38),DATA!Y38,"n/a")</f>
        <v>6.4061662368090369E-2</v>
      </c>
      <c r="K38" s="105">
        <f>+IF(ISNUMBER(DATA!U38),DATA!U38,"n/a")</f>
        <v>748592196.08000004</v>
      </c>
      <c r="L38" s="106">
        <f>+IF(ISNUMBER(DATA!Z38),DATA!Z38,"n/a")</f>
        <v>8.5271167818818647E-2</v>
      </c>
      <c r="R38" s="66"/>
      <c r="S38" s="66"/>
      <c r="T38" s="66"/>
      <c r="U38" s="66"/>
      <c r="V38" s="66"/>
      <c r="W38" s="66"/>
      <c r="X38" s="66"/>
      <c r="Y38" s="66"/>
    </row>
    <row r="39" spans="1:25" x14ac:dyDescent="0.2">
      <c r="A39" s="103" t="s">
        <v>67</v>
      </c>
      <c r="B39" s="103" t="s">
        <v>21</v>
      </c>
      <c r="C39" s="104" t="s">
        <v>0</v>
      </c>
      <c r="D39" s="104" t="s">
        <v>303</v>
      </c>
      <c r="E39" s="105">
        <f>+IF(ISNUMBER(DATA!I39),DATA!I39,"n/a")</f>
        <v>24552491.039999999</v>
      </c>
      <c r="F39" s="106">
        <f>+IF(ISNUMBER(DATA!W39),DATA!W39,"n/a")</f>
        <v>-4.3120726295435624E-3</v>
      </c>
      <c r="G39" s="105">
        <f>+IF(ISNUMBER(DATA!M39),DATA!M39,"n/a")</f>
        <v>74185160.890000001</v>
      </c>
      <c r="H39" s="106">
        <f>+IF(ISNUMBER(DATA!X39),DATA!X39,"n/a")</f>
        <v>-6.8014276820231746E-3</v>
      </c>
      <c r="I39" s="105">
        <f>+IF(ISNUMBER(DATA!Q39),DATA!Q39,"n/a")</f>
        <v>151617575.56999999</v>
      </c>
      <c r="J39" s="106">
        <f>+IF(ISNUMBER(DATA!Y39),DATA!Y39,"n/a")</f>
        <v>5.5445126096650352E-3</v>
      </c>
      <c r="K39" s="105">
        <f>+IF(ISNUMBER(DATA!U39),DATA!U39,"n/a")</f>
        <v>325326415.69999999</v>
      </c>
      <c r="L39" s="106">
        <f>+IF(ISNUMBER(DATA!Z39),DATA!Z39,"n/a")</f>
        <v>2.5866339099906811E-2</v>
      </c>
      <c r="R39" s="66"/>
      <c r="S39" s="66"/>
      <c r="T39" s="66"/>
      <c r="U39" s="66"/>
      <c r="V39" s="66"/>
      <c r="W39" s="66"/>
      <c r="X39" s="66"/>
      <c r="Y39" s="66"/>
    </row>
    <row r="40" spans="1:25" x14ac:dyDescent="0.2">
      <c r="A40" s="103" t="s">
        <v>67</v>
      </c>
      <c r="B40" s="103" t="s">
        <v>21</v>
      </c>
      <c r="C40" s="104" t="s">
        <v>0</v>
      </c>
      <c r="D40" s="104" t="s">
        <v>304</v>
      </c>
      <c r="E40" s="105">
        <f>+IF(ISNUMBER(DATA!I40),DATA!I40,"n/a")</f>
        <v>95690956.900000006</v>
      </c>
      <c r="F40" s="106">
        <f>+IF(ISNUMBER(DATA!W40),DATA!W40,"n/a")</f>
        <v>4.858991069871469E-2</v>
      </c>
      <c r="G40" s="105">
        <f>+IF(ISNUMBER(DATA!M40),DATA!M40,"n/a")</f>
        <v>303651275.25</v>
      </c>
      <c r="H40" s="106">
        <f>+IF(ISNUMBER(DATA!X40),DATA!X40,"n/a")</f>
        <v>5.187555092090522E-2</v>
      </c>
      <c r="I40" s="105">
        <f>+IF(ISNUMBER(DATA!Q40),DATA!Q40,"n/a")</f>
        <v>615451200.27999997</v>
      </c>
      <c r="J40" s="106">
        <f>+IF(ISNUMBER(DATA!Y40),DATA!Y40,"n/a")</f>
        <v>5.5013627134721126E-2</v>
      </c>
      <c r="K40" s="105">
        <f>+IF(ISNUMBER(DATA!U40),DATA!U40,"n/a")</f>
        <v>1279184997.5</v>
      </c>
      <c r="L40" s="106">
        <f>+IF(ISNUMBER(DATA!Z40),DATA!Z40,"n/a")</f>
        <v>7.2449953410513052E-2</v>
      </c>
      <c r="R40" s="66"/>
      <c r="S40" s="66"/>
      <c r="T40" s="66"/>
      <c r="U40" s="66"/>
      <c r="V40" s="66"/>
      <c r="W40" s="66"/>
      <c r="X40" s="66"/>
      <c r="Y40" s="66"/>
    </row>
    <row r="41" spans="1:25" x14ac:dyDescent="0.2">
      <c r="A41" s="103" t="s">
        <v>67</v>
      </c>
      <c r="B41" s="103" t="s">
        <v>21</v>
      </c>
      <c r="C41" s="104" t="s">
        <v>0</v>
      </c>
      <c r="D41" s="104" t="s">
        <v>305</v>
      </c>
      <c r="E41" s="105">
        <f>+IF(ISNUMBER(DATA!I41),DATA!I41,"n/a")</f>
        <v>70081530.030000001</v>
      </c>
      <c r="F41" s="106">
        <f>+IF(ISNUMBER(DATA!W41),DATA!W41,"n/a")</f>
        <v>7.3847653475890757E-2</v>
      </c>
      <c r="G41" s="105">
        <f>+IF(ISNUMBER(DATA!M41),DATA!M41,"n/a")</f>
        <v>227435381.36000001</v>
      </c>
      <c r="H41" s="106">
        <f>+IF(ISNUMBER(DATA!X41),DATA!X41,"n/a")</f>
        <v>9.0062003945164629E-2</v>
      </c>
      <c r="I41" s="105">
        <f>+IF(ISNUMBER(DATA!Q41),DATA!Q41,"n/a")</f>
        <v>465584201.29000002</v>
      </c>
      <c r="J41" s="106">
        <f>+IF(ISNUMBER(DATA!Y41),DATA!Y41,"n/a")</f>
        <v>8.9387419502811261E-2</v>
      </c>
      <c r="K41" s="105">
        <f>+IF(ISNUMBER(DATA!U41),DATA!U41,"n/a")</f>
        <v>921042302.87</v>
      </c>
      <c r="L41" s="106">
        <f>+IF(ISNUMBER(DATA!Z41),DATA!Z41,"n/a")</f>
        <v>9.3511659187919788E-2</v>
      </c>
      <c r="R41" s="66"/>
      <c r="S41" s="66"/>
      <c r="T41" s="66"/>
      <c r="U41" s="66"/>
      <c r="V41" s="66"/>
      <c r="W41" s="66"/>
      <c r="X41" s="66"/>
      <c r="Y41" s="66"/>
    </row>
    <row r="42" spans="1:25" x14ac:dyDescent="0.2">
      <c r="A42" s="103" t="s">
        <v>67</v>
      </c>
      <c r="B42" s="103" t="s">
        <v>21</v>
      </c>
      <c r="C42" s="104" t="s">
        <v>0</v>
      </c>
      <c r="D42" s="104" t="s">
        <v>306</v>
      </c>
      <c r="E42" s="105">
        <f>+IF(ISNUMBER(DATA!I42),DATA!I42,"n/a")</f>
        <v>39943707.840000004</v>
      </c>
      <c r="F42" s="106">
        <f>+IF(ISNUMBER(DATA!W42),DATA!W42,"n/a")</f>
        <v>4.7415529925588958E-2</v>
      </c>
      <c r="G42" s="105">
        <f>+IF(ISNUMBER(DATA!M42),DATA!M42,"n/a")</f>
        <v>128687854.76000001</v>
      </c>
      <c r="H42" s="106">
        <f>+IF(ISNUMBER(DATA!X42),DATA!X42,"n/a")</f>
        <v>5.0255683271014498E-2</v>
      </c>
      <c r="I42" s="105">
        <f>+IF(ISNUMBER(DATA!Q42),DATA!Q42,"n/a")</f>
        <v>253857957.63</v>
      </c>
      <c r="J42" s="106">
        <f>+IF(ISNUMBER(DATA!Y42),DATA!Y42,"n/a")</f>
        <v>3.7785820320118166E-2</v>
      </c>
      <c r="K42" s="105">
        <f>+IF(ISNUMBER(DATA!U42),DATA!U42,"n/a")</f>
        <v>532209754.11000001</v>
      </c>
      <c r="L42" s="106">
        <f>+IF(ISNUMBER(DATA!Z42),DATA!Z42,"n/a")</f>
        <v>4.9700697393811381E-2</v>
      </c>
      <c r="R42" s="66"/>
      <c r="S42" s="66"/>
      <c r="T42" s="66"/>
      <c r="U42" s="66"/>
      <c r="V42" s="66"/>
      <c r="W42" s="66"/>
      <c r="X42" s="66"/>
      <c r="Y42" s="66"/>
    </row>
    <row r="43" spans="1:25" x14ac:dyDescent="0.2">
      <c r="A43" s="103" t="s">
        <v>67</v>
      </c>
      <c r="B43" s="103" t="s">
        <v>21</v>
      </c>
      <c r="C43" s="104" t="s">
        <v>0</v>
      </c>
      <c r="D43" s="104" t="s">
        <v>307</v>
      </c>
      <c r="E43" s="105">
        <f>+IF(ISNUMBER(DATA!I43),DATA!I43,"n/a")</f>
        <v>46184340.140000001</v>
      </c>
      <c r="F43" s="106">
        <f>+IF(ISNUMBER(DATA!W43),DATA!W43,"n/a")</f>
        <v>0.15685806635786045</v>
      </c>
      <c r="G43" s="105">
        <f>+IF(ISNUMBER(DATA!M43),DATA!M43,"n/a")</f>
        <v>145802344.19</v>
      </c>
      <c r="H43" s="106">
        <f>+IF(ISNUMBER(DATA!X43),DATA!X43,"n/a")</f>
        <v>0.17955033361338174</v>
      </c>
      <c r="I43" s="105">
        <f>+IF(ISNUMBER(DATA!Q43),DATA!Q43,"n/a")</f>
        <v>293762701.57999998</v>
      </c>
      <c r="J43" s="106">
        <f>+IF(ISNUMBER(DATA!Y43),DATA!Y43,"n/a")</f>
        <v>0.16852299223898398</v>
      </c>
      <c r="K43" s="105">
        <f>+IF(ISNUMBER(DATA!U43),DATA!U43,"n/a")</f>
        <v>605101758.63999999</v>
      </c>
      <c r="L43" s="106">
        <f>+IF(ISNUMBER(DATA!Z43),DATA!Z43,"n/a")</f>
        <v>0.12568085074076552</v>
      </c>
      <c r="R43" s="66"/>
      <c r="S43" s="66"/>
      <c r="T43" s="66"/>
      <c r="U43" s="66"/>
      <c r="V43" s="66"/>
      <c r="W43" s="66"/>
      <c r="X43" s="66"/>
      <c r="Y43" s="66"/>
    </row>
    <row r="44" spans="1:25" x14ac:dyDescent="0.2">
      <c r="A44" s="103" t="s">
        <v>67</v>
      </c>
      <c r="B44" s="103" t="s">
        <v>21</v>
      </c>
      <c r="C44" s="104" t="s">
        <v>0</v>
      </c>
      <c r="D44" s="104" t="s">
        <v>308</v>
      </c>
      <c r="E44" s="105">
        <f>+IF(ISNUMBER(DATA!I44),DATA!I44,"n/a")</f>
        <v>47051004.140000001</v>
      </c>
      <c r="F44" s="106">
        <f>+IF(ISNUMBER(DATA!W44),DATA!W44,"n/a")</f>
        <v>6.1281957955314277E-2</v>
      </c>
      <c r="G44" s="105">
        <f>+IF(ISNUMBER(DATA!M44),DATA!M44,"n/a")</f>
        <v>144062350.19</v>
      </c>
      <c r="H44" s="106">
        <f>+IF(ISNUMBER(DATA!X44),DATA!X44,"n/a")</f>
        <v>7.5456808216733465E-2</v>
      </c>
      <c r="I44" s="105">
        <f>+IF(ISNUMBER(DATA!Q44),DATA!Q44,"n/a")</f>
        <v>294016927.24000001</v>
      </c>
      <c r="J44" s="106">
        <f>+IF(ISNUMBER(DATA!Y44),DATA!Y44,"n/a")</f>
        <v>8.1708165064254726E-2</v>
      </c>
      <c r="K44" s="105">
        <f>+IF(ISNUMBER(DATA!U44),DATA!U44,"n/a")</f>
        <v>603001519.88</v>
      </c>
      <c r="L44" s="106">
        <f>+IF(ISNUMBER(DATA!Z44),DATA!Z44,"n/a")</f>
        <v>8.6464807759767462E-2</v>
      </c>
      <c r="R44" s="66"/>
      <c r="S44" s="66"/>
      <c r="T44" s="66"/>
      <c r="U44" s="66"/>
      <c r="V44" s="66"/>
      <c r="W44" s="66"/>
      <c r="X44" s="66"/>
      <c r="Y44" s="66"/>
    </row>
    <row r="45" spans="1:25" x14ac:dyDescent="0.2">
      <c r="A45" s="103" t="s">
        <v>67</v>
      </c>
      <c r="B45" s="103" t="s">
        <v>21</v>
      </c>
      <c r="C45" s="104" t="s">
        <v>0</v>
      </c>
      <c r="D45" s="104" t="s">
        <v>309</v>
      </c>
      <c r="E45" s="105">
        <f>+IF(ISNUMBER(DATA!I45),DATA!I45,"n/a")</f>
        <v>47023564.590000004</v>
      </c>
      <c r="F45" s="106">
        <f>+IF(ISNUMBER(DATA!W45),DATA!W45,"n/a")</f>
        <v>0.10558573996289938</v>
      </c>
      <c r="G45" s="105">
        <f>+IF(ISNUMBER(DATA!M45),DATA!M45,"n/a")</f>
        <v>143504776.37</v>
      </c>
      <c r="H45" s="106">
        <f>+IF(ISNUMBER(DATA!X45),DATA!X45,"n/a")</f>
        <v>9.8835197966178692E-2</v>
      </c>
      <c r="I45" s="105">
        <f>+IF(ISNUMBER(DATA!Q45),DATA!Q45,"n/a")</f>
        <v>292968300.74000001</v>
      </c>
      <c r="J45" s="106">
        <f>+IF(ISNUMBER(DATA!Y45),DATA!Y45,"n/a")</f>
        <v>8.8812613546220096E-2</v>
      </c>
      <c r="K45" s="105">
        <f>+IF(ISNUMBER(DATA!U45),DATA!U45,"n/a")</f>
        <v>608323837.17999995</v>
      </c>
      <c r="L45" s="106">
        <f>+IF(ISNUMBER(DATA!Z45),DATA!Z45,"n/a")</f>
        <v>8.7168211332490128E-2</v>
      </c>
      <c r="R45" s="66"/>
      <c r="S45" s="66"/>
      <c r="T45" s="66"/>
      <c r="U45" s="66"/>
      <c r="V45" s="66"/>
      <c r="W45" s="66"/>
      <c r="X45" s="66"/>
      <c r="Y45" s="66"/>
    </row>
    <row r="46" spans="1:25" x14ac:dyDescent="0.2">
      <c r="A46" s="103" t="s">
        <v>67</v>
      </c>
      <c r="B46" s="103" t="s">
        <v>21</v>
      </c>
      <c r="C46" s="104" t="s">
        <v>0</v>
      </c>
      <c r="D46" s="104" t="s">
        <v>310</v>
      </c>
      <c r="E46" s="105">
        <f>+IF(ISNUMBER(DATA!I46),DATA!I46,"n/a")</f>
        <v>32923415.120000001</v>
      </c>
      <c r="F46" s="106">
        <f>+IF(ISNUMBER(DATA!W46),DATA!W46,"n/a")</f>
        <v>2.5409843201422994E-2</v>
      </c>
      <c r="G46" s="105">
        <f>+IF(ISNUMBER(DATA!M46),DATA!M46,"n/a")</f>
        <v>102380627.09999999</v>
      </c>
      <c r="H46" s="106">
        <f>+IF(ISNUMBER(DATA!X46),DATA!X46,"n/a")</f>
        <v>5.0158964464951092E-2</v>
      </c>
      <c r="I46" s="105">
        <f>+IF(ISNUMBER(DATA!Q46),DATA!Q46,"n/a")</f>
        <v>206264986.03999999</v>
      </c>
      <c r="J46" s="106">
        <f>+IF(ISNUMBER(DATA!Y46),DATA!Y46,"n/a")</f>
        <v>5.399789977808802E-2</v>
      </c>
      <c r="K46" s="105">
        <f>+IF(ISNUMBER(DATA!U46),DATA!U46,"n/a")</f>
        <v>436961170.56</v>
      </c>
      <c r="L46" s="106">
        <f>+IF(ISNUMBER(DATA!Z46),DATA!Z46,"n/a")</f>
        <v>6.0785823833340122E-2</v>
      </c>
      <c r="R46" s="66"/>
      <c r="S46" s="66"/>
      <c r="T46" s="66"/>
      <c r="U46" s="66"/>
      <c r="V46" s="66"/>
      <c r="W46" s="66"/>
      <c r="X46" s="66"/>
      <c r="Y46" s="66"/>
    </row>
    <row r="47" spans="1:25" x14ac:dyDescent="0.2">
      <c r="A47" s="103" t="s">
        <v>67</v>
      </c>
      <c r="B47" s="103" t="s">
        <v>21</v>
      </c>
      <c r="C47" s="104" t="s">
        <v>0</v>
      </c>
      <c r="D47" s="104" t="s">
        <v>311</v>
      </c>
      <c r="E47" s="105">
        <f>+IF(ISNUMBER(DATA!I47),DATA!I47,"n/a")</f>
        <v>40370514.619999997</v>
      </c>
      <c r="F47" s="106">
        <f>+IF(ISNUMBER(DATA!W47),DATA!W47,"n/a")</f>
        <v>8.4456922804323917E-2</v>
      </c>
      <c r="G47" s="105">
        <f>+IF(ISNUMBER(DATA!M47),DATA!M47,"n/a")</f>
        <v>125826834.63</v>
      </c>
      <c r="H47" s="106">
        <f>+IF(ISNUMBER(DATA!X47),DATA!X47,"n/a")</f>
        <v>0.10035309149930416</v>
      </c>
      <c r="I47" s="105">
        <f>+IF(ISNUMBER(DATA!Q47),DATA!Q47,"n/a")</f>
        <v>258093085.19</v>
      </c>
      <c r="J47" s="106">
        <f>+IF(ISNUMBER(DATA!Y47),DATA!Y47,"n/a")</f>
        <v>0.1111570560529876</v>
      </c>
      <c r="K47" s="105">
        <f>+IF(ISNUMBER(DATA!U47),DATA!U47,"n/a")</f>
        <v>531461295.81</v>
      </c>
      <c r="L47" s="106">
        <f>+IF(ISNUMBER(DATA!Z47),DATA!Z47,"n/a")</f>
        <v>0.11470143946093384</v>
      </c>
      <c r="R47" s="66"/>
      <c r="S47" s="66"/>
      <c r="T47" s="66"/>
      <c r="U47" s="66"/>
      <c r="V47" s="66"/>
      <c r="W47" s="66"/>
      <c r="X47" s="66"/>
      <c r="Y47" s="66"/>
    </row>
    <row r="48" spans="1:25" x14ac:dyDescent="0.2">
      <c r="A48" s="103" t="s">
        <v>67</v>
      </c>
      <c r="B48" s="103" t="s">
        <v>21</v>
      </c>
      <c r="C48" s="104" t="s">
        <v>0</v>
      </c>
      <c r="D48" s="104" t="s">
        <v>312</v>
      </c>
      <c r="E48" s="105">
        <f>+IF(ISNUMBER(DATA!I48),DATA!I48,"n/a")</f>
        <v>24879852.109999999</v>
      </c>
      <c r="F48" s="106">
        <f>+IF(ISNUMBER(DATA!W48),DATA!W48,"n/a")</f>
        <v>0.14556830956944958</v>
      </c>
      <c r="G48" s="105">
        <f>+IF(ISNUMBER(DATA!M48),DATA!M48,"n/a")</f>
        <v>78098334.480000004</v>
      </c>
      <c r="H48" s="106">
        <f>+IF(ISNUMBER(DATA!X48),DATA!X48,"n/a")</f>
        <v>0.14392186517889743</v>
      </c>
      <c r="I48" s="105">
        <f>+IF(ISNUMBER(DATA!Q48),DATA!Q48,"n/a")</f>
        <v>155376379.68000001</v>
      </c>
      <c r="J48" s="106">
        <f>+IF(ISNUMBER(DATA!Y48),DATA!Y48,"n/a")</f>
        <v>0.12232512212724747</v>
      </c>
      <c r="K48" s="105">
        <f>+IF(ISNUMBER(DATA!U48),DATA!U48,"n/a")</f>
        <v>320585288.37</v>
      </c>
      <c r="L48" s="106">
        <f>+IF(ISNUMBER(DATA!Z48),DATA!Z48,"n/a")</f>
        <v>0.1174071519967933</v>
      </c>
      <c r="R48" s="66"/>
      <c r="S48" s="66"/>
      <c r="T48" s="66"/>
      <c r="U48" s="66"/>
      <c r="V48" s="66"/>
      <c r="W48" s="66"/>
      <c r="X48" s="66"/>
      <c r="Y48" s="66"/>
    </row>
    <row r="49" spans="1:25" x14ac:dyDescent="0.2">
      <c r="A49" s="103" t="s">
        <v>67</v>
      </c>
      <c r="B49" s="103" t="s">
        <v>21</v>
      </c>
      <c r="C49" s="104" t="s">
        <v>0</v>
      </c>
      <c r="D49" s="104" t="s">
        <v>313</v>
      </c>
      <c r="E49" s="105">
        <f>+IF(ISNUMBER(DATA!I49),DATA!I49,"n/a")</f>
        <v>42569430.149999999</v>
      </c>
      <c r="F49" s="106">
        <f>+IF(ISNUMBER(DATA!W49),DATA!W49,"n/a")</f>
        <v>7.2480769533175754E-2</v>
      </c>
      <c r="G49" s="105">
        <f>+IF(ISNUMBER(DATA!M49),DATA!M49,"n/a")</f>
        <v>134211512.62</v>
      </c>
      <c r="H49" s="106">
        <f>+IF(ISNUMBER(DATA!X49),DATA!X49,"n/a")</f>
        <v>8.3873436342798965E-2</v>
      </c>
      <c r="I49" s="105">
        <f>+IF(ISNUMBER(DATA!Q49),DATA!Q49,"n/a")</f>
        <v>276725241.81999999</v>
      </c>
      <c r="J49" s="106">
        <f>+IF(ISNUMBER(DATA!Y49),DATA!Y49,"n/a")</f>
        <v>8.6777429265272418E-2</v>
      </c>
      <c r="K49" s="105">
        <f>+IF(ISNUMBER(DATA!U49),DATA!U49,"n/a")</f>
        <v>557606031.75</v>
      </c>
      <c r="L49" s="106">
        <f>+IF(ISNUMBER(DATA!Z49),DATA!Z49,"n/a")</f>
        <v>9.4832108497264492E-2</v>
      </c>
      <c r="R49" s="66"/>
      <c r="S49" s="66"/>
      <c r="T49" s="66"/>
      <c r="U49" s="66"/>
      <c r="V49" s="66"/>
      <c r="W49" s="66"/>
      <c r="X49" s="66"/>
      <c r="Y49" s="66"/>
    </row>
    <row r="50" spans="1:25" x14ac:dyDescent="0.2">
      <c r="A50" s="103" t="s">
        <v>67</v>
      </c>
      <c r="B50" s="103" t="s">
        <v>21</v>
      </c>
      <c r="C50" s="104" t="s">
        <v>0</v>
      </c>
      <c r="D50" s="104" t="s">
        <v>314</v>
      </c>
      <c r="E50" s="105">
        <f>+IF(ISNUMBER(DATA!I50),DATA!I50,"n/a")</f>
        <v>87430332.120000005</v>
      </c>
      <c r="F50" s="106">
        <f>+IF(ISNUMBER(DATA!W50),DATA!W50,"n/a")</f>
        <v>6.5010573970853289E-2</v>
      </c>
      <c r="G50" s="105">
        <f>+IF(ISNUMBER(DATA!M50),DATA!M50,"n/a")</f>
        <v>273850651.63</v>
      </c>
      <c r="H50" s="106">
        <f>+IF(ISNUMBER(DATA!X50),DATA!X50,"n/a")</f>
        <v>6.6315593003410764E-2</v>
      </c>
      <c r="I50" s="105">
        <f>+IF(ISNUMBER(DATA!Q50),DATA!Q50,"n/a")</f>
        <v>563494959.5</v>
      </c>
      <c r="J50" s="106">
        <f>+IF(ISNUMBER(DATA!Y50),DATA!Y50,"n/a")</f>
        <v>8.2032585516530462E-2</v>
      </c>
      <c r="K50" s="105">
        <f>+IF(ISNUMBER(DATA!U50),DATA!U50,"n/a")</f>
        <v>1149410300.3800001</v>
      </c>
      <c r="L50" s="106">
        <f>+IF(ISNUMBER(DATA!Z50),DATA!Z50,"n/a")</f>
        <v>8.8997150189198321E-2</v>
      </c>
      <c r="R50" s="66"/>
      <c r="S50" s="66"/>
      <c r="T50" s="66"/>
      <c r="U50" s="66"/>
      <c r="V50" s="66"/>
      <c r="W50" s="66"/>
      <c r="X50" s="66"/>
      <c r="Y50" s="66"/>
    </row>
    <row r="51" spans="1:25" x14ac:dyDescent="0.2">
      <c r="A51" s="103" t="s">
        <v>67</v>
      </c>
      <c r="B51" s="103" t="s">
        <v>21</v>
      </c>
      <c r="C51" s="104" t="s">
        <v>0</v>
      </c>
      <c r="D51" s="104" t="s">
        <v>315</v>
      </c>
      <c r="E51" s="105">
        <f>+IF(ISNUMBER(DATA!I51),DATA!I51,"n/a")</f>
        <v>60739400.869999997</v>
      </c>
      <c r="F51" s="106">
        <f>+IF(ISNUMBER(DATA!W51),DATA!W51,"n/a")</f>
        <v>7.899679665926905E-2</v>
      </c>
      <c r="G51" s="105">
        <f>+IF(ISNUMBER(DATA!M51),DATA!M51,"n/a")</f>
        <v>190537955.06</v>
      </c>
      <c r="H51" s="106">
        <f>+IF(ISNUMBER(DATA!X51),DATA!X51,"n/a")</f>
        <v>0.10312199929912574</v>
      </c>
      <c r="I51" s="105">
        <f>+IF(ISNUMBER(DATA!Q51),DATA!Q51,"n/a")</f>
        <v>385478595.05000001</v>
      </c>
      <c r="J51" s="106">
        <f>+IF(ISNUMBER(DATA!Y51),DATA!Y51,"n/a")</f>
        <v>0.10954226167246563</v>
      </c>
      <c r="K51" s="105">
        <f>+IF(ISNUMBER(DATA!U51),DATA!U51,"n/a")</f>
        <v>795659474.99000001</v>
      </c>
      <c r="L51" s="106">
        <f>+IF(ISNUMBER(DATA!Z51),DATA!Z51,"n/a")</f>
        <v>0.11332528723954129</v>
      </c>
      <c r="R51" s="66"/>
      <c r="S51" s="66"/>
      <c r="T51" s="66"/>
      <c r="U51" s="66"/>
      <c r="V51" s="66"/>
      <c r="W51" s="66"/>
      <c r="X51" s="66"/>
      <c r="Y51" s="66"/>
    </row>
    <row r="52" spans="1:25" x14ac:dyDescent="0.2">
      <c r="A52" s="103" t="s">
        <v>67</v>
      </c>
      <c r="B52" s="103" t="s">
        <v>21</v>
      </c>
      <c r="C52" s="104" t="s">
        <v>0</v>
      </c>
      <c r="D52" s="104" t="s">
        <v>316</v>
      </c>
      <c r="E52" s="105">
        <f>+IF(ISNUMBER(DATA!I52),DATA!I52,"n/a")</f>
        <v>66432230.479999997</v>
      </c>
      <c r="F52" s="106">
        <f>+IF(ISNUMBER(DATA!W52),DATA!W52,"n/a")</f>
        <v>4.7735462957538465E-2</v>
      </c>
      <c r="G52" s="105">
        <f>+IF(ISNUMBER(DATA!M52),DATA!M52,"n/a")</f>
        <v>203622331.31999999</v>
      </c>
      <c r="H52" s="106">
        <f>+IF(ISNUMBER(DATA!X52),DATA!X52,"n/a")</f>
        <v>7.115018011476805E-2</v>
      </c>
      <c r="I52" s="105">
        <f>+IF(ISNUMBER(DATA!Q52),DATA!Q52,"n/a")</f>
        <v>425016041.39999998</v>
      </c>
      <c r="J52" s="106">
        <f>+IF(ISNUMBER(DATA!Y52),DATA!Y52,"n/a")</f>
        <v>9.2987664774471263E-2</v>
      </c>
      <c r="K52" s="105">
        <f>+IF(ISNUMBER(DATA!U52),DATA!U52,"n/a")</f>
        <v>887740855.28999996</v>
      </c>
      <c r="L52" s="106">
        <f>+IF(ISNUMBER(DATA!Z52),DATA!Z52,"n/a")</f>
        <v>9.9376568634200677E-2</v>
      </c>
      <c r="R52" s="66"/>
      <c r="S52" s="66"/>
      <c r="T52" s="66"/>
      <c r="U52" s="66"/>
      <c r="V52" s="66"/>
      <c r="W52" s="66"/>
      <c r="X52" s="66"/>
      <c r="Y52" s="66"/>
    </row>
    <row r="53" spans="1:25" x14ac:dyDescent="0.2">
      <c r="A53" s="103" t="s">
        <v>67</v>
      </c>
      <c r="B53" s="103" t="s">
        <v>21</v>
      </c>
      <c r="C53" s="104" t="s">
        <v>0</v>
      </c>
      <c r="D53" s="104" t="s">
        <v>317</v>
      </c>
      <c r="E53" s="105">
        <f>+IF(ISNUMBER(DATA!I53),DATA!I53,"n/a")</f>
        <v>42078117.850000001</v>
      </c>
      <c r="F53" s="106">
        <f>+IF(ISNUMBER(DATA!W53),DATA!W53,"n/a")</f>
        <v>4.8249557348169027E-2</v>
      </c>
      <c r="G53" s="105">
        <f>+IF(ISNUMBER(DATA!M53),DATA!M53,"n/a")</f>
        <v>131523329.04000001</v>
      </c>
      <c r="H53" s="106">
        <f>+IF(ISNUMBER(DATA!X53),DATA!X53,"n/a")</f>
        <v>3.6819347425082187E-2</v>
      </c>
      <c r="I53" s="105">
        <f>+IF(ISNUMBER(DATA!Q53),DATA!Q53,"n/a")</f>
        <v>266541503.97</v>
      </c>
      <c r="J53" s="106">
        <f>+IF(ISNUMBER(DATA!Y53),DATA!Y53,"n/a")</f>
        <v>4.6037924838739787E-2</v>
      </c>
      <c r="K53" s="105">
        <f>+IF(ISNUMBER(DATA!U53),DATA!U53,"n/a")</f>
        <v>549577314.13</v>
      </c>
      <c r="L53" s="106">
        <f>+IF(ISNUMBER(DATA!Z53),DATA!Z53,"n/a")</f>
        <v>4.5902397793821707E-2</v>
      </c>
      <c r="R53" s="66"/>
      <c r="S53" s="66"/>
      <c r="T53" s="66"/>
      <c r="U53" s="66"/>
      <c r="V53" s="66"/>
      <c r="W53" s="66"/>
      <c r="X53" s="66"/>
      <c r="Y53" s="66"/>
    </row>
    <row r="54" spans="1:25" x14ac:dyDescent="0.2">
      <c r="A54" s="103" t="s">
        <v>67</v>
      </c>
      <c r="B54" s="103" t="s">
        <v>21</v>
      </c>
      <c r="C54" s="104" t="s">
        <v>0</v>
      </c>
      <c r="D54" s="104" t="s">
        <v>318</v>
      </c>
      <c r="E54" s="105">
        <f>+IF(ISNUMBER(DATA!I54),DATA!I54,"n/a")</f>
        <v>69516556.909999996</v>
      </c>
      <c r="F54" s="106">
        <f>+IF(ISNUMBER(DATA!W54),DATA!W54,"n/a")</f>
        <v>5.3130765943127961E-2</v>
      </c>
      <c r="G54" s="105">
        <f>+IF(ISNUMBER(DATA!M54),DATA!M54,"n/a")</f>
        <v>212428019.59999999</v>
      </c>
      <c r="H54" s="106">
        <f>+IF(ISNUMBER(DATA!X54),DATA!X54,"n/a")</f>
        <v>6.3780979575916205E-2</v>
      </c>
      <c r="I54" s="105">
        <f>+IF(ISNUMBER(DATA!Q54),DATA!Q54,"n/a")</f>
        <v>429129476.22000003</v>
      </c>
      <c r="J54" s="106">
        <f>+IF(ISNUMBER(DATA!Y54),DATA!Y54,"n/a")</f>
        <v>6.7295937475731329E-2</v>
      </c>
      <c r="K54" s="105">
        <f>+IF(ISNUMBER(DATA!U54),DATA!U54,"n/a")</f>
        <v>861377041.13999999</v>
      </c>
      <c r="L54" s="106">
        <f>+IF(ISNUMBER(DATA!Z54),DATA!Z54,"n/a")</f>
        <v>8.6633038019717445E-2</v>
      </c>
      <c r="R54" s="66"/>
      <c r="S54" s="66"/>
      <c r="T54" s="66"/>
      <c r="U54" s="66"/>
      <c r="V54" s="66"/>
      <c r="W54" s="66"/>
      <c r="X54" s="66"/>
      <c r="Y54" s="66"/>
    </row>
    <row r="55" spans="1:25" x14ac:dyDescent="0.2">
      <c r="A55" s="103" t="s">
        <v>67</v>
      </c>
      <c r="B55" s="103" t="s">
        <v>21</v>
      </c>
      <c r="C55" s="104" t="s">
        <v>0</v>
      </c>
      <c r="D55" s="104" t="s">
        <v>344</v>
      </c>
      <c r="E55" s="105">
        <f>+IF(ISNUMBER(DATA!I55),DATA!I55,"n/a")</f>
        <v>22710324.079999998</v>
      </c>
      <c r="F55" s="106">
        <f>+IF(ISNUMBER(DATA!W55),DATA!W55,"n/a")</f>
        <v>3.5090426597566532E-2</v>
      </c>
      <c r="G55" s="105">
        <f>+IF(ISNUMBER(DATA!M55),DATA!M55,"n/a")</f>
        <v>69143839.060000002</v>
      </c>
      <c r="H55" s="106">
        <f>+IF(ISNUMBER(DATA!X55),DATA!X55,"n/a")</f>
        <v>3.7617147935603917E-2</v>
      </c>
      <c r="I55" s="105">
        <f>+IF(ISNUMBER(DATA!Q55),DATA!Q55,"n/a")</f>
        <v>137808888.47</v>
      </c>
      <c r="J55" s="106">
        <f>+IF(ISNUMBER(DATA!Y55),DATA!Y55,"n/a")</f>
        <v>4.9892207742859185E-2</v>
      </c>
      <c r="K55" s="105">
        <f>+IF(ISNUMBER(DATA!U55),DATA!U55,"n/a")</f>
        <v>296177707.56</v>
      </c>
      <c r="L55" s="106">
        <f>+IF(ISNUMBER(DATA!Z55),DATA!Z55,"n/a")</f>
        <v>5.6381834829360482E-2</v>
      </c>
      <c r="R55" s="66"/>
      <c r="S55" s="66"/>
      <c r="T55" s="66"/>
      <c r="U55" s="66"/>
      <c r="V55" s="66"/>
      <c r="W55" s="66"/>
      <c r="X55" s="66"/>
      <c r="Y55" s="66"/>
    </row>
    <row r="56" spans="1:25" x14ac:dyDescent="0.2">
      <c r="A56" s="103" t="s">
        <v>67</v>
      </c>
      <c r="B56" s="103" t="s">
        <v>21</v>
      </c>
      <c r="C56" s="104" t="s">
        <v>0</v>
      </c>
      <c r="D56" s="104" t="s">
        <v>345</v>
      </c>
      <c r="E56" s="105">
        <f>+IF(ISNUMBER(DATA!I56),DATA!I56,"n/a")</f>
        <v>51051232.939999998</v>
      </c>
      <c r="F56" s="106">
        <f>+IF(ISNUMBER(DATA!W56),DATA!W56,"n/a")</f>
        <v>9.3252466989514879E-2</v>
      </c>
      <c r="G56" s="105">
        <f>+IF(ISNUMBER(DATA!M56),DATA!M56,"n/a")</f>
        <v>160459095.71000001</v>
      </c>
      <c r="H56" s="106">
        <f>+IF(ISNUMBER(DATA!X56),DATA!X56,"n/a")</f>
        <v>9.7936706499248669E-2</v>
      </c>
      <c r="I56" s="105">
        <f>+IF(ISNUMBER(DATA!Q56),DATA!Q56,"n/a")</f>
        <v>333304651.98000002</v>
      </c>
      <c r="J56" s="106">
        <f>+IF(ISNUMBER(DATA!Y56),DATA!Y56,"n/a")</f>
        <v>0.10910013584274528</v>
      </c>
      <c r="K56" s="105">
        <f>+IF(ISNUMBER(DATA!U56),DATA!U56,"n/a")</f>
        <v>686960210.25</v>
      </c>
      <c r="L56" s="106">
        <f>+IF(ISNUMBER(DATA!Z56),DATA!Z56,"n/a")</f>
        <v>0.10300774578466625</v>
      </c>
      <c r="R56" s="66"/>
      <c r="S56" s="66"/>
      <c r="T56" s="66"/>
      <c r="U56" s="66"/>
      <c r="V56" s="66"/>
      <c r="W56" s="66"/>
      <c r="X56" s="66"/>
      <c r="Y56" s="66"/>
    </row>
    <row r="57" spans="1:25" x14ac:dyDescent="0.2">
      <c r="A57" s="75"/>
      <c r="B57" s="75"/>
      <c r="E57" s="83"/>
      <c r="F57" s="84"/>
      <c r="G57" s="85"/>
      <c r="H57" s="84"/>
      <c r="I57" s="85"/>
      <c r="J57" s="84"/>
      <c r="K57" s="83"/>
      <c r="L57" s="84"/>
      <c r="R57" s="66"/>
      <c r="S57" s="66"/>
      <c r="T57" s="66"/>
      <c r="U57" s="66"/>
      <c r="V57" s="66"/>
      <c r="W57" s="66"/>
      <c r="X57" s="66"/>
      <c r="Y57" s="66"/>
    </row>
    <row r="58" spans="1:25" x14ac:dyDescent="0.2">
      <c r="A58" s="107" t="s">
        <v>19</v>
      </c>
      <c r="B58" s="107" t="s">
        <v>21</v>
      </c>
      <c r="C58" s="108" t="s">
        <v>68</v>
      </c>
      <c r="D58" s="108" t="s">
        <v>271</v>
      </c>
      <c r="E58" s="109">
        <f>+IF(ISNUMBER(DATA!AC7),DATA!AC7,"n/a")</f>
        <v>3.0040843386179461E-2</v>
      </c>
      <c r="F58" s="110">
        <f>+IF(ISNUMBER(DATA!AD7),DATA!AD7,"n/a")</f>
        <v>0.25129970100263088</v>
      </c>
      <c r="G58" s="109">
        <f>+IF(ISNUMBER(DATA!AG7),DATA!AG7,"n/a")</f>
        <v>2.8622923299043802E-2</v>
      </c>
      <c r="H58" s="110">
        <f>+IF(ISNUMBER(DATA!AH7),DATA!AH7,"n/a")</f>
        <v>6.814509871226164E-2</v>
      </c>
      <c r="I58" s="109">
        <f>+IF(ISNUMBER(DATA!AK7),DATA!AK7,"n/a")</f>
        <v>2.5774678828263283E-2</v>
      </c>
      <c r="J58" s="110">
        <f>+IF(ISNUMBER(DATA!AL7),DATA!AL7,"n/a")</f>
        <v>-9.0826680470727089E-3</v>
      </c>
      <c r="K58" s="109">
        <f>+IF(ISNUMBER(DATA!AO7),DATA!AO7,"n/a")</f>
        <v>2.3819653770414648E-2</v>
      </c>
      <c r="L58" s="110">
        <f>+IF(ISNUMBER(DATA!AP7),DATA!AP7,"n/a")</f>
        <v>-7.1869599948664806E-2</v>
      </c>
      <c r="R58" s="66"/>
      <c r="S58" s="66"/>
      <c r="T58" s="66"/>
      <c r="U58" s="66"/>
      <c r="V58" s="66"/>
      <c r="W58" s="66"/>
      <c r="X58" s="66"/>
      <c r="Y58" s="66"/>
    </row>
    <row r="59" spans="1:25" x14ac:dyDescent="0.2">
      <c r="A59" s="107" t="s">
        <v>19</v>
      </c>
      <c r="B59" s="107" t="s">
        <v>21</v>
      </c>
      <c r="C59" s="108" t="s">
        <v>68</v>
      </c>
      <c r="D59" s="108" t="s">
        <v>272</v>
      </c>
      <c r="E59" s="109">
        <f>+IF(ISNUMBER(DATA!AC8),DATA!AC8,"n/a")</f>
        <v>1.9799861332918479E-2</v>
      </c>
      <c r="F59" s="110">
        <f>+IF(ISNUMBER(DATA!AD8),DATA!AD8,"n/a")</f>
        <v>-6.9965191355901568E-3</v>
      </c>
      <c r="G59" s="109">
        <f>+IF(ISNUMBER(DATA!AG8),DATA!AG8,"n/a")</f>
        <v>1.9238427922009124E-2</v>
      </c>
      <c r="H59" s="110">
        <f>+IF(ISNUMBER(DATA!AH8),DATA!AH8,"n/a")</f>
        <v>0.10659448869748921</v>
      </c>
      <c r="I59" s="109">
        <f>+IF(ISNUMBER(DATA!AK8),DATA!AK8,"n/a")</f>
        <v>1.786123829723375E-2</v>
      </c>
      <c r="J59" s="110">
        <f>+IF(ISNUMBER(DATA!AL8),DATA!AL8,"n/a")</f>
        <v>2.9085548757102828E-2</v>
      </c>
      <c r="K59" s="109">
        <f>+IF(ISNUMBER(DATA!AO8),DATA!AO8,"n/a")</f>
        <v>1.7481646399854157E-2</v>
      </c>
      <c r="L59" s="110">
        <f>+IF(ISNUMBER(DATA!AP8),DATA!AP8,"n/a")</f>
        <v>-1.0224667890161229E-2</v>
      </c>
      <c r="R59" s="66"/>
      <c r="S59" s="66"/>
      <c r="T59" s="66"/>
      <c r="U59" s="66"/>
      <c r="V59" s="66"/>
      <c r="W59" s="66"/>
      <c r="X59" s="66"/>
      <c r="Y59" s="66"/>
    </row>
    <row r="60" spans="1:25" x14ac:dyDescent="0.2">
      <c r="A60" s="107" t="s">
        <v>19</v>
      </c>
      <c r="B60" s="107" t="s">
        <v>21</v>
      </c>
      <c r="C60" s="108" t="s">
        <v>68</v>
      </c>
      <c r="D60" s="108" t="s">
        <v>273</v>
      </c>
      <c r="E60" s="109">
        <f>+IF(ISNUMBER(DATA!AC9),DATA!AC9,"n/a")</f>
        <v>1.8371268643070489E-2</v>
      </c>
      <c r="F60" s="110">
        <f>+IF(ISNUMBER(DATA!AD9),DATA!AD9,"n/a")</f>
        <v>0.10798064918520478</v>
      </c>
      <c r="G60" s="109">
        <f>+IF(ISNUMBER(DATA!AG9),DATA!AG9,"n/a")</f>
        <v>1.7975724422594035E-2</v>
      </c>
      <c r="H60" s="110">
        <f>+IF(ISNUMBER(DATA!AH9),DATA!AH9,"n/a")</f>
        <v>-6.8078728169395503E-3</v>
      </c>
      <c r="I60" s="109">
        <f>+IF(ISNUMBER(DATA!AK9),DATA!AK9,"n/a")</f>
        <v>1.647946786391366E-2</v>
      </c>
      <c r="J60" s="110">
        <f>+IF(ISNUMBER(DATA!AL9),DATA!AL9,"n/a")</f>
        <v>-5.6124548533954474E-2</v>
      </c>
      <c r="K60" s="109">
        <f>+IF(ISNUMBER(DATA!AO9),DATA!AO9,"n/a")</f>
        <v>1.5443013293515634E-2</v>
      </c>
      <c r="L60" s="110">
        <f>+IF(ISNUMBER(DATA!AP9),DATA!AP9,"n/a")</f>
        <v>-9.5285352716862476E-2</v>
      </c>
      <c r="R60" s="66"/>
      <c r="S60" s="66"/>
      <c r="T60" s="66"/>
      <c r="U60" s="66"/>
      <c r="V60" s="66"/>
      <c r="W60" s="66"/>
      <c r="X60" s="66"/>
      <c r="Y60" s="66"/>
    </row>
    <row r="61" spans="1:25" x14ac:dyDescent="0.2">
      <c r="A61" s="107" t="s">
        <v>19</v>
      </c>
      <c r="B61" s="107" t="s">
        <v>21</v>
      </c>
      <c r="C61" s="108" t="s">
        <v>68</v>
      </c>
      <c r="D61" s="108" t="s">
        <v>274</v>
      </c>
      <c r="E61" s="109">
        <f>+IF(ISNUMBER(DATA!AC10),DATA!AC10,"n/a")</f>
        <v>1.8475798389613808E-2</v>
      </c>
      <c r="F61" s="110">
        <f>+IF(ISNUMBER(DATA!AD10),DATA!AD10,"n/a")</f>
        <v>-9.1849451506094415E-3</v>
      </c>
      <c r="G61" s="109">
        <f>+IF(ISNUMBER(DATA!AG10),DATA!AG10,"n/a")</f>
        <v>1.7411629917706582E-2</v>
      </c>
      <c r="H61" s="110">
        <f>+IF(ISNUMBER(DATA!AH10),DATA!AH10,"n/a")</f>
        <v>-3.543553630648566E-3</v>
      </c>
      <c r="I61" s="109">
        <f>+IF(ISNUMBER(DATA!AK10),DATA!AK10,"n/a")</f>
        <v>1.6342142454325179E-2</v>
      </c>
      <c r="J61" s="110">
        <f>+IF(ISNUMBER(DATA!AL10),DATA!AL10,"n/a")</f>
        <v>-4.3982356376105064E-2</v>
      </c>
      <c r="K61" s="109">
        <f>+IF(ISNUMBER(DATA!AO10),DATA!AO10,"n/a")</f>
        <v>1.6138461262000674E-2</v>
      </c>
      <c r="L61" s="110">
        <f>+IF(ISNUMBER(DATA!AP10),DATA!AP10,"n/a")</f>
        <v>-2.2100108668441157E-2</v>
      </c>
      <c r="R61" s="66"/>
      <c r="S61" s="66"/>
      <c r="T61" s="66"/>
      <c r="U61" s="66"/>
      <c r="V61" s="66"/>
      <c r="W61" s="66"/>
      <c r="X61" s="66"/>
      <c r="Y61" s="66"/>
    </row>
    <row r="62" spans="1:25" x14ac:dyDescent="0.2">
      <c r="A62" s="107" t="s">
        <v>19</v>
      </c>
      <c r="B62" s="107" t="s">
        <v>21</v>
      </c>
      <c r="C62" s="108" t="s">
        <v>68</v>
      </c>
      <c r="D62" s="108" t="s">
        <v>275</v>
      </c>
      <c r="E62" s="109">
        <f>+IF(ISNUMBER(DATA!AC11),DATA!AC11,"n/a")</f>
        <v>2.2488739490260742E-2</v>
      </c>
      <c r="F62" s="110">
        <f>+IF(ISNUMBER(DATA!AD11),DATA!AD11,"n/a")</f>
        <v>6.9625130076728797E-2</v>
      </c>
      <c r="G62" s="109">
        <f>+IF(ISNUMBER(DATA!AG11),DATA!AG11,"n/a")</f>
        <v>2.3269830142477875E-2</v>
      </c>
      <c r="H62" s="110">
        <f>+IF(ISNUMBER(DATA!AH11),DATA!AH11,"n/a")</f>
        <v>-3.2227618973237893E-2</v>
      </c>
      <c r="I62" s="109">
        <f>+IF(ISNUMBER(DATA!AK11),DATA!AK11,"n/a")</f>
        <v>2.0956153706381708E-2</v>
      </c>
      <c r="J62" s="110">
        <f>+IF(ISNUMBER(DATA!AL11),DATA!AL11,"n/a")</f>
        <v>-5.8126196455851945E-2</v>
      </c>
      <c r="K62" s="109">
        <f>+IF(ISNUMBER(DATA!AO11),DATA!AO11,"n/a")</f>
        <v>1.933478421204398E-2</v>
      </c>
      <c r="L62" s="110">
        <f>+IF(ISNUMBER(DATA!AP11),DATA!AP11,"n/a")</f>
        <v>-9.3615113176631626E-2</v>
      </c>
      <c r="R62" s="66"/>
      <c r="S62" s="66"/>
      <c r="T62" s="66"/>
      <c r="U62" s="66"/>
      <c r="V62" s="66"/>
      <c r="W62" s="66"/>
      <c r="X62" s="66"/>
      <c r="Y62" s="66"/>
    </row>
    <row r="63" spans="1:25" x14ac:dyDescent="0.2">
      <c r="A63" s="107" t="s">
        <v>19</v>
      </c>
      <c r="B63" s="107" t="s">
        <v>21</v>
      </c>
      <c r="C63" s="108" t="s">
        <v>68</v>
      </c>
      <c r="D63" s="108" t="s">
        <v>276</v>
      </c>
      <c r="E63" s="109">
        <f>+IF(ISNUMBER(DATA!AC12),DATA!AC12,"n/a")</f>
        <v>2.5051473677622851E-2</v>
      </c>
      <c r="F63" s="110">
        <f>+IF(ISNUMBER(DATA!AD12),DATA!AD12,"n/a")</f>
        <v>-0.17503186269376275</v>
      </c>
      <c r="G63" s="109">
        <f>+IF(ISNUMBER(DATA!AG12),DATA!AG12,"n/a")</f>
        <v>2.5346470166414455E-2</v>
      </c>
      <c r="H63" s="110">
        <f>+IF(ISNUMBER(DATA!AH12),DATA!AH12,"n/a")</f>
        <v>-6.1615337170080331E-2</v>
      </c>
      <c r="I63" s="109">
        <f>+IF(ISNUMBER(DATA!AK12),DATA!AK12,"n/a")</f>
        <v>2.3674092000269056E-2</v>
      </c>
      <c r="J63" s="110">
        <f>+IF(ISNUMBER(DATA!AL12),DATA!AL12,"n/a")</f>
        <v>-6.7559720401403831E-2</v>
      </c>
      <c r="K63" s="109">
        <f>+IF(ISNUMBER(DATA!AO12),DATA!AO12,"n/a")</f>
        <v>2.2269678812029074E-2</v>
      </c>
      <c r="L63" s="110">
        <f>+IF(ISNUMBER(DATA!AP12),DATA!AP12,"n/a")</f>
        <v>-9.0890219071584205E-2</v>
      </c>
      <c r="R63" s="66"/>
      <c r="S63" s="66"/>
      <c r="T63" s="66"/>
      <c r="U63" s="66"/>
      <c r="V63" s="66"/>
      <c r="W63" s="66"/>
      <c r="X63" s="66"/>
      <c r="Y63" s="66"/>
    </row>
    <row r="64" spans="1:25" x14ac:dyDescent="0.2">
      <c r="A64" s="107" t="s">
        <v>19</v>
      </c>
      <c r="B64" s="107" t="s">
        <v>21</v>
      </c>
      <c r="C64" s="108" t="s">
        <v>68</v>
      </c>
      <c r="D64" s="108" t="s">
        <v>277</v>
      </c>
      <c r="E64" s="109">
        <f>+IF(ISNUMBER(DATA!AC13),DATA!AC13,"n/a")</f>
        <v>1.7939770309258425E-2</v>
      </c>
      <c r="F64" s="110">
        <f>+IF(ISNUMBER(DATA!AD13),DATA!AD13,"n/a")</f>
        <v>-0.12631874991369946</v>
      </c>
      <c r="G64" s="109">
        <f>+IF(ISNUMBER(DATA!AG13),DATA!AG13,"n/a")</f>
        <v>1.720856720080317E-2</v>
      </c>
      <c r="H64" s="110">
        <f>+IF(ISNUMBER(DATA!AH13),DATA!AH13,"n/a")</f>
        <v>-0.13517126480200314</v>
      </c>
      <c r="I64" s="109">
        <f>+IF(ISNUMBER(DATA!AK13),DATA!AK13,"n/a")</f>
        <v>1.5964700870726781E-2</v>
      </c>
      <c r="J64" s="110">
        <f>+IF(ISNUMBER(DATA!AL13),DATA!AL13,"n/a")</f>
        <v>-0.17684340114950056</v>
      </c>
      <c r="K64" s="109">
        <f>+IF(ISNUMBER(DATA!AO13),DATA!AO13,"n/a")</f>
        <v>1.5762513696098195E-2</v>
      </c>
      <c r="L64" s="110">
        <f>+IF(ISNUMBER(DATA!AP13),DATA!AP13,"n/a")</f>
        <v>-0.16717696080270661</v>
      </c>
      <c r="R64" s="66"/>
      <c r="S64" s="66"/>
      <c r="T64" s="66"/>
      <c r="U64" s="66"/>
      <c r="V64" s="66"/>
      <c r="W64" s="66"/>
      <c r="X64" s="66"/>
      <c r="Y64" s="66"/>
    </row>
    <row r="65" spans="1:25" x14ac:dyDescent="0.2">
      <c r="A65" s="107" t="s">
        <v>19</v>
      </c>
      <c r="B65" s="107" t="s">
        <v>21</v>
      </c>
      <c r="C65" s="108" t="s">
        <v>68</v>
      </c>
      <c r="D65" s="108" t="s">
        <v>278</v>
      </c>
      <c r="E65" s="109">
        <f>+IF(ISNUMBER(DATA!AC14),DATA!AC14,"n/a")</f>
        <v>2.1206395583668443E-2</v>
      </c>
      <c r="F65" s="110">
        <f>+IF(ISNUMBER(DATA!AD14),DATA!AD14,"n/a")</f>
        <v>5.6625008127599019E-2</v>
      </c>
      <c r="G65" s="109">
        <f>+IF(ISNUMBER(DATA!AG14),DATA!AG14,"n/a")</f>
        <v>2.1042555559881583E-2</v>
      </c>
      <c r="H65" s="110">
        <f>+IF(ISNUMBER(DATA!AH14),DATA!AH14,"n/a")</f>
        <v>2.1699959035061805E-2</v>
      </c>
      <c r="I65" s="109">
        <f>+IF(ISNUMBER(DATA!AK14),DATA!AK14,"n/a")</f>
        <v>1.9418760262841936E-2</v>
      </c>
      <c r="J65" s="110">
        <f>+IF(ISNUMBER(DATA!AL14),DATA!AL14,"n/a")</f>
        <v>-1.9672331201373017E-2</v>
      </c>
      <c r="K65" s="109">
        <f>+IF(ISNUMBER(DATA!AO14),DATA!AO14,"n/a")</f>
        <v>1.8296769280240686E-2</v>
      </c>
      <c r="L65" s="110">
        <f>+IF(ISNUMBER(DATA!AP14),DATA!AP14,"n/a")</f>
        <v>-4.801477279422206E-2</v>
      </c>
      <c r="R65" s="66"/>
      <c r="S65" s="66"/>
      <c r="T65" s="66"/>
      <c r="U65" s="66"/>
      <c r="V65" s="66"/>
      <c r="W65" s="66"/>
      <c r="X65" s="66"/>
      <c r="Y65" s="66"/>
    </row>
    <row r="66" spans="1:25" x14ac:dyDescent="0.2">
      <c r="A66" s="107" t="s">
        <v>19</v>
      </c>
      <c r="B66" s="107" t="s">
        <v>21</v>
      </c>
      <c r="C66" s="108" t="s">
        <v>68</v>
      </c>
      <c r="D66" s="108" t="s">
        <v>279</v>
      </c>
      <c r="E66" s="109">
        <f>+IF(ISNUMBER(DATA!AC15),DATA!AC15,"n/a")</f>
        <v>2.2719001688250522E-2</v>
      </c>
      <c r="F66" s="110">
        <f>+IF(ISNUMBER(DATA!AD15),DATA!AD15,"n/a")</f>
        <v>4.7001415515085521E-2</v>
      </c>
      <c r="G66" s="109">
        <f>+IF(ISNUMBER(DATA!AG15),DATA!AG15,"n/a")</f>
        <v>2.1677284647074933E-2</v>
      </c>
      <c r="H66" s="110">
        <f>+IF(ISNUMBER(DATA!AH15),DATA!AH15,"n/a")</f>
        <v>0.21039490734133248</v>
      </c>
      <c r="I66" s="109">
        <f>+IF(ISNUMBER(DATA!AK15),DATA!AK15,"n/a")</f>
        <v>2.0635935407719457E-2</v>
      </c>
      <c r="J66" s="110">
        <f>+IF(ISNUMBER(DATA!AL15),DATA!AL15,"n/a")</f>
        <v>0.18472268880779069</v>
      </c>
      <c r="K66" s="109">
        <f>+IF(ISNUMBER(DATA!AO15),DATA!AO15,"n/a")</f>
        <v>1.9804411344498424E-2</v>
      </c>
      <c r="L66" s="110">
        <f>+IF(ISNUMBER(DATA!AP15),DATA!AP15,"n/a")</f>
        <v>9.1655110391374028E-2</v>
      </c>
      <c r="R66" s="66"/>
      <c r="S66" s="66"/>
      <c r="T66" s="66"/>
      <c r="U66" s="66"/>
      <c r="V66" s="66"/>
      <c r="W66" s="66"/>
      <c r="X66" s="66"/>
      <c r="Y66" s="66"/>
    </row>
    <row r="67" spans="1:25" x14ac:dyDescent="0.2">
      <c r="A67" s="107" t="s">
        <v>19</v>
      </c>
      <c r="B67" s="107" t="s">
        <v>21</v>
      </c>
      <c r="C67" s="108" t="s">
        <v>68</v>
      </c>
      <c r="D67" s="108" t="s">
        <v>280</v>
      </c>
      <c r="E67" s="109">
        <f>+IF(ISNUMBER(DATA!AC16),DATA!AC16,"n/a")</f>
        <v>2.6556358076221597E-2</v>
      </c>
      <c r="F67" s="110">
        <f>+IF(ISNUMBER(DATA!AD16),DATA!AD16,"n/a")</f>
        <v>-9.2854549760932811E-2</v>
      </c>
      <c r="G67" s="109">
        <f>+IF(ISNUMBER(DATA!AG16),DATA!AG16,"n/a")</f>
        <v>2.7183734625009275E-2</v>
      </c>
      <c r="H67" s="110">
        <f>+IF(ISNUMBER(DATA!AH16),DATA!AH16,"n/a")</f>
        <v>-0.12698158368823279</v>
      </c>
      <c r="I67" s="109">
        <f>+IF(ISNUMBER(DATA!AK16),DATA!AK16,"n/a")</f>
        <v>2.6133617956529069E-2</v>
      </c>
      <c r="J67" s="110">
        <f>+IF(ISNUMBER(DATA!AL16),DATA!AL16,"n/a")</f>
        <v>-0.13479229376563601</v>
      </c>
      <c r="K67" s="109">
        <f>+IF(ISNUMBER(DATA!AO16),DATA!AO16,"n/a")</f>
        <v>2.5035282290455745E-2</v>
      </c>
      <c r="L67" s="110">
        <f>+IF(ISNUMBER(DATA!AP16),DATA!AP16,"n/a")</f>
        <v>-6.5242494218217817E-2</v>
      </c>
      <c r="R67" s="66"/>
      <c r="S67" s="66"/>
      <c r="T67" s="66"/>
      <c r="U67" s="66"/>
      <c r="V67" s="66"/>
      <c r="W67" s="66"/>
      <c r="X67" s="66"/>
      <c r="Y67" s="66"/>
    </row>
    <row r="68" spans="1:25" x14ac:dyDescent="0.2">
      <c r="A68" s="107" t="s">
        <v>19</v>
      </c>
      <c r="B68" s="107" t="s">
        <v>21</v>
      </c>
      <c r="C68" s="108" t="s">
        <v>68</v>
      </c>
      <c r="D68" s="108" t="s">
        <v>281</v>
      </c>
      <c r="E68" s="109">
        <f>+IF(ISNUMBER(DATA!AC17),DATA!AC17,"n/a")</f>
        <v>2.2697582080825941E-2</v>
      </c>
      <c r="F68" s="110">
        <f>+IF(ISNUMBER(DATA!AD17),DATA!AD17,"n/a")</f>
        <v>-3.2992049816646385E-3</v>
      </c>
      <c r="G68" s="109">
        <f>+IF(ISNUMBER(DATA!AG17),DATA!AG17,"n/a")</f>
        <v>2.2185617077599803E-2</v>
      </c>
      <c r="H68" s="110">
        <f>+IF(ISNUMBER(DATA!AH17),DATA!AH17,"n/a")</f>
        <v>-6.5683291242446193E-2</v>
      </c>
      <c r="I68" s="109">
        <f>+IF(ISNUMBER(DATA!AK17),DATA!AK17,"n/a")</f>
        <v>2.1170081477963058E-2</v>
      </c>
      <c r="J68" s="110">
        <f>+IF(ISNUMBER(DATA!AL17),DATA!AL17,"n/a")</f>
        <v>-8.5523438036072194E-2</v>
      </c>
      <c r="K68" s="109">
        <f>+IF(ISNUMBER(DATA!AO17),DATA!AO17,"n/a")</f>
        <v>2.0533701680252758E-2</v>
      </c>
      <c r="L68" s="110">
        <f>+IF(ISNUMBER(DATA!AP17),DATA!AP17,"n/a")</f>
        <v>-7.6428099625148321E-2</v>
      </c>
      <c r="R68" s="66"/>
      <c r="S68" s="66"/>
      <c r="T68" s="66"/>
      <c r="U68" s="66"/>
      <c r="V68" s="66"/>
      <c r="W68" s="66"/>
      <c r="X68" s="66"/>
      <c r="Y68" s="66"/>
    </row>
    <row r="69" spans="1:25" x14ac:dyDescent="0.2">
      <c r="A69" s="107" t="s">
        <v>19</v>
      </c>
      <c r="B69" s="107" t="s">
        <v>21</v>
      </c>
      <c r="C69" s="108" t="s">
        <v>68</v>
      </c>
      <c r="D69" s="108" t="s">
        <v>282</v>
      </c>
      <c r="E69" s="109">
        <f>+IF(ISNUMBER(DATA!AC18),DATA!AC18,"n/a")</f>
        <v>1.8121919859501397E-2</v>
      </c>
      <c r="F69" s="110">
        <f>+IF(ISNUMBER(DATA!AD18),DATA!AD18,"n/a")</f>
        <v>-1.6010201828649262E-2</v>
      </c>
      <c r="G69" s="109">
        <f>+IF(ISNUMBER(DATA!AG18),DATA!AG18,"n/a")</f>
        <v>1.7692185673326196E-2</v>
      </c>
      <c r="H69" s="110">
        <f>+IF(ISNUMBER(DATA!AH18),DATA!AH18,"n/a")</f>
        <v>5.2705330309312307E-2</v>
      </c>
      <c r="I69" s="109">
        <f>+IF(ISNUMBER(DATA!AK18),DATA!AK18,"n/a")</f>
        <v>1.6334848606815226E-2</v>
      </c>
      <c r="J69" s="110">
        <f>+IF(ISNUMBER(DATA!AL18),DATA!AL18,"n/a")</f>
        <v>-1.9262752029637967E-2</v>
      </c>
      <c r="K69" s="109">
        <f>+IF(ISNUMBER(DATA!AO18),DATA!AO18,"n/a")</f>
        <v>1.5991101523678955E-2</v>
      </c>
      <c r="L69" s="110">
        <f>+IF(ISNUMBER(DATA!AP18),DATA!AP18,"n/a")</f>
        <v>-5.3365511018160089E-2</v>
      </c>
      <c r="R69" s="66"/>
      <c r="S69" s="66"/>
      <c r="T69" s="66"/>
      <c r="U69" s="66"/>
      <c r="V69" s="66"/>
      <c r="W69" s="66"/>
      <c r="X69" s="66"/>
      <c r="Y69" s="66"/>
    </row>
    <row r="70" spans="1:25" x14ac:dyDescent="0.2">
      <c r="A70" s="107" t="s">
        <v>19</v>
      </c>
      <c r="B70" s="107" t="s">
        <v>21</v>
      </c>
      <c r="C70" s="108" t="s">
        <v>68</v>
      </c>
      <c r="D70" s="108" t="s">
        <v>283</v>
      </c>
      <c r="E70" s="109">
        <f>+IF(ISNUMBER(DATA!AC19),DATA!AC19,"n/a")</f>
        <v>2.2965875720037849E-2</v>
      </c>
      <c r="F70" s="110">
        <f>+IF(ISNUMBER(DATA!AD19),DATA!AD19,"n/a")</f>
        <v>-5.5841665854235861E-2</v>
      </c>
      <c r="G70" s="109">
        <f>+IF(ISNUMBER(DATA!AG19),DATA!AG19,"n/a")</f>
        <v>2.3359209629135066E-2</v>
      </c>
      <c r="H70" s="110">
        <f>+IF(ISNUMBER(DATA!AH19),DATA!AH19,"n/a")</f>
        <v>0.15040204253429085</v>
      </c>
      <c r="I70" s="109">
        <f>+IF(ISNUMBER(DATA!AK19),DATA!AK19,"n/a")</f>
        <v>2.1476683569476976E-2</v>
      </c>
      <c r="J70" s="110">
        <f>+IF(ISNUMBER(DATA!AL19),DATA!AL19,"n/a")</f>
        <v>2.3770229420112809E-2</v>
      </c>
      <c r="K70" s="109">
        <f>+IF(ISNUMBER(DATA!AO19),DATA!AO19,"n/a")</f>
        <v>2.0394484937013027E-2</v>
      </c>
      <c r="L70" s="110">
        <f>+IF(ISNUMBER(DATA!AP19),DATA!AP19,"n/a")</f>
        <v>-2.3193316177516632E-2</v>
      </c>
      <c r="R70" s="66"/>
      <c r="S70" s="66"/>
      <c r="T70" s="66"/>
      <c r="U70" s="66"/>
      <c r="V70" s="66"/>
      <c r="W70" s="66"/>
      <c r="X70" s="66"/>
      <c r="Y70" s="66"/>
    </row>
    <row r="71" spans="1:25" x14ac:dyDescent="0.2">
      <c r="A71" s="107" t="s">
        <v>19</v>
      </c>
      <c r="B71" s="107" t="s">
        <v>21</v>
      </c>
      <c r="C71" s="108" t="s">
        <v>68</v>
      </c>
      <c r="D71" s="108" t="s">
        <v>284</v>
      </c>
      <c r="E71" s="109">
        <f>+IF(ISNUMBER(DATA!AC20),DATA!AC20,"n/a")</f>
        <v>2.2683210813474772E-2</v>
      </c>
      <c r="F71" s="110">
        <f>+IF(ISNUMBER(DATA!AD20),DATA!AD20,"n/a")</f>
        <v>8.8457730105585483E-2</v>
      </c>
      <c r="G71" s="109">
        <f>+IF(ISNUMBER(DATA!AG20),DATA!AG20,"n/a")</f>
        <v>2.1918750487400312E-2</v>
      </c>
      <c r="H71" s="110">
        <f>+IF(ISNUMBER(DATA!AH20),DATA!AH20,"n/a")</f>
        <v>6.9529507308899521E-2</v>
      </c>
      <c r="I71" s="109">
        <f>+IF(ISNUMBER(DATA!AK20),DATA!AK20,"n/a")</f>
        <v>2.0809217035480207E-2</v>
      </c>
      <c r="J71" s="110">
        <f>+IF(ISNUMBER(DATA!AL20),DATA!AL20,"n/a")</f>
        <v>1.9514147467657172E-2</v>
      </c>
      <c r="K71" s="109">
        <f>+IF(ISNUMBER(DATA!AO20),DATA!AO20,"n/a")</f>
        <v>1.9799873683221128E-2</v>
      </c>
      <c r="L71" s="110">
        <f>+IF(ISNUMBER(DATA!AP20),DATA!AP20,"n/a")</f>
        <v>-2.3166884765921103E-2</v>
      </c>
      <c r="R71" s="66"/>
      <c r="S71" s="66"/>
      <c r="T71" s="66"/>
      <c r="U71" s="66"/>
      <c r="V71" s="66"/>
      <c r="W71" s="66"/>
      <c r="X71" s="66"/>
      <c r="Y71" s="66"/>
    </row>
    <row r="72" spans="1:25" x14ac:dyDescent="0.2">
      <c r="A72" s="107" t="s">
        <v>19</v>
      </c>
      <c r="B72" s="107" t="s">
        <v>21</v>
      </c>
      <c r="C72" s="108" t="s">
        <v>68</v>
      </c>
      <c r="D72" s="108" t="s">
        <v>285</v>
      </c>
      <c r="E72" s="109">
        <f>+IF(ISNUMBER(DATA!AC21),DATA!AC21,"n/a")</f>
        <v>2.4860779396656183E-2</v>
      </c>
      <c r="F72" s="110">
        <f>+IF(ISNUMBER(DATA!AD21),DATA!AD21,"n/a")</f>
        <v>4.809012492724106E-2</v>
      </c>
      <c r="G72" s="109">
        <f>+IF(ISNUMBER(DATA!AG21),DATA!AG21,"n/a")</f>
        <v>2.3824266439094379E-2</v>
      </c>
      <c r="H72" s="110">
        <f>+IF(ISNUMBER(DATA!AH21),DATA!AH21,"n/a")</f>
        <v>3.6145686622485185E-2</v>
      </c>
      <c r="I72" s="109">
        <f>+IF(ISNUMBER(DATA!AK21),DATA!AK21,"n/a")</f>
        <v>2.2526936767003181E-2</v>
      </c>
      <c r="J72" s="110">
        <f>+IF(ISNUMBER(DATA!AL21),DATA!AL21,"n/a")</f>
        <v>-2.3653467355874355E-2</v>
      </c>
      <c r="K72" s="109">
        <f>+IF(ISNUMBER(DATA!AO21),DATA!AO21,"n/a")</f>
        <v>2.1479920248388913E-2</v>
      </c>
      <c r="L72" s="110">
        <f>+IF(ISNUMBER(DATA!AP21),DATA!AP21,"n/a")</f>
        <v>-8.8774619392945064E-2</v>
      </c>
      <c r="R72" s="66"/>
      <c r="S72" s="66"/>
      <c r="T72" s="66"/>
      <c r="U72" s="66"/>
      <c r="V72" s="66"/>
      <c r="W72" s="66"/>
      <c r="X72" s="66"/>
      <c r="Y72" s="66"/>
    </row>
    <row r="73" spans="1:25" x14ac:dyDescent="0.2">
      <c r="A73" s="107" t="s">
        <v>19</v>
      </c>
      <c r="B73" s="107" t="s">
        <v>21</v>
      </c>
      <c r="C73" s="108" t="s">
        <v>68</v>
      </c>
      <c r="D73" s="108" t="s">
        <v>286</v>
      </c>
      <c r="E73" s="109">
        <f>+IF(ISNUMBER(DATA!AC22),DATA!AC22,"n/a")</f>
        <v>1.9090662532271922E-2</v>
      </c>
      <c r="F73" s="110">
        <f>+IF(ISNUMBER(DATA!AD22),DATA!AD22,"n/a")</f>
        <v>0.3071758444652784</v>
      </c>
      <c r="G73" s="109">
        <f>+IF(ISNUMBER(DATA!AG22),DATA!AG22,"n/a")</f>
        <v>1.9047432009516582E-2</v>
      </c>
      <c r="H73" s="110">
        <f>+IF(ISNUMBER(DATA!AH22),DATA!AH22,"n/a")</f>
        <v>4.4631149298803713E-2</v>
      </c>
      <c r="I73" s="109">
        <f>+IF(ISNUMBER(DATA!AK22),DATA!AK22,"n/a")</f>
        <v>1.7790422766084002E-2</v>
      </c>
      <c r="J73" s="110">
        <f>+IF(ISNUMBER(DATA!AL22),DATA!AL22,"n/a")</f>
        <v>-4.7069538562120872E-2</v>
      </c>
      <c r="K73" s="109">
        <f>+IF(ISNUMBER(DATA!AO22),DATA!AO22,"n/a")</f>
        <v>1.6658073290391449E-2</v>
      </c>
      <c r="L73" s="110">
        <f>+IF(ISNUMBER(DATA!AP22),DATA!AP22,"n/a")</f>
        <v>-0.12570272594618037</v>
      </c>
      <c r="R73" s="66"/>
      <c r="S73" s="66"/>
      <c r="T73" s="66"/>
      <c r="U73" s="66"/>
      <c r="V73" s="66"/>
      <c r="W73" s="66"/>
      <c r="X73" s="66"/>
      <c r="Y73" s="66"/>
    </row>
    <row r="74" spans="1:25" x14ac:dyDescent="0.2">
      <c r="A74" s="107" t="s">
        <v>19</v>
      </c>
      <c r="B74" s="107" t="s">
        <v>21</v>
      </c>
      <c r="C74" s="108" t="s">
        <v>68</v>
      </c>
      <c r="D74" s="108" t="s">
        <v>287</v>
      </c>
      <c r="E74" s="109">
        <f>+IF(ISNUMBER(DATA!AC23),DATA!AC23,"n/a")</f>
        <v>2.1700482035051663E-2</v>
      </c>
      <c r="F74" s="110">
        <f>+IF(ISNUMBER(DATA!AD23),DATA!AD23,"n/a")</f>
        <v>0.22967551879881887</v>
      </c>
      <c r="G74" s="109">
        <f>+IF(ISNUMBER(DATA!AG23),DATA!AG23,"n/a")</f>
        <v>2.2220481402872749E-2</v>
      </c>
      <c r="H74" s="110">
        <f>+IF(ISNUMBER(DATA!AH23),DATA!AH23,"n/a")</f>
        <v>1.329951068255765E-2</v>
      </c>
      <c r="I74" s="109">
        <f>+IF(ISNUMBER(DATA!AK23),DATA!AK23,"n/a")</f>
        <v>1.9748886813377602E-2</v>
      </c>
      <c r="J74" s="110">
        <f>+IF(ISNUMBER(DATA!AL23),DATA!AL23,"n/a")</f>
        <v>-4.3883379039317411E-2</v>
      </c>
      <c r="K74" s="109">
        <f>+IF(ISNUMBER(DATA!AO23),DATA!AO23,"n/a")</f>
        <v>1.8020985615354732E-2</v>
      </c>
      <c r="L74" s="110">
        <f>+IF(ISNUMBER(DATA!AP23),DATA!AP23,"n/a")</f>
        <v>-0.11200524896653949</v>
      </c>
      <c r="R74" s="66"/>
      <c r="S74" s="66"/>
      <c r="T74" s="66"/>
      <c r="U74" s="66"/>
      <c r="V74" s="66"/>
      <c r="W74" s="66"/>
      <c r="X74" s="66"/>
      <c r="Y74" s="66"/>
    </row>
    <row r="75" spans="1:25" x14ac:dyDescent="0.2">
      <c r="A75" s="107" t="s">
        <v>19</v>
      </c>
      <c r="B75" s="107" t="s">
        <v>21</v>
      </c>
      <c r="C75" s="108" t="s">
        <v>68</v>
      </c>
      <c r="D75" s="108" t="s">
        <v>288</v>
      </c>
      <c r="E75" s="109">
        <f>+IF(ISNUMBER(DATA!AC24),DATA!AC24,"n/a")</f>
        <v>1.7435585558956263E-2</v>
      </c>
      <c r="F75" s="110">
        <f>+IF(ISNUMBER(DATA!AD24),DATA!AD24,"n/a")</f>
        <v>6.247815921291873E-2</v>
      </c>
      <c r="G75" s="109">
        <f>+IF(ISNUMBER(DATA!AG24),DATA!AG24,"n/a")</f>
        <v>1.6716463509820322E-2</v>
      </c>
      <c r="H75" s="110">
        <f>+IF(ISNUMBER(DATA!AH24),DATA!AH24,"n/a")</f>
        <v>0.13010853532848879</v>
      </c>
      <c r="I75" s="109">
        <f>+IF(ISNUMBER(DATA!AK24),DATA!AK24,"n/a")</f>
        <v>1.5583185499883025E-2</v>
      </c>
      <c r="J75" s="110">
        <f>+IF(ISNUMBER(DATA!AL24),DATA!AL24,"n/a")</f>
        <v>4.3399021286685997E-2</v>
      </c>
      <c r="K75" s="109">
        <f>+IF(ISNUMBER(DATA!AO24),DATA!AO24,"n/a")</f>
        <v>1.5086747331064446E-2</v>
      </c>
      <c r="L75" s="110">
        <f>+IF(ISNUMBER(DATA!AP24),DATA!AP24,"n/a")</f>
        <v>-2.4602926601778596E-2</v>
      </c>
      <c r="R75" s="66"/>
      <c r="S75" s="66"/>
      <c r="T75" s="66"/>
      <c r="U75" s="66"/>
      <c r="V75" s="66"/>
      <c r="W75" s="66"/>
      <c r="X75" s="66"/>
      <c r="Y75" s="66"/>
    </row>
    <row r="76" spans="1:25" x14ac:dyDescent="0.2">
      <c r="A76" s="107" t="s">
        <v>19</v>
      </c>
      <c r="B76" s="107" t="s">
        <v>21</v>
      </c>
      <c r="C76" s="108" t="s">
        <v>68</v>
      </c>
      <c r="D76" s="108" t="s">
        <v>289</v>
      </c>
      <c r="E76" s="109">
        <f>+IF(ISNUMBER(DATA!AC25),DATA!AC25,"n/a")</f>
        <v>2.0806789674167471E-2</v>
      </c>
      <c r="F76" s="110">
        <f>+IF(ISNUMBER(DATA!AD25),DATA!AD25,"n/a")</f>
        <v>1.858885927027952E-2</v>
      </c>
      <c r="G76" s="109">
        <f>+IF(ISNUMBER(DATA!AG25),DATA!AG25,"n/a")</f>
        <v>2.0111280343539401E-2</v>
      </c>
      <c r="H76" s="110">
        <f>+IF(ISNUMBER(DATA!AH25),DATA!AH25,"n/a")</f>
        <v>9.7791451282926503E-2</v>
      </c>
      <c r="I76" s="109">
        <f>+IF(ISNUMBER(DATA!AK25),DATA!AK25,"n/a")</f>
        <v>1.9359145804460111E-2</v>
      </c>
      <c r="J76" s="110">
        <f>+IF(ISNUMBER(DATA!AL25),DATA!AL25,"n/a")</f>
        <v>6.3791317999662561E-2</v>
      </c>
      <c r="K76" s="109">
        <f>+IF(ISNUMBER(DATA!AO25),DATA!AO25,"n/a")</f>
        <v>1.884183292966899E-2</v>
      </c>
      <c r="L76" s="110">
        <f>+IF(ISNUMBER(DATA!AP25),DATA!AP25,"n/a")</f>
        <v>2.3592461051405791E-2</v>
      </c>
      <c r="R76" s="66"/>
      <c r="S76" s="66"/>
      <c r="T76" s="66"/>
      <c r="U76" s="66"/>
      <c r="V76" s="66"/>
      <c r="W76" s="66"/>
      <c r="X76" s="66"/>
      <c r="Y76" s="66"/>
    </row>
    <row r="77" spans="1:25" x14ac:dyDescent="0.2">
      <c r="A77" s="107" t="s">
        <v>19</v>
      </c>
      <c r="B77" s="107" t="s">
        <v>21</v>
      </c>
      <c r="C77" s="108" t="s">
        <v>68</v>
      </c>
      <c r="D77" s="108" t="s">
        <v>290</v>
      </c>
      <c r="E77" s="109">
        <f>+IF(ISNUMBER(DATA!AC26),DATA!AC26,"n/a")</f>
        <v>2.1562914692031476E-2</v>
      </c>
      <c r="F77" s="110">
        <f>+IF(ISNUMBER(DATA!AD26),DATA!AD26,"n/a")</f>
        <v>-3.5363436625170802E-2</v>
      </c>
      <c r="G77" s="109">
        <f>+IF(ISNUMBER(DATA!AG26),DATA!AG26,"n/a")</f>
        <v>2.1060395143500915E-2</v>
      </c>
      <c r="H77" s="110">
        <f>+IF(ISNUMBER(DATA!AH26),DATA!AH26,"n/a")</f>
        <v>-4.6609935368547087E-2</v>
      </c>
      <c r="I77" s="109">
        <f>+IF(ISNUMBER(DATA!AK26),DATA!AK26,"n/a")</f>
        <v>1.9493038996494964E-2</v>
      </c>
      <c r="J77" s="110">
        <f>+IF(ISNUMBER(DATA!AL26),DATA!AL26,"n/a")</f>
        <v>-7.7995764924862487E-2</v>
      </c>
      <c r="K77" s="109">
        <f>+IF(ISNUMBER(DATA!AO26),DATA!AO26,"n/a")</f>
        <v>1.9138406617829454E-2</v>
      </c>
      <c r="L77" s="110">
        <f>+IF(ISNUMBER(DATA!AP26),DATA!AP26,"n/a")</f>
        <v>-5.029327867202768E-2</v>
      </c>
      <c r="R77" s="66"/>
      <c r="S77" s="66"/>
      <c r="T77" s="66"/>
      <c r="U77" s="66"/>
      <c r="V77" s="66"/>
      <c r="W77" s="66"/>
      <c r="X77" s="66"/>
      <c r="Y77" s="66"/>
    </row>
    <row r="78" spans="1:25" x14ac:dyDescent="0.2">
      <c r="A78" s="107" t="s">
        <v>19</v>
      </c>
      <c r="B78" s="107" t="s">
        <v>21</v>
      </c>
      <c r="C78" s="108" t="s">
        <v>68</v>
      </c>
      <c r="D78" s="108" t="s">
        <v>291</v>
      </c>
      <c r="E78" s="109">
        <f>+IF(ISNUMBER(DATA!AC27),DATA!AC27,"n/a")</f>
        <v>1.9081645239910024E-2</v>
      </c>
      <c r="F78" s="110">
        <f>+IF(ISNUMBER(DATA!AD27),DATA!AD27,"n/a")</f>
        <v>0.12275207033427792</v>
      </c>
      <c r="G78" s="109">
        <f>+IF(ISNUMBER(DATA!AG27),DATA!AG27,"n/a")</f>
        <v>1.8170677333568194E-2</v>
      </c>
      <c r="H78" s="110">
        <f>+IF(ISNUMBER(DATA!AH27),DATA!AH27,"n/a")</f>
        <v>2.4108672973354242E-2</v>
      </c>
      <c r="I78" s="109">
        <f>+IF(ISNUMBER(DATA!AK27),DATA!AK27,"n/a")</f>
        <v>1.6610552325884032E-2</v>
      </c>
      <c r="J78" s="110">
        <f>+IF(ISNUMBER(DATA!AL27),DATA!AL27,"n/a")</f>
        <v>5.1208153698331649E-2</v>
      </c>
      <c r="K78" s="109">
        <f>+IF(ISNUMBER(DATA!AO27),DATA!AO27,"n/a")</f>
        <v>1.5886488634340792E-2</v>
      </c>
      <c r="L78" s="110">
        <f>+IF(ISNUMBER(DATA!AP27),DATA!AP27,"n/a")</f>
        <v>5.7033459729351893E-2</v>
      </c>
      <c r="R78" s="66"/>
      <c r="S78" s="66"/>
      <c r="T78" s="66"/>
      <c r="U78" s="66"/>
      <c r="V78" s="66"/>
      <c r="W78" s="66"/>
      <c r="X78" s="66"/>
      <c r="Y78" s="66"/>
    </row>
    <row r="79" spans="1:25" x14ac:dyDescent="0.2">
      <c r="A79" s="107" t="s">
        <v>19</v>
      </c>
      <c r="B79" s="107" t="s">
        <v>21</v>
      </c>
      <c r="C79" s="108" t="s">
        <v>68</v>
      </c>
      <c r="D79" s="108" t="s">
        <v>292</v>
      </c>
      <c r="E79" s="109">
        <f>+IF(ISNUMBER(DATA!AC28),DATA!AC28,"n/a")</f>
        <v>1.932006240435627E-2</v>
      </c>
      <c r="F79" s="110">
        <f>+IF(ISNUMBER(DATA!AD28),DATA!AD28,"n/a")</f>
        <v>-0.11883456077876851</v>
      </c>
      <c r="G79" s="109">
        <f>+IF(ISNUMBER(DATA!AG28),DATA!AG28,"n/a")</f>
        <v>1.9730757423591188E-2</v>
      </c>
      <c r="H79" s="110">
        <f>+IF(ISNUMBER(DATA!AH28),DATA!AH28,"n/a")</f>
        <v>-0.10517962436978959</v>
      </c>
      <c r="I79" s="109">
        <f>+IF(ISNUMBER(DATA!AK28),DATA!AK28,"n/a")</f>
        <v>1.7842223045482705E-2</v>
      </c>
      <c r="J79" s="110">
        <f>+IF(ISNUMBER(DATA!AL28),DATA!AL28,"n/a")</f>
        <v>-8.1581662340709724E-2</v>
      </c>
      <c r="K79" s="109">
        <f>+IF(ISNUMBER(DATA!AO28),DATA!AO28,"n/a")</f>
        <v>1.7052111748968528E-2</v>
      </c>
      <c r="L79" s="110">
        <f>+IF(ISNUMBER(DATA!AP28),DATA!AP28,"n/a")</f>
        <v>-0.12690321569363594</v>
      </c>
      <c r="R79" s="66"/>
      <c r="S79" s="66"/>
      <c r="T79" s="66"/>
      <c r="U79" s="66"/>
      <c r="V79" s="66"/>
      <c r="W79" s="66"/>
      <c r="X79" s="66"/>
      <c r="Y79" s="66"/>
    </row>
    <row r="80" spans="1:25" x14ac:dyDescent="0.2">
      <c r="A80" s="107" t="s">
        <v>19</v>
      </c>
      <c r="B80" s="107" t="s">
        <v>21</v>
      </c>
      <c r="C80" s="108" t="s">
        <v>68</v>
      </c>
      <c r="D80" s="108" t="s">
        <v>293</v>
      </c>
      <c r="E80" s="109">
        <f>+IF(ISNUMBER(DATA!AC29),DATA!AC29,"n/a")</f>
        <v>2.0481364175033535E-2</v>
      </c>
      <c r="F80" s="110">
        <f>+IF(ISNUMBER(DATA!AD29),DATA!AD29,"n/a")</f>
        <v>0.12276656829750439</v>
      </c>
      <c r="G80" s="109">
        <f>+IF(ISNUMBER(DATA!AG29),DATA!AG29,"n/a")</f>
        <v>1.919461740466195E-2</v>
      </c>
      <c r="H80" s="110">
        <f>+IF(ISNUMBER(DATA!AH29),DATA!AH29,"n/a")</f>
        <v>0.21499765525336903</v>
      </c>
      <c r="I80" s="109">
        <f>+IF(ISNUMBER(DATA!AK29),DATA!AK29,"n/a")</f>
        <v>1.8073187163235777E-2</v>
      </c>
      <c r="J80" s="110">
        <f>+IF(ISNUMBER(DATA!AL29),DATA!AL29,"n/a")</f>
        <v>0.12453142789276249</v>
      </c>
      <c r="K80" s="109">
        <f>+IF(ISNUMBER(DATA!AO29),DATA!AO29,"n/a")</f>
        <v>1.7686533861760608E-2</v>
      </c>
      <c r="L80" s="110">
        <f>+IF(ISNUMBER(DATA!AP29),DATA!AP29,"n/a")</f>
        <v>5.398924950239456E-2</v>
      </c>
      <c r="R80" s="66"/>
      <c r="S80" s="66"/>
      <c r="T80" s="66"/>
      <c r="U80" s="66"/>
      <c r="V80" s="66"/>
      <c r="W80" s="66"/>
      <c r="X80" s="66"/>
      <c r="Y80" s="66"/>
    </row>
    <row r="81" spans="1:25" x14ac:dyDescent="0.2">
      <c r="A81" s="107" t="s">
        <v>19</v>
      </c>
      <c r="B81" s="107" t="s">
        <v>21</v>
      </c>
      <c r="C81" s="108" t="s">
        <v>68</v>
      </c>
      <c r="D81" s="108" t="s">
        <v>294</v>
      </c>
      <c r="E81" s="109">
        <f>+IF(ISNUMBER(DATA!AC30),DATA!AC30,"n/a")</f>
        <v>1.6760871484444349E-2</v>
      </c>
      <c r="F81" s="110">
        <f>+IF(ISNUMBER(DATA!AD30),DATA!AD30,"n/a")</f>
        <v>-3.301682268062496E-2</v>
      </c>
      <c r="G81" s="109">
        <f>+IF(ISNUMBER(DATA!AG30),DATA!AG30,"n/a")</f>
        <v>1.6880873055892382E-2</v>
      </c>
      <c r="H81" s="110">
        <f>+IF(ISNUMBER(DATA!AH30),DATA!AH30,"n/a")</f>
        <v>-3.2668270458720283E-2</v>
      </c>
      <c r="I81" s="109">
        <f>+IF(ISNUMBER(DATA!AK30),DATA!AK30,"n/a")</f>
        <v>1.5951832034659705E-2</v>
      </c>
      <c r="J81" s="110">
        <f>+IF(ISNUMBER(DATA!AL30),DATA!AL30,"n/a")</f>
        <v>-5.6839696462516326E-2</v>
      </c>
      <c r="K81" s="109">
        <f>+IF(ISNUMBER(DATA!AO30),DATA!AO30,"n/a")</f>
        <v>1.5875818975166232E-2</v>
      </c>
      <c r="L81" s="110">
        <f>+IF(ISNUMBER(DATA!AP30),DATA!AP30,"n/a")</f>
        <v>-4.1295806169488677E-2</v>
      </c>
      <c r="R81" s="66"/>
      <c r="S81" s="66"/>
      <c r="T81" s="66"/>
      <c r="U81" s="66"/>
      <c r="V81" s="66"/>
      <c r="W81" s="66"/>
      <c r="X81" s="66"/>
      <c r="Y81" s="66"/>
    </row>
    <row r="82" spans="1:25" x14ac:dyDescent="0.2">
      <c r="A82" s="107" t="s">
        <v>19</v>
      </c>
      <c r="B82" s="107" t="s">
        <v>21</v>
      </c>
      <c r="C82" s="108" t="s">
        <v>68</v>
      </c>
      <c r="D82" s="108" t="s">
        <v>295</v>
      </c>
      <c r="E82" s="109">
        <f>+IF(ISNUMBER(DATA!AC31),DATA!AC31,"n/a")</f>
        <v>2.6890350187211382E-2</v>
      </c>
      <c r="F82" s="110">
        <f>+IF(ISNUMBER(DATA!AD31),DATA!AD31,"n/a")</f>
        <v>-5.1344330153815787E-3</v>
      </c>
      <c r="G82" s="109">
        <f>+IF(ISNUMBER(DATA!AG31),DATA!AG31,"n/a")</f>
        <v>2.6021128362301946E-2</v>
      </c>
      <c r="H82" s="110">
        <f>+IF(ISNUMBER(DATA!AH31),DATA!AH31,"n/a")</f>
        <v>-1.0362197194746167E-2</v>
      </c>
      <c r="I82" s="109">
        <f>+IF(ISNUMBER(DATA!AK31),DATA!AK31,"n/a")</f>
        <v>2.4074085566849882E-2</v>
      </c>
      <c r="J82" s="110">
        <f>+IF(ISNUMBER(DATA!AL31),DATA!AL31,"n/a")</f>
        <v>2.5640814294518657E-2</v>
      </c>
      <c r="K82" s="109">
        <f>+IF(ISNUMBER(DATA!AO31),DATA!AO31,"n/a")</f>
        <v>2.2412586063098348E-2</v>
      </c>
      <c r="L82" s="110">
        <f>+IF(ISNUMBER(DATA!AP31),DATA!AP31,"n/a")</f>
        <v>0.21776432482820163</v>
      </c>
      <c r="R82" s="66"/>
      <c r="S82" s="66"/>
      <c r="T82" s="66"/>
      <c r="U82" s="66"/>
      <c r="V82" s="66"/>
      <c r="W82" s="66"/>
      <c r="X82" s="66"/>
      <c r="Y82" s="66"/>
    </row>
    <row r="83" spans="1:25" x14ac:dyDescent="0.2">
      <c r="A83" s="107" t="s">
        <v>19</v>
      </c>
      <c r="B83" s="107" t="s">
        <v>21</v>
      </c>
      <c r="C83" s="108" t="s">
        <v>68</v>
      </c>
      <c r="D83" s="108" t="s">
        <v>296</v>
      </c>
      <c r="E83" s="109">
        <f>+IF(ISNUMBER(DATA!AC32),DATA!AC32,"n/a")</f>
        <v>2.0939488212416452E-2</v>
      </c>
      <c r="F83" s="110">
        <f>+IF(ISNUMBER(DATA!AD32),DATA!AD32,"n/a")</f>
        <v>-7.1500073748551746E-2</v>
      </c>
      <c r="G83" s="109">
        <f>+IF(ISNUMBER(DATA!AG32),DATA!AG32,"n/a")</f>
        <v>2.0762806632033986E-2</v>
      </c>
      <c r="H83" s="110">
        <f>+IF(ISNUMBER(DATA!AH32),DATA!AH32,"n/a")</f>
        <v>-3.3632576710131493E-2</v>
      </c>
      <c r="I83" s="109">
        <f>+IF(ISNUMBER(DATA!AK32),DATA!AK32,"n/a")</f>
        <v>1.8822119366427668E-2</v>
      </c>
      <c r="J83" s="110">
        <f>+IF(ISNUMBER(DATA!AL32),DATA!AL32,"n/a")</f>
        <v>-8.7727976276311126E-2</v>
      </c>
      <c r="K83" s="109">
        <f>+IF(ISNUMBER(DATA!AO32),DATA!AO32,"n/a")</f>
        <v>1.8040224689207077E-2</v>
      </c>
      <c r="L83" s="110">
        <f>+IF(ISNUMBER(DATA!AP32),DATA!AP32,"n/a")</f>
        <v>6.7018032597284533E-3</v>
      </c>
      <c r="R83" s="66"/>
      <c r="S83" s="66"/>
      <c r="T83" s="66"/>
      <c r="U83" s="66"/>
      <c r="V83" s="66"/>
      <c r="W83" s="66"/>
      <c r="X83" s="66"/>
      <c r="Y83" s="66"/>
    </row>
    <row r="84" spans="1:25" x14ac:dyDescent="0.2">
      <c r="A84" s="107" t="s">
        <v>19</v>
      </c>
      <c r="B84" s="107" t="s">
        <v>21</v>
      </c>
      <c r="C84" s="108" t="s">
        <v>68</v>
      </c>
      <c r="D84" s="108" t="s">
        <v>297</v>
      </c>
      <c r="E84" s="109">
        <f>+IF(ISNUMBER(DATA!AC33),DATA!AC33,"n/a")</f>
        <v>1.9562444673718517E-2</v>
      </c>
      <c r="F84" s="110">
        <f>+IF(ISNUMBER(DATA!AD33),DATA!AD33,"n/a")</f>
        <v>-2.198480112890859E-2</v>
      </c>
      <c r="G84" s="109">
        <f>+IF(ISNUMBER(DATA!AG33),DATA!AG33,"n/a")</f>
        <v>1.8499925393773511E-2</v>
      </c>
      <c r="H84" s="110">
        <f>+IF(ISNUMBER(DATA!AH33),DATA!AH33,"n/a")</f>
        <v>6.3887627836145197E-2</v>
      </c>
      <c r="I84" s="109">
        <f>+IF(ISNUMBER(DATA!AK33),DATA!AK33,"n/a")</f>
        <v>1.7333870140929603E-2</v>
      </c>
      <c r="J84" s="110">
        <f>+IF(ISNUMBER(DATA!AL33),DATA!AL33,"n/a")</f>
        <v>-5.2943009791153739E-3</v>
      </c>
      <c r="K84" s="109">
        <f>+IF(ISNUMBER(DATA!AO33),DATA!AO33,"n/a")</f>
        <v>1.7175302127978919E-2</v>
      </c>
      <c r="L84" s="110">
        <f>+IF(ISNUMBER(DATA!AP33),DATA!AP33,"n/a")</f>
        <v>-2.7579421548725239E-2</v>
      </c>
      <c r="R84" s="66"/>
      <c r="S84" s="66"/>
      <c r="T84" s="66"/>
      <c r="U84" s="66"/>
      <c r="V84" s="66"/>
      <c r="W84" s="66"/>
      <c r="X84" s="66"/>
      <c r="Y84" s="66"/>
    </row>
    <row r="85" spans="1:25" x14ac:dyDescent="0.2">
      <c r="A85" s="107" t="s">
        <v>19</v>
      </c>
      <c r="B85" s="107" t="s">
        <v>21</v>
      </c>
      <c r="C85" s="108" t="s">
        <v>68</v>
      </c>
      <c r="D85" s="108" t="s">
        <v>298</v>
      </c>
      <c r="E85" s="109">
        <f>+IF(ISNUMBER(DATA!AC34),DATA!AC34,"n/a")</f>
        <v>2.1553908570876943E-2</v>
      </c>
      <c r="F85" s="110">
        <f>+IF(ISNUMBER(DATA!AD34),DATA!AD34,"n/a")</f>
        <v>-2.7829612267592577E-2</v>
      </c>
      <c r="G85" s="109">
        <f>+IF(ISNUMBER(DATA!AG34),DATA!AG34,"n/a")</f>
        <v>2.055384987765952E-2</v>
      </c>
      <c r="H85" s="110">
        <f>+IF(ISNUMBER(DATA!AH34),DATA!AH34,"n/a")</f>
        <v>-2.0672794228776895E-2</v>
      </c>
      <c r="I85" s="109">
        <f>+IF(ISNUMBER(DATA!AK34),DATA!AK34,"n/a")</f>
        <v>1.9511659542507234E-2</v>
      </c>
      <c r="J85" s="110">
        <f>+IF(ISNUMBER(DATA!AL34),DATA!AL34,"n/a")</f>
        <v>-2.6866892379763183E-2</v>
      </c>
      <c r="K85" s="109">
        <f>+IF(ISNUMBER(DATA!AO34),DATA!AO34,"n/a")</f>
        <v>2.0269804872938391E-2</v>
      </c>
      <c r="L85" s="110">
        <f>+IF(ISNUMBER(DATA!AP34),DATA!AP34,"n/a")</f>
        <v>2.8362768154887447E-3</v>
      </c>
      <c r="R85" s="66"/>
      <c r="S85" s="66"/>
      <c r="T85" s="66"/>
      <c r="U85" s="66"/>
      <c r="V85" s="66"/>
      <c r="W85" s="66"/>
      <c r="X85" s="66"/>
      <c r="Y85" s="66"/>
    </row>
    <row r="86" spans="1:25" x14ac:dyDescent="0.2">
      <c r="A86" s="107" t="s">
        <v>19</v>
      </c>
      <c r="B86" s="107" t="s">
        <v>21</v>
      </c>
      <c r="C86" s="108" t="s">
        <v>68</v>
      </c>
      <c r="D86" s="108" t="s">
        <v>299</v>
      </c>
      <c r="E86" s="109">
        <f>+IF(ISNUMBER(DATA!AC35),DATA!AC35,"n/a")</f>
        <v>1.8918772652842461E-2</v>
      </c>
      <c r="F86" s="110">
        <f>+IF(ISNUMBER(DATA!AD35),DATA!AD35,"n/a")</f>
        <v>0.21729468210218289</v>
      </c>
      <c r="G86" s="109">
        <f>+IF(ISNUMBER(DATA!AG35),DATA!AG35,"n/a")</f>
        <v>2.1741088401712055E-2</v>
      </c>
      <c r="H86" s="110">
        <f>+IF(ISNUMBER(DATA!AH35),DATA!AH35,"n/a")</f>
        <v>6.5352653346510692E-2</v>
      </c>
      <c r="I86" s="109">
        <f>+IF(ISNUMBER(DATA!AK35),DATA!AK35,"n/a")</f>
        <v>1.8760616870122745E-2</v>
      </c>
      <c r="J86" s="110">
        <f>+IF(ISNUMBER(DATA!AL35),DATA!AL35,"n/a")</f>
        <v>4.2266177293401319E-3</v>
      </c>
      <c r="K86" s="109">
        <f>+IF(ISNUMBER(DATA!AO35),DATA!AO35,"n/a")</f>
        <v>1.7241769518445749E-2</v>
      </c>
      <c r="L86" s="110">
        <f>+IF(ISNUMBER(DATA!AP35),DATA!AP35,"n/a")</f>
        <v>-7.5142645905782596E-2</v>
      </c>
      <c r="R86" s="66"/>
      <c r="S86" s="66"/>
      <c r="T86" s="66"/>
      <c r="U86" s="66"/>
      <c r="V86" s="66"/>
      <c r="W86" s="66"/>
      <c r="X86" s="66"/>
      <c r="Y86" s="66"/>
    </row>
    <row r="87" spans="1:25" x14ac:dyDescent="0.2">
      <c r="A87" s="107" t="s">
        <v>19</v>
      </c>
      <c r="B87" s="107" t="s">
        <v>21</v>
      </c>
      <c r="C87" s="108" t="s">
        <v>68</v>
      </c>
      <c r="D87" s="108" t="s">
        <v>300</v>
      </c>
      <c r="E87" s="109">
        <f>+IF(ISNUMBER(DATA!AC36),DATA!AC36,"n/a")</f>
        <v>2.8888428937238149E-2</v>
      </c>
      <c r="F87" s="110">
        <f>+IF(ISNUMBER(DATA!AD36),DATA!AD36,"n/a")</f>
        <v>2.9189715589373472E-2</v>
      </c>
      <c r="G87" s="109">
        <f>+IF(ISNUMBER(DATA!AG36),DATA!AG36,"n/a")</f>
        <v>2.883561272332353E-2</v>
      </c>
      <c r="H87" s="110">
        <f>+IF(ISNUMBER(DATA!AH36),DATA!AH36,"n/a")</f>
        <v>1.5994078311534765E-2</v>
      </c>
      <c r="I87" s="109">
        <f>+IF(ISNUMBER(DATA!AK36),DATA!AK36,"n/a")</f>
        <v>2.6315589916784714E-2</v>
      </c>
      <c r="J87" s="110">
        <f>+IF(ISNUMBER(DATA!AL36),DATA!AL36,"n/a")</f>
        <v>-1.5383850337736746E-2</v>
      </c>
      <c r="K87" s="109">
        <f>+IF(ISNUMBER(DATA!AO36),DATA!AO36,"n/a")</f>
        <v>2.4413950897019671E-2</v>
      </c>
      <c r="L87" s="110">
        <f>+IF(ISNUMBER(DATA!AP36),DATA!AP36,"n/a")</f>
        <v>-3.7289616648886886E-2</v>
      </c>
      <c r="R87" s="66"/>
      <c r="S87" s="66"/>
      <c r="T87" s="66"/>
      <c r="U87" s="66"/>
      <c r="V87" s="66"/>
      <c r="W87" s="66"/>
      <c r="X87" s="66"/>
      <c r="Y87" s="66"/>
    </row>
    <row r="88" spans="1:25" x14ac:dyDescent="0.2">
      <c r="A88" s="107" t="s">
        <v>19</v>
      </c>
      <c r="B88" s="107" t="s">
        <v>21</v>
      </c>
      <c r="C88" s="108" t="s">
        <v>68</v>
      </c>
      <c r="D88" s="108" t="s">
        <v>301</v>
      </c>
      <c r="E88" s="109">
        <f>+IF(ISNUMBER(DATA!AC37),DATA!AC37,"n/a")</f>
        <v>2.1792491487210332E-2</v>
      </c>
      <c r="F88" s="110">
        <f>+IF(ISNUMBER(DATA!AD37),DATA!AD37,"n/a")</f>
        <v>0.16544140271794705</v>
      </c>
      <c r="G88" s="109">
        <f>+IF(ISNUMBER(DATA!AG37),DATA!AG37,"n/a")</f>
        <v>2.0636670201883929E-2</v>
      </c>
      <c r="H88" s="110">
        <f>+IF(ISNUMBER(DATA!AH37),DATA!AH37,"n/a")</f>
        <v>0.22218977843734522</v>
      </c>
      <c r="I88" s="109">
        <f>+IF(ISNUMBER(DATA!AK37),DATA!AK37,"n/a")</f>
        <v>1.8938724755591836E-2</v>
      </c>
      <c r="J88" s="110">
        <f>+IF(ISNUMBER(DATA!AL37),DATA!AL37,"n/a")</f>
        <v>7.9141378995828751E-2</v>
      </c>
      <c r="K88" s="109">
        <f>+IF(ISNUMBER(DATA!AO37),DATA!AO37,"n/a")</f>
        <v>1.8589499873438827E-2</v>
      </c>
      <c r="L88" s="110">
        <f>+IF(ISNUMBER(DATA!AP37),DATA!AP37,"n/a")</f>
        <v>5.9984452717817827E-2</v>
      </c>
      <c r="R88" s="66"/>
      <c r="S88" s="66"/>
      <c r="T88" s="66"/>
      <c r="U88" s="66"/>
      <c r="V88" s="66"/>
      <c r="W88" s="66"/>
      <c r="X88" s="66"/>
      <c r="Y88" s="66"/>
    </row>
    <row r="89" spans="1:25" x14ac:dyDescent="0.2">
      <c r="A89" s="107" t="s">
        <v>19</v>
      </c>
      <c r="B89" s="107" t="s">
        <v>21</v>
      </c>
      <c r="C89" s="108" t="s">
        <v>68</v>
      </c>
      <c r="D89" s="108" t="s">
        <v>302</v>
      </c>
      <c r="E89" s="109">
        <f>+IF(ISNUMBER(DATA!AC38),DATA!AC38,"n/a")</f>
        <v>1.9969516841668082E-2</v>
      </c>
      <c r="F89" s="110">
        <f>+IF(ISNUMBER(DATA!AD38),DATA!AD38,"n/a")</f>
        <v>-2.1027197565035016E-2</v>
      </c>
      <c r="G89" s="109">
        <f>+IF(ISNUMBER(DATA!AG38),DATA!AG38,"n/a")</f>
        <v>1.9863916778959819E-2</v>
      </c>
      <c r="H89" s="110">
        <f>+IF(ISNUMBER(DATA!AH38),DATA!AH38,"n/a")</f>
        <v>-3.8756751244001242E-2</v>
      </c>
      <c r="I89" s="109">
        <f>+IF(ISNUMBER(DATA!AK38),DATA!AK38,"n/a")</f>
        <v>1.8323329618583968E-2</v>
      </c>
      <c r="J89" s="110">
        <f>+IF(ISNUMBER(DATA!AL38),DATA!AL38,"n/a")</f>
        <v>-7.3118105361910657E-2</v>
      </c>
      <c r="K89" s="109">
        <f>+IF(ISNUMBER(DATA!AO38),DATA!AO38,"n/a")</f>
        <v>1.7959414245033414E-2</v>
      </c>
      <c r="L89" s="110">
        <f>+IF(ISNUMBER(DATA!AP38),DATA!AP38,"n/a")</f>
        <v>-5.8762951258415838E-2</v>
      </c>
      <c r="R89" s="66"/>
      <c r="S89" s="66"/>
      <c r="T89" s="66"/>
      <c r="U89" s="66"/>
      <c r="V89" s="66"/>
      <c r="W89" s="66"/>
      <c r="X89" s="66"/>
      <c r="Y89" s="66"/>
    </row>
    <row r="90" spans="1:25" x14ac:dyDescent="0.2">
      <c r="A90" s="107" t="s">
        <v>19</v>
      </c>
      <c r="B90" s="107" t="s">
        <v>21</v>
      </c>
      <c r="C90" s="108" t="s">
        <v>68</v>
      </c>
      <c r="D90" s="108" t="s">
        <v>303</v>
      </c>
      <c r="E90" s="109">
        <f>+IF(ISNUMBER(DATA!AC39),DATA!AC39,"n/a")</f>
        <v>2.3585528615266731E-2</v>
      </c>
      <c r="F90" s="110">
        <f>+IF(ISNUMBER(DATA!AD39),DATA!AD39,"n/a")</f>
        <v>7.6572896990922609E-2</v>
      </c>
      <c r="G90" s="109">
        <f>+IF(ISNUMBER(DATA!AG39),DATA!AG39,"n/a")</f>
        <v>2.2663805939479174E-2</v>
      </c>
      <c r="H90" s="110">
        <f>+IF(ISNUMBER(DATA!AH39),DATA!AH39,"n/a")</f>
        <v>0.11645893435207645</v>
      </c>
      <c r="I90" s="109">
        <f>+IF(ISNUMBER(DATA!AK39),DATA!AK39,"n/a")</f>
        <v>2.142308487514618E-2</v>
      </c>
      <c r="J90" s="110">
        <f>+IF(ISNUMBER(DATA!AL39),DATA!AL39,"n/a")</f>
        <v>8.4110965664352735E-2</v>
      </c>
      <c r="K90" s="109">
        <f>+IF(ISNUMBER(DATA!AO39),DATA!AO39,"n/a")</f>
        <v>2.0511077330263038E-2</v>
      </c>
      <c r="L90" s="110">
        <f>+IF(ISNUMBER(DATA!AP39),DATA!AP39,"n/a")</f>
        <v>4.4667467248963796E-2</v>
      </c>
      <c r="R90" s="66"/>
      <c r="S90" s="66"/>
      <c r="T90" s="66"/>
      <c r="U90" s="66"/>
      <c r="V90" s="66"/>
      <c r="W90" s="66"/>
      <c r="X90" s="66"/>
      <c r="Y90" s="66"/>
    </row>
    <row r="91" spans="1:25" x14ac:dyDescent="0.2">
      <c r="A91" s="107" t="s">
        <v>19</v>
      </c>
      <c r="B91" s="107" t="s">
        <v>21</v>
      </c>
      <c r="C91" s="108" t="s">
        <v>68</v>
      </c>
      <c r="D91" s="108" t="s">
        <v>304</v>
      </c>
      <c r="E91" s="109">
        <f>+IF(ISNUMBER(DATA!AC40),DATA!AC40,"n/a")</f>
        <v>1.9327155667726425E-2</v>
      </c>
      <c r="F91" s="110">
        <f>+IF(ISNUMBER(DATA!AD40),DATA!AD40,"n/a")</f>
        <v>5.3532994841910472E-2</v>
      </c>
      <c r="G91" s="109">
        <f>+IF(ISNUMBER(DATA!AG40),DATA!AG40,"n/a")</f>
        <v>1.9790700483810993E-2</v>
      </c>
      <c r="H91" s="110">
        <f>+IF(ISNUMBER(DATA!AH40),DATA!AH40,"n/a")</f>
        <v>-8.8742153671086954E-2</v>
      </c>
      <c r="I91" s="109">
        <f>+IF(ISNUMBER(DATA!AK40),DATA!AK40,"n/a")</f>
        <v>1.8011273314532238E-2</v>
      </c>
      <c r="J91" s="110">
        <f>+IF(ISNUMBER(DATA!AL40),DATA!AL40,"n/a")</f>
        <v>-0.13315205419527248</v>
      </c>
      <c r="K91" s="109">
        <f>+IF(ISNUMBER(DATA!AO40),DATA!AO40,"n/a")</f>
        <v>1.7030610554827116E-2</v>
      </c>
      <c r="L91" s="110">
        <f>+IF(ISNUMBER(DATA!AP40),DATA!AP40,"n/a")</f>
        <v>-0.17109024503251213</v>
      </c>
      <c r="R91" s="66"/>
      <c r="S91" s="66"/>
      <c r="T91" s="66"/>
      <c r="U91" s="66"/>
      <c r="V91" s="66"/>
      <c r="W91" s="66"/>
      <c r="X91" s="66"/>
      <c r="Y91" s="66"/>
    </row>
    <row r="92" spans="1:25" x14ac:dyDescent="0.2">
      <c r="A92" s="107" t="s">
        <v>19</v>
      </c>
      <c r="B92" s="107" t="s">
        <v>21</v>
      </c>
      <c r="C92" s="108" t="s">
        <v>68</v>
      </c>
      <c r="D92" s="108" t="s">
        <v>305</v>
      </c>
      <c r="E92" s="109">
        <f>+IF(ISNUMBER(DATA!AC41),DATA!AC41,"n/a")</f>
        <v>2.2401239660834498E-2</v>
      </c>
      <c r="F92" s="110">
        <f>+IF(ISNUMBER(DATA!AD41),DATA!AD41,"n/a")</f>
        <v>-6.6331808915055801E-4</v>
      </c>
      <c r="G92" s="109">
        <f>+IF(ISNUMBER(DATA!AG41),DATA!AG41,"n/a")</f>
        <v>2.1742959694439689E-2</v>
      </c>
      <c r="H92" s="110">
        <f>+IF(ISNUMBER(DATA!AH41),DATA!AH41,"n/a")</f>
        <v>-2.9630240753902512E-2</v>
      </c>
      <c r="I92" s="109">
        <f>+IF(ISNUMBER(DATA!AK41),DATA!AK41,"n/a")</f>
        <v>1.9778033671431151E-2</v>
      </c>
      <c r="J92" s="110">
        <f>+IF(ISNUMBER(DATA!AL41),DATA!AL41,"n/a")</f>
        <v>-3.2146167196489203E-2</v>
      </c>
      <c r="K92" s="109">
        <f>+IF(ISNUMBER(DATA!AO41),DATA!AO41,"n/a")</f>
        <v>1.8971366858560327E-2</v>
      </c>
      <c r="L92" s="110">
        <f>+IF(ISNUMBER(DATA!AP41),DATA!AP41,"n/a")</f>
        <v>-5.1723670514350686E-2</v>
      </c>
      <c r="R92" s="66"/>
      <c r="S92" s="66"/>
      <c r="T92" s="66"/>
      <c r="U92" s="66"/>
      <c r="V92" s="66"/>
      <c r="W92" s="66"/>
      <c r="X92" s="66"/>
      <c r="Y92" s="66"/>
    </row>
    <row r="93" spans="1:25" x14ac:dyDescent="0.2">
      <c r="A93" s="107" t="s">
        <v>19</v>
      </c>
      <c r="B93" s="107" t="s">
        <v>21</v>
      </c>
      <c r="C93" s="108" t="s">
        <v>68</v>
      </c>
      <c r="D93" s="108" t="s">
        <v>306</v>
      </c>
      <c r="E93" s="109">
        <f>+IF(ISNUMBER(DATA!AC42),DATA!AC42,"n/a")</f>
        <v>2.6512597784913095E-2</v>
      </c>
      <c r="F93" s="110">
        <f>+IF(ISNUMBER(DATA!AD42),DATA!AD42,"n/a")</f>
        <v>-8.13946124933837E-2</v>
      </c>
      <c r="G93" s="109">
        <f>+IF(ISNUMBER(DATA!AG42),DATA!AG42,"n/a")</f>
        <v>2.7262199735498954E-2</v>
      </c>
      <c r="H93" s="110">
        <f>+IF(ISNUMBER(DATA!AH42),DATA!AH42,"n/a")</f>
        <v>-0.10478049340381761</v>
      </c>
      <c r="I93" s="109">
        <f>+IF(ISNUMBER(DATA!AK42),DATA!AK42,"n/a")</f>
        <v>2.5662380690445328E-2</v>
      </c>
      <c r="J93" s="110">
        <f>+IF(ISNUMBER(DATA!AL42),DATA!AL42,"n/a")</f>
        <v>-0.10005942481015641</v>
      </c>
      <c r="K93" s="109">
        <f>+IF(ISNUMBER(DATA!AO42),DATA!AO42,"n/a")</f>
        <v>2.4462969363971996E-2</v>
      </c>
      <c r="L93" s="110">
        <f>+IF(ISNUMBER(DATA!AP42),DATA!AP42,"n/a")</f>
        <v>-6.7593410333022241E-2</v>
      </c>
      <c r="R93" s="66"/>
      <c r="S93" s="66"/>
      <c r="T93" s="66"/>
      <c r="U93" s="66"/>
      <c r="V93" s="66"/>
      <c r="W93" s="66"/>
      <c r="X93" s="66"/>
      <c r="Y93" s="66"/>
    </row>
    <row r="94" spans="1:25" x14ac:dyDescent="0.2">
      <c r="A94" s="107" t="s">
        <v>19</v>
      </c>
      <c r="B94" s="107" t="s">
        <v>21</v>
      </c>
      <c r="C94" s="108" t="s">
        <v>68</v>
      </c>
      <c r="D94" s="108" t="s">
        <v>307</v>
      </c>
      <c r="E94" s="109">
        <f>+IF(ISNUMBER(DATA!AC43),DATA!AC43,"n/a")</f>
        <v>2.4707270181645601E-2</v>
      </c>
      <c r="F94" s="110">
        <f>+IF(ISNUMBER(DATA!AD43),DATA!AD43,"n/a")</f>
        <v>-0.12405014343984631</v>
      </c>
      <c r="G94" s="109">
        <f>+IF(ISNUMBER(DATA!AG43),DATA!AG43,"n/a")</f>
        <v>2.5040848281850932E-2</v>
      </c>
      <c r="H94" s="110">
        <f>+IF(ISNUMBER(DATA!AH43),DATA!AH43,"n/a")</f>
        <v>-0.14565489747069421</v>
      </c>
      <c r="I94" s="109">
        <f>+IF(ISNUMBER(DATA!AK43),DATA!AK43,"n/a")</f>
        <v>2.3395266189463398E-2</v>
      </c>
      <c r="J94" s="110">
        <f>+IF(ISNUMBER(DATA!AL43),DATA!AL43,"n/a")</f>
        <v>-8.2197985896362291E-2</v>
      </c>
      <c r="K94" s="109">
        <f>+IF(ISNUMBER(DATA!AO43),DATA!AO43,"n/a")</f>
        <v>2.2089952605727565E-2</v>
      </c>
      <c r="L94" s="110">
        <f>+IF(ISNUMBER(DATA!AP43),DATA!AP43,"n/a")</f>
        <v>-0.13049368054651941</v>
      </c>
      <c r="R94" s="66"/>
      <c r="S94" s="66"/>
      <c r="T94" s="66"/>
      <c r="U94" s="66"/>
      <c r="V94" s="66"/>
      <c r="W94" s="66"/>
      <c r="X94" s="66"/>
      <c r="Y94" s="66"/>
    </row>
    <row r="95" spans="1:25" x14ac:dyDescent="0.2">
      <c r="A95" s="107" t="s">
        <v>19</v>
      </c>
      <c r="B95" s="107" t="s">
        <v>21</v>
      </c>
      <c r="C95" s="108" t="s">
        <v>68</v>
      </c>
      <c r="D95" s="108" t="s">
        <v>308</v>
      </c>
      <c r="E95" s="109">
        <f>+IF(ISNUMBER(DATA!AC44),DATA!AC44,"n/a")</f>
        <v>1.8586727445770512E-2</v>
      </c>
      <c r="F95" s="110">
        <f>+IF(ISNUMBER(DATA!AD44),DATA!AD44,"n/a")</f>
        <v>-0.14180199945527869</v>
      </c>
      <c r="G95" s="109">
        <f>+IF(ISNUMBER(DATA!AG44),DATA!AG44,"n/a")</f>
        <v>1.7852273315047743E-2</v>
      </c>
      <c r="H95" s="110">
        <f>+IF(ISNUMBER(DATA!AH44),DATA!AH44,"n/a")</f>
        <v>-0.16963705623191833</v>
      </c>
      <c r="I95" s="109">
        <f>+IF(ISNUMBER(DATA!AK44),DATA!AK44,"n/a")</f>
        <v>1.6567271740867678E-2</v>
      </c>
      <c r="J95" s="110">
        <f>+IF(ISNUMBER(DATA!AL44),DATA!AL44,"n/a")</f>
        <v>-0.20740461675578734</v>
      </c>
      <c r="K95" s="109">
        <f>+IF(ISNUMBER(DATA!AO44),DATA!AO44,"n/a")</f>
        <v>1.6273610922162902E-2</v>
      </c>
      <c r="L95" s="110">
        <f>+IF(ISNUMBER(DATA!AP44),DATA!AP44,"n/a")</f>
        <v>-0.18539434262751717</v>
      </c>
      <c r="R95" s="66"/>
      <c r="S95" s="66"/>
      <c r="T95" s="66"/>
      <c r="U95" s="66"/>
      <c r="V95" s="66"/>
      <c r="W95" s="66"/>
      <c r="X95" s="66"/>
      <c r="Y95" s="66"/>
    </row>
    <row r="96" spans="1:25" x14ac:dyDescent="0.2">
      <c r="A96" s="107" t="s">
        <v>19</v>
      </c>
      <c r="B96" s="107" t="s">
        <v>21</v>
      </c>
      <c r="C96" s="108" t="s">
        <v>68</v>
      </c>
      <c r="D96" s="108" t="s">
        <v>309</v>
      </c>
      <c r="E96" s="109">
        <f>+IF(ISNUMBER(DATA!AC45),DATA!AC45,"n/a")</f>
        <v>1.7601101856408626E-2</v>
      </c>
      <c r="F96" s="110">
        <f>+IF(ISNUMBER(DATA!AD45),DATA!AD45,"n/a")</f>
        <v>-1.4507558517615551E-2</v>
      </c>
      <c r="G96" s="109">
        <f>+IF(ISNUMBER(DATA!AG45),DATA!AG45,"n/a")</f>
        <v>1.6810106402174799E-2</v>
      </c>
      <c r="H96" s="110">
        <f>+IF(ISNUMBER(DATA!AH45),DATA!AH45,"n/a")</f>
        <v>-9.8489597574755866E-2</v>
      </c>
      <c r="I96" s="109">
        <f>+IF(ISNUMBER(DATA!AK45),DATA!AK45,"n/a")</f>
        <v>1.5587332003037101E-2</v>
      </c>
      <c r="J96" s="110">
        <f>+IF(ISNUMBER(DATA!AL45),DATA!AL45,"n/a")</f>
        <v>-0.13254581364753432</v>
      </c>
      <c r="K96" s="109">
        <f>+IF(ISNUMBER(DATA!AO45),DATA!AO45,"n/a")</f>
        <v>1.5100748677849142E-2</v>
      </c>
      <c r="L96" s="110">
        <f>+IF(ISNUMBER(DATA!AP45),DATA!AP45,"n/a")</f>
        <v>-0.12569456738025614</v>
      </c>
      <c r="R96" s="66"/>
      <c r="S96" s="66"/>
      <c r="T96" s="66"/>
      <c r="U96" s="66"/>
      <c r="V96" s="66"/>
      <c r="W96" s="66"/>
      <c r="X96" s="66"/>
      <c r="Y96" s="66"/>
    </row>
    <row r="97" spans="1:25" x14ac:dyDescent="0.2">
      <c r="A97" s="107" t="s">
        <v>19</v>
      </c>
      <c r="B97" s="107" t="s">
        <v>21</v>
      </c>
      <c r="C97" s="108" t="s">
        <v>68</v>
      </c>
      <c r="D97" s="108" t="s">
        <v>310</v>
      </c>
      <c r="E97" s="109">
        <f>+IF(ISNUMBER(DATA!AC46),DATA!AC46,"n/a")</f>
        <v>1.7550450276617599E-2</v>
      </c>
      <c r="F97" s="110">
        <f>+IF(ISNUMBER(DATA!AD46),DATA!AD46,"n/a")</f>
        <v>-3.0501834583709919E-4</v>
      </c>
      <c r="G97" s="109">
        <f>+IF(ISNUMBER(DATA!AG46),DATA!AG46,"n/a")</f>
        <v>1.6222873575268422E-2</v>
      </c>
      <c r="H97" s="110">
        <f>+IF(ISNUMBER(DATA!AH46),DATA!AH46,"n/a")</f>
        <v>-6.6489577985774651E-2</v>
      </c>
      <c r="I97" s="109">
        <f>+IF(ISNUMBER(DATA!AK46),DATA!AK46,"n/a")</f>
        <v>1.5466838949492506E-2</v>
      </c>
      <c r="J97" s="110">
        <f>+IF(ISNUMBER(DATA!AL46),DATA!AL46,"n/a")</f>
        <v>-0.11016877934303844</v>
      </c>
      <c r="K97" s="109">
        <f>+IF(ISNUMBER(DATA!AO46),DATA!AO46,"n/a")</f>
        <v>1.5261616178511914E-2</v>
      </c>
      <c r="L97" s="110">
        <f>+IF(ISNUMBER(DATA!AP46),DATA!AP46,"n/a")</f>
        <v>-9.080387717470742E-2</v>
      </c>
      <c r="R97" s="66"/>
      <c r="S97" s="66"/>
      <c r="T97" s="66"/>
      <c r="U97" s="66"/>
      <c r="V97" s="66"/>
      <c r="W97" s="66"/>
      <c r="X97" s="66"/>
      <c r="Y97" s="66"/>
    </row>
    <row r="98" spans="1:25" x14ac:dyDescent="0.2">
      <c r="A98" s="107" t="s">
        <v>19</v>
      </c>
      <c r="B98" s="107" t="s">
        <v>21</v>
      </c>
      <c r="C98" s="108" t="s">
        <v>68</v>
      </c>
      <c r="D98" s="108" t="s">
        <v>311</v>
      </c>
      <c r="E98" s="109">
        <f>+IF(ISNUMBER(DATA!AC47),DATA!AC47,"n/a")</f>
        <v>2.6995513687608278E-2</v>
      </c>
      <c r="F98" s="110">
        <f>+IF(ISNUMBER(DATA!AD47),DATA!AD47,"n/a")</f>
        <v>-0.23561505525231605</v>
      </c>
      <c r="G98" s="109">
        <f>+IF(ISNUMBER(DATA!AG47),DATA!AG47,"n/a")</f>
        <v>2.7589482086298273E-2</v>
      </c>
      <c r="H98" s="110">
        <f>+IF(ISNUMBER(DATA!AH47),DATA!AH47,"n/a")</f>
        <v>-0.23849751603936231</v>
      </c>
      <c r="I98" s="109">
        <f>+IF(ISNUMBER(DATA!AK47),DATA!AK47,"n/a")</f>
        <v>2.4831273241133361E-2</v>
      </c>
      <c r="J98" s="110">
        <f>+IF(ISNUMBER(DATA!AL47),DATA!AL47,"n/a")</f>
        <v>-0.22538640559546935</v>
      </c>
      <c r="K98" s="109">
        <f>+IF(ISNUMBER(DATA!AO47),DATA!AO47,"n/a")</f>
        <v>2.3779584232448268E-2</v>
      </c>
      <c r="L98" s="110">
        <f>+IF(ISNUMBER(DATA!AP47),DATA!AP47,"n/a")</f>
        <v>-0.19317946579787865</v>
      </c>
      <c r="R98" s="66"/>
      <c r="S98" s="66"/>
      <c r="T98" s="66"/>
      <c r="U98" s="66"/>
      <c r="V98" s="66"/>
      <c r="W98" s="66"/>
      <c r="X98" s="66"/>
      <c r="Y98" s="66"/>
    </row>
    <row r="99" spans="1:25" x14ac:dyDescent="0.2">
      <c r="A99" s="107" t="s">
        <v>19</v>
      </c>
      <c r="B99" s="107" t="s">
        <v>21</v>
      </c>
      <c r="C99" s="108" t="s">
        <v>68</v>
      </c>
      <c r="D99" s="108" t="s">
        <v>312</v>
      </c>
      <c r="E99" s="109">
        <f>+IF(ISNUMBER(DATA!AC48),DATA!AC48,"n/a")</f>
        <v>2.3281435815576481E-2</v>
      </c>
      <c r="F99" s="110">
        <f>+IF(ISNUMBER(DATA!AD48),DATA!AD48,"n/a")</f>
        <v>-6.7034086090445727E-2</v>
      </c>
      <c r="G99" s="109">
        <f>+IF(ISNUMBER(DATA!AG48),DATA!AG48,"n/a")</f>
        <v>2.2886947230068507E-2</v>
      </c>
      <c r="H99" s="110">
        <f>+IF(ISNUMBER(DATA!AH48),DATA!AH48,"n/a")</f>
        <v>9.8604110776338155E-3</v>
      </c>
      <c r="I99" s="109">
        <f>+IF(ISNUMBER(DATA!AK48),DATA!AK48,"n/a")</f>
        <v>2.1340041882999292E-2</v>
      </c>
      <c r="J99" s="110">
        <f>+IF(ISNUMBER(DATA!AL48),DATA!AL48,"n/a")</f>
        <v>-4.5330193339445518E-2</v>
      </c>
      <c r="K99" s="109">
        <f>+IF(ISNUMBER(DATA!AO48),DATA!AO48,"n/a")</f>
        <v>2.0432922805989209E-2</v>
      </c>
      <c r="L99" s="110">
        <f>+IF(ISNUMBER(DATA!AP48),DATA!AP48,"n/a")</f>
        <v>-5.239061434797361E-2</v>
      </c>
      <c r="R99" s="66"/>
      <c r="S99" s="66"/>
      <c r="T99" s="66"/>
      <c r="U99" s="66"/>
      <c r="V99" s="66"/>
      <c r="W99" s="66"/>
      <c r="X99" s="66"/>
      <c r="Y99" s="66"/>
    </row>
    <row r="100" spans="1:25" x14ac:dyDescent="0.2">
      <c r="A100" s="107" t="s">
        <v>19</v>
      </c>
      <c r="B100" s="107" t="s">
        <v>21</v>
      </c>
      <c r="C100" s="108" t="s">
        <v>68</v>
      </c>
      <c r="D100" s="108" t="s">
        <v>313</v>
      </c>
      <c r="E100" s="109">
        <f>+IF(ISNUMBER(DATA!AC49),DATA!AC49,"n/a")</f>
        <v>2.2566407081679011E-2</v>
      </c>
      <c r="F100" s="110">
        <f>+IF(ISNUMBER(DATA!AD49),DATA!AD49,"n/a")</f>
        <v>-0.1035517250901636</v>
      </c>
      <c r="G100" s="109">
        <f>+IF(ISNUMBER(DATA!AG49),DATA!AG49,"n/a")</f>
        <v>2.2961412473796763E-2</v>
      </c>
      <c r="H100" s="110">
        <f>+IF(ISNUMBER(DATA!AH49),DATA!AH49,"n/a")</f>
        <v>-9.876293938250319E-2</v>
      </c>
      <c r="I100" s="109">
        <f>+IF(ISNUMBER(DATA!AK49),DATA!AK49,"n/a")</f>
        <v>2.0659120405498253E-2</v>
      </c>
      <c r="J100" s="110">
        <f>+IF(ISNUMBER(DATA!AL49),DATA!AL49,"n/a")</f>
        <v>-8.7817047383708866E-2</v>
      </c>
      <c r="K100" s="109">
        <f>+IF(ISNUMBER(DATA!AO49),DATA!AO49,"n/a")</f>
        <v>1.9742475678483369E-2</v>
      </c>
      <c r="L100" s="110">
        <f>+IF(ISNUMBER(DATA!AP49),DATA!AP49,"n/a")</f>
        <v>-0.17737203466676005</v>
      </c>
      <c r="R100" s="66"/>
      <c r="S100" s="66"/>
      <c r="T100" s="66"/>
      <c r="U100" s="66"/>
      <c r="V100" s="66"/>
      <c r="W100" s="66"/>
      <c r="X100" s="66"/>
      <c r="Y100" s="66"/>
    </row>
    <row r="101" spans="1:25" x14ac:dyDescent="0.2">
      <c r="A101" s="107" t="s">
        <v>19</v>
      </c>
      <c r="B101" s="107" t="s">
        <v>21</v>
      </c>
      <c r="C101" s="108" t="s">
        <v>68</v>
      </c>
      <c r="D101" s="108" t="s">
        <v>314</v>
      </c>
      <c r="E101" s="109">
        <f>+IF(ISNUMBER(DATA!AC50),DATA!AC50,"n/a")</f>
        <v>2.6904388705414881E-2</v>
      </c>
      <c r="F101" s="110">
        <f>+IF(ISNUMBER(DATA!AD50),DATA!AD50,"n/a")</f>
        <v>-0.17466356950627329</v>
      </c>
      <c r="G101" s="109">
        <f>+IF(ISNUMBER(DATA!AG50),DATA!AG50,"n/a")</f>
        <v>2.7757472785824387E-2</v>
      </c>
      <c r="H101" s="110">
        <f>+IF(ISNUMBER(DATA!AH50),DATA!AH50,"n/a")</f>
        <v>-0.13227974932689193</v>
      </c>
      <c r="I101" s="109">
        <f>+IF(ISNUMBER(DATA!AK50),DATA!AK50,"n/a")</f>
        <v>2.5523981000224013E-2</v>
      </c>
      <c r="J101" s="110">
        <f>+IF(ISNUMBER(DATA!AL50),DATA!AL50,"n/a")</f>
        <v>-0.13682614143667587</v>
      </c>
      <c r="K101" s="109">
        <f>+IF(ISNUMBER(DATA!AO50),DATA!AO50,"n/a")</f>
        <v>2.452342098437877E-2</v>
      </c>
      <c r="L101" s="110">
        <f>+IF(ISNUMBER(DATA!AP50),DATA!AP50,"n/a")</f>
        <v>-0.14831174878314063</v>
      </c>
      <c r="R101" s="66"/>
      <c r="S101" s="66"/>
      <c r="T101" s="66"/>
      <c r="U101" s="66"/>
      <c r="V101" s="66"/>
      <c r="W101" s="66"/>
      <c r="X101" s="66"/>
      <c r="Y101" s="66"/>
    </row>
    <row r="102" spans="1:25" x14ac:dyDescent="0.2">
      <c r="A102" s="107" t="s">
        <v>19</v>
      </c>
      <c r="B102" s="107" t="s">
        <v>21</v>
      </c>
      <c r="C102" s="108" t="s">
        <v>68</v>
      </c>
      <c r="D102" s="108" t="s">
        <v>315</v>
      </c>
      <c r="E102" s="109">
        <f>+IF(ISNUMBER(DATA!AC51),DATA!AC51,"n/a")</f>
        <v>2.4775059161692387E-2</v>
      </c>
      <c r="F102" s="110">
        <f>+IF(ISNUMBER(DATA!AD51),DATA!AD51,"n/a")</f>
        <v>-0.11858211141216393</v>
      </c>
      <c r="G102" s="109">
        <f>+IF(ISNUMBER(DATA!AG51),DATA!AG51,"n/a")</f>
        <v>2.4892423079204636E-2</v>
      </c>
      <c r="H102" s="110">
        <f>+IF(ISNUMBER(DATA!AH51),DATA!AH51,"n/a")</f>
        <v>-0.16076390828271664</v>
      </c>
      <c r="I102" s="109">
        <f>+IF(ISNUMBER(DATA!AK51),DATA!AK51,"n/a")</f>
        <v>2.3188370495229656E-2</v>
      </c>
      <c r="J102" s="110">
        <f>+IF(ISNUMBER(DATA!AL51),DATA!AL51,"n/a")</f>
        <v>-9.6935775398720309E-2</v>
      </c>
      <c r="K102" s="109">
        <f>+IF(ISNUMBER(DATA!AO51),DATA!AO51,"n/a")</f>
        <v>2.2058262588050725E-2</v>
      </c>
      <c r="L102" s="110">
        <f>+IF(ISNUMBER(DATA!AP51),DATA!AP51,"n/a")</f>
        <v>-0.1818492928341745</v>
      </c>
      <c r="R102" s="66"/>
      <c r="S102" s="66"/>
      <c r="T102" s="66"/>
      <c r="U102" s="66"/>
      <c r="V102" s="66"/>
      <c r="W102" s="66"/>
      <c r="X102" s="66"/>
      <c r="Y102" s="66"/>
    </row>
    <row r="103" spans="1:25" x14ac:dyDescent="0.2">
      <c r="A103" s="107" t="s">
        <v>19</v>
      </c>
      <c r="B103" s="107" t="s">
        <v>21</v>
      </c>
      <c r="C103" s="108" t="s">
        <v>68</v>
      </c>
      <c r="D103" s="108" t="s">
        <v>316</v>
      </c>
      <c r="E103" s="109">
        <f>+IF(ISNUMBER(DATA!AC52),DATA!AC52,"n/a")</f>
        <v>1.9328407321602247E-2</v>
      </c>
      <c r="F103" s="110">
        <f>+IF(ISNUMBER(DATA!AD52),DATA!AD52,"n/a")</f>
        <v>-6.8522499554644206E-2</v>
      </c>
      <c r="G103" s="109">
        <f>+IF(ISNUMBER(DATA!AG52),DATA!AG52,"n/a")</f>
        <v>1.8481171125017841E-2</v>
      </c>
      <c r="H103" s="110">
        <f>+IF(ISNUMBER(DATA!AH52),DATA!AH52,"n/a")</f>
        <v>-6.4435795412480512E-3</v>
      </c>
      <c r="I103" s="109">
        <f>+IF(ISNUMBER(DATA!AK52),DATA!AK52,"n/a")</f>
        <v>1.715686435264982E-2</v>
      </c>
      <c r="J103" s="110">
        <f>+IF(ISNUMBER(DATA!AL52),DATA!AL52,"n/a")</f>
        <v>-4.2787238920054607E-2</v>
      </c>
      <c r="K103" s="109">
        <f>+IF(ISNUMBER(DATA!AO52),DATA!AO52,"n/a")</f>
        <v>1.6913753490701983E-2</v>
      </c>
      <c r="L103" s="110">
        <f>+IF(ISNUMBER(DATA!AP52),DATA!AP52,"n/a")</f>
        <v>-5.4039499805965535E-2</v>
      </c>
      <c r="R103" s="66"/>
      <c r="S103" s="66"/>
      <c r="T103" s="66"/>
      <c r="U103" s="66"/>
      <c r="V103" s="66"/>
      <c r="W103" s="66"/>
      <c r="X103" s="66"/>
      <c r="Y103" s="66"/>
    </row>
    <row r="104" spans="1:25" x14ac:dyDescent="0.2">
      <c r="A104" s="107" t="s">
        <v>19</v>
      </c>
      <c r="B104" s="107" t="s">
        <v>21</v>
      </c>
      <c r="C104" s="108" t="s">
        <v>68</v>
      </c>
      <c r="D104" s="108" t="s">
        <v>317</v>
      </c>
      <c r="E104" s="109">
        <f>+IF(ISNUMBER(DATA!AC53),DATA!AC53,"n/a")</f>
        <v>2.1749797680173568E-2</v>
      </c>
      <c r="F104" s="110">
        <f>+IF(ISNUMBER(DATA!AD53),DATA!AD53,"n/a")</f>
        <v>-2.4340893186847179E-2</v>
      </c>
      <c r="G104" s="109">
        <f>+IF(ISNUMBER(DATA!AG53),DATA!AG53,"n/a")</f>
        <v>2.1602497372431168E-2</v>
      </c>
      <c r="H104" s="110">
        <f>+IF(ISNUMBER(DATA!AH53),DATA!AH53,"n/a")</f>
        <v>4.3764440706031693E-2</v>
      </c>
      <c r="I104" s="109">
        <f>+IF(ISNUMBER(DATA!AK53),DATA!AK53,"n/a")</f>
        <v>1.9747524950532377E-2</v>
      </c>
      <c r="J104" s="110">
        <f>+IF(ISNUMBER(DATA!AL53),DATA!AL53,"n/a")</f>
        <v>-3.9108550412378373E-3</v>
      </c>
      <c r="K104" s="109">
        <f>+IF(ISNUMBER(DATA!AO53),DATA!AO53,"n/a")</f>
        <v>1.8488595050698331E-2</v>
      </c>
      <c r="L104" s="110">
        <f>+IF(ISNUMBER(DATA!AP53),DATA!AP53,"n/a")</f>
        <v>4.8645328124305443E-3</v>
      </c>
      <c r="R104" s="66"/>
      <c r="S104" s="66"/>
      <c r="T104" s="66"/>
      <c r="U104" s="66"/>
      <c r="V104" s="66"/>
      <c r="W104" s="66"/>
      <c r="X104" s="66"/>
      <c r="Y104" s="66"/>
    </row>
    <row r="105" spans="1:25" x14ac:dyDescent="0.2">
      <c r="A105" s="107" t="s">
        <v>19</v>
      </c>
      <c r="B105" s="107" t="s">
        <v>21</v>
      </c>
      <c r="C105" s="108" t="s">
        <v>68</v>
      </c>
      <c r="D105" s="108" t="s">
        <v>318</v>
      </c>
      <c r="E105" s="109">
        <f>+IF(ISNUMBER(DATA!AC54),DATA!AC54,"n/a")</f>
        <v>2.1735192264429427E-2</v>
      </c>
      <c r="F105" s="110">
        <f>+IF(ISNUMBER(DATA!AD54),DATA!AD54,"n/a")</f>
        <v>-3.4842287708012828E-2</v>
      </c>
      <c r="G105" s="109">
        <f>+IF(ISNUMBER(DATA!AG54),DATA!AG54,"n/a")</f>
        <v>2.2079912427898942E-2</v>
      </c>
      <c r="H105" s="110">
        <f>+IF(ISNUMBER(DATA!AH54),DATA!AH54,"n/a")</f>
        <v>-3.3066437449293107E-2</v>
      </c>
      <c r="I105" s="109">
        <f>+IF(ISNUMBER(DATA!AK54),DATA!AK54,"n/a")</f>
        <v>2.0488018528684419E-2</v>
      </c>
      <c r="J105" s="110">
        <f>+IF(ISNUMBER(DATA!AL54),DATA!AL54,"n/a")</f>
        <v>-8.6949926093006155E-2</v>
      </c>
      <c r="K105" s="109">
        <f>+IF(ISNUMBER(DATA!AO54),DATA!AO54,"n/a")</f>
        <v>2.013550489695607E-2</v>
      </c>
      <c r="L105" s="110">
        <f>+IF(ISNUMBER(DATA!AP54),DATA!AP54,"n/a")</f>
        <v>-7.8769912788888632E-2</v>
      </c>
      <c r="R105" s="66"/>
      <c r="S105" s="66"/>
      <c r="T105" s="66"/>
      <c r="U105" s="66"/>
      <c r="V105" s="66"/>
      <c r="W105" s="66"/>
      <c r="X105" s="66"/>
      <c r="Y105" s="66"/>
    </row>
    <row r="106" spans="1:25" x14ac:dyDescent="0.2">
      <c r="A106" s="107" t="s">
        <v>19</v>
      </c>
      <c r="B106" s="107" t="s">
        <v>21</v>
      </c>
      <c r="C106" s="108" t="s">
        <v>68</v>
      </c>
      <c r="D106" s="108" t="s">
        <v>344</v>
      </c>
      <c r="E106" s="109">
        <f>+IF(ISNUMBER(DATA!AC55),DATA!AC55,"n/a")</f>
        <v>2.2549055143206043E-2</v>
      </c>
      <c r="F106" s="110">
        <f>+IF(ISNUMBER(DATA!AD55),DATA!AD55,"n/a")</f>
        <v>-1.9863982853953605E-2</v>
      </c>
      <c r="G106" s="109">
        <f>+IF(ISNUMBER(DATA!AG55),DATA!AG55,"n/a")</f>
        <v>2.1530201681572641E-2</v>
      </c>
      <c r="H106" s="110">
        <f>+IF(ISNUMBER(DATA!AH55),DATA!AH55,"n/a")</f>
        <v>-8.2371074641950093E-2</v>
      </c>
      <c r="I106" s="109">
        <f>+IF(ISNUMBER(DATA!AK55),DATA!AK55,"n/a")</f>
        <v>2.0724974359123065E-2</v>
      </c>
      <c r="J106" s="110">
        <f>+IF(ISNUMBER(DATA!AL55),DATA!AL55,"n/a")</f>
        <v>-0.11365038802408529</v>
      </c>
      <c r="K106" s="109">
        <f>+IF(ISNUMBER(DATA!AO55),DATA!AO55,"n/a")</f>
        <v>2.0101859147498086E-2</v>
      </c>
      <c r="L106" s="110">
        <f>+IF(ISNUMBER(DATA!AP55),DATA!AP55,"n/a")</f>
        <v>-9.4650902441500984E-2</v>
      </c>
      <c r="R106" s="66"/>
      <c r="S106" s="66"/>
      <c r="T106" s="66"/>
      <c r="U106" s="66"/>
      <c r="V106" s="66"/>
      <c r="W106" s="66"/>
      <c r="X106" s="66"/>
      <c r="Y106" s="66"/>
    </row>
    <row r="107" spans="1:25" x14ac:dyDescent="0.2">
      <c r="A107" s="107" t="s">
        <v>19</v>
      </c>
      <c r="B107" s="107" t="s">
        <v>21</v>
      </c>
      <c r="C107" s="108" t="s">
        <v>68</v>
      </c>
      <c r="D107" s="108" t="s">
        <v>345</v>
      </c>
      <c r="E107" s="109">
        <f>+IF(ISNUMBER(DATA!AC56),DATA!AC56,"n/a")</f>
        <v>2.2617924455557725E-2</v>
      </c>
      <c r="F107" s="110">
        <f>+IF(ISNUMBER(DATA!AD56),DATA!AD56,"n/a")</f>
        <v>-0.11037163633340931</v>
      </c>
      <c r="G107" s="109">
        <f>+IF(ISNUMBER(DATA!AG56),DATA!AG56,"n/a")</f>
        <v>2.2162331055554967E-2</v>
      </c>
      <c r="H107" s="110">
        <f>+IF(ISNUMBER(DATA!AH56),DATA!AH56,"n/a")</f>
        <v>-0.1045981870818561</v>
      </c>
      <c r="I107" s="109">
        <f>+IF(ISNUMBER(DATA!AK56),DATA!AK56,"n/a")</f>
        <v>2.0406265617943203E-2</v>
      </c>
      <c r="J107" s="110">
        <f>+IF(ISNUMBER(DATA!AL56),DATA!AL56,"n/a")</f>
        <v>-0.12216716487086013</v>
      </c>
      <c r="K107" s="109">
        <f>+IF(ISNUMBER(DATA!AO56),DATA!AO56,"n/a")</f>
        <v>1.9881546960383065E-2</v>
      </c>
      <c r="L107" s="110">
        <f>+IF(ISNUMBER(DATA!AP56),DATA!AP56,"n/a")</f>
        <v>-7.5918606266962493E-2</v>
      </c>
      <c r="R107" s="66"/>
      <c r="S107" s="66"/>
      <c r="T107" s="66"/>
      <c r="U107" s="66"/>
      <c r="V107" s="66"/>
      <c r="W107" s="66"/>
      <c r="X107" s="66"/>
      <c r="Y107" s="66"/>
    </row>
    <row r="108" spans="1:25" x14ac:dyDescent="0.2">
      <c r="A108" s="75"/>
      <c r="B108" s="75"/>
      <c r="E108" s="83"/>
      <c r="F108" s="84"/>
      <c r="G108" s="85"/>
      <c r="H108" s="84"/>
      <c r="I108" s="85"/>
      <c r="J108" s="84"/>
      <c r="K108" s="83"/>
      <c r="L108" s="84"/>
      <c r="R108" s="66"/>
      <c r="S108" s="66"/>
      <c r="T108" s="66"/>
      <c r="U108" s="66"/>
      <c r="V108" s="66"/>
      <c r="W108" s="66"/>
      <c r="X108" s="66"/>
      <c r="Y108" s="66"/>
    </row>
    <row r="109" spans="1:25" x14ac:dyDescent="0.2">
      <c r="A109" s="75" t="s">
        <v>19</v>
      </c>
      <c r="B109" s="75" t="s">
        <v>21</v>
      </c>
      <c r="C109" s="66" t="s">
        <v>0</v>
      </c>
      <c r="D109" s="66" t="s">
        <v>271</v>
      </c>
      <c r="E109" s="76">
        <f>+IF(ISNUMBER(DATA!F70),DATA!F70,"n/a")</f>
        <v>647397.48</v>
      </c>
      <c r="F109" s="77">
        <f>+IF(ISNUMBER(DATA!G70),DATA!G70,"n/a")</f>
        <v>0.16522312705851999</v>
      </c>
      <c r="G109" s="76">
        <f>+IF(ISNUMBER(DATA!P70),DATA!P70,"n/a")</f>
        <v>1903083.93</v>
      </c>
      <c r="H109" s="77">
        <f>+IF(ISNUMBER(DATA!Q70),DATA!Q70,"n/a")</f>
        <v>6.9895146242032399E-2</v>
      </c>
      <c r="I109" s="76">
        <f>+IF(ISNUMBER(DATA!Z70),DATA!Z70,"n/a")</f>
        <v>3402816.28</v>
      </c>
      <c r="J109" s="77">
        <f>+IF(ISNUMBER(DATA!AA70),DATA!AA70,"n/a")</f>
        <v>4.8746918469263899E-2</v>
      </c>
      <c r="K109" s="76">
        <f>+IF(ISNUMBER(DATA!AJ70),DATA!AJ70,"n/a")</f>
        <v>6677825.9100000001</v>
      </c>
      <c r="L109" s="77">
        <f>+IF(ISNUMBER(DATA!AK70),DATA!AK70,"n/a")</f>
        <v>3.4399423632113998E-2</v>
      </c>
      <c r="M109" s="97"/>
      <c r="N109" s="97"/>
      <c r="O109" s="98"/>
      <c r="P109" s="67"/>
      <c r="Q109" s="67"/>
      <c r="R109" s="66"/>
      <c r="S109" s="66"/>
      <c r="T109" s="66"/>
      <c r="U109" s="66"/>
      <c r="V109" s="66"/>
      <c r="W109" s="66"/>
      <c r="X109" s="66"/>
      <c r="Y109" s="66"/>
    </row>
    <row r="110" spans="1:25" x14ac:dyDescent="0.2">
      <c r="A110" s="75" t="s">
        <v>19</v>
      </c>
      <c r="B110" s="75" t="s">
        <v>21</v>
      </c>
      <c r="C110" s="66" t="s">
        <v>0</v>
      </c>
      <c r="D110" s="66" t="s">
        <v>272</v>
      </c>
      <c r="E110" s="76">
        <f>+IF(ISNUMBER(DATA!F71),DATA!F71,"n/a")</f>
        <v>1435494.6</v>
      </c>
      <c r="F110" s="77">
        <f>+IF(ISNUMBER(DATA!G71),DATA!G71,"n/a")</f>
        <v>5.6720174844230802E-2</v>
      </c>
      <c r="G110" s="76">
        <f>+IF(ISNUMBER(DATA!P71),DATA!P71,"n/a")</f>
        <v>4302067.3099999996</v>
      </c>
      <c r="H110" s="77">
        <f>+IF(ISNUMBER(DATA!Q71),DATA!Q71,"n/a")</f>
        <v>0.12535232661867701</v>
      </c>
      <c r="I110" s="76">
        <f>+IF(ISNUMBER(DATA!Z71),DATA!Z71,"n/a")</f>
        <v>8290156.9199999999</v>
      </c>
      <c r="J110" s="77">
        <f>+IF(ISNUMBER(DATA!AA71),DATA!AA71,"n/a")</f>
        <v>9.3619815987477498E-2</v>
      </c>
      <c r="K110" s="76">
        <f>+IF(ISNUMBER(DATA!AJ71),DATA!AJ71,"n/a")</f>
        <v>16497480.73</v>
      </c>
      <c r="L110" s="77">
        <f>+IF(ISNUMBER(DATA!AK71),DATA!AK71,"n/a")</f>
        <v>8.1060866689675298E-2</v>
      </c>
      <c r="M110" s="97"/>
      <c r="N110" s="97"/>
      <c r="O110" s="98"/>
      <c r="P110" s="67"/>
      <c r="Q110" s="67"/>
      <c r="R110" s="66"/>
      <c r="S110" s="66"/>
      <c r="T110" s="66"/>
      <c r="U110" s="66"/>
      <c r="V110" s="66"/>
      <c r="W110" s="66"/>
      <c r="X110" s="66"/>
      <c r="Y110" s="66"/>
    </row>
    <row r="111" spans="1:25" x14ac:dyDescent="0.2">
      <c r="A111" s="75" t="s">
        <v>19</v>
      </c>
      <c r="B111" s="75" t="s">
        <v>21</v>
      </c>
      <c r="C111" s="66" t="s">
        <v>0</v>
      </c>
      <c r="D111" s="66" t="s">
        <v>273</v>
      </c>
      <c r="E111" s="76">
        <f>+IF(ISNUMBER(DATA!F72),DATA!F72,"n/a")</f>
        <v>2546432.16</v>
      </c>
      <c r="F111" s="77">
        <f>+IF(ISNUMBER(DATA!G72),DATA!G72,"n/a")</f>
        <v>0.13441529245918499</v>
      </c>
      <c r="G111" s="76">
        <f>+IF(ISNUMBER(DATA!P72),DATA!P72,"n/a")</f>
        <v>7811703.7400000002</v>
      </c>
      <c r="H111" s="77">
        <f>+IF(ISNUMBER(DATA!Q72),DATA!Q72,"n/a")</f>
        <v>6.6815012747045002E-2</v>
      </c>
      <c r="I111" s="76">
        <f>+IF(ISNUMBER(DATA!Z72),DATA!Z72,"n/a")</f>
        <v>14559324.789999999</v>
      </c>
      <c r="J111" s="77">
        <f>+IF(ISNUMBER(DATA!AA72),DATA!AA72,"n/a")</f>
        <v>3.4801171321032102E-2</v>
      </c>
      <c r="K111" s="76">
        <f>+IF(ISNUMBER(DATA!AJ72),DATA!AJ72,"n/a")</f>
        <v>28052823.079999998</v>
      </c>
      <c r="L111" s="77">
        <f>+IF(ISNUMBER(DATA!AK72),DATA!AK72,"n/a")</f>
        <v>1.4701995377921899E-2</v>
      </c>
      <c r="M111" s="97"/>
      <c r="N111" s="97"/>
      <c r="O111" s="98"/>
      <c r="P111" s="67"/>
      <c r="Q111" s="67"/>
      <c r="R111" s="66"/>
      <c r="S111" s="66"/>
      <c r="T111" s="66"/>
      <c r="U111" s="66"/>
      <c r="V111" s="66"/>
      <c r="W111" s="66"/>
      <c r="X111" s="66"/>
      <c r="Y111" s="66"/>
    </row>
    <row r="112" spans="1:25" x14ac:dyDescent="0.2">
      <c r="A112" s="75" t="s">
        <v>19</v>
      </c>
      <c r="B112" s="75" t="s">
        <v>21</v>
      </c>
      <c r="C112" s="66" t="s">
        <v>0</v>
      </c>
      <c r="D112" s="66" t="s">
        <v>274</v>
      </c>
      <c r="E112" s="76">
        <f>+IF(ISNUMBER(DATA!F73),DATA!F73,"n/a")</f>
        <v>894772.3</v>
      </c>
      <c r="F112" s="77">
        <f>+IF(ISNUMBER(DATA!G73),DATA!G73,"n/a")</f>
        <v>3.4476308192611098E-2</v>
      </c>
      <c r="G112" s="76">
        <f>+IF(ISNUMBER(DATA!P73),DATA!P73,"n/a")</f>
        <v>2562399.75</v>
      </c>
      <c r="H112" s="77">
        <f>+IF(ISNUMBER(DATA!Q73),DATA!Q73,"n/a")</f>
        <v>5.0586869715313197E-2</v>
      </c>
      <c r="I112" s="76">
        <f>+IF(ISNUMBER(DATA!Z73),DATA!Z73,"n/a")</f>
        <v>4987961.59</v>
      </c>
      <c r="J112" s="77">
        <f>+IF(ISNUMBER(DATA!AA73),DATA!AA73,"n/a")</f>
        <v>3.9289634563968903E-2</v>
      </c>
      <c r="K112" s="76">
        <f>+IF(ISNUMBER(DATA!AJ73),DATA!AJ73,"n/a")</f>
        <v>10251522.32</v>
      </c>
      <c r="L112" s="77">
        <f>+IF(ISNUMBER(DATA!AK73),DATA!AK73,"n/a")</f>
        <v>5.7429632855413401E-2</v>
      </c>
      <c r="M112" s="97"/>
      <c r="N112" s="97"/>
      <c r="O112" s="98"/>
      <c r="P112" s="67"/>
      <c r="Q112" s="67"/>
      <c r="R112" s="66"/>
      <c r="S112" s="66"/>
      <c r="T112" s="66"/>
      <c r="U112" s="66"/>
      <c r="V112" s="66"/>
      <c r="W112" s="66"/>
      <c r="X112" s="66"/>
      <c r="Y112" s="66"/>
    </row>
    <row r="113" spans="1:25" x14ac:dyDescent="0.2">
      <c r="A113" s="75" t="s">
        <v>19</v>
      </c>
      <c r="B113" s="75" t="s">
        <v>21</v>
      </c>
      <c r="C113" s="66" t="s">
        <v>0</v>
      </c>
      <c r="D113" s="66" t="s">
        <v>275</v>
      </c>
      <c r="E113" s="76">
        <f>+IF(ISNUMBER(DATA!F74),DATA!F74,"n/a")</f>
        <v>2338328.15</v>
      </c>
      <c r="F113" s="77">
        <f>+IF(ISNUMBER(DATA!G74),DATA!G74,"n/a")</f>
        <v>0.111562833395313</v>
      </c>
      <c r="G113" s="76">
        <f>+IF(ISNUMBER(DATA!P74),DATA!P74,"n/a")</f>
        <v>7604127.4400000004</v>
      </c>
      <c r="H113" s="77">
        <f>+IF(ISNUMBER(DATA!Q74),DATA!Q74,"n/a")</f>
        <v>6.0420506692835697E-2</v>
      </c>
      <c r="I113" s="76">
        <f>+IF(ISNUMBER(DATA!Z74),DATA!Z74,"n/a")</f>
        <v>13866986.6</v>
      </c>
      <c r="J113" s="77">
        <f>+IF(ISNUMBER(DATA!AA74),DATA!AA74,"n/a")</f>
        <v>5.0183290672994603E-2</v>
      </c>
      <c r="K113" s="76">
        <f>+IF(ISNUMBER(DATA!AJ74),DATA!AJ74,"n/a")</f>
        <v>26530435.739999998</v>
      </c>
      <c r="L113" s="77">
        <f>+IF(ISNUMBER(DATA!AK74),DATA!AK74,"n/a")</f>
        <v>3.5000275226357298E-2</v>
      </c>
      <c r="M113" s="97"/>
      <c r="N113" s="97"/>
      <c r="O113" s="98"/>
      <c r="P113" s="67"/>
      <c r="Q113" s="67"/>
      <c r="R113" s="66"/>
      <c r="S113" s="66"/>
      <c r="T113" s="66"/>
      <c r="U113" s="66"/>
      <c r="V113" s="66"/>
      <c r="W113" s="66"/>
      <c r="X113" s="66"/>
      <c r="Y113" s="66"/>
    </row>
    <row r="114" spans="1:25" x14ac:dyDescent="0.2">
      <c r="A114" s="75" t="s">
        <v>19</v>
      </c>
      <c r="B114" s="75" t="s">
        <v>21</v>
      </c>
      <c r="C114" s="66" t="s">
        <v>0</v>
      </c>
      <c r="D114" s="66" t="s">
        <v>276</v>
      </c>
      <c r="E114" s="76">
        <f>+IF(ISNUMBER(DATA!F75),DATA!F75,"n/a")</f>
        <v>1050347.43</v>
      </c>
      <c r="F114" s="77">
        <f>+IF(ISNUMBER(DATA!G75),DATA!G75,"n/a")</f>
        <v>-2.8734304960808602E-2</v>
      </c>
      <c r="G114" s="76">
        <f>+IF(ISNUMBER(DATA!P75),DATA!P75,"n/a")</f>
        <v>3268996.56</v>
      </c>
      <c r="H114" s="77">
        <f>+IF(ISNUMBER(DATA!Q75),DATA!Q75,"n/a")</f>
        <v>1.43344788560702E-2</v>
      </c>
      <c r="I114" s="76">
        <f>+IF(ISNUMBER(DATA!Z75),DATA!Z75,"n/a")</f>
        <v>6011323.6500000004</v>
      </c>
      <c r="J114" s="77">
        <f>+IF(ISNUMBER(DATA!AA75),DATA!AA75,"n/a")</f>
        <v>1.0085531524590101E-2</v>
      </c>
      <c r="K114" s="76">
        <f>+IF(ISNUMBER(DATA!AJ75),DATA!AJ75,"n/a")</f>
        <v>12131589.52</v>
      </c>
      <c r="L114" s="77">
        <f>+IF(ISNUMBER(DATA!AK75),DATA!AK75,"n/a")</f>
        <v>2.2767256687187098E-2</v>
      </c>
      <c r="M114" s="97"/>
      <c r="N114" s="97"/>
      <c r="O114" s="98"/>
      <c r="P114" s="67"/>
      <c r="Q114" s="67"/>
      <c r="R114" s="66"/>
      <c r="S114" s="66"/>
      <c r="T114" s="66"/>
      <c r="U114" s="66"/>
      <c r="V114" s="66"/>
      <c r="W114" s="66"/>
      <c r="X114" s="66"/>
      <c r="Y114" s="66"/>
    </row>
    <row r="115" spans="1:25" x14ac:dyDescent="0.2">
      <c r="A115" s="75" t="s">
        <v>19</v>
      </c>
      <c r="B115" s="75" t="s">
        <v>21</v>
      </c>
      <c r="C115" s="66" t="s">
        <v>0</v>
      </c>
      <c r="D115" s="66" t="s">
        <v>277</v>
      </c>
      <c r="E115" s="76">
        <f>+IF(ISNUMBER(DATA!F76),DATA!F76,"n/a")</f>
        <v>624720.41</v>
      </c>
      <c r="F115" s="77">
        <f>+IF(ISNUMBER(DATA!G76),DATA!G76,"n/a")</f>
        <v>2.1112256812375101E-2</v>
      </c>
      <c r="G115" s="76">
        <f>+IF(ISNUMBER(DATA!P76),DATA!P76,"n/a")</f>
        <v>1870289.08</v>
      </c>
      <c r="H115" s="77">
        <f>+IF(ISNUMBER(DATA!Q76),DATA!Q76,"n/a")</f>
        <v>3.77343796399532E-2</v>
      </c>
      <c r="I115" s="76">
        <f>+IF(ISNUMBER(DATA!Z76),DATA!Z76,"n/a")</f>
        <v>3501831.77</v>
      </c>
      <c r="J115" s="77">
        <f>+IF(ISNUMBER(DATA!AA76),DATA!AA76,"n/a")</f>
        <v>9.5761368880104402E-3</v>
      </c>
      <c r="K115" s="76">
        <f>+IF(ISNUMBER(DATA!AJ76),DATA!AJ76,"n/a")</f>
        <v>7037860.2599999998</v>
      </c>
      <c r="L115" s="77">
        <f>+IF(ISNUMBER(DATA!AK76),DATA!AK76,"n/a")</f>
        <v>1.59621572529255E-3</v>
      </c>
      <c r="M115" s="97"/>
      <c r="N115" s="97"/>
      <c r="O115" s="98"/>
      <c r="P115" s="67"/>
      <c r="Q115" s="67"/>
      <c r="R115" s="66"/>
      <c r="S115" s="66"/>
      <c r="T115" s="66"/>
      <c r="U115" s="66"/>
      <c r="V115" s="66"/>
      <c r="W115" s="66"/>
      <c r="X115" s="66"/>
      <c r="Y115" s="66"/>
    </row>
    <row r="116" spans="1:25" x14ac:dyDescent="0.2">
      <c r="A116" s="75" t="s">
        <v>19</v>
      </c>
      <c r="B116" s="75" t="s">
        <v>21</v>
      </c>
      <c r="C116" s="66" t="s">
        <v>0</v>
      </c>
      <c r="D116" s="66" t="s">
        <v>278</v>
      </c>
      <c r="E116" s="76">
        <f>+IF(ISNUMBER(DATA!F77),DATA!F77,"n/a")</f>
        <v>2143072.84</v>
      </c>
      <c r="F116" s="77">
        <f>+IF(ISNUMBER(DATA!G77),DATA!G77,"n/a")</f>
        <v>0.14568206464842201</v>
      </c>
      <c r="G116" s="76">
        <f>+IF(ISNUMBER(DATA!P77),DATA!P77,"n/a")</f>
        <v>6435126.5300000003</v>
      </c>
      <c r="H116" s="77">
        <f>+IF(ISNUMBER(DATA!Q77),DATA!Q77,"n/a")</f>
        <v>7.9912372179025401E-2</v>
      </c>
      <c r="I116" s="76">
        <f>+IF(ISNUMBER(DATA!Z77),DATA!Z77,"n/a")</f>
        <v>11879545.220000001</v>
      </c>
      <c r="J116" s="77">
        <f>+IF(ISNUMBER(DATA!AA77),DATA!AA77,"n/a")</f>
        <v>6.1367495341197599E-2</v>
      </c>
      <c r="K116" s="76">
        <f>+IF(ISNUMBER(DATA!AJ77),DATA!AJ77,"n/a")</f>
        <v>23065628.780000001</v>
      </c>
      <c r="L116" s="77">
        <f>+IF(ISNUMBER(DATA!AK77),DATA!AK77,"n/a")</f>
        <v>5.4226041741686597E-2</v>
      </c>
      <c r="M116" s="97"/>
      <c r="N116" s="97"/>
      <c r="O116" s="98"/>
      <c r="P116" s="67"/>
      <c r="Q116" s="67"/>
      <c r="R116" s="66"/>
      <c r="S116" s="66"/>
      <c r="T116" s="66"/>
      <c r="U116" s="66"/>
      <c r="V116" s="66"/>
      <c r="W116" s="66"/>
      <c r="X116" s="66"/>
      <c r="Y116" s="66"/>
    </row>
    <row r="117" spans="1:25" x14ac:dyDescent="0.2">
      <c r="A117" s="75" t="s">
        <v>19</v>
      </c>
      <c r="B117" s="75" t="s">
        <v>21</v>
      </c>
      <c r="C117" s="66" t="s">
        <v>0</v>
      </c>
      <c r="D117" s="66" t="s">
        <v>279</v>
      </c>
      <c r="E117" s="76">
        <f>+IF(ISNUMBER(DATA!F78),DATA!F78,"n/a")</f>
        <v>941581.45</v>
      </c>
      <c r="F117" s="77">
        <f>+IF(ISNUMBER(DATA!G78),DATA!G78,"n/a")</f>
        <v>8.7710668529781405E-2</v>
      </c>
      <c r="G117" s="76">
        <f>+IF(ISNUMBER(DATA!P78),DATA!P78,"n/a")</f>
        <v>2773072.81</v>
      </c>
      <c r="H117" s="77">
        <f>+IF(ISNUMBER(DATA!Q78),DATA!Q78,"n/a")</f>
        <v>0.178641229550729</v>
      </c>
      <c r="I117" s="76">
        <f>+IF(ISNUMBER(DATA!Z78),DATA!Z78,"n/a")</f>
        <v>5357100.72</v>
      </c>
      <c r="J117" s="77">
        <f>+IF(ISNUMBER(DATA!AA78),DATA!AA78,"n/a")</f>
        <v>0.170560572710411</v>
      </c>
      <c r="K117" s="76">
        <f>+IF(ISNUMBER(DATA!AJ78),DATA!AJ78,"n/a")</f>
        <v>10558237.960000001</v>
      </c>
      <c r="L117" s="77">
        <f>+IF(ISNUMBER(DATA!AK78),DATA!AK78,"n/a")</f>
        <v>0.120651497069728</v>
      </c>
      <c r="M117" s="97"/>
      <c r="N117" s="97"/>
      <c r="O117" s="98"/>
      <c r="P117" s="67"/>
      <c r="Q117" s="67"/>
      <c r="R117" s="66"/>
      <c r="S117" s="66"/>
      <c r="T117" s="66"/>
      <c r="U117" s="66"/>
      <c r="V117" s="66"/>
      <c r="W117" s="66"/>
      <c r="X117" s="66"/>
      <c r="Y117" s="66"/>
    </row>
    <row r="118" spans="1:25" x14ac:dyDescent="0.2">
      <c r="A118" s="75" t="s">
        <v>19</v>
      </c>
      <c r="B118" s="75" t="s">
        <v>21</v>
      </c>
      <c r="C118" s="66" t="s">
        <v>0</v>
      </c>
      <c r="D118" s="66" t="s">
        <v>280</v>
      </c>
      <c r="E118" s="76">
        <f>+IF(ISNUMBER(DATA!F79),DATA!F79,"n/a")</f>
        <v>633381.27</v>
      </c>
      <c r="F118" s="77">
        <f>+IF(ISNUMBER(DATA!G79),DATA!G79,"n/a")</f>
        <v>4.4578275579508199E-2</v>
      </c>
      <c r="G118" s="76">
        <f>+IF(ISNUMBER(DATA!P79),DATA!P79,"n/a")</f>
        <v>2095485.46</v>
      </c>
      <c r="H118" s="77">
        <f>+IF(ISNUMBER(DATA!Q79),DATA!Q79,"n/a")</f>
        <v>1.7517129295009499E-2</v>
      </c>
      <c r="I118" s="76">
        <f>+IF(ISNUMBER(DATA!Z79),DATA!Z79,"n/a")</f>
        <v>3915682.24</v>
      </c>
      <c r="J118" s="77">
        <f>+IF(ISNUMBER(DATA!AA79),DATA!AA79,"n/a")</f>
        <v>1.9904815308864001E-3</v>
      </c>
      <c r="K118" s="76">
        <f>+IF(ISNUMBER(DATA!AJ79),DATA!AJ79,"n/a")</f>
        <v>7775155.8600000003</v>
      </c>
      <c r="L118" s="77">
        <f>+IF(ISNUMBER(DATA!AK79),DATA!AK79,"n/a")</f>
        <v>2.5596226493591199E-2</v>
      </c>
      <c r="M118" s="97"/>
      <c r="N118" s="97"/>
      <c r="O118" s="98"/>
      <c r="P118" s="67"/>
      <c r="Q118" s="67"/>
      <c r="R118" s="66"/>
      <c r="S118" s="66"/>
      <c r="T118" s="66"/>
      <c r="U118" s="66"/>
      <c r="V118" s="66"/>
      <c r="W118" s="66"/>
      <c r="X118" s="66"/>
      <c r="Y118" s="66"/>
    </row>
    <row r="119" spans="1:25" x14ac:dyDescent="0.2">
      <c r="A119" s="75" t="s">
        <v>19</v>
      </c>
      <c r="B119" s="75" t="s">
        <v>21</v>
      </c>
      <c r="C119" s="66" t="s">
        <v>0</v>
      </c>
      <c r="D119" s="66" t="s">
        <v>281</v>
      </c>
      <c r="E119" s="76">
        <f>+IF(ISNUMBER(DATA!F80),DATA!F80,"n/a")</f>
        <v>656084.06999999995</v>
      </c>
      <c r="F119" s="77">
        <f>+IF(ISNUMBER(DATA!G80),DATA!G80,"n/a")</f>
        <v>1.9065942576406598E-2</v>
      </c>
      <c r="G119" s="76">
        <f>+IF(ISNUMBER(DATA!P80),DATA!P80,"n/a")</f>
        <v>1966068.56</v>
      </c>
      <c r="H119" s="77">
        <f>+IF(ISNUMBER(DATA!Q80),DATA!Q80,"n/a")</f>
        <v>1.0593290406513601E-2</v>
      </c>
      <c r="I119" s="76">
        <f>+IF(ISNUMBER(DATA!Z80),DATA!Z80,"n/a")</f>
        <v>3771975.82</v>
      </c>
      <c r="J119" s="77">
        <f>+IF(ISNUMBER(DATA!AA80),DATA!AA80,"n/a")</f>
        <v>1.17427120288083E-2</v>
      </c>
      <c r="K119" s="76">
        <f>+IF(ISNUMBER(DATA!AJ80),DATA!AJ80,"n/a")</f>
        <v>7695768.4900000002</v>
      </c>
      <c r="L119" s="77">
        <f>+IF(ISNUMBER(DATA!AK80),DATA!AK80,"n/a")</f>
        <v>2.8470851321762799E-2</v>
      </c>
      <c r="M119" s="97"/>
      <c r="N119" s="97"/>
      <c r="O119" s="98"/>
      <c r="P119" s="67"/>
      <c r="Q119" s="67"/>
      <c r="R119" s="66"/>
      <c r="S119" s="66"/>
      <c r="T119" s="66"/>
      <c r="U119" s="66"/>
      <c r="V119" s="66"/>
      <c r="W119" s="66"/>
      <c r="X119" s="66"/>
      <c r="Y119" s="66"/>
    </row>
    <row r="120" spans="1:25" x14ac:dyDescent="0.2">
      <c r="A120" s="75" t="s">
        <v>19</v>
      </c>
      <c r="B120" s="75" t="s">
        <v>21</v>
      </c>
      <c r="C120" s="66" t="s">
        <v>0</v>
      </c>
      <c r="D120" s="66" t="s">
        <v>282</v>
      </c>
      <c r="E120" s="76">
        <f>+IF(ISNUMBER(DATA!F81),DATA!F81,"n/a")</f>
        <v>1610922.35</v>
      </c>
      <c r="F120" s="77">
        <f>+IF(ISNUMBER(DATA!G81),DATA!G81,"n/a")</f>
        <v>4.8886134060933097E-2</v>
      </c>
      <c r="G120" s="76">
        <f>+IF(ISNUMBER(DATA!P81),DATA!P81,"n/a")</f>
        <v>4942973.1100000003</v>
      </c>
      <c r="H120" s="77">
        <f>+IF(ISNUMBER(DATA!Q81),DATA!Q81,"n/a")</f>
        <v>0.102558015204191</v>
      </c>
      <c r="I120" s="76">
        <f>+IF(ISNUMBER(DATA!Z81),DATA!Z81,"n/a")</f>
        <v>9402304.8699999992</v>
      </c>
      <c r="J120" s="77">
        <f>+IF(ISNUMBER(DATA!AA81),DATA!AA81,"n/a")</f>
        <v>5.6625185609716001E-2</v>
      </c>
      <c r="K120" s="76">
        <f>+IF(ISNUMBER(DATA!AJ81),DATA!AJ81,"n/a")</f>
        <v>18596451.280000001</v>
      </c>
      <c r="L120" s="77">
        <f>+IF(ISNUMBER(DATA!AK81),DATA!AK81,"n/a")</f>
        <v>3.9494001848444503E-2</v>
      </c>
      <c r="M120" s="97"/>
      <c r="N120" s="97"/>
      <c r="O120" s="98"/>
      <c r="P120" s="67"/>
      <c r="Q120" s="67"/>
      <c r="R120" s="66"/>
      <c r="S120" s="66"/>
      <c r="T120" s="66"/>
      <c r="U120" s="66"/>
      <c r="V120" s="66"/>
      <c r="W120" s="66"/>
      <c r="X120" s="66"/>
      <c r="Y120" s="66"/>
    </row>
    <row r="121" spans="1:25" x14ac:dyDescent="0.2">
      <c r="A121" s="75" t="s">
        <v>19</v>
      </c>
      <c r="B121" s="75" t="s">
        <v>21</v>
      </c>
      <c r="C121" s="66" t="s">
        <v>0</v>
      </c>
      <c r="D121" s="66" t="s">
        <v>283</v>
      </c>
      <c r="E121" s="76">
        <f>+IF(ISNUMBER(DATA!F82),DATA!F82,"n/a")</f>
        <v>1480058.93</v>
      </c>
      <c r="F121" s="77">
        <f>+IF(ISNUMBER(DATA!G82),DATA!G82,"n/a")</f>
        <v>6.2559093073577404E-2</v>
      </c>
      <c r="G121" s="76">
        <f>+IF(ISNUMBER(DATA!P82),DATA!P82,"n/a")</f>
        <v>4785330.4400000004</v>
      </c>
      <c r="H121" s="77">
        <f>+IF(ISNUMBER(DATA!Q82),DATA!Q82,"n/a")</f>
        <v>0.160080252907086</v>
      </c>
      <c r="I121" s="76">
        <f>+IF(ISNUMBER(DATA!Z82),DATA!Z82,"n/a")</f>
        <v>8994574.9399999995</v>
      </c>
      <c r="J121" s="77">
        <f>+IF(ISNUMBER(DATA!AA82),DATA!AA82,"n/a")</f>
        <v>9.1989864412871894E-2</v>
      </c>
      <c r="K121" s="76">
        <f>+IF(ISNUMBER(DATA!AJ82),DATA!AJ82,"n/a")</f>
        <v>17637286.07</v>
      </c>
      <c r="L121" s="77">
        <f>+IF(ISNUMBER(DATA!AK82),DATA!AK82,"n/a")</f>
        <v>7.9137404500397301E-2</v>
      </c>
      <c r="M121" s="97"/>
      <c r="N121" s="97"/>
      <c r="O121" s="98"/>
      <c r="P121" s="67"/>
      <c r="Q121" s="67"/>
      <c r="R121" s="66"/>
      <c r="S121" s="66"/>
      <c r="T121" s="66"/>
      <c r="U121" s="66"/>
      <c r="V121" s="66"/>
      <c r="W121" s="66"/>
      <c r="X121" s="66"/>
      <c r="Y121" s="66"/>
    </row>
    <row r="122" spans="1:25" x14ac:dyDescent="0.2">
      <c r="A122" s="75" t="s">
        <v>19</v>
      </c>
      <c r="B122" s="75" t="s">
        <v>21</v>
      </c>
      <c r="C122" s="66" t="s">
        <v>0</v>
      </c>
      <c r="D122" s="66" t="s">
        <v>284</v>
      </c>
      <c r="E122" s="76">
        <f>+IF(ISNUMBER(DATA!F83),DATA!F83,"n/a")</f>
        <v>1454564.64</v>
      </c>
      <c r="F122" s="77">
        <f>+IF(ISNUMBER(DATA!G83),DATA!G83,"n/a")</f>
        <v>8.5065690478673503E-2</v>
      </c>
      <c r="G122" s="76">
        <f>+IF(ISNUMBER(DATA!P83),DATA!P83,"n/a")</f>
        <v>4361284.3899999997</v>
      </c>
      <c r="H122" s="77">
        <f>+IF(ISNUMBER(DATA!Q83),DATA!Q83,"n/a")</f>
        <v>8.5444558721591193E-2</v>
      </c>
      <c r="I122" s="76">
        <f>+IF(ISNUMBER(DATA!Z83),DATA!Z83,"n/a")</f>
        <v>8212670.5899999999</v>
      </c>
      <c r="J122" s="77">
        <f>+IF(ISNUMBER(DATA!AA83),DATA!AA83,"n/a")</f>
        <v>6.1705796002967599E-2</v>
      </c>
      <c r="K122" s="76">
        <f>+IF(ISNUMBER(DATA!AJ83),DATA!AJ83,"n/a")</f>
        <v>16479548.5</v>
      </c>
      <c r="L122" s="77">
        <f>+IF(ISNUMBER(DATA!AK83),DATA!AK83,"n/a")</f>
        <v>5.2859075975248103E-2</v>
      </c>
      <c r="M122" s="97"/>
      <c r="N122" s="97"/>
      <c r="O122" s="98"/>
      <c r="P122" s="67"/>
      <c r="Q122" s="67"/>
      <c r="R122" s="66"/>
      <c r="S122" s="66"/>
      <c r="T122" s="66"/>
      <c r="U122" s="66"/>
      <c r="V122" s="66"/>
      <c r="W122" s="66"/>
      <c r="X122" s="66"/>
      <c r="Y122" s="66"/>
    </row>
    <row r="123" spans="1:25" x14ac:dyDescent="0.2">
      <c r="A123" s="75" t="s">
        <v>19</v>
      </c>
      <c r="B123" s="75" t="s">
        <v>21</v>
      </c>
      <c r="C123" s="66" t="s">
        <v>0</v>
      </c>
      <c r="D123" s="66" t="s">
        <v>285</v>
      </c>
      <c r="E123" s="76">
        <f>+IF(ISNUMBER(DATA!F84),DATA!F84,"n/a")</f>
        <v>716072.79</v>
      </c>
      <c r="F123" s="77">
        <f>+IF(ISNUMBER(DATA!G84),DATA!G84,"n/a")</f>
        <v>7.1133554562753595E-2</v>
      </c>
      <c r="G123" s="76">
        <f>+IF(ISNUMBER(DATA!P84),DATA!P84,"n/a")</f>
        <v>2111246.9700000002</v>
      </c>
      <c r="H123" s="77">
        <f>+IF(ISNUMBER(DATA!Q84),DATA!Q84,"n/a")</f>
        <v>6.5533086551899503E-2</v>
      </c>
      <c r="I123" s="76">
        <f>+IF(ISNUMBER(DATA!Z84),DATA!Z84,"n/a")</f>
        <v>3939495.93</v>
      </c>
      <c r="J123" s="77">
        <f>+IF(ISNUMBER(DATA!AA84),DATA!AA84,"n/a")</f>
        <v>3.86419442648522E-2</v>
      </c>
      <c r="K123" s="76">
        <f>+IF(ISNUMBER(DATA!AJ84),DATA!AJ84,"n/a")</f>
        <v>8049798.0599999996</v>
      </c>
      <c r="L123" s="77">
        <f>+IF(ISNUMBER(DATA!AK84),DATA!AK84,"n/a")</f>
        <v>3.1390329579797101E-2</v>
      </c>
      <c r="M123" s="97"/>
      <c r="N123" s="97"/>
      <c r="O123" s="98"/>
      <c r="P123" s="67"/>
      <c r="Q123" s="67"/>
      <c r="R123" s="66"/>
      <c r="S123" s="66"/>
      <c r="T123" s="66"/>
      <c r="U123" s="66"/>
      <c r="V123" s="66"/>
      <c r="W123" s="66"/>
      <c r="X123" s="66"/>
      <c r="Y123" s="66"/>
    </row>
    <row r="124" spans="1:25" x14ac:dyDescent="0.2">
      <c r="A124" s="75" t="s">
        <v>19</v>
      </c>
      <c r="B124" s="75" t="s">
        <v>21</v>
      </c>
      <c r="C124" s="66" t="s">
        <v>0</v>
      </c>
      <c r="D124" s="66" t="s">
        <v>286</v>
      </c>
      <c r="E124" s="76">
        <f>+IF(ISNUMBER(DATA!F85),DATA!F85,"n/a")</f>
        <v>1231856.98</v>
      </c>
      <c r="F124" s="77">
        <f>+IF(ISNUMBER(DATA!G85),DATA!G85,"n/a")</f>
        <v>0.26670805814153398</v>
      </c>
      <c r="G124" s="76">
        <f>+IF(ISNUMBER(DATA!P85),DATA!P85,"n/a")</f>
        <v>3812143.72</v>
      </c>
      <c r="H124" s="77">
        <f>+IF(ISNUMBER(DATA!Q85),DATA!Q85,"n/a")</f>
        <v>8.3408526070113606E-2</v>
      </c>
      <c r="I124" s="76">
        <f>+IF(ISNUMBER(DATA!Z85),DATA!Z85,"n/a")</f>
        <v>7059390.5999999996</v>
      </c>
      <c r="J124" s="77">
        <f>+IF(ISNUMBER(DATA!AA85),DATA!AA85,"n/a")</f>
        <v>2.710107882727E-2</v>
      </c>
      <c r="K124" s="76">
        <f>+IF(ISNUMBER(DATA!AJ85),DATA!AJ85,"n/a")</f>
        <v>13967871.98</v>
      </c>
      <c r="L124" s="77">
        <f>+IF(ISNUMBER(DATA!AK85),DATA!AK85,"n/a")</f>
        <v>-7.0436926795693503E-3</v>
      </c>
      <c r="M124" s="97"/>
      <c r="N124" s="97"/>
      <c r="O124" s="98"/>
      <c r="P124" s="67"/>
      <c r="Q124" s="67"/>
      <c r="R124" s="66"/>
      <c r="S124" s="66"/>
      <c r="T124" s="66"/>
      <c r="U124" s="66"/>
      <c r="V124" s="66"/>
      <c r="W124" s="66"/>
      <c r="X124" s="66"/>
      <c r="Y124" s="66"/>
    </row>
    <row r="125" spans="1:25" x14ac:dyDescent="0.2">
      <c r="A125" s="75" t="s">
        <v>19</v>
      </c>
      <c r="B125" s="75" t="s">
        <v>21</v>
      </c>
      <c r="C125" s="66" t="s">
        <v>0</v>
      </c>
      <c r="D125" s="66" t="s">
        <v>287</v>
      </c>
      <c r="E125" s="76">
        <f>+IF(ISNUMBER(DATA!F86),DATA!F86,"n/a")</f>
        <v>1412636.47</v>
      </c>
      <c r="F125" s="77">
        <f>+IF(ISNUMBER(DATA!G86),DATA!G86,"n/a")</f>
        <v>0.19960654838168701</v>
      </c>
      <c r="G125" s="76">
        <f>+IF(ISNUMBER(DATA!P86),DATA!P86,"n/a")</f>
        <v>4597747.05</v>
      </c>
      <c r="H125" s="77">
        <f>+IF(ISNUMBER(DATA!Q86),DATA!Q86,"n/a")</f>
        <v>6.9322701997060698E-2</v>
      </c>
      <c r="I125" s="76">
        <f>+IF(ISNUMBER(DATA!Z86),DATA!Z86,"n/a")</f>
        <v>8071002.3600000003</v>
      </c>
      <c r="J125" s="77">
        <f>+IF(ISNUMBER(DATA!AA86),DATA!AA86,"n/a")</f>
        <v>3.03616821728671E-2</v>
      </c>
      <c r="K125" s="76">
        <f>+IF(ISNUMBER(DATA!AJ86),DATA!AJ86,"n/a")</f>
        <v>15484153.35</v>
      </c>
      <c r="L125" s="77">
        <f>+IF(ISNUMBER(DATA!AK86),DATA!AK86,"n/a")</f>
        <v>-2.5225165943268198E-3</v>
      </c>
      <c r="M125" s="97"/>
      <c r="N125" s="97"/>
      <c r="O125" s="98"/>
      <c r="P125" s="67"/>
      <c r="Q125" s="67"/>
      <c r="R125" s="66"/>
      <c r="S125" s="66"/>
      <c r="T125" s="66"/>
      <c r="U125" s="66"/>
      <c r="V125" s="66"/>
      <c r="W125" s="66"/>
      <c r="X125" s="66"/>
      <c r="Y125" s="66"/>
    </row>
    <row r="126" spans="1:25" x14ac:dyDescent="0.2">
      <c r="A126" s="75" t="s">
        <v>19</v>
      </c>
      <c r="B126" s="75" t="s">
        <v>21</v>
      </c>
      <c r="C126" s="66" t="s">
        <v>0</v>
      </c>
      <c r="D126" s="66" t="s">
        <v>288</v>
      </c>
      <c r="E126" s="76">
        <f>+IF(ISNUMBER(DATA!F87),DATA!F87,"n/a")</f>
        <v>1376057.41</v>
      </c>
      <c r="F126" s="77">
        <f>+IF(ISNUMBER(DATA!G87),DATA!G87,"n/a")</f>
        <v>9.4395255930871794E-2</v>
      </c>
      <c r="G126" s="76">
        <f>+IF(ISNUMBER(DATA!P87),DATA!P87,"n/a")</f>
        <v>4114160.37</v>
      </c>
      <c r="H126" s="77">
        <f>+IF(ISNUMBER(DATA!Q87),DATA!Q87,"n/a")</f>
        <v>0.15666185477730199</v>
      </c>
      <c r="I126" s="76">
        <f>+IF(ISNUMBER(DATA!Z87),DATA!Z87,"n/a")</f>
        <v>7881412.5099999998</v>
      </c>
      <c r="J126" s="77">
        <f>+IF(ISNUMBER(DATA!AA87),DATA!AA87,"n/a")</f>
        <v>9.2921348779231597E-2</v>
      </c>
      <c r="K126" s="76">
        <f>+IF(ISNUMBER(DATA!AJ87),DATA!AJ87,"n/a")</f>
        <v>15382915.560000001</v>
      </c>
      <c r="L126" s="77">
        <f>+IF(ISNUMBER(DATA!AK87),DATA!AK87,"n/a")</f>
        <v>5.0636310654915098E-2</v>
      </c>
      <c r="M126" s="97"/>
      <c r="N126" s="97"/>
      <c r="O126" s="98"/>
      <c r="P126" s="67"/>
      <c r="Q126" s="67"/>
      <c r="R126" s="66"/>
      <c r="S126" s="66"/>
      <c r="T126" s="66"/>
      <c r="U126" s="66"/>
      <c r="V126" s="66"/>
      <c r="W126" s="66"/>
      <c r="X126" s="66"/>
      <c r="Y126" s="66"/>
    </row>
    <row r="127" spans="1:25" x14ac:dyDescent="0.2">
      <c r="A127" s="75" t="s">
        <v>19</v>
      </c>
      <c r="B127" s="75" t="s">
        <v>21</v>
      </c>
      <c r="C127" s="66" t="s">
        <v>0</v>
      </c>
      <c r="D127" s="66" t="s">
        <v>289</v>
      </c>
      <c r="E127" s="76">
        <f>+IF(ISNUMBER(DATA!F88),DATA!F88,"n/a")</f>
        <v>657115.81000000006</v>
      </c>
      <c r="F127" s="77">
        <f>+IF(ISNUMBER(DATA!G88),DATA!G88,"n/a")</f>
        <v>8.2109750690777097E-2</v>
      </c>
      <c r="G127" s="76">
        <f>+IF(ISNUMBER(DATA!P88),DATA!P88,"n/a")</f>
        <v>1910742.81</v>
      </c>
      <c r="H127" s="77">
        <f>+IF(ISNUMBER(DATA!Q88),DATA!Q88,"n/a")</f>
        <v>0.113105649500071</v>
      </c>
      <c r="I127" s="76">
        <f>+IF(ISNUMBER(DATA!Z88),DATA!Z88,"n/a")</f>
        <v>3677051.35</v>
      </c>
      <c r="J127" s="77">
        <f>+IF(ISNUMBER(DATA!AA88),DATA!AA88,"n/a")</f>
        <v>9.0466403642646395E-2</v>
      </c>
      <c r="K127" s="76">
        <f>+IF(ISNUMBER(DATA!AJ88),DATA!AJ88,"n/a")</f>
        <v>7496960.8600000003</v>
      </c>
      <c r="L127" s="77">
        <f>+IF(ISNUMBER(DATA!AK88),DATA!AK88,"n/a")</f>
        <v>7.2888476691993595E-2</v>
      </c>
      <c r="M127" s="97"/>
      <c r="N127" s="97"/>
      <c r="O127" s="98"/>
      <c r="P127" s="67"/>
      <c r="Q127" s="67"/>
      <c r="R127" s="66"/>
      <c r="S127" s="66"/>
      <c r="T127" s="66"/>
      <c r="U127" s="66"/>
      <c r="V127" s="66"/>
      <c r="W127" s="66"/>
      <c r="X127" s="66"/>
      <c r="Y127" s="66"/>
    </row>
    <row r="128" spans="1:25" x14ac:dyDescent="0.2">
      <c r="A128" s="75" t="s">
        <v>19</v>
      </c>
      <c r="B128" s="75" t="s">
        <v>21</v>
      </c>
      <c r="C128" s="66" t="s">
        <v>0</v>
      </c>
      <c r="D128" s="66" t="s">
        <v>290</v>
      </c>
      <c r="E128" s="76">
        <f>+IF(ISNUMBER(DATA!F89),DATA!F89,"n/a")</f>
        <v>601769.19999999995</v>
      </c>
      <c r="F128" s="77">
        <f>+IF(ISNUMBER(DATA!G89),DATA!G89,"n/a")</f>
        <v>1.3628749087615801E-2</v>
      </c>
      <c r="G128" s="76">
        <f>+IF(ISNUMBER(DATA!P89),DATA!P89,"n/a")</f>
        <v>1802402.98</v>
      </c>
      <c r="H128" s="77">
        <f>+IF(ISNUMBER(DATA!Q89),DATA!Q89,"n/a")</f>
        <v>2.9297408370010599E-2</v>
      </c>
      <c r="I128" s="76">
        <f>+IF(ISNUMBER(DATA!Z89),DATA!Z89,"n/a")</f>
        <v>3488452.55</v>
      </c>
      <c r="J128" s="77">
        <f>+IF(ISNUMBER(DATA!AA89),DATA!AA89,"n/a")</f>
        <v>2.0626914997959201E-2</v>
      </c>
      <c r="K128" s="76">
        <f>+IF(ISNUMBER(DATA!AJ89),DATA!AJ89,"n/a")</f>
        <v>6984538.4199999999</v>
      </c>
      <c r="L128" s="77">
        <f>+IF(ISNUMBER(DATA!AK89),DATA!AK89,"n/a")</f>
        <v>4.7729040258717097E-2</v>
      </c>
      <c r="M128" s="97"/>
      <c r="N128" s="97"/>
      <c r="O128" s="98"/>
      <c r="P128" s="67"/>
      <c r="Q128" s="67"/>
      <c r="R128" s="66"/>
      <c r="S128" s="66"/>
      <c r="T128" s="66"/>
      <c r="U128" s="66"/>
      <c r="V128" s="66"/>
      <c r="W128" s="66"/>
      <c r="X128" s="66"/>
      <c r="Y128" s="66"/>
    </row>
    <row r="129" spans="1:25" x14ac:dyDescent="0.2">
      <c r="A129" s="75" t="s">
        <v>19</v>
      </c>
      <c r="B129" s="75" t="s">
        <v>21</v>
      </c>
      <c r="C129" s="66" t="s">
        <v>0</v>
      </c>
      <c r="D129" s="66" t="s">
        <v>291</v>
      </c>
      <c r="E129" s="76">
        <f>+IF(ISNUMBER(DATA!F90),DATA!F90,"n/a")</f>
        <v>606042.1</v>
      </c>
      <c r="F129" s="77">
        <f>+IF(ISNUMBER(DATA!G90),DATA!G90,"n/a")</f>
        <v>0.16100299399190099</v>
      </c>
      <c r="G129" s="76">
        <f>+IF(ISNUMBER(DATA!P90),DATA!P90,"n/a")</f>
        <v>1886833.57</v>
      </c>
      <c r="H129" s="77">
        <f>+IF(ISNUMBER(DATA!Q90),DATA!Q90,"n/a")</f>
        <v>0.108589080571859</v>
      </c>
      <c r="I129" s="76">
        <f>+IF(ISNUMBER(DATA!Z90),DATA!Z90,"n/a")</f>
        <v>3557212.66</v>
      </c>
      <c r="J129" s="77">
        <f>+IF(ISNUMBER(DATA!AA90),DATA!AA90,"n/a")</f>
        <v>0.124103668609805</v>
      </c>
      <c r="K129" s="76">
        <f>+IF(ISNUMBER(DATA!AJ90),DATA!AJ90,"n/a")</f>
        <v>6852096.4699999997</v>
      </c>
      <c r="L129" s="77">
        <f>+IF(ISNUMBER(DATA!AK90),DATA!AK90,"n/a")</f>
        <v>0.112124129795205</v>
      </c>
      <c r="M129" s="97"/>
      <c r="N129" s="97"/>
      <c r="O129" s="98"/>
      <c r="P129" s="67"/>
      <c r="Q129" s="67"/>
      <c r="R129" s="66"/>
      <c r="S129" s="66"/>
      <c r="T129" s="66"/>
      <c r="U129" s="66"/>
      <c r="V129" s="66"/>
      <c r="W129" s="66"/>
      <c r="X129" s="66"/>
      <c r="Y129" s="66"/>
    </row>
    <row r="130" spans="1:25" x14ac:dyDescent="0.2">
      <c r="A130" s="75" t="s">
        <v>19</v>
      </c>
      <c r="B130" s="75" t="s">
        <v>21</v>
      </c>
      <c r="C130" s="66" t="s">
        <v>0</v>
      </c>
      <c r="D130" s="66" t="s">
        <v>292</v>
      </c>
      <c r="E130" s="76">
        <f>+IF(ISNUMBER(DATA!F91),DATA!F91,"n/a")</f>
        <v>3902432.68</v>
      </c>
      <c r="F130" s="77">
        <f>+IF(ISNUMBER(DATA!G91),DATA!G91,"n/a")</f>
        <v>3.33013058683383E-2</v>
      </c>
      <c r="G130" s="76">
        <f>+IF(ISNUMBER(DATA!P91),DATA!P91,"n/a")</f>
        <v>12491773.59</v>
      </c>
      <c r="H130" s="77">
        <f>+IF(ISNUMBER(DATA!Q91),DATA!Q91,"n/a")</f>
        <v>4.2679354791943E-2</v>
      </c>
      <c r="I130" s="76">
        <f>+IF(ISNUMBER(DATA!Z91),DATA!Z91,"n/a")</f>
        <v>23377364.210000001</v>
      </c>
      <c r="J130" s="77">
        <f>+IF(ISNUMBER(DATA!AA91),DATA!AA91,"n/a")</f>
        <v>5.3127030267213798E-2</v>
      </c>
      <c r="K130" s="76">
        <f>+IF(ISNUMBER(DATA!AJ91),DATA!AJ91,"n/a")</f>
        <v>45141745.5</v>
      </c>
      <c r="L130" s="77">
        <f>+IF(ISNUMBER(DATA!AK91),DATA!AK91,"n/a")</f>
        <v>3.4609027712179601E-2</v>
      </c>
      <c r="M130" s="97"/>
      <c r="N130" s="97"/>
      <c r="O130" s="98"/>
      <c r="P130" s="67"/>
      <c r="Q130" s="67"/>
      <c r="R130" s="66"/>
      <c r="S130" s="66"/>
      <c r="T130" s="66"/>
      <c r="U130" s="66"/>
      <c r="V130" s="66"/>
      <c r="W130" s="66"/>
      <c r="X130" s="66"/>
      <c r="Y130" s="66"/>
    </row>
    <row r="131" spans="1:25" x14ac:dyDescent="0.2">
      <c r="A131" s="75" t="s">
        <v>19</v>
      </c>
      <c r="B131" s="75" t="s">
        <v>21</v>
      </c>
      <c r="C131" s="66" t="s">
        <v>0</v>
      </c>
      <c r="D131" s="66" t="s">
        <v>293</v>
      </c>
      <c r="E131" s="76">
        <f>+IF(ISNUMBER(DATA!F92),DATA!F92,"n/a")</f>
        <v>344397.67</v>
      </c>
      <c r="F131" s="77">
        <f>+IF(ISNUMBER(DATA!G92),DATA!G92,"n/a")</f>
        <v>0.140150015491777</v>
      </c>
      <c r="G131" s="76">
        <f>+IF(ISNUMBER(DATA!P92),DATA!P92,"n/a")</f>
        <v>985166.1</v>
      </c>
      <c r="H131" s="77">
        <f>+IF(ISNUMBER(DATA!Q92),DATA!Q92,"n/a")</f>
        <v>0.20581603740087301</v>
      </c>
      <c r="I131" s="76">
        <f>+IF(ISNUMBER(DATA!Z92),DATA!Z92,"n/a")</f>
        <v>1855121.39</v>
      </c>
      <c r="J131" s="77">
        <f>+IF(ISNUMBER(DATA!AA92),DATA!AA92,"n/a")</f>
        <v>0.157819753989699</v>
      </c>
      <c r="K131" s="76">
        <f>+IF(ISNUMBER(DATA!AJ92),DATA!AJ92,"n/a")</f>
        <v>3754588.52</v>
      </c>
      <c r="L131" s="77">
        <f>+IF(ISNUMBER(DATA!AK92),DATA!AK92,"n/a")</f>
        <v>0.118192165374819</v>
      </c>
      <c r="M131" s="97"/>
      <c r="N131" s="97"/>
      <c r="O131" s="98"/>
      <c r="P131" s="67"/>
      <c r="Q131" s="67"/>
      <c r="R131" s="66"/>
      <c r="S131" s="66"/>
      <c r="T131" s="66"/>
      <c r="U131" s="66"/>
      <c r="V131" s="66"/>
      <c r="W131" s="66"/>
      <c r="X131" s="66"/>
      <c r="Y131" s="66"/>
    </row>
    <row r="132" spans="1:25" x14ac:dyDescent="0.2">
      <c r="A132" s="75" t="s">
        <v>19</v>
      </c>
      <c r="B132" s="75" t="s">
        <v>21</v>
      </c>
      <c r="C132" s="66" t="s">
        <v>0</v>
      </c>
      <c r="D132" s="66" t="s">
        <v>294</v>
      </c>
      <c r="E132" s="76">
        <f>+IF(ISNUMBER(DATA!F93),DATA!F93,"n/a")</f>
        <v>1849811.26</v>
      </c>
      <c r="F132" s="77">
        <f>+IF(ISNUMBER(DATA!G93),DATA!G93,"n/a")</f>
        <v>2.4179071875727799E-2</v>
      </c>
      <c r="G132" s="76">
        <f>+IF(ISNUMBER(DATA!P93),DATA!P93,"n/a")</f>
        <v>5755520.4100000001</v>
      </c>
      <c r="H132" s="77">
        <f>+IF(ISNUMBER(DATA!Q93),DATA!Q93,"n/a")</f>
        <v>4.5617325283705101E-2</v>
      </c>
      <c r="I132" s="76">
        <f>+IF(ISNUMBER(DATA!Z93),DATA!Z93,"n/a")</f>
        <v>10954840.6</v>
      </c>
      <c r="J132" s="77">
        <f>+IF(ISNUMBER(DATA!AA93),DATA!AA93,"n/a")</f>
        <v>4.1850973189750597E-2</v>
      </c>
      <c r="K132" s="76">
        <f>+IF(ISNUMBER(DATA!AJ93),DATA!AJ93,"n/a")</f>
        <v>21483901.41</v>
      </c>
      <c r="L132" s="77">
        <f>+IF(ISNUMBER(DATA!AK93),DATA!AK93,"n/a")</f>
        <v>7.0357838185285002E-2</v>
      </c>
      <c r="M132" s="97"/>
      <c r="N132" s="97"/>
      <c r="O132" s="98"/>
      <c r="P132" s="67"/>
      <c r="Q132" s="67"/>
      <c r="R132" s="66"/>
      <c r="S132" s="66"/>
      <c r="T132" s="66"/>
      <c r="U132" s="66"/>
      <c r="V132" s="66"/>
      <c r="W132" s="66"/>
      <c r="X132" s="66"/>
      <c r="Y132" s="66"/>
    </row>
    <row r="133" spans="1:25" x14ac:dyDescent="0.2">
      <c r="A133" s="75" t="s">
        <v>19</v>
      </c>
      <c r="B133" s="75" t="s">
        <v>21</v>
      </c>
      <c r="C133" s="66" t="s">
        <v>0</v>
      </c>
      <c r="D133" s="66" t="s">
        <v>295</v>
      </c>
      <c r="E133" s="76">
        <f>+IF(ISNUMBER(DATA!F94),DATA!F94,"n/a")</f>
        <v>1004192.99</v>
      </c>
      <c r="F133" s="77">
        <f>+IF(ISNUMBER(DATA!G94),DATA!G94,"n/a")</f>
        <v>1.58496308688044E-2</v>
      </c>
      <c r="G133" s="76">
        <f>+IF(ISNUMBER(DATA!P94),DATA!P94,"n/a")</f>
        <v>2990234.23</v>
      </c>
      <c r="H133" s="77">
        <f>+IF(ISNUMBER(DATA!Q94),DATA!Q94,"n/a")</f>
        <v>2.9687309768118501E-2</v>
      </c>
      <c r="I133" s="76">
        <f>+IF(ISNUMBER(DATA!Z94),DATA!Z94,"n/a")</f>
        <v>5627489.6299999999</v>
      </c>
      <c r="J133" s="77">
        <f>+IF(ISNUMBER(DATA!AA94),DATA!AA94,"n/a")</f>
        <v>5.4385325273516603E-2</v>
      </c>
      <c r="K133" s="76">
        <f>+IF(ISNUMBER(DATA!AJ94),DATA!AJ94,"n/a")</f>
        <v>11218961.949999999</v>
      </c>
      <c r="L133" s="77">
        <f>+IF(ISNUMBER(DATA!AK94),DATA!AK94,"n/a")</f>
        <v>0.165547598309915</v>
      </c>
      <c r="M133" s="97"/>
      <c r="N133" s="97"/>
      <c r="O133" s="98"/>
      <c r="P133" s="67"/>
      <c r="Q133" s="67"/>
      <c r="R133" s="66"/>
      <c r="S133" s="66"/>
      <c r="T133" s="66"/>
      <c r="U133" s="66"/>
      <c r="V133" s="66"/>
      <c r="W133" s="66"/>
      <c r="X133" s="66"/>
      <c r="Y133" s="66"/>
    </row>
    <row r="134" spans="1:25" x14ac:dyDescent="0.2">
      <c r="A134" s="75" t="s">
        <v>19</v>
      </c>
      <c r="B134" s="75" t="s">
        <v>21</v>
      </c>
      <c r="C134" s="66" t="s">
        <v>0</v>
      </c>
      <c r="D134" s="66" t="s">
        <v>296</v>
      </c>
      <c r="E134" s="76">
        <f>+IF(ISNUMBER(DATA!F95),DATA!F95,"n/a")</f>
        <v>1057363.17</v>
      </c>
      <c r="F134" s="77">
        <f>+IF(ISNUMBER(DATA!G95),DATA!G95,"n/a")</f>
        <v>3.51094755972714E-2</v>
      </c>
      <c r="G134" s="76">
        <f>+IF(ISNUMBER(DATA!P95),DATA!P95,"n/a")</f>
        <v>3268347.81</v>
      </c>
      <c r="H134" s="77">
        <f>+IF(ISNUMBER(DATA!Q95),DATA!Q95,"n/a")</f>
        <v>4.5800164709436701E-2</v>
      </c>
      <c r="I134" s="76">
        <f>+IF(ISNUMBER(DATA!Z95),DATA!Z95,"n/a")</f>
        <v>6029849.9900000002</v>
      </c>
      <c r="J134" s="77">
        <f>+IF(ISNUMBER(DATA!AA95),DATA!AA95,"n/a")</f>
        <v>3.08086294156052E-2</v>
      </c>
      <c r="K134" s="76">
        <f>+IF(ISNUMBER(DATA!AJ95),DATA!AJ95,"n/a")</f>
        <v>12037490.689999999</v>
      </c>
      <c r="L134" s="77">
        <f>+IF(ISNUMBER(DATA!AK95),DATA!AK95,"n/a")</f>
        <v>7.2011783566200693E-2</v>
      </c>
      <c r="M134" s="97"/>
      <c r="N134" s="97"/>
      <c r="O134" s="98"/>
      <c r="P134" s="67"/>
      <c r="Q134" s="67"/>
      <c r="R134" s="66"/>
      <c r="S134" s="66"/>
      <c r="T134" s="66"/>
      <c r="U134" s="66"/>
      <c r="V134" s="66"/>
      <c r="W134" s="66"/>
      <c r="X134" s="66"/>
      <c r="Y134" s="66"/>
    </row>
    <row r="135" spans="1:25" x14ac:dyDescent="0.2">
      <c r="A135" s="75" t="s">
        <v>19</v>
      </c>
      <c r="B135" s="75" t="s">
        <v>21</v>
      </c>
      <c r="C135" s="66" t="s">
        <v>0</v>
      </c>
      <c r="D135" s="66" t="s">
        <v>297</v>
      </c>
      <c r="E135" s="76">
        <f>+IF(ISNUMBER(DATA!F96),DATA!F96,"n/a")</f>
        <v>473206.83</v>
      </c>
      <c r="F135" s="77">
        <f>+IF(ISNUMBER(DATA!G96),DATA!G96,"n/a")</f>
        <v>5.0683232880776898E-2</v>
      </c>
      <c r="G135" s="76">
        <f>+IF(ISNUMBER(DATA!P96),DATA!P96,"n/a")</f>
        <v>1372211.67</v>
      </c>
      <c r="H135" s="77">
        <f>+IF(ISNUMBER(DATA!Q96),DATA!Q96,"n/a")</f>
        <v>0.121155464008286</v>
      </c>
      <c r="I135" s="76">
        <f>+IF(ISNUMBER(DATA!Z96),DATA!Z96,"n/a")</f>
        <v>2635610.38</v>
      </c>
      <c r="J135" s="77">
        <f>+IF(ISNUMBER(DATA!AA96),DATA!AA96,"n/a")</f>
        <v>9.5420969273084896E-2</v>
      </c>
      <c r="K135" s="76">
        <f>+IF(ISNUMBER(DATA!AJ96),DATA!AJ96,"n/a")</f>
        <v>5339742.33</v>
      </c>
      <c r="L135" s="77">
        <f>+IF(ISNUMBER(DATA!AK96),DATA!AK96,"n/a")</f>
        <v>7.8499824514157795E-2</v>
      </c>
      <c r="M135" s="97"/>
      <c r="N135" s="97"/>
      <c r="O135" s="98"/>
      <c r="P135" s="67"/>
      <c r="Q135" s="67"/>
      <c r="R135" s="66"/>
      <c r="S135" s="66"/>
      <c r="T135" s="66"/>
      <c r="U135" s="66"/>
      <c r="V135" s="66"/>
      <c r="W135" s="66"/>
      <c r="X135" s="66"/>
      <c r="Y135" s="66"/>
    </row>
    <row r="136" spans="1:25" x14ac:dyDescent="0.2">
      <c r="A136" s="75" t="s">
        <v>19</v>
      </c>
      <c r="B136" s="75" t="s">
        <v>21</v>
      </c>
      <c r="C136" s="66" t="s">
        <v>0</v>
      </c>
      <c r="D136" s="66" t="s">
        <v>298</v>
      </c>
      <c r="E136" s="76">
        <f>+IF(ISNUMBER(DATA!F97),DATA!F97,"n/a")</f>
        <v>789719.96</v>
      </c>
      <c r="F136" s="77">
        <f>+IF(ISNUMBER(DATA!G97),DATA!G97,"n/a")</f>
        <v>3.9721738155943903E-2</v>
      </c>
      <c r="G136" s="76">
        <f>+IF(ISNUMBER(DATA!P97),DATA!P97,"n/a")</f>
        <v>2278899.83</v>
      </c>
      <c r="H136" s="77">
        <f>+IF(ISNUMBER(DATA!Q97),DATA!Q97,"n/a")</f>
        <v>5.55234852418202E-2</v>
      </c>
      <c r="I136" s="76">
        <f>+IF(ISNUMBER(DATA!Z97),DATA!Z97,"n/a")</f>
        <v>4545471.68</v>
      </c>
      <c r="J136" s="77">
        <f>+IF(ISNUMBER(DATA!AA97),DATA!AA97,"n/a")</f>
        <v>5.0241291754144199E-2</v>
      </c>
      <c r="K136" s="76">
        <f>+IF(ISNUMBER(DATA!AJ97),DATA!AJ97,"n/a")</f>
        <v>9924328.0700000003</v>
      </c>
      <c r="L136" s="77">
        <f>+IF(ISNUMBER(DATA!AK97),DATA!AK97,"n/a")</f>
        <v>7.3454655752682105E-2</v>
      </c>
      <c r="M136" s="97"/>
      <c r="N136" s="97"/>
      <c r="O136" s="98"/>
      <c r="P136" s="67"/>
      <c r="Q136" s="67"/>
      <c r="R136" s="66"/>
      <c r="S136" s="66"/>
      <c r="T136" s="66"/>
      <c r="U136" s="66"/>
      <c r="V136" s="66"/>
      <c r="W136" s="66"/>
      <c r="X136" s="66"/>
      <c r="Y136" s="66"/>
    </row>
    <row r="137" spans="1:25" x14ac:dyDescent="0.2">
      <c r="A137" s="75" t="s">
        <v>19</v>
      </c>
      <c r="B137" s="75" t="s">
        <v>21</v>
      </c>
      <c r="C137" s="66" t="s">
        <v>0</v>
      </c>
      <c r="D137" s="66" t="s">
        <v>299</v>
      </c>
      <c r="E137" s="76">
        <f>+IF(ISNUMBER(DATA!F98),DATA!F98,"n/a")</f>
        <v>4596984.5599999996</v>
      </c>
      <c r="F137" s="77">
        <f>+IF(ISNUMBER(DATA!G98),DATA!G98,"n/a")</f>
        <v>0.18103205890305801</v>
      </c>
      <c r="G137" s="76">
        <f>+IF(ISNUMBER(DATA!P98),DATA!P98,"n/a")</f>
        <v>16839137.32</v>
      </c>
      <c r="H137" s="77">
        <f>+IF(ISNUMBER(DATA!Q98),DATA!Q98,"n/a")</f>
        <v>7.18706415110726E-2</v>
      </c>
      <c r="I137" s="76">
        <f>+IF(ISNUMBER(DATA!Z98),DATA!Z98,"n/a")</f>
        <v>29452793.109999999</v>
      </c>
      <c r="J137" s="77">
        <f>+IF(ISNUMBER(DATA!AA98),DATA!AA98,"n/a")</f>
        <v>4.1749315829080903E-2</v>
      </c>
      <c r="K137" s="76">
        <f>+IF(ISNUMBER(DATA!AJ98),DATA!AJ98,"n/a")</f>
        <v>56313356.109999999</v>
      </c>
      <c r="L137" s="77">
        <f>+IF(ISNUMBER(DATA!AK98),DATA!AK98,"n/a")</f>
        <v>8.7964811168452107E-3</v>
      </c>
      <c r="M137" s="97"/>
      <c r="N137" s="97"/>
      <c r="O137" s="98"/>
      <c r="P137" s="67"/>
      <c r="Q137" s="67"/>
      <c r="R137" s="66"/>
      <c r="S137" s="66"/>
      <c r="T137" s="66"/>
      <c r="U137" s="66"/>
      <c r="V137" s="66"/>
      <c r="W137" s="66"/>
      <c r="X137" s="66"/>
      <c r="Y137" s="66"/>
    </row>
    <row r="138" spans="1:25" x14ac:dyDescent="0.2">
      <c r="A138" s="75" t="s">
        <v>19</v>
      </c>
      <c r="B138" s="75" t="s">
        <v>21</v>
      </c>
      <c r="C138" s="66" t="s">
        <v>0</v>
      </c>
      <c r="D138" s="66" t="s">
        <v>300</v>
      </c>
      <c r="E138" s="76">
        <f>+IF(ISNUMBER(DATA!F99),DATA!F99,"n/a")</f>
        <v>2182270.1</v>
      </c>
      <c r="F138" s="77">
        <f>+IF(ISNUMBER(DATA!G99),DATA!G99,"n/a")</f>
        <v>5.0995761452238497E-2</v>
      </c>
      <c r="G138" s="76">
        <f>+IF(ISNUMBER(DATA!P99),DATA!P99,"n/a")</f>
        <v>6560106.7300000004</v>
      </c>
      <c r="H138" s="77">
        <f>+IF(ISNUMBER(DATA!Q99),DATA!Q99,"n/a")</f>
        <v>4.6112858161148899E-2</v>
      </c>
      <c r="I138" s="76">
        <f>+IF(ISNUMBER(DATA!Z99),DATA!Z99,"n/a")</f>
        <v>12201073.539999999</v>
      </c>
      <c r="J138" s="77">
        <f>+IF(ISNUMBER(DATA!AA99),DATA!AA99,"n/a")</f>
        <v>5.4443241694632799E-2</v>
      </c>
      <c r="K138" s="76">
        <f>+IF(ISNUMBER(DATA!AJ99),DATA!AJ99,"n/a")</f>
        <v>24533589.73</v>
      </c>
      <c r="L138" s="77">
        <f>+IF(ISNUMBER(DATA!AK99),DATA!AK99,"n/a")</f>
        <v>5.4601659242673101E-2</v>
      </c>
      <c r="M138" s="97"/>
      <c r="N138" s="97"/>
      <c r="O138" s="98"/>
      <c r="P138" s="67"/>
      <c r="Q138" s="67"/>
      <c r="R138" s="66"/>
      <c r="S138" s="66"/>
      <c r="T138" s="66"/>
      <c r="U138" s="66"/>
      <c r="V138" s="66"/>
      <c r="W138" s="66"/>
      <c r="X138" s="66"/>
      <c r="Y138" s="66"/>
    </row>
    <row r="139" spans="1:25" x14ac:dyDescent="0.2">
      <c r="A139" s="75" t="s">
        <v>19</v>
      </c>
      <c r="B139" s="75" t="s">
        <v>21</v>
      </c>
      <c r="C139" s="66" t="s">
        <v>0</v>
      </c>
      <c r="D139" s="66" t="s">
        <v>301</v>
      </c>
      <c r="E139" s="76">
        <f>+IF(ISNUMBER(DATA!F100),DATA!F100,"n/a")</f>
        <v>325230.38</v>
      </c>
      <c r="F139" s="77">
        <f>+IF(ISNUMBER(DATA!G100),DATA!G100,"n/a")</f>
        <v>0.16917218334732301</v>
      </c>
      <c r="G139" s="76">
        <f>+IF(ISNUMBER(DATA!P100),DATA!P100,"n/a")</f>
        <v>972165.21</v>
      </c>
      <c r="H139" s="77">
        <f>+IF(ISNUMBER(DATA!Q100),DATA!Q100,"n/a")</f>
        <v>0.26202965855060301</v>
      </c>
      <c r="I139" s="76">
        <f>+IF(ISNUMBER(DATA!Z100),DATA!Z100,"n/a")</f>
        <v>1848540.94</v>
      </c>
      <c r="J139" s="77">
        <f>+IF(ISNUMBER(DATA!AA100),DATA!AA100,"n/a")</f>
        <v>0.186351328011477</v>
      </c>
      <c r="K139" s="76">
        <f>+IF(ISNUMBER(DATA!AJ100),DATA!AJ100,"n/a")</f>
        <v>3693555.14</v>
      </c>
      <c r="L139" s="77">
        <f>+IF(ISNUMBER(DATA!AK100),DATA!AK100,"n/a")</f>
        <v>0.137057651810438</v>
      </c>
      <c r="M139" s="97"/>
      <c r="N139" s="97"/>
      <c r="O139" s="98"/>
      <c r="P139" s="67"/>
      <c r="Q139" s="67"/>
      <c r="R139" s="66"/>
      <c r="S139" s="66"/>
      <c r="T139" s="66"/>
      <c r="U139" s="66"/>
      <c r="V139" s="66"/>
      <c r="W139" s="66"/>
      <c r="X139" s="66"/>
      <c r="Y139" s="66"/>
    </row>
    <row r="140" spans="1:25" x14ac:dyDescent="0.2">
      <c r="A140" s="75" t="s">
        <v>19</v>
      </c>
      <c r="B140" s="75" t="s">
        <v>21</v>
      </c>
      <c r="C140" s="66" t="s">
        <v>0</v>
      </c>
      <c r="D140" s="66" t="s">
        <v>302</v>
      </c>
      <c r="E140" s="76">
        <f>+IF(ISNUMBER(DATA!F101),DATA!F101,"n/a")</f>
        <v>1152625.3799999999</v>
      </c>
      <c r="F140" s="77">
        <f>+IF(ISNUMBER(DATA!G101),DATA!G101,"n/a")</f>
        <v>1.5390312471779801E-2</v>
      </c>
      <c r="G140" s="76">
        <f>+IF(ISNUMBER(DATA!P101),DATA!P101,"n/a")</f>
        <v>3535902.29</v>
      </c>
      <c r="H140" s="77">
        <f>+IF(ISNUMBER(DATA!Q101),DATA!Q101,"n/a")</f>
        <v>2.61876421560201E-2</v>
      </c>
      <c r="I140" s="76">
        <f>+IF(ISNUMBER(DATA!Z101),DATA!Z101,"n/a")</f>
        <v>6750298.0300000003</v>
      </c>
      <c r="J140" s="77">
        <f>+IF(ISNUMBER(DATA!AA101),DATA!AA101,"n/a")</f>
        <v>2.3230294888211801E-2</v>
      </c>
      <c r="K140" s="76">
        <f>+IF(ISNUMBER(DATA!AJ101),DATA!AJ101,"n/a")</f>
        <v>13444277.35</v>
      </c>
      <c r="L140" s="77">
        <f>+IF(ISNUMBER(DATA!AK101),DATA!AK101,"n/a")</f>
        <v>5.08863151327901E-2</v>
      </c>
      <c r="M140" s="97"/>
      <c r="N140" s="97"/>
      <c r="O140" s="98"/>
      <c r="P140" s="67"/>
      <c r="Q140" s="67"/>
      <c r="R140" s="66"/>
      <c r="S140" s="66"/>
      <c r="T140" s="66"/>
      <c r="U140" s="66"/>
      <c r="V140" s="66"/>
      <c r="W140" s="66"/>
      <c r="X140" s="66"/>
      <c r="Y140" s="66"/>
    </row>
    <row r="141" spans="1:25" x14ac:dyDescent="0.2">
      <c r="A141" s="75" t="s">
        <v>19</v>
      </c>
      <c r="B141" s="75" t="s">
        <v>21</v>
      </c>
      <c r="C141" s="66" t="s">
        <v>0</v>
      </c>
      <c r="D141" s="66" t="s">
        <v>303</v>
      </c>
      <c r="E141" s="76">
        <f>+IF(ISNUMBER(DATA!F102),DATA!F102,"n/a")</f>
        <v>579083.48</v>
      </c>
      <c r="F141" s="77">
        <f>+IF(ISNUMBER(DATA!G102),DATA!G102,"n/a")</f>
        <v>2.9098697965523199E-2</v>
      </c>
      <c r="G141" s="76">
        <f>+IF(ISNUMBER(DATA!P102),DATA!P102,"n/a")</f>
        <v>1681318.09</v>
      </c>
      <c r="H141" s="77">
        <f>+IF(ISNUMBER(DATA!Q102),DATA!Q102,"n/a")</f>
        <v>4.6999066310813097E-2</v>
      </c>
      <c r="I141" s="76">
        <f>+IF(ISNUMBER(DATA!Z102),DATA!Z102,"n/a")</f>
        <v>3248116.19</v>
      </c>
      <c r="J141" s="77">
        <f>+IF(ISNUMBER(DATA!AA102),DATA!AA102,"n/a")</f>
        <v>4.6637419911417399E-2</v>
      </c>
      <c r="K141" s="76">
        <f>+IF(ISNUMBER(DATA!AJ102),DATA!AJ102,"n/a")</f>
        <v>6672795.2699999996</v>
      </c>
      <c r="L141" s="77">
        <f>+IF(ISNUMBER(DATA!AK102),DATA!AK102,"n/a")</f>
        <v>4.8704223628608198E-2</v>
      </c>
      <c r="M141" s="97"/>
      <c r="N141" s="97"/>
      <c r="O141" s="98"/>
      <c r="P141" s="67"/>
      <c r="Q141" s="67"/>
      <c r="R141" s="66"/>
      <c r="S141" s="66"/>
      <c r="T141" s="66"/>
      <c r="U141" s="66"/>
      <c r="V141" s="66"/>
      <c r="W141" s="66"/>
      <c r="X141" s="66"/>
      <c r="Y141" s="66"/>
    </row>
    <row r="142" spans="1:25" x14ac:dyDescent="0.2">
      <c r="A142" s="75" t="s">
        <v>19</v>
      </c>
      <c r="B142" s="75" t="s">
        <v>21</v>
      </c>
      <c r="C142" s="66" t="s">
        <v>0</v>
      </c>
      <c r="D142" s="66" t="s">
        <v>304</v>
      </c>
      <c r="E142" s="76">
        <f>+IF(ISNUMBER(DATA!F103),DATA!F103,"n/a")</f>
        <v>1849434.02</v>
      </c>
      <c r="F142" s="77">
        <f>+IF(ISNUMBER(DATA!G103),DATA!G103,"n/a")</f>
        <v>7.8461493757852704E-2</v>
      </c>
      <c r="G142" s="76">
        <f>+IF(ISNUMBER(DATA!P103),DATA!P103,"n/a")</f>
        <v>6009471.4400000004</v>
      </c>
      <c r="H142" s="77">
        <f>+IF(ISNUMBER(DATA!Q103),DATA!Q103,"n/a")</f>
        <v>6.7332978236261899E-3</v>
      </c>
      <c r="I142" s="76">
        <f>+IF(ISNUMBER(DATA!Z103),DATA!Z103,"n/a")</f>
        <v>11085059.779999999</v>
      </c>
      <c r="J142" s="77">
        <f>+IF(ISNUMBER(DATA!AA103),DATA!AA103,"n/a")</f>
        <v>-1.7611471751857202E-2</v>
      </c>
      <c r="K142" s="76">
        <f>+IF(ISNUMBER(DATA!AJ103),DATA!AJ103,"n/a")</f>
        <v>21785301.52</v>
      </c>
      <c r="L142" s="77">
        <f>+IF(ISNUMBER(DATA!AK103),DATA!AK103,"n/a")</f>
        <v>-2.5453415044141E-2</v>
      </c>
      <c r="M142" s="97"/>
      <c r="N142" s="97"/>
      <c r="O142" s="98"/>
      <c r="P142" s="67"/>
      <c r="Q142" s="67"/>
      <c r="R142" s="66"/>
      <c r="S142" s="66"/>
      <c r="T142" s="66"/>
      <c r="U142" s="66"/>
      <c r="V142" s="66"/>
      <c r="W142" s="66"/>
      <c r="X142" s="66"/>
      <c r="Y142" s="66"/>
    </row>
    <row r="143" spans="1:25" x14ac:dyDescent="0.2">
      <c r="A143" s="75" t="s">
        <v>19</v>
      </c>
      <c r="B143" s="75" t="s">
        <v>21</v>
      </c>
      <c r="C143" s="66" t="s">
        <v>0</v>
      </c>
      <c r="D143" s="66" t="s">
        <v>305</v>
      </c>
      <c r="E143" s="76">
        <f>+IF(ISNUMBER(DATA!F104),DATA!F104,"n/a")</f>
        <v>1569913.15</v>
      </c>
      <c r="F143" s="77">
        <f>+IF(ISNUMBER(DATA!G104),DATA!G104,"n/a")</f>
        <v>7.3529772979793004E-2</v>
      </c>
      <c r="G143" s="76">
        <f>+IF(ISNUMBER(DATA!P104),DATA!P104,"n/a")</f>
        <v>4945118.33</v>
      </c>
      <c r="H143" s="77">
        <f>+IF(ISNUMBER(DATA!Q104),DATA!Q104,"n/a")</f>
        <v>7.5406885518728303E-2</v>
      </c>
      <c r="I143" s="76">
        <f>+IF(ISNUMBER(DATA!Z104),DATA!Z104,"n/a")</f>
        <v>9208340.0099999998</v>
      </c>
      <c r="J143" s="77">
        <f>+IF(ISNUMBER(DATA!AA104),DATA!AA104,"n/a")</f>
        <v>7.1964280498181904E-2</v>
      </c>
      <c r="K143" s="76">
        <f>+IF(ISNUMBER(DATA!AJ104),DATA!AJ104,"n/a")</f>
        <v>17473431.420000002</v>
      </c>
      <c r="L143" s="77">
        <f>+IF(ISNUMBER(DATA!AK104),DATA!AK104,"n/a")</f>
        <v>6.4489345414357899E-2</v>
      </c>
      <c r="M143" s="97"/>
      <c r="N143" s="97"/>
      <c r="O143" s="98"/>
      <c r="P143" s="67"/>
      <c r="Q143" s="67"/>
      <c r="R143" s="66"/>
      <c r="S143" s="66"/>
      <c r="T143" s="66"/>
      <c r="U143" s="66"/>
      <c r="V143" s="66"/>
      <c r="W143" s="66"/>
      <c r="X143" s="66"/>
      <c r="Y143" s="66"/>
    </row>
    <row r="144" spans="1:25" x14ac:dyDescent="0.2">
      <c r="A144" s="75" t="s">
        <v>19</v>
      </c>
      <c r="B144" s="75" t="s">
        <v>21</v>
      </c>
      <c r="C144" s="66" t="s">
        <v>0</v>
      </c>
      <c r="D144" s="66" t="s">
        <v>306</v>
      </c>
      <c r="E144" s="76">
        <f>+IF(ISNUMBER(DATA!F105),DATA!F105,"n/a")</f>
        <v>1059011.46</v>
      </c>
      <c r="F144" s="77">
        <f>+IF(ISNUMBER(DATA!G105),DATA!G105,"n/a")</f>
        <v>1.6217299567916399E-2</v>
      </c>
      <c r="G144" s="76">
        <f>+IF(ISNUMBER(DATA!P105),DATA!P105,"n/a")</f>
        <v>3508314</v>
      </c>
      <c r="H144" s="77">
        <f>+IF(ISNUMBER(DATA!Q105),DATA!Q105,"n/a")</f>
        <v>1.13838038849556E-2</v>
      </c>
      <c r="I144" s="76">
        <f>+IF(ISNUMBER(DATA!Z105),DATA!Z105,"n/a")</f>
        <v>6514599.5499999998</v>
      </c>
      <c r="J144" s="77">
        <f>+IF(ISNUMBER(DATA!AA105),DATA!AA105,"n/a")</f>
        <v>-1.1596658818902601E-3</v>
      </c>
      <c r="K144" s="76">
        <f>+IF(ISNUMBER(DATA!AJ105),DATA!AJ105,"n/a")</f>
        <v>13019430.91</v>
      </c>
      <c r="L144" s="77">
        <f>+IF(ISNUMBER(DATA!AK105),DATA!AK105,"n/a")</f>
        <v>2.1476375653570599E-2</v>
      </c>
      <c r="M144" s="97"/>
      <c r="N144" s="97"/>
      <c r="O144" s="98"/>
      <c r="P144" s="67"/>
      <c r="Q144" s="67"/>
      <c r="R144" s="66"/>
      <c r="S144" s="66"/>
      <c r="T144" s="66"/>
      <c r="U144" s="66"/>
      <c r="V144" s="66"/>
      <c r="W144" s="66"/>
      <c r="X144" s="66"/>
      <c r="Y144" s="66"/>
    </row>
    <row r="145" spans="1:25" x14ac:dyDescent="0.2">
      <c r="A145" s="75" t="s">
        <v>19</v>
      </c>
      <c r="B145" s="75" t="s">
        <v>21</v>
      </c>
      <c r="C145" s="66" t="s">
        <v>0</v>
      </c>
      <c r="D145" s="66" t="s">
        <v>307</v>
      </c>
      <c r="E145" s="76">
        <f>+IF(ISNUMBER(DATA!F106),DATA!F106,"n/a")</f>
        <v>1141088.97</v>
      </c>
      <c r="F145" s="77">
        <f>+IF(ISNUMBER(DATA!G106),DATA!G106,"n/a")</f>
        <v>0.101551425311852</v>
      </c>
      <c r="G145" s="76">
        <f>+IF(ISNUMBER(DATA!P106),DATA!P106,"n/a")</f>
        <v>3651014.38</v>
      </c>
      <c r="H145" s="77">
        <f>+IF(ISNUMBER(DATA!Q106),DATA!Q106,"n/a")</f>
        <v>0.114711028363709</v>
      </c>
      <c r="I145" s="76">
        <f>+IF(ISNUMBER(DATA!Z106),DATA!Z106,"n/a")</f>
        <v>6872656.5999999996</v>
      </c>
      <c r="J145" s="77">
        <f>+IF(ISNUMBER(DATA!AA106),DATA!AA106,"n/a")</f>
        <v>0.12886107682400899</v>
      </c>
      <c r="K145" s="76">
        <f>+IF(ISNUMBER(DATA!AJ106),DATA!AJ106,"n/a")</f>
        <v>13366669.17</v>
      </c>
      <c r="L145" s="77">
        <f>+IF(ISNUMBER(DATA!AK106),DATA!AK106,"n/a")</f>
        <v>6.2891822439729198E-2</v>
      </c>
      <c r="M145" s="97"/>
      <c r="N145" s="97"/>
      <c r="O145" s="98"/>
      <c r="P145" s="67"/>
      <c r="Q145" s="67"/>
      <c r="R145" s="66"/>
      <c r="S145" s="66"/>
      <c r="T145" s="66"/>
      <c r="U145" s="66"/>
      <c r="V145" s="66"/>
      <c r="W145" s="66"/>
      <c r="X145" s="66"/>
      <c r="Y145" s="66"/>
    </row>
    <row r="146" spans="1:25" x14ac:dyDescent="0.2">
      <c r="A146" s="75" t="s">
        <v>19</v>
      </c>
      <c r="B146" s="75" t="s">
        <v>21</v>
      </c>
      <c r="C146" s="66" t="s">
        <v>0</v>
      </c>
      <c r="D146" s="66" t="s">
        <v>308</v>
      </c>
      <c r="E146" s="76">
        <f>+IF(ISNUMBER(DATA!F107),DATA!F107,"n/a")</f>
        <v>874524.19</v>
      </c>
      <c r="F146" s="77">
        <f>+IF(ISNUMBER(DATA!G107),DATA!G107,"n/a")</f>
        <v>-1.3946136812096801E-2</v>
      </c>
      <c r="G146" s="76">
        <f>+IF(ISNUMBER(DATA!P107),DATA!P107,"n/a")</f>
        <v>2571840.4500000002</v>
      </c>
      <c r="H146" s="77">
        <f>+IF(ISNUMBER(DATA!Q107),DATA!Q107,"n/a")</f>
        <v>-1.78679912910648E-2</v>
      </c>
      <c r="I146" s="76">
        <f>+IF(ISNUMBER(DATA!Z107),DATA!Z107,"n/a")</f>
        <v>4871058.33</v>
      </c>
      <c r="J146" s="77">
        <f>+IF(ISNUMBER(DATA!AA107),DATA!AA107,"n/a")</f>
        <v>-3.8643447691276298E-2</v>
      </c>
      <c r="K146" s="76">
        <f>+IF(ISNUMBER(DATA!AJ107),DATA!AJ107,"n/a")</f>
        <v>9813012.1199999992</v>
      </c>
      <c r="L146" s="77">
        <f>+IF(ISNUMBER(DATA!AK107),DATA!AK107,"n/a")</f>
        <v>-2.4650252193098798E-2</v>
      </c>
      <c r="M146" s="97"/>
      <c r="N146" s="97"/>
      <c r="O146" s="98"/>
      <c r="P146" s="67"/>
      <c r="Q146" s="67"/>
      <c r="R146" s="66"/>
      <c r="S146" s="66"/>
      <c r="T146" s="66"/>
      <c r="U146" s="66"/>
      <c r="V146" s="66"/>
      <c r="W146" s="66"/>
      <c r="X146" s="66"/>
      <c r="Y146" s="66"/>
    </row>
    <row r="147" spans="1:25" x14ac:dyDescent="0.2">
      <c r="A147" s="75" t="s">
        <v>19</v>
      </c>
      <c r="B147" s="75" t="s">
        <v>21</v>
      </c>
      <c r="C147" s="66" t="s">
        <v>0</v>
      </c>
      <c r="D147" s="66" t="s">
        <v>309</v>
      </c>
      <c r="E147" s="76">
        <f>+IF(ISNUMBER(DATA!F108),DATA!F108,"n/a")</f>
        <v>827666.55</v>
      </c>
      <c r="F147" s="77">
        <f>+IF(ISNUMBER(DATA!G108),DATA!G108,"n/a")</f>
        <v>9.65475401187076E-2</v>
      </c>
      <c r="G147" s="76">
        <f>+IF(ISNUMBER(DATA!P108),DATA!P108,"n/a")</f>
        <v>2412330.56</v>
      </c>
      <c r="H147" s="77">
        <f>+IF(ISNUMBER(DATA!Q108),DATA!Q108,"n/a")</f>
        <v>3.8018214551253302E-2</v>
      </c>
      <c r="I147" s="76">
        <f>+IF(ISNUMBER(DATA!Z108),DATA!Z108,"n/a")</f>
        <v>4566594.17</v>
      </c>
      <c r="J147" s="77">
        <f>+IF(ISNUMBER(DATA!AA108),DATA!AA108,"n/a")</f>
        <v>3.4821904866792499E-3</v>
      </c>
      <c r="K147" s="76">
        <f>+IF(ISNUMBER(DATA!AJ108),DATA!AJ108,"n/a")</f>
        <v>9186145.3800000008</v>
      </c>
      <c r="L147" s="77">
        <f>+IF(ISNUMBER(DATA!AK108),DATA!AK108,"n/a")</f>
        <v>3.6288474983654502E-3</v>
      </c>
      <c r="M147" s="97"/>
      <c r="N147" s="97"/>
      <c r="O147" s="98"/>
      <c r="P147" s="67"/>
      <c r="Q147" s="67"/>
      <c r="R147" s="66"/>
      <c r="S147" s="66"/>
      <c r="T147" s="66"/>
      <c r="U147" s="66"/>
      <c r="V147" s="66"/>
      <c r="W147" s="66"/>
      <c r="X147" s="66"/>
      <c r="Y147" s="66"/>
    </row>
    <row r="148" spans="1:25" x14ac:dyDescent="0.2">
      <c r="A148" s="75" t="s">
        <v>19</v>
      </c>
      <c r="B148" s="75" t="s">
        <v>21</v>
      </c>
      <c r="C148" s="66" t="s">
        <v>0</v>
      </c>
      <c r="D148" s="66" t="s">
        <v>310</v>
      </c>
      <c r="E148" s="76">
        <f>+IF(ISNUMBER(DATA!F109),DATA!F109,"n/a")</f>
        <v>577820.76</v>
      </c>
      <c r="F148" s="77">
        <f>+IF(ISNUMBER(DATA!G109),DATA!G109,"n/a")</f>
        <v>2.5231662892094098E-2</v>
      </c>
      <c r="G148" s="76">
        <f>+IF(ISNUMBER(DATA!P109),DATA!P109,"n/a")</f>
        <v>1660907.97</v>
      </c>
      <c r="H148" s="77">
        <f>+IF(ISNUMBER(DATA!Q109),DATA!Q109,"n/a")</f>
        <v>8.8126949269569394E-3</v>
      </c>
      <c r="I148" s="76">
        <f>+IF(ISNUMBER(DATA!Z109),DATA!Z109,"n/a")</f>
        <v>3190267.32</v>
      </c>
      <c r="J148" s="77">
        <f>+IF(ISNUMBER(DATA!AA109),DATA!AA109,"n/a")</f>
        <v>-1.6085375488541501E-2</v>
      </c>
      <c r="K148" s="76">
        <f>+IF(ISNUMBER(DATA!AJ109),DATA!AJ109,"n/a")</f>
        <v>6668733.6699999999</v>
      </c>
      <c r="L148" s="77">
        <f>+IF(ISNUMBER(DATA!AK109),DATA!AK109,"n/a")</f>
        <v>1.21530983514796E-3</v>
      </c>
      <c r="M148" s="97"/>
      <c r="N148" s="97"/>
      <c r="O148" s="98"/>
      <c r="P148" s="67"/>
      <c r="Q148" s="67"/>
      <c r="R148" s="66"/>
      <c r="S148" s="66"/>
      <c r="T148" s="66"/>
      <c r="U148" s="66"/>
      <c r="V148" s="66"/>
      <c r="W148" s="66"/>
      <c r="X148" s="66"/>
      <c r="Y148" s="66"/>
    </row>
    <row r="149" spans="1:25" x14ac:dyDescent="0.2">
      <c r="A149" s="75" t="s">
        <v>19</v>
      </c>
      <c r="B149" s="75" t="s">
        <v>21</v>
      </c>
      <c r="C149" s="66" t="s">
        <v>0</v>
      </c>
      <c r="D149" s="66" t="s">
        <v>311</v>
      </c>
      <c r="E149" s="76">
        <f>+IF(ISNUMBER(DATA!F110),DATA!F110,"n/a")</f>
        <v>1089822.78</v>
      </c>
      <c r="F149" s="77">
        <f>+IF(ISNUMBER(DATA!G110),DATA!G110,"n/a")</f>
        <v>-2.5958506584982301E-3</v>
      </c>
      <c r="G149" s="76">
        <f>+IF(ISNUMBER(DATA!P110),DATA!P110,"n/a")</f>
        <v>3471497.2</v>
      </c>
      <c r="H149" s="77">
        <f>+IF(ISNUMBER(DATA!Q110),DATA!Q110,"n/a")</f>
        <v>1.28013880842972E-2</v>
      </c>
      <c r="I149" s="76">
        <f>+IF(ISNUMBER(DATA!Z110),DATA!Z110,"n/a")</f>
        <v>6408779.9199999999</v>
      </c>
      <c r="J149" s="77">
        <f>+IF(ISNUMBER(DATA!AA110),DATA!AA110,"n/a")</f>
        <v>1.8693173677633301E-2</v>
      </c>
      <c r="K149" s="76">
        <f>+IF(ISNUMBER(DATA!AJ110),DATA!AJ110,"n/a")</f>
        <v>12637928.65</v>
      </c>
      <c r="L149" s="77">
        <f>+IF(ISNUMBER(DATA!AK110),DATA!AK110,"n/a")</f>
        <v>3.09496385494057E-2</v>
      </c>
      <c r="M149" s="97"/>
      <c r="N149" s="97"/>
      <c r="O149" s="98"/>
      <c r="P149" s="67"/>
      <c r="Q149" s="67"/>
      <c r="R149" s="66"/>
      <c r="S149" s="66"/>
      <c r="T149" s="66"/>
      <c r="U149" s="66"/>
      <c r="V149" s="66"/>
      <c r="W149" s="66"/>
      <c r="X149" s="66"/>
      <c r="Y149" s="66"/>
    </row>
    <row r="150" spans="1:25" x14ac:dyDescent="0.2">
      <c r="A150" s="75" t="s">
        <v>19</v>
      </c>
      <c r="B150" s="75" t="s">
        <v>21</v>
      </c>
      <c r="C150" s="66" t="s">
        <v>0</v>
      </c>
      <c r="D150" s="66" t="s">
        <v>312</v>
      </c>
      <c r="E150" s="76">
        <f>+IF(ISNUMBER(DATA!F111),DATA!F111,"n/a")</f>
        <v>579238.68000000005</v>
      </c>
      <c r="F150" s="77">
        <f>+IF(ISNUMBER(DATA!G111),DATA!G111,"n/a")</f>
        <v>0.11350717033815</v>
      </c>
      <c r="G150" s="76">
        <f>+IF(ISNUMBER(DATA!P111),DATA!P111,"n/a")</f>
        <v>1787432.46</v>
      </c>
      <c r="H150" s="77">
        <f>+IF(ISNUMBER(DATA!Q111),DATA!Q111,"n/a")</f>
        <v>0.14887156238694399</v>
      </c>
      <c r="I150" s="76">
        <f>+IF(ISNUMBER(DATA!Z111),DATA!Z111,"n/a")</f>
        <v>3315738.45</v>
      </c>
      <c r="J150" s="77">
        <f>+IF(ISNUMBER(DATA!AA111),DATA!AA111,"n/a")</f>
        <v>9.8980739913869395E-2</v>
      </c>
      <c r="K150" s="76">
        <f>+IF(ISNUMBER(DATA!AJ111),DATA!AJ111,"n/a")</f>
        <v>6550494.4500000002</v>
      </c>
      <c r="L150" s="77">
        <f>+IF(ISNUMBER(DATA!AK111),DATA!AK111,"n/a")</f>
        <v>8.9472750608545606E-2</v>
      </c>
      <c r="M150" s="97"/>
      <c r="N150" s="97"/>
      <c r="O150" s="98"/>
      <c r="P150" s="67"/>
      <c r="Q150" s="67"/>
      <c r="R150" s="66"/>
      <c r="S150" s="66"/>
      <c r="T150" s="66"/>
      <c r="U150" s="66"/>
      <c r="V150" s="66"/>
      <c r="W150" s="66"/>
      <c r="X150" s="66"/>
      <c r="Y150" s="66"/>
    </row>
    <row r="151" spans="1:25" x14ac:dyDescent="0.2">
      <c r="A151" s="75" t="s">
        <v>19</v>
      </c>
      <c r="B151" s="75" t="s">
        <v>21</v>
      </c>
      <c r="C151" s="66" t="s">
        <v>0</v>
      </c>
      <c r="D151" s="66" t="s">
        <v>313</v>
      </c>
      <c r="E151" s="76">
        <f>+IF(ISNUMBER(DATA!F112),DATA!F112,"n/a")</f>
        <v>960639.09</v>
      </c>
      <c r="F151" s="77">
        <f>+IF(ISNUMBER(DATA!G112),DATA!G112,"n/a")</f>
        <v>2.5426456399105998E-2</v>
      </c>
      <c r="G151" s="76">
        <f>+IF(ISNUMBER(DATA!P112),DATA!P112,"n/a")</f>
        <v>3081685.9</v>
      </c>
      <c r="H151" s="77">
        <f>+IF(ISNUMBER(DATA!Q112),DATA!Q112,"n/a")</f>
        <v>3.9175812494827003E-2</v>
      </c>
      <c r="I151" s="76">
        <f>+IF(ISNUMBER(DATA!Z112),DATA!Z112,"n/a")</f>
        <v>5716900.0899999999</v>
      </c>
      <c r="J151" s="77">
        <f>+IF(ISNUMBER(DATA!AA112),DATA!AA112,"n/a")</f>
        <v>4.2464713457127497E-2</v>
      </c>
      <c r="K151" s="76">
        <f>+IF(ISNUMBER(DATA!AJ112),DATA!AJ112,"n/a")</f>
        <v>11008523.52</v>
      </c>
      <c r="L151" s="77">
        <f>+IF(ISNUMBER(DATA!AK112),DATA!AK112,"n/a")</f>
        <v>4.57795833258805E-3</v>
      </c>
      <c r="M151" s="97"/>
      <c r="N151" s="97"/>
      <c r="O151" s="98"/>
      <c r="P151" s="67"/>
      <c r="Q151" s="67"/>
      <c r="R151" s="66"/>
      <c r="S151" s="66"/>
      <c r="T151" s="66"/>
      <c r="U151" s="66"/>
      <c r="V151" s="66"/>
      <c r="W151" s="66"/>
      <c r="X151" s="66"/>
      <c r="Y151" s="66"/>
    </row>
    <row r="152" spans="1:25" x14ac:dyDescent="0.2">
      <c r="A152" s="75" t="s">
        <v>19</v>
      </c>
      <c r="B152" s="75" t="s">
        <v>21</v>
      </c>
      <c r="C152" s="66" t="s">
        <v>0</v>
      </c>
      <c r="D152" s="66" t="s">
        <v>314</v>
      </c>
      <c r="E152" s="76">
        <f>+IF(ISNUMBER(DATA!F113),DATA!F113,"n/a")</f>
        <v>2352259.64</v>
      </c>
      <c r="F152" s="77">
        <f>+IF(ISNUMBER(DATA!G113),DATA!G113,"n/a")</f>
        <v>8.4955322267397896E-5</v>
      </c>
      <c r="G152" s="76">
        <f>+IF(ISNUMBER(DATA!P113),DATA!P113,"n/a")</f>
        <v>7601402.0099999998</v>
      </c>
      <c r="H152" s="77">
        <f>+IF(ISNUMBER(DATA!Q113),DATA!Q113,"n/a")</f>
        <v>1.7811243493546399E-2</v>
      </c>
      <c r="I152" s="76">
        <f>+IF(ISNUMBER(DATA!Z113),DATA!Z113,"n/a")</f>
        <v>14382634.640000001</v>
      </c>
      <c r="J152" s="77">
        <f>+IF(ISNUMBER(DATA!AA113),DATA!AA113,"n/a")</f>
        <v>2.6979406498387499E-2</v>
      </c>
      <c r="K152" s="76">
        <f>+IF(ISNUMBER(DATA!AJ113),DATA!AJ113,"n/a")</f>
        <v>28187472.68</v>
      </c>
      <c r="L152" s="77">
        <f>+IF(ISNUMBER(DATA!AK113),DATA!AK113,"n/a")</f>
        <v>2.6893125104505401E-2</v>
      </c>
      <c r="M152" s="97"/>
      <c r="N152" s="97"/>
      <c r="O152" s="98"/>
      <c r="P152" s="67"/>
      <c r="Q152" s="67"/>
      <c r="R152" s="66"/>
      <c r="S152" s="66"/>
      <c r="T152" s="66"/>
      <c r="U152" s="66"/>
      <c r="V152" s="66"/>
      <c r="W152" s="66"/>
      <c r="X152" s="66"/>
      <c r="Y152" s="66"/>
    </row>
    <row r="153" spans="1:25" x14ac:dyDescent="0.2">
      <c r="A153" s="75" t="s">
        <v>19</v>
      </c>
      <c r="B153" s="75" t="s">
        <v>21</v>
      </c>
      <c r="C153" s="66" t="s">
        <v>0</v>
      </c>
      <c r="D153" s="66" t="s">
        <v>315</v>
      </c>
      <c r="E153" s="76">
        <f>+IF(ISNUMBER(DATA!F114),DATA!F114,"n/a")</f>
        <v>1504822.25</v>
      </c>
      <c r="F153" s="77">
        <f>+IF(ISNUMBER(DATA!G114),DATA!G114,"n/a")</f>
        <v>2.9711211195504999E-2</v>
      </c>
      <c r="G153" s="76">
        <f>+IF(ISNUMBER(DATA!P114),DATA!P114,"n/a")</f>
        <v>4742951.3899999997</v>
      </c>
      <c r="H153" s="77">
        <f>+IF(ISNUMBER(DATA!Q114),DATA!Q114,"n/a")</f>
        <v>3.6200569894306998E-2</v>
      </c>
      <c r="I153" s="76">
        <f>+IF(ISNUMBER(DATA!Z114),DATA!Z114,"n/a")</f>
        <v>8938620.4800000004</v>
      </c>
      <c r="J153" s="77">
        <f>+IF(ISNUMBER(DATA!AA114),DATA!AA114,"n/a")</f>
        <v>6.5020550705559496E-2</v>
      </c>
      <c r="K153" s="76">
        <f>+IF(ISNUMBER(DATA!AJ114),DATA!AJ114,"n/a")</f>
        <v>17550865.629999999</v>
      </c>
      <c r="L153" s="77">
        <f>+IF(ISNUMBER(DATA!AK114),DATA!AK114,"n/a")</f>
        <v>2.8532604230361702E-2</v>
      </c>
      <c r="M153" s="97"/>
      <c r="N153" s="97"/>
      <c r="O153" s="98"/>
      <c r="P153" s="67"/>
      <c r="Q153" s="67"/>
      <c r="R153" s="66"/>
      <c r="S153" s="66"/>
      <c r="T153" s="66"/>
      <c r="U153" s="66"/>
      <c r="V153" s="66"/>
      <c r="W153" s="66"/>
      <c r="X153" s="66"/>
      <c r="Y153" s="66"/>
    </row>
    <row r="154" spans="1:25" x14ac:dyDescent="0.2">
      <c r="A154" s="75" t="s">
        <v>19</v>
      </c>
      <c r="B154" s="75" t="s">
        <v>21</v>
      </c>
      <c r="C154" s="66" t="s">
        <v>0</v>
      </c>
      <c r="D154" s="66" t="s">
        <v>316</v>
      </c>
      <c r="E154" s="76">
        <f>+IF(ISNUMBER(DATA!F115),DATA!F115,"n/a")</f>
        <v>1284029.21</v>
      </c>
      <c r="F154" s="77">
        <f>+IF(ISNUMBER(DATA!G115),DATA!G115,"n/a")</f>
        <v>1.1863187672269E-2</v>
      </c>
      <c r="G154" s="76">
        <f>+IF(ISNUMBER(DATA!P115),DATA!P115,"n/a")</f>
        <v>3763179.15</v>
      </c>
      <c r="H154" s="77">
        <f>+IF(ISNUMBER(DATA!Q115),DATA!Q115,"n/a")</f>
        <v>6.7428521710271097E-2</v>
      </c>
      <c r="I154" s="76">
        <f>+IF(ISNUMBER(DATA!Z115),DATA!Z115,"n/a")</f>
        <v>7291942.5700000003</v>
      </c>
      <c r="J154" s="77">
        <f>+IF(ISNUMBER(DATA!AA115),DATA!AA115,"n/a")</f>
        <v>6.6393053188345902E-2</v>
      </c>
      <c r="K154" s="76">
        <f>+IF(ISNUMBER(DATA!AJ115),DATA!AJ115,"n/a")</f>
        <v>15015029.99</v>
      </c>
      <c r="L154" s="77">
        <f>+IF(ISNUMBER(DATA!AK115),DATA!AK115,"n/a")</f>
        <v>6.5338952931753805E-2</v>
      </c>
      <c r="M154" s="97"/>
      <c r="N154" s="97"/>
      <c r="O154" s="98"/>
      <c r="P154" s="67"/>
      <c r="Q154" s="67"/>
      <c r="R154" s="66"/>
      <c r="S154" s="66"/>
      <c r="T154" s="66"/>
      <c r="U154" s="66"/>
      <c r="V154" s="66"/>
      <c r="W154" s="66"/>
      <c r="X154" s="66"/>
      <c r="Y154" s="66"/>
    </row>
    <row r="155" spans="1:25" x14ac:dyDescent="0.2">
      <c r="A155" s="75" t="s">
        <v>19</v>
      </c>
      <c r="B155" s="75" t="s">
        <v>21</v>
      </c>
      <c r="C155" s="66" t="s">
        <v>0</v>
      </c>
      <c r="D155" s="66" t="s">
        <v>317</v>
      </c>
      <c r="E155" s="76">
        <f>+IF(ISNUMBER(DATA!F116),DATA!F116,"n/a")</f>
        <v>915190.55</v>
      </c>
      <c r="F155" s="77">
        <f>+IF(ISNUMBER(DATA!G116),DATA!G116,"n/a")</f>
        <v>3.6648097425266798E-2</v>
      </c>
      <c r="G155" s="76">
        <f>+IF(ISNUMBER(DATA!P116),DATA!P116,"n/a")</f>
        <v>2841232.37</v>
      </c>
      <c r="H155" s="77">
        <f>+IF(ISNUMBER(DATA!Q116),DATA!Q116,"n/a")</f>
        <v>5.8258579215396802E-2</v>
      </c>
      <c r="I155" s="76">
        <f>+IF(ISNUMBER(DATA!Z116),DATA!Z116,"n/a")</f>
        <v>5263535</v>
      </c>
      <c r="J155" s="77">
        <f>+IF(ISNUMBER(DATA!AA116),DATA!AA116,"n/a")</f>
        <v>4.3970416643631202E-2</v>
      </c>
      <c r="K155" s="76">
        <f>+IF(ISNUMBER(DATA!AJ116),DATA!AJ116,"n/a")</f>
        <v>10160912.41</v>
      </c>
      <c r="L155" s="77">
        <f>+IF(ISNUMBER(DATA!AK116),DATA!AK116,"n/a")</f>
        <v>4.8661530334426897E-2</v>
      </c>
      <c r="M155" s="97"/>
      <c r="N155" s="97"/>
      <c r="O155" s="98"/>
      <c r="P155" s="67"/>
      <c r="Q155" s="67"/>
      <c r="R155" s="66"/>
      <c r="S155" s="66"/>
      <c r="T155" s="66"/>
      <c r="U155" s="66"/>
      <c r="V155" s="66"/>
      <c r="W155" s="66"/>
      <c r="X155" s="66"/>
      <c r="Y155" s="66"/>
    </row>
    <row r="156" spans="1:25" x14ac:dyDescent="0.2">
      <c r="A156" s="75" t="s">
        <v>19</v>
      </c>
      <c r="B156" s="75" t="s">
        <v>21</v>
      </c>
      <c r="C156" s="66" t="s">
        <v>0</v>
      </c>
      <c r="D156" s="66" t="s">
        <v>318</v>
      </c>
      <c r="E156" s="76">
        <f>+IF(ISNUMBER(DATA!F117),DATA!F117,"n/a")</f>
        <v>1510955.73</v>
      </c>
      <c r="F156" s="77">
        <f>+IF(ISNUMBER(DATA!G117),DATA!G117,"n/a")</f>
        <v>3.6515060178459E-2</v>
      </c>
      <c r="G156" s="76">
        <f>+IF(ISNUMBER(DATA!P117),DATA!P117,"n/a")</f>
        <v>4690392.07</v>
      </c>
      <c r="H156" s="77">
        <f>+IF(ISNUMBER(DATA!Q117),DATA!Q117,"n/a")</f>
        <v>4.80850661993628E-2</v>
      </c>
      <c r="I156" s="76">
        <f>+IF(ISNUMBER(DATA!Z117),DATA!Z117,"n/a")</f>
        <v>8792012.6600000001</v>
      </c>
      <c r="J156" s="77">
        <f>+IF(ISNUMBER(DATA!AA117),DATA!AA117,"n/a")</f>
        <v>2.3844585217929499E-2</v>
      </c>
      <c r="K156" s="76">
        <f>+IF(ISNUMBER(DATA!AJ117),DATA!AJ117,"n/a")</f>
        <v>17344261.629999999</v>
      </c>
      <c r="L156" s="77">
        <f>+IF(ISNUMBER(DATA!AK117),DATA!AK117,"n/a")</f>
        <v>4.5724394421585497E-2</v>
      </c>
      <c r="M156" s="97"/>
      <c r="N156" s="97"/>
      <c r="O156" s="98"/>
      <c r="P156" s="67"/>
      <c r="Q156" s="67"/>
      <c r="R156" s="66"/>
      <c r="S156" s="66"/>
      <c r="T156" s="66"/>
      <c r="U156" s="66"/>
      <c r="V156" s="66"/>
      <c r="W156" s="66"/>
      <c r="X156" s="66"/>
      <c r="Y156" s="66"/>
    </row>
    <row r="157" spans="1:25" x14ac:dyDescent="0.2">
      <c r="A157" s="75" t="s">
        <v>19</v>
      </c>
      <c r="B157" s="75" t="s">
        <v>21</v>
      </c>
      <c r="C157" s="66" t="s">
        <v>0</v>
      </c>
      <c r="D157" s="66" t="s">
        <v>344</v>
      </c>
      <c r="E157" s="76">
        <f>+IF(ISNUMBER(DATA!F118),DATA!F118,"n/a")</f>
        <v>512096.35</v>
      </c>
      <c r="F157" s="77">
        <f>+IF(ISNUMBER(DATA!G118),DATA!G118,"n/a")</f>
        <v>2.6051700470913201E-2</v>
      </c>
      <c r="G157" s="76">
        <f>+IF(ISNUMBER(DATA!P118),DATA!P118,"n/a")</f>
        <v>1488680.8</v>
      </c>
      <c r="H157" s="77">
        <f>+IF(ISNUMBER(DATA!Q118),DATA!Q118,"n/a")</f>
        <v>-6.1760842648332897E-4</v>
      </c>
      <c r="I157" s="76">
        <f>+IF(ISNUMBER(DATA!Z118),DATA!Z118,"n/a")</f>
        <v>2856085.68</v>
      </c>
      <c r="J157" s="77">
        <f>+IF(ISNUMBER(DATA!AA118),DATA!AA118,"n/a")</f>
        <v>-4.6881163719984902E-3</v>
      </c>
      <c r="K157" s="76">
        <f>+IF(ISNUMBER(DATA!AJ118),DATA!AJ118,"n/a")</f>
        <v>5953722.5599999996</v>
      </c>
      <c r="L157" s="77">
        <f>+IF(ISNUMBER(DATA!AK118),DATA!AK118,"n/a")</f>
        <v>8.8781551270877401E-3</v>
      </c>
      <c r="M157" s="97"/>
      <c r="N157" s="97"/>
      <c r="O157" s="98"/>
      <c r="P157" s="67"/>
      <c r="Q157" s="67"/>
      <c r="R157" s="66"/>
      <c r="S157" s="66"/>
      <c r="T157" s="66"/>
      <c r="U157" s="66"/>
      <c r="V157" s="66"/>
      <c r="W157" s="66"/>
      <c r="X157" s="66"/>
      <c r="Y157" s="66"/>
    </row>
    <row r="158" spans="1:25" x14ac:dyDescent="0.2">
      <c r="A158" s="75" t="s">
        <v>19</v>
      </c>
      <c r="B158" s="75" t="s">
        <v>21</v>
      </c>
      <c r="C158" s="66" t="s">
        <v>0</v>
      </c>
      <c r="D158" s="66" t="s">
        <v>345</v>
      </c>
      <c r="E158" s="76">
        <f>+IF(ISNUMBER(DATA!F119),DATA!F119,"n/a")</f>
        <v>1154672.93</v>
      </c>
      <c r="F158" s="77">
        <f>+IF(ISNUMBER(DATA!G119),DATA!G119,"n/a")</f>
        <v>4.2385807036096901E-2</v>
      </c>
      <c r="G158" s="76">
        <f>+IF(ISNUMBER(DATA!P119),DATA!P119,"n/a")</f>
        <v>3556147.6</v>
      </c>
      <c r="H158" s="77">
        <f>+IF(ISNUMBER(DATA!Q119),DATA!Q119,"n/a")</f>
        <v>4.8453493568272901E-2</v>
      </c>
      <c r="I158" s="76">
        <f>+IF(ISNUMBER(DATA!Z119),DATA!Z119,"n/a")</f>
        <v>6801503.2599999998</v>
      </c>
      <c r="J158" s="77">
        <f>+IF(ISNUMBER(DATA!AA119),DATA!AA119,"n/a")</f>
        <v>4.6451711500070998E-2</v>
      </c>
      <c r="K158" s="76">
        <f>+IF(ISNUMBER(DATA!AJ119),DATA!AJ119,"n/a")</f>
        <v>13657831.68</v>
      </c>
      <c r="L158" s="77">
        <f>+IF(ISNUMBER(DATA!AK119),DATA!AK119,"n/a")</f>
        <v>6.2438057359302197E-2</v>
      </c>
      <c r="M158" s="97"/>
      <c r="N158" s="97"/>
      <c r="O158" s="98"/>
      <c r="P158" s="67"/>
      <c r="Q158" s="67"/>
      <c r="R158" s="66"/>
      <c r="S158" s="66"/>
      <c r="T158" s="66"/>
      <c r="U158" s="66"/>
      <c r="V158" s="66"/>
      <c r="W158" s="66"/>
      <c r="X158" s="66"/>
      <c r="Y158" s="66"/>
    </row>
    <row r="159" spans="1:25" x14ac:dyDescent="0.2">
      <c r="A159" s="75"/>
      <c r="B159" s="75"/>
      <c r="E159" s="80"/>
      <c r="F159" s="77"/>
      <c r="G159" s="81"/>
      <c r="H159" s="77"/>
      <c r="I159" s="81"/>
      <c r="J159" s="82"/>
      <c r="K159" s="80"/>
      <c r="L159" s="77"/>
      <c r="M159" s="67"/>
      <c r="N159" s="67"/>
      <c r="O159" s="67"/>
      <c r="P159" s="67"/>
      <c r="Q159" s="67"/>
      <c r="R159" s="66"/>
      <c r="S159" s="66"/>
      <c r="T159" s="66"/>
      <c r="U159" s="66"/>
      <c r="V159" s="66"/>
      <c r="W159" s="66"/>
      <c r="X159" s="66"/>
      <c r="Y159" s="66"/>
    </row>
    <row r="160" spans="1:25" x14ac:dyDescent="0.2">
      <c r="A160" s="75" t="s">
        <v>19</v>
      </c>
      <c r="B160" s="75" t="s">
        <v>21</v>
      </c>
      <c r="C160" s="66" t="s">
        <v>9</v>
      </c>
      <c r="D160" s="66" t="s">
        <v>271</v>
      </c>
      <c r="E160" s="80">
        <f>+IF(ISNUMBER(DATA!H70),DATA!H70,"n/a")</f>
        <v>139195.96</v>
      </c>
      <c r="F160" s="77">
        <f>+IF(ISNUMBER(DATA!I70),DATA!I70,"n/a")</f>
        <v>7.7628427114630305E-2</v>
      </c>
      <c r="G160" s="80">
        <f>+IF(ISNUMBER(DATA!R70),DATA!R70,"n/a")</f>
        <v>454388.21</v>
      </c>
      <c r="H160" s="77">
        <f>+IF(ISNUMBER(DATA!S70),DATA!S70,"n/a")</f>
        <v>9.9406172188652303E-2</v>
      </c>
      <c r="I160" s="80">
        <f>+IF(ISNUMBER(DATA!AB70),DATA!AB70,"n/a")</f>
        <v>815304.66</v>
      </c>
      <c r="J160" s="77">
        <f>+IF(ISNUMBER(DATA!AC70),DATA!AC70,"n/a")</f>
        <v>7.2949940361011295E-2</v>
      </c>
      <c r="K160" s="80">
        <f>+IF(ISNUMBER(DATA!AL70),DATA!AL70,"n/a")</f>
        <v>1594015.64</v>
      </c>
      <c r="L160" s="77">
        <f>+IF(ISNUMBER(DATA!AM70),DATA!AM70,"n/a")</f>
        <v>6.3420402926571001E-2</v>
      </c>
      <c r="M160" s="67"/>
      <c r="N160" s="67"/>
      <c r="O160" s="67"/>
      <c r="P160" s="67"/>
      <c r="Q160" s="67"/>
      <c r="R160" s="66"/>
      <c r="S160" s="66"/>
      <c r="T160" s="66"/>
      <c r="U160" s="66"/>
      <c r="V160" s="66"/>
      <c r="W160" s="66"/>
      <c r="X160" s="66"/>
      <c r="Y160" s="66"/>
    </row>
    <row r="161" spans="1:25" x14ac:dyDescent="0.2">
      <c r="A161" s="75" t="s">
        <v>19</v>
      </c>
      <c r="B161" s="75" t="s">
        <v>21</v>
      </c>
      <c r="C161" s="66" t="s">
        <v>9</v>
      </c>
      <c r="D161" s="66" t="s">
        <v>272</v>
      </c>
      <c r="E161" s="80">
        <f>+IF(ISNUMBER(DATA!H71),DATA!H71,"n/a")</f>
        <v>335962.44</v>
      </c>
      <c r="F161" s="77">
        <f>+IF(ISNUMBER(DATA!I71),DATA!I71,"n/a")</f>
        <v>3.6503470592327697E-2</v>
      </c>
      <c r="G161" s="80">
        <f>+IF(ISNUMBER(DATA!R71),DATA!R71,"n/a")</f>
        <v>1016854.69</v>
      </c>
      <c r="H161" s="77">
        <f>+IF(ISNUMBER(DATA!S71),DATA!S71,"n/a")</f>
        <v>0.11398052420240599</v>
      </c>
      <c r="I161" s="80">
        <f>+IF(ISNUMBER(DATA!AB71),DATA!AB71,"n/a")</f>
        <v>1968942.81</v>
      </c>
      <c r="J161" s="77">
        <f>+IF(ISNUMBER(DATA!AC71),DATA!AC71,"n/a")</f>
        <v>8.4829216144543501E-2</v>
      </c>
      <c r="K161" s="80">
        <f>+IF(ISNUMBER(DATA!AL71),DATA!AL71,"n/a")</f>
        <v>3921785.54</v>
      </c>
      <c r="L161" s="77">
        <f>+IF(ISNUMBER(DATA!AM71),DATA!AM71,"n/a")</f>
        <v>7.3291004785475303E-2</v>
      </c>
      <c r="M161" s="67"/>
      <c r="N161" s="67"/>
      <c r="O161" s="67"/>
      <c r="P161" s="67"/>
      <c r="Q161" s="67"/>
      <c r="R161" s="66"/>
      <c r="S161" s="66"/>
      <c r="T161" s="66"/>
      <c r="U161" s="66"/>
      <c r="V161" s="66"/>
      <c r="W161" s="66"/>
      <c r="X161" s="66"/>
      <c r="Y161" s="66"/>
    </row>
    <row r="162" spans="1:25" x14ac:dyDescent="0.2">
      <c r="A162" s="75" t="s">
        <v>19</v>
      </c>
      <c r="B162" s="75" t="s">
        <v>21</v>
      </c>
      <c r="C162" s="66" t="s">
        <v>9</v>
      </c>
      <c r="D162" s="66" t="s">
        <v>273</v>
      </c>
      <c r="E162" s="80">
        <f>+IF(ISNUMBER(DATA!H72),DATA!H72,"n/a")</f>
        <v>602701.22</v>
      </c>
      <c r="F162" s="77">
        <f>+IF(ISNUMBER(DATA!I72),DATA!I72,"n/a")</f>
        <v>0.125318790666576</v>
      </c>
      <c r="G162" s="80">
        <f>+IF(ISNUMBER(DATA!R72),DATA!R72,"n/a")</f>
        <v>1889501.73</v>
      </c>
      <c r="H162" s="77">
        <f>+IF(ISNUMBER(DATA!S72),DATA!S72,"n/a")</f>
        <v>5.5033341982421199E-2</v>
      </c>
      <c r="I162" s="80">
        <f>+IF(ISNUMBER(DATA!AB72),DATA!AB72,"n/a")</f>
        <v>3518466.93</v>
      </c>
      <c r="J162" s="77">
        <f>+IF(ISNUMBER(DATA!AC72),DATA!AC72,"n/a")</f>
        <v>2.1063583255695399E-2</v>
      </c>
      <c r="K162" s="80">
        <f>+IF(ISNUMBER(DATA!AL72),DATA!AL72,"n/a")</f>
        <v>6796688.6600000001</v>
      </c>
      <c r="L162" s="77">
        <f>+IF(ISNUMBER(DATA!AM72),DATA!AM72,"n/a")</f>
        <v>1.54823888402541E-2</v>
      </c>
      <c r="M162" s="67"/>
      <c r="N162" s="67"/>
      <c r="O162" s="67"/>
      <c r="P162" s="67"/>
      <c r="Q162" s="67"/>
      <c r="R162" s="66"/>
      <c r="S162" s="66"/>
      <c r="T162" s="66"/>
      <c r="U162" s="66"/>
      <c r="V162" s="66"/>
      <c r="W162" s="66"/>
      <c r="X162" s="66"/>
      <c r="Y162" s="66"/>
    </row>
    <row r="163" spans="1:25" x14ac:dyDescent="0.2">
      <c r="A163" s="75" t="s">
        <v>19</v>
      </c>
      <c r="B163" s="75" t="s">
        <v>21</v>
      </c>
      <c r="C163" s="66" t="s">
        <v>9</v>
      </c>
      <c r="D163" s="66" t="s">
        <v>274</v>
      </c>
      <c r="E163" s="80">
        <f>+IF(ISNUMBER(DATA!H73),DATA!H73,"n/a")</f>
        <v>217458.63</v>
      </c>
      <c r="F163" s="77">
        <f>+IF(ISNUMBER(DATA!I73),DATA!I73,"n/a")</f>
        <v>2.5008991156849701E-2</v>
      </c>
      <c r="G163" s="80">
        <f>+IF(ISNUMBER(DATA!R73),DATA!R73,"n/a")</f>
        <v>625776.56000000006</v>
      </c>
      <c r="H163" s="77">
        <f>+IF(ISNUMBER(DATA!S73),DATA!S73,"n/a")</f>
        <v>3.8960709493629203E-2</v>
      </c>
      <c r="I163" s="80">
        <f>+IF(ISNUMBER(DATA!AB73),DATA!AB73,"n/a")</f>
        <v>1224791.8600000001</v>
      </c>
      <c r="J163" s="77">
        <f>+IF(ISNUMBER(DATA!AC73),DATA!AC73,"n/a")</f>
        <v>2.9871812059724199E-2</v>
      </c>
      <c r="K163" s="80">
        <f>+IF(ISNUMBER(DATA!AL73),DATA!AL73,"n/a")</f>
        <v>2532344.98</v>
      </c>
      <c r="L163" s="77">
        <f>+IF(ISNUMBER(DATA!AM73),DATA!AM73,"n/a")</f>
        <v>5.9792095777958201E-2</v>
      </c>
      <c r="M163" s="67"/>
      <c r="N163" s="67"/>
      <c r="O163" s="67"/>
      <c r="P163" s="67"/>
      <c r="Q163" s="67"/>
      <c r="R163" s="66"/>
      <c r="S163" s="66"/>
      <c r="T163" s="66"/>
      <c r="U163" s="66"/>
      <c r="V163" s="66"/>
      <c r="W163" s="66"/>
      <c r="X163" s="66"/>
      <c r="Y163" s="66"/>
    </row>
    <row r="164" spans="1:25" x14ac:dyDescent="0.2">
      <c r="A164" s="75" t="s">
        <v>19</v>
      </c>
      <c r="B164" s="75" t="s">
        <v>21</v>
      </c>
      <c r="C164" s="66" t="s">
        <v>9</v>
      </c>
      <c r="D164" s="66" t="s">
        <v>275</v>
      </c>
      <c r="E164" s="80">
        <f>+IF(ISNUMBER(DATA!H74),DATA!H74,"n/a")</f>
        <v>618949.42000000004</v>
      </c>
      <c r="F164" s="77">
        <f>+IF(ISNUMBER(DATA!I74),DATA!I74,"n/a")</f>
        <v>0.10620903497411099</v>
      </c>
      <c r="G164" s="80">
        <f>+IF(ISNUMBER(DATA!R74),DATA!R74,"n/a")</f>
        <v>2068327.66</v>
      </c>
      <c r="H164" s="77">
        <f>+IF(ISNUMBER(DATA!S74),DATA!S74,"n/a")</f>
        <v>7.4345406430734604E-2</v>
      </c>
      <c r="I164" s="80">
        <f>+IF(ISNUMBER(DATA!AB74),DATA!AB74,"n/a")</f>
        <v>3786421.8</v>
      </c>
      <c r="J164" s="77">
        <f>+IF(ISNUMBER(DATA!AC74),DATA!AC74,"n/a")</f>
        <v>7.0482349971160901E-2</v>
      </c>
      <c r="K164" s="80">
        <f>+IF(ISNUMBER(DATA!AL74),DATA!AL74,"n/a")</f>
        <v>7168602.5499999998</v>
      </c>
      <c r="L164" s="77">
        <f>+IF(ISNUMBER(DATA!AM74),DATA!AM74,"n/a")</f>
        <v>5.11230414170891E-2</v>
      </c>
      <c r="R164" s="66"/>
      <c r="S164" s="66"/>
      <c r="T164" s="66"/>
      <c r="U164" s="66"/>
      <c r="V164" s="66"/>
      <c r="W164" s="66"/>
      <c r="X164" s="66"/>
      <c r="Y164" s="66"/>
    </row>
    <row r="165" spans="1:25" x14ac:dyDescent="0.2">
      <c r="A165" s="75" t="s">
        <v>19</v>
      </c>
      <c r="B165" s="75" t="s">
        <v>21</v>
      </c>
      <c r="C165" s="66" t="s">
        <v>9</v>
      </c>
      <c r="D165" s="66" t="s">
        <v>276</v>
      </c>
      <c r="E165" s="80">
        <f>+IF(ISNUMBER(DATA!H75),DATA!H75,"n/a")</f>
        <v>262994.73</v>
      </c>
      <c r="F165" s="77">
        <f>+IF(ISNUMBER(DATA!I75),DATA!I75,"n/a")</f>
        <v>-4.43632544712525E-2</v>
      </c>
      <c r="G165" s="80">
        <f>+IF(ISNUMBER(DATA!R75),DATA!R75,"n/a")</f>
        <v>825877.65</v>
      </c>
      <c r="H165" s="77">
        <f>+IF(ISNUMBER(DATA!S75),DATA!S75,"n/a")</f>
        <v>8.9654485403433005E-3</v>
      </c>
      <c r="I165" s="80">
        <f>+IF(ISNUMBER(DATA!AB75),DATA!AB75,"n/a")</f>
        <v>1523521.38</v>
      </c>
      <c r="J165" s="77">
        <f>+IF(ISNUMBER(DATA!AC75),DATA!AC75,"n/a")</f>
        <v>1.7782926722902499E-2</v>
      </c>
      <c r="K165" s="80">
        <f>+IF(ISNUMBER(DATA!AL75),DATA!AL75,"n/a")</f>
        <v>3058147.26</v>
      </c>
      <c r="L165" s="77">
        <f>+IF(ISNUMBER(DATA!AM75),DATA!AM75,"n/a")</f>
        <v>3.4218407156874603E-2</v>
      </c>
      <c r="R165" s="66"/>
      <c r="S165" s="66"/>
      <c r="T165" s="66"/>
      <c r="U165" s="66"/>
      <c r="V165" s="66"/>
      <c r="W165" s="66"/>
      <c r="X165" s="66"/>
      <c r="Y165" s="66"/>
    </row>
    <row r="166" spans="1:25" x14ac:dyDescent="0.2">
      <c r="A166" s="75" t="s">
        <v>19</v>
      </c>
      <c r="B166" s="75" t="s">
        <v>21</v>
      </c>
      <c r="C166" s="66" t="s">
        <v>9</v>
      </c>
      <c r="D166" s="66" t="s">
        <v>277</v>
      </c>
      <c r="E166" s="80">
        <f>+IF(ISNUMBER(DATA!H76),DATA!H76,"n/a")</f>
        <v>169685.81</v>
      </c>
      <c r="F166" s="77">
        <f>+IF(ISNUMBER(DATA!I76),DATA!I76,"n/a")</f>
        <v>0.12020464292025899</v>
      </c>
      <c r="G166" s="80">
        <f>+IF(ISNUMBER(DATA!R76),DATA!R76,"n/a")</f>
        <v>495708.77</v>
      </c>
      <c r="H166" s="77">
        <f>+IF(ISNUMBER(DATA!S76),DATA!S76,"n/a")</f>
        <v>9.5596326597034403E-2</v>
      </c>
      <c r="I166" s="80">
        <f>+IF(ISNUMBER(DATA!AB76),DATA!AB76,"n/a")</f>
        <v>905059.18</v>
      </c>
      <c r="J166" s="77">
        <f>+IF(ISNUMBER(DATA!AC76),DATA!AC76,"n/a")</f>
        <v>3.1671674278708699E-2</v>
      </c>
      <c r="K166" s="80">
        <f>+IF(ISNUMBER(DATA!AL76),DATA!AL76,"n/a")</f>
        <v>1795500.42</v>
      </c>
      <c r="L166" s="77">
        <f>+IF(ISNUMBER(DATA!AM76),DATA!AM76,"n/a")</f>
        <v>2.0288055293632899E-2</v>
      </c>
      <c r="R166" s="66"/>
      <c r="S166" s="66"/>
      <c r="T166" s="66"/>
      <c r="U166" s="66"/>
      <c r="V166" s="66"/>
      <c r="W166" s="66"/>
      <c r="X166" s="66"/>
      <c r="Y166" s="66"/>
    </row>
    <row r="167" spans="1:25" x14ac:dyDescent="0.2">
      <c r="A167" s="75" t="s">
        <v>19</v>
      </c>
      <c r="B167" s="75" t="s">
        <v>21</v>
      </c>
      <c r="C167" s="66" t="s">
        <v>9</v>
      </c>
      <c r="D167" s="66" t="s">
        <v>278</v>
      </c>
      <c r="E167" s="80">
        <f>+IF(ISNUMBER(DATA!H77),DATA!H77,"n/a")</f>
        <v>545287.22</v>
      </c>
      <c r="F167" s="77">
        <f>+IF(ISNUMBER(DATA!I77),DATA!I77,"n/a")</f>
        <v>0.105714479742453</v>
      </c>
      <c r="G167" s="80">
        <f>+IF(ISNUMBER(DATA!R77),DATA!R77,"n/a")</f>
        <v>1648044.56</v>
      </c>
      <c r="H167" s="77">
        <f>+IF(ISNUMBER(DATA!S77),DATA!S77,"n/a")</f>
        <v>8.3635857698261595E-2</v>
      </c>
      <c r="I167" s="80">
        <f>+IF(ISNUMBER(DATA!AB77),DATA!AB77,"n/a")</f>
        <v>3026845.86</v>
      </c>
      <c r="J167" s="77">
        <f>+IF(ISNUMBER(DATA!AC77),DATA!AC77,"n/a")</f>
        <v>5.8157667389621401E-2</v>
      </c>
      <c r="K167" s="80">
        <f>+IF(ISNUMBER(DATA!AL77),DATA!AL77,"n/a")</f>
        <v>5816716.1699999999</v>
      </c>
      <c r="L167" s="77">
        <f>+IF(ISNUMBER(DATA!AM77),DATA!AM77,"n/a")</f>
        <v>3.7112872290494897E-2</v>
      </c>
      <c r="R167" s="66"/>
      <c r="S167" s="66"/>
      <c r="T167" s="66"/>
      <c r="U167" s="66"/>
      <c r="V167" s="66"/>
      <c r="W167" s="66"/>
      <c r="X167" s="66"/>
      <c r="Y167" s="66"/>
    </row>
    <row r="168" spans="1:25" x14ac:dyDescent="0.2">
      <c r="A168" s="75" t="s">
        <v>19</v>
      </c>
      <c r="B168" s="75" t="s">
        <v>21</v>
      </c>
      <c r="C168" s="66" t="s">
        <v>9</v>
      </c>
      <c r="D168" s="66" t="s">
        <v>279</v>
      </c>
      <c r="E168" s="80">
        <f>+IF(ISNUMBER(DATA!H78),DATA!H78,"n/a")</f>
        <v>243434.87</v>
      </c>
      <c r="F168" s="77">
        <f>+IF(ISNUMBER(DATA!I78),DATA!I78,"n/a")</f>
        <v>0.13236249406513501</v>
      </c>
      <c r="G168" s="80">
        <f>+IF(ISNUMBER(DATA!R78),DATA!R78,"n/a")</f>
        <v>704495.56</v>
      </c>
      <c r="H168" s="77">
        <f>+IF(ISNUMBER(DATA!S78),DATA!S78,"n/a")</f>
        <v>0.19520288514463899</v>
      </c>
      <c r="I168" s="80">
        <f>+IF(ISNUMBER(DATA!AB78),DATA!AB78,"n/a")</f>
        <v>1356270.19</v>
      </c>
      <c r="J168" s="77">
        <f>+IF(ISNUMBER(DATA!AC78),DATA!AC78,"n/a")</f>
        <v>0.15243323829522601</v>
      </c>
      <c r="K168" s="80">
        <f>+IF(ISNUMBER(DATA!AL78),DATA!AL78,"n/a")</f>
        <v>2706098.7</v>
      </c>
      <c r="L168" s="77">
        <f>+IF(ISNUMBER(DATA!AM78),DATA!AM78,"n/a")</f>
        <v>0.102228053598817</v>
      </c>
      <c r="R168" s="66"/>
      <c r="S168" s="66"/>
      <c r="T168" s="66"/>
      <c r="U168" s="66"/>
      <c r="V168" s="66"/>
      <c r="W168" s="66"/>
      <c r="X168" s="66"/>
      <c r="Y168" s="66"/>
    </row>
    <row r="169" spans="1:25" x14ac:dyDescent="0.2">
      <c r="A169" s="75" t="s">
        <v>19</v>
      </c>
      <c r="B169" s="75" t="s">
        <v>21</v>
      </c>
      <c r="C169" s="66" t="s">
        <v>9</v>
      </c>
      <c r="D169" s="66" t="s">
        <v>280</v>
      </c>
      <c r="E169" s="80">
        <f>+IF(ISNUMBER(DATA!H79),DATA!H79,"n/a")</f>
        <v>140992.21</v>
      </c>
      <c r="F169" s="77">
        <f>+IF(ISNUMBER(DATA!I79),DATA!I79,"n/a")</f>
        <v>-1.85942123651156E-2</v>
      </c>
      <c r="G169" s="80">
        <f>+IF(ISNUMBER(DATA!R79),DATA!R79,"n/a")</f>
        <v>502412.61</v>
      </c>
      <c r="H169" s="77">
        <f>+IF(ISNUMBER(DATA!S79),DATA!S79,"n/a")</f>
        <v>3.5468331354574903E-2</v>
      </c>
      <c r="I169" s="80">
        <f>+IF(ISNUMBER(DATA!AB79),DATA!AB79,"n/a")</f>
        <v>924660.05</v>
      </c>
      <c r="J169" s="77">
        <f>+IF(ISNUMBER(DATA!AC79),DATA!AC79,"n/a")</f>
        <v>-4.3433452808108702E-2</v>
      </c>
      <c r="K169" s="80">
        <f>+IF(ISNUMBER(DATA!AL79),DATA!AL79,"n/a")</f>
        <v>1769317.58</v>
      </c>
      <c r="L169" s="77">
        <f>+IF(ISNUMBER(DATA!AM79),DATA!AM79,"n/a")</f>
        <v>-3.41933901393889E-2</v>
      </c>
      <c r="R169" s="66"/>
      <c r="S169" s="66"/>
      <c r="T169" s="66"/>
      <c r="U169" s="66"/>
      <c r="V169" s="66"/>
      <c r="W169" s="66"/>
      <c r="X169" s="66"/>
      <c r="Y169" s="66"/>
    </row>
    <row r="170" spans="1:25" x14ac:dyDescent="0.2">
      <c r="A170" s="75" t="s">
        <v>19</v>
      </c>
      <c r="B170" s="75" t="s">
        <v>21</v>
      </c>
      <c r="C170" s="66" t="s">
        <v>9</v>
      </c>
      <c r="D170" s="66" t="s">
        <v>281</v>
      </c>
      <c r="E170" s="80">
        <f>+IF(ISNUMBER(DATA!H80),DATA!H80,"n/a")</f>
        <v>162594.63</v>
      </c>
      <c r="F170" s="77">
        <f>+IF(ISNUMBER(DATA!I80),DATA!I80,"n/a")</f>
        <v>3.2496126582871702E-2</v>
      </c>
      <c r="G170" s="80">
        <f>+IF(ISNUMBER(DATA!R80),DATA!R80,"n/a")</f>
        <v>488798.08</v>
      </c>
      <c r="H170" s="77">
        <f>+IF(ISNUMBER(DATA!S80),DATA!S80,"n/a")</f>
        <v>1.57424489289218E-2</v>
      </c>
      <c r="I170" s="80">
        <f>+IF(ISNUMBER(DATA!AB80),DATA!AB80,"n/a")</f>
        <v>935512.75</v>
      </c>
      <c r="J170" s="77">
        <f>+IF(ISNUMBER(DATA!AC80),DATA!AC80,"n/a")</f>
        <v>-5.7093294664191004E-3</v>
      </c>
      <c r="K170" s="80">
        <f>+IF(ISNUMBER(DATA!AL80),DATA!AL80,"n/a")</f>
        <v>1891914.55</v>
      </c>
      <c r="L170" s="77">
        <f>+IF(ISNUMBER(DATA!AM80),DATA!AM80,"n/a")</f>
        <v>-3.2288729546178399E-3</v>
      </c>
      <c r="R170" s="66"/>
      <c r="S170" s="66"/>
      <c r="T170" s="66"/>
      <c r="U170" s="66"/>
      <c r="V170" s="66"/>
      <c r="W170" s="66"/>
      <c r="X170" s="66"/>
      <c r="Y170" s="66"/>
    </row>
    <row r="171" spans="1:25" x14ac:dyDescent="0.2">
      <c r="A171" s="75" t="s">
        <v>19</v>
      </c>
      <c r="B171" s="75" t="s">
        <v>21</v>
      </c>
      <c r="C171" s="66" t="s">
        <v>9</v>
      </c>
      <c r="D171" s="66" t="s">
        <v>282</v>
      </c>
      <c r="E171" s="80">
        <f>+IF(ISNUMBER(DATA!H81),DATA!H81,"n/a")</f>
        <v>370226</v>
      </c>
      <c r="F171" s="77">
        <f>+IF(ISNUMBER(DATA!I81),DATA!I81,"n/a")</f>
        <v>1.6862970225814599E-3</v>
      </c>
      <c r="G171" s="80">
        <f>+IF(ISNUMBER(DATA!R81),DATA!R81,"n/a")</f>
        <v>1133037.26</v>
      </c>
      <c r="H171" s="77">
        <f>+IF(ISNUMBER(DATA!S81),DATA!S81,"n/a")</f>
        <v>3.65343186690597E-2</v>
      </c>
      <c r="I171" s="80">
        <f>+IF(ISNUMBER(DATA!AB81),DATA!AB81,"n/a")</f>
        <v>2200373.37</v>
      </c>
      <c r="J171" s="77">
        <f>+IF(ISNUMBER(DATA!AC81),DATA!AC81,"n/a")</f>
        <v>9.5029585231441692E-3</v>
      </c>
      <c r="K171" s="80">
        <f>+IF(ISNUMBER(DATA!AL81),DATA!AL81,"n/a")</f>
        <v>4444435.21</v>
      </c>
      <c r="L171" s="77">
        <f>+IF(ISNUMBER(DATA!AM81),DATA!AM81,"n/a")</f>
        <v>1.37359008709723E-2</v>
      </c>
      <c r="R171" s="66"/>
      <c r="S171" s="66"/>
      <c r="T171" s="66"/>
      <c r="U171" s="66"/>
      <c r="V171" s="66"/>
      <c r="W171" s="66"/>
      <c r="X171" s="66"/>
      <c r="Y171" s="66"/>
    </row>
    <row r="172" spans="1:25" x14ac:dyDescent="0.2">
      <c r="A172" s="75" t="s">
        <v>19</v>
      </c>
      <c r="B172" s="75" t="s">
        <v>21</v>
      </c>
      <c r="C172" s="66" t="s">
        <v>9</v>
      </c>
      <c r="D172" s="66" t="s">
        <v>283</v>
      </c>
      <c r="E172" s="80">
        <f>+IF(ISNUMBER(DATA!H82),DATA!H82,"n/a")</f>
        <v>349268.7</v>
      </c>
      <c r="F172" s="77">
        <f>+IF(ISNUMBER(DATA!I82),DATA!I82,"n/a")</f>
        <v>1.49514909674585E-2</v>
      </c>
      <c r="G172" s="80">
        <f>+IF(ISNUMBER(DATA!R82),DATA!R82,"n/a")</f>
        <v>1121548.06</v>
      </c>
      <c r="H172" s="77">
        <f>+IF(ISNUMBER(DATA!S82),DATA!S82,"n/a")</f>
        <v>8.9078280155445305E-2</v>
      </c>
      <c r="I172" s="80">
        <f>+IF(ISNUMBER(DATA!AB82),DATA!AB82,"n/a")</f>
        <v>2149683.35</v>
      </c>
      <c r="J172" s="77">
        <f>+IF(ISNUMBER(DATA!AC82),DATA!AC82,"n/a")</f>
        <v>5.7016071410448697E-2</v>
      </c>
      <c r="K172" s="80">
        <f>+IF(ISNUMBER(DATA!AL82),DATA!AL82,"n/a")</f>
        <v>4317493.3499999996</v>
      </c>
      <c r="L172" s="77">
        <f>+IF(ISNUMBER(DATA!AM82),DATA!AM82,"n/a")</f>
        <v>5.8422810545776097E-2</v>
      </c>
      <c r="R172" s="66"/>
      <c r="S172" s="66"/>
      <c r="T172" s="66"/>
      <c r="U172" s="66"/>
      <c r="V172" s="66"/>
      <c r="W172" s="66"/>
      <c r="X172" s="66"/>
      <c r="Y172" s="66"/>
    </row>
    <row r="173" spans="1:25" x14ac:dyDescent="0.2">
      <c r="A173" s="75" t="s">
        <v>19</v>
      </c>
      <c r="B173" s="75" t="s">
        <v>21</v>
      </c>
      <c r="C173" s="66" t="s">
        <v>9</v>
      </c>
      <c r="D173" s="66" t="s">
        <v>284</v>
      </c>
      <c r="E173" s="80">
        <f>+IF(ISNUMBER(DATA!H83),DATA!H83,"n/a")</f>
        <v>397475.09</v>
      </c>
      <c r="F173" s="77">
        <f>+IF(ISNUMBER(DATA!I83),DATA!I83,"n/a")</f>
        <v>0.162240557760719</v>
      </c>
      <c r="G173" s="80">
        <f>+IF(ISNUMBER(DATA!R83),DATA!R83,"n/a")</f>
        <v>1145092.54</v>
      </c>
      <c r="H173" s="77">
        <f>+IF(ISNUMBER(DATA!S83),DATA!S83,"n/a")</f>
        <v>8.6394029607812201E-2</v>
      </c>
      <c r="I173" s="80">
        <f>+IF(ISNUMBER(DATA!AB83),DATA!AB83,"n/a")</f>
        <v>2160528.02</v>
      </c>
      <c r="J173" s="77">
        <f>+IF(ISNUMBER(DATA!AC83),DATA!AC83,"n/a")</f>
        <v>5.1223150513020503E-2</v>
      </c>
      <c r="K173" s="80">
        <f>+IF(ISNUMBER(DATA!AL83),DATA!AL83,"n/a")</f>
        <v>4294861.43</v>
      </c>
      <c r="L173" s="77">
        <f>+IF(ISNUMBER(DATA!AM83),DATA!AM83,"n/a")</f>
        <v>3.3599689456685899E-2</v>
      </c>
      <c r="R173" s="66"/>
      <c r="S173" s="66"/>
      <c r="T173" s="66"/>
      <c r="U173" s="66"/>
      <c r="V173" s="66"/>
      <c r="W173" s="66"/>
      <c r="X173" s="66"/>
      <c r="Y173" s="66"/>
    </row>
    <row r="174" spans="1:25" x14ac:dyDescent="0.2">
      <c r="A174" s="75" t="s">
        <v>19</v>
      </c>
      <c r="B174" s="75" t="s">
        <v>21</v>
      </c>
      <c r="C174" s="66" t="s">
        <v>9</v>
      </c>
      <c r="D174" s="66" t="s">
        <v>285</v>
      </c>
      <c r="E174" s="80">
        <f>+IF(ISNUMBER(DATA!H84),DATA!H84,"n/a")</f>
        <v>218518.08</v>
      </c>
      <c r="F174" s="77">
        <f>+IF(ISNUMBER(DATA!I84),DATA!I84,"n/a")</f>
        <v>0.15948220376566499</v>
      </c>
      <c r="G174" s="80">
        <f>+IF(ISNUMBER(DATA!R84),DATA!R84,"n/a")</f>
        <v>617491.59</v>
      </c>
      <c r="H174" s="77">
        <f>+IF(ISNUMBER(DATA!S84),DATA!S84,"n/a")</f>
        <v>8.4126233971918998E-2</v>
      </c>
      <c r="I174" s="80">
        <f>+IF(ISNUMBER(DATA!AB84),DATA!AB84,"n/a")</f>
        <v>1186263.77</v>
      </c>
      <c r="J174" s="77">
        <f>+IF(ISNUMBER(DATA!AC84),DATA!AC84,"n/a")</f>
        <v>7.2035929618325598E-2</v>
      </c>
      <c r="K174" s="80">
        <f>+IF(ISNUMBER(DATA!AL84),DATA!AL84,"n/a")</f>
        <v>2349897.04</v>
      </c>
      <c r="L174" s="77">
        <f>+IF(ISNUMBER(DATA!AM84),DATA!AM84,"n/a")</f>
        <v>3.58677153075403E-2</v>
      </c>
      <c r="R174" s="66"/>
      <c r="S174" s="66"/>
      <c r="T174" s="66"/>
      <c r="U174" s="66"/>
      <c r="V174" s="66"/>
      <c r="W174" s="66"/>
      <c r="X174" s="66"/>
      <c r="Y174" s="66"/>
    </row>
    <row r="175" spans="1:25" x14ac:dyDescent="0.2">
      <c r="A175" s="75" t="s">
        <v>19</v>
      </c>
      <c r="B175" s="75" t="s">
        <v>21</v>
      </c>
      <c r="C175" s="66" t="s">
        <v>9</v>
      </c>
      <c r="D175" s="66" t="s">
        <v>286</v>
      </c>
      <c r="E175" s="80">
        <f>+IF(ISNUMBER(DATA!H85),DATA!H85,"n/a")</f>
        <v>317169.82</v>
      </c>
      <c r="F175" s="77">
        <f>+IF(ISNUMBER(DATA!I85),DATA!I85,"n/a")</f>
        <v>0.29947038675049997</v>
      </c>
      <c r="G175" s="80">
        <f>+IF(ISNUMBER(DATA!R85),DATA!R85,"n/a")</f>
        <v>1011232.47</v>
      </c>
      <c r="H175" s="77">
        <f>+IF(ISNUMBER(DATA!S85),DATA!S85,"n/a")</f>
        <v>0.10333225865908301</v>
      </c>
      <c r="I175" s="80">
        <f>+IF(ISNUMBER(DATA!AB85),DATA!AB85,"n/a")</f>
        <v>1855216.5</v>
      </c>
      <c r="J175" s="77">
        <f>+IF(ISNUMBER(DATA!AC85),DATA!AC85,"n/a")</f>
        <v>5.54591097346444E-2</v>
      </c>
      <c r="K175" s="80">
        <f>+IF(ISNUMBER(DATA!AL85),DATA!AL85,"n/a")</f>
        <v>3621980.04</v>
      </c>
      <c r="L175" s="77">
        <f>+IF(ISNUMBER(DATA!AM85),DATA!AM85,"n/a")</f>
        <v>3.9159200760784697E-3</v>
      </c>
      <c r="R175" s="66"/>
      <c r="S175" s="66"/>
      <c r="T175" s="66"/>
      <c r="U175" s="66"/>
      <c r="V175" s="66"/>
      <c r="W175" s="66"/>
      <c r="X175" s="66"/>
      <c r="Y175" s="66"/>
    </row>
    <row r="176" spans="1:25" x14ac:dyDescent="0.2">
      <c r="A176" s="75" t="s">
        <v>19</v>
      </c>
      <c r="B176" s="75" t="s">
        <v>21</v>
      </c>
      <c r="C176" s="66" t="s">
        <v>9</v>
      </c>
      <c r="D176" s="66" t="s">
        <v>287</v>
      </c>
      <c r="E176" s="80">
        <f>+IF(ISNUMBER(DATA!H86),DATA!H86,"n/a")</f>
        <v>348088.39</v>
      </c>
      <c r="F176" s="77">
        <f>+IF(ISNUMBER(DATA!I86),DATA!I86,"n/a")</f>
        <v>0.18813578349826099</v>
      </c>
      <c r="G176" s="80">
        <f>+IF(ISNUMBER(DATA!R86),DATA!R86,"n/a")</f>
        <v>1217585.0900000001</v>
      </c>
      <c r="H176" s="77">
        <f>+IF(ISNUMBER(DATA!S86),DATA!S86,"n/a")</f>
        <v>8.9436738203643104E-2</v>
      </c>
      <c r="I176" s="80">
        <f>+IF(ISNUMBER(DATA!AB86),DATA!AB86,"n/a")</f>
        <v>2123732.2599999998</v>
      </c>
      <c r="J176" s="77">
        <f>+IF(ISNUMBER(DATA!AC86),DATA!AC86,"n/a")</f>
        <v>4.6424689638315003E-2</v>
      </c>
      <c r="K176" s="80">
        <f>+IF(ISNUMBER(DATA!AL86),DATA!AL86,"n/a")</f>
        <v>4030098.88</v>
      </c>
      <c r="L176" s="77">
        <f>+IF(ISNUMBER(DATA!AM86),DATA!AM86,"n/a")</f>
        <v>5.9536668310581102E-3</v>
      </c>
      <c r="R176" s="66"/>
      <c r="S176" s="66"/>
      <c r="T176" s="66"/>
      <c r="U176" s="66"/>
      <c r="V176" s="66"/>
      <c r="W176" s="66"/>
      <c r="X176" s="66"/>
      <c r="Y176" s="66"/>
    </row>
    <row r="177" spans="1:25" x14ac:dyDescent="0.2">
      <c r="A177" s="75" t="s">
        <v>19</v>
      </c>
      <c r="B177" s="75" t="s">
        <v>21</v>
      </c>
      <c r="C177" s="66" t="s">
        <v>9</v>
      </c>
      <c r="D177" s="66" t="s">
        <v>288</v>
      </c>
      <c r="E177" s="80">
        <f>+IF(ISNUMBER(DATA!H87),DATA!H87,"n/a")</f>
        <v>317376.02</v>
      </c>
      <c r="F177" s="77">
        <f>+IF(ISNUMBER(DATA!I87),DATA!I87,"n/a")</f>
        <v>1.16114613592596E-2</v>
      </c>
      <c r="G177" s="80">
        <f>+IF(ISNUMBER(DATA!R87),DATA!R87,"n/a")</f>
        <v>947102.93</v>
      </c>
      <c r="H177" s="77">
        <f>+IF(ISNUMBER(DATA!S87),DATA!S87,"n/a")</f>
        <v>5.4252047720480499E-2</v>
      </c>
      <c r="I177" s="80">
        <f>+IF(ISNUMBER(DATA!AB87),DATA!AB87,"n/a")</f>
        <v>1861949.99</v>
      </c>
      <c r="J177" s="77">
        <f>+IF(ISNUMBER(DATA!AC87),DATA!AC87,"n/a")</f>
        <v>2.68907216359527E-2</v>
      </c>
      <c r="K177" s="80">
        <f>+IF(ISNUMBER(DATA!AL87),DATA!AL87,"n/a")</f>
        <v>3750084.92</v>
      </c>
      <c r="L177" s="77">
        <f>+IF(ISNUMBER(DATA!AM87),DATA!AM87,"n/a")</f>
        <v>1.6836120060105899E-2</v>
      </c>
      <c r="R177" s="66"/>
      <c r="S177" s="66"/>
      <c r="T177" s="66"/>
      <c r="U177" s="66"/>
      <c r="V177" s="66"/>
      <c r="W177" s="66"/>
      <c r="X177" s="66"/>
      <c r="Y177" s="66"/>
    </row>
    <row r="178" spans="1:25" x14ac:dyDescent="0.2">
      <c r="A178" s="75" t="s">
        <v>19</v>
      </c>
      <c r="B178" s="75" t="s">
        <v>21</v>
      </c>
      <c r="C178" s="66" t="s">
        <v>9</v>
      </c>
      <c r="D178" s="66" t="s">
        <v>289</v>
      </c>
      <c r="E178" s="80">
        <f>+IF(ISNUMBER(DATA!H88),DATA!H88,"n/a")</f>
        <v>163955.59</v>
      </c>
      <c r="F178" s="77">
        <f>+IF(ISNUMBER(DATA!I88),DATA!I88,"n/a")</f>
        <v>8.3338426623354805E-2</v>
      </c>
      <c r="G178" s="80">
        <f>+IF(ISNUMBER(DATA!R88),DATA!R88,"n/a")</f>
        <v>473396.16</v>
      </c>
      <c r="H178" s="77">
        <f>+IF(ISNUMBER(DATA!S88),DATA!S88,"n/a")</f>
        <v>9.22005886256788E-2</v>
      </c>
      <c r="I178" s="80">
        <f>+IF(ISNUMBER(DATA!AB88),DATA!AB88,"n/a")</f>
        <v>916222.7</v>
      </c>
      <c r="J178" s="77">
        <f>+IF(ISNUMBER(DATA!AC88),DATA!AC88,"n/a")</f>
        <v>7.3350513935539194E-2</v>
      </c>
      <c r="K178" s="80">
        <f>+IF(ISNUMBER(DATA!AL88),DATA!AL88,"n/a")</f>
        <v>1857801.36</v>
      </c>
      <c r="L178" s="77">
        <f>+IF(ISNUMBER(DATA!AM88),DATA!AM88,"n/a")</f>
        <v>4.4056341033442498E-2</v>
      </c>
      <c r="R178" s="66"/>
      <c r="S178" s="66"/>
      <c r="T178" s="66"/>
      <c r="U178" s="66"/>
      <c r="V178" s="66"/>
      <c r="W178" s="66"/>
      <c r="X178" s="66"/>
      <c r="Y178" s="66"/>
    </row>
    <row r="179" spans="1:25" x14ac:dyDescent="0.2">
      <c r="A179" s="75" t="s">
        <v>19</v>
      </c>
      <c r="B179" s="75" t="s">
        <v>21</v>
      </c>
      <c r="C179" s="66" t="s">
        <v>9</v>
      </c>
      <c r="D179" s="66" t="s">
        <v>290</v>
      </c>
      <c r="E179" s="80">
        <f>+IF(ISNUMBER(DATA!H89),DATA!H89,"n/a")</f>
        <v>148964.23000000001</v>
      </c>
      <c r="F179" s="77">
        <f>+IF(ISNUMBER(DATA!I89),DATA!I89,"n/a")</f>
        <v>-3.9716305797168503E-3</v>
      </c>
      <c r="G179" s="80">
        <f>+IF(ISNUMBER(DATA!R89),DATA!R89,"n/a")</f>
        <v>449708.55</v>
      </c>
      <c r="H179" s="77">
        <f>+IF(ISNUMBER(DATA!S89),DATA!S89,"n/a")</f>
        <v>1.2837909984632899E-2</v>
      </c>
      <c r="I179" s="80">
        <f>+IF(ISNUMBER(DATA!AB89),DATA!AB89,"n/a")</f>
        <v>870771.26</v>
      </c>
      <c r="J179" s="77">
        <f>+IF(ISNUMBER(DATA!AC89),DATA!AC89,"n/a")</f>
        <v>3.3936635811218901E-3</v>
      </c>
      <c r="K179" s="80">
        <f>+IF(ISNUMBER(DATA!AL89),DATA!AL89,"n/a")</f>
        <v>1757281.56</v>
      </c>
      <c r="L179" s="77">
        <f>+IF(ISNUMBER(DATA!AM89),DATA!AM89,"n/a")</f>
        <v>4.2859754294013903E-2</v>
      </c>
      <c r="R179" s="66"/>
      <c r="S179" s="66"/>
      <c r="T179" s="66"/>
      <c r="U179" s="66"/>
      <c r="V179" s="66"/>
      <c r="W179" s="66"/>
      <c r="X179" s="66"/>
      <c r="Y179" s="66"/>
    </row>
    <row r="180" spans="1:25" x14ac:dyDescent="0.2">
      <c r="A180" s="75" t="s">
        <v>19</v>
      </c>
      <c r="B180" s="75" t="s">
        <v>21</v>
      </c>
      <c r="C180" s="66" t="s">
        <v>9</v>
      </c>
      <c r="D180" s="66" t="s">
        <v>291</v>
      </c>
      <c r="E180" s="80">
        <f>+IF(ISNUMBER(DATA!H90),DATA!H90,"n/a")</f>
        <v>132204.47</v>
      </c>
      <c r="F180" s="77">
        <f>+IF(ISNUMBER(DATA!I90),DATA!I90,"n/a")</f>
        <v>0.12578166586039499</v>
      </c>
      <c r="G180" s="80">
        <f>+IF(ISNUMBER(DATA!R90),DATA!R90,"n/a")</f>
        <v>414274.51</v>
      </c>
      <c r="H180" s="77">
        <f>+IF(ISNUMBER(DATA!S90),DATA!S90,"n/a")</f>
        <v>8.3637222076902995E-2</v>
      </c>
      <c r="I180" s="80">
        <f>+IF(ISNUMBER(DATA!AB90),DATA!AB90,"n/a")</f>
        <v>792342.69</v>
      </c>
      <c r="J180" s="77">
        <f>+IF(ISNUMBER(DATA!AC90),DATA!AC90,"n/a")</f>
        <v>0.10857643411568101</v>
      </c>
      <c r="K180" s="80">
        <f>+IF(ISNUMBER(DATA!AL90),DATA!AL90,"n/a")</f>
        <v>1558035.98</v>
      </c>
      <c r="L180" s="77">
        <f>+IF(ISNUMBER(DATA!AM90),DATA!AM90,"n/a")</f>
        <v>0.10639183950474</v>
      </c>
      <c r="R180" s="66"/>
      <c r="S180" s="66"/>
      <c r="T180" s="66"/>
      <c r="U180" s="66"/>
      <c r="V180" s="66"/>
      <c r="W180" s="66"/>
      <c r="X180" s="66"/>
      <c r="Y180" s="66"/>
    </row>
    <row r="181" spans="1:25" x14ac:dyDescent="0.2">
      <c r="A181" s="75" t="s">
        <v>19</v>
      </c>
      <c r="B181" s="75" t="s">
        <v>21</v>
      </c>
      <c r="C181" s="66" t="s">
        <v>9</v>
      </c>
      <c r="D181" s="66" t="s">
        <v>292</v>
      </c>
      <c r="E181" s="80">
        <f>+IF(ISNUMBER(DATA!H91),DATA!H91,"n/a")</f>
        <v>892012.22</v>
      </c>
      <c r="F181" s="77">
        <f>+IF(ISNUMBER(DATA!I91),DATA!I91,"n/a")</f>
        <v>3.2647813145262099E-2</v>
      </c>
      <c r="G181" s="80">
        <f>+IF(ISNUMBER(DATA!R91),DATA!R91,"n/a")</f>
        <v>2833108.58</v>
      </c>
      <c r="H181" s="77">
        <f>+IF(ISNUMBER(DATA!S91),DATA!S91,"n/a")</f>
        <v>4.0428075271840301E-2</v>
      </c>
      <c r="I181" s="80">
        <f>+IF(ISNUMBER(DATA!AB91),DATA!AB91,"n/a")</f>
        <v>5354651.09</v>
      </c>
      <c r="J181" s="77">
        <f>+IF(ISNUMBER(DATA!AC91),DATA!AC91,"n/a")</f>
        <v>5.4043299648605797E-2</v>
      </c>
      <c r="K181" s="80">
        <f>+IF(ISNUMBER(DATA!AL91),DATA!AL91,"n/a")</f>
        <v>10430832.970000001</v>
      </c>
      <c r="L181" s="77">
        <f>+IF(ISNUMBER(DATA!AM91),DATA!AM91,"n/a")</f>
        <v>6.2599526961541196E-2</v>
      </c>
      <c r="R181" s="66"/>
      <c r="S181" s="66"/>
      <c r="T181" s="66"/>
      <c r="U181" s="66"/>
      <c r="V181" s="66"/>
      <c r="W181" s="66"/>
      <c r="X181" s="66"/>
      <c r="Y181" s="66"/>
    </row>
    <row r="182" spans="1:25" x14ac:dyDescent="0.2">
      <c r="A182" s="75" t="s">
        <v>19</v>
      </c>
      <c r="B182" s="75" t="s">
        <v>21</v>
      </c>
      <c r="C182" s="66" t="s">
        <v>9</v>
      </c>
      <c r="D182" s="66" t="s">
        <v>293</v>
      </c>
      <c r="E182" s="80">
        <f>+IF(ISNUMBER(DATA!H92),DATA!H92,"n/a")</f>
        <v>83307.27</v>
      </c>
      <c r="F182" s="77">
        <f>+IF(ISNUMBER(DATA!I92),DATA!I92,"n/a")</f>
        <v>0.15763162846074499</v>
      </c>
      <c r="G182" s="80">
        <f>+IF(ISNUMBER(DATA!R92),DATA!R92,"n/a")</f>
        <v>238809.60000000001</v>
      </c>
      <c r="H182" s="77">
        <f>+IF(ISNUMBER(DATA!S92),DATA!S92,"n/a")</f>
        <v>0.20353031446509201</v>
      </c>
      <c r="I182" s="80">
        <f>+IF(ISNUMBER(DATA!AB92),DATA!AB92,"n/a")</f>
        <v>459053.68</v>
      </c>
      <c r="J182" s="77">
        <f>+IF(ISNUMBER(DATA!AC92),DATA!AC92,"n/a")</f>
        <v>0.162159920631987</v>
      </c>
      <c r="K182" s="80">
        <f>+IF(ISNUMBER(DATA!AL92),DATA!AL92,"n/a")</f>
        <v>927947.48</v>
      </c>
      <c r="L182" s="77">
        <f>+IF(ISNUMBER(DATA!AM92),DATA!AM92,"n/a")</f>
        <v>0.10014210775565301</v>
      </c>
      <c r="R182" s="66"/>
      <c r="S182" s="66"/>
      <c r="T182" s="66"/>
      <c r="U182" s="66"/>
      <c r="V182" s="66"/>
      <c r="W182" s="66"/>
      <c r="X182" s="66"/>
      <c r="Y182" s="66"/>
    </row>
    <row r="183" spans="1:25" x14ac:dyDescent="0.2">
      <c r="A183" s="75" t="s">
        <v>19</v>
      </c>
      <c r="B183" s="75" t="s">
        <v>21</v>
      </c>
      <c r="C183" s="66" t="s">
        <v>9</v>
      </c>
      <c r="D183" s="66" t="s">
        <v>294</v>
      </c>
      <c r="E183" s="80">
        <f>+IF(ISNUMBER(DATA!H93),DATA!H93,"n/a")</f>
        <v>439773.3</v>
      </c>
      <c r="F183" s="77">
        <f>+IF(ISNUMBER(DATA!I93),DATA!I93,"n/a")</f>
        <v>6.8132750277199996E-3</v>
      </c>
      <c r="G183" s="80">
        <f>+IF(ISNUMBER(DATA!R93),DATA!R93,"n/a")</f>
        <v>1384678.95</v>
      </c>
      <c r="H183" s="77">
        <f>+IF(ISNUMBER(DATA!S93),DATA!S93,"n/a")</f>
        <v>3.4708369099140601E-2</v>
      </c>
      <c r="I183" s="80">
        <f>+IF(ISNUMBER(DATA!AB93),DATA!AB93,"n/a")</f>
        <v>2635674.86</v>
      </c>
      <c r="J183" s="77">
        <f>+IF(ISNUMBER(DATA!AC93),DATA!AC93,"n/a")</f>
        <v>2.9653559194164798E-2</v>
      </c>
      <c r="K183" s="80">
        <f>+IF(ISNUMBER(DATA!AL93),DATA!AL93,"n/a")</f>
        <v>5196711.45</v>
      </c>
      <c r="L183" s="77">
        <f>+IF(ISNUMBER(DATA!AM93),DATA!AM93,"n/a")</f>
        <v>6.5372050145264801E-2</v>
      </c>
      <c r="R183" s="66"/>
      <c r="S183" s="66"/>
      <c r="T183" s="66"/>
      <c r="U183" s="66"/>
      <c r="V183" s="66"/>
      <c r="W183" s="66"/>
      <c r="X183" s="66"/>
      <c r="Y183" s="66"/>
    </row>
    <row r="184" spans="1:25" x14ac:dyDescent="0.2">
      <c r="A184" s="75" t="s">
        <v>19</v>
      </c>
      <c r="B184" s="75" t="s">
        <v>21</v>
      </c>
      <c r="C184" s="66" t="s">
        <v>9</v>
      </c>
      <c r="D184" s="66" t="s">
        <v>295</v>
      </c>
      <c r="E184" s="80">
        <f>+IF(ISNUMBER(DATA!H94),DATA!H94,"n/a")</f>
        <v>285864.15999999997</v>
      </c>
      <c r="F184" s="77">
        <f>+IF(ISNUMBER(DATA!I94),DATA!I94,"n/a")</f>
        <v>-0.11304530157742899</v>
      </c>
      <c r="G184" s="80">
        <f>+IF(ISNUMBER(DATA!R94),DATA!R94,"n/a")</f>
        <v>868411.32</v>
      </c>
      <c r="H184" s="77">
        <f>+IF(ISNUMBER(DATA!S94),DATA!S94,"n/a")</f>
        <v>-1.93712198532144E-2</v>
      </c>
      <c r="I184" s="80">
        <f>+IF(ISNUMBER(DATA!AB94),DATA!AB94,"n/a")</f>
        <v>1629512.89</v>
      </c>
      <c r="J184" s="77">
        <f>+IF(ISNUMBER(DATA!AC94),DATA!AC94,"n/a")</f>
        <v>2.5511238954160801E-2</v>
      </c>
      <c r="K184" s="80">
        <f>+IF(ISNUMBER(DATA!AL94),DATA!AL94,"n/a")</f>
        <v>3335560.47</v>
      </c>
      <c r="L184" s="77">
        <f>+IF(ISNUMBER(DATA!AM94),DATA!AM94,"n/a")</f>
        <v>0.16557311938483599</v>
      </c>
      <c r="R184" s="66"/>
      <c r="S184" s="66"/>
      <c r="T184" s="66"/>
      <c r="U184" s="66"/>
      <c r="V184" s="66"/>
      <c r="W184" s="66"/>
      <c r="X184" s="66"/>
      <c r="Y184" s="66"/>
    </row>
    <row r="185" spans="1:25" x14ac:dyDescent="0.2">
      <c r="A185" s="75" t="s">
        <v>19</v>
      </c>
      <c r="B185" s="75" t="s">
        <v>21</v>
      </c>
      <c r="C185" s="66" t="s">
        <v>9</v>
      </c>
      <c r="D185" s="66" t="s">
        <v>296</v>
      </c>
      <c r="E185" s="80">
        <f>+IF(ISNUMBER(DATA!H95),DATA!H95,"n/a")</f>
        <v>314247.82</v>
      </c>
      <c r="F185" s="77">
        <f>+IF(ISNUMBER(DATA!I95),DATA!I95,"n/a")</f>
        <v>4.8970172856128702E-2</v>
      </c>
      <c r="G185" s="80">
        <f>+IF(ISNUMBER(DATA!R95),DATA!R95,"n/a")</f>
        <v>951571.72</v>
      </c>
      <c r="H185" s="77">
        <f>+IF(ISNUMBER(DATA!S95),DATA!S95,"n/a")</f>
        <v>6.2922171142257399E-2</v>
      </c>
      <c r="I185" s="80">
        <f>+IF(ISNUMBER(DATA!AB95),DATA!AB95,"n/a")</f>
        <v>1704094.49</v>
      </c>
      <c r="J185" s="77">
        <f>+IF(ISNUMBER(DATA!AC95),DATA!AC95,"n/a")</f>
        <v>2.5960564780443701E-2</v>
      </c>
      <c r="K185" s="80">
        <f>+IF(ISNUMBER(DATA!AL95),DATA!AL95,"n/a")</f>
        <v>3444720.83</v>
      </c>
      <c r="L185" s="77">
        <f>+IF(ISNUMBER(DATA!AM95),DATA!AM95,"n/a")</f>
        <v>7.8753019406651595E-2</v>
      </c>
      <c r="R185" s="66"/>
      <c r="S185" s="66"/>
      <c r="T185" s="66"/>
      <c r="U185" s="66"/>
      <c r="V185" s="66"/>
      <c r="W185" s="66"/>
      <c r="X185" s="66"/>
      <c r="Y185" s="66"/>
    </row>
    <row r="186" spans="1:25" x14ac:dyDescent="0.2">
      <c r="A186" s="75" t="s">
        <v>19</v>
      </c>
      <c r="B186" s="75" t="s">
        <v>21</v>
      </c>
      <c r="C186" s="66" t="s">
        <v>9</v>
      </c>
      <c r="D186" s="66" t="s">
        <v>297</v>
      </c>
      <c r="E186" s="80">
        <f>+IF(ISNUMBER(DATA!H96),DATA!H96,"n/a")</f>
        <v>111078.06</v>
      </c>
      <c r="F186" s="77">
        <f>+IF(ISNUMBER(DATA!I96),DATA!I96,"n/a")</f>
        <v>4.2233037356375E-2</v>
      </c>
      <c r="G186" s="80">
        <f>+IF(ISNUMBER(DATA!R96),DATA!R96,"n/a")</f>
        <v>327574.34999999998</v>
      </c>
      <c r="H186" s="77">
        <f>+IF(ISNUMBER(DATA!S96),DATA!S96,"n/a")</f>
        <v>0.12157691956349</v>
      </c>
      <c r="I186" s="80">
        <f>+IF(ISNUMBER(DATA!AB96),DATA!AB96,"n/a")</f>
        <v>637634.73</v>
      </c>
      <c r="J186" s="77">
        <f>+IF(ISNUMBER(DATA!AC96),DATA!AC96,"n/a")</f>
        <v>0.104183952152649</v>
      </c>
      <c r="K186" s="80">
        <f>+IF(ISNUMBER(DATA!AL96),DATA!AL96,"n/a")</f>
        <v>1290012.24</v>
      </c>
      <c r="L186" s="77">
        <f>+IF(ISNUMBER(DATA!AM96),DATA!AM96,"n/a")</f>
        <v>7.3615948648287799E-2</v>
      </c>
      <c r="R186" s="66"/>
      <c r="S186" s="66"/>
      <c r="T186" s="66"/>
      <c r="U186" s="66"/>
      <c r="V186" s="66"/>
      <c r="W186" s="66"/>
      <c r="X186" s="66"/>
      <c r="Y186" s="66"/>
    </row>
    <row r="187" spans="1:25" x14ac:dyDescent="0.2">
      <c r="A187" s="75" t="s">
        <v>19</v>
      </c>
      <c r="B187" s="75" t="s">
        <v>21</v>
      </c>
      <c r="C187" s="66" t="s">
        <v>9</v>
      </c>
      <c r="D187" s="66" t="s">
        <v>298</v>
      </c>
      <c r="E187" s="80">
        <f>+IF(ISNUMBER(DATA!H97),DATA!H97,"n/a")</f>
        <v>203303.57</v>
      </c>
      <c r="F187" s="77">
        <f>+IF(ISNUMBER(DATA!I97),DATA!I97,"n/a")</f>
        <v>5.46859319247203E-2</v>
      </c>
      <c r="G187" s="80">
        <f>+IF(ISNUMBER(DATA!R97),DATA!R97,"n/a")</f>
        <v>585184.41</v>
      </c>
      <c r="H187" s="77">
        <f>+IF(ISNUMBER(DATA!S97),DATA!S97,"n/a")</f>
        <v>5.9393188325842103E-2</v>
      </c>
      <c r="I187" s="80">
        <f>+IF(ISNUMBER(DATA!AB97),DATA!AB97,"n/a")</f>
        <v>1168770.49</v>
      </c>
      <c r="J187" s="77">
        <f>+IF(ISNUMBER(DATA!AC97),DATA!AC97,"n/a")</f>
        <v>6.0745177054348003E-2</v>
      </c>
      <c r="K187" s="80">
        <f>+IF(ISNUMBER(DATA!AL97),DATA!AL97,"n/a")</f>
        <v>2576636.64</v>
      </c>
      <c r="L187" s="77">
        <f>+IF(ISNUMBER(DATA!AM97),DATA!AM97,"n/a")</f>
        <v>9.4177261338399404E-2</v>
      </c>
      <c r="R187" s="66"/>
      <c r="S187" s="66"/>
      <c r="T187" s="66"/>
      <c r="U187" s="66"/>
      <c r="V187" s="66"/>
      <c r="W187" s="66"/>
      <c r="X187" s="66"/>
      <c r="Y187" s="66"/>
    </row>
    <row r="188" spans="1:25" x14ac:dyDescent="0.2">
      <c r="A188" s="75" t="s">
        <v>19</v>
      </c>
      <c r="B188" s="75" t="s">
        <v>21</v>
      </c>
      <c r="C188" s="66" t="s">
        <v>9</v>
      </c>
      <c r="D188" s="66" t="s">
        <v>299</v>
      </c>
      <c r="E188" s="80">
        <f>+IF(ISNUMBER(DATA!H98),DATA!H98,"n/a")</f>
        <v>1249014.77</v>
      </c>
      <c r="F188" s="77">
        <f>+IF(ISNUMBER(DATA!I98),DATA!I98,"n/a")</f>
        <v>0.33230208966498198</v>
      </c>
      <c r="G188" s="80">
        <f>+IF(ISNUMBER(DATA!R98),DATA!R98,"n/a")</f>
        <v>4836773.9000000004</v>
      </c>
      <c r="H188" s="77">
        <f>+IF(ISNUMBER(DATA!S98),DATA!S98,"n/a")</f>
        <v>0.16500209983560701</v>
      </c>
      <c r="I188" s="80">
        <f>+IF(ISNUMBER(DATA!AB98),DATA!AB98,"n/a")</f>
        <v>8369570.3300000001</v>
      </c>
      <c r="J188" s="77">
        <f>+IF(ISNUMBER(DATA!AC98),DATA!AC98,"n/a")</f>
        <v>0.15698543136933499</v>
      </c>
      <c r="K188" s="80">
        <f>+IF(ISNUMBER(DATA!AL98),DATA!AL98,"n/a")</f>
        <v>15831358.939999999</v>
      </c>
      <c r="L188" s="77">
        <f>+IF(ISNUMBER(DATA!AM98),DATA!AM98,"n/a")</f>
        <v>0.111583008158792</v>
      </c>
      <c r="R188" s="66"/>
      <c r="S188" s="66"/>
      <c r="T188" s="66"/>
      <c r="U188" s="66"/>
      <c r="V188" s="66"/>
      <c r="W188" s="66"/>
      <c r="X188" s="66"/>
      <c r="Y188" s="66"/>
    </row>
    <row r="189" spans="1:25" x14ac:dyDescent="0.2">
      <c r="A189" s="75" t="s">
        <v>19</v>
      </c>
      <c r="B189" s="75" t="s">
        <v>21</v>
      </c>
      <c r="C189" s="66" t="s">
        <v>9</v>
      </c>
      <c r="D189" s="66" t="s">
        <v>300</v>
      </c>
      <c r="E189" s="80">
        <f>+IF(ISNUMBER(DATA!H99),DATA!H99,"n/a")</f>
        <v>540520.56000000006</v>
      </c>
      <c r="F189" s="77">
        <f>+IF(ISNUMBER(DATA!I99),DATA!I99,"n/a")</f>
        <v>2.84580157261515E-2</v>
      </c>
      <c r="G189" s="80">
        <f>+IF(ISNUMBER(DATA!R99),DATA!R99,"n/a")</f>
        <v>1681717.09</v>
      </c>
      <c r="H189" s="77">
        <f>+IF(ISNUMBER(DATA!S99),DATA!S99,"n/a")</f>
        <v>4.5261267288558803E-2</v>
      </c>
      <c r="I189" s="80">
        <f>+IF(ISNUMBER(DATA!AB99),DATA!AB99,"n/a")</f>
        <v>3142081.94</v>
      </c>
      <c r="J189" s="77">
        <f>+IF(ISNUMBER(DATA!AC99),DATA!AC99,"n/a")</f>
        <v>5.8633287978268098E-2</v>
      </c>
      <c r="K189" s="80">
        <f>+IF(ISNUMBER(DATA!AL99),DATA!AL99,"n/a")</f>
        <v>6273613.54</v>
      </c>
      <c r="L189" s="77">
        <f>+IF(ISNUMBER(DATA!AM99),DATA!AM99,"n/a")</f>
        <v>5.4370112081522502E-2</v>
      </c>
      <c r="R189" s="66"/>
      <c r="S189" s="66"/>
      <c r="T189" s="66"/>
      <c r="U189" s="66"/>
      <c r="V189" s="66"/>
      <c r="W189" s="66"/>
      <c r="X189" s="66"/>
      <c r="Y189" s="66"/>
    </row>
    <row r="190" spans="1:25" x14ac:dyDescent="0.2">
      <c r="A190" s="75" t="s">
        <v>19</v>
      </c>
      <c r="B190" s="75" t="s">
        <v>21</v>
      </c>
      <c r="C190" s="66" t="s">
        <v>9</v>
      </c>
      <c r="D190" s="66" t="s">
        <v>301</v>
      </c>
      <c r="E190" s="80">
        <f>+IF(ISNUMBER(DATA!H100),DATA!H100,"n/a")</f>
        <v>76780.94</v>
      </c>
      <c r="F190" s="77">
        <f>+IF(ISNUMBER(DATA!I100),DATA!I100,"n/a")</f>
        <v>0.13674683856334699</v>
      </c>
      <c r="G190" s="80">
        <f>+IF(ISNUMBER(DATA!R100),DATA!R100,"n/a")</f>
        <v>231318.32</v>
      </c>
      <c r="H190" s="77">
        <f>+IF(ISNUMBER(DATA!S100),DATA!S100,"n/a")</f>
        <v>0.22200478282156899</v>
      </c>
      <c r="I190" s="80">
        <f>+IF(ISNUMBER(DATA!AB100),DATA!AB100,"n/a")</f>
        <v>441525.11</v>
      </c>
      <c r="J190" s="77">
        <f>+IF(ISNUMBER(DATA!AC100),DATA!AC100,"n/a")</f>
        <v>0.14951609816803799</v>
      </c>
      <c r="K190" s="80">
        <f>+IF(ISNUMBER(DATA!AL100),DATA!AL100,"n/a")</f>
        <v>876252.15</v>
      </c>
      <c r="L190" s="77">
        <f>+IF(ISNUMBER(DATA!AM100),DATA!AM100,"n/a")</f>
        <v>9.09239323049406E-2</v>
      </c>
      <c r="R190" s="66"/>
      <c r="S190" s="66"/>
      <c r="T190" s="66"/>
      <c r="U190" s="66"/>
      <c r="V190" s="66"/>
      <c r="W190" s="66"/>
      <c r="X190" s="66"/>
      <c r="Y190" s="66"/>
    </row>
    <row r="191" spans="1:25" x14ac:dyDescent="0.2">
      <c r="A191" s="75" t="s">
        <v>19</v>
      </c>
      <c r="B191" s="75" t="s">
        <v>21</v>
      </c>
      <c r="C191" s="66" t="s">
        <v>9</v>
      </c>
      <c r="D191" s="66" t="s">
        <v>302</v>
      </c>
      <c r="E191" s="80">
        <f>+IF(ISNUMBER(DATA!H101),DATA!H101,"n/a")</f>
        <v>283631.27</v>
      </c>
      <c r="F191" s="77">
        <f>+IF(ISNUMBER(DATA!I101),DATA!I101,"n/a")</f>
        <v>-7.5122966026931496E-3</v>
      </c>
      <c r="G191" s="80">
        <f>+IF(ISNUMBER(DATA!R101),DATA!R101,"n/a")</f>
        <v>881165.89</v>
      </c>
      <c r="H191" s="77">
        <f>+IF(ISNUMBER(DATA!S101),DATA!S101,"n/a")</f>
        <v>6.3670253889550497E-3</v>
      </c>
      <c r="I191" s="80">
        <f>+IF(ISNUMBER(DATA!AB101),DATA!AB101,"n/a")</f>
        <v>1679690.53</v>
      </c>
      <c r="J191" s="77">
        <f>+IF(ISNUMBER(DATA!AC101),DATA!AC101,"n/a")</f>
        <v>4.1710788836756803E-3</v>
      </c>
      <c r="K191" s="80">
        <f>+IF(ISNUMBER(DATA!AL101),DATA!AL101,"n/a")</f>
        <v>3368111.34</v>
      </c>
      <c r="L191" s="77">
        <f>+IF(ISNUMBER(DATA!AM101),DATA!AM101,"n/a")</f>
        <v>4.0563349789189601E-2</v>
      </c>
      <c r="R191" s="66"/>
      <c r="S191" s="66"/>
      <c r="T191" s="66"/>
      <c r="U191" s="66"/>
      <c r="V191" s="66"/>
      <c r="W191" s="66"/>
      <c r="X191" s="66"/>
      <c r="Y191" s="66"/>
    </row>
    <row r="192" spans="1:25" x14ac:dyDescent="0.2">
      <c r="A192" s="75" t="s">
        <v>19</v>
      </c>
      <c r="B192" s="75" t="s">
        <v>21</v>
      </c>
      <c r="C192" s="66" t="s">
        <v>9</v>
      </c>
      <c r="D192" s="66" t="s">
        <v>303</v>
      </c>
      <c r="E192" s="80">
        <f>+IF(ISNUMBER(DATA!H102),DATA!H102,"n/a")</f>
        <v>154424.63</v>
      </c>
      <c r="F192" s="77">
        <f>+IF(ISNUMBER(DATA!I102),DATA!I102,"n/a")</f>
        <v>4.02744997441494E-2</v>
      </c>
      <c r="G192" s="80">
        <f>+IF(ISNUMBER(DATA!R102),DATA!R102,"n/a")</f>
        <v>437768.35</v>
      </c>
      <c r="H192" s="77">
        <f>+IF(ISNUMBER(DATA!S102),DATA!S102,"n/a")</f>
        <v>3.7218311074688697E-2</v>
      </c>
      <c r="I192" s="80">
        <f>+IF(ISNUMBER(DATA!AB102),DATA!AB102,"n/a")</f>
        <v>850630.27</v>
      </c>
      <c r="J192" s="77">
        <f>+IF(ISNUMBER(DATA!AC102),DATA!AC102,"n/a")</f>
        <v>4.1288598362923902E-2</v>
      </c>
      <c r="K192" s="80">
        <f>+IF(ISNUMBER(DATA!AL102),DATA!AL102,"n/a")</f>
        <v>1730665.3</v>
      </c>
      <c r="L192" s="77">
        <f>+IF(ISNUMBER(DATA!AM102),DATA!AM102,"n/a")</f>
        <v>2.4815007026995801E-2</v>
      </c>
      <c r="R192" s="66"/>
      <c r="S192" s="66"/>
      <c r="T192" s="66"/>
      <c r="U192" s="66"/>
      <c r="V192" s="66"/>
      <c r="W192" s="66"/>
      <c r="X192" s="66"/>
      <c r="Y192" s="66"/>
    </row>
    <row r="193" spans="1:25" x14ac:dyDescent="0.2">
      <c r="A193" s="75" t="s">
        <v>19</v>
      </c>
      <c r="B193" s="75" t="s">
        <v>21</v>
      </c>
      <c r="C193" s="66" t="s">
        <v>9</v>
      </c>
      <c r="D193" s="66" t="s">
        <v>304</v>
      </c>
      <c r="E193" s="80">
        <f>+IF(ISNUMBER(DATA!H103),DATA!H103,"n/a")</f>
        <v>482161.44</v>
      </c>
      <c r="F193" s="77">
        <f>+IF(ISNUMBER(DATA!I103),DATA!I103,"n/a")</f>
        <v>0.13638066243941099</v>
      </c>
      <c r="G193" s="80">
        <f>+IF(ISNUMBER(DATA!R103),DATA!R103,"n/a")</f>
        <v>1596476.07</v>
      </c>
      <c r="H193" s="77">
        <f>+IF(ISNUMBER(DATA!S103),DATA!S103,"n/a")</f>
        <v>4.1594468919327297E-2</v>
      </c>
      <c r="I193" s="80">
        <f>+IF(ISNUMBER(DATA!AB103),DATA!AB103,"n/a")</f>
        <v>2945863.66</v>
      </c>
      <c r="J193" s="77">
        <f>+IF(ISNUMBER(DATA!AC103),DATA!AC103,"n/a")</f>
        <v>3.0843022443551402E-2</v>
      </c>
      <c r="K193" s="80">
        <f>+IF(ISNUMBER(DATA!AL103),DATA!AL103,"n/a")</f>
        <v>5748259.96</v>
      </c>
      <c r="L193" s="77">
        <f>+IF(ISNUMBER(DATA!AM103),DATA!AM103,"n/a")</f>
        <v>1.5064997060090801E-2</v>
      </c>
      <c r="R193" s="66"/>
      <c r="S193" s="66"/>
      <c r="T193" s="66"/>
      <c r="U193" s="66"/>
      <c r="V193" s="66"/>
      <c r="W193" s="66"/>
      <c r="X193" s="66"/>
      <c r="Y193" s="66"/>
    </row>
    <row r="194" spans="1:25" x14ac:dyDescent="0.2">
      <c r="A194" s="75" t="s">
        <v>19</v>
      </c>
      <c r="B194" s="75" t="s">
        <v>21</v>
      </c>
      <c r="C194" s="66" t="s">
        <v>9</v>
      </c>
      <c r="D194" s="66" t="s">
        <v>305</v>
      </c>
      <c r="E194" s="80">
        <f>+IF(ISNUMBER(DATA!H104),DATA!H104,"n/a")</f>
        <v>377270.23</v>
      </c>
      <c r="F194" s="77">
        <f>+IF(ISNUMBER(DATA!I104),DATA!I104,"n/a")</f>
        <v>5.0780634531632299E-2</v>
      </c>
      <c r="G194" s="80">
        <f>+IF(ISNUMBER(DATA!R104),DATA!R104,"n/a")</f>
        <v>1177040.54</v>
      </c>
      <c r="H194" s="77">
        <f>+IF(ISNUMBER(DATA!S104),DATA!S104,"n/a")</f>
        <v>3.95349890038292E-2</v>
      </c>
      <c r="I194" s="80">
        <f>+IF(ISNUMBER(DATA!AB104),DATA!AB104,"n/a")</f>
        <v>2210017.8199999998</v>
      </c>
      <c r="J194" s="77">
        <f>+IF(ISNUMBER(DATA!AC104),DATA!AC104,"n/a")</f>
        <v>4.4276488862482102E-2</v>
      </c>
      <c r="K194" s="80">
        <f>+IF(ISNUMBER(DATA!AL104),DATA!AL104,"n/a")</f>
        <v>4270304.8099999996</v>
      </c>
      <c r="L194" s="77">
        <f>+IF(ISNUMBER(DATA!AM104),DATA!AM104,"n/a")</f>
        <v>5.0356397136249197E-2</v>
      </c>
      <c r="R194" s="66"/>
      <c r="S194" s="66"/>
      <c r="T194" s="66"/>
      <c r="U194" s="66"/>
      <c r="V194" s="66"/>
      <c r="W194" s="66"/>
      <c r="X194" s="66"/>
      <c r="Y194" s="66"/>
    </row>
    <row r="195" spans="1:25" x14ac:dyDescent="0.2">
      <c r="A195" s="75" t="s">
        <v>19</v>
      </c>
      <c r="B195" s="75" t="s">
        <v>21</v>
      </c>
      <c r="C195" s="66" t="s">
        <v>9</v>
      </c>
      <c r="D195" s="66" t="s">
        <v>306</v>
      </c>
      <c r="E195" s="80">
        <f>+IF(ISNUMBER(DATA!H105),DATA!H105,"n/a")</f>
        <v>242394.25</v>
      </c>
      <c r="F195" s="77">
        <f>+IF(ISNUMBER(DATA!I105),DATA!I105,"n/a")</f>
        <v>-3.4808405919201799E-2</v>
      </c>
      <c r="G195" s="80">
        <f>+IF(ISNUMBER(DATA!R105),DATA!R105,"n/a")</f>
        <v>860243.42</v>
      </c>
      <c r="H195" s="77">
        <f>+IF(ISNUMBER(DATA!S105),DATA!S105,"n/a")</f>
        <v>2.98578208300413E-2</v>
      </c>
      <c r="I195" s="80">
        <f>+IF(ISNUMBER(DATA!AB105),DATA!AB105,"n/a")</f>
        <v>1582286.33</v>
      </c>
      <c r="J195" s="77">
        <f>+IF(ISNUMBER(DATA!AC105),DATA!AC105,"n/a")</f>
        <v>-3.1623645610875203E-2</v>
      </c>
      <c r="K195" s="80">
        <f>+IF(ISNUMBER(DATA!AL105),DATA!AL105,"n/a")</f>
        <v>3053366.44</v>
      </c>
      <c r="L195" s="77">
        <f>+IF(ISNUMBER(DATA!AM105),DATA!AM105,"n/a")</f>
        <v>-1.9485976363077001E-2</v>
      </c>
      <c r="R195" s="66"/>
      <c r="S195" s="66"/>
      <c r="T195" s="66"/>
      <c r="U195" s="66"/>
      <c r="V195" s="66"/>
      <c r="W195" s="66"/>
      <c r="X195" s="66"/>
      <c r="Y195" s="66"/>
    </row>
    <row r="196" spans="1:25" x14ac:dyDescent="0.2">
      <c r="A196" s="75" t="s">
        <v>19</v>
      </c>
      <c r="B196" s="75" t="s">
        <v>21</v>
      </c>
      <c r="C196" s="66" t="s">
        <v>9</v>
      </c>
      <c r="D196" s="66" t="s">
        <v>307</v>
      </c>
      <c r="E196" s="80">
        <f>+IF(ISNUMBER(DATA!H106),DATA!H106,"n/a")</f>
        <v>295633.98</v>
      </c>
      <c r="F196" s="77">
        <f>+IF(ISNUMBER(DATA!I106),DATA!I106,"n/a")</f>
        <v>6.5429185807620596E-2</v>
      </c>
      <c r="G196" s="80">
        <f>+IF(ISNUMBER(DATA!R106),DATA!R106,"n/a")</f>
        <v>936101.78</v>
      </c>
      <c r="H196" s="77">
        <f>+IF(ISNUMBER(DATA!S106),DATA!S106,"n/a")</f>
        <v>6.6029789195486993E-2</v>
      </c>
      <c r="I196" s="80">
        <f>+IF(ISNUMBER(DATA!AB106),DATA!AB106,"n/a")</f>
        <v>1785673.61</v>
      </c>
      <c r="J196" s="77">
        <f>+IF(ISNUMBER(DATA!AC106),DATA!AC106,"n/a")</f>
        <v>9.5029790714374299E-2</v>
      </c>
      <c r="K196" s="80">
        <f>+IF(ISNUMBER(DATA!AL106),DATA!AL106,"n/a")</f>
        <v>3518856.43</v>
      </c>
      <c r="L196" s="77">
        <f>+IF(ISNUMBER(DATA!AM106),DATA!AM106,"n/a")</f>
        <v>8.9680776124918593E-2</v>
      </c>
      <c r="R196" s="66"/>
      <c r="S196" s="66"/>
      <c r="T196" s="66"/>
      <c r="U196" s="66"/>
      <c r="V196" s="66"/>
      <c r="W196" s="66"/>
      <c r="X196" s="66"/>
      <c r="Y196" s="66"/>
    </row>
    <row r="197" spans="1:25" x14ac:dyDescent="0.2">
      <c r="A197" s="75" t="s">
        <v>19</v>
      </c>
      <c r="B197" s="75" t="s">
        <v>21</v>
      </c>
      <c r="C197" s="66" t="s">
        <v>9</v>
      </c>
      <c r="D197" s="66" t="s">
        <v>308</v>
      </c>
      <c r="E197" s="80">
        <f>+IF(ISNUMBER(DATA!H107),DATA!H107,"n/a")</f>
        <v>223363.26</v>
      </c>
      <c r="F197" s="77">
        <f>+IF(ISNUMBER(DATA!I107),DATA!I107,"n/a")</f>
        <v>2.77394024778298E-2</v>
      </c>
      <c r="G197" s="80">
        <f>+IF(ISNUMBER(DATA!R107),DATA!R107,"n/a")</f>
        <v>647266.26</v>
      </c>
      <c r="H197" s="77">
        <f>+IF(ISNUMBER(DATA!S107),DATA!S107,"n/a")</f>
        <v>-5.1011627996339799E-3</v>
      </c>
      <c r="I197" s="80">
        <f>+IF(ISNUMBER(DATA!AB107),DATA!AB107,"n/a")</f>
        <v>1214181.52</v>
      </c>
      <c r="J197" s="77">
        <f>+IF(ISNUMBER(DATA!AC107),DATA!AC107,"n/a")</f>
        <v>-3.9376031453247501E-2</v>
      </c>
      <c r="K197" s="80">
        <f>+IF(ISNUMBER(DATA!AL107),DATA!AL107,"n/a")</f>
        <v>2435119.5499999998</v>
      </c>
      <c r="L197" s="77">
        <f>+IF(ISNUMBER(DATA!AM107),DATA!AM107,"n/a")</f>
        <v>-2.0382123695461999E-2</v>
      </c>
      <c r="R197" s="66"/>
      <c r="S197" s="66"/>
      <c r="T197" s="66"/>
      <c r="U197" s="66"/>
      <c r="V197" s="66"/>
      <c r="W197" s="66"/>
      <c r="X197" s="66"/>
      <c r="Y197" s="66"/>
    </row>
    <row r="198" spans="1:25" x14ac:dyDescent="0.2">
      <c r="A198" s="75" t="s">
        <v>19</v>
      </c>
      <c r="B198" s="75" t="s">
        <v>21</v>
      </c>
      <c r="C198" s="66" t="s">
        <v>9</v>
      </c>
      <c r="D198" s="66" t="s">
        <v>309</v>
      </c>
      <c r="E198" s="80">
        <f>+IF(ISNUMBER(DATA!H108),DATA!H108,"n/a")</f>
        <v>197678.79</v>
      </c>
      <c r="F198" s="77">
        <f>+IF(ISNUMBER(DATA!I108),DATA!I108,"n/a")</f>
        <v>8.8243621407151404E-2</v>
      </c>
      <c r="G198" s="80">
        <f>+IF(ISNUMBER(DATA!R108),DATA!R108,"n/a")</f>
        <v>577702.89</v>
      </c>
      <c r="H198" s="77">
        <f>+IF(ISNUMBER(DATA!S108),DATA!S108,"n/a")</f>
        <v>1.7217799803241299E-2</v>
      </c>
      <c r="I198" s="80">
        <f>+IF(ISNUMBER(DATA!AB108),DATA!AB108,"n/a")</f>
        <v>1091463.05</v>
      </c>
      <c r="J198" s="77">
        <f>+IF(ISNUMBER(DATA!AC108),DATA!AC108,"n/a")</f>
        <v>-2.36079463273388E-2</v>
      </c>
      <c r="K198" s="80">
        <f>+IF(ISNUMBER(DATA!AL108),DATA!AL108,"n/a")</f>
        <v>2207813.5499999998</v>
      </c>
      <c r="L198" s="77">
        <f>+IF(ISNUMBER(DATA!AM108),DATA!AM108,"n/a")</f>
        <v>-1.1865892504433199E-2</v>
      </c>
      <c r="R198" s="66"/>
      <c r="S198" s="66"/>
      <c r="T198" s="66"/>
      <c r="U198" s="66"/>
      <c r="V198" s="66"/>
      <c r="W198" s="66"/>
      <c r="X198" s="66"/>
      <c r="Y198" s="66"/>
    </row>
    <row r="199" spans="1:25" x14ac:dyDescent="0.2">
      <c r="A199" s="75" t="s">
        <v>19</v>
      </c>
      <c r="B199" s="75" t="s">
        <v>21</v>
      </c>
      <c r="C199" s="66" t="s">
        <v>9</v>
      </c>
      <c r="D199" s="66" t="s">
        <v>310</v>
      </c>
      <c r="E199" s="80">
        <f>+IF(ISNUMBER(DATA!H109),DATA!H109,"n/a")</f>
        <v>139591.01</v>
      </c>
      <c r="F199" s="77">
        <f>+IF(ISNUMBER(DATA!I109),DATA!I109,"n/a")</f>
        <v>2.7347605504023299E-2</v>
      </c>
      <c r="G199" s="80">
        <f>+IF(ISNUMBER(DATA!R109),DATA!R109,"n/a")</f>
        <v>394902.02</v>
      </c>
      <c r="H199" s="77">
        <f>+IF(ISNUMBER(DATA!S109),DATA!S109,"n/a")</f>
        <v>-2.618849091873E-2</v>
      </c>
      <c r="I199" s="80">
        <f>+IF(ISNUMBER(DATA!AB109),DATA!AB109,"n/a")</f>
        <v>751761.66</v>
      </c>
      <c r="J199" s="77">
        <f>+IF(ISNUMBER(DATA!AC109),DATA!AC109,"n/a")</f>
        <v>-4.4393466841603002E-2</v>
      </c>
      <c r="K199" s="80">
        <f>+IF(ISNUMBER(DATA!AL109),DATA!AL109,"n/a")</f>
        <v>1572997.57</v>
      </c>
      <c r="L199" s="77">
        <f>+IF(ISNUMBER(DATA!AM109),DATA!AM109,"n/a")</f>
        <v>-1.89138483842336E-2</v>
      </c>
      <c r="R199" s="66"/>
      <c r="S199" s="66"/>
      <c r="T199" s="66"/>
      <c r="U199" s="66"/>
      <c r="V199" s="66"/>
      <c r="W199" s="66"/>
      <c r="X199" s="66"/>
      <c r="Y199" s="66"/>
    </row>
    <row r="200" spans="1:25" x14ac:dyDescent="0.2">
      <c r="A200" s="75" t="s">
        <v>19</v>
      </c>
      <c r="B200" s="75" t="s">
        <v>21</v>
      </c>
      <c r="C200" s="66" t="s">
        <v>9</v>
      </c>
      <c r="D200" s="66" t="s">
        <v>311</v>
      </c>
      <c r="E200" s="80">
        <f>+IF(ISNUMBER(DATA!H110),DATA!H110,"n/a")</f>
        <v>293780.61</v>
      </c>
      <c r="F200" s="77">
        <f>+IF(ISNUMBER(DATA!I110),DATA!I110,"n/a")</f>
        <v>-8.1976216302428698E-2</v>
      </c>
      <c r="G200" s="80">
        <f>+IF(ISNUMBER(DATA!R110),DATA!R110,"n/a")</f>
        <v>949707.2</v>
      </c>
      <c r="H200" s="77">
        <f>+IF(ISNUMBER(DATA!S110),DATA!S110,"n/a")</f>
        <v>-6.5661996773100195E-2</v>
      </c>
      <c r="I200" s="80">
        <f>+IF(ISNUMBER(DATA!AB110),DATA!AB110,"n/a")</f>
        <v>1785182.07</v>
      </c>
      <c r="J200" s="77">
        <f>+IF(ISNUMBER(DATA!AC110),DATA!AC110,"n/a")</f>
        <v>-4.6087241349089897E-2</v>
      </c>
      <c r="K200" s="80">
        <f>+IF(ISNUMBER(DATA!AL110),DATA!AL110,"n/a")</f>
        <v>3560461.54</v>
      </c>
      <c r="L200" s="77">
        <f>+IF(ISNUMBER(DATA!AM110),DATA!AM110,"n/a")</f>
        <v>-2.4256647088740001E-2</v>
      </c>
      <c r="R200" s="66"/>
      <c r="S200" s="66"/>
      <c r="T200" s="66"/>
      <c r="U200" s="66"/>
      <c r="V200" s="66"/>
      <c r="W200" s="66"/>
      <c r="X200" s="66"/>
      <c r="Y200" s="66"/>
    </row>
    <row r="201" spans="1:25" x14ac:dyDescent="0.2">
      <c r="A201" s="75" t="s">
        <v>19</v>
      </c>
      <c r="B201" s="75" t="s">
        <v>21</v>
      </c>
      <c r="C201" s="66" t="s">
        <v>9</v>
      </c>
      <c r="D201" s="66" t="s">
        <v>312</v>
      </c>
      <c r="E201" s="80">
        <f>+IF(ISNUMBER(DATA!H111),DATA!H111,"n/a")</f>
        <v>146026.99</v>
      </c>
      <c r="F201" s="77">
        <f>+IF(ISNUMBER(DATA!I111),DATA!I111,"n/a")</f>
        <v>9.0968376729911204E-2</v>
      </c>
      <c r="G201" s="80">
        <f>+IF(ISNUMBER(DATA!R111),DATA!R111,"n/a")</f>
        <v>450806.41</v>
      </c>
      <c r="H201" s="77">
        <f>+IF(ISNUMBER(DATA!S111),DATA!S111,"n/a")</f>
        <v>0.124944917036867</v>
      </c>
      <c r="I201" s="80">
        <f>+IF(ISNUMBER(DATA!AB111),DATA!AB111,"n/a")</f>
        <v>842053.37</v>
      </c>
      <c r="J201" s="77">
        <f>+IF(ISNUMBER(DATA!AC111),DATA!AC111,"n/a")</f>
        <v>8.2542977060594394E-2</v>
      </c>
      <c r="K201" s="80">
        <f>+IF(ISNUMBER(DATA!AL111),DATA!AL111,"n/a")</f>
        <v>1677328.88</v>
      </c>
      <c r="L201" s="77">
        <f>+IF(ISNUMBER(DATA!AM111),DATA!AM111,"n/a")</f>
        <v>7.5206636856227305E-2</v>
      </c>
      <c r="R201" s="66"/>
      <c r="S201" s="66"/>
      <c r="T201" s="66"/>
      <c r="U201" s="66"/>
      <c r="V201" s="66"/>
      <c r="W201" s="66"/>
      <c r="X201" s="66"/>
      <c r="Y201" s="66"/>
    </row>
    <row r="202" spans="1:25" x14ac:dyDescent="0.2">
      <c r="A202" s="75" t="s">
        <v>19</v>
      </c>
      <c r="B202" s="75" t="s">
        <v>21</v>
      </c>
      <c r="C202" s="66" t="s">
        <v>9</v>
      </c>
      <c r="D202" s="66" t="s">
        <v>313</v>
      </c>
      <c r="E202" s="80">
        <f>+IF(ISNUMBER(DATA!H112),DATA!H112,"n/a")</f>
        <v>219833.48</v>
      </c>
      <c r="F202" s="77">
        <f>+IF(ISNUMBER(DATA!I112),DATA!I112,"n/a")</f>
        <v>1.88074825435296E-2</v>
      </c>
      <c r="G202" s="80">
        <f>+IF(ISNUMBER(DATA!R112),DATA!R112,"n/a")</f>
        <v>700131.6</v>
      </c>
      <c r="H202" s="77">
        <f>+IF(ISNUMBER(DATA!S112),DATA!S112,"n/a")</f>
        <v>3.8974583563769302E-2</v>
      </c>
      <c r="I202" s="80">
        <f>+IF(ISNUMBER(DATA!AB112),DATA!AB112,"n/a")</f>
        <v>1315875.58</v>
      </c>
      <c r="J202" s="77">
        <f>+IF(ISNUMBER(DATA!AC112),DATA!AC112,"n/a")</f>
        <v>4.8025298600763398E-2</v>
      </c>
      <c r="K202" s="80">
        <f>+IF(ISNUMBER(DATA!AL112),DATA!AL112,"n/a")</f>
        <v>2558374.91</v>
      </c>
      <c r="L202" s="77">
        <f>+IF(ISNUMBER(DATA!AM112),DATA!AM112,"n/a")</f>
        <v>4.3486464570374701E-2</v>
      </c>
      <c r="R202" s="66"/>
      <c r="S202" s="66"/>
      <c r="T202" s="66"/>
      <c r="U202" s="66"/>
      <c r="V202" s="66"/>
      <c r="W202" s="66"/>
      <c r="X202" s="66"/>
      <c r="Y202" s="66"/>
    </row>
    <row r="203" spans="1:25" x14ac:dyDescent="0.2">
      <c r="A203" s="75" t="s">
        <v>19</v>
      </c>
      <c r="B203" s="75" t="s">
        <v>21</v>
      </c>
      <c r="C203" s="66" t="s">
        <v>9</v>
      </c>
      <c r="D203" s="66" t="s">
        <v>314</v>
      </c>
      <c r="E203" s="80">
        <f>+IF(ISNUMBER(DATA!H113),DATA!H113,"n/a")</f>
        <v>491938.7</v>
      </c>
      <c r="F203" s="77">
        <f>+IF(ISNUMBER(DATA!I113),DATA!I113,"n/a")</f>
        <v>-5.1091088995734897E-2</v>
      </c>
      <c r="G203" s="80">
        <f>+IF(ISNUMBER(DATA!R113),DATA!R113,"n/a")</f>
        <v>1568517.95</v>
      </c>
      <c r="H203" s="77">
        <f>+IF(ISNUMBER(DATA!S113),DATA!S113,"n/a")</f>
        <v>-4.8666123865686001E-2</v>
      </c>
      <c r="I203" s="80">
        <f>+IF(ISNUMBER(DATA!AB113),DATA!AB113,"n/a")</f>
        <v>3018538.36</v>
      </c>
      <c r="J203" s="77">
        <f>+IF(ISNUMBER(DATA!AC113),DATA!AC113,"n/a")</f>
        <v>-4.2739223935892502E-2</v>
      </c>
      <c r="K203" s="80">
        <f>+IF(ISNUMBER(DATA!AL113),DATA!AL113,"n/a")</f>
        <v>6000197.7999999998</v>
      </c>
      <c r="L203" s="77">
        <f>+IF(ISNUMBER(DATA!AM113),DATA!AM113,"n/a")</f>
        <v>-3.1157722026173201E-2</v>
      </c>
      <c r="R203" s="66"/>
      <c r="S203" s="66"/>
      <c r="T203" s="66"/>
      <c r="U203" s="66"/>
      <c r="V203" s="66"/>
      <c r="W203" s="66"/>
      <c r="X203" s="66"/>
      <c r="Y203" s="66"/>
    </row>
    <row r="204" spans="1:25" x14ac:dyDescent="0.2">
      <c r="A204" s="75" t="s">
        <v>19</v>
      </c>
      <c r="B204" s="75" t="s">
        <v>21</v>
      </c>
      <c r="C204" s="66" t="s">
        <v>9</v>
      </c>
      <c r="D204" s="66" t="s">
        <v>315</v>
      </c>
      <c r="E204" s="80">
        <f>+IF(ISNUMBER(DATA!H114),DATA!H114,"n/a")</f>
        <v>364038.05</v>
      </c>
      <c r="F204" s="77">
        <f>+IF(ISNUMBER(DATA!I114),DATA!I114,"n/a")</f>
        <v>-4.31690177557148E-3</v>
      </c>
      <c r="G204" s="80">
        <f>+IF(ISNUMBER(DATA!R114),DATA!R114,"n/a")</f>
        <v>1142540.73</v>
      </c>
      <c r="H204" s="77">
        <f>+IF(ISNUMBER(DATA!S114),DATA!S114,"n/a")</f>
        <v>1.09536037149529E-2</v>
      </c>
      <c r="I204" s="80">
        <f>+IF(ISNUMBER(DATA!AB114),DATA!AB114,"n/a")</f>
        <v>2193730.61</v>
      </c>
      <c r="J204" s="77">
        <f>+IF(ISNUMBER(DATA!AC114),DATA!AC114,"n/a")</f>
        <v>4.8268665125535501E-2</v>
      </c>
      <c r="K204" s="80">
        <f>+IF(ISNUMBER(DATA!AL114),DATA!AL114,"n/a")</f>
        <v>4360492.92</v>
      </c>
      <c r="L204" s="77">
        <f>+IF(ISNUMBER(DATA!AM114),DATA!AM114,"n/a")</f>
        <v>6.9259564712147795E-2</v>
      </c>
      <c r="R204" s="66"/>
      <c r="S204" s="66"/>
      <c r="T204" s="66"/>
      <c r="U204" s="66"/>
      <c r="V204" s="66"/>
      <c r="W204" s="66"/>
      <c r="X204" s="66"/>
      <c r="Y204" s="66"/>
    </row>
    <row r="205" spans="1:25" x14ac:dyDescent="0.2">
      <c r="A205" s="75" t="s">
        <v>19</v>
      </c>
      <c r="B205" s="75" t="s">
        <v>21</v>
      </c>
      <c r="C205" s="66" t="s">
        <v>9</v>
      </c>
      <c r="D205" s="66" t="s">
        <v>316</v>
      </c>
      <c r="E205" s="80">
        <f>+IF(ISNUMBER(DATA!H115),DATA!H115,"n/a")</f>
        <v>310779.17</v>
      </c>
      <c r="F205" s="77">
        <f>+IF(ISNUMBER(DATA!I115),DATA!I115,"n/a")</f>
        <v>1.24473234741025E-2</v>
      </c>
      <c r="G205" s="80">
        <f>+IF(ISNUMBER(DATA!R115),DATA!R115,"n/a")</f>
        <v>911444.17</v>
      </c>
      <c r="H205" s="77">
        <f>+IF(ISNUMBER(DATA!S115),DATA!S115,"n/a")</f>
        <v>6.7752276232332695E-2</v>
      </c>
      <c r="I205" s="80">
        <f>+IF(ISNUMBER(DATA!AB115),DATA!AB115,"n/a")</f>
        <v>1764820.21</v>
      </c>
      <c r="J205" s="77">
        <f>+IF(ISNUMBER(DATA!AC115),DATA!AC115,"n/a")</f>
        <v>6.57670567638622E-2</v>
      </c>
      <c r="K205" s="80">
        <f>+IF(ISNUMBER(DATA!AL115),DATA!AL115,"n/a")</f>
        <v>3635999.46</v>
      </c>
      <c r="L205" s="77">
        <f>+IF(ISNUMBER(DATA!AM115),DATA!AM115,"n/a")</f>
        <v>6.6202236801135697E-2</v>
      </c>
      <c r="R205" s="66"/>
      <c r="S205" s="66"/>
      <c r="T205" s="66"/>
      <c r="U205" s="66"/>
      <c r="V205" s="66"/>
      <c r="W205" s="66"/>
      <c r="X205" s="66"/>
      <c r="Y205" s="66"/>
    </row>
    <row r="206" spans="1:25" x14ac:dyDescent="0.2">
      <c r="A206" s="75" t="s">
        <v>19</v>
      </c>
      <c r="B206" s="75" t="s">
        <v>21</v>
      </c>
      <c r="C206" s="66" t="s">
        <v>9</v>
      </c>
      <c r="D206" s="66" t="s">
        <v>317</v>
      </c>
      <c r="E206" s="80">
        <f>+IF(ISNUMBER(DATA!H116),DATA!H116,"n/a")</f>
        <v>238987.23</v>
      </c>
      <c r="F206" s="77">
        <f>+IF(ISNUMBER(DATA!I116),DATA!I116,"n/a")</f>
        <v>-4.9730800991704703E-2</v>
      </c>
      <c r="G206" s="80">
        <f>+IF(ISNUMBER(DATA!R116),DATA!R116,"n/a")</f>
        <v>731970.85</v>
      </c>
      <c r="H206" s="77">
        <f>+IF(ISNUMBER(DATA!S116),DATA!S116,"n/a")</f>
        <v>5.4458131929691803E-2</v>
      </c>
      <c r="I206" s="80">
        <f>+IF(ISNUMBER(DATA!AB116),DATA!AB116,"n/a")</f>
        <v>1397050.68</v>
      </c>
      <c r="J206" s="77">
        <f>+IF(ISNUMBER(DATA!AC116),DATA!AC116,"n/a")</f>
        <v>6.8441039398026399E-2</v>
      </c>
      <c r="K206" s="80">
        <f>+IF(ISNUMBER(DATA!AL116),DATA!AL116,"n/a")</f>
        <v>2647874.4</v>
      </c>
      <c r="L206" s="77">
        <f>+IF(ISNUMBER(DATA!AM116),DATA!AM116,"n/a")</f>
        <v>3.5937852752250303E-2</v>
      </c>
      <c r="R206" s="66"/>
      <c r="S206" s="66"/>
      <c r="T206" s="66"/>
      <c r="U206" s="66"/>
      <c r="V206" s="66"/>
      <c r="W206" s="66"/>
      <c r="X206" s="66"/>
      <c r="Y206" s="66"/>
    </row>
    <row r="207" spans="1:25" x14ac:dyDescent="0.2">
      <c r="A207" s="75" t="s">
        <v>19</v>
      </c>
      <c r="B207" s="75" t="s">
        <v>21</v>
      </c>
      <c r="C207" s="66" t="s">
        <v>9</v>
      </c>
      <c r="D207" s="66" t="s">
        <v>318</v>
      </c>
      <c r="E207" s="80">
        <f>+IF(ISNUMBER(DATA!H117),DATA!H117,"n/a")</f>
        <v>371884.15</v>
      </c>
      <c r="F207" s="77">
        <f>+IF(ISNUMBER(DATA!I117),DATA!I117,"n/a")</f>
        <v>7.0125068485319998E-3</v>
      </c>
      <c r="G207" s="80">
        <f>+IF(ISNUMBER(DATA!R117),DATA!R117,"n/a")</f>
        <v>1177110.33</v>
      </c>
      <c r="H207" s="77">
        <f>+IF(ISNUMBER(DATA!S117),DATA!S117,"n/a")</f>
        <v>3.1838128765746501E-2</v>
      </c>
      <c r="I207" s="80">
        <f>+IF(ISNUMBER(DATA!AB117),DATA!AB117,"n/a")</f>
        <v>2197778.86</v>
      </c>
      <c r="J207" s="77">
        <f>+IF(ISNUMBER(DATA!AC117),DATA!AC117,"n/a")</f>
        <v>8.2151563032024696E-3</v>
      </c>
      <c r="K207" s="80">
        <f>+IF(ISNUMBER(DATA!AL117),DATA!AL117,"n/a")</f>
        <v>4354187.0599999996</v>
      </c>
      <c r="L207" s="77">
        <f>+IF(ISNUMBER(DATA!AM117),DATA!AM117,"n/a")</f>
        <v>3.9129352782294603E-2</v>
      </c>
      <c r="R207" s="66"/>
      <c r="S207" s="66"/>
      <c r="T207" s="66"/>
      <c r="U207" s="66"/>
      <c r="V207" s="66"/>
      <c r="W207" s="66"/>
      <c r="X207" s="66"/>
      <c r="Y207" s="66"/>
    </row>
    <row r="208" spans="1:25" x14ac:dyDescent="0.2">
      <c r="A208" s="75" t="s">
        <v>19</v>
      </c>
      <c r="B208" s="75" t="s">
        <v>21</v>
      </c>
      <c r="C208" s="66" t="s">
        <v>9</v>
      </c>
      <c r="D208" s="66" t="s">
        <v>344</v>
      </c>
      <c r="E208" s="80">
        <f>+IF(ISNUMBER(DATA!H118),DATA!H118,"n/a")</f>
        <v>137764.15</v>
      </c>
      <c r="F208" s="77">
        <f>+IF(ISNUMBER(DATA!I118),DATA!I118,"n/a")</f>
        <v>8.2194416151861793E-2</v>
      </c>
      <c r="G208" s="80">
        <f>+IF(ISNUMBER(DATA!R118),DATA!R118,"n/a")</f>
        <v>391375.8</v>
      </c>
      <c r="H208" s="77">
        <f>+IF(ISNUMBER(DATA!S118),DATA!S118,"n/a")</f>
        <v>1.4466160679239601E-2</v>
      </c>
      <c r="I208" s="80">
        <f>+IF(ISNUMBER(DATA!AB118),DATA!AB118,"n/a")</f>
        <v>755005.6</v>
      </c>
      <c r="J208" s="77">
        <f>+IF(ISNUMBER(DATA!AC118),DATA!AC118,"n/a")</f>
        <v>-5.3741803323068497E-3</v>
      </c>
      <c r="K208" s="80">
        <f>+IF(ISNUMBER(DATA!AL118),DATA!AL118,"n/a")</f>
        <v>1564637.08</v>
      </c>
      <c r="L208" s="77">
        <f>+IF(ISNUMBER(DATA!AM118),DATA!AM118,"n/a")</f>
        <v>-6.9672864975046898E-3</v>
      </c>
      <c r="R208" s="66"/>
      <c r="S208" s="66"/>
      <c r="T208" s="66"/>
      <c r="U208" s="66"/>
      <c r="V208" s="66"/>
      <c r="W208" s="66"/>
      <c r="X208" s="66"/>
      <c r="Y208" s="66"/>
    </row>
    <row r="209" spans="1:25" x14ac:dyDescent="0.2">
      <c r="A209" s="75" t="s">
        <v>19</v>
      </c>
      <c r="B209" s="75" t="s">
        <v>21</v>
      </c>
      <c r="C209" s="66" t="s">
        <v>9</v>
      </c>
      <c r="D209" s="66" t="s">
        <v>345</v>
      </c>
      <c r="E209" s="80">
        <f>+IF(ISNUMBER(DATA!H119),DATA!H119,"n/a")</f>
        <v>341856.31</v>
      </c>
      <c r="F209" s="77">
        <f>+IF(ISNUMBER(DATA!I119),DATA!I119,"n/a")</f>
        <v>4.4135114118181197E-2</v>
      </c>
      <c r="G209" s="80">
        <f>+IF(ISNUMBER(DATA!R119),DATA!R119,"n/a")</f>
        <v>1046918.23</v>
      </c>
      <c r="H209" s="77">
        <f>+IF(ISNUMBER(DATA!S119),DATA!S119,"n/a")</f>
        <v>3.0136877902842599E-2</v>
      </c>
      <c r="I209" s="80">
        <f>+IF(ISNUMBER(DATA!AB119),DATA!AB119,"n/a")</f>
        <v>2014026.34</v>
      </c>
      <c r="J209" s="77">
        <f>+IF(ISNUMBER(DATA!AC119),DATA!AC119,"n/a")</f>
        <v>3.3829030588732503E-2</v>
      </c>
      <c r="K209" s="80">
        <f>+IF(ISNUMBER(DATA!AL119),DATA!AL119,"n/a")</f>
        <v>4100849.98</v>
      </c>
      <c r="L209" s="77">
        <f>+IF(ISNUMBER(DATA!AM119),DATA!AM119,"n/a")</f>
        <v>7.3875296342224797E-2</v>
      </c>
      <c r="R209" s="66"/>
      <c r="S209" s="66"/>
      <c r="T209" s="66"/>
      <c r="U209" s="66"/>
      <c r="V209" s="66"/>
      <c r="W209" s="66"/>
      <c r="X209" s="66"/>
      <c r="Y209" s="66"/>
    </row>
    <row r="210" spans="1:25" x14ac:dyDescent="0.2">
      <c r="A210" s="75"/>
      <c r="B210" s="75"/>
      <c r="E210" s="80"/>
      <c r="F210" s="77"/>
      <c r="G210" s="80"/>
      <c r="H210" s="77"/>
      <c r="I210" s="80"/>
      <c r="J210" s="82"/>
      <c r="K210" s="80"/>
      <c r="L210" s="77"/>
      <c r="R210" s="66"/>
      <c r="S210" s="66"/>
      <c r="T210" s="66"/>
      <c r="U210" s="66"/>
      <c r="V210" s="66"/>
      <c r="W210" s="66"/>
      <c r="X210" s="66"/>
      <c r="Y210" s="66"/>
    </row>
    <row r="211" spans="1:25" x14ac:dyDescent="0.2">
      <c r="A211" s="75" t="s">
        <v>19</v>
      </c>
      <c r="B211" s="75" t="s">
        <v>21</v>
      </c>
      <c r="C211" s="66" t="s">
        <v>25</v>
      </c>
      <c r="D211" s="66" t="s">
        <v>271</v>
      </c>
      <c r="E211" s="80">
        <f>+IF(ISNUMBER(DATA!J70),DATA!J70,"n/a")</f>
        <v>236767.97</v>
      </c>
      <c r="F211" s="77">
        <f>+IF(ISNUMBER(DATA!K70),DATA!K70,"n/a")</f>
        <v>0.104445874737775</v>
      </c>
      <c r="G211" s="80">
        <f>+IF(ISNUMBER(DATA!T70),DATA!T70,"n/a")</f>
        <v>730361.18</v>
      </c>
      <c r="H211" s="77">
        <f>+IF(ISNUMBER(DATA!U70),DATA!U70,"n/a")</f>
        <v>0.10947621432428201</v>
      </c>
      <c r="I211" s="80">
        <f>+IF(ISNUMBER(DATA!AD70),DATA!AD70,"n/a")</f>
        <v>1335441.82</v>
      </c>
      <c r="J211" s="77">
        <f>+IF(ISNUMBER(DATA!AE70),DATA!AE70,"n/a")</f>
        <v>8.0616298399163802E-2</v>
      </c>
      <c r="K211" s="80">
        <f>+IF(ISNUMBER(DATA!AN70),DATA!AN70,"n/a")</f>
        <v>2631900.7799999998</v>
      </c>
      <c r="L211" s="77">
        <f>+IF(ISNUMBER(DATA!AO70),DATA!AO70,"n/a")</f>
        <v>6.8974977707254095E-2</v>
      </c>
      <c r="R211" s="66"/>
      <c r="S211" s="66"/>
      <c r="T211" s="66"/>
      <c r="U211" s="66"/>
      <c r="V211" s="66"/>
      <c r="W211" s="66"/>
      <c r="X211" s="66"/>
      <c r="Y211" s="66"/>
    </row>
    <row r="212" spans="1:25" x14ac:dyDescent="0.2">
      <c r="A212" s="75" t="s">
        <v>19</v>
      </c>
      <c r="B212" s="75" t="s">
        <v>21</v>
      </c>
      <c r="C212" s="66" t="s">
        <v>25</v>
      </c>
      <c r="D212" s="66" t="s">
        <v>272</v>
      </c>
      <c r="E212" s="80">
        <f>+IF(ISNUMBER(DATA!J71),DATA!J71,"n/a")</f>
        <v>591601.12</v>
      </c>
      <c r="F212" s="77">
        <f>+IF(ISNUMBER(DATA!K71),DATA!K71,"n/a")</f>
        <v>1.5356256015794E-2</v>
      </c>
      <c r="G212" s="80">
        <f>+IF(ISNUMBER(DATA!T71),DATA!T71,"n/a")</f>
        <v>1764441.3</v>
      </c>
      <c r="H212" s="77">
        <f>+IF(ISNUMBER(DATA!U71),DATA!U71,"n/a")</f>
        <v>0.11130991557171099</v>
      </c>
      <c r="I212" s="80">
        <f>+IF(ISNUMBER(DATA!AD71),DATA!AD71,"n/a")</f>
        <v>3441840.35</v>
      </c>
      <c r="J212" s="77">
        <f>+IF(ISNUMBER(DATA!AE71),DATA!AE71,"n/a")</f>
        <v>7.2415886118682202E-2</v>
      </c>
      <c r="K212" s="80">
        <f>+IF(ISNUMBER(DATA!AN71),DATA!AN71,"n/a")</f>
        <v>6907387.3600000003</v>
      </c>
      <c r="L212" s="77">
        <f>+IF(ISNUMBER(DATA!AO71),DATA!AO71,"n/a")</f>
        <v>5.8455095490595001E-2</v>
      </c>
      <c r="R212" s="66"/>
      <c r="S212" s="66"/>
      <c r="T212" s="66"/>
      <c r="U212" s="66"/>
      <c r="V212" s="66"/>
      <c r="W212" s="66"/>
      <c r="X212" s="66"/>
      <c r="Y212" s="66"/>
    </row>
    <row r="213" spans="1:25" x14ac:dyDescent="0.2">
      <c r="A213" s="75" t="s">
        <v>19</v>
      </c>
      <c r="B213" s="75" t="s">
        <v>21</v>
      </c>
      <c r="C213" s="66" t="s">
        <v>25</v>
      </c>
      <c r="D213" s="66" t="s">
        <v>273</v>
      </c>
      <c r="E213" s="80">
        <f>+IF(ISNUMBER(DATA!J72),DATA!J72,"n/a")</f>
        <v>1088614.1599999999</v>
      </c>
      <c r="F213" s="77">
        <f>+IF(ISNUMBER(DATA!K72),DATA!K72,"n/a")</f>
        <v>9.3520677929803203E-2</v>
      </c>
      <c r="G213" s="80">
        <f>+IF(ISNUMBER(DATA!T72),DATA!T72,"n/a")</f>
        <v>3365246.11</v>
      </c>
      <c r="H213" s="77">
        <f>+IF(ISNUMBER(DATA!U72),DATA!U72,"n/a")</f>
        <v>2.6656753558806999E-2</v>
      </c>
      <c r="I213" s="80">
        <f>+IF(ISNUMBER(DATA!AD72),DATA!AD72,"n/a")</f>
        <v>6323783.7800000003</v>
      </c>
      <c r="J213" s="77">
        <f>+IF(ISNUMBER(DATA!AE72),DATA!AE72,"n/a")</f>
        <v>-9.1648987891735992E-3</v>
      </c>
      <c r="K213" s="80">
        <f>+IF(ISNUMBER(DATA!AN72),DATA!AN72,"n/a")</f>
        <v>12331253.16</v>
      </c>
      <c r="L213" s="77">
        <f>+IF(ISNUMBER(DATA!AO72),DATA!AO72,"n/a")</f>
        <v>-1.32278409474464E-2</v>
      </c>
      <c r="R213" s="66"/>
      <c r="S213" s="66"/>
      <c r="T213" s="66"/>
      <c r="U213" s="66"/>
      <c r="V213" s="66"/>
      <c r="W213" s="66"/>
      <c r="X213" s="66"/>
      <c r="Y213" s="66"/>
    </row>
    <row r="214" spans="1:25" x14ac:dyDescent="0.2">
      <c r="A214" s="75" t="s">
        <v>19</v>
      </c>
      <c r="B214" s="75" t="s">
        <v>21</v>
      </c>
      <c r="C214" s="66" t="s">
        <v>25</v>
      </c>
      <c r="D214" s="66" t="s">
        <v>274</v>
      </c>
      <c r="E214" s="80">
        <f>+IF(ISNUMBER(DATA!J73),DATA!J73,"n/a")</f>
        <v>372703.59</v>
      </c>
      <c r="F214" s="77">
        <f>+IF(ISNUMBER(DATA!K73),DATA!K73,"n/a")</f>
        <v>9.2067362154235107E-3</v>
      </c>
      <c r="G214" s="80">
        <f>+IF(ISNUMBER(DATA!T73),DATA!T73,"n/a")</f>
        <v>1055770.24</v>
      </c>
      <c r="H214" s="77">
        <f>+IF(ISNUMBER(DATA!U73),DATA!U73,"n/a")</f>
        <v>3.1943722352905601E-2</v>
      </c>
      <c r="I214" s="80">
        <f>+IF(ISNUMBER(DATA!AD73),DATA!AD73,"n/a")</f>
        <v>2066339.99</v>
      </c>
      <c r="J214" s="77">
        <f>+IF(ISNUMBER(DATA!AE73),DATA!AE73,"n/a")</f>
        <v>1.5318028692578801E-2</v>
      </c>
      <c r="K214" s="80">
        <f>+IF(ISNUMBER(DATA!AN73),DATA!AN73,"n/a")</f>
        <v>4273405.17</v>
      </c>
      <c r="L214" s="77">
        <f>+IF(ISNUMBER(DATA!AO73),DATA!AO73,"n/a")</f>
        <v>3.1698042651920597E-2</v>
      </c>
      <c r="R214" s="66"/>
      <c r="S214" s="66"/>
      <c r="T214" s="66"/>
      <c r="U214" s="66"/>
      <c r="V214" s="66"/>
      <c r="W214" s="66"/>
      <c r="X214" s="66"/>
      <c r="Y214" s="66"/>
    </row>
    <row r="215" spans="1:25" x14ac:dyDescent="0.2">
      <c r="A215" s="75" t="s">
        <v>19</v>
      </c>
      <c r="B215" s="75" t="s">
        <v>21</v>
      </c>
      <c r="C215" s="66" t="s">
        <v>25</v>
      </c>
      <c r="D215" s="66" t="s">
        <v>275</v>
      </c>
      <c r="E215" s="80">
        <f>+IF(ISNUMBER(DATA!J74),DATA!J74,"n/a")</f>
        <v>1014437.76</v>
      </c>
      <c r="F215" s="77">
        <f>+IF(ISNUMBER(DATA!K74),DATA!K74,"n/a")</f>
        <v>0.10514146073977999</v>
      </c>
      <c r="G215" s="80">
        <f>+IF(ISNUMBER(DATA!T74),DATA!T74,"n/a")</f>
        <v>3345874.45</v>
      </c>
      <c r="H215" s="77">
        <f>+IF(ISNUMBER(DATA!U74),DATA!U74,"n/a")</f>
        <v>7.8456527429975706E-2</v>
      </c>
      <c r="I215" s="80">
        <f>+IF(ISNUMBER(DATA!AD74),DATA!AD74,"n/a")</f>
        <v>6193335.1699999999</v>
      </c>
      <c r="J215" s="77">
        <f>+IF(ISNUMBER(DATA!AE74),DATA!AE74,"n/a")</f>
        <v>6.9592350538900796E-2</v>
      </c>
      <c r="K215" s="80">
        <f>+IF(ISNUMBER(DATA!AN74),DATA!AN74,"n/a")</f>
        <v>11754422.07</v>
      </c>
      <c r="L215" s="77">
        <f>+IF(ISNUMBER(DATA!AO74),DATA!AO74,"n/a")</f>
        <v>4.08907971418081E-2</v>
      </c>
      <c r="R215" s="66"/>
      <c r="S215" s="66"/>
      <c r="T215" s="66"/>
      <c r="U215" s="66"/>
      <c r="V215" s="66"/>
      <c r="W215" s="66"/>
      <c r="X215" s="66"/>
      <c r="Y215" s="66"/>
    </row>
    <row r="216" spans="1:25" x14ac:dyDescent="0.2">
      <c r="A216" s="75" t="s">
        <v>19</v>
      </c>
      <c r="B216" s="75" t="s">
        <v>21</v>
      </c>
      <c r="C216" s="66" t="s">
        <v>25</v>
      </c>
      <c r="D216" s="66" t="s">
        <v>276</v>
      </c>
      <c r="E216" s="80">
        <f>+IF(ISNUMBER(DATA!J75),DATA!J75,"n/a")</f>
        <v>444103.64</v>
      </c>
      <c r="F216" s="77">
        <f>+IF(ISNUMBER(DATA!K75),DATA!K75,"n/a")</f>
        <v>6.4718487643962699E-3</v>
      </c>
      <c r="G216" s="80">
        <f>+IF(ISNUMBER(DATA!T75),DATA!T75,"n/a")</f>
        <v>1334249.06</v>
      </c>
      <c r="H216" s="77">
        <f>+IF(ISNUMBER(DATA!U75),DATA!U75,"n/a")</f>
        <v>9.8737452191613902E-3</v>
      </c>
      <c r="I216" s="80">
        <f>+IF(ISNUMBER(DATA!AD75),DATA!AD75,"n/a")</f>
        <v>2496884.9900000002</v>
      </c>
      <c r="J216" s="77">
        <f>+IF(ISNUMBER(DATA!AE75),DATA!AE75,"n/a")</f>
        <v>8.8730451037895893E-3</v>
      </c>
      <c r="K216" s="80">
        <f>+IF(ISNUMBER(DATA!AN75),DATA!AN75,"n/a")</f>
        <v>5021111.22</v>
      </c>
      <c r="L216" s="77">
        <f>+IF(ISNUMBER(DATA!AO75),DATA!AO75,"n/a")</f>
        <v>1.47045909236708E-2</v>
      </c>
      <c r="R216" s="66"/>
      <c r="S216" s="66"/>
      <c r="T216" s="66"/>
      <c r="U216" s="66"/>
      <c r="V216" s="66"/>
      <c r="W216" s="66"/>
      <c r="X216" s="66"/>
      <c r="Y216" s="66"/>
    </row>
    <row r="217" spans="1:25" x14ac:dyDescent="0.2">
      <c r="A217" s="75" t="s">
        <v>19</v>
      </c>
      <c r="B217" s="75" t="s">
        <v>21</v>
      </c>
      <c r="C217" s="66" t="s">
        <v>25</v>
      </c>
      <c r="D217" s="66" t="s">
        <v>277</v>
      </c>
      <c r="E217" s="80">
        <f>+IF(ISNUMBER(DATA!J76),DATA!J76,"n/a")</f>
        <v>276227.20000000001</v>
      </c>
      <c r="F217" s="77">
        <f>+IF(ISNUMBER(DATA!K76),DATA!K76,"n/a")</f>
        <v>3.3000865959907401E-2</v>
      </c>
      <c r="G217" s="80">
        <f>+IF(ISNUMBER(DATA!T76),DATA!T76,"n/a")</f>
        <v>820392.09</v>
      </c>
      <c r="H217" s="77">
        <f>+IF(ISNUMBER(DATA!U76),DATA!U76,"n/a")</f>
        <v>3.1534141814603803E-2</v>
      </c>
      <c r="I217" s="80">
        <f>+IF(ISNUMBER(DATA!AD76),DATA!AD76,"n/a")</f>
        <v>1544155.87</v>
      </c>
      <c r="J217" s="77">
        <f>+IF(ISNUMBER(DATA!AE76),DATA!AE76,"n/a")</f>
        <v>-1.38396192870205E-2</v>
      </c>
      <c r="K217" s="80">
        <f>+IF(ISNUMBER(DATA!AN76),DATA!AN76,"n/a")</f>
        <v>3115709.34</v>
      </c>
      <c r="L217" s="77">
        <f>+IF(ISNUMBER(DATA!AO76),DATA!AO76,"n/a")</f>
        <v>-2.6598368142939401E-3</v>
      </c>
      <c r="R217" s="66"/>
      <c r="S217" s="66"/>
      <c r="T217" s="66"/>
      <c r="U217" s="66"/>
      <c r="V217" s="66"/>
      <c r="W217" s="66"/>
      <c r="X217" s="66"/>
      <c r="Y217" s="66"/>
    </row>
    <row r="218" spans="1:25" x14ac:dyDescent="0.2">
      <c r="A218" s="75" t="s">
        <v>19</v>
      </c>
      <c r="B218" s="75" t="s">
        <v>21</v>
      </c>
      <c r="C218" s="66" t="s">
        <v>25</v>
      </c>
      <c r="D218" s="66" t="s">
        <v>278</v>
      </c>
      <c r="E218" s="80">
        <f>+IF(ISNUMBER(DATA!J77),DATA!J77,"n/a")</f>
        <v>926574.71</v>
      </c>
      <c r="F218" s="77">
        <f>+IF(ISNUMBER(DATA!K77),DATA!K77,"n/a")</f>
        <v>8.8452679643704304E-2</v>
      </c>
      <c r="G218" s="80">
        <f>+IF(ISNUMBER(DATA!T77),DATA!T77,"n/a")</f>
        <v>2785475.97</v>
      </c>
      <c r="H218" s="77">
        <f>+IF(ISNUMBER(DATA!U77),DATA!U77,"n/a")</f>
        <v>9.04497912243344E-2</v>
      </c>
      <c r="I218" s="80">
        <f>+IF(ISNUMBER(DATA!AD77),DATA!AD77,"n/a")</f>
        <v>5135360.62</v>
      </c>
      <c r="J218" s="77">
        <f>+IF(ISNUMBER(DATA!AE77),DATA!AE77,"n/a")</f>
        <v>6.0013219903274101E-2</v>
      </c>
      <c r="K218" s="80">
        <f>+IF(ISNUMBER(DATA!AN77),DATA!AN77,"n/a")</f>
        <v>9922906.9600000009</v>
      </c>
      <c r="L218" s="77">
        <f>+IF(ISNUMBER(DATA!AO77),DATA!AO77,"n/a")</f>
        <v>4.33813254197985E-2</v>
      </c>
      <c r="R218" s="66"/>
      <c r="S218" s="66"/>
      <c r="T218" s="66"/>
      <c r="U218" s="66"/>
      <c r="V218" s="66"/>
      <c r="W218" s="66"/>
      <c r="X218" s="66"/>
      <c r="Y218" s="66"/>
    </row>
    <row r="219" spans="1:25" x14ac:dyDescent="0.2">
      <c r="A219" s="75" t="s">
        <v>19</v>
      </c>
      <c r="B219" s="75" t="s">
        <v>21</v>
      </c>
      <c r="C219" s="66" t="s">
        <v>25</v>
      </c>
      <c r="D219" s="66" t="s">
        <v>279</v>
      </c>
      <c r="E219" s="80">
        <f>+IF(ISNUMBER(DATA!J78),DATA!J78,"n/a")</f>
        <v>403773.66</v>
      </c>
      <c r="F219" s="77">
        <f>+IF(ISNUMBER(DATA!K78),DATA!K78,"n/a")</f>
        <v>0.118093525625105</v>
      </c>
      <c r="G219" s="80">
        <f>+IF(ISNUMBER(DATA!T78),DATA!T78,"n/a")</f>
        <v>1148981.19</v>
      </c>
      <c r="H219" s="77">
        <f>+IF(ISNUMBER(DATA!U78),DATA!U78,"n/a")</f>
        <v>0.215456717877373</v>
      </c>
      <c r="I219" s="80">
        <f>+IF(ISNUMBER(DATA!AD78),DATA!AD78,"n/a")</f>
        <v>2236037.79</v>
      </c>
      <c r="J219" s="77">
        <f>+IF(ISNUMBER(DATA!AE78),DATA!AE78,"n/a")</f>
        <v>0.132301909812644</v>
      </c>
      <c r="K219" s="80">
        <f>+IF(ISNUMBER(DATA!AN78),DATA!AN78,"n/a")</f>
        <v>4493077.6500000004</v>
      </c>
      <c r="L219" s="77">
        <f>+IF(ISNUMBER(DATA!AO78),DATA!AO78,"n/a")</f>
        <v>6.1897605831446302E-2</v>
      </c>
      <c r="R219" s="66"/>
      <c r="S219" s="66"/>
      <c r="T219" s="66"/>
      <c r="U219" s="66"/>
      <c r="V219" s="66"/>
      <c r="W219" s="66"/>
      <c r="X219" s="66"/>
      <c r="Y219" s="66"/>
    </row>
    <row r="220" spans="1:25" x14ac:dyDescent="0.2">
      <c r="A220" s="75" t="s">
        <v>19</v>
      </c>
      <c r="B220" s="75" t="s">
        <v>21</v>
      </c>
      <c r="C220" s="66" t="s">
        <v>25</v>
      </c>
      <c r="D220" s="66" t="s">
        <v>280</v>
      </c>
      <c r="E220" s="80">
        <f>+IF(ISNUMBER(DATA!J79),DATA!J79,"n/a")</f>
        <v>261694.05</v>
      </c>
      <c r="F220" s="77">
        <f>+IF(ISNUMBER(DATA!K79),DATA!K79,"n/a")</f>
        <v>-2.7752916863293699E-2</v>
      </c>
      <c r="G220" s="80">
        <f>+IF(ISNUMBER(DATA!T79),DATA!T79,"n/a")</f>
        <v>921388.38</v>
      </c>
      <c r="H220" s="77">
        <f>+IF(ISNUMBER(DATA!U79),DATA!U79,"n/a")</f>
        <v>3.6607174107390901E-2</v>
      </c>
      <c r="I220" s="80">
        <f>+IF(ISNUMBER(DATA!AD79),DATA!AD79,"n/a")</f>
        <v>1704154.29</v>
      </c>
      <c r="J220" s="77">
        <f>+IF(ISNUMBER(DATA!AE79),DATA!AE79,"n/a")</f>
        <v>-5.0102246621954401E-2</v>
      </c>
      <c r="K220" s="80">
        <f>+IF(ISNUMBER(DATA!AN79),DATA!AN79,"n/a")</f>
        <v>3232456.1</v>
      </c>
      <c r="L220" s="77">
        <f>+IF(ISNUMBER(DATA!AO79),DATA!AO79,"n/a")</f>
        <v>-4.7776277310732501E-2</v>
      </c>
      <c r="R220" s="66"/>
      <c r="S220" s="66"/>
      <c r="T220" s="66"/>
      <c r="U220" s="66"/>
      <c r="V220" s="66"/>
      <c r="W220" s="66"/>
      <c r="X220" s="66"/>
      <c r="Y220" s="66"/>
    </row>
    <row r="221" spans="1:25" x14ac:dyDescent="0.2">
      <c r="A221" s="75" t="s">
        <v>19</v>
      </c>
      <c r="B221" s="75" t="s">
        <v>21</v>
      </c>
      <c r="C221" s="66" t="s">
        <v>25</v>
      </c>
      <c r="D221" s="66" t="s">
        <v>281</v>
      </c>
      <c r="E221" s="80">
        <f>+IF(ISNUMBER(DATA!J80),DATA!J80,"n/a")</f>
        <v>288777.57</v>
      </c>
      <c r="F221" s="77">
        <f>+IF(ISNUMBER(DATA!K80),DATA!K80,"n/a")</f>
        <v>1.6652283510439601E-2</v>
      </c>
      <c r="G221" s="80">
        <f>+IF(ISNUMBER(DATA!T80),DATA!T80,"n/a")</f>
        <v>858774.05</v>
      </c>
      <c r="H221" s="77">
        <f>+IF(ISNUMBER(DATA!U80),DATA!U80,"n/a")</f>
        <v>1.0936124135907299E-3</v>
      </c>
      <c r="I221" s="80">
        <f>+IF(ISNUMBER(DATA!AD80),DATA!AD80,"n/a")</f>
        <v>1648543.08</v>
      </c>
      <c r="J221" s="77">
        <f>+IF(ISNUMBER(DATA!AE80),DATA!AE80,"n/a")</f>
        <v>-2.5449089079410899E-2</v>
      </c>
      <c r="K221" s="80">
        <f>+IF(ISNUMBER(DATA!AN80),DATA!AN80,"n/a")</f>
        <v>3337303.13</v>
      </c>
      <c r="L221" s="77">
        <f>+IF(ISNUMBER(DATA!AO80),DATA!AO80,"n/a")</f>
        <v>-2.33984590334823E-2</v>
      </c>
      <c r="R221" s="66"/>
      <c r="S221" s="66"/>
      <c r="T221" s="66"/>
      <c r="U221" s="66"/>
      <c r="V221" s="66"/>
      <c r="W221" s="66"/>
      <c r="X221" s="66"/>
      <c r="Y221" s="66"/>
    </row>
    <row r="222" spans="1:25" x14ac:dyDescent="0.2">
      <c r="A222" s="75" t="s">
        <v>19</v>
      </c>
      <c r="B222" s="75" t="s">
        <v>21</v>
      </c>
      <c r="C222" s="66" t="s">
        <v>25</v>
      </c>
      <c r="D222" s="66" t="s">
        <v>282</v>
      </c>
      <c r="E222" s="80">
        <f>+IF(ISNUMBER(DATA!J81),DATA!J81,"n/a")</f>
        <v>619653.05000000005</v>
      </c>
      <c r="F222" s="77">
        <f>+IF(ISNUMBER(DATA!K81),DATA!K81,"n/a")</f>
        <v>-5.8131686260599197E-3</v>
      </c>
      <c r="G222" s="80">
        <f>+IF(ISNUMBER(DATA!T81),DATA!T81,"n/a")</f>
        <v>1881118.92</v>
      </c>
      <c r="H222" s="77">
        <f>+IF(ISNUMBER(DATA!U81),DATA!U81,"n/a")</f>
        <v>3.6264542262906103E-2</v>
      </c>
      <c r="I222" s="80">
        <f>+IF(ISNUMBER(DATA!AD81),DATA!AD81,"n/a")</f>
        <v>3660914.83</v>
      </c>
      <c r="J222" s="77">
        <f>+IF(ISNUMBER(DATA!AE81),DATA!AE81,"n/a")</f>
        <v>3.3561193016371799E-3</v>
      </c>
      <c r="K222" s="80">
        <f>+IF(ISNUMBER(DATA!AN81),DATA!AN81,"n/a")</f>
        <v>7409170.6200000001</v>
      </c>
      <c r="L222" s="77">
        <f>+IF(ISNUMBER(DATA!AO81),DATA!AO81,"n/a")</f>
        <v>6.9396125487799802E-3</v>
      </c>
      <c r="R222" s="66"/>
      <c r="S222" s="66"/>
      <c r="T222" s="66"/>
      <c r="U222" s="66"/>
      <c r="V222" s="66"/>
      <c r="W222" s="66"/>
      <c r="X222" s="66"/>
      <c r="Y222" s="66"/>
    </row>
    <row r="223" spans="1:25" x14ac:dyDescent="0.2">
      <c r="A223" s="75" t="s">
        <v>19</v>
      </c>
      <c r="B223" s="75" t="s">
        <v>21</v>
      </c>
      <c r="C223" s="66" t="s">
        <v>25</v>
      </c>
      <c r="D223" s="66" t="s">
        <v>283</v>
      </c>
      <c r="E223" s="80">
        <f>+IF(ISNUMBER(DATA!J82),DATA!J82,"n/a")</f>
        <v>591514.73</v>
      </c>
      <c r="F223" s="77">
        <f>+IF(ISNUMBER(DATA!K82),DATA!K82,"n/a")</f>
        <v>-4.0921257558779199E-2</v>
      </c>
      <c r="G223" s="80">
        <f>+IF(ISNUMBER(DATA!T82),DATA!T82,"n/a")</f>
        <v>1887826.59</v>
      </c>
      <c r="H223" s="77">
        <f>+IF(ISNUMBER(DATA!U82),DATA!U82,"n/a")</f>
        <v>4.83845886104185E-2</v>
      </c>
      <c r="I223" s="80">
        <f>+IF(ISNUMBER(DATA!AD82),DATA!AD82,"n/a")</f>
        <v>3614094.93</v>
      </c>
      <c r="J223" s="77">
        <f>+IF(ISNUMBER(DATA!AE82),DATA!AE82,"n/a")</f>
        <v>1.7511375346049698E-2</v>
      </c>
      <c r="K223" s="80">
        <f>+IF(ISNUMBER(DATA!AN82),DATA!AN82,"n/a")</f>
        <v>7328070.2699999996</v>
      </c>
      <c r="L223" s="77">
        <f>+IF(ISNUMBER(DATA!AO82),DATA!AO82,"n/a")</f>
        <v>3.1673179308651302E-2</v>
      </c>
      <c r="R223" s="66"/>
      <c r="S223" s="66"/>
      <c r="T223" s="66"/>
      <c r="U223" s="66"/>
      <c r="V223" s="66"/>
      <c r="W223" s="66"/>
      <c r="X223" s="66"/>
      <c r="Y223" s="66"/>
    </row>
    <row r="224" spans="1:25" x14ac:dyDescent="0.2">
      <c r="A224" s="75" t="s">
        <v>19</v>
      </c>
      <c r="B224" s="75" t="s">
        <v>21</v>
      </c>
      <c r="C224" s="66" t="s">
        <v>25</v>
      </c>
      <c r="D224" s="66" t="s">
        <v>284</v>
      </c>
      <c r="E224" s="80">
        <f>+IF(ISNUMBER(DATA!J83),DATA!J83,"n/a")</f>
        <v>694430.07</v>
      </c>
      <c r="F224" s="77">
        <f>+IF(ISNUMBER(DATA!K83),DATA!K83,"n/a")</f>
        <v>0.148967911132769</v>
      </c>
      <c r="G224" s="80">
        <f>+IF(ISNUMBER(DATA!T83),DATA!T83,"n/a")</f>
        <v>1974870.46</v>
      </c>
      <c r="H224" s="77">
        <f>+IF(ISNUMBER(DATA!U83),DATA!U83,"n/a")</f>
        <v>6.4169812163809598E-2</v>
      </c>
      <c r="I224" s="80">
        <f>+IF(ISNUMBER(DATA!AD83),DATA!AD83,"n/a")</f>
        <v>3748305.51</v>
      </c>
      <c r="J224" s="77">
        <f>+IF(ISNUMBER(DATA!AE83),DATA!AE83,"n/a")</f>
        <v>2.9020120153783101E-2</v>
      </c>
      <c r="K224" s="80">
        <f>+IF(ISNUMBER(DATA!AN83),DATA!AN83,"n/a")</f>
        <v>7481019.4400000004</v>
      </c>
      <c r="L224" s="77">
        <f>+IF(ISNUMBER(DATA!AO83),DATA!AO83,"n/a")</f>
        <v>1.5118699796686201E-2</v>
      </c>
      <c r="R224" s="66"/>
      <c r="S224" s="66"/>
      <c r="T224" s="66"/>
      <c r="U224" s="66"/>
      <c r="V224" s="66"/>
      <c r="W224" s="66"/>
      <c r="X224" s="66"/>
      <c r="Y224" s="66"/>
    </row>
    <row r="225" spans="1:25" x14ac:dyDescent="0.2">
      <c r="A225" s="75" t="s">
        <v>19</v>
      </c>
      <c r="B225" s="75" t="s">
        <v>21</v>
      </c>
      <c r="C225" s="66" t="s">
        <v>25</v>
      </c>
      <c r="D225" s="66" t="s">
        <v>285</v>
      </c>
      <c r="E225" s="80">
        <f>+IF(ISNUMBER(DATA!J84),DATA!J84,"n/a")</f>
        <v>397229.16</v>
      </c>
      <c r="F225" s="77">
        <f>+IF(ISNUMBER(DATA!K84),DATA!K84,"n/a")</f>
        <v>0.113632499264571</v>
      </c>
      <c r="G225" s="80">
        <f>+IF(ISNUMBER(DATA!T84),DATA!T84,"n/a")</f>
        <v>1117808.18</v>
      </c>
      <c r="H225" s="77">
        <f>+IF(ISNUMBER(DATA!U84),DATA!U84,"n/a")</f>
        <v>4.0422733563677399E-2</v>
      </c>
      <c r="I225" s="80">
        <f>+IF(ISNUMBER(DATA!AD84),DATA!AD84,"n/a")</f>
        <v>2158299.02</v>
      </c>
      <c r="J225" s="77">
        <f>+IF(ISNUMBER(DATA!AE84),DATA!AE84,"n/a")</f>
        <v>4.1533491624169E-2</v>
      </c>
      <c r="K225" s="80">
        <f>+IF(ISNUMBER(DATA!AN84),DATA!AN84,"n/a")</f>
        <v>4278781.32</v>
      </c>
      <c r="L225" s="77">
        <f>+IF(ISNUMBER(DATA!AO84),DATA!AO84,"n/a")</f>
        <v>1.4274131233778201E-2</v>
      </c>
      <c r="R225" s="66"/>
      <c r="S225" s="66"/>
      <c r="T225" s="66"/>
      <c r="U225" s="66"/>
      <c r="V225" s="66"/>
      <c r="W225" s="66"/>
      <c r="X225" s="66"/>
      <c r="Y225" s="66"/>
    </row>
    <row r="226" spans="1:25" x14ac:dyDescent="0.2">
      <c r="A226" s="75" t="s">
        <v>19</v>
      </c>
      <c r="B226" s="75" t="s">
        <v>21</v>
      </c>
      <c r="C226" s="66" t="s">
        <v>25</v>
      </c>
      <c r="D226" s="66" t="s">
        <v>286</v>
      </c>
      <c r="E226" s="80">
        <f>+IF(ISNUMBER(DATA!J85),DATA!J85,"n/a")</f>
        <v>541357.11</v>
      </c>
      <c r="F226" s="77">
        <f>+IF(ISNUMBER(DATA!K85),DATA!K85,"n/a")</f>
        <v>0.27923452613247901</v>
      </c>
      <c r="G226" s="80">
        <f>+IF(ISNUMBER(DATA!T85),DATA!T85,"n/a")</f>
        <v>1657513.1</v>
      </c>
      <c r="H226" s="77">
        <f>+IF(ISNUMBER(DATA!U85),DATA!U85,"n/a")</f>
        <v>7.4399492890039901E-2</v>
      </c>
      <c r="I226" s="80">
        <f>+IF(ISNUMBER(DATA!AD85),DATA!AD85,"n/a")</f>
        <v>3109456.29</v>
      </c>
      <c r="J226" s="77">
        <f>+IF(ISNUMBER(DATA!AE85),DATA!AE85,"n/a")</f>
        <v>2.5779580512636499E-2</v>
      </c>
      <c r="K226" s="80">
        <f>+IF(ISNUMBER(DATA!AN85),DATA!AN85,"n/a")</f>
        <v>6150842.6399999997</v>
      </c>
      <c r="L226" s="77">
        <f>+IF(ISNUMBER(DATA!AO85),DATA!AO85,"n/a")</f>
        <v>-2.0385223625512199E-2</v>
      </c>
      <c r="R226" s="66"/>
      <c r="S226" s="66"/>
      <c r="T226" s="66"/>
      <c r="U226" s="66"/>
      <c r="V226" s="66"/>
      <c r="W226" s="66"/>
      <c r="X226" s="66"/>
      <c r="Y226" s="66"/>
    </row>
    <row r="227" spans="1:25" x14ac:dyDescent="0.2">
      <c r="A227" s="75" t="s">
        <v>19</v>
      </c>
      <c r="B227" s="75" t="s">
        <v>21</v>
      </c>
      <c r="C227" s="66" t="s">
        <v>25</v>
      </c>
      <c r="D227" s="66" t="s">
        <v>287</v>
      </c>
      <c r="E227" s="80">
        <f>+IF(ISNUMBER(DATA!J86),DATA!J86,"n/a")</f>
        <v>599866.93000000005</v>
      </c>
      <c r="F227" s="77">
        <f>+IF(ISNUMBER(DATA!K86),DATA!K86,"n/a")</f>
        <v>0.14148241432177999</v>
      </c>
      <c r="G227" s="80">
        <f>+IF(ISNUMBER(DATA!T86),DATA!T86,"n/a")</f>
        <v>1975910.87</v>
      </c>
      <c r="H227" s="77">
        <f>+IF(ISNUMBER(DATA!U86),DATA!U86,"n/a")</f>
        <v>4.7003916930374499E-2</v>
      </c>
      <c r="I227" s="80">
        <f>+IF(ISNUMBER(DATA!AD86),DATA!AD86,"n/a")</f>
        <v>3544470.43</v>
      </c>
      <c r="J227" s="77">
        <f>+IF(ISNUMBER(DATA!AE86),DATA!AE86,"n/a")</f>
        <v>8.2776143769997292E-3</v>
      </c>
      <c r="K227" s="80">
        <f>+IF(ISNUMBER(DATA!AN86),DATA!AN86,"n/a")</f>
        <v>6870336.9000000004</v>
      </c>
      <c r="L227" s="77">
        <f>+IF(ISNUMBER(DATA!AO86),DATA!AO86,"n/a")</f>
        <v>-1.9199417683707001E-2</v>
      </c>
      <c r="R227" s="66"/>
      <c r="S227" s="66"/>
      <c r="T227" s="66"/>
      <c r="U227" s="66"/>
      <c r="V227" s="66"/>
      <c r="W227" s="66"/>
      <c r="X227" s="66"/>
      <c r="Y227" s="66"/>
    </row>
    <row r="228" spans="1:25" x14ac:dyDescent="0.2">
      <c r="A228" s="75" t="s">
        <v>19</v>
      </c>
      <c r="B228" s="75" t="s">
        <v>21</v>
      </c>
      <c r="C228" s="66" t="s">
        <v>25</v>
      </c>
      <c r="D228" s="66" t="s">
        <v>288</v>
      </c>
      <c r="E228" s="80">
        <f>+IF(ISNUMBER(DATA!J87),DATA!J87,"n/a")</f>
        <v>517822.71</v>
      </c>
      <c r="F228" s="77">
        <f>+IF(ISNUMBER(DATA!K87),DATA!K87,"n/a")</f>
        <v>1.02726842070382E-2</v>
      </c>
      <c r="G228" s="80">
        <f>+IF(ISNUMBER(DATA!T87),DATA!T87,"n/a")</f>
        <v>1543432.51</v>
      </c>
      <c r="H228" s="77">
        <f>+IF(ISNUMBER(DATA!U87),DATA!U87,"n/a")</f>
        <v>7.5410563511626699E-2</v>
      </c>
      <c r="I228" s="80">
        <f>+IF(ISNUMBER(DATA!AD87),DATA!AD87,"n/a")</f>
        <v>3052108.22</v>
      </c>
      <c r="J228" s="77">
        <f>+IF(ISNUMBER(DATA!AE87),DATA!AE87,"n/a")</f>
        <v>3.48612629992507E-2</v>
      </c>
      <c r="K228" s="80">
        <f>+IF(ISNUMBER(DATA!AN87),DATA!AN87,"n/a")</f>
        <v>6119717.5499999998</v>
      </c>
      <c r="L228" s="77">
        <f>+IF(ISNUMBER(DATA!AO87),DATA!AO87,"n/a")</f>
        <v>2.3268726687405601E-2</v>
      </c>
      <c r="R228" s="66"/>
      <c r="S228" s="66"/>
      <c r="T228" s="66"/>
      <c r="U228" s="66"/>
      <c r="V228" s="66"/>
      <c r="W228" s="66"/>
      <c r="X228" s="66"/>
      <c r="Y228" s="66"/>
    </row>
    <row r="229" spans="1:25" x14ac:dyDescent="0.2">
      <c r="A229" s="75" t="s">
        <v>19</v>
      </c>
      <c r="B229" s="75" t="s">
        <v>21</v>
      </c>
      <c r="C229" s="66" t="s">
        <v>25</v>
      </c>
      <c r="D229" s="66" t="s">
        <v>289</v>
      </c>
      <c r="E229" s="80">
        <f>+IF(ISNUMBER(DATA!J88),DATA!J88,"n/a")</f>
        <v>275363.53999999998</v>
      </c>
      <c r="F229" s="77">
        <f>+IF(ISNUMBER(DATA!K88),DATA!K88,"n/a")</f>
        <v>6.15906661411212E-2</v>
      </c>
      <c r="G229" s="80">
        <f>+IF(ISNUMBER(DATA!T88),DATA!T88,"n/a")</f>
        <v>787383.57</v>
      </c>
      <c r="H229" s="77">
        <f>+IF(ISNUMBER(DATA!U88),DATA!U88,"n/a")</f>
        <v>7.6891036321226597E-2</v>
      </c>
      <c r="I229" s="80">
        <f>+IF(ISNUMBER(DATA!AD88),DATA!AD88,"n/a")</f>
        <v>1530905.93</v>
      </c>
      <c r="J229" s="77">
        <f>+IF(ISNUMBER(DATA!AE88),DATA!AE88,"n/a")</f>
        <v>3.7859699294519399E-2</v>
      </c>
      <c r="K229" s="80">
        <f>+IF(ISNUMBER(DATA!AN88),DATA!AN88,"n/a")</f>
        <v>3120509.71</v>
      </c>
      <c r="L229" s="77">
        <f>+IF(ISNUMBER(DATA!AO88),DATA!AO88,"n/a")</f>
        <v>6.6323692256127796E-5</v>
      </c>
      <c r="R229" s="66"/>
      <c r="S229" s="66"/>
      <c r="T229" s="66"/>
      <c r="U229" s="66"/>
      <c r="V229" s="66"/>
      <c r="W229" s="66"/>
      <c r="X229" s="66"/>
      <c r="Y229" s="66"/>
    </row>
    <row r="230" spans="1:25" x14ac:dyDescent="0.2">
      <c r="A230" s="75" t="s">
        <v>19</v>
      </c>
      <c r="B230" s="75" t="s">
        <v>21</v>
      </c>
      <c r="C230" s="66" t="s">
        <v>25</v>
      </c>
      <c r="D230" s="66" t="s">
        <v>290</v>
      </c>
      <c r="E230" s="80">
        <f>+IF(ISNUMBER(DATA!J89),DATA!J89,"n/a")</f>
        <v>256925.59</v>
      </c>
      <c r="F230" s="77">
        <f>+IF(ISNUMBER(DATA!K89),DATA!K89,"n/a")</f>
        <v>-1.7430477509908199E-2</v>
      </c>
      <c r="G230" s="80">
        <f>+IF(ISNUMBER(DATA!T89),DATA!T89,"n/a")</f>
        <v>761167.19</v>
      </c>
      <c r="H230" s="77">
        <f>+IF(ISNUMBER(DATA!U89),DATA!U89,"n/a")</f>
        <v>1.47642971014513E-2</v>
      </c>
      <c r="I230" s="80">
        <f>+IF(ISNUMBER(DATA!AD89),DATA!AD89,"n/a")</f>
        <v>1477590.63</v>
      </c>
      <c r="J230" s="77">
        <f>+IF(ISNUMBER(DATA!AE89),DATA!AE89,"n/a")</f>
        <v>-2.58872932697453E-3</v>
      </c>
      <c r="K230" s="80">
        <f>+IF(ISNUMBER(DATA!AN89),DATA!AN89,"n/a")</f>
        <v>2978887.21</v>
      </c>
      <c r="L230" s="77">
        <f>+IF(ISNUMBER(DATA!AO89),DATA!AO89,"n/a")</f>
        <v>2.8657152851868199E-2</v>
      </c>
      <c r="R230" s="66"/>
      <c r="S230" s="66"/>
      <c r="T230" s="66"/>
      <c r="U230" s="66"/>
      <c r="V230" s="66"/>
      <c r="W230" s="66"/>
      <c r="X230" s="66"/>
      <c r="Y230" s="66"/>
    </row>
    <row r="231" spans="1:25" x14ac:dyDescent="0.2">
      <c r="A231" s="75" t="s">
        <v>19</v>
      </c>
      <c r="B231" s="75" t="s">
        <v>21</v>
      </c>
      <c r="C231" s="66" t="s">
        <v>25</v>
      </c>
      <c r="D231" s="66" t="s">
        <v>291</v>
      </c>
      <c r="E231" s="80">
        <f>+IF(ISNUMBER(DATA!J90),DATA!J90,"n/a")</f>
        <v>237243.66</v>
      </c>
      <c r="F231" s="77">
        <f>+IF(ISNUMBER(DATA!K90),DATA!K90,"n/a")</f>
        <v>0.128709694531357</v>
      </c>
      <c r="G231" s="80">
        <f>+IF(ISNUMBER(DATA!T90),DATA!T90,"n/a")</f>
        <v>738960.67</v>
      </c>
      <c r="H231" s="77">
        <f>+IF(ISNUMBER(DATA!U90),DATA!U90,"n/a")</f>
        <v>7.8840517876265698E-2</v>
      </c>
      <c r="I231" s="80">
        <f>+IF(ISNUMBER(DATA!AD90),DATA!AD90,"n/a")</f>
        <v>1420640.52</v>
      </c>
      <c r="J231" s="77">
        <f>+IF(ISNUMBER(DATA!AE90),DATA!AE90,"n/a")</f>
        <v>0.108356291385221</v>
      </c>
      <c r="K231" s="80">
        <f>+IF(ISNUMBER(DATA!AN90),DATA!AN90,"n/a")</f>
        <v>2783693.46</v>
      </c>
      <c r="L231" s="77">
        <f>+IF(ISNUMBER(DATA!AO90),DATA!AO90,"n/a")</f>
        <v>9.8819644194044903E-2</v>
      </c>
      <c r="R231" s="66"/>
      <c r="S231" s="66"/>
      <c r="T231" s="66"/>
      <c r="U231" s="66"/>
      <c r="V231" s="66"/>
      <c r="W231" s="66"/>
      <c r="X231" s="66"/>
      <c r="Y231" s="66"/>
    </row>
    <row r="232" spans="1:25" x14ac:dyDescent="0.2">
      <c r="A232" s="75" t="s">
        <v>19</v>
      </c>
      <c r="B232" s="75" t="s">
        <v>21</v>
      </c>
      <c r="C232" s="66" t="s">
        <v>25</v>
      </c>
      <c r="D232" s="66" t="s">
        <v>292</v>
      </c>
      <c r="E232" s="80">
        <f>+IF(ISNUMBER(DATA!J91),DATA!J91,"n/a")</f>
        <v>1652821.5</v>
      </c>
      <c r="F232" s="77">
        <f>+IF(ISNUMBER(DATA!K91),DATA!K91,"n/a")</f>
        <v>1.17900039043518E-2</v>
      </c>
      <c r="G232" s="80">
        <f>+IF(ISNUMBER(DATA!T91),DATA!T91,"n/a")</f>
        <v>5293543.03</v>
      </c>
      <c r="H232" s="77">
        <f>+IF(ISNUMBER(DATA!U91),DATA!U91,"n/a")</f>
        <v>3.1748580201435402E-2</v>
      </c>
      <c r="I232" s="80">
        <f>+IF(ISNUMBER(DATA!AD91),DATA!AD91,"n/a")</f>
        <v>10061320.18</v>
      </c>
      <c r="J232" s="77">
        <f>+IF(ISNUMBER(DATA!AE91),DATA!AE91,"n/a")</f>
        <v>4.9465200123776497E-2</v>
      </c>
      <c r="K232" s="80">
        <f>+IF(ISNUMBER(DATA!AN91),DATA!AN91,"n/a")</f>
        <v>19631433.690000001</v>
      </c>
      <c r="L232" s="77">
        <f>+IF(ISNUMBER(DATA!AO91),DATA!AO91,"n/a")</f>
        <v>6.0796537727371702E-2</v>
      </c>
      <c r="R232" s="66"/>
      <c r="S232" s="66"/>
      <c r="T232" s="66"/>
      <c r="U232" s="66"/>
      <c r="V232" s="66"/>
      <c r="W232" s="66"/>
      <c r="X232" s="66"/>
      <c r="Y232" s="66"/>
    </row>
    <row r="233" spans="1:25" x14ac:dyDescent="0.2">
      <c r="A233" s="75" t="s">
        <v>19</v>
      </c>
      <c r="B233" s="75" t="s">
        <v>21</v>
      </c>
      <c r="C233" s="66" t="s">
        <v>25</v>
      </c>
      <c r="D233" s="66" t="s">
        <v>293</v>
      </c>
      <c r="E233" s="80">
        <f>+IF(ISNUMBER(DATA!J92),DATA!J92,"n/a")</f>
        <v>133119.96</v>
      </c>
      <c r="F233" s="77">
        <f>+IF(ISNUMBER(DATA!K92),DATA!K92,"n/a")</f>
        <v>0.117185229484199</v>
      </c>
      <c r="G233" s="80">
        <f>+IF(ISNUMBER(DATA!T92),DATA!T92,"n/a")</f>
        <v>378224.67</v>
      </c>
      <c r="H233" s="77">
        <f>+IF(ISNUMBER(DATA!U92),DATA!U92,"n/a")</f>
        <v>0.199662638300313</v>
      </c>
      <c r="I233" s="80">
        <f>+IF(ISNUMBER(DATA!AD92),DATA!AD92,"n/a")</f>
        <v>736956.18</v>
      </c>
      <c r="J233" s="77">
        <f>+IF(ISNUMBER(DATA!AE92),DATA!AE92,"n/a")</f>
        <v>0.13661680066715501</v>
      </c>
      <c r="K233" s="80">
        <f>+IF(ISNUMBER(DATA!AN92),DATA!AN92,"n/a")</f>
        <v>1498657.03</v>
      </c>
      <c r="L233" s="77">
        <f>+IF(ISNUMBER(DATA!AO92),DATA!AO92,"n/a")</f>
        <v>5.5721815982347503E-2</v>
      </c>
      <c r="R233" s="66"/>
      <c r="S233" s="66"/>
      <c r="T233" s="66"/>
      <c r="U233" s="66"/>
      <c r="V233" s="66"/>
      <c r="W233" s="66"/>
      <c r="X233" s="66"/>
      <c r="Y233" s="66"/>
    </row>
    <row r="234" spans="1:25" x14ac:dyDescent="0.2">
      <c r="A234" s="75" t="s">
        <v>19</v>
      </c>
      <c r="B234" s="75" t="s">
        <v>21</v>
      </c>
      <c r="C234" s="66" t="s">
        <v>25</v>
      </c>
      <c r="D234" s="66" t="s">
        <v>294</v>
      </c>
      <c r="E234" s="80">
        <f>+IF(ISNUMBER(DATA!J93),DATA!J93,"n/a")</f>
        <v>767051.06</v>
      </c>
      <c r="F234" s="77">
        <f>+IF(ISNUMBER(DATA!K93),DATA!K93,"n/a")</f>
        <v>-8.8681658353214309E-3</v>
      </c>
      <c r="G234" s="80">
        <f>+IF(ISNUMBER(DATA!T93),DATA!T93,"n/a")</f>
        <v>2370867.7200000002</v>
      </c>
      <c r="H234" s="77">
        <f>+IF(ISNUMBER(DATA!U93),DATA!U93,"n/a")</f>
        <v>4.0976161518917198E-2</v>
      </c>
      <c r="I234" s="80">
        <f>+IF(ISNUMBER(DATA!AD93),DATA!AD93,"n/a")</f>
        <v>4536006.8499999996</v>
      </c>
      <c r="J234" s="77">
        <f>+IF(ISNUMBER(DATA!AE93),DATA!AE93,"n/a")</f>
        <v>3.02372752783573E-2</v>
      </c>
      <c r="K234" s="80">
        <f>+IF(ISNUMBER(DATA!AN93),DATA!AN93,"n/a")</f>
        <v>8945635.0500000007</v>
      </c>
      <c r="L234" s="77">
        <f>+IF(ISNUMBER(DATA!AO93),DATA!AO93,"n/a")</f>
        <v>5.8809561553550299E-2</v>
      </c>
      <c r="R234" s="66"/>
      <c r="S234" s="66"/>
      <c r="T234" s="66"/>
      <c r="U234" s="66"/>
      <c r="V234" s="66"/>
      <c r="W234" s="66"/>
      <c r="X234" s="66"/>
      <c r="Y234" s="66"/>
    </row>
    <row r="235" spans="1:25" x14ac:dyDescent="0.2">
      <c r="A235" s="75" t="s">
        <v>19</v>
      </c>
      <c r="B235" s="75" t="s">
        <v>21</v>
      </c>
      <c r="C235" s="66" t="s">
        <v>25</v>
      </c>
      <c r="D235" s="66" t="s">
        <v>295</v>
      </c>
      <c r="E235" s="80">
        <f>+IF(ISNUMBER(DATA!J94),DATA!J94,"n/a")</f>
        <v>477786.77</v>
      </c>
      <c r="F235" s="77">
        <f>+IF(ISNUMBER(DATA!K94),DATA!K94,"n/a")</f>
        <v>-0.15559526500276899</v>
      </c>
      <c r="G235" s="80">
        <f>+IF(ISNUMBER(DATA!T94),DATA!T94,"n/a")</f>
        <v>1492712.42</v>
      </c>
      <c r="H235" s="77">
        <f>+IF(ISNUMBER(DATA!U94),DATA!U94,"n/a")</f>
        <v>-3.2969987802449897E-2</v>
      </c>
      <c r="I235" s="80">
        <f>+IF(ISNUMBER(DATA!AD94),DATA!AD94,"n/a")</f>
        <v>2824156.54</v>
      </c>
      <c r="J235" s="77">
        <f>+IF(ISNUMBER(DATA!AE94),DATA!AE94,"n/a")</f>
        <v>1.51234332277436E-2</v>
      </c>
      <c r="K235" s="80">
        <f>+IF(ISNUMBER(DATA!AN94),DATA!AN94,"n/a")</f>
        <v>5773120.9900000002</v>
      </c>
      <c r="L235" s="77">
        <f>+IF(ISNUMBER(DATA!AO94),DATA!AO94,"n/a")</f>
        <v>0.14266495008063099</v>
      </c>
      <c r="R235" s="66"/>
      <c r="S235" s="66"/>
      <c r="T235" s="66"/>
      <c r="U235" s="66"/>
      <c r="V235" s="66"/>
      <c r="W235" s="66"/>
      <c r="X235" s="66"/>
      <c r="Y235" s="66"/>
    </row>
    <row r="236" spans="1:25" x14ac:dyDescent="0.2">
      <c r="A236" s="75" t="s">
        <v>19</v>
      </c>
      <c r="B236" s="75" t="s">
        <v>21</v>
      </c>
      <c r="C236" s="66" t="s">
        <v>25</v>
      </c>
      <c r="D236" s="66" t="s">
        <v>296</v>
      </c>
      <c r="E236" s="80">
        <f>+IF(ISNUMBER(DATA!J95),DATA!J95,"n/a")</f>
        <v>576197.43999999994</v>
      </c>
      <c r="F236" s="77">
        <f>+IF(ISNUMBER(DATA!K95),DATA!K95,"n/a")</f>
        <v>6.2531354449329404E-2</v>
      </c>
      <c r="G236" s="80">
        <f>+IF(ISNUMBER(DATA!T95),DATA!T95,"n/a")</f>
        <v>1749305.61</v>
      </c>
      <c r="H236" s="77">
        <f>+IF(ISNUMBER(DATA!U95),DATA!U95,"n/a")</f>
        <v>7.1808605754259E-2</v>
      </c>
      <c r="I236" s="80">
        <f>+IF(ISNUMBER(DATA!AD95),DATA!AD95,"n/a")</f>
        <v>3128909.37</v>
      </c>
      <c r="J236" s="77">
        <f>+IF(ISNUMBER(DATA!AE95),DATA!AE95,"n/a")</f>
        <v>2.5617436958593299E-2</v>
      </c>
      <c r="K236" s="80">
        <f>+IF(ISNUMBER(DATA!AN95),DATA!AN95,"n/a")</f>
        <v>6300112.9100000001</v>
      </c>
      <c r="L236" s="77">
        <f>+IF(ISNUMBER(DATA!AO95),DATA!AO95,"n/a")</f>
        <v>7.18297498708938E-2</v>
      </c>
      <c r="R236" s="66"/>
      <c r="S236" s="66"/>
      <c r="T236" s="66"/>
      <c r="U236" s="66"/>
      <c r="V236" s="66"/>
      <c r="W236" s="66"/>
      <c r="X236" s="66"/>
      <c r="Y236" s="66"/>
    </row>
    <row r="237" spans="1:25" x14ac:dyDescent="0.2">
      <c r="A237" s="75" t="s">
        <v>19</v>
      </c>
      <c r="B237" s="75" t="s">
        <v>21</v>
      </c>
      <c r="C237" s="66" t="s">
        <v>25</v>
      </c>
      <c r="D237" s="66" t="s">
        <v>297</v>
      </c>
      <c r="E237" s="80">
        <f>+IF(ISNUMBER(DATA!J96),DATA!J96,"n/a")</f>
        <v>181995.04</v>
      </c>
      <c r="F237" s="77">
        <f>+IF(ISNUMBER(DATA!K96),DATA!K96,"n/a")</f>
        <v>1.1323744944980001E-2</v>
      </c>
      <c r="G237" s="80">
        <f>+IF(ISNUMBER(DATA!T96),DATA!T96,"n/a")</f>
        <v>533266.22</v>
      </c>
      <c r="H237" s="77">
        <f>+IF(ISNUMBER(DATA!U96),DATA!U96,"n/a")</f>
        <v>0.120800572588194</v>
      </c>
      <c r="I237" s="80">
        <f>+IF(ISNUMBER(DATA!AD96),DATA!AD96,"n/a")</f>
        <v>1048636.0900000001</v>
      </c>
      <c r="J237" s="77">
        <f>+IF(ISNUMBER(DATA!AE96),DATA!AE96,"n/a")</f>
        <v>8.9405862480655393E-2</v>
      </c>
      <c r="K237" s="80">
        <f>+IF(ISNUMBER(DATA!AN96),DATA!AN96,"n/a")</f>
        <v>2128642.17</v>
      </c>
      <c r="L237" s="77">
        <f>+IF(ISNUMBER(DATA!AO96),DATA!AO96,"n/a")</f>
        <v>4.6141766906991601E-2</v>
      </c>
      <c r="R237" s="66"/>
      <c r="S237" s="66"/>
      <c r="T237" s="66"/>
      <c r="U237" s="66"/>
      <c r="V237" s="66"/>
      <c r="W237" s="66"/>
      <c r="X237" s="66"/>
      <c r="Y237" s="66"/>
    </row>
    <row r="238" spans="1:25" x14ac:dyDescent="0.2">
      <c r="A238" s="75" t="s">
        <v>19</v>
      </c>
      <c r="B238" s="75" t="s">
        <v>21</v>
      </c>
      <c r="C238" s="66" t="s">
        <v>25</v>
      </c>
      <c r="D238" s="66" t="s">
        <v>298</v>
      </c>
      <c r="E238" s="80">
        <f>+IF(ISNUMBER(DATA!J97),DATA!J97,"n/a")</f>
        <v>318266.88</v>
      </c>
      <c r="F238" s="77">
        <f>+IF(ISNUMBER(DATA!K97),DATA!K97,"n/a")</f>
        <v>2.63043410612986E-2</v>
      </c>
      <c r="G238" s="80">
        <f>+IF(ISNUMBER(DATA!T97),DATA!T97,"n/a")</f>
        <v>903870.09</v>
      </c>
      <c r="H238" s="77">
        <f>+IF(ISNUMBER(DATA!U97),DATA!U97,"n/a")</f>
        <v>2.7603182976298001E-2</v>
      </c>
      <c r="I238" s="80">
        <f>+IF(ISNUMBER(DATA!AD97),DATA!AD97,"n/a")</f>
        <v>1805772.48</v>
      </c>
      <c r="J238" s="77">
        <f>+IF(ISNUMBER(DATA!AE97),DATA!AE97,"n/a")</f>
        <v>1.6458600101727301E-2</v>
      </c>
      <c r="K238" s="80">
        <f>+IF(ISNUMBER(DATA!AN97),DATA!AN97,"n/a")</f>
        <v>3970477.65</v>
      </c>
      <c r="L238" s="77">
        <f>+IF(ISNUMBER(DATA!AO97),DATA!AO97,"n/a")</f>
        <v>4.1241785570958797E-2</v>
      </c>
      <c r="R238" s="66"/>
      <c r="S238" s="66"/>
      <c r="T238" s="66"/>
      <c r="U238" s="66"/>
      <c r="V238" s="66"/>
      <c r="W238" s="66"/>
      <c r="X238" s="66"/>
      <c r="Y238" s="66"/>
    </row>
    <row r="239" spans="1:25" x14ac:dyDescent="0.2">
      <c r="A239" s="75" t="s">
        <v>19</v>
      </c>
      <c r="B239" s="75" t="s">
        <v>21</v>
      </c>
      <c r="C239" s="66" t="s">
        <v>25</v>
      </c>
      <c r="D239" s="66" t="s">
        <v>299</v>
      </c>
      <c r="E239" s="80">
        <f>+IF(ISNUMBER(DATA!J98),DATA!J98,"n/a")</f>
        <v>1832235.15</v>
      </c>
      <c r="F239" s="77">
        <f>+IF(ISNUMBER(DATA!K98),DATA!K98,"n/a")</f>
        <v>0.20689991111255801</v>
      </c>
      <c r="G239" s="80">
        <f>+IF(ISNUMBER(DATA!T98),DATA!T98,"n/a")</f>
        <v>6221789.29</v>
      </c>
      <c r="H239" s="77">
        <f>+IF(ISNUMBER(DATA!U98),DATA!U98,"n/a")</f>
        <v>8.8988028661777296E-2</v>
      </c>
      <c r="I239" s="80">
        <f>+IF(ISNUMBER(DATA!AD98),DATA!AD98,"n/a")</f>
        <v>11368272.310000001</v>
      </c>
      <c r="J239" s="77">
        <f>+IF(ISNUMBER(DATA!AE98),DATA!AE98,"n/a")</f>
        <v>5.3753775492515199E-2</v>
      </c>
      <c r="K239" s="80">
        <f>+IF(ISNUMBER(DATA!AN98),DATA!AN98,"n/a")</f>
        <v>21980897.609999999</v>
      </c>
      <c r="L239" s="77">
        <f>+IF(ISNUMBER(DATA!AO98),DATA!AO98,"n/a")</f>
        <v>1.13479306028783E-2</v>
      </c>
      <c r="R239" s="66"/>
      <c r="S239" s="66"/>
      <c r="T239" s="66"/>
      <c r="U239" s="66"/>
      <c r="V239" s="66"/>
      <c r="W239" s="66"/>
      <c r="X239" s="66"/>
      <c r="Y239" s="66"/>
    </row>
    <row r="240" spans="1:25" x14ac:dyDescent="0.2">
      <c r="A240" s="75" t="s">
        <v>19</v>
      </c>
      <c r="B240" s="75" t="s">
        <v>21</v>
      </c>
      <c r="C240" s="66" t="s">
        <v>25</v>
      </c>
      <c r="D240" s="66" t="s">
        <v>300</v>
      </c>
      <c r="E240" s="80">
        <f>+IF(ISNUMBER(DATA!J99),DATA!J99,"n/a")</f>
        <v>899362.01</v>
      </c>
      <c r="F240" s="77">
        <f>+IF(ISNUMBER(DATA!K99),DATA!K99,"n/a")</f>
        <v>3.8057075352057101E-2</v>
      </c>
      <c r="G240" s="80">
        <f>+IF(ISNUMBER(DATA!T99),DATA!T99,"n/a")</f>
        <v>2783058.94</v>
      </c>
      <c r="H240" s="77">
        <f>+IF(ISNUMBER(DATA!U99),DATA!U99,"n/a")</f>
        <v>5.9899974372519302E-2</v>
      </c>
      <c r="I240" s="80">
        <f>+IF(ISNUMBER(DATA!AD99),DATA!AD99,"n/a")</f>
        <v>5229960.87</v>
      </c>
      <c r="J240" s="77">
        <f>+IF(ISNUMBER(DATA!AE99),DATA!AE99,"n/a")</f>
        <v>7.1141968295521302E-2</v>
      </c>
      <c r="K240" s="80">
        <f>+IF(ISNUMBER(DATA!AN99),DATA!AN99,"n/a")</f>
        <v>10430519.85</v>
      </c>
      <c r="L240" s="77">
        <f>+IF(ISNUMBER(DATA!AO99),DATA!AO99,"n/a")</f>
        <v>5.7130213013039999E-2</v>
      </c>
      <c r="R240" s="66"/>
      <c r="S240" s="66"/>
      <c r="T240" s="66"/>
      <c r="U240" s="66"/>
      <c r="V240" s="66"/>
      <c r="W240" s="66"/>
      <c r="X240" s="66"/>
      <c r="Y240" s="66"/>
    </row>
    <row r="241" spans="1:25" x14ac:dyDescent="0.2">
      <c r="A241" s="75" t="s">
        <v>19</v>
      </c>
      <c r="B241" s="75" t="s">
        <v>21</v>
      </c>
      <c r="C241" s="66" t="s">
        <v>25</v>
      </c>
      <c r="D241" s="66" t="s">
        <v>301</v>
      </c>
      <c r="E241" s="80">
        <f>+IF(ISNUMBER(DATA!J100),DATA!J100,"n/a")</f>
        <v>126922.95</v>
      </c>
      <c r="F241" s="77">
        <f>+IF(ISNUMBER(DATA!K100),DATA!K100,"n/a")</f>
        <v>0.125632455135162</v>
      </c>
      <c r="G241" s="80">
        <f>+IF(ISNUMBER(DATA!T100),DATA!T100,"n/a")</f>
        <v>380974.1</v>
      </c>
      <c r="H241" s="77">
        <f>+IF(ISNUMBER(DATA!U100),DATA!U100,"n/a")</f>
        <v>0.25409183506024102</v>
      </c>
      <c r="I241" s="80">
        <f>+IF(ISNUMBER(DATA!AD100),DATA!AD100,"n/a")</f>
        <v>733203.31</v>
      </c>
      <c r="J241" s="77">
        <f>+IF(ISNUMBER(DATA!AE100),DATA!AE100,"n/a")</f>
        <v>0.16243417500459401</v>
      </c>
      <c r="K241" s="80">
        <f>+IF(ISNUMBER(DATA!AN100),DATA!AN100,"n/a")</f>
        <v>1459310.18</v>
      </c>
      <c r="L241" s="77">
        <f>+IF(ISNUMBER(DATA!AO100),DATA!AO100,"n/a")</f>
        <v>9.4278888478056905E-2</v>
      </c>
      <c r="R241" s="66"/>
      <c r="S241" s="66"/>
      <c r="T241" s="66"/>
      <c r="U241" s="66"/>
      <c r="V241" s="66"/>
      <c r="W241" s="66"/>
      <c r="X241" s="66"/>
      <c r="Y241" s="66"/>
    </row>
    <row r="242" spans="1:25" x14ac:dyDescent="0.2">
      <c r="A242" s="75" t="s">
        <v>19</v>
      </c>
      <c r="B242" s="75" t="s">
        <v>21</v>
      </c>
      <c r="C242" s="66" t="s">
        <v>25</v>
      </c>
      <c r="D242" s="66" t="s">
        <v>302</v>
      </c>
      <c r="E242" s="80">
        <f>+IF(ISNUMBER(DATA!J101),DATA!J101,"n/a")</f>
        <v>482664.42</v>
      </c>
      <c r="F242" s="77">
        <f>+IF(ISNUMBER(DATA!K101),DATA!K101,"n/a")</f>
        <v>-2.1813366228660001E-2</v>
      </c>
      <c r="G242" s="80">
        <f>+IF(ISNUMBER(DATA!T101),DATA!T101,"n/a")</f>
        <v>1468332.12</v>
      </c>
      <c r="H242" s="77">
        <f>+IF(ISNUMBER(DATA!U101),DATA!U101,"n/a")</f>
        <v>1.04096131473056E-2</v>
      </c>
      <c r="I242" s="80">
        <f>+IF(ISNUMBER(DATA!AD101),DATA!AD101,"n/a")</f>
        <v>2815217.6</v>
      </c>
      <c r="J242" s="77">
        <f>+IF(ISNUMBER(DATA!AE101),DATA!AE101,"n/a")</f>
        <v>1.3671393126532499E-3</v>
      </c>
      <c r="K242" s="80">
        <f>+IF(ISNUMBER(DATA!AN101),DATA!AN101,"n/a")</f>
        <v>5646885.2599999998</v>
      </c>
      <c r="L242" s="77">
        <f>+IF(ISNUMBER(DATA!AO101),DATA!AO101,"n/a")</f>
        <v>2.8876987793788899E-2</v>
      </c>
      <c r="R242" s="66"/>
      <c r="S242" s="66"/>
      <c r="T242" s="66"/>
      <c r="U242" s="66"/>
      <c r="V242" s="66"/>
      <c r="W242" s="66"/>
      <c r="X242" s="66"/>
      <c r="Y242" s="66"/>
    </row>
    <row r="243" spans="1:25" x14ac:dyDescent="0.2">
      <c r="A243" s="75" t="s">
        <v>19</v>
      </c>
      <c r="B243" s="75" t="s">
        <v>21</v>
      </c>
      <c r="C243" s="66" t="s">
        <v>25</v>
      </c>
      <c r="D243" s="66" t="s">
        <v>303</v>
      </c>
      <c r="E243" s="80">
        <f>+IF(ISNUMBER(DATA!J102),DATA!J102,"n/a")</f>
        <v>243680.08</v>
      </c>
      <c r="F243" s="77">
        <f>+IF(ISNUMBER(DATA!K102),DATA!K102,"n/a")</f>
        <v>1.6941705738866299E-2</v>
      </c>
      <c r="G243" s="80">
        <f>+IF(ISNUMBER(DATA!T102),DATA!T102,"n/a")</f>
        <v>677302.33</v>
      </c>
      <c r="H243" s="77">
        <f>+IF(ISNUMBER(DATA!U102),DATA!U102,"n/a")</f>
        <v>2.9440044906716301E-2</v>
      </c>
      <c r="I243" s="80">
        <f>+IF(ISNUMBER(DATA!AD102),DATA!AD102,"n/a")</f>
        <v>1320334.3899999999</v>
      </c>
      <c r="J243" s="77">
        <f>+IF(ISNUMBER(DATA!AE102),DATA!AE102,"n/a")</f>
        <v>1.44232664143863E-2</v>
      </c>
      <c r="K243" s="80">
        <f>+IF(ISNUMBER(DATA!AN102),DATA!AN102,"n/a")</f>
        <v>2691287.54</v>
      </c>
      <c r="L243" s="77">
        <f>+IF(ISNUMBER(DATA!AO102),DATA!AO102,"n/a")</f>
        <v>-1.3720142408579401E-2</v>
      </c>
      <c r="R243" s="66"/>
      <c r="S243" s="66"/>
      <c r="T243" s="66"/>
      <c r="U243" s="66"/>
      <c r="V243" s="66"/>
      <c r="W243" s="66"/>
      <c r="X243" s="66"/>
      <c r="Y243" s="66"/>
    </row>
    <row r="244" spans="1:25" x14ac:dyDescent="0.2">
      <c r="A244" s="75" t="s">
        <v>19</v>
      </c>
      <c r="B244" s="75" t="s">
        <v>21</v>
      </c>
      <c r="C244" s="66" t="s">
        <v>25</v>
      </c>
      <c r="D244" s="66" t="s">
        <v>304</v>
      </c>
      <c r="E244" s="80">
        <f>+IF(ISNUMBER(DATA!J103),DATA!J103,"n/a")</f>
        <v>790034.55</v>
      </c>
      <c r="F244" s="77">
        <f>+IF(ISNUMBER(DATA!K103),DATA!K103,"n/a")</f>
        <v>8.7342813749748296E-2</v>
      </c>
      <c r="G244" s="80">
        <f>+IF(ISNUMBER(DATA!T103),DATA!T103,"n/a")</f>
        <v>2509579.0299999998</v>
      </c>
      <c r="H244" s="77">
        <f>+IF(ISNUMBER(DATA!U103),DATA!U103,"n/a")</f>
        <v>4.2564807808114198E-3</v>
      </c>
      <c r="I244" s="80">
        <f>+IF(ISNUMBER(DATA!AD103),DATA!AD103,"n/a")</f>
        <v>4733399.97</v>
      </c>
      <c r="J244" s="77">
        <f>+IF(ISNUMBER(DATA!AE103),DATA!AE103,"n/a")</f>
        <v>-1.8367581985500599E-2</v>
      </c>
      <c r="K244" s="80">
        <f>+IF(ISNUMBER(DATA!AN103),DATA!AN103,"n/a")</f>
        <v>9333914.1199999992</v>
      </c>
      <c r="L244" s="77">
        <f>+IF(ISNUMBER(DATA!AO103),DATA!AO103,"n/a")</f>
        <v>-3.01917388836038E-2</v>
      </c>
      <c r="R244" s="66"/>
      <c r="S244" s="66"/>
      <c r="T244" s="66"/>
      <c r="U244" s="66"/>
      <c r="V244" s="66"/>
      <c r="W244" s="66"/>
      <c r="X244" s="66"/>
      <c r="Y244" s="66"/>
    </row>
    <row r="245" spans="1:25" x14ac:dyDescent="0.2">
      <c r="A245" s="75" t="s">
        <v>19</v>
      </c>
      <c r="B245" s="75" t="s">
        <v>21</v>
      </c>
      <c r="C245" s="66" t="s">
        <v>25</v>
      </c>
      <c r="D245" s="66" t="s">
        <v>305</v>
      </c>
      <c r="E245" s="80">
        <f>+IF(ISNUMBER(DATA!J104),DATA!J104,"n/a")</f>
        <v>627081.42000000004</v>
      </c>
      <c r="F245" s="77">
        <f>+IF(ISNUMBER(DATA!K104),DATA!K104,"n/a")</f>
        <v>-2.02857784978775E-2</v>
      </c>
      <c r="G245" s="80">
        <f>+IF(ISNUMBER(DATA!T104),DATA!T104,"n/a")</f>
        <v>1952871.69</v>
      </c>
      <c r="H245" s="77">
        <f>+IF(ISNUMBER(DATA!U104),DATA!U104,"n/a")</f>
        <v>-2.8625028316222E-2</v>
      </c>
      <c r="I245" s="80">
        <f>+IF(ISNUMBER(DATA!AD104),DATA!AD104,"n/a")</f>
        <v>3720889.53</v>
      </c>
      <c r="J245" s="77">
        <f>+IF(ISNUMBER(DATA!AE104),DATA!AE104,"n/a")</f>
        <v>-1.86763901871063E-2</v>
      </c>
      <c r="K245" s="80">
        <f>+IF(ISNUMBER(DATA!AN104),DATA!AN104,"n/a")</f>
        <v>7351099.5199999996</v>
      </c>
      <c r="L245" s="77">
        <f>+IF(ISNUMBER(DATA!AO104),DATA!AO104,"n/a")</f>
        <v>5.0711723769679903E-3</v>
      </c>
      <c r="R245" s="66"/>
      <c r="S245" s="66"/>
      <c r="T245" s="66"/>
      <c r="U245" s="66"/>
      <c r="V245" s="66"/>
      <c r="W245" s="66"/>
      <c r="X245" s="66"/>
      <c r="Y245" s="66"/>
    </row>
    <row r="246" spans="1:25" x14ac:dyDescent="0.2">
      <c r="A246" s="75" t="s">
        <v>19</v>
      </c>
      <c r="B246" s="75" t="s">
        <v>21</v>
      </c>
      <c r="C246" s="66" t="s">
        <v>25</v>
      </c>
      <c r="D246" s="66" t="s">
        <v>306</v>
      </c>
      <c r="E246" s="80">
        <f>+IF(ISNUMBER(DATA!J105),DATA!J105,"n/a")</f>
        <v>438194.32</v>
      </c>
      <c r="F246" s="77">
        <f>+IF(ISNUMBER(DATA!K105),DATA!K105,"n/a")</f>
        <v>-5.1511658278467903E-2</v>
      </c>
      <c r="G246" s="80">
        <f>+IF(ISNUMBER(DATA!T105),DATA!T105,"n/a")</f>
        <v>1528537.58</v>
      </c>
      <c r="H246" s="77">
        <f>+IF(ISNUMBER(DATA!U105),DATA!U105,"n/a")</f>
        <v>2.4050115036824301E-2</v>
      </c>
      <c r="I246" s="80">
        <f>+IF(ISNUMBER(DATA!AD105),DATA!AD105,"n/a")</f>
        <v>2827815.54</v>
      </c>
      <c r="J246" s="77">
        <f>+IF(ISNUMBER(DATA!AE105),DATA!AE105,"n/a")</f>
        <v>-4.4697615789424598E-2</v>
      </c>
      <c r="K246" s="80">
        <f>+IF(ISNUMBER(DATA!AN105),DATA!AN105,"n/a")</f>
        <v>5407013.2199999997</v>
      </c>
      <c r="L246" s="77">
        <f>+IF(ISNUMBER(DATA!AO105),DATA!AO105,"n/a")</f>
        <v>-3.83236377520801E-2</v>
      </c>
      <c r="R246" s="66"/>
      <c r="S246" s="66"/>
      <c r="T246" s="66"/>
      <c r="U246" s="66"/>
      <c r="V246" s="66"/>
      <c r="W246" s="66"/>
      <c r="X246" s="66"/>
      <c r="Y246" s="66"/>
    </row>
    <row r="247" spans="1:25" x14ac:dyDescent="0.2">
      <c r="A247" s="75" t="s">
        <v>19</v>
      </c>
      <c r="B247" s="75" t="s">
        <v>21</v>
      </c>
      <c r="C247" s="66" t="s">
        <v>25</v>
      </c>
      <c r="D247" s="66" t="s">
        <v>307</v>
      </c>
      <c r="E247" s="80">
        <f>+IF(ISNUMBER(DATA!J106),DATA!J106,"n/a")</f>
        <v>567096.06999999995</v>
      </c>
      <c r="F247" s="77">
        <f>+IF(ISNUMBER(DATA!K106),DATA!K106,"n/a")</f>
        <v>3.1708735271509803E-2</v>
      </c>
      <c r="G247" s="80">
        <f>+IF(ISNUMBER(DATA!T106),DATA!T106,"n/a")</f>
        <v>1789861.43</v>
      </c>
      <c r="H247" s="77">
        <f>+IF(ISNUMBER(DATA!U106),DATA!U106,"n/a")</f>
        <v>3.474150528956E-2</v>
      </c>
      <c r="I247" s="80">
        <f>+IF(ISNUMBER(DATA!AD106),DATA!AD106,"n/a")</f>
        <v>3441327.14</v>
      </c>
      <c r="J247" s="77">
        <f>+IF(ISNUMBER(DATA!AE106),DATA!AE106,"n/a")</f>
        <v>6.7480816849744205E-2</v>
      </c>
      <c r="K247" s="80">
        <f>+IF(ISNUMBER(DATA!AN106),DATA!AN106,"n/a")</f>
        <v>6835189.0199999996</v>
      </c>
      <c r="L247" s="77">
        <f>+IF(ISNUMBER(DATA!AO106),DATA!AO106,"n/a")</f>
        <v>8.0767631622796501E-2</v>
      </c>
      <c r="R247" s="66"/>
      <c r="S247" s="66"/>
      <c r="T247" s="66"/>
      <c r="U247" s="66"/>
      <c r="V247" s="66"/>
      <c r="W247" s="66"/>
      <c r="X247" s="66"/>
      <c r="Y247" s="66"/>
    </row>
    <row r="248" spans="1:25" x14ac:dyDescent="0.2">
      <c r="A248" s="75" t="s">
        <v>19</v>
      </c>
      <c r="B248" s="75" t="s">
        <v>21</v>
      </c>
      <c r="C248" s="66" t="s">
        <v>25</v>
      </c>
      <c r="D248" s="66" t="s">
        <v>308</v>
      </c>
      <c r="E248" s="80">
        <f>+IF(ISNUMBER(DATA!J107),DATA!J107,"n/a")</f>
        <v>379549.47</v>
      </c>
      <c r="F248" s="77">
        <f>+IF(ISNUMBER(DATA!K107),DATA!K107,"n/a")</f>
        <v>-1.80925019984839E-2</v>
      </c>
      <c r="G248" s="80">
        <f>+IF(ISNUMBER(DATA!T107),DATA!T107,"n/a")</f>
        <v>1110683.77</v>
      </c>
      <c r="H248" s="77">
        <f>+IF(ISNUMBER(DATA!U107),DATA!U107,"n/a")</f>
        <v>-2.69285321698471E-2</v>
      </c>
      <c r="I248" s="80">
        <f>+IF(ISNUMBER(DATA!AD107),DATA!AD107,"n/a")</f>
        <v>2113519.2000000002</v>
      </c>
      <c r="J248" s="77">
        <f>+IF(ISNUMBER(DATA!AE107),DATA!AE107,"n/a")</f>
        <v>-5.7938636645936098E-2</v>
      </c>
      <c r="K248" s="80">
        <f>+IF(ISNUMBER(DATA!AN107),DATA!AN107,"n/a")</f>
        <v>4274014.34</v>
      </c>
      <c r="L248" s="77">
        <f>+IF(ISNUMBER(DATA!AO107),DATA!AO107,"n/a")</f>
        <v>-3.42106063381045E-2</v>
      </c>
      <c r="R248" s="66"/>
      <c r="S248" s="66"/>
      <c r="T248" s="66"/>
      <c r="U248" s="66"/>
      <c r="V248" s="66"/>
      <c r="W248" s="66"/>
      <c r="X248" s="66"/>
      <c r="Y248" s="66"/>
    </row>
    <row r="249" spans="1:25" x14ac:dyDescent="0.2">
      <c r="A249" s="75" t="s">
        <v>19</v>
      </c>
      <c r="B249" s="75" t="s">
        <v>21</v>
      </c>
      <c r="C249" s="66" t="s">
        <v>25</v>
      </c>
      <c r="D249" s="66" t="s">
        <v>309</v>
      </c>
      <c r="E249" s="80">
        <f>+IF(ISNUMBER(DATA!J108),DATA!J108,"n/a")</f>
        <v>358557.7</v>
      </c>
      <c r="F249" s="77">
        <f>+IF(ISNUMBER(DATA!K108),DATA!K108,"n/a")</f>
        <v>5.7989035450148302E-2</v>
      </c>
      <c r="G249" s="80">
        <f>+IF(ISNUMBER(DATA!T108),DATA!T108,"n/a")</f>
        <v>1041505.59</v>
      </c>
      <c r="H249" s="77">
        <f>+IF(ISNUMBER(DATA!U108),DATA!U108,"n/a")</f>
        <v>-4.9099191298501901E-3</v>
      </c>
      <c r="I249" s="80">
        <f>+IF(ISNUMBER(DATA!AD108),DATA!AD108,"n/a")</f>
        <v>1982422.78</v>
      </c>
      <c r="J249" s="77">
        <f>+IF(ISNUMBER(DATA!AE108),DATA!AE108,"n/a")</f>
        <v>-4.3196308865211898E-2</v>
      </c>
      <c r="K249" s="80">
        <f>+IF(ISNUMBER(DATA!AN108),DATA!AN108,"n/a")</f>
        <v>4029366.21</v>
      </c>
      <c r="L249" s="77">
        <f>+IF(ISNUMBER(DATA!AO108),DATA!AO108,"n/a")</f>
        <v>-2.9688741698602601E-2</v>
      </c>
      <c r="R249" s="66"/>
      <c r="S249" s="66"/>
      <c r="T249" s="66"/>
      <c r="U249" s="66"/>
      <c r="V249" s="66"/>
      <c r="W249" s="66"/>
      <c r="X249" s="66"/>
      <c r="Y249" s="66"/>
    </row>
    <row r="250" spans="1:25" x14ac:dyDescent="0.2">
      <c r="A250" s="75" t="s">
        <v>19</v>
      </c>
      <c r="B250" s="75" t="s">
        <v>21</v>
      </c>
      <c r="C250" s="66" t="s">
        <v>25</v>
      </c>
      <c r="D250" s="66" t="s">
        <v>310</v>
      </c>
      <c r="E250" s="80">
        <f>+IF(ISNUMBER(DATA!J109),DATA!J109,"n/a")</f>
        <v>241498.95</v>
      </c>
      <c r="F250" s="77">
        <f>+IF(ISNUMBER(DATA!K109),DATA!K109,"n/a")</f>
        <v>-1.7596769274621699E-2</v>
      </c>
      <c r="G250" s="80">
        <f>+IF(ISNUMBER(DATA!T109),DATA!T109,"n/a")</f>
        <v>682988.71</v>
      </c>
      <c r="H250" s="77">
        <f>+IF(ISNUMBER(DATA!U109),DATA!U109,"n/a")</f>
        <v>-5.8872053704101E-2</v>
      </c>
      <c r="I250" s="80">
        <f>+IF(ISNUMBER(DATA!AD109),DATA!AD109,"n/a")</f>
        <v>1319200.6599999999</v>
      </c>
      <c r="J250" s="77">
        <f>+IF(ISNUMBER(DATA!AE109),DATA!AE109,"n/a")</f>
        <v>-6.8839552107248903E-2</v>
      </c>
      <c r="K250" s="80">
        <f>+IF(ISNUMBER(DATA!AN109),DATA!AN109,"n/a")</f>
        <v>2778378.58</v>
      </c>
      <c r="L250" s="77">
        <f>+IF(ISNUMBER(DATA!AO109),DATA!AO109,"n/a")</f>
        <v>-4.6115693867862503E-2</v>
      </c>
      <c r="R250" s="66"/>
      <c r="S250" s="66"/>
      <c r="T250" s="66"/>
      <c r="U250" s="66"/>
      <c r="V250" s="66"/>
      <c r="W250" s="66"/>
      <c r="X250" s="66"/>
      <c r="Y250" s="66"/>
    </row>
    <row r="251" spans="1:25" x14ac:dyDescent="0.2">
      <c r="A251" s="75" t="s">
        <v>19</v>
      </c>
      <c r="B251" s="75" t="s">
        <v>21</v>
      </c>
      <c r="C251" s="66" t="s">
        <v>25</v>
      </c>
      <c r="D251" s="66" t="s">
        <v>311</v>
      </c>
      <c r="E251" s="80">
        <f>+IF(ISNUMBER(DATA!J110),DATA!J110,"n/a")</f>
        <v>394302.79</v>
      </c>
      <c r="F251" s="77">
        <f>+IF(ISNUMBER(DATA!K110),DATA!K110,"n/a")</f>
        <v>-4.8433062940289498E-2</v>
      </c>
      <c r="G251" s="80">
        <f>+IF(ISNUMBER(DATA!T110),DATA!T110,"n/a")</f>
        <v>1241549.1399999999</v>
      </c>
      <c r="H251" s="77">
        <f>+IF(ISNUMBER(DATA!U110),DATA!U110,"n/a")</f>
        <v>-4.5111353606566602E-2</v>
      </c>
      <c r="I251" s="80">
        <f>+IF(ISNUMBER(DATA!AD110),DATA!AD110,"n/a")</f>
        <v>2307088.31</v>
      </c>
      <c r="J251" s="77">
        <f>+IF(ISNUMBER(DATA!AE110),DATA!AE110,"n/a")</f>
        <v>-4.6617590468570398E-2</v>
      </c>
      <c r="K251" s="80">
        <f>+IF(ISNUMBER(DATA!AN110),DATA!AN110,"n/a")</f>
        <v>4621970.5999999996</v>
      </c>
      <c r="L251" s="77">
        <f>+IF(ISNUMBER(DATA!AO110),DATA!AO110,"n/a")</f>
        <v>-2.3869089021680001E-2</v>
      </c>
      <c r="R251" s="66"/>
      <c r="S251" s="66"/>
      <c r="T251" s="66"/>
      <c r="U251" s="66"/>
      <c r="V251" s="66"/>
      <c r="W251" s="66"/>
      <c r="X251" s="66"/>
      <c r="Y251" s="66"/>
    </row>
    <row r="252" spans="1:25" x14ac:dyDescent="0.2">
      <c r="A252" s="75" t="s">
        <v>19</v>
      </c>
      <c r="B252" s="75" t="s">
        <v>21</v>
      </c>
      <c r="C252" s="66" t="s">
        <v>25</v>
      </c>
      <c r="D252" s="66" t="s">
        <v>312</v>
      </c>
      <c r="E252" s="80">
        <f>+IF(ISNUMBER(DATA!J111),DATA!J111,"n/a")</f>
        <v>240185.51</v>
      </c>
      <c r="F252" s="77">
        <f>+IF(ISNUMBER(DATA!K111),DATA!K111,"n/a")</f>
        <v>7.1384806026167105E-2</v>
      </c>
      <c r="G252" s="80">
        <f>+IF(ISNUMBER(DATA!T111),DATA!T111,"n/a")</f>
        <v>740372.08</v>
      </c>
      <c r="H252" s="77">
        <f>+IF(ISNUMBER(DATA!U111),DATA!U111,"n/a")</f>
        <v>9.9360370570284004E-2</v>
      </c>
      <c r="I252" s="80">
        <f>+IF(ISNUMBER(DATA!AD111),DATA!AD111,"n/a")</f>
        <v>1385017.55</v>
      </c>
      <c r="J252" s="77">
        <f>+IF(ISNUMBER(DATA!AE111),DATA!AE111,"n/a")</f>
        <v>4.0808541231078202E-2</v>
      </c>
      <c r="K252" s="80">
        <f>+IF(ISNUMBER(DATA!AN111),DATA!AN111,"n/a")</f>
        <v>2767128.17</v>
      </c>
      <c r="L252" s="77">
        <f>+IF(ISNUMBER(DATA!AO111),DATA!AO111,"n/a")</f>
        <v>2.0542638140515102E-2</v>
      </c>
      <c r="R252" s="66"/>
      <c r="S252" s="66"/>
      <c r="T252" s="66"/>
      <c r="U252" s="66"/>
      <c r="V252" s="66"/>
      <c r="W252" s="66"/>
      <c r="X252" s="66"/>
      <c r="Y252" s="66"/>
    </row>
    <row r="253" spans="1:25" x14ac:dyDescent="0.2">
      <c r="A253" s="75" t="s">
        <v>19</v>
      </c>
      <c r="B253" s="75" t="s">
        <v>21</v>
      </c>
      <c r="C253" s="66" t="s">
        <v>25</v>
      </c>
      <c r="D253" s="66" t="s">
        <v>313</v>
      </c>
      <c r="E253" s="80">
        <f>+IF(ISNUMBER(DATA!J112),DATA!J112,"n/a")</f>
        <v>413663.45</v>
      </c>
      <c r="F253" s="77">
        <f>+IF(ISNUMBER(DATA!K112),DATA!K112,"n/a")</f>
        <v>5.9536219025739202E-3</v>
      </c>
      <c r="G253" s="80">
        <f>+IF(ISNUMBER(DATA!T112),DATA!T112,"n/a")</f>
        <v>1321721.56</v>
      </c>
      <c r="H253" s="77">
        <f>+IF(ISNUMBER(DATA!U112),DATA!U112,"n/a")</f>
        <v>3.44690144329046E-2</v>
      </c>
      <c r="I253" s="80">
        <f>+IF(ISNUMBER(DATA!AD112),DATA!AD112,"n/a")</f>
        <v>2496649.39</v>
      </c>
      <c r="J253" s="77">
        <f>+IF(ISNUMBER(DATA!AE112),DATA!AE112,"n/a")</f>
        <v>4.8410754790083298E-2</v>
      </c>
      <c r="K253" s="80">
        <f>+IF(ISNUMBER(DATA!AN112),DATA!AN112,"n/a")</f>
        <v>4861088.5999999996</v>
      </c>
      <c r="L253" s="77">
        <f>+IF(ISNUMBER(DATA!AO112),DATA!AO112,"n/a")</f>
        <v>4.6799642425272903E-2</v>
      </c>
      <c r="R253" s="66"/>
      <c r="S253" s="66"/>
      <c r="T253" s="66"/>
      <c r="U253" s="66"/>
      <c r="V253" s="66"/>
      <c r="W253" s="66"/>
      <c r="X253" s="66"/>
      <c r="Y253" s="66"/>
    </row>
    <row r="254" spans="1:25" x14ac:dyDescent="0.2">
      <c r="A254" s="75" t="s">
        <v>19</v>
      </c>
      <c r="B254" s="75" t="s">
        <v>21</v>
      </c>
      <c r="C254" s="66" t="s">
        <v>25</v>
      </c>
      <c r="D254" s="66" t="s">
        <v>314</v>
      </c>
      <c r="E254" s="80">
        <f>+IF(ISNUMBER(DATA!J113),DATA!J113,"n/a")</f>
        <v>826607.6</v>
      </c>
      <c r="F254" s="77">
        <f>+IF(ISNUMBER(DATA!K113),DATA!K113,"n/a")</f>
        <v>-6.1990041208284698E-2</v>
      </c>
      <c r="G254" s="80">
        <f>+IF(ISNUMBER(DATA!T113),DATA!T113,"n/a")</f>
        <v>2612723.33</v>
      </c>
      <c r="H254" s="77">
        <f>+IF(ISNUMBER(DATA!U113),DATA!U113,"n/a")</f>
        <v>-6.0779815186326101E-2</v>
      </c>
      <c r="I254" s="80">
        <f>+IF(ISNUMBER(DATA!AD113),DATA!AD113,"n/a")</f>
        <v>5048973.8600000003</v>
      </c>
      <c r="J254" s="77">
        <f>+IF(ISNUMBER(DATA!AE113),DATA!AE113,"n/a")</f>
        <v>-5.7834106855101E-2</v>
      </c>
      <c r="K254" s="80">
        <f>+IF(ISNUMBER(DATA!AN113),DATA!AN113,"n/a")</f>
        <v>10097282.57</v>
      </c>
      <c r="L254" s="77">
        <f>+IF(ISNUMBER(DATA!AO113),DATA!AO113,"n/a")</f>
        <v>-4.23625816764234E-2</v>
      </c>
      <c r="R254" s="66"/>
      <c r="S254" s="66"/>
      <c r="T254" s="66"/>
      <c r="U254" s="66"/>
      <c r="V254" s="66"/>
      <c r="W254" s="66"/>
      <c r="X254" s="66"/>
      <c r="Y254" s="66"/>
    </row>
    <row r="255" spans="1:25" x14ac:dyDescent="0.2">
      <c r="A255" s="75" t="s">
        <v>19</v>
      </c>
      <c r="B255" s="75" t="s">
        <v>21</v>
      </c>
      <c r="C255" s="66" t="s">
        <v>25</v>
      </c>
      <c r="D255" s="66" t="s">
        <v>315</v>
      </c>
      <c r="E255" s="80">
        <f>+IF(ISNUMBER(DATA!J114),DATA!J114,"n/a")</f>
        <v>679600.01</v>
      </c>
      <c r="F255" s="77">
        <f>+IF(ISNUMBER(DATA!K114),DATA!K114,"n/a")</f>
        <v>-3.8036742862667297E-2</v>
      </c>
      <c r="G255" s="80">
        <f>+IF(ISNUMBER(DATA!T114),DATA!T114,"n/a")</f>
        <v>2136066.37</v>
      </c>
      <c r="H255" s="77">
        <f>+IF(ISNUMBER(DATA!U114),DATA!U114,"n/a")</f>
        <v>-1.8126657385524401E-2</v>
      </c>
      <c r="I255" s="80">
        <f>+IF(ISNUMBER(DATA!AD114),DATA!AD114,"n/a")</f>
        <v>4121597.21</v>
      </c>
      <c r="J255" s="77">
        <f>+IF(ISNUMBER(DATA!AE114),DATA!AE114,"n/a")</f>
        <v>2.0413672061056602E-2</v>
      </c>
      <c r="K255" s="80">
        <f>+IF(ISNUMBER(DATA!AN114),DATA!AN114,"n/a")</f>
        <v>8235866.8700000001</v>
      </c>
      <c r="L255" s="77">
        <f>+IF(ISNUMBER(DATA!AO114),DATA!AO114,"n/a")</f>
        <v>4.0926069058149002E-2</v>
      </c>
      <c r="R255" s="66"/>
      <c r="S255" s="66"/>
      <c r="T255" s="66"/>
      <c r="U255" s="66"/>
      <c r="V255" s="66"/>
      <c r="W255" s="66"/>
      <c r="X255" s="66"/>
      <c r="Y255" s="66"/>
    </row>
    <row r="256" spans="1:25" x14ac:dyDescent="0.2">
      <c r="A256" s="75" t="s">
        <v>19</v>
      </c>
      <c r="B256" s="75" t="s">
        <v>21</v>
      </c>
      <c r="C256" s="66" t="s">
        <v>25</v>
      </c>
      <c r="D256" s="66" t="s">
        <v>316</v>
      </c>
      <c r="E256" s="80">
        <f>+IF(ISNUMBER(DATA!J115),DATA!J115,"n/a")</f>
        <v>552058.6</v>
      </c>
      <c r="F256" s="77">
        <f>+IF(ISNUMBER(DATA!K115),DATA!K115,"n/a")</f>
        <v>7.0736311769451004E-3</v>
      </c>
      <c r="G256" s="80">
        <f>+IF(ISNUMBER(DATA!T115),DATA!T115,"n/a")</f>
        <v>1597046.41</v>
      </c>
      <c r="H256" s="77">
        <f>+IF(ISNUMBER(DATA!U115),DATA!U115,"n/a")</f>
        <v>5.4422978775610698E-2</v>
      </c>
      <c r="I256" s="80">
        <f>+IF(ISNUMBER(DATA!AD115),DATA!AD115,"n/a")</f>
        <v>3102389.72</v>
      </c>
      <c r="J256" s="77">
        <f>+IF(ISNUMBER(DATA!AE115),DATA!AE115,"n/a")</f>
        <v>4.15525762351516E-2</v>
      </c>
      <c r="K256" s="80">
        <f>+IF(ISNUMBER(DATA!AN115),DATA!AN115,"n/a")</f>
        <v>6407999.4900000002</v>
      </c>
      <c r="L256" s="77">
        <f>+IF(ISNUMBER(DATA!AO115),DATA!AO115,"n/a")</f>
        <v>4.0397315881868699E-2</v>
      </c>
      <c r="R256" s="66"/>
      <c r="S256" s="66"/>
      <c r="T256" s="66"/>
      <c r="U256" s="66"/>
      <c r="V256" s="66"/>
      <c r="W256" s="66"/>
      <c r="X256" s="66"/>
      <c r="Y256" s="66"/>
    </row>
    <row r="257" spans="1:25" x14ac:dyDescent="0.2">
      <c r="A257" s="75" t="s">
        <v>19</v>
      </c>
      <c r="B257" s="75" t="s">
        <v>21</v>
      </c>
      <c r="C257" s="66" t="s">
        <v>25</v>
      </c>
      <c r="D257" s="66" t="s">
        <v>317</v>
      </c>
      <c r="E257" s="80">
        <f>+IF(ISNUMBER(DATA!J116),DATA!J116,"n/a")</f>
        <v>369895.61</v>
      </c>
      <c r="F257" s="77">
        <f>+IF(ISNUMBER(DATA!K116),DATA!K116,"n/a")</f>
        <v>-0.11362994054133201</v>
      </c>
      <c r="G257" s="80">
        <f>+IF(ISNUMBER(DATA!T116),DATA!T116,"n/a")</f>
        <v>1117452.51</v>
      </c>
      <c r="H257" s="77">
        <f>+IF(ISNUMBER(DATA!U116),DATA!U116,"n/a")</f>
        <v>3.9192444244886201E-2</v>
      </c>
      <c r="I257" s="80">
        <f>+IF(ISNUMBER(DATA!AD116),DATA!AD116,"n/a")</f>
        <v>2124198.7000000002</v>
      </c>
      <c r="J257" s="77">
        <f>+IF(ISNUMBER(DATA!AE116),DATA!AE116,"n/a")</f>
        <v>5.1315824860713601E-2</v>
      </c>
      <c r="K257" s="80">
        <f>+IF(ISNUMBER(DATA!AN116),DATA!AN116,"n/a")</f>
        <v>4035654.2</v>
      </c>
      <c r="L257" s="77">
        <f>+IF(ISNUMBER(DATA!AO116),DATA!AO116,"n/a")</f>
        <v>1.9641565986710002E-2</v>
      </c>
      <c r="R257" s="66"/>
      <c r="S257" s="66"/>
      <c r="T257" s="66"/>
      <c r="U257" s="66"/>
      <c r="V257" s="66"/>
      <c r="W257" s="66"/>
      <c r="X257" s="66"/>
      <c r="Y257" s="66"/>
    </row>
    <row r="258" spans="1:25" x14ac:dyDescent="0.2">
      <c r="A258" s="75" t="s">
        <v>19</v>
      </c>
      <c r="B258" s="75" t="s">
        <v>21</v>
      </c>
      <c r="C258" s="66" t="s">
        <v>25</v>
      </c>
      <c r="D258" s="66" t="s">
        <v>318</v>
      </c>
      <c r="E258" s="80">
        <f>+IF(ISNUMBER(DATA!J117),DATA!J117,"n/a")</f>
        <v>641576.86</v>
      </c>
      <c r="F258" s="77">
        <f>+IF(ISNUMBER(DATA!K117),DATA!K117,"n/a")</f>
        <v>-5.4820130997748299E-3</v>
      </c>
      <c r="G258" s="80">
        <f>+IF(ISNUMBER(DATA!T117),DATA!T117,"n/a")</f>
        <v>1982224.12</v>
      </c>
      <c r="H258" s="77">
        <f>+IF(ISNUMBER(DATA!U117),DATA!U117,"n/a")</f>
        <v>3.1071139526664598E-2</v>
      </c>
      <c r="I258" s="80">
        <f>+IF(ISNUMBER(DATA!AD117),DATA!AD117,"n/a")</f>
        <v>3722505.9</v>
      </c>
      <c r="J258" s="77">
        <f>+IF(ISNUMBER(DATA!AE117),DATA!AE117,"n/a")</f>
        <v>5.5827434604797997E-4</v>
      </c>
      <c r="K258" s="80">
        <f>+IF(ISNUMBER(DATA!AN117),DATA!AN117,"n/a")</f>
        <v>7387601.0700000003</v>
      </c>
      <c r="L258" s="77">
        <f>+IF(ISNUMBER(DATA!AO117),DATA!AO117,"n/a")</f>
        <v>2.3744597893187998E-2</v>
      </c>
      <c r="R258" s="66"/>
      <c r="S258" s="66"/>
      <c r="T258" s="66"/>
      <c r="U258" s="66"/>
      <c r="V258" s="66"/>
      <c r="W258" s="66"/>
      <c r="X258" s="66"/>
      <c r="Y258" s="66"/>
    </row>
    <row r="259" spans="1:25" x14ac:dyDescent="0.2">
      <c r="A259" s="75" t="s">
        <v>19</v>
      </c>
      <c r="B259" s="75" t="s">
        <v>21</v>
      </c>
      <c r="C259" s="66" t="s">
        <v>25</v>
      </c>
      <c r="D259" s="66" t="s">
        <v>344</v>
      </c>
      <c r="E259" s="80">
        <f>+IF(ISNUMBER(DATA!J118),DATA!J118,"n/a")</f>
        <v>236413.34</v>
      </c>
      <c r="F259" s="77">
        <f>+IF(ISNUMBER(DATA!K118),DATA!K118,"n/a")</f>
        <v>5.1583299735571103E-2</v>
      </c>
      <c r="G259" s="80">
        <f>+IF(ISNUMBER(DATA!T118),DATA!T118,"n/a")</f>
        <v>662199.82999999996</v>
      </c>
      <c r="H259" s="77">
        <f>+IF(ISNUMBER(DATA!U118),DATA!U118,"n/a")</f>
        <v>-1.3440910116041E-2</v>
      </c>
      <c r="I259" s="80">
        <f>+IF(ISNUMBER(DATA!AD118),DATA!AD118,"n/a")</f>
        <v>1282677.2</v>
      </c>
      <c r="J259" s="77">
        <f>+IF(ISNUMBER(DATA!AE118),DATA!AE118,"n/a")</f>
        <v>-4.0415382216596199E-2</v>
      </c>
      <c r="K259" s="80">
        <f>+IF(ISNUMBER(DATA!AN118),DATA!AN118,"n/a")</f>
        <v>2679604.77</v>
      </c>
      <c r="L259" s="77">
        <f>+IF(ISNUMBER(DATA!AO118),DATA!AO118,"n/a")</f>
        <v>-4.15503974212642E-2</v>
      </c>
      <c r="R259" s="66"/>
      <c r="S259" s="66"/>
      <c r="T259" s="66"/>
      <c r="U259" s="66"/>
      <c r="V259" s="66"/>
      <c r="W259" s="66"/>
      <c r="X259" s="66"/>
      <c r="Y259" s="66"/>
    </row>
    <row r="260" spans="1:25" x14ac:dyDescent="0.2">
      <c r="A260" s="75" t="s">
        <v>19</v>
      </c>
      <c r="B260" s="75" t="s">
        <v>21</v>
      </c>
      <c r="C260" s="66" t="s">
        <v>25</v>
      </c>
      <c r="D260" s="66" t="s">
        <v>345</v>
      </c>
      <c r="E260" s="80">
        <f>+IF(ISNUMBER(DATA!J119),DATA!J119,"n/a")</f>
        <v>468964.93</v>
      </c>
      <c r="F260" s="77">
        <f>+IF(ISNUMBER(DATA!K119),DATA!K119,"n/a")</f>
        <v>2.4088681814347398E-3</v>
      </c>
      <c r="G260" s="80">
        <f>+IF(ISNUMBER(DATA!T119),DATA!T119,"n/a")</f>
        <v>1441275.29</v>
      </c>
      <c r="H260" s="77">
        <f>+IF(ISNUMBER(DATA!U119),DATA!U119,"n/a")</f>
        <v>1.35526756217044E-2</v>
      </c>
      <c r="I260" s="80">
        <f>+IF(ISNUMBER(DATA!AD119),DATA!AD119,"n/a")</f>
        <v>2772357.09</v>
      </c>
      <c r="J260" s="77">
        <f>+IF(ISNUMBER(DATA!AE119),DATA!AE119,"n/a")</f>
        <v>5.5925616976170303E-3</v>
      </c>
      <c r="K260" s="80">
        <f>+IF(ISNUMBER(DATA!AN119),DATA!AN119,"n/a")</f>
        <v>5683923.6799999997</v>
      </c>
      <c r="L260" s="77">
        <f>+IF(ISNUMBER(DATA!AO119),DATA!AO119,"n/a")</f>
        <v>2.9966072925896699E-2</v>
      </c>
      <c r="R260" s="66"/>
      <c r="S260" s="66"/>
      <c r="T260" s="66"/>
      <c r="U260" s="66"/>
      <c r="V260" s="66"/>
      <c r="W260" s="66"/>
      <c r="X260" s="66"/>
      <c r="Y260" s="66"/>
    </row>
    <row r="261" spans="1:25" x14ac:dyDescent="0.2">
      <c r="A261" s="75"/>
      <c r="B261" s="75"/>
      <c r="E261" s="80"/>
      <c r="F261" s="77"/>
      <c r="G261" s="81"/>
      <c r="H261" s="77"/>
      <c r="I261" s="81"/>
      <c r="J261" s="82"/>
      <c r="K261" s="81"/>
      <c r="L261" s="77"/>
      <c r="R261" s="66"/>
      <c r="S261" s="66"/>
      <c r="T261" s="66"/>
      <c r="U261" s="66"/>
      <c r="V261" s="66"/>
      <c r="W261" s="66"/>
      <c r="X261" s="66"/>
      <c r="Y261" s="66"/>
    </row>
    <row r="262" spans="1:25" x14ac:dyDescent="0.2">
      <c r="A262" s="75" t="s">
        <v>19</v>
      </c>
      <c r="B262" s="75" t="s">
        <v>21</v>
      </c>
      <c r="C262" s="66" t="s">
        <v>10</v>
      </c>
      <c r="D262" s="66" t="s">
        <v>271</v>
      </c>
      <c r="E262" s="87">
        <f>+IF(ISNUMBER(DATA!L70),DATA!L70,"n/a")</f>
        <v>4.6509789508258699</v>
      </c>
      <c r="F262" s="77">
        <f>+IF(ISNUMBER(DATA!M70),DATA!M70,"n/a")</f>
        <v>8.1284696784053506E-2</v>
      </c>
      <c r="G262" s="87">
        <f>+IF(ISNUMBER(DATA!V70),DATA!V70,"n/a")</f>
        <v>4.1882335151257601</v>
      </c>
      <c r="H262" s="77">
        <f>+IF(ISNUMBER(DATA!W70),DATA!W70,"n/a")</f>
        <v>-2.6842696260173299E-2</v>
      </c>
      <c r="I262" s="87">
        <f>+IF(ISNUMBER(DATA!AF70),DATA!AF70,"n/a")</f>
        <v>4.1736745132794901</v>
      </c>
      <c r="J262" s="77">
        <f>+IF(ISNUMBER(DATA!AG70),DATA!AG70,"n/a")</f>
        <v>-2.2557456765973399E-2</v>
      </c>
      <c r="K262" s="87">
        <f>+IF(ISNUMBER(DATA!AP70),DATA!AP70,"n/a")</f>
        <v>4.1893101563294604</v>
      </c>
      <c r="L262" s="77">
        <f>+IF(ISNUMBER(DATA!AQ70),DATA!AQ70,"n/a")</f>
        <v>-2.7290222394257501E-2</v>
      </c>
      <c r="R262" s="66"/>
      <c r="S262" s="66"/>
      <c r="T262" s="66"/>
      <c r="U262" s="66"/>
      <c r="V262" s="66"/>
      <c r="W262" s="66"/>
      <c r="X262" s="66"/>
      <c r="Y262" s="66"/>
    </row>
    <row r="263" spans="1:25" x14ac:dyDescent="0.2">
      <c r="A263" s="75" t="s">
        <v>19</v>
      </c>
      <c r="B263" s="75" t="s">
        <v>21</v>
      </c>
      <c r="C263" s="66" t="s">
        <v>10</v>
      </c>
      <c r="D263" s="66" t="s">
        <v>272</v>
      </c>
      <c r="E263" s="87">
        <f>+IF(ISNUMBER(DATA!L71),DATA!L71,"n/a")</f>
        <v>4.2727829932417496</v>
      </c>
      <c r="F263" s="77">
        <f>+IF(ISNUMBER(DATA!M71),DATA!M71,"n/a")</f>
        <v>1.95047144804541E-2</v>
      </c>
      <c r="G263" s="87">
        <f>+IF(ISNUMBER(DATA!V71),DATA!V71,"n/a")</f>
        <v>4.2307591756300997</v>
      </c>
      <c r="H263" s="77">
        <f>+IF(ISNUMBER(DATA!W71),DATA!W71,"n/a")</f>
        <v>1.02082596321984E-2</v>
      </c>
      <c r="I263" s="87">
        <f>+IF(ISNUMBER(DATA!AF71),DATA!AF71,"n/a")</f>
        <v>4.2104610036895904</v>
      </c>
      <c r="J263" s="77">
        <f>+IF(ISNUMBER(DATA!AG71),DATA!AG71,"n/a")</f>
        <v>8.1032108207552706E-3</v>
      </c>
      <c r="K263" s="87">
        <f>+IF(ISNUMBER(DATA!AP71),DATA!AP71,"n/a")</f>
        <v>4.2066249063685399</v>
      </c>
      <c r="L263" s="77">
        <f>+IF(ISNUMBER(DATA!AQ71),DATA!AQ71,"n/a")</f>
        <v>7.2392872665071398E-3</v>
      </c>
      <c r="R263" s="66"/>
      <c r="S263" s="66"/>
      <c r="T263" s="66"/>
      <c r="U263" s="66"/>
      <c r="V263" s="66"/>
      <c r="W263" s="66"/>
      <c r="X263" s="66"/>
      <c r="Y263" s="66"/>
    </row>
    <row r="264" spans="1:25" x14ac:dyDescent="0.2">
      <c r="A264" s="75" t="s">
        <v>19</v>
      </c>
      <c r="B264" s="75" t="s">
        <v>21</v>
      </c>
      <c r="C264" s="66" t="s">
        <v>10</v>
      </c>
      <c r="D264" s="66" t="s">
        <v>273</v>
      </c>
      <c r="E264" s="87">
        <f>+IF(ISNUMBER(DATA!L72),DATA!L72,"n/a")</f>
        <v>4.22503236346527</v>
      </c>
      <c r="F264" s="77">
        <f>+IF(ISNUMBER(DATA!M72),DATA!M72,"n/a")</f>
        <v>8.0834887571907092E-3</v>
      </c>
      <c r="G264" s="87">
        <f>+IF(ISNUMBER(DATA!V72),DATA!V72,"n/a")</f>
        <v>4.1342665190362098</v>
      </c>
      <c r="H264" s="77">
        <f>+IF(ISNUMBER(DATA!W72),DATA!W72,"n/a")</f>
        <v>1.11671075176505E-2</v>
      </c>
      <c r="I264" s="87">
        <f>+IF(ISNUMBER(DATA!AF72),DATA!AF72,"n/a")</f>
        <v>4.1379740323436804</v>
      </c>
      <c r="J264" s="77">
        <f>+IF(ISNUMBER(DATA!AG72),DATA!AG72,"n/a")</f>
        <v>1.34541945189485E-2</v>
      </c>
      <c r="K264" s="87">
        <f>+IF(ISNUMBER(DATA!AP72),DATA!AP72,"n/a")</f>
        <v>4.1274250570129798</v>
      </c>
      <c r="L264" s="77">
        <f>+IF(ISNUMBER(DATA!AQ72),DATA!AQ72,"n/a")</f>
        <v>-7.6849531898173296E-4</v>
      </c>
      <c r="R264" s="66"/>
      <c r="S264" s="66"/>
      <c r="T264" s="66"/>
      <c r="U264" s="66"/>
      <c r="V264" s="66"/>
      <c r="W264" s="66"/>
      <c r="X264" s="66"/>
      <c r="Y264" s="66"/>
    </row>
    <row r="265" spans="1:25" x14ac:dyDescent="0.2">
      <c r="A265" s="75" t="s">
        <v>19</v>
      </c>
      <c r="B265" s="75" t="s">
        <v>21</v>
      </c>
      <c r="C265" s="66" t="s">
        <v>10</v>
      </c>
      <c r="D265" s="66" t="s">
        <v>274</v>
      </c>
      <c r="E265" s="87">
        <f>+IF(ISNUMBER(DATA!L73),DATA!L73,"n/a")</f>
        <v>4.1146782723684003</v>
      </c>
      <c r="F265" s="77">
        <f>+IF(ISNUMBER(DATA!M73),DATA!M73,"n/a")</f>
        <v>9.2363258443970194E-3</v>
      </c>
      <c r="G265" s="87">
        <f>+IF(ISNUMBER(DATA!V73),DATA!V73,"n/a")</f>
        <v>4.0947518871592097</v>
      </c>
      <c r="H265" s="77">
        <f>+IF(ISNUMBER(DATA!W73),DATA!W73,"n/a")</f>
        <v>1.11901827619162E-2</v>
      </c>
      <c r="I265" s="87">
        <f>+IF(ISNUMBER(DATA!AF73),DATA!AF73,"n/a")</f>
        <v>4.0724973384457304</v>
      </c>
      <c r="J265" s="77">
        <f>+IF(ISNUMBER(DATA!AG73),DATA!AG73,"n/a")</f>
        <v>9.1446550861599297E-3</v>
      </c>
      <c r="K265" s="87">
        <f>+IF(ISNUMBER(DATA!AP73),DATA!AP73,"n/a")</f>
        <v>4.04823292283029</v>
      </c>
      <c r="L265" s="77">
        <f>+IF(ISNUMBER(DATA!AQ73),DATA!AQ73,"n/a")</f>
        <v>-2.2291758279348998E-3</v>
      </c>
      <c r="R265" s="66"/>
      <c r="S265" s="66"/>
      <c r="T265" s="66"/>
      <c r="U265" s="66"/>
      <c r="V265" s="66"/>
      <c r="W265" s="66"/>
      <c r="X265" s="66"/>
      <c r="Y265" s="66"/>
    </row>
    <row r="266" spans="1:25" x14ac:dyDescent="0.2">
      <c r="A266" s="75" t="s">
        <v>19</v>
      </c>
      <c r="B266" s="75" t="s">
        <v>21</v>
      </c>
      <c r="C266" s="66" t="s">
        <v>10</v>
      </c>
      <c r="D266" s="66" t="s">
        <v>275</v>
      </c>
      <c r="E266" s="87">
        <f>+IF(ISNUMBER(DATA!L74),DATA!L74,"n/a")</f>
        <v>3.7778986043803102</v>
      </c>
      <c r="F266" s="77">
        <f>+IF(ISNUMBER(DATA!M74),DATA!M74,"n/a")</f>
        <v>4.8397710124723596E-3</v>
      </c>
      <c r="G266" s="87">
        <f>+IF(ISNUMBER(DATA!V74),DATA!V74,"n/a")</f>
        <v>3.6764617072325998</v>
      </c>
      <c r="H266" s="77">
        <f>+IF(ISNUMBER(DATA!W74),DATA!W74,"n/a")</f>
        <v>-1.2961287547327199E-2</v>
      </c>
      <c r="I266" s="87">
        <f>+IF(ISNUMBER(DATA!AF74),DATA!AF74,"n/a")</f>
        <v>3.6622931444140701</v>
      </c>
      <c r="J266" s="77">
        <f>+IF(ISNUMBER(DATA!AG74),DATA!AG74,"n/a")</f>
        <v>-1.8962535252181601E-2</v>
      </c>
      <c r="K266" s="87">
        <f>+IF(ISNUMBER(DATA!AP74),DATA!AP74,"n/a")</f>
        <v>3.70092156106492</v>
      </c>
      <c r="L266" s="77">
        <f>+IF(ISNUMBER(DATA!AQ74),DATA!AQ74,"n/a")</f>
        <v>-1.5338609806322699E-2</v>
      </c>
      <c r="R266" s="66"/>
      <c r="S266" s="66"/>
      <c r="T266" s="66"/>
      <c r="U266" s="66"/>
      <c r="V266" s="66"/>
      <c r="W266" s="66"/>
      <c r="X266" s="66"/>
      <c r="Y266" s="66"/>
    </row>
    <row r="267" spans="1:25" x14ac:dyDescent="0.2">
      <c r="A267" s="75" t="s">
        <v>19</v>
      </c>
      <c r="B267" s="75" t="s">
        <v>21</v>
      </c>
      <c r="C267" s="66" t="s">
        <v>10</v>
      </c>
      <c r="D267" s="66" t="s">
        <v>276</v>
      </c>
      <c r="E267" s="87">
        <f>+IF(ISNUMBER(DATA!L75),DATA!L75,"n/a")</f>
        <v>3.9937964916635398</v>
      </c>
      <c r="F267" s="77">
        <f>+IF(ISNUMBER(DATA!M75),DATA!M75,"n/a")</f>
        <v>1.6354487815133701E-2</v>
      </c>
      <c r="G267" s="87">
        <f>+IF(ISNUMBER(DATA!V75),DATA!V75,"n/a")</f>
        <v>3.9582092577514398</v>
      </c>
      <c r="H267" s="77">
        <f>+IF(ISNUMBER(DATA!W75),DATA!W75,"n/a")</f>
        <v>5.3213222747063504E-3</v>
      </c>
      <c r="I267" s="87">
        <f>+IF(ISNUMBER(DATA!AF75),DATA!AF75,"n/a")</f>
        <v>3.9456772506861699</v>
      </c>
      <c r="J267" s="77">
        <f>+IF(ISNUMBER(DATA!AG75),DATA!AG75,"n/a")</f>
        <v>-7.5629046196488301E-3</v>
      </c>
      <c r="K267" s="87">
        <f>+IF(ISNUMBER(DATA!AP75),DATA!AP75,"n/a")</f>
        <v>3.9669736244159801</v>
      </c>
      <c r="L267" s="77">
        <f>+IF(ISNUMBER(DATA!AQ75),DATA!AQ75,"n/a")</f>
        <v>-1.1072274860362699E-2</v>
      </c>
      <c r="R267" s="66"/>
      <c r="S267" s="66"/>
      <c r="T267" s="66"/>
      <c r="U267" s="66"/>
      <c r="V267" s="66"/>
      <c r="W267" s="66"/>
      <c r="X267" s="66"/>
      <c r="Y267" s="66"/>
    </row>
    <row r="268" spans="1:25" x14ac:dyDescent="0.2">
      <c r="A268" s="75" t="s">
        <v>19</v>
      </c>
      <c r="B268" s="75" t="s">
        <v>21</v>
      </c>
      <c r="C268" s="66" t="s">
        <v>10</v>
      </c>
      <c r="D268" s="66" t="s">
        <v>277</v>
      </c>
      <c r="E268" s="87">
        <f>+IF(ISNUMBER(DATA!L76),DATA!L76,"n/a")</f>
        <v>3.68163024356604</v>
      </c>
      <c r="F268" s="77">
        <f>+IF(ISNUMBER(DATA!M76),DATA!M76,"n/a")</f>
        <v>-8.8459181752327504E-2</v>
      </c>
      <c r="G268" s="87">
        <f>+IF(ISNUMBER(DATA!V76),DATA!V76,"n/a")</f>
        <v>3.77295943341894</v>
      </c>
      <c r="H268" s="77">
        <f>+IF(ISNUMBER(DATA!W76),DATA!W76,"n/a")</f>
        <v>-5.2813199124902899E-2</v>
      </c>
      <c r="I268" s="87">
        <f>+IF(ISNUMBER(DATA!AF76),DATA!AF76,"n/a")</f>
        <v>3.8691743560901699</v>
      </c>
      <c r="J268" s="77">
        <f>+IF(ISNUMBER(DATA!AG76),DATA!AG76,"n/a")</f>
        <v>-2.1417218230932199E-2</v>
      </c>
      <c r="K268" s="87">
        <f>+IF(ISNUMBER(DATA!AP76),DATA!AP76,"n/a")</f>
        <v>3.9197207539500298</v>
      </c>
      <c r="L268" s="77">
        <f>+IF(ISNUMBER(DATA!AQ76),DATA!AQ76,"n/a")</f>
        <v>-1.83201591661886E-2</v>
      </c>
      <c r="R268" s="66"/>
      <c r="S268" s="66"/>
      <c r="T268" s="66"/>
      <c r="U268" s="66"/>
      <c r="V268" s="66"/>
      <c r="W268" s="66"/>
      <c r="X268" s="66"/>
      <c r="Y268" s="66"/>
    </row>
    <row r="269" spans="1:25" x14ac:dyDescent="0.2">
      <c r="A269" s="75" t="s">
        <v>19</v>
      </c>
      <c r="B269" s="75" t="s">
        <v>21</v>
      </c>
      <c r="C269" s="66" t="s">
        <v>10</v>
      </c>
      <c r="D269" s="66" t="s">
        <v>278</v>
      </c>
      <c r="E269" s="87">
        <f>+IF(ISNUMBER(DATA!L77),DATA!L77,"n/a")</f>
        <v>3.9301725061519002</v>
      </c>
      <c r="F269" s="77">
        <f>+IF(ISNUMBER(DATA!M77),DATA!M77,"n/a")</f>
        <v>3.6146388274918097E-2</v>
      </c>
      <c r="G269" s="87">
        <f>+IF(ISNUMBER(DATA!V77),DATA!V77,"n/a")</f>
        <v>3.9047042089687198</v>
      </c>
      <c r="H269" s="77">
        <f>+IF(ISNUMBER(DATA!W77),DATA!W77,"n/a")</f>
        <v>-3.43610401297096E-3</v>
      </c>
      <c r="I269" s="87">
        <f>+IF(ISNUMBER(DATA!AF77),DATA!AF77,"n/a")</f>
        <v>3.9247275115621498</v>
      </c>
      <c r="J269" s="77">
        <f>+IF(ISNUMBER(DATA!AG77),DATA!AG77,"n/a")</f>
        <v>3.0334117972178401E-3</v>
      </c>
      <c r="K269" s="87">
        <f>+IF(ISNUMBER(DATA!AP77),DATA!AP77,"n/a")</f>
        <v>3.9654038646344998</v>
      </c>
      <c r="L269" s="77">
        <f>+IF(ISNUMBER(DATA!AQ77),DATA!AQ77,"n/a")</f>
        <v>1.6500778177978698E-2</v>
      </c>
      <c r="R269" s="66"/>
      <c r="S269" s="66"/>
      <c r="T269" s="66"/>
      <c r="U269" s="66"/>
      <c r="V269" s="66"/>
      <c r="W269" s="66"/>
      <c r="X269" s="66"/>
      <c r="Y269" s="66"/>
    </row>
    <row r="270" spans="1:25" x14ac:dyDescent="0.2">
      <c r="A270" s="75" t="s">
        <v>19</v>
      </c>
      <c r="B270" s="75" t="s">
        <v>21</v>
      </c>
      <c r="C270" s="66" t="s">
        <v>10</v>
      </c>
      <c r="D270" s="66" t="s">
        <v>279</v>
      </c>
      <c r="E270" s="87">
        <f>+IF(ISNUMBER(DATA!L78),DATA!L78,"n/a")</f>
        <v>3.8678988347067902</v>
      </c>
      <c r="F270" s="77">
        <f>+IF(ISNUMBER(DATA!M78),DATA!M78,"n/a")</f>
        <v>-3.9432448327616297E-2</v>
      </c>
      <c r="G270" s="87">
        <f>+IF(ISNUMBER(DATA!V78),DATA!V78,"n/a")</f>
        <v>3.9362530687915198</v>
      </c>
      <c r="H270" s="77">
        <f>+IF(ISNUMBER(DATA!W78),DATA!W78,"n/a")</f>
        <v>-1.3856773439687499E-2</v>
      </c>
      <c r="I270" s="87">
        <f>+IF(ISNUMBER(DATA!AF78),DATA!AF78,"n/a")</f>
        <v>3.9498772143624299</v>
      </c>
      <c r="J270" s="77">
        <f>+IF(ISNUMBER(DATA!AG78),DATA!AG78,"n/a")</f>
        <v>1.5729617831919299E-2</v>
      </c>
      <c r="K270" s="87">
        <f>+IF(ISNUMBER(DATA!AP78),DATA!AP78,"n/a")</f>
        <v>3.9016455534308498</v>
      </c>
      <c r="L270" s="77">
        <f>+IF(ISNUMBER(DATA!AQ78),DATA!AQ78,"n/a")</f>
        <v>1.6714729234805499E-2</v>
      </c>
      <c r="R270" s="66"/>
      <c r="S270" s="66"/>
      <c r="T270" s="66"/>
      <c r="U270" s="66"/>
      <c r="V270" s="66"/>
      <c r="W270" s="66"/>
      <c r="X270" s="66"/>
      <c r="Y270" s="66"/>
    </row>
    <row r="271" spans="1:25" x14ac:dyDescent="0.2">
      <c r="A271" s="75" t="s">
        <v>19</v>
      </c>
      <c r="B271" s="75" t="s">
        <v>21</v>
      </c>
      <c r="C271" s="66" t="s">
        <v>10</v>
      </c>
      <c r="D271" s="66" t="s">
        <v>280</v>
      </c>
      <c r="E271" s="87">
        <f>+IF(ISNUMBER(DATA!L79),DATA!L79,"n/a")</f>
        <v>4.4923139370607803</v>
      </c>
      <c r="F271" s="77">
        <f>+IF(ISNUMBER(DATA!M79),DATA!M79,"n/a")</f>
        <v>6.4369385977297702E-2</v>
      </c>
      <c r="G271" s="87">
        <f>+IF(ISNUMBER(DATA!V79),DATA!V79,"n/a")</f>
        <v>4.1708456720463296</v>
      </c>
      <c r="H271" s="77">
        <f>+IF(ISNUMBER(DATA!W79),DATA!W79,"n/a")</f>
        <v>-1.7336312001045899E-2</v>
      </c>
      <c r="I271" s="87">
        <f>+IF(ISNUMBER(DATA!AF79),DATA!AF79,"n/a")</f>
        <v>4.2347263083335296</v>
      </c>
      <c r="J271" s="77">
        <f>+IF(ISNUMBER(DATA!AG79),DATA!AG79,"n/a")</f>
        <v>4.7486434135024E-2</v>
      </c>
      <c r="K271" s="87">
        <f>+IF(ISNUMBER(DATA!AP79),DATA!AP79,"n/a")</f>
        <v>4.39443769049082</v>
      </c>
      <c r="L271" s="77">
        <f>+IF(ISNUMBER(DATA!AQ79),DATA!AQ79,"n/a")</f>
        <v>6.1906406544069099E-2</v>
      </c>
      <c r="R271" s="66"/>
      <c r="S271" s="66"/>
      <c r="T271" s="66"/>
      <c r="U271" s="66"/>
      <c r="V271" s="66"/>
      <c r="W271" s="66"/>
      <c r="X271" s="66"/>
      <c r="Y271" s="66"/>
    </row>
    <row r="272" spans="1:25" x14ac:dyDescent="0.2">
      <c r="A272" s="75" t="s">
        <v>19</v>
      </c>
      <c r="B272" s="75" t="s">
        <v>21</v>
      </c>
      <c r="C272" s="66" t="s">
        <v>10</v>
      </c>
      <c r="D272" s="66" t="s">
        <v>281</v>
      </c>
      <c r="E272" s="87">
        <f>+IF(ISNUMBER(DATA!L80),DATA!L80,"n/a")</f>
        <v>4.0350906422924302</v>
      </c>
      <c r="F272" s="77">
        <f>+IF(ISNUMBER(DATA!M80),DATA!M80,"n/a")</f>
        <v>-1.30074909345311E-2</v>
      </c>
      <c r="G272" s="87">
        <f>+IF(ISNUMBER(DATA!V80),DATA!V80,"n/a")</f>
        <v>4.0222509875652497</v>
      </c>
      <c r="H272" s="77">
        <f>+IF(ISNUMBER(DATA!W80),DATA!W80,"n/a")</f>
        <v>-5.06935446858384E-3</v>
      </c>
      <c r="I272" s="87">
        <f>+IF(ISNUMBER(DATA!AF80),DATA!AF80,"n/a")</f>
        <v>4.0319876132099797</v>
      </c>
      <c r="J272" s="77">
        <f>+IF(ISNUMBER(DATA!AG80),DATA!AG80,"n/a")</f>
        <v>1.7552253091001901E-2</v>
      </c>
      <c r="K272" s="87">
        <f>+IF(ISNUMBER(DATA!AP80),DATA!AP80,"n/a")</f>
        <v>4.0677146280205898</v>
      </c>
      <c r="L272" s="77">
        <f>+IF(ISNUMBER(DATA!AQ80),DATA!AQ80,"n/a")</f>
        <v>3.1802410218627203E-2</v>
      </c>
      <c r="R272" s="66"/>
      <c r="S272" s="66"/>
      <c r="T272" s="66"/>
      <c r="U272" s="66"/>
      <c r="V272" s="66"/>
      <c r="W272" s="66"/>
      <c r="X272" s="66"/>
      <c r="Y272" s="66"/>
    </row>
    <row r="273" spans="1:25" x14ac:dyDescent="0.2">
      <c r="A273" s="75" t="s">
        <v>19</v>
      </c>
      <c r="B273" s="75" t="s">
        <v>21</v>
      </c>
      <c r="C273" s="66" t="s">
        <v>10</v>
      </c>
      <c r="D273" s="66" t="s">
        <v>282</v>
      </c>
      <c r="E273" s="87">
        <f>+IF(ISNUMBER(DATA!L81),DATA!L81,"n/a")</f>
        <v>4.3511864374733298</v>
      </c>
      <c r="F273" s="77">
        <f>+IF(ISNUMBER(DATA!M81),DATA!M81,"n/a")</f>
        <v>4.7120378085083903E-2</v>
      </c>
      <c r="G273" s="87">
        <f>+IF(ISNUMBER(DATA!V81),DATA!V81,"n/a")</f>
        <v>4.3625865490072204</v>
      </c>
      <c r="H273" s="77">
        <f>+IF(ISNUMBER(DATA!W81),DATA!W81,"n/a")</f>
        <v>6.3696585193539101E-2</v>
      </c>
      <c r="I273" s="87">
        <f>+IF(ISNUMBER(DATA!AF81),DATA!AF81,"n/a")</f>
        <v>4.2730497460983203</v>
      </c>
      <c r="J273" s="77">
        <f>+IF(ISNUMBER(DATA!AG81),DATA!AG81,"n/a")</f>
        <v>4.6678641888786197E-2</v>
      </c>
      <c r="K273" s="87">
        <f>+IF(ISNUMBER(DATA!AP81),DATA!AP81,"n/a")</f>
        <v>4.18421023174281</v>
      </c>
      <c r="L273" s="77">
        <f>+IF(ISNUMBER(DATA!AQ81),DATA!AQ81,"n/a")</f>
        <v>2.5409084314111499E-2</v>
      </c>
      <c r="R273" s="66"/>
      <c r="S273" s="66"/>
      <c r="T273" s="66"/>
      <c r="U273" s="66"/>
      <c r="V273" s="66"/>
      <c r="W273" s="66"/>
      <c r="X273" s="66"/>
      <c r="Y273" s="66"/>
    </row>
    <row r="274" spans="1:25" x14ac:dyDescent="0.2">
      <c r="A274" s="75" t="s">
        <v>19</v>
      </c>
      <c r="B274" s="75" t="s">
        <v>21</v>
      </c>
      <c r="C274" s="66" t="s">
        <v>10</v>
      </c>
      <c r="D274" s="66" t="s">
        <v>283</v>
      </c>
      <c r="E274" s="87">
        <f>+IF(ISNUMBER(DATA!L82),DATA!L82,"n/a")</f>
        <v>4.2375939498729798</v>
      </c>
      <c r="F274" s="77">
        <f>+IF(ISNUMBER(DATA!M82),DATA!M82,"n/a")</f>
        <v>4.6906283235998901E-2</v>
      </c>
      <c r="G274" s="87">
        <f>+IF(ISNUMBER(DATA!V82),DATA!V82,"n/a")</f>
        <v>4.2667190204938699</v>
      </c>
      <c r="H274" s="77">
        <f>+IF(ISNUMBER(DATA!W82),DATA!W82,"n/a")</f>
        <v>6.5194554005343699E-2</v>
      </c>
      <c r="I274" s="87">
        <f>+IF(ISNUMBER(DATA!AF82),DATA!AF82,"n/a")</f>
        <v>4.1841394640750202</v>
      </c>
      <c r="J274" s="77">
        <f>+IF(ISNUMBER(DATA!AG82),DATA!AG82,"n/a")</f>
        <v>3.3087285944248201E-2</v>
      </c>
      <c r="K274" s="87">
        <f>+IF(ISNUMBER(DATA!AP82),DATA!AP82,"n/a")</f>
        <v>4.0850754454549403</v>
      </c>
      <c r="L274" s="77">
        <f>+IF(ISNUMBER(DATA!AQ82),DATA!AQ82,"n/a")</f>
        <v>1.9571190027489801E-2</v>
      </c>
      <c r="R274" s="66"/>
      <c r="S274" s="66"/>
      <c r="T274" s="66"/>
      <c r="U274" s="66"/>
      <c r="V274" s="66"/>
      <c r="W274" s="66"/>
      <c r="X274" s="66"/>
      <c r="Y274" s="66"/>
    </row>
    <row r="275" spans="1:25" x14ac:dyDescent="0.2">
      <c r="A275" s="75" t="s">
        <v>19</v>
      </c>
      <c r="B275" s="75" t="s">
        <v>21</v>
      </c>
      <c r="C275" s="66" t="s">
        <v>10</v>
      </c>
      <c r="D275" s="66" t="s">
        <v>284</v>
      </c>
      <c r="E275" s="87">
        <f>+IF(ISNUMBER(DATA!L83),DATA!L83,"n/a")</f>
        <v>3.6595114425912798</v>
      </c>
      <c r="F275" s="77">
        <f>+IF(ISNUMBER(DATA!M83),DATA!M83,"n/a")</f>
        <v>-6.6401801904708402E-2</v>
      </c>
      <c r="G275" s="87">
        <f>+IF(ISNUMBER(DATA!V83),DATA!V83,"n/a")</f>
        <v>3.8086741792938401</v>
      </c>
      <c r="H275" s="77">
        <f>+IF(ISNUMBER(DATA!W83),DATA!W83,"n/a")</f>
        <v>-8.73965486135563E-4</v>
      </c>
      <c r="I275" s="87">
        <f>+IF(ISNUMBER(DATA!AF83),DATA!AF83,"n/a")</f>
        <v>3.8012330846789899</v>
      </c>
      <c r="J275" s="77">
        <f>+IF(ISNUMBER(DATA!AG83),DATA!AG83,"n/a")</f>
        <v>9.9718556282092294E-3</v>
      </c>
      <c r="K275" s="87">
        <f>+IF(ISNUMBER(DATA!AP83),DATA!AP83,"n/a")</f>
        <v>3.8370384629615399</v>
      </c>
      <c r="L275" s="77">
        <f>+IF(ISNUMBER(DATA!AQ83),DATA!AQ83,"n/a")</f>
        <v>1.86333129885961E-2</v>
      </c>
      <c r="R275" s="66"/>
      <c r="S275" s="66"/>
      <c r="T275" s="66"/>
      <c r="U275" s="66"/>
      <c r="V275" s="66"/>
      <c r="W275" s="66"/>
      <c r="X275" s="66"/>
      <c r="Y275" s="66"/>
    </row>
    <row r="276" spans="1:25" x14ac:dyDescent="0.2">
      <c r="A276" s="75" t="s">
        <v>19</v>
      </c>
      <c r="B276" s="75" t="s">
        <v>21</v>
      </c>
      <c r="C276" s="66" t="s">
        <v>10</v>
      </c>
      <c r="D276" s="66" t="s">
        <v>285</v>
      </c>
      <c r="E276" s="87">
        <f>+IF(ISNUMBER(DATA!L84),DATA!L84,"n/a")</f>
        <v>3.2769498523874998</v>
      </c>
      <c r="F276" s="77">
        <f>+IF(ISNUMBER(DATA!M84),DATA!M84,"n/a")</f>
        <v>-7.6196640979896701E-2</v>
      </c>
      <c r="G276" s="87">
        <f>+IF(ISNUMBER(DATA!V84),DATA!V84,"n/a")</f>
        <v>3.4190699989938298</v>
      </c>
      <c r="H276" s="77">
        <f>+IF(ISNUMBER(DATA!W84),DATA!W84,"n/a")</f>
        <v>-1.71503528255188E-2</v>
      </c>
      <c r="I276" s="87">
        <f>+IF(ISNUMBER(DATA!AF84),DATA!AF84,"n/a")</f>
        <v>3.3209274611834401</v>
      </c>
      <c r="J276" s="77">
        <f>+IF(ISNUMBER(DATA!AG84),DATA!AG84,"n/a")</f>
        <v>-3.1150061701162E-2</v>
      </c>
      <c r="K276" s="87">
        <f>+IF(ISNUMBER(DATA!AP84),DATA!AP84,"n/a")</f>
        <v>3.4255960678175099</v>
      </c>
      <c r="L276" s="77">
        <f>+IF(ISNUMBER(DATA!AQ84),DATA!AQ84,"n/a")</f>
        <v>-4.3223528077751599E-3</v>
      </c>
      <c r="R276" s="66"/>
      <c r="S276" s="66"/>
      <c r="T276" s="66"/>
      <c r="U276" s="66"/>
      <c r="V276" s="66"/>
      <c r="W276" s="66"/>
      <c r="X276" s="66"/>
      <c r="Y276" s="66"/>
    </row>
    <row r="277" spans="1:25" x14ac:dyDescent="0.2">
      <c r="A277" s="75" t="s">
        <v>19</v>
      </c>
      <c r="B277" s="75" t="s">
        <v>21</v>
      </c>
      <c r="C277" s="66" t="s">
        <v>10</v>
      </c>
      <c r="D277" s="66" t="s">
        <v>286</v>
      </c>
      <c r="E277" s="87">
        <f>+IF(ISNUMBER(DATA!L85),DATA!L85,"n/a")</f>
        <v>3.88390351894137</v>
      </c>
      <c r="F277" s="77">
        <f>+IF(ISNUMBER(DATA!M85),DATA!M85,"n/a")</f>
        <v>-2.5212062501010098E-2</v>
      </c>
      <c r="G277" s="87">
        <f>+IF(ISNUMBER(DATA!V85),DATA!V85,"n/a")</f>
        <v>3.7697995595414402</v>
      </c>
      <c r="H277" s="77">
        <f>+IF(ISNUMBER(DATA!W85),DATA!W85,"n/a")</f>
        <v>-1.8057781264533002E-2</v>
      </c>
      <c r="I277" s="87">
        <f>+IF(ISNUMBER(DATA!AF85),DATA!AF85,"n/a")</f>
        <v>3.80515729565795</v>
      </c>
      <c r="J277" s="77">
        <f>+IF(ISNUMBER(DATA!AG85),DATA!AG85,"n/a")</f>
        <v>-2.6867957882806E-2</v>
      </c>
      <c r="K277" s="87">
        <f>+IF(ISNUMBER(DATA!AP85),DATA!AP85,"n/a")</f>
        <v>3.8564188167088802</v>
      </c>
      <c r="L277" s="77">
        <f>+IF(ISNUMBER(DATA!AQ85),DATA!AQ85,"n/a")</f>
        <v>-1.09168631919068E-2</v>
      </c>
      <c r="R277" s="66"/>
      <c r="S277" s="66"/>
      <c r="T277" s="66"/>
      <c r="U277" s="66"/>
      <c r="V277" s="66"/>
      <c r="W277" s="66"/>
      <c r="X277" s="66"/>
      <c r="Y277" s="66"/>
    </row>
    <row r="278" spans="1:25" x14ac:dyDescent="0.2">
      <c r="A278" s="75" t="s">
        <v>19</v>
      </c>
      <c r="B278" s="75" t="s">
        <v>21</v>
      </c>
      <c r="C278" s="66" t="s">
        <v>10</v>
      </c>
      <c r="D278" s="66" t="s">
        <v>287</v>
      </c>
      <c r="E278" s="87">
        <f>+IF(ISNUMBER(DATA!L86),DATA!L86,"n/a")</f>
        <v>4.0582694240391097</v>
      </c>
      <c r="F278" s="77">
        <f>+IF(ISNUMBER(DATA!M86),DATA!M86,"n/a")</f>
        <v>9.6544225354885903E-3</v>
      </c>
      <c r="G278" s="87">
        <f>+IF(ISNUMBER(DATA!V86),DATA!V86,"n/a")</f>
        <v>3.7761197042910601</v>
      </c>
      <c r="H278" s="77">
        <f>+IF(ISNUMBER(DATA!W86),DATA!W86,"n/a")</f>
        <v>-1.8462784943114801E-2</v>
      </c>
      <c r="I278" s="87">
        <f>+IF(ISNUMBER(DATA!AF86),DATA!AF86,"n/a")</f>
        <v>3.8003860053432499</v>
      </c>
      <c r="J278" s="77">
        <f>+IF(ISNUMBER(DATA!AG86),DATA!AG86,"n/a")</f>
        <v>-1.5350371244585E-2</v>
      </c>
      <c r="K278" s="87">
        <f>+IF(ISNUMBER(DATA!AP86),DATA!AP86,"n/a")</f>
        <v>3.8421274045762401</v>
      </c>
      <c r="L278" s="77">
        <f>+IF(ISNUMBER(DATA!AQ86),DATA!AQ86,"n/a")</f>
        <v>-8.4260177231487692E-3</v>
      </c>
      <c r="R278" s="66"/>
      <c r="S278" s="66"/>
      <c r="T278" s="66"/>
      <c r="U278" s="66"/>
      <c r="V278" s="66"/>
      <c r="W278" s="66"/>
      <c r="X278" s="66"/>
      <c r="Y278" s="66"/>
    </row>
    <row r="279" spans="1:25" x14ac:dyDescent="0.2">
      <c r="A279" s="75" t="s">
        <v>19</v>
      </c>
      <c r="B279" s="75" t="s">
        <v>21</v>
      </c>
      <c r="C279" s="66" t="s">
        <v>10</v>
      </c>
      <c r="D279" s="66" t="s">
        <v>288</v>
      </c>
      <c r="E279" s="87">
        <f>+IF(ISNUMBER(DATA!L87),DATA!L87,"n/a")</f>
        <v>4.3357321388049401</v>
      </c>
      <c r="F279" s="77">
        <f>+IF(ISNUMBER(DATA!M87),DATA!M87,"n/a")</f>
        <v>8.1833587037832695E-2</v>
      </c>
      <c r="G279" s="87">
        <f>+IF(ISNUMBER(DATA!V87),DATA!V87,"n/a")</f>
        <v>4.3439421837708796</v>
      </c>
      <c r="H279" s="77">
        <f>+IF(ISNUMBER(DATA!W87),DATA!W87,"n/a")</f>
        <v>9.7139775330058298E-2</v>
      </c>
      <c r="I279" s="87">
        <f>+IF(ISNUMBER(DATA!AF87),DATA!AF87,"n/a")</f>
        <v>4.2328808788253198</v>
      </c>
      <c r="J279" s="77">
        <f>+IF(ISNUMBER(DATA!AG87),DATA!AG87,"n/a")</f>
        <v>6.4301513054947801E-2</v>
      </c>
      <c r="K279" s="87">
        <f>+IF(ISNUMBER(DATA!AP87),DATA!AP87,"n/a")</f>
        <v>4.1020179244367601</v>
      </c>
      <c r="L279" s="77">
        <f>+IF(ISNUMBER(DATA!AQ87),DATA!AQ87,"n/a")</f>
        <v>3.3240548725601199E-2</v>
      </c>
      <c r="R279" s="66"/>
      <c r="S279" s="66"/>
      <c r="T279" s="66"/>
      <c r="U279" s="66"/>
      <c r="V279" s="66"/>
      <c r="W279" s="66"/>
      <c r="X279" s="66"/>
      <c r="Y279" s="66"/>
    </row>
    <row r="280" spans="1:25" x14ac:dyDescent="0.2">
      <c r="A280" s="75" t="s">
        <v>19</v>
      </c>
      <c r="B280" s="75" t="s">
        <v>21</v>
      </c>
      <c r="C280" s="66" t="s">
        <v>10</v>
      </c>
      <c r="D280" s="66" t="s">
        <v>289</v>
      </c>
      <c r="E280" s="87">
        <f>+IF(ISNUMBER(DATA!L88),DATA!L88,"n/a")</f>
        <v>4.0078890265345599</v>
      </c>
      <c r="F280" s="77">
        <f>+IF(ISNUMBER(DATA!M88),DATA!M88,"n/a")</f>
        <v>-1.13415706706468E-3</v>
      </c>
      <c r="G280" s="87">
        <f>+IF(ISNUMBER(DATA!V88),DATA!V88,"n/a")</f>
        <v>4.0362448440646403</v>
      </c>
      <c r="H280" s="77">
        <f>+IF(ISNUMBER(DATA!W88),DATA!W88,"n/a")</f>
        <v>1.9140312770474899E-2</v>
      </c>
      <c r="I280" s="87">
        <f>+IF(ISNUMBER(DATA!AF88),DATA!AF88,"n/a")</f>
        <v>4.0132724827708399</v>
      </c>
      <c r="J280" s="77">
        <f>+IF(ISNUMBER(DATA!AG88),DATA!AG88,"n/a")</f>
        <v>1.59462258459728E-2</v>
      </c>
      <c r="K280" s="87">
        <f>+IF(ISNUMBER(DATA!AP88),DATA!AP88,"n/a")</f>
        <v>4.0353942145892301</v>
      </c>
      <c r="L280" s="77">
        <f>+IF(ISNUMBER(DATA!AQ88),DATA!AQ88,"n/a")</f>
        <v>2.7615497866726301E-2</v>
      </c>
      <c r="R280" s="66"/>
      <c r="S280" s="66"/>
      <c r="T280" s="66"/>
      <c r="U280" s="66"/>
      <c r="V280" s="66"/>
      <c r="W280" s="66"/>
      <c r="X280" s="66"/>
      <c r="Y280" s="66"/>
    </row>
    <row r="281" spans="1:25" x14ac:dyDescent="0.2">
      <c r="A281" s="75" t="s">
        <v>19</v>
      </c>
      <c r="B281" s="75" t="s">
        <v>21</v>
      </c>
      <c r="C281" s="66" t="s">
        <v>10</v>
      </c>
      <c r="D281" s="66" t="s">
        <v>290</v>
      </c>
      <c r="E281" s="87">
        <f>+IF(ISNUMBER(DATA!L89),DATA!L89,"n/a")</f>
        <v>4.0396892596296397</v>
      </c>
      <c r="F281" s="77">
        <f>+IF(ISNUMBER(DATA!M89),DATA!M89,"n/a")</f>
        <v>1.76705606061969E-2</v>
      </c>
      <c r="G281" s="87">
        <f>+IF(ISNUMBER(DATA!V89),DATA!V89,"n/a")</f>
        <v>4.0079357619507103</v>
      </c>
      <c r="H281" s="77">
        <f>+IF(ISNUMBER(DATA!W89),DATA!W89,"n/a")</f>
        <v>1.6250871164200001E-2</v>
      </c>
      <c r="I281" s="87">
        <f>+IF(ISNUMBER(DATA!AF89),DATA!AF89,"n/a")</f>
        <v>4.0061640872253896</v>
      </c>
      <c r="J281" s="77">
        <f>+IF(ISNUMBER(DATA!AG89),DATA!AG89,"n/a")</f>
        <v>1.7174965362379901E-2</v>
      </c>
      <c r="K281" s="87">
        <f>+IF(ISNUMBER(DATA!AP89),DATA!AP89,"n/a")</f>
        <v>3.97462682075831</v>
      </c>
      <c r="L281" s="77">
        <f>+IF(ISNUMBER(DATA!AQ89),DATA!AQ89,"n/a")</f>
        <v>4.6691666301761003E-3</v>
      </c>
      <c r="R281" s="66"/>
      <c r="S281" s="66"/>
      <c r="T281" s="66"/>
      <c r="U281" s="66"/>
      <c r="V281" s="66"/>
      <c r="W281" s="66"/>
      <c r="X281" s="66"/>
      <c r="Y281" s="66"/>
    </row>
    <row r="282" spans="1:25" x14ac:dyDescent="0.2">
      <c r="A282" s="75" t="s">
        <v>19</v>
      </c>
      <c r="B282" s="75" t="s">
        <v>21</v>
      </c>
      <c r="C282" s="66" t="s">
        <v>10</v>
      </c>
      <c r="D282" s="66" t="s">
        <v>291</v>
      </c>
      <c r="E282" s="87">
        <f>+IF(ISNUMBER(DATA!L90),DATA!L90,"n/a")</f>
        <v>4.5841271478944696</v>
      </c>
      <c r="F282" s="77">
        <f>+IF(ISNUMBER(DATA!M90),DATA!M90,"n/a")</f>
        <v>3.1286109198259103E-2</v>
      </c>
      <c r="G282" s="87">
        <f>+IF(ISNUMBER(DATA!V90),DATA!V90,"n/a")</f>
        <v>4.5545490356140901</v>
      </c>
      <c r="H282" s="77">
        <f>+IF(ISNUMBER(DATA!W90),DATA!W90,"n/a")</f>
        <v>2.3026025672256499E-2</v>
      </c>
      <c r="I282" s="87">
        <f>+IF(ISNUMBER(DATA!AF90),DATA!AF90,"n/a")</f>
        <v>4.4894875726057402</v>
      </c>
      <c r="J282" s="77">
        <f>+IF(ISNUMBER(DATA!AG90),DATA!AG90,"n/a")</f>
        <v>1.4006462717666E-2</v>
      </c>
      <c r="K282" s="87">
        <f>+IF(ISNUMBER(DATA!AP90),DATA!AP90,"n/a")</f>
        <v>4.39790643987567</v>
      </c>
      <c r="L282" s="77">
        <f>+IF(ISNUMBER(DATA!AQ90),DATA!AQ90,"n/a")</f>
        <v>5.1810670377241E-3</v>
      </c>
      <c r="R282" s="66"/>
      <c r="S282" s="66"/>
      <c r="T282" s="66"/>
      <c r="U282" s="66"/>
      <c r="V282" s="66"/>
      <c r="W282" s="66"/>
      <c r="X282" s="66"/>
      <c r="Y282" s="66"/>
    </row>
    <row r="283" spans="1:25" x14ac:dyDescent="0.2">
      <c r="A283" s="75" t="s">
        <v>19</v>
      </c>
      <c r="B283" s="75" t="s">
        <v>21</v>
      </c>
      <c r="C283" s="66" t="s">
        <v>10</v>
      </c>
      <c r="D283" s="66" t="s">
        <v>292</v>
      </c>
      <c r="E283" s="87">
        <f>+IF(ISNUMBER(DATA!L91),DATA!L91,"n/a")</f>
        <v>4.3748645954648504</v>
      </c>
      <c r="F283" s="77">
        <f>+IF(ISNUMBER(DATA!M91),DATA!M91,"n/a")</f>
        <v>6.3283213769245103E-4</v>
      </c>
      <c r="G283" s="87">
        <f>+IF(ISNUMBER(DATA!V91),DATA!V91,"n/a")</f>
        <v>4.4092110264266697</v>
      </c>
      <c r="H283" s="77">
        <f>+IF(ISNUMBER(DATA!W91),DATA!W91,"n/a")</f>
        <v>2.1638012022258302E-3</v>
      </c>
      <c r="I283" s="87">
        <f>+IF(ISNUMBER(DATA!AF91),DATA!AF91,"n/a")</f>
        <v>4.3658053189792403</v>
      </c>
      <c r="J283" s="77">
        <f>+IF(ISNUMBER(DATA!AG91),DATA!AG91,"n/a")</f>
        <v>-8.6929007726470103E-4</v>
      </c>
      <c r="K283" s="87">
        <f>+IF(ISNUMBER(DATA!AP91),DATA!AP91,"n/a")</f>
        <v>4.3277220170078099</v>
      </c>
      <c r="L283" s="77">
        <f>+IF(ISNUMBER(DATA!AQ91),DATA!AQ91,"n/a")</f>
        <v>-2.6341531818105599E-2</v>
      </c>
      <c r="R283" s="66"/>
      <c r="S283" s="66"/>
      <c r="T283" s="66"/>
      <c r="U283" s="66"/>
      <c r="V283" s="66"/>
      <c r="W283" s="66"/>
      <c r="X283" s="66"/>
      <c r="Y283" s="66"/>
    </row>
    <row r="284" spans="1:25" x14ac:dyDescent="0.2">
      <c r="A284" s="75" t="s">
        <v>19</v>
      </c>
      <c r="B284" s="75" t="s">
        <v>21</v>
      </c>
      <c r="C284" s="66" t="s">
        <v>10</v>
      </c>
      <c r="D284" s="66" t="s">
        <v>293</v>
      </c>
      <c r="E284" s="87">
        <f>+IF(ISNUMBER(DATA!L92),DATA!L92,"n/a")</f>
        <v>4.1340650101725798</v>
      </c>
      <c r="F284" s="77">
        <f>+IF(ISNUMBER(DATA!M92),DATA!M92,"n/a")</f>
        <v>-1.5101188097471701E-2</v>
      </c>
      <c r="G284" s="87">
        <f>+IF(ISNUMBER(DATA!V92),DATA!V92,"n/a")</f>
        <v>4.1253203388808499</v>
      </c>
      <c r="H284" s="77">
        <f>+IF(ISNUMBER(DATA!W92),DATA!W92,"n/a")</f>
        <v>1.89918185550414E-3</v>
      </c>
      <c r="I284" s="87">
        <f>+IF(ISNUMBER(DATA!AF92),DATA!AF92,"n/a")</f>
        <v>4.0411861854587503</v>
      </c>
      <c r="J284" s="77">
        <f>+IF(ISNUMBER(DATA!AG92),DATA!AG92,"n/a")</f>
        <v>-3.7345691976086799E-3</v>
      </c>
      <c r="K284" s="87">
        <f>+IF(ISNUMBER(DATA!AP92),DATA!AP92,"n/a")</f>
        <v>4.0461217912893099</v>
      </c>
      <c r="L284" s="77">
        <f>+IF(ISNUMBER(DATA!AQ92),DATA!AQ92,"n/a")</f>
        <v>1.6407023685321698E-2</v>
      </c>
      <c r="R284" s="66"/>
      <c r="S284" s="66"/>
      <c r="T284" s="66"/>
      <c r="U284" s="66"/>
      <c r="V284" s="66"/>
      <c r="W284" s="66"/>
      <c r="X284" s="66"/>
      <c r="Y284" s="66"/>
    </row>
    <row r="285" spans="1:25" x14ac:dyDescent="0.2">
      <c r="A285" s="75" t="s">
        <v>19</v>
      </c>
      <c r="B285" s="75" t="s">
        <v>21</v>
      </c>
      <c r="C285" s="66" t="s">
        <v>10</v>
      </c>
      <c r="D285" s="66" t="s">
        <v>294</v>
      </c>
      <c r="E285" s="87">
        <f>+IF(ISNUMBER(DATA!L93),DATA!L93,"n/a")</f>
        <v>4.2062836920749804</v>
      </c>
      <c r="F285" s="77">
        <f>+IF(ISNUMBER(DATA!M93),DATA!M93,"n/a")</f>
        <v>1.7248279575504701E-2</v>
      </c>
      <c r="G285" s="87">
        <f>+IF(ISNUMBER(DATA!V93),DATA!V93,"n/a")</f>
        <v>4.1565739191745497</v>
      </c>
      <c r="H285" s="77">
        <f>+IF(ISNUMBER(DATA!W93),DATA!W93,"n/a")</f>
        <v>1.05430249820655E-2</v>
      </c>
      <c r="I285" s="87">
        <f>+IF(ISNUMBER(DATA!AF93),DATA!AF93,"n/a")</f>
        <v>4.1563702588110596</v>
      </c>
      <c r="J285" s="77">
        <f>+IF(ISNUMBER(DATA!AG93),DATA!AG93,"n/a")</f>
        <v>1.18461339609526E-2</v>
      </c>
      <c r="K285" s="87">
        <f>+IF(ISNUMBER(DATA!AP93),DATA!AP93,"n/a")</f>
        <v>4.1341339839062998</v>
      </c>
      <c r="L285" s="77">
        <f>+IF(ISNUMBER(DATA!AQ93),DATA!AQ93,"n/a")</f>
        <v>4.6798562430281996E-3</v>
      </c>
      <c r="R285" s="66"/>
      <c r="S285" s="66"/>
      <c r="T285" s="66"/>
      <c r="U285" s="66"/>
      <c r="V285" s="66"/>
      <c r="W285" s="66"/>
      <c r="X285" s="66"/>
      <c r="Y285" s="66"/>
    </row>
    <row r="286" spans="1:25" x14ac:dyDescent="0.2">
      <c r="A286" s="75" t="s">
        <v>19</v>
      </c>
      <c r="B286" s="75" t="s">
        <v>21</v>
      </c>
      <c r="C286" s="66" t="s">
        <v>10</v>
      </c>
      <c r="D286" s="66" t="s">
        <v>295</v>
      </c>
      <c r="E286" s="87">
        <f>+IF(ISNUMBER(DATA!L94),DATA!L94,"n/a")</f>
        <v>3.5128327734403602</v>
      </c>
      <c r="F286" s="77">
        <f>+IF(ISNUMBER(DATA!M94),DATA!M94,"n/a")</f>
        <v>0.145323016694618</v>
      </c>
      <c r="G286" s="87">
        <f>+IF(ISNUMBER(DATA!V94),DATA!V94,"n/a")</f>
        <v>3.4433386128591699</v>
      </c>
      <c r="H286" s="77">
        <f>+IF(ISNUMBER(DATA!W94),DATA!W94,"n/a")</f>
        <v>5.00276257586377E-2</v>
      </c>
      <c r="I286" s="87">
        <f>+IF(ISNUMBER(DATA!AF94),DATA!AF94,"n/a")</f>
        <v>3.4534796653250202</v>
      </c>
      <c r="J286" s="77">
        <f>+IF(ISNUMBER(DATA!AG94),DATA!AG94,"n/a")</f>
        <v>2.8155797052796999E-2</v>
      </c>
      <c r="K286" s="87">
        <f>+IF(ISNUMBER(DATA!AP94),DATA!AP94,"n/a")</f>
        <v>3.36344133194503</v>
      </c>
      <c r="L286" s="77">
        <f>+IF(ISNUMBER(DATA!AQ94),DATA!AQ94,"n/a")</f>
        <v>-2.1895730518283099E-5</v>
      </c>
      <c r="R286" s="66"/>
      <c r="S286" s="66"/>
      <c r="T286" s="66"/>
      <c r="U286" s="66"/>
      <c r="V286" s="66"/>
      <c r="W286" s="66"/>
      <c r="X286" s="66"/>
      <c r="Y286" s="66"/>
    </row>
    <row r="287" spans="1:25" x14ac:dyDescent="0.2">
      <c r="A287" s="75" t="s">
        <v>19</v>
      </c>
      <c r="B287" s="75" t="s">
        <v>21</v>
      </c>
      <c r="C287" s="66" t="s">
        <v>10</v>
      </c>
      <c r="D287" s="66" t="s">
        <v>296</v>
      </c>
      <c r="E287" s="87">
        <f>+IF(ISNUMBER(DATA!L95),DATA!L95,"n/a")</f>
        <v>3.36474305533766</v>
      </c>
      <c r="F287" s="77">
        <f>+IF(ISNUMBER(DATA!M95),DATA!M95,"n/a")</f>
        <v>-1.3213623816507101E-2</v>
      </c>
      <c r="G287" s="87">
        <f>+IF(ISNUMBER(DATA!V95),DATA!V95,"n/a")</f>
        <v>3.4346836305727999</v>
      </c>
      <c r="H287" s="77">
        <f>+IF(ISNUMBER(DATA!W95),DATA!W95,"n/a")</f>
        <v>-1.6108429100148199E-2</v>
      </c>
      <c r="I287" s="87">
        <f>+IF(ISNUMBER(DATA!AF95),DATA!AF95,"n/a")</f>
        <v>3.5384481467339302</v>
      </c>
      <c r="J287" s="77">
        <f>+IF(ISNUMBER(DATA!AG95),DATA!AG95,"n/a")</f>
        <v>4.7253908206490898E-3</v>
      </c>
      <c r="K287" s="87">
        <f>+IF(ISNUMBER(DATA!AP95),DATA!AP95,"n/a")</f>
        <v>3.4944749615602402</v>
      </c>
      <c r="L287" s="77">
        <f>+IF(ISNUMBER(DATA!AQ95),DATA!AQ95,"n/a")</f>
        <v>-6.2491003215534701E-3</v>
      </c>
      <c r="R287" s="66"/>
      <c r="S287" s="66"/>
      <c r="T287" s="66"/>
      <c r="U287" s="66"/>
      <c r="V287" s="66"/>
      <c r="W287" s="66"/>
      <c r="X287" s="66"/>
      <c r="Y287" s="66"/>
    </row>
    <row r="288" spans="1:25" x14ac:dyDescent="0.2">
      <c r="A288" s="75" t="s">
        <v>19</v>
      </c>
      <c r="B288" s="75" t="s">
        <v>21</v>
      </c>
      <c r="C288" s="66" t="s">
        <v>10</v>
      </c>
      <c r="D288" s="66" t="s">
        <v>297</v>
      </c>
      <c r="E288" s="87">
        <f>+IF(ISNUMBER(DATA!L96),DATA!L96,"n/a")</f>
        <v>4.2601286878794999</v>
      </c>
      <c r="F288" s="77">
        <f>+IF(ISNUMBER(DATA!M96),DATA!M96,"n/a")</f>
        <v>8.1077793751729507E-3</v>
      </c>
      <c r="G288" s="87">
        <f>+IF(ISNUMBER(DATA!V96),DATA!V96,"n/a")</f>
        <v>4.1890082968950404</v>
      </c>
      <c r="H288" s="77">
        <f>+IF(ISNUMBER(DATA!W96),DATA!W96,"n/a")</f>
        <v>-3.7577053151897102E-4</v>
      </c>
      <c r="I288" s="87">
        <f>+IF(ISNUMBER(DATA!AF96),DATA!AF96,"n/a")</f>
        <v>4.1334172308964403</v>
      </c>
      <c r="J288" s="77">
        <f>+IF(ISNUMBER(DATA!AG96),DATA!AG96,"n/a")</f>
        <v>-7.9361621426218901E-3</v>
      </c>
      <c r="K288" s="87">
        <f>+IF(ISNUMBER(DATA!AP96),DATA!AP96,"n/a")</f>
        <v>4.1392958643555202</v>
      </c>
      <c r="L288" s="77">
        <f>+IF(ISNUMBER(DATA!AQ96),DATA!AQ96,"n/a")</f>
        <v>4.5489971269696604E-3</v>
      </c>
      <c r="R288" s="66"/>
      <c r="S288" s="66"/>
      <c r="T288" s="66"/>
      <c r="U288" s="66"/>
      <c r="V288" s="66"/>
      <c r="W288" s="66"/>
      <c r="X288" s="66"/>
      <c r="Y288" s="66"/>
    </row>
    <row r="289" spans="1:25" x14ac:dyDescent="0.2">
      <c r="A289" s="75" t="s">
        <v>19</v>
      </c>
      <c r="B289" s="75" t="s">
        <v>21</v>
      </c>
      <c r="C289" s="66" t="s">
        <v>10</v>
      </c>
      <c r="D289" s="66" t="s">
        <v>298</v>
      </c>
      <c r="E289" s="87">
        <f>+IF(ISNUMBER(DATA!L97),DATA!L97,"n/a")</f>
        <v>3.8844372481998199</v>
      </c>
      <c r="F289" s="77">
        <f>+IF(ISNUMBER(DATA!M97),DATA!M97,"n/a")</f>
        <v>-1.4188293705091899E-2</v>
      </c>
      <c r="G289" s="87">
        <f>+IF(ISNUMBER(DATA!V97),DATA!V97,"n/a")</f>
        <v>3.8943276530555599</v>
      </c>
      <c r="H289" s="77">
        <f>+IF(ISNUMBER(DATA!W97),DATA!W97,"n/a")</f>
        <v>-3.6527543566116602E-3</v>
      </c>
      <c r="I289" s="87">
        <f>+IF(ISNUMBER(DATA!AF97),DATA!AF97,"n/a")</f>
        <v>3.8891054478967901</v>
      </c>
      <c r="J289" s="77">
        <f>+IF(ISNUMBER(DATA!AG97),DATA!AG97,"n/a")</f>
        <v>-9.9023644202396299E-3</v>
      </c>
      <c r="K289" s="87">
        <f>+IF(ISNUMBER(DATA!AP97),DATA!AP97,"n/a")</f>
        <v>3.8516599181792301</v>
      </c>
      <c r="L289" s="77">
        <f>+IF(ISNUMBER(DATA!AQ97),DATA!AQ97,"n/a")</f>
        <v>-1.8938983945224201E-2</v>
      </c>
      <c r="R289" s="66"/>
      <c r="S289" s="66"/>
      <c r="T289" s="66"/>
      <c r="U289" s="66"/>
      <c r="V289" s="66"/>
      <c r="W289" s="66"/>
      <c r="X289" s="66"/>
      <c r="Y289" s="66"/>
    </row>
    <row r="290" spans="1:25" x14ac:dyDescent="0.2">
      <c r="A290" s="75" t="s">
        <v>19</v>
      </c>
      <c r="B290" s="75" t="s">
        <v>21</v>
      </c>
      <c r="C290" s="66" t="s">
        <v>10</v>
      </c>
      <c r="D290" s="66" t="s">
        <v>299</v>
      </c>
      <c r="E290" s="87">
        <f>+IF(ISNUMBER(DATA!L98),DATA!L98,"n/a")</f>
        <v>3.68048855018744</v>
      </c>
      <c r="F290" s="77">
        <f>+IF(ISNUMBER(DATA!M98),DATA!M98,"n/a")</f>
        <v>-0.11354033888812801</v>
      </c>
      <c r="G290" s="87">
        <f>+IF(ISNUMBER(DATA!V98),DATA!V98,"n/a")</f>
        <v>3.4814811831497798</v>
      </c>
      <c r="H290" s="77">
        <f>+IF(ISNUMBER(DATA!W98),DATA!W98,"n/a")</f>
        <v>-7.9941021855390496E-2</v>
      </c>
      <c r="I290" s="87">
        <f>+IF(ISNUMBER(DATA!AF98),DATA!AF98,"n/a")</f>
        <v>3.5190328713087</v>
      </c>
      <c r="J290" s="77">
        <f>+IF(ISNUMBER(DATA!AG98),DATA!AG98,"n/a")</f>
        <v>-9.9600316837065106E-2</v>
      </c>
      <c r="K290" s="87">
        <f>+IF(ISNUMBER(DATA!AP98),DATA!AP98,"n/a")</f>
        <v>3.5570765796811599</v>
      </c>
      <c r="L290" s="77">
        <f>+IF(ISNUMBER(DATA!AQ98),DATA!AQ98,"n/a")</f>
        <v>-9.2468602243390305E-2</v>
      </c>
      <c r="R290" s="66"/>
      <c r="S290" s="66"/>
      <c r="T290" s="66"/>
      <c r="U290" s="66"/>
      <c r="V290" s="66"/>
      <c r="W290" s="66"/>
      <c r="X290" s="66"/>
      <c r="Y290" s="66"/>
    </row>
    <row r="291" spans="1:25" x14ac:dyDescent="0.2">
      <c r="A291" s="75" t="s">
        <v>19</v>
      </c>
      <c r="B291" s="75" t="s">
        <v>21</v>
      </c>
      <c r="C291" s="66" t="s">
        <v>10</v>
      </c>
      <c r="D291" s="66" t="s">
        <v>300</v>
      </c>
      <c r="E291" s="87">
        <f>+IF(ISNUMBER(DATA!L99),DATA!L99,"n/a")</f>
        <v>4.03734892156554</v>
      </c>
      <c r="F291" s="77">
        <f>+IF(ISNUMBER(DATA!M99),DATA!M99,"n/a")</f>
        <v>2.19141135383869E-2</v>
      </c>
      <c r="G291" s="87">
        <f>+IF(ISNUMBER(DATA!V99),DATA!V99,"n/a")</f>
        <v>3.9008384757510002</v>
      </c>
      <c r="H291" s="77">
        <f>+IF(ISNUMBER(DATA!W99),DATA!W99,"n/a")</f>
        <v>8.1471580287215898E-4</v>
      </c>
      <c r="I291" s="87">
        <f>+IF(ISNUMBER(DATA!AF99),DATA!AF99,"n/a")</f>
        <v>3.8831175548528201</v>
      </c>
      <c r="J291" s="77">
        <f>+IF(ISNUMBER(DATA!AG99),DATA!AG99,"n/a")</f>
        <v>-3.9579770740416397E-3</v>
      </c>
      <c r="K291" s="87">
        <f>+IF(ISNUMBER(DATA!AP99),DATA!AP99,"n/a")</f>
        <v>3.9105994613114201</v>
      </c>
      <c r="L291" s="77">
        <f>+IF(ISNUMBER(DATA!AQ99),DATA!AQ99,"n/a")</f>
        <v>2.1960709858652301E-4</v>
      </c>
      <c r="R291" s="66"/>
      <c r="S291" s="66"/>
      <c r="T291" s="66"/>
      <c r="U291" s="66"/>
      <c r="V291" s="66"/>
      <c r="W291" s="66"/>
      <c r="X291" s="66"/>
      <c r="Y291" s="66"/>
    </row>
    <row r="292" spans="1:25" x14ac:dyDescent="0.2">
      <c r="A292" s="75" t="s">
        <v>19</v>
      </c>
      <c r="B292" s="75" t="s">
        <v>21</v>
      </c>
      <c r="C292" s="66" t="s">
        <v>10</v>
      </c>
      <c r="D292" s="66" t="s">
        <v>301</v>
      </c>
      <c r="E292" s="87">
        <f>+IF(ISNUMBER(DATA!L100),DATA!L100,"n/a")</f>
        <v>4.2358218068182003</v>
      </c>
      <c r="F292" s="77">
        <f>+IF(ISNUMBER(DATA!M100),DATA!M100,"n/a")</f>
        <v>2.8524684374716801E-2</v>
      </c>
      <c r="G292" s="87">
        <f>+IF(ISNUMBER(DATA!V100),DATA!V100,"n/a")</f>
        <v>4.2027160235298302</v>
      </c>
      <c r="H292" s="77">
        <f>+IF(ISNUMBER(DATA!W100),DATA!W100,"n/a")</f>
        <v>3.2753452598293202E-2</v>
      </c>
      <c r="I292" s="87">
        <f>+IF(ISNUMBER(DATA!AF100),DATA!AF100,"n/a")</f>
        <v>4.1867175798903</v>
      </c>
      <c r="J292" s="77">
        <f>+IF(ISNUMBER(DATA!AG100),DATA!AG100,"n/a")</f>
        <v>3.2044118305209097E-2</v>
      </c>
      <c r="K292" s="87">
        <f>+IF(ISNUMBER(DATA!AP100),DATA!AP100,"n/a")</f>
        <v>4.2151738400870098</v>
      </c>
      <c r="L292" s="77">
        <f>+IF(ISNUMBER(DATA!AQ100),DATA!AQ100,"n/a")</f>
        <v>4.2288667559088798E-2</v>
      </c>
      <c r="R292" s="66"/>
      <c r="S292" s="66"/>
      <c r="T292" s="66"/>
      <c r="U292" s="66"/>
      <c r="V292" s="66"/>
      <c r="W292" s="66"/>
      <c r="X292" s="66"/>
      <c r="Y292" s="66"/>
    </row>
    <row r="293" spans="1:25" x14ac:dyDescent="0.2">
      <c r="A293" s="75" t="s">
        <v>19</v>
      </c>
      <c r="B293" s="75" t="s">
        <v>21</v>
      </c>
      <c r="C293" s="66" t="s">
        <v>10</v>
      </c>
      <c r="D293" s="66" t="s">
        <v>302</v>
      </c>
      <c r="E293" s="87">
        <f>+IF(ISNUMBER(DATA!L101),DATA!L101,"n/a")</f>
        <v>4.0638163062909101</v>
      </c>
      <c r="F293" s="77">
        <f>+IF(ISNUMBER(DATA!M101),DATA!M101,"n/a")</f>
        <v>2.3075962549537799E-2</v>
      </c>
      <c r="G293" s="87">
        <f>+IF(ISNUMBER(DATA!V101),DATA!V101,"n/a")</f>
        <v>4.0127543861235901</v>
      </c>
      <c r="H293" s="77">
        <f>+IF(ISNUMBER(DATA!W101),DATA!W101,"n/a")</f>
        <v>1.9695216821521401E-2</v>
      </c>
      <c r="I293" s="87">
        <f>+IF(ISNUMBER(DATA!AF101),DATA!AF101,"n/a")</f>
        <v>4.0187748334807898</v>
      </c>
      <c r="J293" s="77">
        <f>+IF(ISNUMBER(DATA!AG101),DATA!AG101,"n/a")</f>
        <v>1.8980048724092001E-2</v>
      </c>
      <c r="K293" s="87">
        <f>+IF(ISNUMBER(DATA!AP101),DATA!AP101,"n/a")</f>
        <v>3.99163685307387</v>
      </c>
      <c r="L293" s="77">
        <f>+IF(ISNUMBER(DATA!AQ101),DATA!AQ101,"n/a")</f>
        <v>9.9205544243815003E-3</v>
      </c>
      <c r="R293" s="66"/>
      <c r="S293" s="66"/>
      <c r="T293" s="66"/>
      <c r="U293" s="66"/>
      <c r="V293" s="66"/>
      <c r="W293" s="66"/>
      <c r="X293" s="66"/>
      <c r="Y293" s="66"/>
    </row>
    <row r="294" spans="1:25" x14ac:dyDescent="0.2">
      <c r="A294" s="75" t="s">
        <v>19</v>
      </c>
      <c r="B294" s="75" t="s">
        <v>21</v>
      </c>
      <c r="C294" s="66" t="s">
        <v>10</v>
      </c>
      <c r="D294" s="66" t="s">
        <v>303</v>
      </c>
      <c r="E294" s="87">
        <f>+IF(ISNUMBER(DATA!L102),DATA!L102,"n/a")</f>
        <v>3.7499424800305499</v>
      </c>
      <c r="F294" s="77">
        <f>+IF(ISNUMBER(DATA!M102),DATA!M102,"n/a")</f>
        <v>-1.0743127685408801E-2</v>
      </c>
      <c r="G294" s="87">
        <f>+IF(ISNUMBER(DATA!V102),DATA!V102,"n/a")</f>
        <v>3.84065702785503</v>
      </c>
      <c r="H294" s="77">
        <f>+IF(ISNUMBER(DATA!W102),DATA!W102,"n/a")</f>
        <v>9.4297942214212806E-3</v>
      </c>
      <c r="I294" s="87">
        <f>+IF(ISNUMBER(DATA!AF102),DATA!AF102,"n/a")</f>
        <v>3.8184817829254998</v>
      </c>
      <c r="J294" s="77">
        <f>+IF(ISNUMBER(DATA!AG102),DATA!AG102,"n/a")</f>
        <v>5.1367330410634201E-3</v>
      </c>
      <c r="K294" s="87">
        <f>+IF(ISNUMBER(DATA!AP102),DATA!AP102,"n/a")</f>
        <v>3.8556243486247701</v>
      </c>
      <c r="L294" s="77">
        <f>+IF(ISNUMBER(DATA!AQ102),DATA!AQ102,"n/a")</f>
        <v>2.3310759930141301E-2</v>
      </c>
      <c r="R294" s="66"/>
      <c r="S294" s="66"/>
      <c r="T294" s="66"/>
      <c r="U294" s="66"/>
      <c r="V294" s="66"/>
      <c r="W294" s="66"/>
      <c r="X294" s="66"/>
      <c r="Y294" s="66"/>
    </row>
    <row r="295" spans="1:25" x14ac:dyDescent="0.2">
      <c r="A295" s="75" t="s">
        <v>19</v>
      </c>
      <c r="B295" s="75" t="s">
        <v>21</v>
      </c>
      <c r="C295" s="66" t="s">
        <v>10</v>
      </c>
      <c r="D295" s="66" t="s">
        <v>304</v>
      </c>
      <c r="E295" s="87">
        <f>+IF(ISNUMBER(DATA!L103),DATA!L103,"n/a")</f>
        <v>3.8357153156005199</v>
      </c>
      <c r="F295" s="77">
        <f>+IF(ISNUMBER(DATA!M103),DATA!M103,"n/a")</f>
        <v>-5.0968104787374499E-2</v>
      </c>
      <c r="G295" s="87">
        <f>+IF(ISNUMBER(DATA!V103),DATA!V103,"n/a")</f>
        <v>3.7642101581892198</v>
      </c>
      <c r="H295" s="77">
        <f>+IF(ISNUMBER(DATA!W103),DATA!W103,"n/a")</f>
        <v>-3.3469043985871201E-2</v>
      </c>
      <c r="I295" s="87">
        <f>+IF(ISNUMBER(DATA!AF103),DATA!AF103,"n/a")</f>
        <v>3.7629235631359799</v>
      </c>
      <c r="J295" s="77">
        <f>+IF(ISNUMBER(DATA!AG103),DATA!AG103,"n/a")</f>
        <v>-4.7004726365174603E-2</v>
      </c>
      <c r="K295" s="87">
        <f>+IF(ISNUMBER(DATA!AP103),DATA!AP103,"n/a")</f>
        <v>3.7898949719733999</v>
      </c>
      <c r="L295" s="77">
        <f>+IF(ISNUMBER(DATA!AQ103),DATA!AQ103,"n/a")</f>
        <v>-3.9917061687265699E-2</v>
      </c>
      <c r="R295" s="66"/>
      <c r="S295" s="66"/>
      <c r="T295" s="66"/>
      <c r="U295" s="66"/>
      <c r="V295" s="66"/>
      <c r="W295" s="66"/>
      <c r="X295" s="66"/>
      <c r="Y295" s="66"/>
    </row>
    <row r="296" spans="1:25" x14ac:dyDescent="0.2">
      <c r="A296" s="75" t="s">
        <v>19</v>
      </c>
      <c r="B296" s="75" t="s">
        <v>21</v>
      </c>
      <c r="C296" s="66" t="s">
        <v>10</v>
      </c>
      <c r="D296" s="66" t="s">
        <v>305</v>
      </c>
      <c r="E296" s="87">
        <f>+IF(ISNUMBER(DATA!L104),DATA!L104,"n/a")</f>
        <v>4.1612431227346001</v>
      </c>
      <c r="F296" s="77">
        <f>+IF(ISNUMBER(DATA!M104),DATA!M104,"n/a")</f>
        <v>2.1649750386102899E-2</v>
      </c>
      <c r="G296" s="87">
        <f>+IF(ISNUMBER(DATA!V104),DATA!V104,"n/a")</f>
        <v>4.2013152155320004</v>
      </c>
      <c r="H296" s="77">
        <f>+IF(ISNUMBER(DATA!W104),DATA!W104,"n/a")</f>
        <v>3.4507637447850299E-2</v>
      </c>
      <c r="I296" s="87">
        <f>+IF(ISNUMBER(DATA!AF104),DATA!AF104,"n/a")</f>
        <v>4.1666360907442801</v>
      </c>
      <c r="J296" s="77">
        <f>+IF(ISNUMBER(DATA!AG104),DATA!AG104,"n/a")</f>
        <v>2.6513851389932001E-2</v>
      </c>
      <c r="K296" s="87">
        <f>+IF(ISNUMBER(DATA!AP104),DATA!AP104,"n/a")</f>
        <v>4.0918464131837897</v>
      </c>
      <c r="L296" s="77">
        <f>+IF(ISNUMBER(DATA!AQ104),DATA!AQ104,"n/a")</f>
        <v>1.34553836361082E-2</v>
      </c>
      <c r="R296" s="66"/>
      <c r="S296" s="66"/>
      <c r="T296" s="66"/>
      <c r="U296" s="66"/>
      <c r="V296" s="66"/>
      <c r="W296" s="66"/>
      <c r="X296" s="66"/>
      <c r="Y296" s="66"/>
    </row>
    <row r="297" spans="1:25" x14ac:dyDescent="0.2">
      <c r="A297" s="75" t="s">
        <v>19</v>
      </c>
      <c r="B297" s="75" t="s">
        <v>21</v>
      </c>
      <c r="C297" s="66" t="s">
        <v>10</v>
      </c>
      <c r="D297" s="66" t="s">
        <v>306</v>
      </c>
      <c r="E297" s="87">
        <f>+IF(ISNUMBER(DATA!L105),DATA!L105,"n/a")</f>
        <v>4.3689627951158103</v>
      </c>
      <c r="F297" s="77">
        <f>+IF(ISNUMBER(DATA!M105),DATA!M105,"n/a")</f>
        <v>5.2865882587500697E-2</v>
      </c>
      <c r="G297" s="87">
        <f>+IF(ISNUMBER(DATA!V105),DATA!V105,"n/a")</f>
        <v>4.0782805406404599</v>
      </c>
      <c r="H297" s="77">
        <f>+IF(ISNUMBER(DATA!W105),DATA!W105,"n/a")</f>
        <v>-1.7938414965083301E-2</v>
      </c>
      <c r="I297" s="87">
        <f>+IF(ISNUMBER(DATA!AF105),DATA!AF105,"n/a")</f>
        <v>4.1172064919501601</v>
      </c>
      <c r="J297" s="77">
        <f>+IF(ISNUMBER(DATA!AG105),DATA!AG105,"n/a")</f>
        <v>3.1458822379241497E-2</v>
      </c>
      <c r="K297" s="87">
        <f>+IF(ISNUMBER(DATA!AP105),DATA!AP105,"n/a")</f>
        <v>4.2639595233122396</v>
      </c>
      <c r="L297" s="77">
        <f>+IF(ISNUMBER(DATA!AQ105),DATA!AQ105,"n/a")</f>
        <v>4.1776406078018198E-2</v>
      </c>
      <c r="R297" s="66"/>
      <c r="S297" s="66"/>
      <c r="T297" s="66"/>
      <c r="U297" s="66"/>
      <c r="V297" s="66"/>
      <c r="W297" s="66"/>
      <c r="X297" s="66"/>
      <c r="Y297" s="66"/>
    </row>
    <row r="298" spans="1:25" x14ac:dyDescent="0.2">
      <c r="A298" s="75" t="s">
        <v>19</v>
      </c>
      <c r="B298" s="75" t="s">
        <v>21</v>
      </c>
      <c r="C298" s="66" t="s">
        <v>10</v>
      </c>
      <c r="D298" s="66" t="s">
        <v>307</v>
      </c>
      <c r="E298" s="87">
        <f>+IF(ISNUMBER(DATA!L106),DATA!L106,"n/a")</f>
        <v>3.85980315929854</v>
      </c>
      <c r="F298" s="77">
        <f>+IF(ISNUMBER(DATA!M106),DATA!M106,"n/a")</f>
        <v>3.3903932786344501E-2</v>
      </c>
      <c r="G298" s="87">
        <f>+IF(ISNUMBER(DATA!V106),DATA!V106,"n/a")</f>
        <v>3.9002322802975602</v>
      </c>
      <c r="H298" s="77">
        <f>+IF(ISNUMBER(DATA!W106),DATA!W106,"n/a")</f>
        <v>4.5665927595664201E-2</v>
      </c>
      <c r="I298" s="87">
        <f>+IF(ISNUMBER(DATA!AF106),DATA!AF106,"n/a")</f>
        <v>3.8487753649447698</v>
      </c>
      <c r="J298" s="77">
        <f>+IF(ISNUMBER(DATA!AG106),DATA!AG106,"n/a")</f>
        <v>3.0895311156387599E-2</v>
      </c>
      <c r="K298" s="87">
        <f>+IF(ISNUMBER(DATA!AP106),DATA!AP106,"n/a")</f>
        <v>3.7985832715545</v>
      </c>
      <c r="L298" s="77">
        <f>+IF(ISNUMBER(DATA!AQ106),DATA!AQ106,"n/a")</f>
        <v>-2.45842216107135E-2</v>
      </c>
      <c r="R298" s="66"/>
      <c r="S298" s="66"/>
      <c r="T298" s="66"/>
      <c r="U298" s="66"/>
      <c r="V298" s="66"/>
      <c r="W298" s="66"/>
      <c r="X298" s="66"/>
      <c r="Y298" s="66"/>
    </row>
    <row r="299" spans="1:25" x14ac:dyDescent="0.2">
      <c r="A299" s="75" t="s">
        <v>19</v>
      </c>
      <c r="B299" s="75" t="s">
        <v>21</v>
      </c>
      <c r="C299" s="66" t="s">
        <v>10</v>
      </c>
      <c r="D299" s="66" t="s">
        <v>308</v>
      </c>
      <c r="E299" s="87">
        <f>+IF(ISNUMBER(DATA!L107),DATA!L107,"n/a")</f>
        <v>3.9152553110122099</v>
      </c>
      <c r="F299" s="77">
        <f>+IF(ISNUMBER(DATA!M107),DATA!M107,"n/a")</f>
        <v>-4.0560417543031697E-2</v>
      </c>
      <c r="G299" s="87">
        <f>+IF(ISNUMBER(DATA!V107),DATA!V107,"n/a")</f>
        <v>3.9733887102349499</v>
      </c>
      <c r="H299" s="77">
        <f>+IF(ISNUMBER(DATA!W107),DATA!W107,"n/a")</f>
        <v>-1.28322880820291E-2</v>
      </c>
      <c r="I299" s="87">
        <f>+IF(ISNUMBER(DATA!AF107),DATA!AF107,"n/a")</f>
        <v>4.0118040422819199</v>
      </c>
      <c r="J299" s="77">
        <f>+IF(ISNUMBER(DATA!AG107),DATA!AG107,"n/a")</f>
        <v>7.6261241230470597E-4</v>
      </c>
      <c r="K299" s="87">
        <f>+IF(ISNUMBER(DATA!AP107),DATA!AP107,"n/a")</f>
        <v>4.02978659507703</v>
      </c>
      <c r="L299" s="77">
        <f>+IF(ISNUMBER(DATA!AQ107),DATA!AQ107,"n/a")</f>
        <v>-4.3569320251051697E-3</v>
      </c>
      <c r="R299" s="66"/>
      <c r="S299" s="66"/>
      <c r="T299" s="66"/>
      <c r="U299" s="66"/>
      <c r="V299" s="66"/>
      <c r="W299" s="66"/>
      <c r="X299" s="66"/>
      <c r="Y299" s="66"/>
    </row>
    <row r="300" spans="1:25" x14ac:dyDescent="0.2">
      <c r="A300" s="75" t="s">
        <v>19</v>
      </c>
      <c r="B300" s="75" t="s">
        <v>21</v>
      </c>
      <c r="C300" s="66" t="s">
        <v>10</v>
      </c>
      <c r="D300" s="66" t="s">
        <v>309</v>
      </c>
      <c r="E300" s="87">
        <f>+IF(ISNUMBER(DATA!L108),DATA!L108,"n/a")</f>
        <v>4.1869264274634599</v>
      </c>
      <c r="F300" s="77">
        <f>+IF(ISNUMBER(DATA!M108),DATA!M108,"n/a")</f>
        <v>7.6305696153026103E-3</v>
      </c>
      <c r="G300" s="87">
        <f>+IF(ISNUMBER(DATA!V108),DATA!V108,"n/a")</f>
        <v>4.1757287383485302</v>
      </c>
      <c r="H300" s="77">
        <f>+IF(ISNUMBER(DATA!W108),DATA!W108,"n/a")</f>
        <v>2.04483393350328E-2</v>
      </c>
      <c r="I300" s="87">
        <f>+IF(ISNUMBER(DATA!AF108),DATA!AF108,"n/a")</f>
        <v>4.1839200786503996</v>
      </c>
      <c r="J300" s="77">
        <f>+IF(ISNUMBER(DATA!AG108),DATA!AG108,"n/a")</f>
        <v>2.77451426526053E-2</v>
      </c>
      <c r="K300" s="87">
        <f>+IF(ISNUMBER(DATA!AP108),DATA!AP108,"n/a")</f>
        <v>4.1607432747208204</v>
      </c>
      <c r="L300" s="77">
        <f>+IF(ISNUMBER(DATA!AQ108),DATA!AQ108,"n/a")</f>
        <v>1.5680806770317999E-2</v>
      </c>
      <c r="R300" s="66"/>
      <c r="S300" s="66"/>
      <c r="T300" s="66"/>
      <c r="U300" s="66"/>
      <c r="V300" s="66"/>
      <c r="W300" s="66"/>
      <c r="X300" s="66"/>
      <c r="Y300" s="66"/>
    </row>
    <row r="301" spans="1:25" x14ac:dyDescent="0.2">
      <c r="A301" s="75" t="s">
        <v>19</v>
      </c>
      <c r="B301" s="75" t="s">
        <v>21</v>
      </c>
      <c r="C301" s="66" t="s">
        <v>10</v>
      </c>
      <c r="D301" s="66" t="s">
        <v>310</v>
      </c>
      <c r="E301" s="87">
        <f>+IF(ISNUMBER(DATA!L109),DATA!L109,"n/a")</f>
        <v>4.13938376117488</v>
      </c>
      <c r="F301" s="77">
        <f>+IF(ISNUMBER(DATA!M109),DATA!M109,"n/a")</f>
        <v>-2.0596170182253901E-3</v>
      </c>
      <c r="G301" s="87">
        <f>+IF(ISNUMBER(DATA!V109),DATA!V109,"n/a")</f>
        <v>4.2058735733993</v>
      </c>
      <c r="H301" s="77">
        <f>+IF(ISNUMBER(DATA!W109),DATA!W109,"n/a")</f>
        <v>3.5942464757587701E-2</v>
      </c>
      <c r="I301" s="87">
        <f>+IF(ISNUMBER(DATA!AF109),DATA!AF109,"n/a")</f>
        <v>4.2437217668163596</v>
      </c>
      <c r="J301" s="77">
        <f>+IF(ISNUMBER(DATA!AG109),DATA!AG109,"n/a")</f>
        <v>2.9623166408772501E-2</v>
      </c>
      <c r="K301" s="87">
        <f>+IF(ISNUMBER(DATA!AP109),DATA!AP109,"n/a")</f>
        <v>4.2395066573434104</v>
      </c>
      <c r="L301" s="77">
        <f>+IF(ISNUMBER(DATA!AQ109),DATA!AQ109,"n/a")</f>
        <v>2.0517217765463901E-2</v>
      </c>
      <c r="R301" s="66"/>
      <c r="S301" s="66"/>
      <c r="T301" s="66"/>
      <c r="U301" s="66"/>
      <c r="V301" s="66"/>
      <c r="W301" s="66"/>
      <c r="X301" s="66"/>
      <c r="Y301" s="66"/>
    </row>
    <row r="302" spans="1:25" x14ac:dyDescent="0.2">
      <c r="A302" s="75" t="s">
        <v>19</v>
      </c>
      <c r="B302" s="75" t="s">
        <v>21</v>
      </c>
      <c r="C302" s="66" t="s">
        <v>10</v>
      </c>
      <c r="D302" s="66" t="s">
        <v>311</v>
      </c>
      <c r="E302" s="87">
        <f>+IF(ISNUMBER(DATA!L110),DATA!L110,"n/a")</f>
        <v>3.7096484345920602</v>
      </c>
      <c r="F302" s="77">
        <f>+IF(ISNUMBER(DATA!M110),DATA!M110,"n/a")</f>
        <v>8.6468746293485096E-2</v>
      </c>
      <c r="G302" s="87">
        <f>+IF(ISNUMBER(DATA!V110),DATA!V110,"n/a")</f>
        <v>3.6553341914223698</v>
      </c>
      <c r="H302" s="77">
        <f>+IF(ISNUMBER(DATA!W110),DATA!W110,"n/a")</f>
        <v>8.3977516259009496E-2</v>
      </c>
      <c r="I302" s="87">
        <f>+IF(ISNUMBER(DATA!AF110),DATA!AF110,"n/a")</f>
        <v>3.58998671771334</v>
      </c>
      <c r="J302" s="77">
        <f>+IF(ISNUMBER(DATA!AG110),DATA!AG110,"n/a")</f>
        <v>6.7910209229552806E-2</v>
      </c>
      <c r="K302" s="87">
        <f>+IF(ISNUMBER(DATA!AP110),DATA!AP110,"n/a")</f>
        <v>3.54951977658492</v>
      </c>
      <c r="L302" s="77">
        <f>+IF(ISNUMBER(DATA!AQ110),DATA!AQ110,"n/a")</f>
        <v>5.6578695077379199E-2</v>
      </c>
      <c r="R302" s="66"/>
      <c r="S302" s="66"/>
      <c r="T302" s="66"/>
      <c r="U302" s="66"/>
      <c r="V302" s="66"/>
      <c r="W302" s="66"/>
      <c r="X302" s="66"/>
      <c r="Y302" s="66"/>
    </row>
    <row r="303" spans="1:25" x14ac:dyDescent="0.2">
      <c r="A303" s="75" t="s">
        <v>19</v>
      </c>
      <c r="B303" s="75" t="s">
        <v>21</v>
      </c>
      <c r="C303" s="66" t="s">
        <v>10</v>
      </c>
      <c r="D303" s="66" t="s">
        <v>312</v>
      </c>
      <c r="E303" s="87">
        <f>+IF(ISNUMBER(DATA!L111),DATA!L111,"n/a")</f>
        <v>3.9666549313931601</v>
      </c>
      <c r="F303" s="77">
        <f>+IF(ISNUMBER(DATA!M111),DATA!M111,"n/a")</f>
        <v>2.0659438063454001E-2</v>
      </c>
      <c r="G303" s="87">
        <f>+IF(ISNUMBER(DATA!V111),DATA!V111,"n/a")</f>
        <v>3.96496682467314</v>
      </c>
      <c r="H303" s="77">
        <f>+IF(ISNUMBER(DATA!W111),DATA!W111,"n/a")</f>
        <v>2.1269170594681999E-2</v>
      </c>
      <c r="I303" s="87">
        <f>+IF(ISNUMBER(DATA!AF111),DATA!AF111,"n/a")</f>
        <v>3.9376820616488901</v>
      </c>
      <c r="J303" s="77">
        <f>+IF(ISNUMBER(DATA!AG111),DATA!AG111,"n/a")</f>
        <v>1.5184397480373601E-2</v>
      </c>
      <c r="K303" s="87">
        <f>+IF(ISNUMBER(DATA!AP111),DATA!AP111,"n/a")</f>
        <v>3.9053131011492499</v>
      </c>
      <c r="L303" s="77">
        <f>+IF(ISNUMBER(DATA!AQ111),DATA!AQ111,"n/a")</f>
        <v>1.32682530625282E-2</v>
      </c>
      <c r="R303" s="66"/>
      <c r="S303" s="66"/>
      <c r="T303" s="66"/>
      <c r="U303" s="66"/>
      <c r="V303" s="66"/>
      <c r="W303" s="66"/>
      <c r="X303" s="66"/>
      <c r="Y303" s="66"/>
    </row>
    <row r="304" spans="1:25" x14ac:dyDescent="0.2">
      <c r="A304" s="75" t="s">
        <v>19</v>
      </c>
      <c r="B304" s="75" t="s">
        <v>21</v>
      </c>
      <c r="C304" s="66" t="s">
        <v>10</v>
      </c>
      <c r="D304" s="66" t="s">
        <v>313</v>
      </c>
      <c r="E304" s="87">
        <f>+IF(ISNUMBER(DATA!L112),DATA!L112,"n/a")</f>
        <v>4.3698488965375102</v>
      </c>
      <c r="F304" s="77">
        <f>+IF(ISNUMBER(DATA!M112),DATA!M112,"n/a")</f>
        <v>6.4967856724527599E-3</v>
      </c>
      <c r="G304" s="87">
        <f>+IF(ISNUMBER(DATA!V112),DATA!V112,"n/a")</f>
        <v>4.4015809313563299</v>
      </c>
      <c r="H304" s="77">
        <f>+IF(ISNUMBER(DATA!W112),DATA!W112,"n/a")</f>
        <v>1.93680321194498E-4</v>
      </c>
      <c r="I304" s="87">
        <f>+IF(ISNUMBER(DATA!AF112),DATA!AF112,"n/a")</f>
        <v>4.3445597569338599</v>
      </c>
      <c r="J304" s="77">
        <f>+IF(ISNUMBER(DATA!AG112),DATA!AG112,"n/a")</f>
        <v>-5.3057737738391401E-3</v>
      </c>
      <c r="K304" s="87">
        <f>+IF(ISNUMBER(DATA!AP112),DATA!AP112,"n/a")</f>
        <v>4.3029360071390004</v>
      </c>
      <c r="L304" s="77">
        <f>+IF(ISNUMBER(DATA!AQ112),DATA!AQ112,"n/a")</f>
        <v>-3.7287025331762202E-2</v>
      </c>
      <c r="R304" s="66"/>
      <c r="S304" s="66"/>
      <c r="T304" s="66"/>
      <c r="U304" s="66"/>
      <c r="V304" s="66"/>
      <c r="W304" s="66"/>
      <c r="X304" s="66"/>
      <c r="Y304" s="66"/>
    </row>
    <row r="305" spans="1:25" x14ac:dyDescent="0.2">
      <c r="A305" s="75" t="s">
        <v>19</v>
      </c>
      <c r="B305" s="75" t="s">
        <v>21</v>
      </c>
      <c r="C305" s="66" t="s">
        <v>10</v>
      </c>
      <c r="D305" s="66" t="s">
        <v>314</v>
      </c>
      <c r="E305" s="87">
        <f>+IF(ISNUMBER(DATA!L113),DATA!L113,"n/a")</f>
        <v>4.7816112861216196</v>
      </c>
      <c r="F305" s="77">
        <f>+IF(ISNUMBER(DATA!M113),DATA!M113,"n/a")</f>
        <v>5.3931461412709103E-2</v>
      </c>
      <c r="G305" s="87">
        <f>+IF(ISNUMBER(DATA!V113),DATA!V113,"n/a")</f>
        <v>4.8462320816921496</v>
      </c>
      <c r="H305" s="77">
        <f>+IF(ISNUMBER(DATA!W113),DATA!W113,"n/a")</f>
        <v>6.9878061768765196E-2</v>
      </c>
      <c r="I305" s="87">
        <f>+IF(ISNUMBER(DATA!AF113),DATA!AF113,"n/a")</f>
        <v>4.7647678858717599</v>
      </c>
      <c r="J305" s="77">
        <f>+IF(ISNUMBER(DATA!AG113),DATA!AG113,"n/a")</f>
        <v>7.2831387410373497E-2</v>
      </c>
      <c r="K305" s="87">
        <f>+IF(ISNUMBER(DATA!AP113),DATA!AP113,"n/a")</f>
        <v>4.6977572439361897</v>
      </c>
      <c r="L305" s="77">
        <f>+IF(ISNUMBER(DATA!AQ113),DATA!AQ113,"n/a")</f>
        <v>5.9917747656597298E-2</v>
      </c>
      <c r="R305" s="66"/>
      <c r="S305" s="66"/>
      <c r="T305" s="66"/>
      <c r="U305" s="66"/>
      <c r="V305" s="66"/>
      <c r="W305" s="66"/>
      <c r="X305" s="66"/>
      <c r="Y305" s="66"/>
    </row>
    <row r="306" spans="1:25" x14ac:dyDescent="0.2">
      <c r="A306" s="75" t="s">
        <v>19</v>
      </c>
      <c r="B306" s="75" t="s">
        <v>21</v>
      </c>
      <c r="C306" s="66" t="s">
        <v>10</v>
      </c>
      <c r="D306" s="66" t="s">
        <v>315</v>
      </c>
      <c r="E306" s="87">
        <f>+IF(ISNUMBER(DATA!L114),DATA!L114,"n/a")</f>
        <v>4.1336949530413101</v>
      </c>
      <c r="F306" s="77">
        <f>+IF(ISNUMBER(DATA!M114),DATA!M114,"n/a")</f>
        <v>3.4175645877446099E-2</v>
      </c>
      <c r="G306" s="87">
        <f>+IF(ISNUMBER(DATA!V114),DATA!V114,"n/a")</f>
        <v>4.1512317814700603</v>
      </c>
      <c r="H306" s="77">
        <f>+IF(ISNUMBER(DATA!W114),DATA!W114,"n/a")</f>
        <v>2.49734172632444E-2</v>
      </c>
      <c r="I306" s="87">
        <f>+IF(ISNUMBER(DATA!AF114),DATA!AF114,"n/a")</f>
        <v>4.07462084872855</v>
      </c>
      <c r="J306" s="77">
        <f>+IF(ISNUMBER(DATA!AG114),DATA!AG114,"n/a")</f>
        <v>1.5980526879545799E-2</v>
      </c>
      <c r="K306" s="87">
        <f>+IF(ISNUMBER(DATA!AP114),DATA!AP114,"n/a")</f>
        <v>4.0249728532984301</v>
      </c>
      <c r="L306" s="77">
        <f>+IF(ISNUMBER(DATA!AQ114),DATA!AQ114,"n/a")</f>
        <v>-3.8088937266369097E-2</v>
      </c>
      <c r="R306" s="66"/>
      <c r="S306" s="66"/>
      <c r="T306" s="66"/>
      <c r="U306" s="66"/>
      <c r="V306" s="66"/>
      <c r="W306" s="66"/>
      <c r="X306" s="66"/>
      <c r="Y306" s="66"/>
    </row>
    <row r="307" spans="1:25" x14ac:dyDescent="0.2">
      <c r="A307" s="75" t="s">
        <v>19</v>
      </c>
      <c r="B307" s="75" t="s">
        <v>21</v>
      </c>
      <c r="C307" s="66" t="s">
        <v>10</v>
      </c>
      <c r="D307" s="66" t="s">
        <v>316</v>
      </c>
      <c r="E307" s="87">
        <f>+IF(ISNUMBER(DATA!L115),DATA!L115,"n/a")</f>
        <v>4.1316450198383601</v>
      </c>
      <c r="F307" s="77">
        <f>+IF(ISNUMBER(DATA!M115),DATA!M115,"n/a")</f>
        <v>-5.7695426546164699E-4</v>
      </c>
      <c r="G307" s="87">
        <f>+IF(ISNUMBER(DATA!V115),DATA!V115,"n/a")</f>
        <v>4.1288092829646397</v>
      </c>
      <c r="H307" s="77">
        <f>+IF(ISNUMBER(DATA!W115),DATA!W115,"n/a")</f>
        <v>-3.0321126844514102E-4</v>
      </c>
      <c r="I307" s="87">
        <f>+IF(ISNUMBER(DATA!AF115),DATA!AF115,"n/a")</f>
        <v>4.1318331061043301</v>
      </c>
      <c r="J307" s="77">
        <f>+IF(ISNUMBER(DATA!AG115),DATA!AG115,"n/a")</f>
        <v>5.8736702407048604E-4</v>
      </c>
      <c r="K307" s="87">
        <f>+IF(ISNUMBER(DATA!AP115),DATA!AP115,"n/a")</f>
        <v>4.1295468151692196</v>
      </c>
      <c r="L307" s="77">
        <f>+IF(ISNUMBER(DATA!AQ115),DATA!AQ115,"n/a")</f>
        <v>-8.0968116515320299E-4</v>
      </c>
      <c r="R307" s="66"/>
      <c r="S307" s="66"/>
      <c r="T307" s="66"/>
      <c r="U307" s="66"/>
      <c r="V307" s="66"/>
      <c r="W307" s="66"/>
      <c r="X307" s="66"/>
      <c r="Y307" s="66"/>
    </row>
    <row r="308" spans="1:25" x14ac:dyDescent="0.2">
      <c r="A308" s="75" t="s">
        <v>19</v>
      </c>
      <c r="B308" s="75" t="s">
        <v>21</v>
      </c>
      <c r="C308" s="66" t="s">
        <v>10</v>
      </c>
      <c r="D308" s="66" t="s">
        <v>317</v>
      </c>
      <c r="E308" s="87">
        <f>+IF(ISNUMBER(DATA!L116),DATA!L116,"n/a")</f>
        <v>3.8294537745803399</v>
      </c>
      <c r="F308" s="77">
        <f>+IF(ISNUMBER(DATA!M116),DATA!M116,"n/a")</f>
        <v>9.0899398304308904E-2</v>
      </c>
      <c r="G308" s="87">
        <f>+IF(ISNUMBER(DATA!V116),DATA!V116,"n/a")</f>
        <v>3.8816195617626001</v>
      </c>
      <c r="H308" s="77">
        <f>+IF(ISNUMBER(DATA!W116),DATA!W116,"n/a")</f>
        <v>3.60417087281614E-3</v>
      </c>
      <c r="I308" s="87">
        <f>+IF(ISNUMBER(DATA!AF116),DATA!AF116,"n/a")</f>
        <v>3.7676049089357302</v>
      </c>
      <c r="J308" s="77">
        <f>+IF(ISNUMBER(DATA!AG116),DATA!AG116,"n/a")</f>
        <v>-2.2903110094107101E-2</v>
      </c>
      <c r="K308" s="87">
        <f>+IF(ISNUMBER(DATA!AP116),DATA!AP116,"n/a")</f>
        <v>3.8373845866707299</v>
      </c>
      <c r="L308" s="77">
        <f>+IF(ISNUMBER(DATA!AQ116),DATA!AQ116,"n/a")</f>
        <v>1.2282278853285301E-2</v>
      </c>
      <c r="R308" s="66"/>
      <c r="S308" s="66"/>
      <c r="T308" s="66"/>
      <c r="U308" s="66"/>
      <c r="V308" s="66"/>
      <c r="W308" s="66"/>
      <c r="X308" s="66"/>
      <c r="Y308" s="66"/>
    </row>
    <row r="309" spans="1:25" x14ac:dyDescent="0.2">
      <c r="A309" s="75" t="s">
        <v>19</v>
      </c>
      <c r="B309" s="75" t="s">
        <v>21</v>
      </c>
      <c r="C309" s="66" t="s">
        <v>10</v>
      </c>
      <c r="D309" s="66" t="s">
        <v>318</v>
      </c>
      <c r="E309" s="87">
        <f>+IF(ISNUMBER(DATA!L117),DATA!L117,"n/a")</f>
        <v>4.0629742622803402</v>
      </c>
      <c r="F309" s="77">
        <f>+IF(ISNUMBER(DATA!M117),DATA!M117,"n/a")</f>
        <v>2.92971071652884E-2</v>
      </c>
      <c r="G309" s="87">
        <f>+IF(ISNUMBER(DATA!V117),DATA!V117,"n/a")</f>
        <v>3.9846664755715802</v>
      </c>
      <c r="H309" s="77">
        <f>+IF(ISNUMBER(DATA!W117),DATA!W117,"n/a")</f>
        <v>1.5745626160423399E-2</v>
      </c>
      <c r="I309" s="87">
        <f>+IF(ISNUMBER(DATA!AF117),DATA!AF117,"n/a")</f>
        <v>4.0004082394349698</v>
      </c>
      <c r="J309" s="77">
        <f>+IF(ISNUMBER(DATA!AG117),DATA!AG117,"n/a")</f>
        <v>1.5502076929725101E-2</v>
      </c>
      <c r="K309" s="87">
        <f>+IF(ISNUMBER(DATA!AP117),DATA!AP117,"n/a")</f>
        <v>3.9833524354830998</v>
      </c>
      <c r="L309" s="77">
        <f>+IF(ISNUMBER(DATA!AQ117),DATA!AQ117,"n/a")</f>
        <v>6.3466993994852599E-3</v>
      </c>
      <c r="R309" s="66"/>
      <c r="S309" s="66"/>
      <c r="T309" s="66"/>
      <c r="U309" s="66"/>
      <c r="V309" s="66"/>
      <c r="W309" s="66"/>
      <c r="X309" s="66"/>
      <c r="Y309" s="66"/>
    </row>
    <row r="310" spans="1:25" x14ac:dyDescent="0.2">
      <c r="A310" s="75" t="s">
        <v>19</v>
      </c>
      <c r="B310" s="75" t="s">
        <v>21</v>
      </c>
      <c r="C310" s="66" t="s">
        <v>10</v>
      </c>
      <c r="D310" s="66" t="s">
        <v>344</v>
      </c>
      <c r="E310" s="87">
        <f>+IF(ISNUMBER(DATA!L118),DATA!L118,"n/a")</f>
        <v>3.7171960194288598</v>
      </c>
      <c r="F310" s="77">
        <f>+IF(ISNUMBER(DATA!M118),DATA!M118,"n/a")</f>
        <v>-5.18785856247388E-2</v>
      </c>
      <c r="G310" s="87">
        <f>+IF(ISNUMBER(DATA!V118),DATA!V118,"n/a")</f>
        <v>3.8037119310902701</v>
      </c>
      <c r="H310" s="77">
        <f>+IF(ISNUMBER(DATA!W118),DATA!W118,"n/a")</f>
        <v>-1.48686764432079E-2</v>
      </c>
      <c r="I310" s="87">
        <f>+IF(ISNUMBER(DATA!AF118),DATA!AF118,"n/a")</f>
        <v>3.78286688204697</v>
      </c>
      <c r="J310" s="77">
        <f>+IF(ISNUMBER(DATA!AG118),DATA!AG118,"n/a")</f>
        <v>6.8977091358592699E-4</v>
      </c>
      <c r="K310" s="87">
        <f>+IF(ISNUMBER(DATA!AP118),DATA!AP118,"n/a")</f>
        <v>3.8051779777582699</v>
      </c>
      <c r="L310" s="77">
        <f>+IF(ISNUMBER(DATA!AQ118),DATA!AQ118,"n/a")</f>
        <v>1.5956615939372702E-2</v>
      </c>
      <c r="R310" s="66"/>
      <c r="S310" s="66"/>
      <c r="T310" s="66"/>
      <c r="U310" s="66"/>
      <c r="V310" s="66"/>
      <c r="W310" s="66"/>
      <c r="X310" s="66"/>
      <c r="Y310" s="66"/>
    </row>
    <row r="311" spans="1:25" x14ac:dyDescent="0.2">
      <c r="A311" s="75" t="s">
        <v>19</v>
      </c>
      <c r="B311" s="75" t="s">
        <v>21</v>
      </c>
      <c r="C311" s="66" t="s">
        <v>10</v>
      </c>
      <c r="D311" s="66" t="s">
        <v>345</v>
      </c>
      <c r="E311" s="87">
        <f>+IF(ISNUMBER(DATA!L119),DATA!L119,"n/a")</f>
        <v>3.3776557466498098</v>
      </c>
      <c r="F311" s="77">
        <f>+IF(ISNUMBER(DATA!M119),DATA!M119,"n/a")</f>
        <v>-1.6753646711341599E-3</v>
      </c>
      <c r="G311" s="87">
        <f>+IF(ISNUMBER(DATA!V119),DATA!V119,"n/a")</f>
        <v>3.3967768428294498</v>
      </c>
      <c r="H311" s="77">
        <f>+IF(ISNUMBER(DATA!W119),DATA!W119,"n/a")</f>
        <v>1.7780759099430998E-2</v>
      </c>
      <c r="I311" s="87">
        <f>+IF(ISNUMBER(DATA!AF119),DATA!AF119,"n/a")</f>
        <v>3.3770676802568498</v>
      </c>
      <c r="J311" s="77">
        <f>+IF(ISNUMBER(DATA!AG119),DATA!AG119,"n/a")</f>
        <v>1.22096406058072E-2</v>
      </c>
      <c r="K311" s="87">
        <f>+IF(ISNUMBER(DATA!AP119),DATA!AP119,"n/a")</f>
        <v>3.3304880077568702</v>
      </c>
      <c r="L311" s="77">
        <f>+IF(ISNUMBER(DATA!AQ119),DATA!AQ119,"n/a")</f>
        <v>-1.06504349451742E-2</v>
      </c>
      <c r="R311" s="66"/>
      <c r="S311" s="66"/>
      <c r="T311" s="66"/>
      <c r="U311" s="66"/>
      <c r="V311" s="66"/>
      <c r="W311" s="66"/>
      <c r="X311" s="66"/>
      <c r="Y311" s="66"/>
    </row>
    <row r="312" spans="1:25" x14ac:dyDescent="0.2">
      <c r="A312" s="75"/>
      <c r="B312" s="75"/>
      <c r="E312" s="88"/>
      <c r="F312" s="77"/>
      <c r="G312" s="89"/>
      <c r="H312" s="77"/>
      <c r="I312" s="89"/>
      <c r="J312" s="82"/>
      <c r="K312" s="89"/>
      <c r="L312" s="77"/>
      <c r="R312" s="66"/>
      <c r="S312" s="66"/>
      <c r="T312" s="66"/>
      <c r="U312" s="66"/>
      <c r="V312" s="66"/>
      <c r="W312" s="66"/>
      <c r="X312" s="66"/>
      <c r="Y312" s="66"/>
    </row>
    <row r="313" spans="1:25" x14ac:dyDescent="0.2">
      <c r="A313" s="75" t="s">
        <v>19</v>
      </c>
      <c r="B313" s="75" t="s">
        <v>21</v>
      </c>
      <c r="C313" s="66" t="s">
        <v>26</v>
      </c>
      <c r="D313" s="66" t="s">
        <v>271</v>
      </c>
      <c r="E313" s="87">
        <f>+IF(ISNUMBER(DATA!N70),DATA!N70,"n/a")</f>
        <v>2.7343119088278698</v>
      </c>
      <c r="F313" s="77">
        <f>+IF(ISNUMBER(DATA!O70),DATA!O70,"n/a")</f>
        <v>5.5029634055335098E-2</v>
      </c>
      <c r="G313" s="87">
        <f>+IF(ISNUMBER(DATA!X70),DATA!X70,"n/a")</f>
        <v>2.6056750853050499</v>
      </c>
      <c r="H313" s="77">
        <f>+IF(ISNUMBER(DATA!Y70),DATA!Y70,"n/a")</f>
        <v>-3.5675454391201802E-2</v>
      </c>
      <c r="I313" s="87">
        <f>+IF(ISNUMBER(DATA!AH70),DATA!AH70,"n/a")</f>
        <v>2.5480827611044901</v>
      </c>
      <c r="J313" s="77">
        <f>+IF(ISNUMBER(DATA!AI70),DATA!AI70,"n/a")</f>
        <v>-2.9491855691156501E-2</v>
      </c>
      <c r="K313" s="87">
        <f>+IF(ISNUMBER(DATA!AR70),DATA!AR70,"n/a")</f>
        <v>2.5372635476022798</v>
      </c>
      <c r="L313" s="77">
        <f>+IF(ISNUMBER(DATA!AS70),DATA!AS70,"n/a")</f>
        <v>-3.2344586913809599E-2</v>
      </c>
      <c r="R313" s="66"/>
      <c r="S313" s="66"/>
      <c r="T313" s="66"/>
      <c r="U313" s="66"/>
      <c r="V313" s="66"/>
      <c r="W313" s="66"/>
      <c r="X313" s="66"/>
      <c r="Y313" s="66"/>
    </row>
    <row r="314" spans="1:25" x14ac:dyDescent="0.2">
      <c r="A314" s="75" t="s">
        <v>19</v>
      </c>
      <c r="B314" s="75" t="s">
        <v>21</v>
      </c>
      <c r="C314" s="66" t="s">
        <v>26</v>
      </c>
      <c r="D314" s="66" t="s">
        <v>272</v>
      </c>
      <c r="E314" s="87">
        <f>+IF(ISNUMBER(DATA!N71),DATA!N71,"n/a")</f>
        <v>2.4264568667483299</v>
      </c>
      <c r="F314" s="77">
        <f>+IF(ISNUMBER(DATA!O71),DATA!O71,"n/a")</f>
        <v>4.0738330594176697E-2</v>
      </c>
      <c r="G314" s="87">
        <f>+IF(ISNUMBER(DATA!X71),DATA!X71,"n/a")</f>
        <v>2.4382037022144099</v>
      </c>
      <c r="H314" s="77">
        <f>+IF(ISNUMBER(DATA!Y71),DATA!Y71,"n/a")</f>
        <v>1.2635909074690499E-2</v>
      </c>
      <c r="I314" s="87">
        <f>+IF(ISNUMBER(DATA!AH71),DATA!AH71,"n/a")</f>
        <v>2.40864074941768</v>
      </c>
      <c r="J314" s="77">
        <f>+IF(ISNUMBER(DATA!AI71),DATA!AI71,"n/a")</f>
        <v>1.9772114664896801E-2</v>
      </c>
      <c r="K314" s="87">
        <f>+IF(ISNUMBER(DATA!AR71),DATA!AR71,"n/a")</f>
        <v>2.3883821581420599</v>
      </c>
      <c r="L314" s="77">
        <f>+IF(ISNUMBER(DATA!AS71),DATA!AS71,"n/a")</f>
        <v>2.1357326631417001E-2</v>
      </c>
      <c r="R314" s="66"/>
      <c r="S314" s="66"/>
      <c r="T314" s="66"/>
      <c r="U314" s="66"/>
      <c r="V314" s="66"/>
      <c r="W314" s="66"/>
      <c r="X314" s="66"/>
      <c r="Y314" s="66"/>
    </row>
    <row r="315" spans="1:25" x14ac:dyDescent="0.2">
      <c r="A315" s="75" t="s">
        <v>19</v>
      </c>
      <c r="B315" s="75" t="s">
        <v>21</v>
      </c>
      <c r="C315" s="66" t="s">
        <v>26</v>
      </c>
      <c r="D315" s="66" t="s">
        <v>273</v>
      </c>
      <c r="E315" s="87">
        <f>+IF(ISNUMBER(DATA!N72),DATA!N72,"n/a")</f>
        <v>2.33915031933812</v>
      </c>
      <c r="F315" s="77">
        <f>+IF(ISNUMBER(DATA!O72),DATA!O72,"n/a")</f>
        <v>3.7397202773340701E-2</v>
      </c>
      <c r="G315" s="87">
        <f>+IF(ISNUMBER(DATA!X72),DATA!X72,"n/a")</f>
        <v>2.3212875031003302</v>
      </c>
      <c r="H315" s="77">
        <f>+IF(ISNUMBER(DATA!Y72),DATA!Y72,"n/a")</f>
        <v>3.9115565206222301E-2</v>
      </c>
      <c r="I315" s="87">
        <f>+IF(ISNUMBER(DATA!AH72),DATA!AH72,"n/a")</f>
        <v>2.3023122384491099</v>
      </c>
      <c r="J315" s="77">
        <f>+IF(ISNUMBER(DATA!AI72),DATA!AI72,"n/a")</f>
        <v>4.4372741797780398E-2</v>
      </c>
      <c r="K315" s="87">
        <f>+IF(ISNUMBER(DATA!AR72),DATA!AR72,"n/a")</f>
        <v>2.2749369197120601</v>
      </c>
      <c r="L315" s="77">
        <f>+IF(ISNUMBER(DATA!AS72),DATA!AS72,"n/a")</f>
        <v>2.8304240314385401E-2</v>
      </c>
      <c r="R315" s="66"/>
      <c r="S315" s="66"/>
      <c r="T315" s="66"/>
      <c r="U315" s="66"/>
      <c r="V315" s="66"/>
      <c r="W315" s="66"/>
      <c r="X315" s="66"/>
      <c r="Y315" s="66"/>
    </row>
    <row r="316" spans="1:25" x14ac:dyDescent="0.2">
      <c r="A316" s="75" t="s">
        <v>19</v>
      </c>
      <c r="B316" s="75" t="s">
        <v>21</v>
      </c>
      <c r="C316" s="66" t="s">
        <v>26</v>
      </c>
      <c r="D316" s="66" t="s">
        <v>274</v>
      </c>
      <c r="E316" s="87">
        <f>+IF(ISNUMBER(DATA!N73),DATA!N73,"n/a")</f>
        <v>2.4007611517774801</v>
      </c>
      <c r="F316" s="77">
        <f>+IF(ISNUMBER(DATA!O73),DATA!O73,"n/a")</f>
        <v>2.5039044103044399E-2</v>
      </c>
      <c r="G316" s="87">
        <f>+IF(ISNUMBER(DATA!X73),DATA!X73,"n/a")</f>
        <v>2.4270429804878799</v>
      </c>
      <c r="H316" s="77">
        <f>+IF(ISNUMBER(DATA!Y73),DATA!Y73,"n/a")</f>
        <v>1.80660504624225E-2</v>
      </c>
      <c r="I316" s="87">
        <f>+IF(ISNUMBER(DATA!AH73),DATA!AH73,"n/a")</f>
        <v>2.4139113670253298</v>
      </c>
      <c r="J316" s="77">
        <f>+IF(ISNUMBER(DATA!AI73),DATA!AI73,"n/a")</f>
        <v>2.36099480103374E-2</v>
      </c>
      <c r="K316" s="87">
        <f>+IF(ISNUMBER(DATA!AR73),DATA!AR73,"n/a")</f>
        <v>2.3989118541736598</v>
      </c>
      <c r="L316" s="77">
        <f>+IF(ISNUMBER(DATA!AS73),DATA!AS73,"n/a")</f>
        <v>2.4941009035309498E-2</v>
      </c>
      <c r="R316" s="66"/>
      <c r="S316" s="66"/>
      <c r="T316" s="66"/>
      <c r="U316" s="66"/>
      <c r="V316" s="66"/>
      <c r="W316" s="66"/>
      <c r="X316" s="66"/>
      <c r="Y316" s="66"/>
    </row>
    <row r="317" spans="1:25" x14ac:dyDescent="0.2">
      <c r="A317" s="75" t="s">
        <v>19</v>
      </c>
      <c r="B317" s="75" t="s">
        <v>21</v>
      </c>
      <c r="C317" s="66" t="s">
        <v>26</v>
      </c>
      <c r="D317" s="66" t="s">
        <v>275</v>
      </c>
      <c r="E317" s="87">
        <f>+IF(ISNUMBER(DATA!N74),DATA!N74,"n/a")</f>
        <v>2.30504841420729</v>
      </c>
      <c r="F317" s="77">
        <f>+IF(ISNUMBER(DATA!O74),DATA!O74,"n/a")</f>
        <v>5.81045312627625E-3</v>
      </c>
      <c r="G317" s="87">
        <f>+IF(ISNUMBER(DATA!X74),DATA!X74,"n/a")</f>
        <v>2.2726876198238699</v>
      </c>
      <c r="H317" s="77">
        <f>+IF(ISNUMBER(DATA!Y74),DATA!Y74,"n/a")</f>
        <v>-1.6723920045364198E-2</v>
      </c>
      <c r="I317" s="87">
        <f>+IF(ISNUMBER(DATA!AH74),DATA!AH74,"n/a")</f>
        <v>2.23901762448939</v>
      </c>
      <c r="J317" s="77">
        <f>+IF(ISNUMBER(DATA!AI74),DATA!AI74,"n/a")</f>
        <v>-1.8146221648020499E-2</v>
      </c>
      <c r="K317" s="87">
        <f>+IF(ISNUMBER(DATA!AR74),DATA!AR74,"n/a")</f>
        <v>2.2570599883180802</v>
      </c>
      <c r="L317" s="77">
        <f>+IF(ISNUMBER(DATA!AS74),DATA!AS74,"n/a")</f>
        <v>-5.6591161451573901E-3</v>
      </c>
      <c r="R317" s="66"/>
      <c r="S317" s="66"/>
      <c r="T317" s="66"/>
      <c r="U317" s="66"/>
      <c r="V317" s="66"/>
      <c r="W317" s="66"/>
      <c r="X317" s="66"/>
      <c r="Y317" s="66"/>
    </row>
    <row r="318" spans="1:25" x14ac:dyDescent="0.2">
      <c r="A318" s="75" t="s">
        <v>19</v>
      </c>
      <c r="B318" s="75" t="s">
        <v>21</v>
      </c>
      <c r="C318" s="66" t="s">
        <v>26</v>
      </c>
      <c r="D318" s="66" t="s">
        <v>276</v>
      </c>
      <c r="E318" s="87">
        <f>+IF(ISNUMBER(DATA!N75),DATA!N75,"n/a")</f>
        <v>2.3650952962241001</v>
      </c>
      <c r="F318" s="77">
        <f>+IF(ISNUMBER(DATA!O75),DATA!O75,"n/a")</f>
        <v>-3.4979769944311699E-2</v>
      </c>
      <c r="G318" s="87">
        <f>+IF(ISNUMBER(DATA!X75),DATA!X75,"n/a")</f>
        <v>2.4500647277952701</v>
      </c>
      <c r="H318" s="77">
        <f>+IF(ISNUMBER(DATA!Y75),DATA!Y75,"n/a")</f>
        <v>4.4171201182586599E-3</v>
      </c>
      <c r="I318" s="87">
        <f>+IF(ISNUMBER(DATA!AH75),DATA!AH75,"n/a")</f>
        <v>2.4075292510769599</v>
      </c>
      <c r="J318" s="77">
        <f>+IF(ISNUMBER(DATA!AI75),DATA!AI75,"n/a")</f>
        <v>1.2018225947109599E-3</v>
      </c>
      <c r="K318" s="87">
        <f>+IF(ISNUMBER(DATA!AR75),DATA!AR75,"n/a")</f>
        <v>2.4161164707281699</v>
      </c>
      <c r="L318" s="77">
        <f>+IF(ISNUMBER(DATA!AS75),DATA!AS75,"n/a")</f>
        <v>7.9458256478144394E-3</v>
      </c>
      <c r="R318" s="66"/>
      <c r="S318" s="66"/>
      <c r="T318" s="66"/>
      <c r="U318" s="66"/>
      <c r="V318" s="66"/>
      <c r="W318" s="66"/>
      <c r="X318" s="66"/>
      <c r="Y318" s="66"/>
    </row>
    <row r="319" spans="1:25" x14ac:dyDescent="0.2">
      <c r="A319" s="75" t="s">
        <v>19</v>
      </c>
      <c r="B319" s="75" t="s">
        <v>21</v>
      </c>
      <c r="C319" s="66" t="s">
        <v>26</v>
      </c>
      <c r="D319" s="66" t="s">
        <v>277</v>
      </c>
      <c r="E319" s="87">
        <f>+IF(ISNUMBER(DATA!N76),DATA!N76,"n/a")</f>
        <v>2.2616180086537501</v>
      </c>
      <c r="F319" s="77">
        <f>+IF(ISNUMBER(DATA!O76),DATA!O76,"n/a")</f>
        <v>-1.1508808500837801E-2</v>
      </c>
      <c r="G319" s="87">
        <f>+IF(ISNUMBER(DATA!X76),DATA!X76,"n/a")</f>
        <v>2.2797502594155898</v>
      </c>
      <c r="H319" s="77">
        <f>+IF(ISNUMBER(DATA!Y76),DATA!Y76,"n/a")</f>
        <v>6.0106956949018799E-3</v>
      </c>
      <c r="I319" s="87">
        <f>+IF(ISNUMBER(DATA!AH76),DATA!AH76,"n/a")</f>
        <v>2.26779681898305</v>
      </c>
      <c r="J319" s="77">
        <f>+IF(ISNUMBER(DATA!AI76),DATA!AI76,"n/a")</f>
        <v>2.3744369205039199E-2</v>
      </c>
      <c r="K319" s="87">
        <f>+IF(ISNUMBER(DATA!AR76),DATA!AR76,"n/a")</f>
        <v>2.2588308125044798</v>
      </c>
      <c r="L319" s="77">
        <f>+IF(ISNUMBER(DATA!AS76),DATA!AS76,"n/a")</f>
        <v>4.2674031355479699E-3</v>
      </c>
      <c r="R319" s="66"/>
      <c r="S319" s="66"/>
      <c r="T319" s="66"/>
      <c r="U319" s="66"/>
      <c r="V319" s="66"/>
      <c r="W319" s="66"/>
      <c r="X319" s="66"/>
      <c r="Y319" s="66"/>
    </row>
    <row r="320" spans="1:25" x14ac:dyDescent="0.2">
      <c r="A320" s="75" t="s">
        <v>19</v>
      </c>
      <c r="B320" s="75" t="s">
        <v>21</v>
      </c>
      <c r="C320" s="66" t="s">
        <v>26</v>
      </c>
      <c r="D320" s="66" t="s">
        <v>278</v>
      </c>
      <c r="E320" s="87">
        <f>+IF(ISNUMBER(DATA!N77),DATA!N77,"n/a")</f>
        <v>2.3128980500665701</v>
      </c>
      <c r="F320" s="77">
        <f>+IF(ISNUMBER(DATA!O77),DATA!O77,"n/a")</f>
        <v>5.2578661502723001E-2</v>
      </c>
      <c r="G320" s="87">
        <f>+IF(ISNUMBER(DATA!X77),DATA!X77,"n/a")</f>
        <v>2.3102430605423598</v>
      </c>
      <c r="H320" s="77">
        <f>+IF(ISNUMBER(DATA!Y77),DATA!Y77,"n/a")</f>
        <v>-9.6633693088040203E-3</v>
      </c>
      <c r="I320" s="87">
        <f>+IF(ISNUMBER(DATA!AH77),DATA!AH77,"n/a")</f>
        <v>2.3132835450220002</v>
      </c>
      <c r="J320" s="77">
        <f>+IF(ISNUMBER(DATA!AI77),DATA!AI77,"n/a")</f>
        <v>1.27760240390879E-3</v>
      </c>
      <c r="K320" s="87">
        <f>+IF(ISNUMBER(DATA!AR77),DATA!AR77,"n/a")</f>
        <v>2.3244830242769901</v>
      </c>
      <c r="L320" s="77">
        <f>+IF(ISNUMBER(DATA!AS77),DATA!AS77,"n/a")</f>
        <v>1.03938186909035E-2</v>
      </c>
      <c r="R320" s="66"/>
      <c r="S320" s="66"/>
      <c r="T320" s="66"/>
      <c r="U320" s="66"/>
      <c r="V320" s="66"/>
      <c r="W320" s="66"/>
      <c r="X320" s="66"/>
      <c r="Y320" s="66"/>
    </row>
    <row r="321" spans="1:25" x14ac:dyDescent="0.2">
      <c r="A321" s="75" t="s">
        <v>19</v>
      </c>
      <c r="B321" s="75" t="s">
        <v>21</v>
      </c>
      <c r="C321" s="66" t="s">
        <v>26</v>
      </c>
      <c r="D321" s="66" t="s">
        <v>279</v>
      </c>
      <c r="E321" s="87">
        <f>+IF(ISNUMBER(DATA!N78),DATA!N78,"n/a")</f>
        <v>2.3319536247114301</v>
      </c>
      <c r="F321" s="77">
        <f>+IF(ISNUMBER(DATA!O78),DATA!O78,"n/a")</f>
        <v>-2.7173806483082201E-2</v>
      </c>
      <c r="G321" s="87">
        <f>+IF(ISNUMBER(DATA!X78),DATA!X78,"n/a")</f>
        <v>2.4135058381591099</v>
      </c>
      <c r="H321" s="77">
        <f>+IF(ISNUMBER(DATA!Y78),DATA!Y78,"n/a")</f>
        <v>-3.0289427657232401E-2</v>
      </c>
      <c r="I321" s="87">
        <f>+IF(ISNUMBER(DATA!AH78),DATA!AH78,"n/a")</f>
        <v>2.3958006183786398</v>
      </c>
      <c r="J321" s="77">
        <f>+IF(ISNUMBER(DATA!AI78),DATA!AI78,"n/a")</f>
        <v>3.3788393860518399E-2</v>
      </c>
      <c r="K321" s="87">
        <f>+IF(ISNUMBER(DATA!AR78),DATA!AR78,"n/a")</f>
        <v>2.3498899379137201</v>
      </c>
      <c r="L321" s="77">
        <f>+IF(ISNUMBER(DATA!AS78),DATA!AS78,"n/a")</f>
        <v>5.5329149360195097E-2</v>
      </c>
      <c r="R321" s="66"/>
      <c r="S321" s="66"/>
      <c r="T321" s="66"/>
      <c r="U321" s="66"/>
      <c r="V321" s="66"/>
      <c r="W321" s="66"/>
      <c r="X321" s="66"/>
      <c r="Y321" s="66"/>
    </row>
    <row r="322" spans="1:25" x14ac:dyDescent="0.2">
      <c r="A322" s="75" t="s">
        <v>19</v>
      </c>
      <c r="B322" s="75" t="s">
        <v>21</v>
      </c>
      <c r="C322" s="66" t="s">
        <v>26</v>
      </c>
      <c r="D322" s="66" t="s">
        <v>280</v>
      </c>
      <c r="E322" s="87">
        <f>+IF(ISNUMBER(DATA!N79),DATA!N79,"n/a")</f>
        <v>2.4203120781691401</v>
      </c>
      <c r="F322" s="77">
        <f>+IF(ISNUMBER(DATA!O79),DATA!O79,"n/a")</f>
        <v>7.4395895546884902E-2</v>
      </c>
      <c r="G322" s="87">
        <f>+IF(ISNUMBER(DATA!X79),DATA!X79,"n/a")</f>
        <v>2.2742694671274202</v>
      </c>
      <c r="H322" s="77">
        <f>+IF(ISNUMBER(DATA!Y79),DATA!Y79,"n/a")</f>
        <v>-1.8415891081228E-2</v>
      </c>
      <c r="I322" s="87">
        <f>+IF(ISNUMBER(DATA!AH79),DATA!AH79,"n/a")</f>
        <v>2.29772753733466</v>
      </c>
      <c r="J322" s="77">
        <f>+IF(ISNUMBER(DATA!AI79),DATA!AI79,"n/a")</f>
        <v>5.4840353045985897E-2</v>
      </c>
      <c r="K322" s="87">
        <f>+IF(ISNUMBER(DATA!AR79),DATA!AR79,"n/a")</f>
        <v>2.4053399704330101</v>
      </c>
      <c r="L322" s="77">
        <f>+IF(ISNUMBER(DATA!AS79),DATA!AS79,"n/a")</f>
        <v>7.7053849905256794E-2</v>
      </c>
      <c r="R322" s="66"/>
      <c r="S322" s="66"/>
      <c r="T322" s="66"/>
      <c r="U322" s="66"/>
      <c r="V322" s="66"/>
      <c r="W322" s="66"/>
      <c r="X322" s="66"/>
      <c r="Y322" s="66"/>
    </row>
    <row r="323" spans="1:25" x14ac:dyDescent="0.2">
      <c r="A323" s="75" t="s">
        <v>19</v>
      </c>
      <c r="B323" s="75" t="s">
        <v>21</v>
      </c>
      <c r="C323" s="66" t="s">
        <v>26</v>
      </c>
      <c r="D323" s="66" t="s">
        <v>281</v>
      </c>
      <c r="E323" s="87">
        <f>+IF(ISNUMBER(DATA!N80),DATA!N80,"n/a")</f>
        <v>2.2719356977759699</v>
      </c>
      <c r="F323" s="77">
        <f>+IF(ISNUMBER(DATA!O80),DATA!O80,"n/a")</f>
        <v>2.3741244721672398E-3</v>
      </c>
      <c r="G323" s="87">
        <f>+IF(ISNUMBER(DATA!X80),DATA!X80,"n/a")</f>
        <v>2.2893898109753099</v>
      </c>
      <c r="H323" s="77">
        <f>+IF(ISNUMBER(DATA!Y80),DATA!Y80,"n/a")</f>
        <v>9.4893003762352001E-3</v>
      </c>
      <c r="I323" s="87">
        <f>+IF(ISNUMBER(DATA!AH80),DATA!AH80,"n/a")</f>
        <v>2.2880662724324998</v>
      </c>
      <c r="J323" s="77">
        <f>+IF(ISNUMBER(DATA!AI80),DATA!AI80,"n/a")</f>
        <v>3.8163015078490403E-2</v>
      </c>
      <c r="K323" s="87">
        <f>+IF(ISNUMBER(DATA!AR80),DATA!AR80,"n/a")</f>
        <v>2.3059842604108902</v>
      </c>
      <c r="L323" s="77">
        <f>+IF(ISNUMBER(DATA!AS80),DATA!AS80,"n/a")</f>
        <v>5.3112050492887197E-2</v>
      </c>
      <c r="R323" s="66"/>
      <c r="S323" s="66"/>
      <c r="T323" s="66"/>
      <c r="U323" s="66"/>
      <c r="V323" s="66"/>
      <c r="W323" s="66"/>
      <c r="X323" s="66"/>
      <c r="Y323" s="66"/>
    </row>
    <row r="324" spans="1:25" x14ac:dyDescent="0.2">
      <c r="A324" s="75" t="s">
        <v>19</v>
      </c>
      <c r="B324" s="75" t="s">
        <v>21</v>
      </c>
      <c r="C324" s="66" t="s">
        <v>26</v>
      </c>
      <c r="D324" s="66" t="s">
        <v>282</v>
      </c>
      <c r="E324" s="87">
        <f>+IF(ISNUMBER(DATA!N81),DATA!N81,"n/a")</f>
        <v>2.5997166478886902</v>
      </c>
      <c r="F324" s="77">
        <f>+IF(ISNUMBER(DATA!O81),DATA!O81,"n/a")</f>
        <v>5.50191382150979E-2</v>
      </c>
      <c r="G324" s="87">
        <f>+IF(ISNUMBER(DATA!X81),DATA!X81,"n/a")</f>
        <v>2.62767710081827</v>
      </c>
      <c r="H324" s="77">
        <f>+IF(ISNUMBER(DATA!Y81),DATA!Y81,"n/a")</f>
        <v>6.3973503133204102E-2</v>
      </c>
      <c r="I324" s="87">
        <f>+IF(ISNUMBER(DATA!AH81),DATA!AH81,"n/a")</f>
        <v>2.5682938026722701</v>
      </c>
      <c r="J324" s="77">
        <f>+IF(ISNUMBER(DATA!AI81),DATA!AI81,"n/a")</f>
        <v>5.30908869576193E-2</v>
      </c>
      <c r="K324" s="87">
        <f>+IF(ISNUMBER(DATA!AR81),DATA!AR81,"n/a")</f>
        <v>2.5099234764281899</v>
      </c>
      <c r="L324" s="77">
        <f>+IF(ISNUMBER(DATA!AS81),DATA!AS81,"n/a")</f>
        <v>3.2330031408003002E-2</v>
      </c>
      <c r="R324" s="66"/>
      <c r="S324" s="66"/>
      <c r="T324" s="66"/>
      <c r="U324" s="66"/>
      <c r="V324" s="66"/>
      <c r="W324" s="66"/>
      <c r="X324" s="66"/>
      <c r="Y324" s="66"/>
    </row>
    <row r="325" spans="1:25" x14ac:dyDescent="0.2">
      <c r="A325" s="75" t="s">
        <v>19</v>
      </c>
      <c r="B325" s="75" t="s">
        <v>21</v>
      </c>
      <c r="C325" s="66" t="s">
        <v>26</v>
      </c>
      <c r="D325" s="66" t="s">
        <v>283</v>
      </c>
      <c r="E325" s="87">
        <f>+IF(ISNUMBER(DATA!N82),DATA!N82,"n/a")</f>
        <v>2.50215058887883</v>
      </c>
      <c r="F325" s="77">
        <f>+IF(ISNUMBER(DATA!O82),DATA!O82,"n/a")</f>
        <v>0.107895573171562</v>
      </c>
      <c r="G325" s="87">
        <f>+IF(ISNUMBER(DATA!X82),DATA!X82,"n/a")</f>
        <v>2.5348358081978302</v>
      </c>
      <c r="H325" s="77">
        <f>+IF(ISNUMBER(DATA!Y82),DATA!Y82,"n/a")</f>
        <v>0.106540734678974</v>
      </c>
      <c r="I325" s="87">
        <f>+IF(ISNUMBER(DATA!AH82),DATA!AH82,"n/a")</f>
        <v>2.4887489438469199</v>
      </c>
      <c r="J325" s="77">
        <f>+IF(ISNUMBER(DATA!AI82),DATA!AI82,"n/a")</f>
        <v>7.3196713935008803E-2</v>
      </c>
      <c r="K325" s="87">
        <f>+IF(ISNUMBER(DATA!AR82),DATA!AR82,"n/a")</f>
        <v>2.4068118099528002</v>
      </c>
      <c r="L325" s="77">
        <f>+IF(ISNUMBER(DATA!AS82),DATA!AS82,"n/a")</f>
        <v>4.6007036088263002E-2</v>
      </c>
      <c r="R325" s="66"/>
      <c r="S325" s="66"/>
      <c r="T325" s="66"/>
      <c r="U325" s="66"/>
      <c r="V325" s="66"/>
      <c r="W325" s="66"/>
      <c r="X325" s="66"/>
      <c r="Y325" s="66"/>
    </row>
    <row r="326" spans="1:25" x14ac:dyDescent="0.2">
      <c r="A326" s="75" t="s">
        <v>19</v>
      </c>
      <c r="B326" s="75" t="s">
        <v>21</v>
      </c>
      <c r="C326" s="66" t="s">
        <v>26</v>
      </c>
      <c r="D326" s="66" t="s">
        <v>284</v>
      </c>
      <c r="E326" s="87">
        <f>+IF(ISNUMBER(DATA!N83),DATA!N83,"n/a")</f>
        <v>2.09461643848458</v>
      </c>
      <c r="F326" s="77">
        <f>+IF(ISNUMBER(DATA!O83),DATA!O83,"n/a")</f>
        <v>-5.5617062961396201E-2</v>
      </c>
      <c r="G326" s="87">
        <f>+IF(ISNUMBER(DATA!X83),DATA!X83,"n/a")</f>
        <v>2.20839010878719</v>
      </c>
      <c r="H326" s="77">
        <f>+IF(ISNUMBER(DATA!Y83),DATA!Y83,"n/a")</f>
        <v>1.99918718935682E-2</v>
      </c>
      <c r="I326" s="87">
        <f>+IF(ISNUMBER(DATA!AH83),DATA!AH83,"n/a")</f>
        <v>2.1910355407502502</v>
      </c>
      <c r="J326" s="77">
        <f>+IF(ISNUMBER(DATA!AI83),DATA!AI83,"n/a")</f>
        <v>3.1763884115598898E-2</v>
      </c>
      <c r="K326" s="87">
        <f>+IF(ISNUMBER(DATA!AR83),DATA!AR83,"n/a")</f>
        <v>2.2028479717464799</v>
      </c>
      <c r="L326" s="77">
        <f>+IF(ISNUMBER(DATA!AS83),DATA!AS83,"n/a")</f>
        <v>3.7178288791370598E-2</v>
      </c>
      <c r="R326" s="66"/>
      <c r="S326" s="66"/>
      <c r="T326" s="66"/>
      <c r="U326" s="66"/>
      <c r="V326" s="66"/>
      <c r="W326" s="66"/>
      <c r="X326" s="66"/>
      <c r="Y326" s="66"/>
    </row>
    <row r="327" spans="1:25" x14ac:dyDescent="0.2">
      <c r="A327" s="75" t="s">
        <v>19</v>
      </c>
      <c r="B327" s="75" t="s">
        <v>21</v>
      </c>
      <c r="C327" s="66" t="s">
        <v>26</v>
      </c>
      <c r="D327" s="66" t="s">
        <v>285</v>
      </c>
      <c r="E327" s="87">
        <f>+IF(ISNUMBER(DATA!N84),DATA!N84,"n/a")</f>
        <v>1.80266924512793</v>
      </c>
      <c r="F327" s="77">
        <f>+IF(ISNUMBER(DATA!O84),DATA!O84,"n/a")</f>
        <v>-3.8162450116967297E-2</v>
      </c>
      <c r="G327" s="87">
        <f>+IF(ISNUMBER(DATA!X84),DATA!X84,"n/a")</f>
        <v>1.8887381643601899</v>
      </c>
      <c r="H327" s="77">
        <f>+IF(ISNUMBER(DATA!Y84),DATA!Y84,"n/a")</f>
        <v>2.4134760014531399E-2</v>
      </c>
      <c r="I327" s="87">
        <f>+IF(ISNUMBER(DATA!AH84),DATA!AH84,"n/a")</f>
        <v>1.8252780979347301</v>
      </c>
      <c r="J327" s="77">
        <f>+IF(ISNUMBER(DATA!AI84),DATA!AI84,"n/a")</f>
        <v>-2.7762404018403701E-3</v>
      </c>
      <c r="K327" s="87">
        <f>+IF(ISNUMBER(DATA!AR84),DATA!AR84,"n/a")</f>
        <v>1.88132962588516</v>
      </c>
      <c r="L327" s="77">
        <f>+IF(ISNUMBER(DATA!AS84),DATA!AS84,"n/a")</f>
        <v>1.6875317844494801E-2</v>
      </c>
      <c r="R327" s="66"/>
      <c r="S327" s="66"/>
      <c r="T327" s="66"/>
      <c r="U327" s="66"/>
      <c r="V327" s="66"/>
      <c r="W327" s="66"/>
      <c r="X327" s="66"/>
      <c r="Y327" s="66"/>
    </row>
    <row r="328" spans="1:25" x14ac:dyDescent="0.2">
      <c r="A328" s="75" t="s">
        <v>19</v>
      </c>
      <c r="B328" s="75" t="s">
        <v>21</v>
      </c>
      <c r="C328" s="66" t="s">
        <v>26</v>
      </c>
      <c r="D328" s="66" t="s">
        <v>286</v>
      </c>
      <c r="E328" s="87">
        <f>+IF(ISNUMBER(DATA!N85),DATA!N85,"n/a")</f>
        <v>2.2754979240967201</v>
      </c>
      <c r="F328" s="77">
        <f>+IF(ISNUMBER(DATA!O85),DATA!O85,"n/a")</f>
        <v>-9.7921590881510506E-3</v>
      </c>
      <c r="G328" s="87">
        <f>+IF(ISNUMBER(DATA!X85),DATA!X85,"n/a")</f>
        <v>2.2999177020079098</v>
      </c>
      <c r="H328" s="77">
        <f>+IF(ISNUMBER(DATA!Y85),DATA!Y85,"n/a")</f>
        <v>8.3851800374924595E-3</v>
      </c>
      <c r="I328" s="87">
        <f>+IF(ISNUMBER(DATA!AH85),DATA!AH85,"n/a")</f>
        <v>2.2702974223188099</v>
      </c>
      <c r="J328" s="77">
        <f>+IF(ISNUMBER(DATA!AI85),DATA!AI85,"n/a")</f>
        <v>1.28828682081303E-3</v>
      </c>
      <c r="K328" s="87">
        <f>+IF(ISNUMBER(DATA!AR85),DATA!AR85,"n/a")</f>
        <v>2.2708875511079598</v>
      </c>
      <c r="L328" s="77">
        <f>+IF(ISNUMBER(DATA!AS85),DATA!AS85,"n/a")</f>
        <v>1.36191605799571E-2</v>
      </c>
      <c r="R328" s="66"/>
      <c r="S328" s="66"/>
      <c r="T328" s="66"/>
      <c r="U328" s="66"/>
      <c r="V328" s="66"/>
      <c r="W328" s="66"/>
      <c r="X328" s="66"/>
      <c r="Y328" s="66"/>
    </row>
    <row r="329" spans="1:25" x14ac:dyDescent="0.2">
      <c r="A329" s="75" t="s">
        <v>19</v>
      </c>
      <c r="B329" s="75" t="s">
        <v>21</v>
      </c>
      <c r="C329" s="66" t="s">
        <v>26</v>
      </c>
      <c r="D329" s="66" t="s">
        <v>287</v>
      </c>
      <c r="E329" s="87">
        <f>+IF(ISNUMBER(DATA!N86),DATA!N86,"n/a")</f>
        <v>2.35491639787511</v>
      </c>
      <c r="F329" s="77">
        <f>+IF(ISNUMBER(DATA!O86),DATA!O86,"n/a")</f>
        <v>5.0919868173740002E-2</v>
      </c>
      <c r="G329" s="87">
        <f>+IF(ISNUMBER(DATA!X86),DATA!X86,"n/a")</f>
        <v>2.3269000235825401</v>
      </c>
      <c r="H329" s="77">
        <f>+IF(ISNUMBER(DATA!Y86),DATA!Y86,"n/a")</f>
        <v>2.13168114328748E-2</v>
      </c>
      <c r="I329" s="87">
        <f>+IF(ISNUMBER(DATA!AH86),DATA!AH86,"n/a")</f>
        <v>2.2770686113468299</v>
      </c>
      <c r="J329" s="77">
        <f>+IF(ISNUMBER(DATA!AI86),DATA!AI86,"n/a")</f>
        <v>2.1902765152148E-2</v>
      </c>
      <c r="K329" s="87">
        <f>+IF(ISNUMBER(DATA!AR86),DATA!AR86,"n/a")</f>
        <v>2.2537691492246901</v>
      </c>
      <c r="L329" s="77">
        <f>+IF(ISNUMBER(DATA!AS86),DATA!AS86,"n/a")</f>
        <v>1.7003355615874099E-2</v>
      </c>
      <c r="R329" s="66"/>
      <c r="S329" s="66"/>
      <c r="T329" s="66"/>
      <c r="U329" s="66"/>
      <c r="V329" s="66"/>
      <c r="W329" s="66"/>
      <c r="X329" s="66"/>
      <c r="Y329" s="66"/>
    </row>
    <row r="330" spans="1:25" x14ac:dyDescent="0.2">
      <c r="A330" s="75" t="s">
        <v>19</v>
      </c>
      <c r="B330" s="75" t="s">
        <v>21</v>
      </c>
      <c r="C330" s="66" t="s">
        <v>26</v>
      </c>
      <c r="D330" s="66" t="s">
        <v>288</v>
      </c>
      <c r="E330" s="87">
        <f>+IF(ISNUMBER(DATA!N87),DATA!N87,"n/a")</f>
        <v>2.6573910016422402</v>
      </c>
      <c r="F330" s="77">
        <f>+IF(ISNUMBER(DATA!O87),DATA!O87,"n/a")</f>
        <v>8.3267194133692199E-2</v>
      </c>
      <c r="G330" s="87">
        <f>+IF(ISNUMBER(DATA!X87),DATA!X87,"n/a")</f>
        <v>2.6655913642767599</v>
      </c>
      <c r="H330" s="77">
        <f>+IF(ISNUMBER(DATA!Y87),DATA!Y87,"n/a")</f>
        <v>7.5553741075741906E-2</v>
      </c>
      <c r="I330" s="87">
        <f>+IF(ISNUMBER(DATA!AH87),DATA!AH87,"n/a")</f>
        <v>2.5822847493920098</v>
      </c>
      <c r="J330" s="77">
        <f>+IF(ISNUMBER(DATA!AI87),DATA!AI87,"n/a")</f>
        <v>5.6104221750179498E-2</v>
      </c>
      <c r="K330" s="87">
        <f>+IF(ISNUMBER(DATA!AR87),DATA!AR87,"n/a")</f>
        <v>2.5136643046540601</v>
      </c>
      <c r="L330" s="77">
        <f>+IF(ISNUMBER(DATA!AS87),DATA!AS87,"n/a")</f>
        <v>2.67452559173832E-2</v>
      </c>
      <c r="R330" s="66"/>
      <c r="S330" s="66"/>
      <c r="T330" s="66"/>
      <c r="U330" s="66"/>
      <c r="V330" s="66"/>
      <c r="W330" s="66"/>
      <c r="X330" s="66"/>
      <c r="Y330" s="66"/>
    </row>
    <row r="331" spans="1:25" x14ac:dyDescent="0.2">
      <c r="A331" s="75" t="s">
        <v>19</v>
      </c>
      <c r="B331" s="75" t="s">
        <v>21</v>
      </c>
      <c r="C331" s="66" t="s">
        <v>26</v>
      </c>
      <c r="D331" s="66" t="s">
        <v>289</v>
      </c>
      <c r="E331" s="87">
        <f>+IF(ISNUMBER(DATA!N88),DATA!N88,"n/a")</f>
        <v>2.3863573587120501</v>
      </c>
      <c r="F331" s="77">
        <f>+IF(ISNUMBER(DATA!O88),DATA!O88,"n/a")</f>
        <v>1.9328621854073701E-2</v>
      </c>
      <c r="G331" s="87">
        <f>+IF(ISNUMBER(DATA!X88),DATA!X88,"n/a")</f>
        <v>2.4266988578387498</v>
      </c>
      <c r="H331" s="77">
        <f>+IF(ISNUMBER(DATA!Y88),DATA!Y88,"n/a")</f>
        <v>3.36288556199313E-2</v>
      </c>
      <c r="I331" s="87">
        <f>+IF(ISNUMBER(DATA!AH88),DATA!AH88,"n/a")</f>
        <v>2.40187935649318</v>
      </c>
      <c r="J331" s="77">
        <f>+IF(ISNUMBER(DATA!AI88),DATA!AI88,"n/a")</f>
        <v>5.0687683878549397E-2</v>
      </c>
      <c r="K331" s="87">
        <f>+IF(ISNUMBER(DATA!AR88),DATA!AR88,"n/a")</f>
        <v>2.40247958081182</v>
      </c>
      <c r="L331" s="77">
        <f>+IF(ISNUMBER(DATA!AS88),DATA!AS88,"n/a")</f>
        <v>7.2817323485983895E-2</v>
      </c>
      <c r="R331" s="66"/>
      <c r="S331" s="66"/>
      <c r="T331" s="66"/>
      <c r="U331" s="66"/>
      <c r="V331" s="66"/>
      <c r="W331" s="66"/>
      <c r="X331" s="66"/>
      <c r="Y331" s="66"/>
    </row>
    <row r="332" spans="1:25" x14ac:dyDescent="0.2">
      <c r="A332" s="75" t="s">
        <v>19</v>
      </c>
      <c r="B332" s="75" t="s">
        <v>21</v>
      </c>
      <c r="C332" s="66" t="s">
        <v>26</v>
      </c>
      <c r="D332" s="66" t="s">
        <v>290</v>
      </c>
      <c r="E332" s="87">
        <f>+IF(ISNUMBER(DATA!N89),DATA!N89,"n/a")</f>
        <v>2.3421925390927401</v>
      </c>
      <c r="F332" s="77">
        <f>+IF(ISNUMBER(DATA!O89),DATA!O89,"n/a")</f>
        <v>3.1610207610359799E-2</v>
      </c>
      <c r="G332" s="87">
        <f>+IF(ISNUMBER(DATA!X89),DATA!X89,"n/a")</f>
        <v>2.3679462326798402</v>
      </c>
      <c r="H332" s="77">
        <f>+IF(ISNUMBER(DATA!Y89),DATA!Y89,"n/a")</f>
        <v>1.43216619958657E-2</v>
      </c>
      <c r="I332" s="87">
        <f>+IF(ISNUMBER(DATA!AH89),DATA!AH89,"n/a")</f>
        <v>2.3609059770499501</v>
      </c>
      <c r="J332" s="77">
        <f>+IF(ISNUMBER(DATA!AI89),DATA!AI89,"n/a")</f>
        <v>2.3275899328136201E-2</v>
      </c>
      <c r="K332" s="87">
        <f>+IF(ISNUMBER(DATA!AR89),DATA!AR89,"n/a")</f>
        <v>2.3446803882178502</v>
      </c>
      <c r="L332" s="77">
        <f>+IF(ISNUMBER(DATA!AS89),DATA!AS89,"n/a")</f>
        <v>1.8540567529204001E-2</v>
      </c>
      <c r="R332" s="66"/>
      <c r="S332" s="66"/>
      <c r="T332" s="66"/>
      <c r="U332" s="66"/>
      <c r="V332" s="66"/>
      <c r="W332" s="66"/>
      <c r="X332" s="66"/>
      <c r="Y332" s="66"/>
    </row>
    <row r="333" spans="1:25" x14ac:dyDescent="0.2">
      <c r="A333" s="75" t="s">
        <v>19</v>
      </c>
      <c r="B333" s="75" t="s">
        <v>21</v>
      </c>
      <c r="C333" s="66" t="s">
        <v>26</v>
      </c>
      <c r="D333" s="66" t="s">
        <v>291</v>
      </c>
      <c r="E333" s="87">
        <f>+IF(ISNUMBER(DATA!N90),DATA!N90,"n/a")</f>
        <v>2.5545133640241402</v>
      </c>
      <c r="F333" s="77">
        <f>+IF(ISNUMBER(DATA!O90),DATA!O90,"n/a")</f>
        <v>2.86108107487754E-2</v>
      </c>
      <c r="G333" s="87">
        <f>+IF(ISNUMBER(DATA!X90),DATA!X90,"n/a")</f>
        <v>2.5533612905271399</v>
      </c>
      <c r="H333" s="77">
        <f>+IF(ISNUMBER(DATA!Y90),DATA!Y90,"n/a")</f>
        <v>2.75745693665213E-2</v>
      </c>
      <c r="I333" s="87">
        <f>+IF(ISNUMBER(DATA!AH90),DATA!AH90,"n/a")</f>
        <v>2.5039498802976601</v>
      </c>
      <c r="J333" s="77">
        <f>+IF(ISNUMBER(DATA!AI90),DATA!AI90,"n/a")</f>
        <v>1.42078655997012E-2</v>
      </c>
      <c r="K333" s="87">
        <f>+IF(ISNUMBER(DATA!AR90),DATA!AR90,"n/a")</f>
        <v>2.4615125797651598</v>
      </c>
      <c r="L333" s="77">
        <f>+IF(ISNUMBER(DATA!AS90),DATA!AS90,"n/a")</f>
        <v>1.2107979386297501E-2</v>
      </c>
      <c r="R333" s="66"/>
      <c r="S333" s="66"/>
      <c r="T333" s="66"/>
      <c r="U333" s="66"/>
      <c r="V333" s="66"/>
      <c r="W333" s="66"/>
      <c r="X333" s="66"/>
      <c r="Y333" s="66"/>
    </row>
    <row r="334" spans="1:25" x14ac:dyDescent="0.2">
      <c r="A334" s="75" t="s">
        <v>19</v>
      </c>
      <c r="B334" s="75" t="s">
        <v>21</v>
      </c>
      <c r="C334" s="66" t="s">
        <v>26</v>
      </c>
      <c r="D334" s="66" t="s">
        <v>292</v>
      </c>
      <c r="E334" s="87">
        <f>+IF(ISNUMBER(DATA!N91),DATA!N91,"n/a")</f>
        <v>2.3610732798429801</v>
      </c>
      <c r="F334" s="77">
        <f>+IF(ISNUMBER(DATA!O91),DATA!O91,"n/a")</f>
        <v>2.12606389477831E-2</v>
      </c>
      <c r="G334" s="87">
        <f>+IF(ISNUMBER(DATA!X91),DATA!X91,"n/a")</f>
        <v>2.3598133649250799</v>
      </c>
      <c r="H334" s="77">
        <f>+IF(ISNUMBER(DATA!Y91),DATA!Y91,"n/a")</f>
        <v>1.05944168959977E-2</v>
      </c>
      <c r="I334" s="87">
        <f>+IF(ISNUMBER(DATA!AH91),DATA!AH91,"n/a")</f>
        <v>2.32348874618559</v>
      </c>
      <c r="J334" s="77">
        <f>+IF(ISNUMBER(DATA!AI91),DATA!AI91,"n/a")</f>
        <v>3.48923446247245E-3</v>
      </c>
      <c r="K334" s="87">
        <f>+IF(ISNUMBER(DATA!AR91),DATA!AR91,"n/a")</f>
        <v>2.2994624953446299</v>
      </c>
      <c r="L334" s="77">
        <f>+IF(ISNUMBER(DATA!AS91),DATA!AS91,"n/a")</f>
        <v>-2.4686647329464E-2</v>
      </c>
      <c r="R334" s="66"/>
      <c r="S334" s="66"/>
      <c r="T334" s="66"/>
      <c r="U334" s="66"/>
      <c r="V334" s="66"/>
      <c r="W334" s="66"/>
      <c r="X334" s="66"/>
      <c r="Y334" s="66"/>
    </row>
    <row r="335" spans="1:25" x14ac:dyDescent="0.2">
      <c r="A335" s="75" t="s">
        <v>19</v>
      </c>
      <c r="B335" s="75" t="s">
        <v>21</v>
      </c>
      <c r="C335" s="66" t="s">
        <v>26</v>
      </c>
      <c r="D335" s="66" t="s">
        <v>293</v>
      </c>
      <c r="E335" s="87">
        <f>+IF(ISNUMBER(DATA!N92),DATA!N92,"n/a")</f>
        <v>2.5871226974527302</v>
      </c>
      <c r="F335" s="77">
        <f>+IF(ISNUMBER(DATA!O92),DATA!O92,"n/a")</f>
        <v>2.0555934147268699E-2</v>
      </c>
      <c r="G335" s="87">
        <f>+IF(ISNUMBER(DATA!X92),DATA!X92,"n/a")</f>
        <v>2.6047113743268002</v>
      </c>
      <c r="H335" s="77">
        <f>+IF(ISNUMBER(DATA!Y92),DATA!Y92,"n/a")</f>
        <v>5.1292746011316103E-3</v>
      </c>
      <c r="I335" s="87">
        <f>+IF(ISNUMBER(DATA!AH92),DATA!AH92,"n/a")</f>
        <v>2.51727502983963</v>
      </c>
      <c r="J335" s="77">
        <f>+IF(ISNUMBER(DATA!AI92),DATA!AI92,"n/a")</f>
        <v>1.86544430014574E-2</v>
      </c>
      <c r="K335" s="87">
        <f>+IF(ISNUMBER(DATA!AR92),DATA!AR92,"n/a")</f>
        <v>2.5053020436570499</v>
      </c>
      <c r="L335" s="77">
        <f>+IF(ISNUMBER(DATA!AS92),DATA!AS92,"n/a")</f>
        <v>5.91731159162825E-2</v>
      </c>
      <c r="R335" s="66"/>
      <c r="S335" s="66"/>
      <c r="T335" s="66"/>
      <c r="U335" s="66"/>
      <c r="V335" s="66"/>
      <c r="W335" s="66"/>
      <c r="X335" s="66"/>
      <c r="Y335" s="66"/>
    </row>
    <row r="336" spans="1:25" x14ac:dyDescent="0.2">
      <c r="A336" s="75" t="s">
        <v>19</v>
      </c>
      <c r="B336" s="75" t="s">
        <v>21</v>
      </c>
      <c r="C336" s="66" t="s">
        <v>26</v>
      </c>
      <c r="D336" s="66" t="s">
        <v>294</v>
      </c>
      <c r="E336" s="87">
        <f>+IF(ISNUMBER(DATA!N93),DATA!N93,"n/a")</f>
        <v>2.41158816728576</v>
      </c>
      <c r="F336" s="77">
        <f>+IF(ISNUMBER(DATA!O93),DATA!O93,"n/a")</f>
        <v>3.33429283289053E-2</v>
      </c>
      <c r="G336" s="87">
        <f>+IF(ISNUMBER(DATA!X93),DATA!X93,"n/a")</f>
        <v>2.4276008152829398</v>
      </c>
      <c r="H336" s="77">
        <f>+IF(ISNUMBER(DATA!Y93),DATA!Y93,"n/a")</f>
        <v>4.4584726685919802E-3</v>
      </c>
      <c r="I336" s="87">
        <f>+IF(ISNUMBER(DATA!AH93),DATA!AH93,"n/a")</f>
        <v>2.41508466857805</v>
      </c>
      <c r="J336" s="77">
        <f>+IF(ISNUMBER(DATA!AI93),DATA!AI93,"n/a")</f>
        <v>1.1272838005454E-2</v>
      </c>
      <c r="K336" s="87">
        <f>+IF(ISNUMBER(DATA!AR93),DATA!AR93,"n/a")</f>
        <v>2.4016071849477001</v>
      </c>
      <c r="L336" s="77">
        <f>+IF(ISNUMBER(DATA!AS93),DATA!AS93,"n/a")</f>
        <v>1.09068495894487E-2</v>
      </c>
      <c r="R336" s="66"/>
      <c r="S336" s="66"/>
      <c r="T336" s="66"/>
      <c r="U336" s="66"/>
      <c r="V336" s="66"/>
      <c r="W336" s="66"/>
      <c r="X336" s="66"/>
      <c r="Y336" s="66"/>
    </row>
    <row r="337" spans="1:25" x14ac:dyDescent="0.2">
      <c r="A337" s="75" t="s">
        <v>19</v>
      </c>
      <c r="B337" s="75" t="s">
        <v>21</v>
      </c>
      <c r="C337" s="66" t="s">
        <v>26</v>
      </c>
      <c r="D337" s="66" t="s">
        <v>295</v>
      </c>
      <c r="E337" s="87">
        <f>+IF(ISNUMBER(DATA!N94),DATA!N94,"n/a")</f>
        <v>2.1017597243222101</v>
      </c>
      <c r="F337" s="77">
        <f>+IF(ISNUMBER(DATA!O94),DATA!O94,"n/a")</f>
        <v>0.20303639802793799</v>
      </c>
      <c r="G337" s="87">
        <f>+IF(ISNUMBER(DATA!X94),DATA!X94,"n/a")</f>
        <v>2.0032219133006199</v>
      </c>
      <c r="H337" s="77">
        <f>+IF(ISNUMBER(DATA!Y94),DATA!Y94,"n/a")</f>
        <v>6.4793539787024096E-2</v>
      </c>
      <c r="I337" s="87">
        <f>+IF(ISNUMBER(DATA!AH94),DATA!AH94,"n/a")</f>
        <v>1.9926266658009</v>
      </c>
      <c r="J337" s="77">
        <f>+IF(ISNUMBER(DATA!AI94),DATA!AI94,"n/a")</f>
        <v>3.8676963569773598E-2</v>
      </c>
      <c r="K337" s="87">
        <f>+IF(ISNUMBER(DATA!AR94),DATA!AR94,"n/a")</f>
        <v>1.9433096880237</v>
      </c>
      <c r="L337" s="77">
        <f>+IF(ISNUMBER(DATA!AS94),DATA!AS94,"n/a")</f>
        <v>2.0025684893606701E-2</v>
      </c>
      <c r="R337" s="66"/>
      <c r="S337" s="66"/>
      <c r="T337" s="66"/>
      <c r="U337" s="66"/>
      <c r="V337" s="66"/>
      <c r="W337" s="66"/>
      <c r="X337" s="66"/>
      <c r="Y337" s="66"/>
    </row>
    <row r="338" spans="1:25" x14ac:dyDescent="0.2">
      <c r="A338" s="75" t="s">
        <v>19</v>
      </c>
      <c r="B338" s="75" t="s">
        <v>21</v>
      </c>
      <c r="C338" s="66" t="s">
        <v>26</v>
      </c>
      <c r="D338" s="66" t="s">
        <v>296</v>
      </c>
      <c r="E338" s="87">
        <f>+IF(ISNUMBER(DATA!N95),DATA!N95,"n/a")</f>
        <v>1.8350709263824601</v>
      </c>
      <c r="F338" s="77">
        <f>+IF(ISNUMBER(DATA!O95),DATA!O95,"n/a")</f>
        <v>-2.5808065557058099E-2</v>
      </c>
      <c r="G338" s="87">
        <f>+IF(ISNUMBER(DATA!X95),DATA!X95,"n/a")</f>
        <v>1.8683686780150399</v>
      </c>
      <c r="H338" s="77">
        <f>+IF(ISNUMBER(DATA!Y95),DATA!Y95,"n/a")</f>
        <v>-2.4265937878451199E-2</v>
      </c>
      <c r="I338" s="87">
        <f>+IF(ISNUMBER(DATA!AH95),DATA!AH95,"n/a")</f>
        <v>1.9271411463093899</v>
      </c>
      <c r="J338" s="77">
        <f>+IF(ISNUMBER(DATA!AI95),DATA!AI95,"n/a")</f>
        <v>5.0615290555180801E-3</v>
      </c>
      <c r="K338" s="87">
        <f>+IF(ISNUMBER(DATA!AR95),DATA!AR95,"n/a")</f>
        <v>1.9106785643306801</v>
      </c>
      <c r="L338" s="77">
        <f>+IF(ISNUMBER(DATA!AS95),DATA!AS95,"n/a")</f>
        <v>1.69834523933372E-4</v>
      </c>
      <c r="R338" s="66"/>
      <c r="S338" s="66"/>
      <c r="T338" s="66"/>
      <c r="U338" s="66"/>
      <c r="V338" s="66"/>
      <c r="W338" s="66"/>
      <c r="X338" s="66"/>
      <c r="Y338" s="66"/>
    </row>
    <row r="339" spans="1:25" x14ac:dyDescent="0.2">
      <c r="A339" s="75" t="s">
        <v>19</v>
      </c>
      <c r="B339" s="75" t="s">
        <v>21</v>
      </c>
      <c r="C339" s="66" t="s">
        <v>26</v>
      </c>
      <c r="D339" s="66" t="s">
        <v>297</v>
      </c>
      <c r="E339" s="87">
        <f>+IF(ISNUMBER(DATA!N96),DATA!N96,"n/a")</f>
        <v>2.6001083875692399</v>
      </c>
      <c r="F339" s="77">
        <f>+IF(ISNUMBER(DATA!O96),DATA!O96,"n/a")</f>
        <v>3.8918781579619997E-2</v>
      </c>
      <c r="G339" s="87">
        <f>+IF(ISNUMBER(DATA!X96),DATA!X96,"n/a")</f>
        <v>2.5732206889084401</v>
      </c>
      <c r="H339" s="77">
        <f>+IF(ISNUMBER(DATA!Y96),DATA!Y96,"n/a")</f>
        <v>3.1664100534258E-4</v>
      </c>
      <c r="I339" s="87">
        <f>+IF(ISNUMBER(DATA!AH96),DATA!AH96,"n/a")</f>
        <v>2.5133698955564299</v>
      </c>
      <c r="J339" s="77">
        <f>+IF(ISNUMBER(DATA!AI96),DATA!AI96,"n/a")</f>
        <v>5.5214562355416601E-3</v>
      </c>
      <c r="K339" s="87">
        <f>+IF(ISNUMBER(DATA!AR96),DATA!AR96,"n/a")</f>
        <v>2.5085204104549002</v>
      </c>
      <c r="L339" s="77">
        <f>+IF(ISNUMBER(DATA!AS96),DATA!AS96,"n/a")</f>
        <v>3.0930853380259801E-2</v>
      </c>
      <c r="R339" s="66"/>
      <c r="S339" s="66"/>
      <c r="T339" s="66"/>
      <c r="U339" s="66"/>
      <c r="V339" s="66"/>
      <c r="W339" s="66"/>
      <c r="X339" s="66"/>
      <c r="Y339" s="66"/>
    </row>
    <row r="340" spans="1:25" x14ac:dyDescent="0.2">
      <c r="A340" s="75" t="s">
        <v>19</v>
      </c>
      <c r="B340" s="75" t="s">
        <v>21</v>
      </c>
      <c r="C340" s="66" t="s">
        <v>26</v>
      </c>
      <c r="D340" s="66" t="s">
        <v>298</v>
      </c>
      <c r="E340" s="87">
        <f>+IF(ISNUMBER(DATA!N97),DATA!N97,"n/a")</f>
        <v>2.48131366983583</v>
      </c>
      <c r="F340" s="77">
        <f>+IF(ISNUMBER(DATA!O97),DATA!O97,"n/a")</f>
        <v>1.30735071048909E-2</v>
      </c>
      <c r="G340" s="87">
        <f>+IF(ISNUMBER(DATA!X97),DATA!X97,"n/a")</f>
        <v>2.5212692124816298</v>
      </c>
      <c r="H340" s="77">
        <f>+IF(ISNUMBER(DATA!Y97),DATA!Y97,"n/a")</f>
        <v>2.7170315086661401E-2</v>
      </c>
      <c r="I340" s="87">
        <f>+IF(ISNUMBER(DATA!AH97),DATA!AH97,"n/a")</f>
        <v>2.5171895852571602</v>
      </c>
      <c r="J340" s="77">
        <f>+IF(ISNUMBER(DATA!AI97),DATA!AI97,"n/a")</f>
        <v>3.3235678904222903E-2</v>
      </c>
      <c r="K340" s="87">
        <f>+IF(ISNUMBER(DATA!AR97),DATA!AR97,"n/a")</f>
        <v>2.4995300175030599</v>
      </c>
      <c r="L340" s="77">
        <f>+IF(ISNUMBER(DATA!AS97),DATA!AS97,"n/a")</f>
        <v>3.0936974128501299E-2</v>
      </c>
      <c r="R340" s="66"/>
      <c r="S340" s="66"/>
      <c r="T340" s="66"/>
      <c r="U340" s="66"/>
      <c r="V340" s="66"/>
      <c r="W340" s="66"/>
      <c r="X340" s="66"/>
      <c r="Y340" s="66"/>
    </row>
    <row r="341" spans="1:25" x14ac:dyDescent="0.2">
      <c r="A341" s="75" t="s">
        <v>19</v>
      </c>
      <c r="B341" s="75" t="s">
        <v>21</v>
      </c>
      <c r="C341" s="66" t="s">
        <v>26</v>
      </c>
      <c r="D341" s="66" t="s">
        <v>299</v>
      </c>
      <c r="E341" s="87">
        <f>+IF(ISNUMBER(DATA!N98),DATA!N98,"n/a")</f>
        <v>2.5089490069001199</v>
      </c>
      <c r="F341" s="77">
        <f>+IF(ISNUMBER(DATA!O98),DATA!O98,"n/a")</f>
        <v>-2.1433303599843901E-2</v>
      </c>
      <c r="G341" s="87">
        <f>+IF(ISNUMBER(DATA!X98),DATA!X98,"n/a")</f>
        <v>2.7064782388347299</v>
      </c>
      <c r="H341" s="77">
        <f>+IF(ISNUMBER(DATA!Y98),DATA!Y98,"n/a")</f>
        <v>-1.57186182953176E-2</v>
      </c>
      <c r="I341" s="87">
        <f>+IF(ISNUMBER(DATA!AH98),DATA!AH98,"n/a")</f>
        <v>2.5907888469642102</v>
      </c>
      <c r="J341" s="77">
        <f>+IF(ISNUMBER(DATA!AI98),DATA!AI98,"n/a")</f>
        <v>-1.1392091722588199E-2</v>
      </c>
      <c r="K341" s="87">
        <f>+IF(ISNUMBER(DATA!AR98),DATA!AR98,"n/a")</f>
        <v>2.56192249785017</v>
      </c>
      <c r="L341" s="77">
        <f>+IF(ISNUMBER(DATA!AS98),DATA!AS98,"n/a")</f>
        <v>-2.5228206918978101E-3</v>
      </c>
      <c r="R341" s="66"/>
      <c r="S341" s="66"/>
      <c r="T341" s="66"/>
      <c r="U341" s="66"/>
      <c r="V341" s="66"/>
      <c r="W341" s="66"/>
      <c r="X341" s="66"/>
      <c r="Y341" s="66"/>
    </row>
    <row r="342" spans="1:25" x14ac:dyDescent="0.2">
      <c r="A342" s="75" t="s">
        <v>19</v>
      </c>
      <c r="B342" s="75" t="s">
        <v>21</v>
      </c>
      <c r="C342" s="66" t="s">
        <v>26</v>
      </c>
      <c r="D342" s="66" t="s">
        <v>300</v>
      </c>
      <c r="E342" s="87">
        <f>+IF(ISNUMBER(DATA!N99),DATA!N99,"n/a")</f>
        <v>2.4264646224049402</v>
      </c>
      <c r="F342" s="77">
        <f>+IF(ISNUMBER(DATA!O99),DATA!O99,"n/a")</f>
        <v>1.24643301485069E-2</v>
      </c>
      <c r="G342" s="87">
        <f>+IF(ISNUMBER(DATA!X99),DATA!X99,"n/a")</f>
        <v>2.3571569526299698</v>
      </c>
      <c r="H342" s="77">
        <f>+IF(ISNUMBER(DATA!Y99),DATA!Y99,"n/a")</f>
        <v>-1.3007940885678901E-2</v>
      </c>
      <c r="I342" s="87">
        <f>+IF(ISNUMBER(DATA!AH99),DATA!AH99,"n/a")</f>
        <v>2.3329187049921498</v>
      </c>
      <c r="J342" s="77">
        <f>+IF(ISNUMBER(DATA!AI99),DATA!AI99,"n/a")</f>
        <v>-1.5589648333414301E-2</v>
      </c>
      <c r="K342" s="87">
        <f>+IF(ISNUMBER(DATA!AR99),DATA!AR99,"n/a")</f>
        <v>2.35209654770946</v>
      </c>
      <c r="L342" s="77">
        <f>+IF(ISNUMBER(DATA!AS99),DATA!AS99,"n/a")</f>
        <v>-2.3919037969407802E-3</v>
      </c>
      <c r="R342" s="66"/>
      <c r="S342" s="66"/>
      <c r="T342" s="66"/>
      <c r="U342" s="66"/>
      <c r="V342" s="66"/>
      <c r="W342" s="66"/>
      <c r="X342" s="66"/>
      <c r="Y342" s="66"/>
    </row>
    <row r="343" spans="1:25" x14ac:dyDescent="0.2">
      <c r="A343" s="75" t="s">
        <v>19</v>
      </c>
      <c r="B343" s="75" t="s">
        <v>21</v>
      </c>
      <c r="C343" s="66" t="s">
        <v>26</v>
      </c>
      <c r="D343" s="66" t="s">
        <v>301</v>
      </c>
      <c r="E343" s="87">
        <f>+IF(ISNUMBER(DATA!N100),DATA!N100,"n/a")</f>
        <v>2.5624237381813102</v>
      </c>
      <c r="F343" s="77">
        <f>+IF(ISNUMBER(DATA!O100),DATA!O100,"n/a")</f>
        <v>3.8680235287754799E-2</v>
      </c>
      <c r="G343" s="87">
        <f>+IF(ISNUMBER(DATA!X100),DATA!X100,"n/a")</f>
        <v>2.55178819242568</v>
      </c>
      <c r="H343" s="77">
        <f>+IF(ISNUMBER(DATA!Y100),DATA!Y100,"n/a")</f>
        <v>6.3295392478023398E-3</v>
      </c>
      <c r="I343" s="87">
        <f>+IF(ISNUMBER(DATA!AH100),DATA!AH100,"n/a")</f>
        <v>2.5211846629552199</v>
      </c>
      <c r="J343" s="77">
        <f>+IF(ISNUMBER(DATA!AI100),DATA!AI100,"n/a")</f>
        <v>2.0575060094726101E-2</v>
      </c>
      <c r="K343" s="87">
        <f>+IF(ISNUMBER(DATA!AR100),DATA!AR100,"n/a")</f>
        <v>2.5310281464630102</v>
      </c>
      <c r="L343" s="77">
        <f>+IF(ISNUMBER(DATA!AS100),DATA!AS100,"n/a")</f>
        <v>3.90931085144837E-2</v>
      </c>
      <c r="R343" s="66"/>
      <c r="S343" s="66"/>
      <c r="T343" s="66"/>
      <c r="U343" s="66"/>
      <c r="V343" s="66"/>
      <c r="W343" s="66"/>
      <c r="X343" s="66"/>
      <c r="Y343" s="66"/>
    </row>
    <row r="344" spans="1:25" x14ac:dyDescent="0.2">
      <c r="A344" s="75" t="s">
        <v>19</v>
      </c>
      <c r="B344" s="75" t="s">
        <v>21</v>
      </c>
      <c r="C344" s="66" t="s">
        <v>26</v>
      </c>
      <c r="D344" s="66" t="s">
        <v>302</v>
      </c>
      <c r="E344" s="87">
        <f>+IF(ISNUMBER(DATA!N101),DATA!N101,"n/a")</f>
        <v>2.3880471239210102</v>
      </c>
      <c r="F344" s="77">
        <f>+IF(ISNUMBER(DATA!O101),DATA!O101,"n/a")</f>
        <v>3.8033313292171203E-2</v>
      </c>
      <c r="G344" s="87">
        <f>+IF(ISNUMBER(DATA!X101),DATA!X101,"n/a")</f>
        <v>2.4081079762799198</v>
      </c>
      <c r="H344" s="77">
        <f>+IF(ISNUMBER(DATA!Y101),DATA!Y101,"n/a")</f>
        <v>1.5615477924411101E-2</v>
      </c>
      <c r="I344" s="87">
        <f>+IF(ISNUMBER(DATA!AH101),DATA!AH101,"n/a")</f>
        <v>2.3977890838704599</v>
      </c>
      <c r="J344" s="77">
        <f>+IF(ISNUMBER(DATA!AI101),DATA!AI101,"n/a")</f>
        <v>2.1833306404048399E-2</v>
      </c>
      <c r="K344" s="87">
        <f>+IF(ISNUMBER(DATA!AR101),DATA!AR101,"n/a")</f>
        <v>2.3808306227210299</v>
      </c>
      <c r="L344" s="77">
        <f>+IF(ISNUMBER(DATA!AS101),DATA!AS101,"n/a")</f>
        <v>2.1391602300480601E-2</v>
      </c>
      <c r="R344" s="66"/>
      <c r="S344" s="66"/>
      <c r="T344" s="66"/>
      <c r="U344" s="66"/>
      <c r="V344" s="66"/>
      <c r="W344" s="66"/>
      <c r="X344" s="66"/>
      <c r="Y344" s="66"/>
    </row>
    <row r="345" spans="1:25" x14ac:dyDescent="0.2">
      <c r="A345" s="75" t="s">
        <v>19</v>
      </c>
      <c r="B345" s="75" t="s">
        <v>21</v>
      </c>
      <c r="C345" s="66" t="s">
        <v>26</v>
      </c>
      <c r="D345" s="66" t="s">
        <v>303</v>
      </c>
      <c r="E345" s="87">
        <f>+IF(ISNUMBER(DATA!N102),DATA!N102,"n/a")</f>
        <v>2.3764087733392101</v>
      </c>
      <c r="F345" s="77">
        <f>+IF(ISNUMBER(DATA!O102),DATA!O102,"n/a")</f>
        <v>1.19544632283756E-2</v>
      </c>
      <c r="G345" s="87">
        <f>+IF(ISNUMBER(DATA!X102),DATA!X102,"n/a")</f>
        <v>2.4823745844784</v>
      </c>
      <c r="H345" s="77">
        <f>+IF(ISNUMBER(DATA!Y102),DATA!Y102,"n/a")</f>
        <v>1.7056866488701701E-2</v>
      </c>
      <c r="I345" s="87">
        <f>+IF(ISNUMBER(DATA!AH102),DATA!AH102,"n/a")</f>
        <v>2.4600708840129499</v>
      </c>
      <c r="J345" s="77">
        <f>+IF(ISNUMBER(DATA!AI102),DATA!AI102,"n/a")</f>
        <v>3.1756126425309901E-2</v>
      </c>
      <c r="K345" s="87">
        <f>+IF(ISNUMBER(DATA!AR102),DATA!AR102,"n/a")</f>
        <v>2.4794062956201302</v>
      </c>
      <c r="L345" s="77">
        <f>+IF(ISNUMBER(DATA!AS102),DATA!AS102,"n/a")</f>
        <v>6.3292751602606098E-2</v>
      </c>
      <c r="R345" s="66"/>
      <c r="S345" s="66"/>
      <c r="T345" s="66"/>
      <c r="U345" s="66"/>
      <c r="V345" s="66"/>
      <c r="W345" s="66"/>
      <c r="X345" s="66"/>
      <c r="Y345" s="66"/>
    </row>
    <row r="346" spans="1:25" x14ac:dyDescent="0.2">
      <c r="A346" s="75" t="s">
        <v>19</v>
      </c>
      <c r="B346" s="75" t="s">
        <v>21</v>
      </c>
      <c r="C346" s="66" t="s">
        <v>26</v>
      </c>
      <c r="D346" s="66" t="s">
        <v>304</v>
      </c>
      <c r="E346" s="87">
        <f>+IF(ISNUMBER(DATA!N103),DATA!N103,"n/a")</f>
        <v>2.34095334185068</v>
      </c>
      <c r="F346" s="77">
        <f>+IF(ISNUMBER(DATA!O103),DATA!O103,"n/a")</f>
        <v>-8.1679116094657504E-3</v>
      </c>
      <c r="G346" s="87">
        <f>+IF(ISNUMBER(DATA!X103),DATA!X103,"n/a")</f>
        <v>2.39461334676517</v>
      </c>
      <c r="H346" s="77">
        <f>+IF(ISNUMBER(DATA!Y103),DATA!Y103,"n/a")</f>
        <v>2.4663192025299601E-3</v>
      </c>
      <c r="I346" s="87">
        <f>+IF(ISNUMBER(DATA!AH103),DATA!AH103,"n/a")</f>
        <v>2.3418810686306699</v>
      </c>
      <c r="J346" s="77">
        <f>+IF(ISNUMBER(DATA!AI103),DATA!AI103,"n/a")</f>
        <v>7.7025801080677595E-4</v>
      </c>
      <c r="K346" s="87">
        <f>+IF(ISNUMBER(DATA!AR103),DATA!AR103,"n/a")</f>
        <v>2.3339942107802498</v>
      </c>
      <c r="L346" s="77">
        <f>+IF(ISNUMBER(DATA!AS103),DATA!AS103,"n/a")</f>
        <v>4.8858357156167601E-3</v>
      </c>
      <c r="R346" s="66"/>
      <c r="S346" s="66"/>
      <c r="T346" s="66"/>
      <c r="U346" s="66"/>
      <c r="V346" s="66"/>
      <c r="W346" s="66"/>
      <c r="X346" s="66"/>
      <c r="Y346" s="66"/>
    </row>
    <row r="347" spans="1:25" x14ac:dyDescent="0.2">
      <c r="A347" s="75" t="s">
        <v>19</v>
      </c>
      <c r="B347" s="75" t="s">
        <v>21</v>
      </c>
      <c r="C347" s="66" t="s">
        <v>26</v>
      </c>
      <c r="D347" s="66" t="s">
        <v>305</v>
      </c>
      <c r="E347" s="87">
        <f>+IF(ISNUMBER(DATA!N104),DATA!N104,"n/a")</f>
        <v>2.5035236253691</v>
      </c>
      <c r="F347" s="77">
        <f>+IF(ISNUMBER(DATA!O104),DATA!O104,"n/a")</f>
        <v>9.5758078650558007E-2</v>
      </c>
      <c r="G347" s="87">
        <f>+IF(ISNUMBER(DATA!X104),DATA!X104,"n/a")</f>
        <v>2.5322290016913498</v>
      </c>
      <c r="H347" s="77">
        <f>+IF(ISNUMBER(DATA!Y104),DATA!Y104,"n/a")</f>
        <v>0.107097585245193</v>
      </c>
      <c r="I347" s="87">
        <f>+IF(ISNUMBER(DATA!AH104),DATA!AH104,"n/a")</f>
        <v>2.4747684487155399</v>
      </c>
      <c r="J347" s="77">
        <f>+IF(ISNUMBER(DATA!AI104),DATA!AI104,"n/a")</f>
        <v>9.23657290815314E-2</v>
      </c>
      <c r="K347" s="87">
        <f>+IF(ISNUMBER(DATA!AR104),DATA!AR104,"n/a")</f>
        <v>2.3769820245883402</v>
      </c>
      <c r="L347" s="77">
        <f>+IF(ISNUMBER(DATA!AS104),DATA!AS104,"n/a")</f>
        <v>5.9118373574348397E-2</v>
      </c>
      <c r="R347" s="66"/>
      <c r="S347" s="66"/>
      <c r="T347" s="66"/>
      <c r="U347" s="66"/>
      <c r="V347" s="66"/>
      <c r="W347" s="66"/>
      <c r="X347" s="66"/>
      <c r="Y347" s="66"/>
    </row>
    <row r="348" spans="1:25" x14ac:dyDescent="0.2">
      <c r="A348" s="75" t="s">
        <v>19</v>
      </c>
      <c r="B348" s="75" t="s">
        <v>21</v>
      </c>
      <c r="C348" s="66" t="s">
        <v>26</v>
      </c>
      <c r="D348" s="66" t="s">
        <v>306</v>
      </c>
      <c r="E348" s="87">
        <f>+IF(ISNUMBER(DATA!N105),DATA!N105,"n/a")</f>
        <v>2.4167621798475198</v>
      </c>
      <c r="F348" s="77">
        <f>+IF(ISNUMBER(DATA!O105),DATA!O105,"n/a")</f>
        <v>7.14072644514053E-2</v>
      </c>
      <c r="G348" s="87">
        <f>+IF(ISNUMBER(DATA!X105),DATA!X105,"n/a")</f>
        <v>2.2952095165367101</v>
      </c>
      <c r="H348" s="77">
        <f>+IF(ISNUMBER(DATA!Y105),DATA!Y105,"n/a")</f>
        <v>-1.2368839147499601E-2</v>
      </c>
      <c r="I348" s="87">
        <f>+IF(ISNUMBER(DATA!AH105),DATA!AH105,"n/a")</f>
        <v>2.3037568956849301</v>
      </c>
      <c r="J348" s="77">
        <f>+IF(ISNUMBER(DATA!AI105),DATA!AI105,"n/a")</f>
        <v>4.5575045794020802E-2</v>
      </c>
      <c r="K348" s="87">
        <f>+IF(ISNUMBER(DATA!AR105),DATA!AR105,"n/a")</f>
        <v>2.4078785052424898</v>
      </c>
      <c r="L348" s="77">
        <f>+IF(ISNUMBER(DATA!AS105),DATA!AS105,"n/a")</f>
        <v>6.2183095845122001E-2</v>
      </c>
      <c r="R348" s="66"/>
      <c r="S348" s="66"/>
      <c r="T348" s="66"/>
      <c r="U348" s="66"/>
      <c r="V348" s="66"/>
      <c r="W348" s="66"/>
      <c r="X348" s="66"/>
      <c r="Y348" s="66"/>
    </row>
    <row r="349" spans="1:25" x14ac:dyDescent="0.2">
      <c r="A349" s="75" t="s">
        <v>19</v>
      </c>
      <c r="B349" s="75" t="s">
        <v>21</v>
      </c>
      <c r="C349" s="66" t="s">
        <v>26</v>
      </c>
      <c r="D349" s="66" t="s">
        <v>307</v>
      </c>
      <c r="E349" s="87">
        <f>+IF(ISNUMBER(DATA!N106),DATA!N106,"n/a")</f>
        <v>2.01216166072179</v>
      </c>
      <c r="F349" s="77">
        <f>+IF(ISNUMBER(DATA!O106),DATA!O106,"n/a")</f>
        <v>6.7696131332998496E-2</v>
      </c>
      <c r="G349" s="87">
        <f>+IF(ISNUMBER(DATA!X106),DATA!X106,"n/a")</f>
        <v>2.0398307482384301</v>
      </c>
      <c r="H349" s="77">
        <f>+IF(ISNUMBER(DATA!Y106),DATA!Y106,"n/a")</f>
        <v>7.7284541757866906E-2</v>
      </c>
      <c r="I349" s="87">
        <f>+IF(ISNUMBER(DATA!AH106),DATA!AH106,"n/a")</f>
        <v>1.9970948184833099</v>
      </c>
      <c r="J349" s="77">
        <f>+IF(ISNUMBER(DATA!AI106),DATA!AI106,"n/a")</f>
        <v>5.7500105861766002E-2</v>
      </c>
      <c r="K349" s="87">
        <f>+IF(ISNUMBER(DATA!AR106),DATA!AR106,"n/a")</f>
        <v>1.9555668659474801</v>
      </c>
      <c r="L349" s="77">
        <f>+IF(ISNUMBER(DATA!AS106),DATA!AS106,"n/a")</f>
        <v>-1.6539919090865399E-2</v>
      </c>
      <c r="R349" s="66"/>
      <c r="S349" s="66"/>
      <c r="T349" s="66"/>
      <c r="U349" s="66"/>
      <c r="V349" s="66"/>
      <c r="W349" s="66"/>
      <c r="X349" s="66"/>
      <c r="Y349" s="66"/>
    </row>
    <row r="350" spans="1:25" x14ac:dyDescent="0.2">
      <c r="A350" s="75" t="s">
        <v>19</v>
      </c>
      <c r="B350" s="75" t="s">
        <v>21</v>
      </c>
      <c r="C350" s="66" t="s">
        <v>26</v>
      </c>
      <c r="D350" s="66" t="s">
        <v>308</v>
      </c>
      <c r="E350" s="87">
        <f>+IF(ISNUMBER(DATA!N107),DATA!N107,"n/a")</f>
        <v>2.3041112137503399</v>
      </c>
      <c r="F350" s="77">
        <f>+IF(ISNUMBER(DATA!O107),DATA!O107,"n/a")</f>
        <v>4.2227655811024802E-3</v>
      </c>
      <c r="G350" s="87">
        <f>+IF(ISNUMBER(DATA!X107),DATA!X107,"n/a")</f>
        <v>2.3155469805775599</v>
      </c>
      <c r="H350" s="77">
        <f>+IF(ISNUMBER(DATA!Y107),DATA!Y107,"n/a")</f>
        <v>9.3112799813010599E-3</v>
      </c>
      <c r="I350" s="87">
        <f>+IF(ISNUMBER(DATA!AH107),DATA!AH107,"n/a")</f>
        <v>2.3047144923027001</v>
      </c>
      <c r="J350" s="77">
        <f>+IF(ISNUMBER(DATA!AI107),DATA!AI107,"n/a")</f>
        <v>2.0481881229012799E-2</v>
      </c>
      <c r="K350" s="87">
        <f>+IF(ISNUMBER(DATA!AR107),DATA!AR107,"n/a")</f>
        <v>2.29597079919952</v>
      </c>
      <c r="L350" s="77">
        <f>+IF(ISNUMBER(DATA!AS107),DATA!AS107,"n/a")</f>
        <v>9.8990051120322609E-3</v>
      </c>
      <c r="R350" s="66"/>
      <c r="S350" s="66"/>
      <c r="T350" s="66"/>
      <c r="U350" s="66"/>
      <c r="V350" s="66"/>
      <c r="W350" s="66"/>
      <c r="X350" s="66"/>
      <c r="Y350" s="66"/>
    </row>
    <row r="351" spans="1:25" x14ac:dyDescent="0.2">
      <c r="A351" s="75" t="s">
        <v>19</v>
      </c>
      <c r="B351" s="75" t="s">
        <v>21</v>
      </c>
      <c r="C351" s="66" t="s">
        <v>26</v>
      </c>
      <c r="D351" s="66" t="s">
        <v>309</v>
      </c>
      <c r="E351" s="87">
        <f>+IF(ISNUMBER(DATA!N108),DATA!N108,"n/a")</f>
        <v>2.3083217847504001</v>
      </c>
      <c r="F351" s="77">
        <f>+IF(ISNUMBER(DATA!O108),DATA!O108,"n/a")</f>
        <v>3.6445089104495003E-2</v>
      </c>
      <c r="G351" s="87">
        <f>+IF(ISNUMBER(DATA!X108),DATA!X108,"n/a")</f>
        <v>2.3161954992483502</v>
      </c>
      <c r="H351" s="77">
        <f>+IF(ISNUMBER(DATA!Y108),DATA!Y108,"n/a")</f>
        <v>4.3139947333778503E-2</v>
      </c>
      <c r="I351" s="87">
        <f>+IF(ISNUMBER(DATA!AH108),DATA!AH108,"n/a")</f>
        <v>2.3035420174096299</v>
      </c>
      <c r="J351" s="77">
        <f>+IF(ISNUMBER(DATA!AI108),DATA!AI108,"n/a")</f>
        <v>4.8785868809232399E-2</v>
      </c>
      <c r="K351" s="87">
        <f>+IF(ISNUMBER(DATA!AR108),DATA!AR108,"n/a")</f>
        <v>2.27979908036207</v>
      </c>
      <c r="L351" s="77">
        <f>+IF(ISNUMBER(DATA!AS108),DATA!AS108,"n/a")</f>
        <v>3.4337011873172597E-2</v>
      </c>
      <c r="R351" s="66"/>
      <c r="S351" s="66"/>
      <c r="T351" s="66"/>
      <c r="U351" s="66"/>
      <c r="V351" s="66"/>
      <c r="W351" s="66"/>
      <c r="X351" s="66"/>
      <c r="Y351" s="66"/>
    </row>
    <row r="352" spans="1:25" x14ac:dyDescent="0.2">
      <c r="A352" s="75" t="s">
        <v>19</v>
      </c>
      <c r="B352" s="75" t="s">
        <v>21</v>
      </c>
      <c r="C352" s="66" t="s">
        <v>26</v>
      </c>
      <c r="D352" s="66" t="s">
        <v>310</v>
      </c>
      <c r="E352" s="87">
        <f>+IF(ISNUMBER(DATA!N109),DATA!N109,"n/a")</f>
        <v>2.39264294937928</v>
      </c>
      <c r="F352" s="77">
        <f>+IF(ISNUMBER(DATA!O109),DATA!O109,"n/a")</f>
        <v>4.3595573413467599E-2</v>
      </c>
      <c r="G352" s="87">
        <f>+IF(ISNUMBER(DATA!X109),DATA!X109,"n/a")</f>
        <v>2.4318234630847702</v>
      </c>
      <c r="H352" s="77">
        <f>+IF(ISNUMBER(DATA!Y109),DATA!Y109,"n/a")</f>
        <v>7.1918753340023997E-2</v>
      </c>
      <c r="I352" s="87">
        <f>+IF(ISNUMBER(DATA!AH109),DATA!AH109,"n/a")</f>
        <v>2.4183336293964599</v>
      </c>
      <c r="J352" s="77">
        <f>+IF(ISNUMBER(DATA!AI109),DATA!AI109,"n/a")</f>
        <v>5.6654228321329603E-2</v>
      </c>
      <c r="K352" s="87">
        <f>+IF(ISNUMBER(DATA!AR109),DATA!AR109,"n/a")</f>
        <v>2.4002249794194701</v>
      </c>
      <c r="L352" s="77">
        <f>+IF(ISNUMBER(DATA!AS109),DATA!AS109,"n/a")</f>
        <v>4.96192288716132E-2</v>
      </c>
      <c r="R352" s="66"/>
      <c r="S352" s="66"/>
      <c r="T352" s="66"/>
      <c r="U352" s="66"/>
      <c r="V352" s="66"/>
      <c r="W352" s="66"/>
      <c r="X352" s="66"/>
      <c r="Y352" s="66"/>
    </row>
    <row r="353" spans="1:25" x14ac:dyDescent="0.2">
      <c r="A353" s="75" t="s">
        <v>19</v>
      </c>
      <c r="B353" s="75" t="s">
        <v>21</v>
      </c>
      <c r="C353" s="66" t="s">
        <v>26</v>
      </c>
      <c r="D353" s="66" t="s">
        <v>311</v>
      </c>
      <c r="E353" s="87">
        <f>+IF(ISNUMBER(DATA!N110),DATA!N110,"n/a")</f>
        <v>2.76392358268629</v>
      </c>
      <c r="F353" s="77">
        <f>+IF(ISNUMBER(DATA!O110),DATA!O110,"n/a")</f>
        <v>4.8170244779022903E-2</v>
      </c>
      <c r="G353" s="87">
        <f>+IF(ISNUMBER(DATA!X110),DATA!X110,"n/a")</f>
        <v>2.7961013286997201</v>
      </c>
      <c r="H353" s="77">
        <f>+IF(ISNUMBER(DATA!Y110),DATA!Y110,"n/a")</f>
        <v>6.0648686011292897E-2</v>
      </c>
      <c r="I353" s="87">
        <f>+IF(ISNUMBER(DATA!AH110),DATA!AH110,"n/a")</f>
        <v>2.7778650224273398</v>
      </c>
      <c r="J353" s="77">
        <f>+IF(ISNUMBER(DATA!AI110),DATA!AI110,"n/a")</f>
        <v>6.8504268059972603E-2</v>
      </c>
      <c r="K353" s="87">
        <f>+IF(ISNUMBER(DATA!AR110),DATA!AR110,"n/a")</f>
        <v>2.7343161053426002</v>
      </c>
      <c r="L353" s="77">
        <f>+IF(ISNUMBER(DATA!AS110),DATA!AS110,"n/a")</f>
        <v>5.6159196430060898E-2</v>
      </c>
      <c r="R353" s="66"/>
      <c r="S353" s="66"/>
      <c r="T353" s="66"/>
      <c r="U353" s="66"/>
      <c r="V353" s="66"/>
      <c r="W353" s="66"/>
      <c r="X353" s="66"/>
      <c r="Y353" s="66"/>
    </row>
    <row r="354" spans="1:25" x14ac:dyDescent="0.2">
      <c r="A354" s="75" t="s">
        <v>19</v>
      </c>
      <c r="B354" s="75" t="s">
        <v>21</v>
      </c>
      <c r="C354" s="66" t="s">
        <v>26</v>
      </c>
      <c r="D354" s="66" t="s">
        <v>312</v>
      </c>
      <c r="E354" s="87">
        <f>+IF(ISNUMBER(DATA!N111),DATA!N111,"n/a")</f>
        <v>2.4116304101775299</v>
      </c>
      <c r="F354" s="77">
        <f>+IF(ISNUMBER(DATA!O111),DATA!O111,"n/a")</f>
        <v>3.9315812652054603E-2</v>
      </c>
      <c r="G354" s="87">
        <f>+IF(ISNUMBER(DATA!X111),DATA!X111,"n/a")</f>
        <v>2.4142353666280898</v>
      </c>
      <c r="H354" s="77">
        <f>+IF(ISNUMBER(DATA!Y111),DATA!Y111,"n/a")</f>
        <v>4.5036362181198601E-2</v>
      </c>
      <c r="I354" s="87">
        <f>+IF(ISNUMBER(DATA!AH111),DATA!AH111,"n/a")</f>
        <v>2.3940046463671201</v>
      </c>
      <c r="J354" s="77">
        <f>+IF(ISNUMBER(DATA!AI111),DATA!AI111,"n/a")</f>
        <v>5.58913540563232E-2</v>
      </c>
      <c r="K354" s="87">
        <f>+IF(ISNUMBER(DATA!AR111),DATA!AR111,"n/a")</f>
        <v>2.36725371850051</v>
      </c>
      <c r="L354" s="77">
        <f>+IF(ISNUMBER(DATA!AS111),DATA!AS111,"n/a")</f>
        <v>6.75426090904198E-2</v>
      </c>
      <c r="R354" s="66"/>
      <c r="S354" s="66"/>
      <c r="T354" s="66"/>
      <c r="U354" s="66"/>
      <c r="V354" s="66"/>
      <c r="W354" s="66"/>
      <c r="X354" s="66"/>
      <c r="Y354" s="66"/>
    </row>
    <row r="355" spans="1:25" x14ac:dyDescent="0.2">
      <c r="A355" s="75" t="s">
        <v>19</v>
      </c>
      <c r="B355" s="75" t="s">
        <v>21</v>
      </c>
      <c r="C355" s="66" t="s">
        <v>26</v>
      </c>
      <c r="D355" s="66" t="s">
        <v>313</v>
      </c>
      <c r="E355" s="87">
        <f>+IF(ISNUMBER(DATA!N112),DATA!N112,"n/a")</f>
        <v>2.3222721030828302</v>
      </c>
      <c r="F355" s="77">
        <f>+IF(ISNUMBER(DATA!O112),DATA!O112,"n/a")</f>
        <v>1.9357586744111501E-2</v>
      </c>
      <c r="G355" s="87">
        <f>+IF(ISNUMBER(DATA!X112),DATA!X112,"n/a")</f>
        <v>2.3315696688794301</v>
      </c>
      <c r="H355" s="77">
        <f>+IF(ISNUMBER(DATA!Y112),DATA!Y112,"n/a")</f>
        <v>4.5499652442491196E-3</v>
      </c>
      <c r="I355" s="87">
        <f>+IF(ISNUMBER(DATA!AH112),DATA!AH112,"n/a")</f>
        <v>2.28982896553208</v>
      </c>
      <c r="J355" s="77">
        <f>+IF(ISNUMBER(DATA!AI112),DATA!AI112,"n/a")</f>
        <v>-5.6714806728077596E-3</v>
      </c>
      <c r="K355" s="87">
        <f>+IF(ISNUMBER(DATA!AR112),DATA!AR112,"n/a")</f>
        <v>2.26462103982223</v>
      </c>
      <c r="L355" s="77">
        <f>+IF(ISNUMBER(DATA!AS112),DATA!AS112,"n/a")</f>
        <v>-4.0334064305623599E-2</v>
      </c>
      <c r="R355" s="66"/>
      <c r="S355" s="66"/>
      <c r="T355" s="66"/>
      <c r="U355" s="66"/>
      <c r="V355" s="66"/>
      <c r="W355" s="66"/>
      <c r="X355" s="66"/>
      <c r="Y355" s="66"/>
    </row>
    <row r="356" spans="1:25" x14ac:dyDescent="0.2">
      <c r="A356" s="75" t="s">
        <v>19</v>
      </c>
      <c r="B356" s="75" t="s">
        <v>21</v>
      </c>
      <c r="C356" s="66" t="s">
        <v>26</v>
      </c>
      <c r="D356" s="66" t="s">
        <v>314</v>
      </c>
      <c r="E356" s="87">
        <f>+IF(ISNUMBER(DATA!N113),DATA!N113,"n/a")</f>
        <v>2.8456786993006098</v>
      </c>
      <c r="F356" s="77">
        <f>+IF(ISNUMBER(DATA!O113),DATA!O113,"n/a")</f>
        <v>6.6177332072799203E-2</v>
      </c>
      <c r="G356" s="87">
        <f>+IF(ISNUMBER(DATA!X113),DATA!X113,"n/a")</f>
        <v>2.90937885489774</v>
      </c>
      <c r="H356" s="77">
        <f>+IF(ISNUMBER(DATA!Y113),DATA!Y113,"n/a")</f>
        <v>8.36769268278275E-2</v>
      </c>
      <c r="I356" s="87">
        <f>+IF(ISNUMBER(DATA!AH113),DATA!AH113,"n/a")</f>
        <v>2.8486252927441398</v>
      </c>
      <c r="J356" s="77">
        <f>+IF(ISNUMBER(DATA!AI113),DATA!AI113,"n/a")</f>
        <v>9.0019723671364904E-2</v>
      </c>
      <c r="K356" s="87">
        <f>+IF(ISNUMBER(DATA!AR113),DATA!AR113,"n/a")</f>
        <v>2.7915899633974499</v>
      </c>
      <c r="L356" s="77">
        <f>+IF(ISNUMBER(DATA!AS113),DATA!AS113,"n/a")</f>
        <v>7.2319340760688397E-2</v>
      </c>
      <c r="R356" s="66"/>
      <c r="S356" s="66"/>
      <c r="T356" s="66"/>
      <c r="U356" s="66"/>
      <c r="V356" s="66"/>
      <c r="W356" s="66"/>
      <c r="X356" s="66"/>
      <c r="Y356" s="66"/>
    </row>
    <row r="357" spans="1:25" x14ac:dyDescent="0.2">
      <c r="A357" s="75" t="s">
        <v>19</v>
      </c>
      <c r="B357" s="75" t="s">
        <v>21</v>
      </c>
      <c r="C357" s="66" t="s">
        <v>26</v>
      </c>
      <c r="D357" s="66" t="s">
        <v>315</v>
      </c>
      <c r="E357" s="87">
        <f>+IF(ISNUMBER(DATA!N114),DATA!N114,"n/a")</f>
        <v>2.2142763800135898</v>
      </c>
      <c r="F357" s="77">
        <f>+IF(ISNUMBER(DATA!O114),DATA!O114,"n/a")</f>
        <v>7.0426758564335099E-2</v>
      </c>
      <c r="G357" s="87">
        <f>+IF(ISNUMBER(DATA!X114),DATA!X114,"n/a")</f>
        <v>2.2204138675709801</v>
      </c>
      <c r="H357" s="77">
        <f>+IF(ISNUMBER(DATA!Y114),DATA!Y114,"n/a")</f>
        <v>5.5330178468000701E-2</v>
      </c>
      <c r="I357" s="87">
        <f>+IF(ISNUMBER(DATA!AH114),DATA!AH114,"n/a")</f>
        <v>2.1687273220956</v>
      </c>
      <c r="J357" s="77">
        <f>+IF(ISNUMBER(DATA!AI114),DATA!AI114,"n/a")</f>
        <v>4.3714505073618702E-2</v>
      </c>
      <c r="K357" s="87">
        <f>+IF(ISNUMBER(DATA!AR114),DATA!AR114,"n/a")</f>
        <v>2.1310283309618399</v>
      </c>
      <c r="L357" s="77">
        <f>+IF(ISNUMBER(DATA!AS114),DATA!AS114,"n/a")</f>
        <v>-1.1906191223552701E-2</v>
      </c>
      <c r="R357" s="66"/>
      <c r="S357" s="66"/>
      <c r="T357" s="66"/>
      <c r="U357" s="66"/>
      <c r="V357" s="66"/>
      <c r="W357" s="66"/>
      <c r="X357" s="66"/>
      <c r="Y357" s="66"/>
    </row>
    <row r="358" spans="1:25" x14ac:dyDescent="0.2">
      <c r="A358" s="75" t="s">
        <v>19</v>
      </c>
      <c r="B358" s="75" t="s">
        <v>21</v>
      </c>
      <c r="C358" s="66" t="s">
        <v>26</v>
      </c>
      <c r="D358" s="66" t="s">
        <v>316</v>
      </c>
      <c r="E358" s="87">
        <f>+IF(ISNUMBER(DATA!N115),DATA!N115,"n/a")</f>
        <v>2.32589295774036</v>
      </c>
      <c r="F358" s="77">
        <f>+IF(ISNUMBER(DATA!O115),DATA!O115,"n/a")</f>
        <v>4.7559149073603197E-3</v>
      </c>
      <c r="G358" s="87">
        <f>+IF(ISNUMBER(DATA!X115),DATA!X115,"n/a")</f>
        <v>2.3563367516664702</v>
      </c>
      <c r="H358" s="77">
        <f>+IF(ISNUMBER(DATA!Y115),DATA!Y115,"n/a")</f>
        <v>1.2334274950800399E-2</v>
      </c>
      <c r="I358" s="87">
        <f>+IF(ISNUMBER(DATA!AH115),DATA!AH115,"n/a")</f>
        <v>2.3504276471106902</v>
      </c>
      <c r="J358" s="77">
        <f>+IF(ISNUMBER(DATA!AI115),DATA!AI115,"n/a")</f>
        <v>2.3849470031540601E-2</v>
      </c>
      <c r="K358" s="87">
        <f>+IF(ISNUMBER(DATA!AR115),DATA!AR115,"n/a")</f>
        <v>2.3431696605830998</v>
      </c>
      <c r="L358" s="77">
        <f>+IF(ISNUMBER(DATA!AS115),DATA!AS115,"n/a")</f>
        <v>2.3973184733510899E-2</v>
      </c>
      <c r="R358" s="66"/>
      <c r="S358" s="66"/>
      <c r="T358" s="66"/>
      <c r="U358" s="66"/>
      <c r="V358" s="66"/>
      <c r="W358" s="66"/>
      <c r="X358" s="66"/>
      <c r="Y358" s="66"/>
    </row>
    <row r="359" spans="1:25" x14ac:dyDescent="0.2">
      <c r="A359" s="75" t="s">
        <v>19</v>
      </c>
      <c r="B359" s="75" t="s">
        <v>21</v>
      </c>
      <c r="C359" s="66" t="s">
        <v>26</v>
      </c>
      <c r="D359" s="66" t="s">
        <v>317</v>
      </c>
      <c r="E359" s="87">
        <f>+IF(ISNUMBER(DATA!N116),DATA!N116,"n/a")</f>
        <v>2.4741860277822698</v>
      </c>
      <c r="F359" s="77">
        <f>+IF(ISNUMBER(DATA!O116),DATA!O116,"n/a")</f>
        <v>0.169543224483889</v>
      </c>
      <c r="G359" s="87">
        <f>+IF(ISNUMBER(DATA!X116),DATA!X116,"n/a")</f>
        <v>2.5425978684320101</v>
      </c>
      <c r="H359" s="77">
        <f>+IF(ISNUMBER(DATA!Y116),DATA!Y116,"n/a")</f>
        <v>1.83470685108422E-2</v>
      </c>
      <c r="I359" s="87">
        <f>+IF(ISNUMBER(DATA!AH116),DATA!AH116,"n/a")</f>
        <v>2.4778920164107099</v>
      </c>
      <c r="J359" s="77">
        <f>+IF(ISNUMBER(DATA!AI116),DATA!AI116,"n/a")</f>
        <v>-6.9868711602964198E-3</v>
      </c>
      <c r="K359" s="87">
        <f>+IF(ISNUMBER(DATA!AR116),DATA!AR116,"n/a")</f>
        <v>2.5177856938287699</v>
      </c>
      <c r="L359" s="77">
        <f>+IF(ISNUMBER(DATA!AS116),DATA!AS116,"n/a")</f>
        <v>2.8460946783425999E-2</v>
      </c>
      <c r="R359" s="66"/>
      <c r="S359" s="66"/>
      <c r="T359" s="66"/>
      <c r="U359" s="66"/>
      <c r="V359" s="66"/>
      <c r="W359" s="66"/>
      <c r="X359" s="66"/>
      <c r="Y359" s="66"/>
    </row>
    <row r="360" spans="1:25" x14ac:dyDescent="0.2">
      <c r="A360" s="75" t="s">
        <v>19</v>
      </c>
      <c r="B360" s="75" t="s">
        <v>21</v>
      </c>
      <c r="C360" s="66" t="s">
        <v>26</v>
      </c>
      <c r="D360" s="66" t="s">
        <v>318</v>
      </c>
      <c r="E360" s="87">
        <f>+IF(ISNUMBER(DATA!N117),DATA!N117,"n/a")</f>
        <v>2.3550658139384901</v>
      </c>
      <c r="F360" s="77">
        <f>+IF(ISNUMBER(DATA!O117),DATA!O117,"n/a")</f>
        <v>4.2228570856855899E-2</v>
      </c>
      <c r="G360" s="87">
        <f>+IF(ISNUMBER(DATA!X117),DATA!X117,"n/a")</f>
        <v>2.36622691787244</v>
      </c>
      <c r="H360" s="77">
        <f>+IF(ISNUMBER(DATA!Y117),DATA!Y117,"n/a")</f>
        <v>1.6501215115485499E-2</v>
      </c>
      <c r="I360" s="87">
        <f>+IF(ISNUMBER(DATA!AH117),DATA!AH117,"n/a")</f>
        <v>2.3618532505213801</v>
      </c>
      <c r="J360" s="77">
        <f>+IF(ISNUMBER(DATA!AI117),DATA!AI117,"n/a")</f>
        <v>2.3273317975508401E-2</v>
      </c>
      <c r="K360" s="87">
        <f>+IF(ISNUMBER(DATA!AR117),DATA!AR117,"n/a")</f>
        <v>2.3477528720970802</v>
      </c>
      <c r="L360" s="77">
        <f>+IF(ISNUMBER(DATA!AS117),DATA!AS117,"n/a")</f>
        <v>2.1470000011360901E-2</v>
      </c>
      <c r="R360" s="66"/>
      <c r="S360" s="66"/>
      <c r="T360" s="66"/>
      <c r="U360" s="66"/>
      <c r="V360" s="66"/>
      <c r="W360" s="66"/>
      <c r="X360" s="66"/>
      <c r="Y360" s="66"/>
    </row>
    <row r="361" spans="1:25" x14ac:dyDescent="0.2">
      <c r="A361" s="75" t="s">
        <v>19</v>
      </c>
      <c r="B361" s="75" t="s">
        <v>21</v>
      </c>
      <c r="C361" s="66" t="s">
        <v>26</v>
      </c>
      <c r="D361" s="66" t="s">
        <v>344</v>
      </c>
      <c r="E361" s="87">
        <f>+IF(ISNUMBER(DATA!N118),DATA!N118,"n/a")</f>
        <v>2.1661059820059201</v>
      </c>
      <c r="F361" s="77">
        <f>+IF(ISNUMBER(DATA!O118),DATA!O118,"n/a")</f>
        <v>-2.4279198111151E-2</v>
      </c>
      <c r="G361" s="87">
        <f>+IF(ISNUMBER(DATA!X118),DATA!X118,"n/a")</f>
        <v>2.2480839356301199</v>
      </c>
      <c r="H361" s="77">
        <f>+IF(ISNUMBER(DATA!Y118),DATA!Y118,"n/a")</f>
        <v>1.29980067296992E-2</v>
      </c>
      <c r="I361" s="87">
        <f>+IF(ISNUMBER(DATA!AH118),DATA!AH118,"n/a")</f>
        <v>2.2266597394886301</v>
      </c>
      <c r="J361" s="77">
        <f>+IF(ISNUMBER(DATA!AI118),DATA!AI118,"n/a")</f>
        <v>3.7232011833543299E-2</v>
      </c>
      <c r="K361" s="87">
        <f>+IF(ISNUMBER(DATA!AR118),DATA!AR118,"n/a")</f>
        <v>2.2218659358484398</v>
      </c>
      <c r="L361" s="77">
        <f>+IF(ISNUMBER(DATA!AS118),DATA!AS118,"n/a")</f>
        <v>5.2614714861034403E-2</v>
      </c>
      <c r="R361" s="66"/>
      <c r="S361" s="66"/>
      <c r="T361" s="66"/>
      <c r="U361" s="66"/>
      <c r="V361" s="66"/>
      <c r="W361" s="66"/>
      <c r="X361" s="66"/>
      <c r="Y361" s="66"/>
    </row>
    <row r="362" spans="1:25" x14ac:dyDescent="0.2">
      <c r="A362" s="75" t="s">
        <v>19</v>
      </c>
      <c r="B362" s="75" t="s">
        <v>21</v>
      </c>
      <c r="C362" s="66" t="s">
        <v>26</v>
      </c>
      <c r="D362" s="66" t="s">
        <v>345</v>
      </c>
      <c r="E362" s="87">
        <f>+IF(ISNUMBER(DATA!N119),DATA!N119,"n/a")</f>
        <v>2.4621733015302398</v>
      </c>
      <c r="F362" s="77">
        <f>+IF(ISNUMBER(DATA!O119),DATA!O119,"n/a")</f>
        <v>3.9880871093237603E-2</v>
      </c>
      <c r="G362" s="87">
        <f>+IF(ISNUMBER(DATA!X119),DATA!X119,"n/a")</f>
        <v>2.46736180428098</v>
      </c>
      <c r="H362" s="77">
        <f>+IF(ISNUMBER(DATA!Y119),DATA!Y119,"n/a")</f>
        <v>3.4434143173822297E-2</v>
      </c>
      <c r="I362" s="87">
        <f>+IF(ISNUMBER(DATA!AH119),DATA!AH119,"n/a")</f>
        <v>2.4533287160349202</v>
      </c>
      <c r="J362" s="77">
        <f>+IF(ISNUMBER(DATA!AI119),DATA!AI119,"n/a")</f>
        <v>4.0631913320317799E-2</v>
      </c>
      <c r="K362" s="87">
        <f>+IF(ISNUMBER(DATA!AR119),DATA!AR119,"n/a")</f>
        <v>2.4028879430696399</v>
      </c>
      <c r="L362" s="77">
        <f>+IF(ISNUMBER(DATA!AS119),DATA!AS119,"n/a")</f>
        <v>3.1527236951757E-2</v>
      </c>
      <c r="R362" s="66"/>
      <c r="S362" s="66"/>
      <c r="T362" s="66"/>
      <c r="U362" s="66"/>
      <c r="V362" s="66"/>
      <c r="W362" s="66"/>
      <c r="X362" s="66"/>
      <c r="Y362" s="66"/>
    </row>
    <row r="363" spans="1:25" x14ac:dyDescent="0.2">
      <c r="A363" s="75"/>
      <c r="B363" s="75"/>
      <c r="E363" s="90"/>
      <c r="F363" s="77"/>
      <c r="G363" s="91"/>
      <c r="H363" s="77"/>
      <c r="I363" s="91"/>
      <c r="J363" s="82"/>
      <c r="K363" s="91"/>
      <c r="L363" s="77"/>
      <c r="R363" s="66"/>
      <c r="S363" s="66"/>
      <c r="T363" s="66"/>
      <c r="U363" s="66"/>
      <c r="V363" s="66"/>
      <c r="W363" s="66"/>
      <c r="X363" s="66"/>
      <c r="Y363" s="66"/>
    </row>
    <row r="364" spans="1:25" x14ac:dyDescent="0.2">
      <c r="A364" s="75" t="s">
        <v>19</v>
      </c>
      <c r="B364" s="66" t="s">
        <v>12</v>
      </c>
      <c r="C364" s="66" t="s">
        <v>0</v>
      </c>
      <c r="D364" s="66" t="s">
        <v>271</v>
      </c>
      <c r="E364" s="76">
        <f t="array" ref="E364">IFERROR(INDEX(DATA!$F$133:$F$368,MATCH(1,(DATA!$D$133:$D$368=B364)*(DATA!$E$133:$E$368=D364),0)),"n/a")</f>
        <v>429658</v>
      </c>
      <c r="F364" s="77">
        <f t="array" ref="F364">IFERROR(INDEX(DATA!$G$133:$G$368,MATCH(1,(DATA!$D$133:$D$368=B364)*(DATA!$E$133:$E$368=D364),0)),"n/a")</f>
        <v>0.125</v>
      </c>
      <c r="G364" s="76">
        <f t="array" ref="G364">IFERROR(INDEX(DATA!$P$133:$P$368,MATCH(1,(DATA!$D$133:$D$368=B364)*(DATA!$E$133:$E$368=D364),0)),"n/a")</f>
        <v>1313272</v>
      </c>
      <c r="H364" s="77">
        <f t="array" ref="H364">IFERROR(INDEX(DATA!$Q$133:$Q$368,MATCH(1,(DATA!$D$133:$D$368=B364)*(DATA!$E$133:$E$368=D364),0)),"n/a")</f>
        <v>0.05</v>
      </c>
      <c r="I364" s="76">
        <f t="array" ref="I364">IFERROR(INDEX(DATA!$Z$133:$Z$368,MATCH(1,(DATA!$D$133:$D$368=B364)*(DATA!$E$133:$E$368=D364),0)),"n/a")</f>
        <v>2326499</v>
      </c>
      <c r="J364" s="77">
        <f t="array" ref="J364">IFERROR(INDEX(DATA!$AA$133:$AA$368,MATCH(1,(DATA!$D$133:$D$368=B364)*(DATA!$E$133:$E$368=D364),0)),"n/a")</f>
        <v>3.5999999999999997E-2</v>
      </c>
      <c r="K364" s="76">
        <f t="array" ref="K364">IFERROR(INDEX(DATA!$AJ$133:$AJ$368,MATCH(1,(DATA!$D$133:$D$368=B364)*(DATA!$E$133:$E$368=D364),0)),"n/a")</f>
        <v>4533392</v>
      </c>
      <c r="L364" s="77">
        <f t="array" ref="L364">IFERROR(INDEX(DATA!$AK$133:$AK$368,MATCH(1,(DATA!$D$133:$D$368=B364)*(DATA!$E$133:$E$368=D364),0)),"n/a")</f>
        <v>2.5000000000000001E-2</v>
      </c>
      <c r="R364" s="66"/>
      <c r="S364" s="66"/>
      <c r="T364" s="66"/>
      <c r="U364" s="66"/>
      <c r="V364" s="66"/>
      <c r="W364" s="66"/>
      <c r="X364" s="66"/>
      <c r="Y364" s="66"/>
    </row>
    <row r="365" spans="1:25" x14ac:dyDescent="0.2">
      <c r="A365" s="75" t="s">
        <v>19</v>
      </c>
      <c r="B365" s="66" t="s">
        <v>12</v>
      </c>
      <c r="C365" s="66" t="s">
        <v>0</v>
      </c>
      <c r="D365" s="66" t="s">
        <v>272</v>
      </c>
      <c r="E365" s="76">
        <f t="array" ref="E365">IFERROR(INDEX(DATA!$F$133:$F$368,MATCH(1,(DATA!$D$133:$D$368=B365)*(DATA!$E$133:$E$368=D365),0)),"n/a")</f>
        <v>832988</v>
      </c>
      <c r="F365" s="77">
        <f t="array" ref="F365">IFERROR(INDEX(DATA!$G$133:$G$368,MATCH(1,(DATA!$D$133:$D$368=B365)*(DATA!$E$133:$E$368=D365),0)),"n/a")</f>
        <v>-3.2000000000000001E-2</v>
      </c>
      <c r="G365" s="76">
        <f t="array" ref="G365">IFERROR(INDEX(DATA!$P$133:$P$368,MATCH(1,(DATA!$D$133:$D$368=B365)*(DATA!$E$133:$E$368=D365),0)),"n/a")</f>
        <v>2576163</v>
      </c>
      <c r="H365" s="77">
        <f t="array" ref="H365">IFERROR(INDEX(DATA!$Q$133:$Q$368,MATCH(1,(DATA!$D$133:$D$368=B365)*(DATA!$E$133:$E$368=D365),0)),"n/a")</f>
        <v>9.6000000000000002E-2</v>
      </c>
      <c r="I365" s="76">
        <f t="array" ref="I365">IFERROR(INDEX(DATA!$Z$133:$Z$368,MATCH(1,(DATA!$D$133:$D$368=B365)*(DATA!$E$133:$E$368=D365),0)),"n/a")</f>
        <v>4968290</v>
      </c>
      <c r="J365" s="77">
        <f t="array" ref="J365">IFERROR(INDEX(DATA!$AA$133:$AA$368,MATCH(1,(DATA!$D$133:$D$368=B365)*(DATA!$E$133:$E$368=D365),0)),"n/a")</f>
        <v>6.5000000000000002E-2</v>
      </c>
      <c r="K365" s="76">
        <f t="array" ref="K365">IFERROR(INDEX(DATA!$AJ$133:$AJ$368,MATCH(1,(DATA!$D$133:$D$368=B365)*(DATA!$E$133:$E$368=D365),0)),"n/a")</f>
        <v>9982493</v>
      </c>
      <c r="L365" s="77">
        <f t="array" ref="L365">IFERROR(INDEX(DATA!$AK$133:$AK$368,MATCH(1,(DATA!$D$133:$D$368=B365)*(DATA!$E$133:$E$368=D365),0)),"n/a")</f>
        <v>4.8000000000000001E-2</v>
      </c>
      <c r="R365" s="66"/>
      <c r="S365" s="66"/>
      <c r="T365" s="66"/>
      <c r="U365" s="66"/>
      <c r="V365" s="66"/>
      <c r="W365" s="66"/>
      <c r="X365" s="66"/>
      <c r="Y365" s="66"/>
    </row>
    <row r="366" spans="1:25" x14ac:dyDescent="0.2">
      <c r="A366" s="75" t="s">
        <v>19</v>
      </c>
      <c r="B366" s="66" t="s">
        <v>12</v>
      </c>
      <c r="C366" s="66" t="s">
        <v>0</v>
      </c>
      <c r="D366" s="66" t="s">
        <v>273</v>
      </c>
      <c r="E366" s="76">
        <f t="array" ref="E366">IFERROR(INDEX(DATA!$F$133:$F$368,MATCH(1,(DATA!$D$133:$D$368=B366)*(DATA!$E$133:$E$368=D366),0)),"n/a")</f>
        <v>1459263</v>
      </c>
      <c r="F366" s="77">
        <f t="array" ref="F366">IFERROR(INDEX(DATA!$G$133:$G$368,MATCH(1,(DATA!$D$133:$D$368=B366)*(DATA!$E$133:$E$368=D366),0)),"n/a")</f>
        <v>0.12</v>
      </c>
      <c r="G366" s="76">
        <f t="array" ref="G366">IFERROR(INDEX(DATA!$P$133:$P$368,MATCH(1,(DATA!$D$133:$D$368=B366)*(DATA!$E$133:$E$368=D366),0)),"n/a")</f>
        <v>4552808</v>
      </c>
      <c r="H366" s="77">
        <f t="array" ref="H366">IFERROR(INDEX(DATA!$Q$133:$Q$368,MATCH(1,(DATA!$D$133:$D$368=B366)*(DATA!$E$133:$E$368=D366),0)),"n/a")</f>
        <v>3.2000000000000001E-2</v>
      </c>
      <c r="I366" s="76">
        <f t="array" ref="I366">IFERROR(INDEX(DATA!$Z$133:$Z$368,MATCH(1,(DATA!$D$133:$D$368=B366)*(DATA!$E$133:$E$368=D366),0)),"n/a")</f>
        <v>8482681</v>
      </c>
      <c r="J366" s="77">
        <f t="array" ref="J366">IFERROR(INDEX(DATA!$AA$133:$AA$368,MATCH(1,(DATA!$D$133:$D$368=B366)*(DATA!$E$133:$E$368=D366),0)),"n/a")</f>
        <v>-6.0000000000000001E-3</v>
      </c>
      <c r="K366" s="76">
        <f t="array" ref="K366">IFERROR(INDEX(DATA!$AJ$133:$AJ$368,MATCH(1,(DATA!$D$133:$D$368=B366)*(DATA!$E$133:$E$368=D366),0)),"n/a")</f>
        <v>16459977</v>
      </c>
      <c r="L366" s="77">
        <f t="array" ref="L366">IFERROR(INDEX(DATA!$AK$133:$AK$368,MATCH(1,(DATA!$D$133:$D$368=B366)*(DATA!$E$133:$E$368=D366),0)),"n/a")</f>
        <v>-2.1999999999999999E-2</v>
      </c>
      <c r="R366" s="66"/>
      <c r="S366" s="66"/>
      <c r="T366" s="66"/>
      <c r="U366" s="66"/>
      <c r="V366" s="66"/>
      <c r="W366" s="66"/>
      <c r="X366" s="66"/>
      <c r="Y366" s="66"/>
    </row>
    <row r="367" spans="1:25" x14ac:dyDescent="0.2">
      <c r="A367" s="75" t="s">
        <v>19</v>
      </c>
      <c r="B367" s="66" t="s">
        <v>12</v>
      </c>
      <c r="C367" s="66" t="s">
        <v>0</v>
      </c>
      <c r="D367" s="66" t="s">
        <v>274</v>
      </c>
      <c r="E367" s="76">
        <f t="array" ref="E367">IFERROR(INDEX(DATA!$F$133:$F$368,MATCH(1,(DATA!$D$133:$D$368=B367)*(DATA!$E$133:$E$368=D367),0)),"n/a")</f>
        <v>509274</v>
      </c>
      <c r="F367" s="77">
        <f t="array" ref="F367">IFERROR(INDEX(DATA!$G$133:$G$368,MATCH(1,(DATA!$D$133:$D$368=B367)*(DATA!$E$133:$E$368=D367),0)),"n/a")</f>
        <v>-2.7E-2</v>
      </c>
      <c r="G367" s="76">
        <f t="array" ref="G367">IFERROR(INDEX(DATA!$P$133:$P$368,MATCH(1,(DATA!$D$133:$D$368=B367)*(DATA!$E$133:$E$368=D367),0)),"n/a")</f>
        <v>1503064</v>
      </c>
      <c r="H367" s="77">
        <f t="array" ref="H367">IFERROR(INDEX(DATA!$Q$133:$Q$368,MATCH(1,(DATA!$D$133:$D$368=B367)*(DATA!$E$133:$E$368=D367),0)),"n/a")</f>
        <v>8.0000000000000002E-3</v>
      </c>
      <c r="I367" s="76">
        <f t="array" ref="I367">IFERROR(INDEX(DATA!$Z$133:$Z$368,MATCH(1,(DATA!$D$133:$D$368=B367)*(DATA!$E$133:$E$368=D367),0)),"n/a")</f>
        <v>2932652</v>
      </c>
      <c r="J367" s="77">
        <f t="array" ref="J367">IFERROR(INDEX(DATA!$AA$133:$AA$368,MATCH(1,(DATA!$D$133:$D$368=B367)*(DATA!$E$133:$E$368=D367),0)),"n/a")</f>
        <v>4.0000000000000001E-3</v>
      </c>
      <c r="K367" s="76">
        <f t="array" ref="K367">IFERROR(INDEX(DATA!$AJ$133:$AJ$368,MATCH(1,(DATA!$D$133:$D$368=B367)*(DATA!$E$133:$E$368=D367),0)),"n/a")</f>
        <v>6058213</v>
      </c>
      <c r="L367" s="77">
        <f t="array" ref="L367">IFERROR(INDEX(DATA!$AK$133:$AK$368,MATCH(1,(DATA!$D$133:$D$368=B367)*(DATA!$E$133:$E$368=D367),0)),"n/a")</f>
        <v>0.01</v>
      </c>
      <c r="R367" s="66"/>
      <c r="S367" s="66"/>
      <c r="T367" s="66"/>
      <c r="U367" s="66"/>
      <c r="V367" s="66"/>
      <c r="W367" s="66"/>
      <c r="X367" s="66"/>
      <c r="Y367" s="66"/>
    </row>
    <row r="368" spans="1:25" x14ac:dyDescent="0.2">
      <c r="A368" s="75" t="s">
        <v>19</v>
      </c>
      <c r="B368" s="66" t="s">
        <v>12</v>
      </c>
      <c r="C368" s="66" t="s">
        <v>0</v>
      </c>
      <c r="D368" s="66" t="s">
        <v>275</v>
      </c>
      <c r="E368" s="76">
        <f t="array" ref="E368">IFERROR(INDEX(DATA!$F$133:$F$368,MATCH(1,(DATA!$D$133:$D$368=B368)*(DATA!$E$133:$E$368=D368),0)),"n/a")</f>
        <v>1448642</v>
      </c>
      <c r="F368" s="77">
        <f t="array" ref="F368">IFERROR(INDEX(DATA!$G$133:$G$368,MATCH(1,(DATA!$D$133:$D$368=B368)*(DATA!$E$133:$E$368=D368),0)),"n/a")</f>
        <v>0.10100000000000001</v>
      </c>
      <c r="G368" s="76">
        <f t="array" ref="G368">IFERROR(INDEX(DATA!$P$133:$P$368,MATCH(1,(DATA!$D$133:$D$368=B368)*(DATA!$E$133:$E$368=D368),0)),"n/a")</f>
        <v>4793544</v>
      </c>
      <c r="H368" s="77">
        <f t="array" ref="H368">IFERROR(INDEX(DATA!$Q$133:$Q$368,MATCH(1,(DATA!$D$133:$D$368=B368)*(DATA!$E$133:$E$368=D368),0)),"n/a")</f>
        <v>0.04</v>
      </c>
      <c r="I368" s="76">
        <f t="array" ref="I368">IFERROR(INDEX(DATA!$Z$133:$Z$368,MATCH(1,(DATA!$D$133:$D$368=B368)*(DATA!$E$133:$E$368=D368),0)),"n/a")</f>
        <v>8734319</v>
      </c>
      <c r="J368" s="77">
        <f t="array" ref="J368">IFERROR(INDEX(DATA!$AA$133:$AA$368,MATCH(1,(DATA!$D$133:$D$368=B368)*(DATA!$E$133:$E$368=D368),0)),"n/a")</f>
        <v>3.9E-2</v>
      </c>
      <c r="K368" s="76">
        <f t="array" ref="K368">IFERROR(INDEX(DATA!$AJ$133:$AJ$368,MATCH(1,(DATA!$D$133:$D$368=B368)*(DATA!$E$133:$E$368=D368),0)),"n/a")</f>
        <v>16692988</v>
      </c>
      <c r="L368" s="77">
        <f t="array" ref="L368">IFERROR(INDEX(DATA!$AK$133:$AK$368,MATCH(1,(DATA!$D$133:$D$368=B368)*(DATA!$E$133:$E$368=D368),0)),"n/a")</f>
        <v>0.02</v>
      </c>
      <c r="R368" s="66"/>
      <c r="S368" s="66"/>
      <c r="T368" s="66"/>
      <c r="U368" s="66"/>
      <c r="V368" s="66"/>
      <c r="W368" s="66"/>
      <c r="X368" s="66"/>
      <c r="Y368" s="66"/>
    </row>
    <row r="369" spans="1:25" x14ac:dyDescent="0.2">
      <c r="A369" s="75" t="s">
        <v>19</v>
      </c>
      <c r="B369" s="66" t="s">
        <v>12</v>
      </c>
      <c r="C369" s="66" t="s">
        <v>0</v>
      </c>
      <c r="D369" s="66" t="s">
        <v>276</v>
      </c>
      <c r="E369" s="76">
        <f t="array" ref="E369">IFERROR(INDEX(DATA!$F$133:$F$368,MATCH(1,(DATA!$D$133:$D$368=B369)*(DATA!$E$133:$E$368=D369),0)),"n/a")</f>
        <v>592836</v>
      </c>
      <c r="F369" s="77">
        <f t="array" ref="F369">IFERROR(INDEX(DATA!$G$133:$G$368,MATCH(1,(DATA!$D$133:$D$368=B369)*(DATA!$E$133:$E$368=D369),0)),"n/a")</f>
        <v>-4.2999999999999997E-2</v>
      </c>
      <c r="G369" s="76">
        <f t="array" ref="G369">IFERROR(INDEX(DATA!$P$133:$P$368,MATCH(1,(DATA!$D$133:$D$368=B369)*(DATA!$E$133:$E$368=D369),0)),"n/a")</f>
        <v>1871699</v>
      </c>
      <c r="H369" s="77">
        <f t="array" ref="H369">IFERROR(INDEX(DATA!$Q$133:$Q$368,MATCH(1,(DATA!$D$133:$D$368=B369)*(DATA!$E$133:$E$368=D369),0)),"n/a")</f>
        <v>-0.02</v>
      </c>
      <c r="I369" s="76">
        <f t="array" ref="I369">IFERROR(INDEX(DATA!$Z$133:$Z$368,MATCH(1,(DATA!$D$133:$D$368=B369)*(DATA!$E$133:$E$368=D369),0)),"n/a")</f>
        <v>3416563</v>
      </c>
      <c r="J369" s="77">
        <f t="array" ref="J369">IFERROR(INDEX(DATA!$AA$133:$AA$368,MATCH(1,(DATA!$D$133:$D$368=B369)*(DATA!$E$133:$E$368=D369),0)),"n/a")</f>
        <v>-6.0000000000000001E-3</v>
      </c>
      <c r="K369" s="76">
        <f t="array" ref="K369">IFERROR(INDEX(DATA!$AJ$133:$AJ$368,MATCH(1,(DATA!$D$133:$D$368=B369)*(DATA!$E$133:$E$368=D369),0)),"n/a")</f>
        <v>6810882</v>
      </c>
      <c r="L369" s="77">
        <f t="array" ref="L369">IFERROR(INDEX(DATA!$AK$133:$AK$368,MATCH(1,(DATA!$D$133:$D$368=B369)*(DATA!$E$133:$E$368=D369),0)),"n/a")</f>
        <v>0.01</v>
      </c>
      <c r="R369" s="66"/>
      <c r="S369" s="66"/>
      <c r="T369" s="66"/>
      <c r="U369" s="66"/>
      <c r="V369" s="66"/>
      <c r="W369" s="66"/>
      <c r="X369" s="66"/>
      <c r="Y369" s="66"/>
    </row>
    <row r="370" spans="1:25" x14ac:dyDescent="0.2">
      <c r="A370" s="75" t="s">
        <v>19</v>
      </c>
      <c r="B370" s="66" t="s">
        <v>12</v>
      </c>
      <c r="C370" s="66" t="s">
        <v>0</v>
      </c>
      <c r="D370" s="66" t="s">
        <v>277</v>
      </c>
      <c r="E370" s="76">
        <f t="array" ref="E370">IFERROR(INDEX(DATA!$F$133:$F$368,MATCH(1,(DATA!$D$133:$D$368=B370)*(DATA!$E$133:$E$368=D370),0)),"n/a")</f>
        <v>380548</v>
      </c>
      <c r="F370" s="77">
        <f t="array" ref="F370">IFERROR(INDEX(DATA!$G$133:$G$368,MATCH(1,(DATA!$D$133:$D$368=B370)*(DATA!$E$133:$E$368=D370),0)),"n/a")</f>
        <v>-1.4E-2</v>
      </c>
      <c r="G370" s="76">
        <f t="array" ref="G370">IFERROR(INDEX(DATA!$P$133:$P$368,MATCH(1,(DATA!$D$133:$D$368=B370)*(DATA!$E$133:$E$368=D370),0)),"n/a")</f>
        <v>1147632</v>
      </c>
      <c r="H370" s="77">
        <f t="array" ref="H370">IFERROR(INDEX(DATA!$Q$133:$Q$368,MATCH(1,(DATA!$D$133:$D$368=B370)*(DATA!$E$133:$E$368=D370),0)),"n/a")</f>
        <v>-3.4000000000000002E-2</v>
      </c>
      <c r="I370" s="76">
        <f t="array" ref="I370">IFERROR(INDEX(DATA!$Z$133:$Z$368,MATCH(1,(DATA!$D$133:$D$368=B370)*(DATA!$E$133:$E$368=D370),0)),"n/a")</f>
        <v>2152909</v>
      </c>
      <c r="J370" s="77">
        <f t="array" ref="J370">IFERROR(INDEX(DATA!$AA$133:$AA$368,MATCH(1,(DATA!$D$133:$D$368=B370)*(DATA!$E$133:$E$368=D370),0)),"n/a")</f>
        <v>-6.3E-2</v>
      </c>
      <c r="K370" s="76">
        <f t="array" ref="K370">IFERROR(INDEX(DATA!$AJ$133:$AJ$368,MATCH(1,(DATA!$D$133:$D$368=B370)*(DATA!$E$133:$E$368=D370),0)),"n/a")</f>
        <v>4415190</v>
      </c>
      <c r="L370" s="77">
        <f t="array" ref="L370">IFERROR(INDEX(DATA!$AK$133:$AK$368,MATCH(1,(DATA!$D$133:$D$368=B370)*(DATA!$E$133:$E$368=D370),0)),"n/a")</f>
        <v>-6.0999999999999999E-2</v>
      </c>
      <c r="R370" s="66"/>
      <c r="S370" s="66"/>
      <c r="T370" s="66"/>
      <c r="U370" s="66"/>
      <c r="V370" s="66"/>
      <c r="W370" s="66"/>
      <c r="X370" s="66"/>
      <c r="Y370" s="66"/>
    </row>
    <row r="371" spans="1:25" x14ac:dyDescent="0.2">
      <c r="A371" s="75" t="s">
        <v>19</v>
      </c>
      <c r="B371" s="66" t="s">
        <v>12</v>
      </c>
      <c r="C371" s="66" t="s">
        <v>0</v>
      </c>
      <c r="D371" s="66" t="s">
        <v>278</v>
      </c>
      <c r="E371" s="76">
        <f t="array" ref="E371">IFERROR(INDEX(DATA!$F$133:$F$368,MATCH(1,(DATA!$D$133:$D$368=B371)*(DATA!$E$133:$E$368=D371),0)),"n/a")</f>
        <v>1488682</v>
      </c>
      <c r="F371" s="77">
        <f t="array" ref="F371">IFERROR(INDEX(DATA!$G$133:$G$368,MATCH(1,(DATA!$D$133:$D$368=B371)*(DATA!$E$133:$E$368=D371),0)),"n/a")</f>
        <v>0.155</v>
      </c>
      <c r="G371" s="76">
        <f t="array" ref="G371">IFERROR(INDEX(DATA!$P$133:$P$368,MATCH(1,(DATA!$D$133:$D$368=B371)*(DATA!$E$133:$E$368=D371),0)),"n/a")</f>
        <v>4516970</v>
      </c>
      <c r="H371" s="77">
        <f t="array" ref="H371">IFERROR(INDEX(DATA!$Q$133:$Q$368,MATCH(1,(DATA!$D$133:$D$368=B371)*(DATA!$E$133:$E$368=D371),0)),"n/a")</f>
        <v>8.2000000000000003E-2</v>
      </c>
      <c r="I371" s="76">
        <f t="array" ref="I371">IFERROR(INDEX(DATA!$Z$133:$Z$368,MATCH(1,(DATA!$D$133:$D$368=B371)*(DATA!$E$133:$E$368=D371),0)),"n/a")</f>
        <v>8341686</v>
      </c>
      <c r="J371" s="77">
        <f t="array" ref="J371">IFERROR(INDEX(DATA!$AA$133:$AA$368,MATCH(1,(DATA!$D$133:$D$368=B371)*(DATA!$E$133:$E$368=D371),0)),"n/a")</f>
        <v>5.7000000000000002E-2</v>
      </c>
      <c r="K371" s="76">
        <f t="array" ref="K371">IFERROR(INDEX(DATA!$AJ$133:$AJ$368,MATCH(1,(DATA!$D$133:$D$368=B371)*(DATA!$E$133:$E$368=D371),0)),"n/a")</f>
        <v>16018734</v>
      </c>
      <c r="L371" s="77">
        <f t="array" ref="L371">IFERROR(INDEX(DATA!$AK$133:$AK$368,MATCH(1,(DATA!$D$133:$D$368=B371)*(DATA!$E$133:$E$368=D371),0)),"n/a")</f>
        <v>0.03</v>
      </c>
      <c r="R371" s="66"/>
      <c r="S371" s="66"/>
      <c r="T371" s="66"/>
      <c r="U371" s="66"/>
      <c r="V371" s="66"/>
      <c r="W371" s="66"/>
      <c r="X371" s="66"/>
      <c r="Y371" s="66"/>
    </row>
    <row r="372" spans="1:25" x14ac:dyDescent="0.2">
      <c r="A372" s="75" t="s">
        <v>19</v>
      </c>
      <c r="B372" s="66" t="s">
        <v>12</v>
      </c>
      <c r="C372" s="66" t="s">
        <v>0</v>
      </c>
      <c r="D372" s="66" t="s">
        <v>279</v>
      </c>
      <c r="E372" s="76">
        <f t="array" ref="E372">IFERROR(INDEX(DATA!$F$133:$F$368,MATCH(1,(DATA!$D$133:$D$368=B372)*(DATA!$E$133:$E$368=D372),0)),"n/a")</f>
        <v>563943</v>
      </c>
      <c r="F372" s="77">
        <f t="array" ref="F372">IFERROR(INDEX(DATA!$G$133:$G$368,MATCH(1,(DATA!$D$133:$D$368=B372)*(DATA!$E$133:$E$368=D372),0)),"n/a")</f>
        <v>1.4E-2</v>
      </c>
      <c r="G372" s="76">
        <f t="array" ref="G372">IFERROR(INDEX(DATA!$P$133:$P$368,MATCH(1,(DATA!$D$133:$D$368=B372)*(DATA!$E$133:$E$368=D372),0)),"n/a")</f>
        <v>1694292</v>
      </c>
      <c r="H372" s="77">
        <f t="array" ref="H372">IFERROR(INDEX(DATA!$Q$133:$Q$368,MATCH(1,(DATA!$D$133:$D$368=B372)*(DATA!$E$133:$E$368=D372),0)),"n/a")</f>
        <v>0.16400000000000001</v>
      </c>
      <c r="I372" s="76">
        <f t="array" ref="I372">IFERROR(INDEX(DATA!$Z$133:$Z$368,MATCH(1,(DATA!$D$133:$D$368=B372)*(DATA!$E$133:$E$368=D372),0)),"n/a")</f>
        <v>3277075</v>
      </c>
      <c r="J372" s="77">
        <f t="array" ref="J372">IFERROR(INDEX(DATA!$AA$133:$AA$368,MATCH(1,(DATA!$D$133:$D$368=B372)*(DATA!$E$133:$E$368=D372),0)),"n/a")</f>
        <v>0.11799999999999999</v>
      </c>
      <c r="K372" s="76">
        <f t="array" ref="K372">IFERROR(INDEX(DATA!$AJ$133:$AJ$368,MATCH(1,(DATA!$D$133:$D$368=B372)*(DATA!$E$133:$E$368=D372),0)),"n/a")</f>
        <v>6544595</v>
      </c>
      <c r="L372" s="77">
        <f t="array" ref="L372">IFERROR(INDEX(DATA!$AK$133:$AK$368,MATCH(1,(DATA!$D$133:$D$368=B372)*(DATA!$E$133:$E$368=D372),0)),"n/a")</f>
        <v>5.1999999999999998E-2</v>
      </c>
      <c r="R372" s="66"/>
      <c r="S372" s="66"/>
      <c r="T372" s="66"/>
      <c r="U372" s="66"/>
      <c r="V372" s="66"/>
      <c r="W372" s="66"/>
      <c r="X372" s="66"/>
      <c r="Y372" s="66"/>
    </row>
    <row r="373" spans="1:25" x14ac:dyDescent="0.2">
      <c r="A373" s="75" t="s">
        <v>19</v>
      </c>
      <c r="B373" s="66" t="s">
        <v>12</v>
      </c>
      <c r="C373" s="66" t="s">
        <v>0</v>
      </c>
      <c r="D373" s="66" t="s">
        <v>280</v>
      </c>
      <c r="E373" s="76">
        <f t="array" ref="E373">IFERROR(INDEX(DATA!$F$133:$F$368,MATCH(1,(DATA!$D$133:$D$368=B373)*(DATA!$E$133:$E$368=D373),0)),"n/a")</f>
        <v>416163</v>
      </c>
      <c r="F373" s="77">
        <f t="array" ref="F373">IFERROR(INDEX(DATA!$G$133:$G$368,MATCH(1,(DATA!$D$133:$D$368=B373)*(DATA!$E$133:$E$368=D373),0)),"n/a")</f>
        <v>-8.0000000000000002E-3</v>
      </c>
      <c r="G373" s="76">
        <f t="array" ref="G373">IFERROR(INDEX(DATA!$P$133:$P$368,MATCH(1,(DATA!$D$133:$D$368=B373)*(DATA!$E$133:$E$368=D373),0)),"n/a")</f>
        <v>1431466</v>
      </c>
      <c r="H373" s="77">
        <f t="array" ref="H373">IFERROR(INDEX(DATA!$Q$133:$Q$368,MATCH(1,(DATA!$D$133:$D$368=B373)*(DATA!$E$133:$E$368=D373),0)),"n/a")</f>
        <v>-2.1999999999999999E-2</v>
      </c>
      <c r="I373" s="76">
        <f t="array" ref="I373">IFERROR(INDEX(DATA!$Z$133:$Z$368,MATCH(1,(DATA!$D$133:$D$368=B373)*(DATA!$E$133:$E$368=D373),0)),"n/a")</f>
        <v>2676852</v>
      </c>
      <c r="J373" s="77">
        <f t="array" ref="J373">IFERROR(INDEX(DATA!$AA$133:$AA$368,MATCH(1,(DATA!$D$133:$D$368=B373)*(DATA!$E$133:$E$368=D373),0)),"n/a")</f>
        <v>-4.1000000000000002E-2</v>
      </c>
      <c r="K373" s="76">
        <f t="array" ref="K373">IFERROR(INDEX(DATA!$AJ$133:$AJ$368,MATCH(1,(DATA!$D$133:$D$368=B373)*(DATA!$E$133:$E$368=D373),0)),"n/a")</f>
        <v>5279079</v>
      </c>
      <c r="L373" s="77">
        <f t="array" ref="L373">IFERROR(INDEX(DATA!$AK$133:$AK$368,MATCH(1,(DATA!$D$133:$D$368=B373)*(DATA!$E$133:$E$368=D373),0)),"n/a")</f>
        <v>-2.4E-2</v>
      </c>
      <c r="R373" s="66"/>
      <c r="S373" s="66"/>
      <c r="T373" s="66"/>
      <c r="U373" s="66"/>
      <c r="V373" s="66"/>
      <c r="W373" s="66"/>
      <c r="X373" s="66"/>
      <c r="Y373" s="66"/>
    </row>
    <row r="374" spans="1:25" x14ac:dyDescent="0.2">
      <c r="A374" s="75" t="s">
        <v>19</v>
      </c>
      <c r="B374" s="66" t="s">
        <v>12</v>
      </c>
      <c r="C374" s="66" t="s">
        <v>0</v>
      </c>
      <c r="D374" s="66" t="s">
        <v>281</v>
      </c>
      <c r="E374" s="76">
        <f t="array" ref="E374">IFERROR(INDEX(DATA!$F$133:$F$368,MATCH(1,(DATA!$D$133:$D$368=B374)*(DATA!$E$133:$E$368=D374),0)),"n/a")</f>
        <v>416082</v>
      </c>
      <c r="F374" s="77">
        <f t="array" ref="F374">IFERROR(INDEX(DATA!$G$133:$G$368,MATCH(1,(DATA!$D$133:$D$368=B374)*(DATA!$E$133:$E$368=D374),0)),"n/a")</f>
        <v>-0.01</v>
      </c>
      <c r="G374" s="76">
        <f t="array" ref="G374">IFERROR(INDEX(DATA!$P$133:$P$368,MATCH(1,(DATA!$D$133:$D$368=B374)*(DATA!$E$133:$E$368=D374),0)),"n/a")</f>
        <v>1267899</v>
      </c>
      <c r="H374" s="77">
        <f t="array" ref="H374">IFERROR(INDEX(DATA!$Q$133:$Q$368,MATCH(1,(DATA!$D$133:$D$368=B374)*(DATA!$E$133:$E$368=D374),0)),"n/a")</f>
        <v>-1.6E-2</v>
      </c>
      <c r="I374" s="76">
        <f t="array" ref="I374">IFERROR(INDEX(DATA!$Z$133:$Z$368,MATCH(1,(DATA!$D$133:$D$368=B374)*(DATA!$E$133:$E$368=D374),0)),"n/a")</f>
        <v>2424170</v>
      </c>
      <c r="J374" s="77">
        <f t="array" ref="J374">IFERROR(INDEX(DATA!$AA$133:$AA$368,MATCH(1,(DATA!$D$133:$D$368=B374)*(DATA!$E$133:$E$368=D374),0)),"n/a")</f>
        <v>-3.1E-2</v>
      </c>
      <c r="K374" s="76">
        <f t="array" ref="K374">IFERROR(INDEX(DATA!$AJ$133:$AJ$368,MATCH(1,(DATA!$D$133:$D$368=B374)*(DATA!$E$133:$E$368=D374),0)),"n/a")</f>
        <v>4953740</v>
      </c>
      <c r="L374" s="77">
        <f t="array" ref="L374">IFERROR(INDEX(DATA!$AK$133:$AK$368,MATCH(1,(DATA!$D$133:$D$368=B374)*(DATA!$E$133:$E$368=D374),0)),"n/a")</f>
        <v>-2.1000000000000001E-2</v>
      </c>
      <c r="R374" s="66"/>
      <c r="S374" s="66"/>
      <c r="T374" s="66"/>
      <c r="U374" s="66"/>
      <c r="V374" s="66"/>
      <c r="W374" s="66"/>
      <c r="X374" s="66"/>
      <c r="Y374" s="66"/>
    </row>
    <row r="375" spans="1:25" x14ac:dyDescent="0.2">
      <c r="A375" s="75" t="s">
        <v>19</v>
      </c>
      <c r="B375" s="66" t="s">
        <v>12</v>
      </c>
      <c r="C375" s="66" t="s">
        <v>0</v>
      </c>
      <c r="D375" s="66" t="s">
        <v>282</v>
      </c>
      <c r="E375" s="76">
        <f t="array" ref="E375">IFERROR(INDEX(DATA!$F$133:$F$368,MATCH(1,(DATA!$D$133:$D$368=B375)*(DATA!$E$133:$E$368=D375),0)),"n/a")</f>
        <v>1012424</v>
      </c>
      <c r="F375" s="77">
        <f t="array" ref="F375">IFERROR(INDEX(DATA!$G$133:$G$368,MATCH(1,(DATA!$D$133:$D$368=B375)*(DATA!$E$133:$E$368=D375),0)),"n/a")</f>
        <v>-7.0000000000000001E-3</v>
      </c>
      <c r="G375" s="76">
        <f t="array" ref="G375">IFERROR(INDEX(DATA!$P$133:$P$368,MATCH(1,(DATA!$D$133:$D$368=B375)*(DATA!$E$133:$E$368=D375),0)),"n/a")</f>
        <v>3165068</v>
      </c>
      <c r="H375" s="77">
        <f t="array" ref="H375">IFERROR(INDEX(DATA!$Q$133:$Q$368,MATCH(1,(DATA!$D$133:$D$368=B375)*(DATA!$E$133:$E$368=D375),0)),"n/a")</f>
        <v>5.0999999999999997E-2</v>
      </c>
      <c r="I375" s="76">
        <f t="array" ref="I375">IFERROR(INDEX(DATA!$Z$133:$Z$368,MATCH(1,(DATA!$D$133:$D$368=B375)*(DATA!$E$133:$E$368=D375),0)),"n/a")</f>
        <v>6018270</v>
      </c>
      <c r="J375" s="77">
        <f t="array" ref="J375">IFERROR(INDEX(DATA!$AA$133:$AA$368,MATCH(1,(DATA!$D$133:$D$368=B375)*(DATA!$E$133:$E$368=D375),0)),"n/a")</f>
        <v>-8.0000000000000002E-3</v>
      </c>
      <c r="K375" s="76">
        <f t="array" ref="K375">IFERROR(INDEX(DATA!$AJ$133:$AJ$368,MATCH(1,(DATA!$D$133:$D$368=B375)*(DATA!$E$133:$E$368=D375),0)),"n/a")</f>
        <v>11947686</v>
      </c>
      <c r="L375" s="77">
        <f t="array" ref="L375">IFERROR(INDEX(DATA!$AK$133:$AK$368,MATCH(1,(DATA!$D$133:$D$368=B375)*(DATA!$E$133:$E$368=D375),0)),"n/a")</f>
        <v>-3.7999999999999999E-2</v>
      </c>
      <c r="R375" s="66"/>
      <c r="S375" s="66"/>
      <c r="T375" s="66"/>
      <c r="U375" s="66"/>
      <c r="V375" s="66"/>
      <c r="W375" s="66"/>
      <c r="X375" s="66"/>
      <c r="Y375" s="66"/>
    </row>
    <row r="376" spans="1:25" x14ac:dyDescent="0.2">
      <c r="A376" s="75" t="s">
        <v>19</v>
      </c>
      <c r="B376" s="66" t="s">
        <v>12</v>
      </c>
      <c r="C376" s="66" t="s">
        <v>0</v>
      </c>
      <c r="D376" s="66" t="s">
        <v>283</v>
      </c>
      <c r="E376" s="76">
        <f t="array" ref="E376">IFERROR(INDEX(DATA!$F$133:$F$368,MATCH(1,(DATA!$D$133:$D$368=B376)*(DATA!$E$133:$E$368=D376),0)),"n/a")</f>
        <v>946182</v>
      </c>
      <c r="F376" s="77">
        <f t="array" ref="F376">IFERROR(INDEX(DATA!$G$133:$G$368,MATCH(1,(DATA!$D$133:$D$368=B376)*(DATA!$E$133:$E$368=D376),0)),"n/a")</f>
        <v>-0.04</v>
      </c>
      <c r="G376" s="76">
        <f t="array" ref="G376">IFERROR(INDEX(DATA!$P$133:$P$368,MATCH(1,(DATA!$D$133:$D$368=B376)*(DATA!$E$133:$E$368=D376),0)),"n/a")</f>
        <v>3118064</v>
      </c>
      <c r="H376" s="77">
        <f t="array" ref="H376">IFERROR(INDEX(DATA!$Q$133:$Q$368,MATCH(1,(DATA!$D$133:$D$368=B376)*(DATA!$E$133:$E$368=D376),0)),"n/a")</f>
        <v>7.0999999999999994E-2</v>
      </c>
      <c r="I376" s="76">
        <f t="array" ref="I376">IFERROR(INDEX(DATA!$Z$133:$Z$368,MATCH(1,(DATA!$D$133:$D$368=B376)*(DATA!$E$133:$E$368=D376),0)),"n/a")</f>
        <v>5882863</v>
      </c>
      <c r="J376" s="77">
        <f t="array" ref="J376">IFERROR(INDEX(DATA!$AA$133:$AA$368,MATCH(1,(DATA!$D$133:$D$368=B376)*(DATA!$E$133:$E$368=D376),0)),"n/a")</f>
        <v>-8.0000000000000002E-3</v>
      </c>
      <c r="K376" s="76">
        <f t="array" ref="K376">IFERROR(INDEX(DATA!$AJ$133:$AJ$368,MATCH(1,(DATA!$D$133:$D$368=B376)*(DATA!$E$133:$E$368=D376),0)),"n/a")</f>
        <v>11782571</v>
      </c>
      <c r="L376" s="77">
        <f t="array" ref="L376">IFERROR(INDEX(DATA!$AK$133:$AK$368,MATCH(1,(DATA!$D$133:$D$368=B376)*(DATA!$E$133:$E$368=D376),0)),"n/a")</f>
        <v>-8.0000000000000002E-3</v>
      </c>
      <c r="R376" s="66"/>
      <c r="S376" s="66"/>
      <c r="T376" s="66"/>
      <c r="U376" s="66"/>
      <c r="V376" s="66"/>
      <c r="W376" s="66"/>
      <c r="X376" s="66"/>
      <c r="Y376" s="66"/>
    </row>
    <row r="377" spans="1:25" x14ac:dyDescent="0.2">
      <c r="A377" s="75" t="s">
        <v>19</v>
      </c>
      <c r="B377" s="66" t="s">
        <v>12</v>
      </c>
      <c r="C377" s="66" t="s">
        <v>0</v>
      </c>
      <c r="D377" s="66" t="s">
        <v>284</v>
      </c>
      <c r="E377" s="76">
        <f t="array" ref="E377">IFERROR(INDEX(DATA!$F$133:$F$368,MATCH(1,(DATA!$D$133:$D$368=B377)*(DATA!$E$133:$E$368=D377),0)),"n/a")</f>
        <v>1007448</v>
      </c>
      <c r="F377" s="77">
        <f t="array" ref="F377">IFERROR(INDEX(DATA!$G$133:$G$368,MATCH(1,(DATA!$D$133:$D$368=B377)*(DATA!$E$133:$E$368=D377),0)),"n/a")</f>
        <v>5.0999999999999997E-2</v>
      </c>
      <c r="G377" s="76">
        <f t="array" ref="G377">IFERROR(INDEX(DATA!$P$133:$P$368,MATCH(1,(DATA!$D$133:$D$368=B377)*(DATA!$E$133:$E$368=D377),0)),"n/a")</f>
        <v>3077913</v>
      </c>
      <c r="H377" s="77">
        <f t="array" ref="H377">IFERROR(INDEX(DATA!$Q$133:$Q$368,MATCH(1,(DATA!$D$133:$D$368=B377)*(DATA!$E$133:$E$368=D377),0)),"n/a")</f>
        <v>7.2999999999999995E-2</v>
      </c>
      <c r="I377" s="76">
        <f t="array" ref="I377">IFERROR(INDEX(DATA!$Z$133:$Z$368,MATCH(1,(DATA!$D$133:$D$368=B377)*(DATA!$E$133:$E$368=D377),0)),"n/a")</f>
        <v>5800031</v>
      </c>
      <c r="J377" s="77">
        <f t="array" ref="J377">IFERROR(INDEX(DATA!$AA$133:$AA$368,MATCH(1,(DATA!$D$133:$D$368=B377)*(DATA!$E$133:$E$368=D377),0)),"n/a")</f>
        <v>4.2999999999999997E-2</v>
      </c>
      <c r="K377" s="76">
        <f t="array" ref="K377">IFERROR(INDEX(DATA!$AJ$133:$AJ$368,MATCH(1,(DATA!$D$133:$D$368=B377)*(DATA!$E$133:$E$368=D377),0)),"n/a")</f>
        <v>11692514</v>
      </c>
      <c r="L377" s="77">
        <f t="array" ref="L377">IFERROR(INDEX(DATA!$AK$133:$AK$368,MATCH(1,(DATA!$D$133:$D$368=B377)*(DATA!$E$133:$E$368=D377),0)),"n/a")</f>
        <v>3.9E-2</v>
      </c>
      <c r="R377" s="66"/>
      <c r="S377" s="66"/>
      <c r="T377" s="66"/>
      <c r="U377" s="66"/>
      <c r="V377" s="66"/>
      <c r="W377" s="66"/>
      <c r="X377" s="66"/>
      <c r="Y377" s="66"/>
    </row>
    <row r="378" spans="1:25" x14ac:dyDescent="0.2">
      <c r="A378" s="75" t="s">
        <v>19</v>
      </c>
      <c r="B378" s="66" t="s">
        <v>12</v>
      </c>
      <c r="C378" s="66" t="s">
        <v>0</v>
      </c>
      <c r="D378" s="66" t="s">
        <v>285</v>
      </c>
      <c r="E378" s="76">
        <f t="array" ref="E378">IFERROR(INDEX(DATA!$F$133:$F$368,MATCH(1,(DATA!$D$133:$D$368=B378)*(DATA!$E$133:$E$368=D378),0)),"n/a")</f>
        <v>460950</v>
      </c>
      <c r="F378" s="77">
        <f t="array" ref="F378">IFERROR(INDEX(DATA!$G$133:$G$368,MATCH(1,(DATA!$D$133:$D$368=B378)*(DATA!$E$133:$E$368=D378),0)),"n/a")</f>
        <v>-1.9E-2</v>
      </c>
      <c r="G378" s="76">
        <f t="array" ref="G378">IFERROR(INDEX(DATA!$P$133:$P$368,MATCH(1,(DATA!$D$133:$D$368=B378)*(DATA!$E$133:$E$368=D378),0)),"n/a")</f>
        <v>1386272</v>
      </c>
      <c r="H378" s="77">
        <f t="array" ref="H378">IFERROR(INDEX(DATA!$Q$133:$Q$368,MATCH(1,(DATA!$D$133:$D$368=B378)*(DATA!$E$133:$E$368=D378),0)),"n/a")</f>
        <v>3.0000000000000001E-3</v>
      </c>
      <c r="I378" s="76">
        <f t="array" ref="I378">IFERROR(INDEX(DATA!$Z$133:$Z$368,MATCH(1,(DATA!$D$133:$D$368=B378)*(DATA!$E$133:$E$368=D378),0)),"n/a")</f>
        <v>2598335</v>
      </c>
      <c r="J378" s="77">
        <f t="array" ref="J378">IFERROR(INDEX(DATA!$AA$133:$AA$368,MATCH(1,(DATA!$D$133:$D$368=B378)*(DATA!$E$133:$E$368=D378),0)),"n/a")</f>
        <v>-0.01</v>
      </c>
      <c r="K378" s="76">
        <f t="array" ref="K378">IFERROR(INDEX(DATA!$AJ$133:$AJ$368,MATCH(1,(DATA!$D$133:$D$368=B378)*(DATA!$E$133:$E$368=D378),0)),"n/a")</f>
        <v>5417368</v>
      </c>
      <c r="L378" s="77">
        <f t="array" ref="L378">IFERROR(INDEX(DATA!$AK$133:$AK$368,MATCH(1,(DATA!$D$133:$D$368=B378)*(DATA!$E$133:$E$368=D378),0)),"n/a")</f>
        <v>3.0000000000000001E-3</v>
      </c>
      <c r="R378" s="66"/>
      <c r="S378" s="66"/>
      <c r="T378" s="66"/>
      <c r="U378" s="66"/>
      <c r="V378" s="66"/>
      <c r="W378" s="66"/>
      <c r="X378" s="66"/>
      <c r="Y378" s="66"/>
    </row>
    <row r="379" spans="1:25" x14ac:dyDescent="0.2">
      <c r="A379" s="75" t="s">
        <v>19</v>
      </c>
      <c r="B379" s="66" t="s">
        <v>12</v>
      </c>
      <c r="C379" s="66" t="s">
        <v>0</v>
      </c>
      <c r="D379" s="66" t="s">
        <v>286</v>
      </c>
      <c r="E379" s="76">
        <f t="array" ref="E379">IFERROR(INDEX(DATA!$F$133:$F$368,MATCH(1,(DATA!$D$133:$D$368=B379)*(DATA!$E$133:$E$368=D379),0)),"n/a")</f>
        <v>714365</v>
      </c>
      <c r="F379" s="77">
        <f t="array" ref="F379">IFERROR(INDEX(DATA!$G$133:$G$368,MATCH(1,(DATA!$D$133:$D$368=B379)*(DATA!$E$133:$E$368=D379),0)),"n/a")</f>
        <v>0.186</v>
      </c>
      <c r="G379" s="76">
        <f t="array" ref="G379">IFERROR(INDEX(DATA!$P$133:$P$368,MATCH(1,(DATA!$D$133:$D$368=B379)*(DATA!$E$133:$E$368=D379),0)),"n/a")</f>
        <v>2273090</v>
      </c>
      <c r="H379" s="77">
        <f t="array" ref="H379">IFERROR(INDEX(DATA!$Q$133:$Q$368,MATCH(1,(DATA!$D$133:$D$368=B379)*(DATA!$E$133:$E$368=D379),0)),"n/a")</f>
        <v>7.1999999999999995E-2</v>
      </c>
      <c r="I379" s="76">
        <f t="array" ref="I379">IFERROR(INDEX(DATA!$Z$133:$Z$368,MATCH(1,(DATA!$D$133:$D$368=B379)*(DATA!$E$133:$E$368=D379),0)),"n/a")</f>
        <v>4147726</v>
      </c>
      <c r="J379" s="77">
        <f t="array" ref="J379">IFERROR(INDEX(DATA!$AA$133:$AA$368,MATCH(1,(DATA!$D$133:$D$368=B379)*(DATA!$E$133:$E$368=D379),0)),"n/a")</f>
        <v>4.5999999999999999E-2</v>
      </c>
      <c r="K379" s="76">
        <f t="array" ref="K379">IFERROR(INDEX(DATA!$AJ$133:$AJ$368,MATCH(1,(DATA!$D$133:$D$368=B379)*(DATA!$E$133:$E$368=D379),0)),"n/a")</f>
        <v>8155664</v>
      </c>
      <c r="L379" s="77">
        <f t="array" ref="L379">IFERROR(INDEX(DATA!$AK$133:$AK$368,MATCH(1,(DATA!$D$133:$D$368=B379)*(DATA!$E$133:$E$368=D379),0)),"n/a")</f>
        <v>-5.0000000000000001E-3</v>
      </c>
      <c r="R379" s="66"/>
      <c r="S379" s="66"/>
      <c r="T379" s="66"/>
      <c r="U379" s="66"/>
      <c r="V379" s="66"/>
      <c r="W379" s="66"/>
      <c r="X379" s="66"/>
      <c r="Y379" s="66"/>
    </row>
    <row r="380" spans="1:25" x14ac:dyDescent="0.2">
      <c r="A380" s="75" t="s">
        <v>19</v>
      </c>
      <c r="B380" s="66" t="s">
        <v>12</v>
      </c>
      <c r="C380" s="66" t="s">
        <v>0</v>
      </c>
      <c r="D380" s="66" t="s">
        <v>287</v>
      </c>
      <c r="E380" s="76">
        <f t="array" ref="E380">IFERROR(INDEX(DATA!$F$133:$F$368,MATCH(1,(DATA!$D$133:$D$368=B380)*(DATA!$E$133:$E$368=D380),0)),"n/a")</f>
        <v>876752</v>
      </c>
      <c r="F380" s="77">
        <f t="array" ref="F380">IFERROR(INDEX(DATA!$G$133:$G$368,MATCH(1,(DATA!$D$133:$D$368=B380)*(DATA!$E$133:$E$368=D380),0)),"n/a")</f>
        <v>0.14000000000000001</v>
      </c>
      <c r="G380" s="76">
        <f t="array" ref="G380">IFERROR(INDEX(DATA!$P$133:$P$368,MATCH(1,(DATA!$D$133:$D$368=B380)*(DATA!$E$133:$E$368=D380),0)),"n/a")</f>
        <v>2900149</v>
      </c>
      <c r="H380" s="77">
        <f t="array" ref="H380">IFERROR(INDEX(DATA!$Q$133:$Q$368,MATCH(1,(DATA!$D$133:$D$368=B380)*(DATA!$E$133:$E$368=D380),0)),"n/a")</f>
        <v>3.1E-2</v>
      </c>
      <c r="I380" s="76">
        <f t="array" ref="I380">IFERROR(INDEX(DATA!$Z$133:$Z$368,MATCH(1,(DATA!$D$133:$D$368=B380)*(DATA!$E$133:$E$368=D380),0)),"n/a")</f>
        <v>5032260</v>
      </c>
      <c r="J380" s="77">
        <f t="array" ref="J380">IFERROR(INDEX(DATA!$AA$133:$AA$368,MATCH(1,(DATA!$D$133:$D$368=B380)*(DATA!$E$133:$E$368=D380),0)),"n/a")</f>
        <v>3.5999999999999997E-2</v>
      </c>
      <c r="K380" s="76">
        <f t="array" ref="K380">IFERROR(INDEX(DATA!$AJ$133:$AJ$368,MATCH(1,(DATA!$D$133:$D$368=B380)*(DATA!$E$133:$E$368=D380),0)),"n/a")</f>
        <v>9426863</v>
      </c>
      <c r="L380" s="77">
        <f t="array" ref="L380">IFERROR(INDEX(DATA!$AK$133:$AK$368,MATCH(1,(DATA!$D$133:$D$368=B380)*(DATA!$E$133:$E$368=D380),0)),"n/a")</f>
        <v>1E-3</v>
      </c>
      <c r="R380" s="66"/>
      <c r="S380" s="66"/>
      <c r="T380" s="66"/>
      <c r="U380" s="66"/>
      <c r="V380" s="66"/>
      <c r="W380" s="66"/>
      <c r="X380" s="66"/>
      <c r="Y380" s="66"/>
    </row>
    <row r="381" spans="1:25" x14ac:dyDescent="0.2">
      <c r="A381" s="75" t="s">
        <v>19</v>
      </c>
      <c r="B381" s="66" t="s">
        <v>12</v>
      </c>
      <c r="C381" s="66" t="s">
        <v>0</v>
      </c>
      <c r="D381" s="66" t="s">
        <v>288</v>
      </c>
      <c r="E381" s="76">
        <f t="array" ref="E381">IFERROR(INDEX(DATA!$F$133:$F$368,MATCH(1,(DATA!$D$133:$D$368=B381)*(DATA!$E$133:$E$368=D381),0)),"n/a")</f>
        <v>904944</v>
      </c>
      <c r="F381" s="77">
        <f t="array" ref="F381">IFERROR(INDEX(DATA!$G$133:$G$368,MATCH(1,(DATA!$D$133:$D$368=B381)*(DATA!$E$133:$E$368=D381),0)),"n/a")</f>
        <v>2.4E-2</v>
      </c>
      <c r="G381" s="76">
        <f t="array" ref="G381">IFERROR(INDEX(DATA!$P$133:$P$368,MATCH(1,(DATA!$D$133:$D$368=B381)*(DATA!$E$133:$E$368=D381),0)),"n/a")</f>
        <v>2757750</v>
      </c>
      <c r="H381" s="77">
        <f t="array" ref="H381">IFERROR(INDEX(DATA!$Q$133:$Q$368,MATCH(1,(DATA!$D$133:$D$368=B381)*(DATA!$E$133:$E$368=D381),0)),"n/a")</f>
        <v>0.10299999999999999</v>
      </c>
      <c r="I381" s="76">
        <f t="array" ref="I381">IFERROR(INDEX(DATA!$Z$133:$Z$368,MATCH(1,(DATA!$D$133:$D$368=B381)*(DATA!$E$133:$E$368=D381),0)),"n/a")</f>
        <v>5304854</v>
      </c>
      <c r="J381" s="77">
        <f t="array" ref="J381">IFERROR(INDEX(DATA!$AA$133:$AA$368,MATCH(1,(DATA!$D$133:$D$368=B381)*(DATA!$E$133:$E$368=D381),0)),"n/a")</f>
        <v>3.7999999999999999E-2</v>
      </c>
      <c r="K381" s="76">
        <f t="array" ref="K381">IFERROR(INDEX(DATA!$AJ$133:$AJ$368,MATCH(1,(DATA!$D$133:$D$368=B381)*(DATA!$E$133:$E$368=D381),0)),"n/a")</f>
        <v>10430698</v>
      </c>
      <c r="L381" s="77">
        <f t="array" ref="L381">IFERROR(INDEX(DATA!$AK$133:$AK$368,MATCH(1,(DATA!$D$133:$D$368=B381)*(DATA!$E$133:$E$368=D381),0)),"n/a")</f>
        <v>2E-3</v>
      </c>
      <c r="R381" s="66"/>
      <c r="S381" s="66"/>
      <c r="T381" s="66"/>
      <c r="U381" s="66"/>
      <c r="V381" s="66"/>
      <c r="W381" s="66"/>
      <c r="X381" s="66"/>
      <c r="Y381" s="66"/>
    </row>
    <row r="382" spans="1:25" x14ac:dyDescent="0.2">
      <c r="A382" s="75" t="s">
        <v>19</v>
      </c>
      <c r="B382" s="66" t="s">
        <v>12</v>
      </c>
      <c r="C382" s="66" t="s">
        <v>0</v>
      </c>
      <c r="D382" s="66" t="s">
        <v>289</v>
      </c>
      <c r="E382" s="76">
        <f t="array" ref="E382">IFERROR(INDEX(DATA!$F$133:$F$368,MATCH(1,(DATA!$D$133:$D$368=B382)*(DATA!$E$133:$E$368=D382),0)),"n/a")</f>
        <v>398800</v>
      </c>
      <c r="F382" s="77">
        <f t="array" ref="F382">IFERROR(INDEX(DATA!$G$133:$G$368,MATCH(1,(DATA!$D$133:$D$368=B382)*(DATA!$E$133:$E$368=D382),0)),"n/a")</f>
        <v>3.4000000000000002E-2</v>
      </c>
      <c r="G382" s="76">
        <f t="array" ref="G382">IFERROR(INDEX(DATA!$P$133:$P$368,MATCH(1,(DATA!$D$133:$D$368=B382)*(DATA!$E$133:$E$368=D382),0)),"n/a")</f>
        <v>1178583</v>
      </c>
      <c r="H382" s="77">
        <f t="array" ref="H382">IFERROR(INDEX(DATA!$Q$133:$Q$368,MATCH(1,(DATA!$D$133:$D$368=B382)*(DATA!$E$133:$E$368=D382),0)),"n/a")</f>
        <v>9.2999999999999999E-2</v>
      </c>
      <c r="I382" s="76">
        <f t="array" ref="I382">IFERROR(INDEX(DATA!$Z$133:$Z$368,MATCH(1,(DATA!$D$133:$D$368=B382)*(DATA!$E$133:$E$368=D382),0)),"n/a")</f>
        <v>2277901</v>
      </c>
      <c r="J382" s="77">
        <f t="array" ref="J382">IFERROR(INDEX(DATA!$AA$133:$AA$368,MATCH(1,(DATA!$D$133:$D$368=B382)*(DATA!$E$133:$E$368=D382),0)),"n/a")</f>
        <v>5.7000000000000002E-2</v>
      </c>
      <c r="K382" s="76">
        <f t="array" ref="K382">IFERROR(INDEX(DATA!$AJ$133:$AJ$368,MATCH(1,(DATA!$D$133:$D$368=B382)*(DATA!$E$133:$E$368=D382),0)),"n/a")</f>
        <v>4686561</v>
      </c>
      <c r="L382" s="77">
        <f t="array" ref="L382">IFERROR(INDEX(DATA!$AK$133:$AK$368,MATCH(1,(DATA!$D$133:$D$368=B382)*(DATA!$E$133:$E$368=D382),0)),"n/a")</f>
        <v>2.7E-2</v>
      </c>
      <c r="R382" s="66"/>
      <c r="S382" s="66"/>
      <c r="T382" s="66"/>
      <c r="U382" s="66"/>
      <c r="V382" s="66"/>
      <c r="W382" s="66"/>
      <c r="X382" s="66"/>
      <c r="Y382" s="66"/>
    </row>
    <row r="383" spans="1:25" x14ac:dyDescent="0.2">
      <c r="A383" s="75" t="s">
        <v>19</v>
      </c>
      <c r="B383" s="66" t="s">
        <v>12</v>
      </c>
      <c r="C383" s="66" t="s">
        <v>0</v>
      </c>
      <c r="D383" s="66" t="s">
        <v>290</v>
      </c>
      <c r="E383" s="76">
        <f t="array" ref="E383">IFERROR(INDEX(DATA!$F$133:$F$368,MATCH(1,(DATA!$D$133:$D$368=B383)*(DATA!$E$133:$E$368=D383),0)),"n/a")</f>
        <v>344115</v>
      </c>
      <c r="F383" s="77">
        <f t="array" ref="F383">IFERROR(INDEX(DATA!$G$133:$G$368,MATCH(1,(DATA!$D$133:$D$368=B383)*(DATA!$E$133:$E$368=D383),0)),"n/a")</f>
        <v>-2.8000000000000001E-2</v>
      </c>
      <c r="G383" s="76">
        <f t="array" ref="G383">IFERROR(INDEX(DATA!$P$133:$P$368,MATCH(1,(DATA!$D$133:$D$368=B383)*(DATA!$E$133:$E$368=D383),0)),"n/a")</f>
        <v>1064720</v>
      </c>
      <c r="H383" s="77">
        <f t="array" ref="H383">IFERROR(INDEX(DATA!$Q$133:$Q$368,MATCH(1,(DATA!$D$133:$D$368=B383)*(DATA!$E$133:$E$368=D383),0)),"n/a")</f>
        <v>4.0000000000000001E-3</v>
      </c>
      <c r="I383" s="76">
        <f t="array" ref="I383">IFERROR(INDEX(DATA!$Z$133:$Z$368,MATCH(1,(DATA!$D$133:$D$368=B383)*(DATA!$E$133:$E$368=D383),0)),"n/a")</f>
        <v>2055549</v>
      </c>
      <c r="J383" s="77">
        <f t="array" ref="J383">IFERROR(INDEX(DATA!$AA$133:$AA$368,MATCH(1,(DATA!$D$133:$D$368=B383)*(DATA!$E$133:$E$368=D383),0)),"n/a")</f>
        <v>-1E-3</v>
      </c>
      <c r="K383" s="76">
        <f t="array" ref="K383">IFERROR(INDEX(DATA!$AJ$133:$AJ$368,MATCH(1,(DATA!$D$133:$D$368=B383)*(DATA!$E$133:$E$368=D383),0)),"n/a")</f>
        <v>4099973</v>
      </c>
      <c r="L383" s="77">
        <f t="array" ref="L383">IFERROR(INDEX(DATA!$AK$133:$AK$368,MATCH(1,(DATA!$D$133:$D$368=B383)*(DATA!$E$133:$E$368=D383),0)),"n/a")</f>
        <v>1.4999999999999999E-2</v>
      </c>
      <c r="R383" s="66"/>
      <c r="S383" s="66"/>
      <c r="T383" s="66"/>
      <c r="U383" s="66"/>
      <c r="V383" s="66"/>
      <c r="W383" s="66"/>
      <c r="X383" s="66"/>
      <c r="Y383" s="66"/>
    </row>
    <row r="384" spans="1:25" x14ac:dyDescent="0.2">
      <c r="A384" s="75" t="s">
        <v>19</v>
      </c>
      <c r="B384" s="66" t="s">
        <v>12</v>
      </c>
      <c r="C384" s="66" t="s">
        <v>0</v>
      </c>
      <c r="D384" s="66" t="s">
        <v>291</v>
      </c>
      <c r="E384" s="76">
        <f t="array" ref="E384">IFERROR(INDEX(DATA!$F$133:$F$368,MATCH(1,(DATA!$D$133:$D$368=B384)*(DATA!$E$133:$E$368=D384),0)),"n/a")</f>
        <v>351893</v>
      </c>
      <c r="F384" s="77">
        <f t="array" ref="F384">IFERROR(INDEX(DATA!$G$133:$G$368,MATCH(1,(DATA!$D$133:$D$368=B384)*(DATA!$E$133:$E$368=D384),0)),"n/a")</f>
        <v>3.3000000000000002E-2</v>
      </c>
      <c r="G384" s="76">
        <f t="array" ref="G384">IFERROR(INDEX(DATA!$P$133:$P$368,MATCH(1,(DATA!$D$133:$D$368=B384)*(DATA!$E$133:$E$368=D384),0)),"n/a")</f>
        <v>1147317</v>
      </c>
      <c r="H384" s="77">
        <f t="array" ref="H384">IFERROR(INDEX(DATA!$Q$133:$Q$368,MATCH(1,(DATA!$D$133:$D$368=B384)*(DATA!$E$133:$E$368=D384),0)),"n/a")</f>
        <v>5.1999999999999998E-2</v>
      </c>
      <c r="I384" s="76">
        <f t="array" ref="I384">IFERROR(INDEX(DATA!$Z$133:$Z$368,MATCH(1,(DATA!$D$133:$D$368=B384)*(DATA!$E$133:$E$368=D384),0)),"n/a")</f>
        <v>2175602</v>
      </c>
      <c r="J384" s="77">
        <f t="array" ref="J384">IFERROR(INDEX(DATA!$AA$133:$AA$368,MATCH(1,(DATA!$D$133:$D$368=B384)*(DATA!$E$133:$E$368=D384),0)),"n/a")</f>
        <v>5.2999999999999999E-2</v>
      </c>
      <c r="K384" s="76">
        <f t="array" ref="K384">IFERROR(INDEX(DATA!$AJ$133:$AJ$368,MATCH(1,(DATA!$D$133:$D$368=B384)*(DATA!$E$133:$E$368=D384),0)),"n/a")</f>
        <v>4259460</v>
      </c>
      <c r="L384" s="77">
        <f t="array" ref="L384">IFERROR(INDEX(DATA!$AK$133:$AK$368,MATCH(1,(DATA!$D$133:$D$368=B384)*(DATA!$E$133:$E$368=D384),0)),"n/a")</f>
        <v>0.05</v>
      </c>
      <c r="R384" s="66"/>
      <c r="S384" s="66"/>
      <c r="T384" s="66"/>
      <c r="U384" s="66"/>
      <c r="V384" s="66"/>
      <c r="W384" s="66"/>
      <c r="X384" s="66"/>
      <c r="Y384" s="66"/>
    </row>
    <row r="385" spans="1:25" x14ac:dyDescent="0.2">
      <c r="A385" s="75" t="s">
        <v>19</v>
      </c>
      <c r="B385" s="66" t="s">
        <v>12</v>
      </c>
      <c r="C385" s="66" t="s">
        <v>0</v>
      </c>
      <c r="D385" s="66" t="s">
        <v>292</v>
      </c>
      <c r="E385" s="76">
        <f t="array" ref="E385">IFERROR(INDEX(DATA!$F$133:$F$368,MATCH(1,(DATA!$D$133:$D$368=B385)*(DATA!$E$133:$E$368=D385),0)),"n/a")</f>
        <v>2630018</v>
      </c>
      <c r="F385" s="77">
        <f t="array" ref="F385">IFERROR(INDEX(DATA!$G$133:$G$368,MATCH(1,(DATA!$D$133:$D$368=B385)*(DATA!$E$133:$E$368=D385),0)),"n/a")</f>
        <v>-8.9999999999999993E-3</v>
      </c>
      <c r="G385" s="76">
        <f t="array" ref="G385">IFERROR(INDEX(DATA!$P$133:$P$368,MATCH(1,(DATA!$D$133:$D$368=B385)*(DATA!$E$133:$E$368=D385),0)),"n/a")</f>
        <v>8617729</v>
      </c>
      <c r="H385" s="77">
        <f t="array" ref="H385">IFERROR(INDEX(DATA!$Q$133:$Q$368,MATCH(1,(DATA!$D$133:$D$368=B385)*(DATA!$E$133:$E$368=D385),0)),"n/a")</f>
        <v>1.4999999999999999E-2</v>
      </c>
      <c r="I385" s="76">
        <f t="array" ref="I385">IFERROR(INDEX(DATA!$Z$133:$Z$368,MATCH(1,(DATA!$D$133:$D$368=B385)*(DATA!$E$133:$E$368=D385),0)),"n/a")</f>
        <v>16252151</v>
      </c>
      <c r="J385" s="77">
        <f t="array" ref="J385">IFERROR(INDEX(DATA!$AA$133:$AA$368,MATCH(1,(DATA!$D$133:$D$368=B385)*(DATA!$E$133:$E$368=D385),0)),"n/a")</f>
        <v>0.03</v>
      </c>
      <c r="K385" s="76">
        <f t="array" ref="K385">IFERROR(INDEX(DATA!$AJ$133:$AJ$368,MATCH(1,(DATA!$D$133:$D$368=B385)*(DATA!$E$133:$E$368=D385),0)),"n/a")</f>
        <v>31624866</v>
      </c>
      <c r="L385" s="77">
        <f t="array" ref="L385">IFERROR(INDEX(DATA!$AK$133:$AK$368,MATCH(1,(DATA!$D$133:$D$368=B385)*(DATA!$E$133:$E$368=D385),0)),"n/a")</f>
        <v>1.4E-2</v>
      </c>
      <c r="R385" s="66"/>
      <c r="S385" s="66"/>
      <c r="T385" s="66"/>
      <c r="U385" s="66"/>
      <c r="V385" s="66"/>
      <c r="W385" s="66"/>
      <c r="X385" s="66"/>
      <c r="Y385" s="66"/>
    </row>
    <row r="386" spans="1:25" x14ac:dyDescent="0.2">
      <c r="A386" s="75" t="s">
        <v>19</v>
      </c>
      <c r="B386" s="66" t="s">
        <v>12</v>
      </c>
      <c r="C386" s="66" t="s">
        <v>0</v>
      </c>
      <c r="D386" s="66" t="s">
        <v>293</v>
      </c>
      <c r="E386" s="76">
        <f t="array" ref="E386">IFERROR(INDEX(DATA!$F$133:$F$368,MATCH(1,(DATA!$D$133:$D$368=B386)*(DATA!$E$133:$E$368=D386),0)),"n/a")</f>
        <v>211131</v>
      </c>
      <c r="F386" s="77">
        <f t="array" ref="F386">IFERROR(INDEX(DATA!$G$133:$G$368,MATCH(1,(DATA!$D$133:$D$368=B386)*(DATA!$E$133:$E$368=D386),0)),"n/a")</f>
        <v>4.2999999999999997E-2</v>
      </c>
      <c r="G386" s="76">
        <f t="array" ref="G386">IFERROR(INDEX(DATA!$P$133:$P$368,MATCH(1,(DATA!$D$133:$D$368=B386)*(DATA!$E$133:$E$368=D386),0)),"n/a")</f>
        <v>622128</v>
      </c>
      <c r="H386" s="77">
        <f t="array" ref="H386">IFERROR(INDEX(DATA!$Q$133:$Q$368,MATCH(1,(DATA!$D$133:$D$368=B386)*(DATA!$E$133:$E$368=D386),0)),"n/a")</f>
        <v>0.159</v>
      </c>
      <c r="I386" s="76">
        <f t="array" ref="I386">IFERROR(INDEX(DATA!$Z$133:$Z$368,MATCH(1,(DATA!$D$133:$D$368=B386)*(DATA!$E$133:$E$368=D386),0)),"n/a")</f>
        <v>1182517</v>
      </c>
      <c r="J386" s="77">
        <f t="array" ref="J386">IFERROR(INDEX(DATA!$AA$133:$AA$368,MATCH(1,(DATA!$D$133:$D$368=B386)*(DATA!$E$133:$E$368=D386),0)),"n/a")</f>
        <v>0.11700000000000001</v>
      </c>
      <c r="K386" s="76">
        <f t="array" ref="K386">IFERROR(INDEX(DATA!$AJ$133:$AJ$368,MATCH(1,(DATA!$D$133:$D$368=B386)*(DATA!$E$133:$E$368=D386),0)),"n/a")</f>
        <v>2435182</v>
      </c>
      <c r="L386" s="77">
        <f t="array" ref="L386">IFERROR(INDEX(DATA!$AK$133:$AK$368,MATCH(1,(DATA!$D$133:$D$368=B386)*(DATA!$E$133:$E$368=D386),0)),"n/a")</f>
        <v>7.5999999999999998E-2</v>
      </c>
      <c r="R386" s="66"/>
      <c r="S386" s="66"/>
      <c r="T386" s="66"/>
      <c r="U386" s="66"/>
      <c r="V386" s="66"/>
      <c r="W386" s="66"/>
      <c r="X386" s="66"/>
      <c r="Y386" s="66"/>
    </row>
    <row r="387" spans="1:25" x14ac:dyDescent="0.2">
      <c r="A387" s="75" t="s">
        <v>19</v>
      </c>
      <c r="B387" s="66" t="s">
        <v>12</v>
      </c>
      <c r="C387" s="66" t="s">
        <v>0</v>
      </c>
      <c r="D387" s="66" t="s">
        <v>294</v>
      </c>
      <c r="E387" s="76">
        <f t="array" ref="E387">IFERROR(INDEX(DATA!$F$133:$F$368,MATCH(1,(DATA!$D$133:$D$368=B387)*(DATA!$E$133:$E$368=D387),0)),"n/a")</f>
        <v>1073342</v>
      </c>
      <c r="F387" s="77">
        <f t="array" ref="F387">IFERROR(INDEX(DATA!$G$133:$G$368,MATCH(1,(DATA!$D$133:$D$368=B387)*(DATA!$E$133:$E$368=D387),0)),"n/a")</f>
        <v>6.0000000000000001E-3</v>
      </c>
      <c r="G387" s="76">
        <f t="array" ref="G387">IFERROR(INDEX(DATA!$P$133:$P$368,MATCH(1,(DATA!$D$133:$D$368=B387)*(DATA!$E$133:$E$368=D387),0)),"n/a")</f>
        <v>3411237</v>
      </c>
      <c r="H387" s="77">
        <f t="array" ref="H387">IFERROR(INDEX(DATA!$Q$133:$Q$368,MATCH(1,(DATA!$D$133:$D$368=B387)*(DATA!$E$133:$E$368=D387),0)),"n/a")</f>
        <v>3.1E-2</v>
      </c>
      <c r="I387" s="76">
        <f t="array" ref="I387">IFERROR(INDEX(DATA!$Z$133:$Z$368,MATCH(1,(DATA!$D$133:$D$368=B387)*(DATA!$E$133:$E$368=D387),0)),"n/a")</f>
        <v>6400989</v>
      </c>
      <c r="J387" s="77">
        <f t="array" ref="J387">IFERROR(INDEX(DATA!$AA$133:$AA$368,MATCH(1,(DATA!$D$133:$D$368=B387)*(DATA!$E$133:$E$368=D387),0)),"n/a")</f>
        <v>2.1999999999999999E-2</v>
      </c>
      <c r="K387" s="76">
        <f t="array" ref="K387">IFERROR(INDEX(DATA!$AJ$133:$AJ$368,MATCH(1,(DATA!$D$133:$D$368=B387)*(DATA!$E$133:$E$368=D387),0)),"n/a")</f>
        <v>12524659</v>
      </c>
      <c r="L387" s="77">
        <f t="array" ref="L387">IFERROR(INDEX(DATA!$AK$133:$AK$368,MATCH(1,(DATA!$D$133:$D$368=B387)*(DATA!$E$133:$E$368=D387),0)),"n/a")</f>
        <v>3.5999999999999997E-2</v>
      </c>
      <c r="R387" s="66"/>
      <c r="S387" s="66"/>
      <c r="T387" s="66"/>
      <c r="U387" s="66"/>
      <c r="V387" s="66"/>
      <c r="W387" s="66"/>
      <c r="X387" s="66"/>
      <c r="Y387" s="66"/>
    </row>
    <row r="388" spans="1:25" x14ac:dyDescent="0.2">
      <c r="A388" s="75" t="s">
        <v>19</v>
      </c>
      <c r="B388" s="66" t="s">
        <v>12</v>
      </c>
      <c r="C388" s="66" t="s">
        <v>0</v>
      </c>
      <c r="D388" s="66" t="s">
        <v>295</v>
      </c>
      <c r="E388" s="76">
        <f t="array" ref="E388">IFERROR(INDEX(DATA!$F$133:$F$368,MATCH(1,(DATA!$D$133:$D$368=B388)*(DATA!$E$133:$E$368=D388),0)),"n/a")</f>
        <v>705928</v>
      </c>
      <c r="F388" s="77">
        <f t="array" ref="F388">IFERROR(INDEX(DATA!$G$133:$G$368,MATCH(1,(DATA!$D$133:$D$368=B388)*(DATA!$E$133:$E$368=D388),0)),"n/a")</f>
        <v>-3.5999999999999997E-2</v>
      </c>
      <c r="G388" s="76">
        <f t="array" ref="G388">IFERROR(INDEX(DATA!$P$133:$P$368,MATCH(1,(DATA!$D$133:$D$368=B388)*(DATA!$E$133:$E$368=D388),0)),"n/a")</f>
        <v>2081115</v>
      </c>
      <c r="H388" s="77">
        <f t="array" ref="H388">IFERROR(INDEX(DATA!$Q$133:$Q$368,MATCH(1,(DATA!$D$133:$D$368=B388)*(DATA!$E$133:$E$368=D388),0)),"n/a")</f>
        <v>2E-3</v>
      </c>
      <c r="I388" s="76">
        <f t="array" ref="I388">IFERROR(INDEX(DATA!$Z$133:$Z$368,MATCH(1,(DATA!$D$133:$D$368=B388)*(DATA!$E$133:$E$368=D388),0)),"n/a")</f>
        <v>3845272</v>
      </c>
      <c r="J388" s="77">
        <f t="array" ref="J388">IFERROR(INDEX(DATA!$AA$133:$AA$368,MATCH(1,(DATA!$D$133:$D$368=B388)*(DATA!$E$133:$E$368=D388),0)),"n/a")</f>
        <v>4.0000000000000001E-3</v>
      </c>
      <c r="K388" s="76">
        <f t="array" ref="K388">IFERROR(INDEX(DATA!$AJ$133:$AJ$368,MATCH(1,(DATA!$D$133:$D$368=B388)*(DATA!$E$133:$E$368=D388),0)),"n/a")</f>
        <v>7838938</v>
      </c>
      <c r="L388" s="77">
        <f t="array" ref="L388">IFERROR(INDEX(DATA!$AK$133:$AK$368,MATCH(1,(DATA!$D$133:$D$368=B388)*(DATA!$E$133:$E$368=D388),0)),"n/a")</f>
        <v>0.13</v>
      </c>
      <c r="R388" s="66"/>
      <c r="S388" s="66"/>
      <c r="T388" s="66"/>
      <c r="U388" s="66"/>
      <c r="V388" s="66"/>
      <c r="W388" s="66"/>
      <c r="X388" s="66"/>
      <c r="Y388" s="66"/>
    </row>
    <row r="389" spans="1:25" x14ac:dyDescent="0.2">
      <c r="A389" s="75" t="s">
        <v>19</v>
      </c>
      <c r="B389" s="66" t="s">
        <v>12</v>
      </c>
      <c r="C389" s="66" t="s">
        <v>0</v>
      </c>
      <c r="D389" s="66" t="s">
        <v>296</v>
      </c>
      <c r="E389" s="76">
        <f t="array" ref="E389">IFERROR(INDEX(DATA!$F$133:$F$368,MATCH(1,(DATA!$D$133:$D$368=B389)*(DATA!$E$133:$E$368=D389),0)),"n/a")</f>
        <v>711405</v>
      </c>
      <c r="F389" s="77">
        <f t="array" ref="F389">IFERROR(INDEX(DATA!$G$133:$G$368,MATCH(1,(DATA!$D$133:$D$368=B389)*(DATA!$E$133:$E$368=D389),0)),"n/a")</f>
        <v>8.0000000000000002E-3</v>
      </c>
      <c r="G389" s="76">
        <f t="array" ref="G389">IFERROR(INDEX(DATA!$P$133:$P$368,MATCH(1,(DATA!$D$133:$D$368=B389)*(DATA!$E$133:$E$368=D389),0)),"n/a")</f>
        <v>2167555</v>
      </c>
      <c r="H389" s="77">
        <f t="array" ref="H389">IFERROR(INDEX(DATA!$Q$133:$Q$368,MATCH(1,(DATA!$D$133:$D$368=B389)*(DATA!$E$133:$E$368=D389),0)),"n/a")</f>
        <v>2.5999999999999999E-2</v>
      </c>
      <c r="I389" s="76">
        <f t="array" ref="I389">IFERROR(INDEX(DATA!$Z$133:$Z$368,MATCH(1,(DATA!$D$133:$D$368=B389)*(DATA!$E$133:$E$368=D389),0)),"n/a")</f>
        <v>3913641</v>
      </c>
      <c r="J389" s="77">
        <f t="array" ref="J389">IFERROR(INDEX(DATA!$AA$133:$AA$368,MATCH(1,(DATA!$D$133:$D$368=B389)*(DATA!$E$133:$E$368=D389),0)),"n/a")</f>
        <v>8.9999999999999993E-3</v>
      </c>
      <c r="K389" s="76">
        <f t="array" ref="K389">IFERROR(INDEX(DATA!$AJ$133:$AJ$368,MATCH(1,(DATA!$D$133:$D$368=B389)*(DATA!$E$133:$E$368=D389),0)),"n/a")</f>
        <v>7987019</v>
      </c>
      <c r="L389" s="77">
        <f t="array" ref="L389">IFERROR(INDEX(DATA!$AK$133:$AK$368,MATCH(1,(DATA!$D$133:$D$368=B389)*(DATA!$E$133:$E$368=D389),0)),"n/a")</f>
        <v>5.3999999999999999E-2</v>
      </c>
      <c r="R389" s="66"/>
      <c r="S389" s="66"/>
      <c r="T389" s="66"/>
      <c r="U389" s="66"/>
      <c r="V389" s="66"/>
      <c r="W389" s="66"/>
      <c r="X389" s="66"/>
      <c r="Y389" s="66"/>
    </row>
    <row r="390" spans="1:25" x14ac:dyDescent="0.2">
      <c r="A390" s="75" t="s">
        <v>19</v>
      </c>
      <c r="B390" s="66" t="s">
        <v>12</v>
      </c>
      <c r="C390" s="66" t="s">
        <v>0</v>
      </c>
      <c r="D390" s="66" t="s">
        <v>297</v>
      </c>
      <c r="E390" s="76">
        <f t="array" ref="E390">IFERROR(INDEX(DATA!$F$133:$F$368,MATCH(1,(DATA!$D$133:$D$368=B390)*(DATA!$E$133:$E$368=D390),0)),"n/a")</f>
        <v>272475</v>
      </c>
      <c r="F390" s="77">
        <f t="array" ref="F390">IFERROR(INDEX(DATA!$G$133:$G$368,MATCH(1,(DATA!$D$133:$D$368=B390)*(DATA!$E$133:$E$368=D390),0)),"n/a")</f>
        <v>-3.2000000000000001E-2</v>
      </c>
      <c r="G390" s="76">
        <f t="array" ref="G390">IFERROR(INDEX(DATA!$P$133:$P$368,MATCH(1,(DATA!$D$133:$D$368=B390)*(DATA!$E$133:$E$368=D390),0)),"n/a")</f>
        <v>812404</v>
      </c>
      <c r="H390" s="77">
        <f t="array" ref="H390">IFERROR(INDEX(DATA!$Q$133:$Q$368,MATCH(1,(DATA!$D$133:$D$368=B390)*(DATA!$E$133:$E$368=D390),0)),"n/a")</f>
        <v>7.3999999999999996E-2</v>
      </c>
      <c r="I390" s="76">
        <f t="array" ref="I390">IFERROR(INDEX(DATA!$Z$133:$Z$368,MATCH(1,(DATA!$D$133:$D$368=B390)*(DATA!$E$133:$E$368=D390),0)),"n/a")</f>
        <v>1568326</v>
      </c>
      <c r="J390" s="77">
        <f t="array" ref="J390">IFERROR(INDEX(DATA!$AA$133:$AA$368,MATCH(1,(DATA!$D$133:$D$368=B390)*(DATA!$E$133:$E$368=D390),0)),"n/a")</f>
        <v>5.3999999999999999E-2</v>
      </c>
      <c r="K390" s="76">
        <f t="array" ref="K390">IFERROR(INDEX(DATA!$AJ$133:$AJ$368,MATCH(1,(DATA!$D$133:$D$368=B390)*(DATA!$E$133:$E$368=D390),0)),"n/a")</f>
        <v>3224708</v>
      </c>
      <c r="L390" s="77">
        <f t="array" ref="L390">IFERROR(INDEX(DATA!$AK$133:$AK$368,MATCH(1,(DATA!$D$133:$D$368=B390)*(DATA!$E$133:$E$368=D390),0)),"n/a")</f>
        <v>2.8000000000000001E-2</v>
      </c>
      <c r="R390" s="66"/>
      <c r="S390" s="66"/>
      <c r="T390" s="66"/>
      <c r="U390" s="66"/>
      <c r="V390" s="66"/>
      <c r="W390" s="66"/>
      <c r="X390" s="66"/>
      <c r="Y390" s="66"/>
    </row>
    <row r="391" spans="1:25" x14ac:dyDescent="0.2">
      <c r="A391" s="75" t="s">
        <v>19</v>
      </c>
      <c r="B391" s="66" t="s">
        <v>12</v>
      </c>
      <c r="C391" s="66" t="s">
        <v>0</v>
      </c>
      <c r="D391" s="66" t="s">
        <v>298</v>
      </c>
      <c r="E391" s="76">
        <f t="array" ref="E391">IFERROR(INDEX(DATA!$F$133:$F$368,MATCH(1,(DATA!$D$133:$D$368=B391)*(DATA!$E$133:$E$368=D391),0)),"n/a")</f>
        <v>489105</v>
      </c>
      <c r="F391" s="77">
        <f t="array" ref="F391">IFERROR(INDEX(DATA!$G$133:$G$368,MATCH(1,(DATA!$D$133:$D$368=B391)*(DATA!$E$133:$E$368=D391),0)),"n/a")</f>
        <v>-3.2000000000000001E-2</v>
      </c>
      <c r="G391" s="76">
        <f t="array" ref="G391">IFERROR(INDEX(DATA!$P$133:$P$368,MATCH(1,(DATA!$D$133:$D$368=B391)*(DATA!$E$133:$E$368=D391),0)),"n/a")</f>
        <v>1445127</v>
      </c>
      <c r="H391" s="77">
        <f t="array" ref="H391">IFERROR(INDEX(DATA!$Q$133:$Q$368,MATCH(1,(DATA!$D$133:$D$368=B391)*(DATA!$E$133:$E$368=D391),0)),"n/a")</f>
        <v>-6.0000000000000001E-3</v>
      </c>
      <c r="I391" s="76">
        <f t="array" ref="I391">IFERROR(INDEX(DATA!$Z$133:$Z$368,MATCH(1,(DATA!$D$133:$D$368=B391)*(DATA!$E$133:$E$368=D391),0)),"n/a")</f>
        <v>2944358</v>
      </c>
      <c r="J391" s="77">
        <f t="array" ref="J391">IFERROR(INDEX(DATA!$AA$133:$AA$368,MATCH(1,(DATA!$D$133:$D$368=B391)*(DATA!$E$133:$E$368=D391),0)),"n/a")</f>
        <v>7.0000000000000001E-3</v>
      </c>
      <c r="K391" s="76">
        <f t="array" ref="K391">IFERROR(INDEX(DATA!$AJ$133:$AJ$368,MATCH(1,(DATA!$D$133:$D$368=B391)*(DATA!$E$133:$E$368=D391),0)),"n/a")</f>
        <v>6683701</v>
      </c>
      <c r="L391" s="77">
        <f t="array" ref="L391">IFERROR(INDEX(DATA!$AK$133:$AK$368,MATCH(1,(DATA!$D$133:$D$368=B391)*(DATA!$E$133:$E$368=D391),0)),"n/a")</f>
        <v>2.9000000000000001E-2</v>
      </c>
      <c r="R391" s="66"/>
      <c r="S391" s="66"/>
      <c r="T391" s="66"/>
      <c r="U391" s="66"/>
      <c r="V391" s="66"/>
      <c r="W391" s="66"/>
      <c r="X391" s="66"/>
      <c r="Y391" s="66"/>
    </row>
    <row r="392" spans="1:25" x14ac:dyDescent="0.2">
      <c r="A392" s="75" t="s">
        <v>19</v>
      </c>
      <c r="B392" s="66" t="s">
        <v>12</v>
      </c>
      <c r="C392" s="66" t="s">
        <v>0</v>
      </c>
      <c r="D392" s="66" t="s">
        <v>299</v>
      </c>
      <c r="E392" s="76">
        <f t="array" ref="E392">IFERROR(INDEX(DATA!$F$133:$F$368,MATCH(1,(DATA!$D$133:$D$368=B392)*(DATA!$E$133:$E$368=D392),0)),"n/a")</f>
        <v>2895750</v>
      </c>
      <c r="F392" s="77">
        <f t="array" ref="F392">IFERROR(INDEX(DATA!$G$133:$G$368,MATCH(1,(DATA!$D$133:$D$368=B392)*(DATA!$E$133:$E$368=D392),0)),"n/a")</f>
        <v>0.185</v>
      </c>
      <c r="G392" s="76">
        <f t="array" ref="G392">IFERROR(INDEX(DATA!$P$133:$P$368,MATCH(1,(DATA!$D$133:$D$368=B392)*(DATA!$E$133:$E$368=D392),0)),"n/a")</f>
        <v>11574176</v>
      </c>
      <c r="H392" s="77">
        <f t="array" ref="H392">IFERROR(INDEX(DATA!$Q$133:$Q$368,MATCH(1,(DATA!$D$133:$D$368=B392)*(DATA!$E$133:$E$368=D392),0)),"n/a")</f>
        <v>0.08</v>
      </c>
      <c r="I392" s="76">
        <f t="array" ref="I392">IFERROR(INDEX(DATA!$Z$133:$Z$368,MATCH(1,(DATA!$D$133:$D$368=B392)*(DATA!$E$133:$E$368=D392),0)),"n/a")</f>
        <v>19513656</v>
      </c>
      <c r="J392" s="77">
        <f t="array" ref="J392">IFERROR(INDEX(DATA!$AA$133:$AA$368,MATCH(1,(DATA!$D$133:$D$368=B392)*(DATA!$E$133:$E$368=D392),0)),"n/a")</f>
        <v>0.06</v>
      </c>
      <c r="K392" s="76">
        <f t="array" ref="K392">IFERROR(INDEX(DATA!$AJ$133:$AJ$368,MATCH(1,(DATA!$D$133:$D$368=B392)*(DATA!$E$133:$E$368=D392),0)),"n/a")</f>
        <v>36355314</v>
      </c>
      <c r="L392" s="77">
        <f t="array" ref="L392">IFERROR(INDEX(DATA!$AK$133:$AK$368,MATCH(1,(DATA!$D$133:$D$368=B392)*(DATA!$E$133:$E$368=D392),0)),"n/a")</f>
        <v>1.7000000000000001E-2</v>
      </c>
      <c r="R392" s="66"/>
      <c r="S392" s="66"/>
      <c r="T392" s="66"/>
      <c r="U392" s="66"/>
      <c r="V392" s="66"/>
      <c r="W392" s="66"/>
      <c r="X392" s="66"/>
      <c r="Y392" s="66"/>
    </row>
    <row r="393" spans="1:25" x14ac:dyDescent="0.2">
      <c r="A393" s="75" t="s">
        <v>19</v>
      </c>
      <c r="B393" s="66" t="s">
        <v>12</v>
      </c>
      <c r="C393" s="66" t="s">
        <v>0</v>
      </c>
      <c r="D393" s="66" t="s">
        <v>300</v>
      </c>
      <c r="E393" s="76">
        <f t="array" ref="E393">IFERROR(INDEX(DATA!$F$133:$F$368,MATCH(1,(DATA!$D$133:$D$368=B393)*(DATA!$E$133:$E$368=D393),0)),"n/a")</f>
        <v>1438507</v>
      </c>
      <c r="F393" s="77">
        <f t="array" ref="F393">IFERROR(INDEX(DATA!$G$133:$G$368,MATCH(1,(DATA!$D$133:$D$368=B393)*(DATA!$E$133:$E$368=D393),0)),"n/a")</f>
        <v>0.02</v>
      </c>
      <c r="G393" s="76">
        <f t="array" ref="G393">IFERROR(INDEX(DATA!$P$133:$P$368,MATCH(1,(DATA!$D$133:$D$368=B393)*(DATA!$E$133:$E$368=D393),0)),"n/a")</f>
        <v>4378627</v>
      </c>
      <c r="H393" s="77">
        <f t="array" ref="H393">IFERROR(INDEX(DATA!$Q$133:$Q$368,MATCH(1,(DATA!$D$133:$D$368=B393)*(DATA!$E$133:$E$368=D393),0)),"n/a")</f>
        <v>1.0999999999999999E-2</v>
      </c>
      <c r="I393" s="76">
        <f t="array" ref="I393">IFERROR(INDEX(DATA!$Z$133:$Z$368,MATCH(1,(DATA!$D$133:$D$368=B393)*(DATA!$E$133:$E$368=D393),0)),"n/a")</f>
        <v>8194468</v>
      </c>
      <c r="J393" s="77">
        <f t="array" ref="J393">IFERROR(INDEX(DATA!$AA$133:$AA$368,MATCH(1,(DATA!$D$133:$D$368=B393)*(DATA!$E$133:$E$368=D393),0)),"n/a")</f>
        <v>2.5999999999999999E-2</v>
      </c>
      <c r="K393" s="76">
        <f t="array" ref="K393">IFERROR(INDEX(DATA!$AJ$133:$AJ$368,MATCH(1,(DATA!$D$133:$D$368=B393)*(DATA!$E$133:$E$368=D393),0)),"n/a")</f>
        <v>16578324</v>
      </c>
      <c r="L393" s="77">
        <f t="array" ref="L393">IFERROR(INDEX(DATA!$AK$133:$AK$368,MATCH(1,(DATA!$D$133:$D$368=B393)*(DATA!$E$133:$E$368=D393),0)),"n/a")</f>
        <v>2.5999999999999999E-2</v>
      </c>
      <c r="R393" s="66"/>
      <c r="S393" s="66"/>
      <c r="T393" s="66"/>
      <c r="U393" s="66"/>
      <c r="V393" s="66"/>
      <c r="W393" s="66"/>
      <c r="X393" s="66"/>
      <c r="Y393" s="66"/>
    </row>
    <row r="394" spans="1:25" x14ac:dyDescent="0.2">
      <c r="A394" s="75" t="s">
        <v>19</v>
      </c>
      <c r="B394" s="66" t="s">
        <v>12</v>
      </c>
      <c r="C394" s="66" t="s">
        <v>0</v>
      </c>
      <c r="D394" s="66" t="s">
        <v>301</v>
      </c>
      <c r="E394" s="76">
        <f t="array" ref="E394">IFERROR(INDEX(DATA!$F$133:$F$368,MATCH(1,(DATA!$D$133:$D$368=B394)*(DATA!$E$133:$E$368=D394),0)),"n/a")</f>
        <v>211626</v>
      </c>
      <c r="F394" s="77">
        <f t="array" ref="F394">IFERROR(INDEX(DATA!$G$133:$G$368,MATCH(1,(DATA!$D$133:$D$368=B394)*(DATA!$E$133:$E$368=D394),0)),"n/a")</f>
        <v>0.105</v>
      </c>
      <c r="G394" s="76">
        <f t="array" ref="G394">IFERROR(INDEX(DATA!$P$133:$P$368,MATCH(1,(DATA!$D$133:$D$368=B394)*(DATA!$E$133:$E$368=D394),0)),"n/a")</f>
        <v>653904</v>
      </c>
      <c r="H394" s="77">
        <f t="array" ref="H394">IFERROR(INDEX(DATA!$Q$133:$Q$368,MATCH(1,(DATA!$D$133:$D$368=B394)*(DATA!$E$133:$E$368=D394),0)),"n/a")</f>
        <v>0.23100000000000001</v>
      </c>
      <c r="I394" s="76">
        <f t="array" ref="I394">IFERROR(INDEX(DATA!$Z$133:$Z$368,MATCH(1,(DATA!$D$133:$D$368=B394)*(DATA!$E$133:$E$368=D394),0)),"n/a")</f>
        <v>1263607</v>
      </c>
      <c r="J394" s="77">
        <f t="array" ref="J394">IFERROR(INDEX(DATA!$AA$133:$AA$368,MATCH(1,(DATA!$D$133:$D$368=B394)*(DATA!$E$133:$E$368=D394),0)),"n/a")</f>
        <v>0.129</v>
      </c>
      <c r="K394" s="76">
        <f t="array" ref="K394">IFERROR(INDEX(DATA!$AJ$133:$AJ$368,MATCH(1,(DATA!$D$133:$D$368=B394)*(DATA!$E$133:$E$368=D394),0)),"n/a")</f>
        <v>2480446</v>
      </c>
      <c r="L394" s="77">
        <f t="array" ref="L394">IFERROR(INDEX(DATA!$AK$133:$AK$368,MATCH(1,(DATA!$D$133:$D$368=B394)*(DATA!$E$133:$E$368=D394),0)),"n/a")</f>
        <v>4.4999999999999998E-2</v>
      </c>
      <c r="R394" s="66"/>
      <c r="S394" s="66"/>
      <c r="T394" s="66"/>
      <c r="U394" s="66"/>
      <c r="V394" s="66"/>
      <c r="W394" s="66"/>
      <c r="X394" s="66"/>
      <c r="Y394" s="66"/>
    </row>
    <row r="395" spans="1:25" x14ac:dyDescent="0.2">
      <c r="A395" s="75" t="s">
        <v>19</v>
      </c>
      <c r="B395" s="66" t="s">
        <v>12</v>
      </c>
      <c r="C395" s="66" t="s">
        <v>0</v>
      </c>
      <c r="D395" s="66" t="s">
        <v>302</v>
      </c>
      <c r="E395" s="76">
        <f t="array" ref="E395">IFERROR(INDEX(DATA!$F$133:$F$368,MATCH(1,(DATA!$D$133:$D$368=B395)*(DATA!$E$133:$E$368=D395),0)),"n/a")</f>
        <v>681204</v>
      </c>
      <c r="F395" s="77">
        <f t="array" ref="F395">IFERROR(INDEX(DATA!$G$133:$G$368,MATCH(1,(DATA!$D$133:$D$368=B395)*(DATA!$E$133:$E$368=D395),0)),"n/a")</f>
        <v>-2.1000000000000001E-2</v>
      </c>
      <c r="G395" s="76">
        <f t="array" ref="G395">IFERROR(INDEX(DATA!$P$133:$P$368,MATCH(1,(DATA!$D$133:$D$368=B395)*(DATA!$E$133:$E$368=D395),0)),"n/a")</f>
        <v>2149665</v>
      </c>
      <c r="H395" s="77">
        <f t="array" ref="H395">IFERROR(INDEX(DATA!$Q$133:$Q$368,MATCH(1,(DATA!$D$133:$D$368=B395)*(DATA!$E$133:$E$368=D395),0)),"n/a")</f>
        <v>2E-3</v>
      </c>
      <c r="I395" s="76">
        <f t="array" ref="I395">IFERROR(INDEX(DATA!$Z$133:$Z$368,MATCH(1,(DATA!$D$133:$D$368=B395)*(DATA!$E$133:$E$368=D395),0)),"n/a")</f>
        <v>4050051</v>
      </c>
      <c r="J395" s="77">
        <f t="array" ref="J395">IFERROR(INDEX(DATA!$AA$133:$AA$368,MATCH(1,(DATA!$D$133:$D$368=B395)*(DATA!$E$133:$E$368=D395),0)),"n/a")</f>
        <v>-1E-3</v>
      </c>
      <c r="K395" s="76">
        <f t="array" ref="K395">IFERROR(INDEX(DATA!$AJ$133:$AJ$368,MATCH(1,(DATA!$D$133:$D$368=B395)*(DATA!$E$133:$E$368=D395),0)),"n/a")</f>
        <v>8066839</v>
      </c>
      <c r="L395" s="77">
        <f t="array" ref="L395">IFERROR(INDEX(DATA!$AK$133:$AK$368,MATCH(1,(DATA!$D$133:$D$368=B395)*(DATA!$E$133:$E$368=D395),0)),"n/a")</f>
        <v>1.2E-2</v>
      </c>
      <c r="R395" s="66"/>
      <c r="S395" s="66"/>
      <c r="T395" s="66"/>
      <c r="U395" s="66"/>
      <c r="V395" s="66"/>
      <c r="W395" s="66"/>
      <c r="X395" s="66"/>
      <c r="Y395" s="66"/>
    </row>
    <row r="396" spans="1:25" x14ac:dyDescent="0.2">
      <c r="A396" s="75" t="s">
        <v>19</v>
      </c>
      <c r="B396" s="66" t="s">
        <v>12</v>
      </c>
      <c r="C396" s="66" t="s">
        <v>0</v>
      </c>
      <c r="D396" s="66" t="s">
        <v>303</v>
      </c>
      <c r="E396" s="76">
        <f t="array" ref="E396">IFERROR(INDEX(DATA!$F$133:$F$368,MATCH(1,(DATA!$D$133:$D$368=B396)*(DATA!$E$133:$E$368=D396),0)),"n/a")</f>
        <v>367506</v>
      </c>
      <c r="F396" s="77">
        <f t="array" ref="F396">IFERROR(INDEX(DATA!$G$133:$G$368,MATCH(1,(DATA!$D$133:$D$368=B396)*(DATA!$E$133:$E$368=D396),0)),"n/a")</f>
        <v>-4.1000000000000002E-2</v>
      </c>
      <c r="G396" s="76">
        <f t="array" ref="G396">IFERROR(INDEX(DATA!$P$133:$P$368,MATCH(1,(DATA!$D$133:$D$368=B396)*(DATA!$E$133:$E$368=D396),0)),"n/a")</f>
        <v>1091556</v>
      </c>
      <c r="H396" s="77">
        <f t="array" ref="H396">IFERROR(INDEX(DATA!$Q$133:$Q$368,MATCH(1,(DATA!$D$133:$D$368=B396)*(DATA!$E$133:$E$368=D396),0)),"n/a")</f>
        <v>7.0000000000000001E-3</v>
      </c>
      <c r="I396" s="76">
        <f t="array" ref="I396">IFERROR(INDEX(DATA!$Z$133:$Z$368,MATCH(1,(DATA!$D$133:$D$368=B396)*(DATA!$E$133:$E$368=D396),0)),"n/a")</f>
        <v>2140659</v>
      </c>
      <c r="J396" s="77">
        <f t="array" ref="J396">IFERROR(INDEX(DATA!$AA$133:$AA$368,MATCH(1,(DATA!$D$133:$D$368=B396)*(DATA!$E$133:$E$368=D396),0)),"n/a")</f>
        <v>6.0000000000000001E-3</v>
      </c>
      <c r="K396" s="76">
        <f t="array" ref="K396">IFERROR(INDEX(DATA!$AJ$133:$AJ$368,MATCH(1,(DATA!$D$133:$D$368=B396)*(DATA!$E$133:$E$368=D396),0)),"n/a")</f>
        <v>4424583</v>
      </c>
      <c r="L396" s="77">
        <f t="array" ref="L396">IFERROR(INDEX(DATA!$AK$133:$AK$368,MATCH(1,(DATA!$D$133:$D$368=B396)*(DATA!$E$133:$E$368=D396),0)),"n/a")</f>
        <v>-1E-3</v>
      </c>
      <c r="R396" s="66"/>
      <c r="S396" s="66"/>
      <c r="T396" s="66"/>
      <c r="U396" s="66"/>
      <c r="V396" s="66"/>
      <c r="W396" s="66"/>
      <c r="X396" s="66"/>
      <c r="Y396" s="66"/>
    </row>
    <row r="397" spans="1:25" x14ac:dyDescent="0.2">
      <c r="A397" s="75" t="s">
        <v>19</v>
      </c>
      <c r="B397" s="66" t="s">
        <v>12</v>
      </c>
      <c r="C397" s="66" t="s">
        <v>0</v>
      </c>
      <c r="D397" s="66" t="s">
        <v>304</v>
      </c>
      <c r="E397" s="76">
        <f t="array" ref="E397">IFERROR(INDEX(DATA!$F$133:$F$368,MATCH(1,(DATA!$D$133:$D$368=B397)*(DATA!$E$133:$E$368=D397),0)),"n/a")</f>
        <v>1109691</v>
      </c>
      <c r="F397" s="77">
        <f t="array" ref="F397">IFERROR(INDEX(DATA!$G$133:$G$368,MATCH(1,(DATA!$D$133:$D$368=B397)*(DATA!$E$133:$E$368=D397),0)),"n/a")</f>
        <v>2E-3</v>
      </c>
      <c r="G397" s="76">
        <f t="array" ref="G397">IFERROR(INDEX(DATA!$P$133:$P$368,MATCH(1,(DATA!$D$133:$D$368=B397)*(DATA!$E$133:$E$368=D397),0)),"n/a")</f>
        <v>3769729</v>
      </c>
      <c r="H397" s="77">
        <f t="array" ref="H397">IFERROR(INDEX(DATA!$Q$133:$Q$368,MATCH(1,(DATA!$D$133:$D$368=B397)*(DATA!$E$133:$E$368=D397),0)),"n/a")</f>
        <v>-0.04</v>
      </c>
      <c r="I397" s="76">
        <f t="array" ref="I397">IFERROR(INDEX(DATA!$Z$133:$Z$368,MATCH(1,(DATA!$D$133:$D$368=B397)*(DATA!$E$133:$E$368=D397),0)),"n/a")</f>
        <v>6851303</v>
      </c>
      <c r="J397" s="77">
        <f t="array" ref="J397">IFERROR(INDEX(DATA!$AA$133:$AA$368,MATCH(1,(DATA!$D$133:$D$368=B397)*(DATA!$E$133:$E$368=D397),0)),"n/a")</f>
        <v>-5.2999999999999999E-2</v>
      </c>
      <c r="K397" s="76">
        <f t="array" ref="K397">IFERROR(INDEX(DATA!$AJ$133:$AJ$368,MATCH(1,(DATA!$D$133:$D$368=B397)*(DATA!$E$133:$E$368=D397),0)),"n/a")</f>
        <v>13477521</v>
      </c>
      <c r="L397" s="77">
        <f t="array" ref="L397">IFERROR(INDEX(DATA!$AK$133:$AK$368,MATCH(1,(DATA!$D$133:$D$368=B397)*(DATA!$E$133:$E$368=D397),0)),"n/a")</f>
        <v>-6.2E-2</v>
      </c>
      <c r="R397" s="66"/>
      <c r="S397" s="66"/>
      <c r="T397" s="66"/>
      <c r="U397" s="66"/>
      <c r="V397" s="66"/>
      <c r="W397" s="66"/>
      <c r="X397" s="66"/>
      <c r="Y397" s="66"/>
    </row>
    <row r="398" spans="1:25" x14ac:dyDescent="0.2">
      <c r="A398" s="75" t="s">
        <v>19</v>
      </c>
      <c r="B398" s="66" t="s">
        <v>12</v>
      </c>
      <c r="C398" s="66" t="s">
        <v>0</v>
      </c>
      <c r="D398" s="66" t="s">
        <v>305</v>
      </c>
      <c r="E398" s="76">
        <f t="array" ref="E398">IFERROR(INDEX(DATA!$F$133:$F$368,MATCH(1,(DATA!$D$133:$D$368=B398)*(DATA!$E$133:$E$368=D398),0)),"n/a")</f>
        <v>1111526</v>
      </c>
      <c r="F398" s="77">
        <f t="array" ref="F398">IFERROR(INDEX(DATA!$G$133:$G$368,MATCH(1,(DATA!$D$133:$D$368=B398)*(DATA!$E$133:$E$368=D398),0)),"n/a")</f>
        <v>3.5000000000000003E-2</v>
      </c>
      <c r="G398" s="76">
        <f t="array" ref="G398">IFERROR(INDEX(DATA!$P$133:$P$368,MATCH(1,(DATA!$D$133:$D$368=B398)*(DATA!$E$133:$E$368=D398),0)),"n/a")</f>
        <v>3525809</v>
      </c>
      <c r="H398" s="77">
        <f t="array" ref="H398">IFERROR(INDEX(DATA!$Q$133:$Q$368,MATCH(1,(DATA!$D$133:$D$368=B398)*(DATA!$E$133:$E$368=D398),0)),"n/a")</f>
        <v>5.3999999999999999E-2</v>
      </c>
      <c r="I398" s="76">
        <f t="array" ref="I398">IFERROR(INDEX(DATA!$Z$133:$Z$368,MATCH(1,(DATA!$D$133:$D$368=B398)*(DATA!$E$133:$E$368=D398),0)),"n/a")</f>
        <v>6587399</v>
      </c>
      <c r="J398" s="77">
        <f t="array" ref="J398">IFERROR(INDEX(DATA!$AA$133:$AA$368,MATCH(1,(DATA!$D$133:$D$368=B398)*(DATA!$E$133:$E$368=D398),0)),"n/a")</f>
        <v>5.8000000000000003E-2</v>
      </c>
      <c r="K398" s="76">
        <f t="array" ref="K398">IFERROR(INDEX(DATA!$AJ$133:$AJ$368,MATCH(1,(DATA!$D$133:$D$368=B398)*(DATA!$E$133:$E$368=D398),0)),"n/a")</f>
        <v>12585926</v>
      </c>
      <c r="L398" s="77">
        <f t="array" ref="L398">IFERROR(INDEX(DATA!$AK$133:$AK$368,MATCH(1,(DATA!$D$133:$D$368=B398)*(DATA!$E$133:$E$368=D398),0)),"n/a")</f>
        <v>4.7E-2</v>
      </c>
      <c r="R398" s="66"/>
      <c r="S398" s="66"/>
      <c r="T398" s="66"/>
      <c r="U398" s="66"/>
      <c r="V398" s="66"/>
      <c r="W398" s="66"/>
      <c r="X398" s="66"/>
      <c r="Y398" s="66"/>
    </row>
    <row r="399" spans="1:25" x14ac:dyDescent="0.2">
      <c r="A399" s="75" t="s">
        <v>19</v>
      </c>
      <c r="B399" s="66" t="s">
        <v>12</v>
      </c>
      <c r="C399" s="66" t="s">
        <v>0</v>
      </c>
      <c r="D399" s="66" t="s">
        <v>306</v>
      </c>
      <c r="E399" s="76">
        <f t="array" ref="E399">IFERROR(INDEX(DATA!$F$133:$F$368,MATCH(1,(DATA!$D$133:$D$368=B399)*(DATA!$E$133:$E$368=D399),0)),"n/a")</f>
        <v>667063</v>
      </c>
      <c r="F399" s="77">
        <f t="array" ref="F399">IFERROR(INDEX(DATA!$G$133:$G$368,MATCH(1,(DATA!$D$133:$D$368=B399)*(DATA!$E$133:$E$368=D399),0)),"n/a")</f>
        <v>-2.4E-2</v>
      </c>
      <c r="G399" s="76">
        <f t="array" ref="G399">IFERROR(INDEX(DATA!$P$133:$P$368,MATCH(1,(DATA!$D$133:$D$368=B399)*(DATA!$E$133:$E$368=D399),0)),"n/a")</f>
        <v>2306386</v>
      </c>
      <c r="H399" s="77">
        <f t="array" ref="H399">IFERROR(INDEX(DATA!$Q$133:$Q$368,MATCH(1,(DATA!$D$133:$D$368=B399)*(DATA!$E$133:$E$368=D399),0)),"n/a")</f>
        <v>-3.3000000000000002E-2</v>
      </c>
      <c r="I399" s="76">
        <f t="array" ref="I399">IFERROR(INDEX(DATA!$Z$133:$Z$368,MATCH(1,(DATA!$D$133:$D$368=B399)*(DATA!$E$133:$E$368=D399),0)),"n/a")</f>
        <v>4290778</v>
      </c>
      <c r="J399" s="77">
        <f t="array" ref="J399">IFERROR(INDEX(DATA!$AA$133:$AA$368,MATCH(1,(DATA!$D$133:$D$368=B399)*(DATA!$E$133:$E$368=D399),0)),"n/a")</f>
        <v>-4.2999999999999997E-2</v>
      </c>
      <c r="K399" s="76">
        <f t="array" ref="K399">IFERROR(INDEX(DATA!$AJ$133:$AJ$368,MATCH(1,(DATA!$D$133:$D$368=B399)*(DATA!$E$133:$E$368=D399),0)),"n/a")</f>
        <v>8487600</v>
      </c>
      <c r="L399" s="77">
        <f t="array" ref="L399">IFERROR(INDEX(DATA!$AK$133:$AK$368,MATCH(1,(DATA!$D$133:$D$368=B399)*(DATA!$E$133:$E$368=D399),0)),"n/a")</f>
        <v>-2.3E-2</v>
      </c>
      <c r="R399" s="66"/>
      <c r="S399" s="66"/>
      <c r="T399" s="66"/>
      <c r="U399" s="66"/>
      <c r="V399" s="66"/>
      <c r="W399" s="66"/>
      <c r="X399" s="66"/>
      <c r="Y399" s="66"/>
    </row>
    <row r="400" spans="1:25" x14ac:dyDescent="0.2">
      <c r="A400" s="75" t="s">
        <v>19</v>
      </c>
      <c r="B400" s="66" t="s">
        <v>12</v>
      </c>
      <c r="C400" s="66" t="s">
        <v>0</v>
      </c>
      <c r="D400" s="66" t="s">
        <v>307</v>
      </c>
      <c r="E400" s="76">
        <f t="array" ref="E400">IFERROR(INDEX(DATA!$F$133:$F$368,MATCH(1,(DATA!$D$133:$D$368=B400)*(DATA!$E$133:$E$368=D400),0)),"n/a")</f>
        <v>667318</v>
      </c>
      <c r="F400" s="77">
        <f t="array" ref="F400">IFERROR(INDEX(DATA!$G$133:$G$368,MATCH(1,(DATA!$D$133:$D$368=B400)*(DATA!$E$133:$E$368=D400),0)),"n/a")</f>
        <v>4.2999999999999997E-2</v>
      </c>
      <c r="G400" s="76">
        <f t="array" ref="G400">IFERROR(INDEX(DATA!$P$133:$P$368,MATCH(1,(DATA!$D$133:$D$368=B400)*(DATA!$E$133:$E$368=D400),0)),"n/a")</f>
        <v>2165565</v>
      </c>
      <c r="H400" s="77">
        <f t="array" ref="H400">IFERROR(INDEX(DATA!$Q$133:$Q$368,MATCH(1,(DATA!$D$133:$D$368=B400)*(DATA!$E$133:$E$368=D400),0)),"n/a")</f>
        <v>4.4999999999999998E-2</v>
      </c>
      <c r="I400" s="76">
        <f t="array" ref="I400">IFERROR(INDEX(DATA!$Z$133:$Z$368,MATCH(1,(DATA!$D$133:$D$368=B400)*(DATA!$E$133:$E$368=D400),0)),"n/a")</f>
        <v>4114583</v>
      </c>
      <c r="J400" s="77">
        <f t="array" ref="J400">IFERROR(INDEX(DATA!$AA$133:$AA$368,MATCH(1,(DATA!$D$133:$D$368=B400)*(DATA!$E$133:$E$368=D400),0)),"n/a")</f>
        <v>6.9000000000000006E-2</v>
      </c>
      <c r="K400" s="76">
        <f t="array" ref="K400">IFERROR(INDEX(DATA!$AJ$133:$AJ$368,MATCH(1,(DATA!$D$133:$D$368=B400)*(DATA!$E$133:$E$368=D400),0)),"n/a")</f>
        <v>8003637</v>
      </c>
      <c r="L400" s="77">
        <f t="array" ref="L400">IFERROR(INDEX(DATA!$AK$133:$AK$368,MATCH(1,(DATA!$D$133:$D$368=B400)*(DATA!$E$133:$E$368=D400),0)),"n/a")</f>
        <v>0.02</v>
      </c>
      <c r="R400" s="66"/>
      <c r="S400" s="66"/>
      <c r="T400" s="66"/>
      <c r="U400" s="66"/>
      <c r="V400" s="66"/>
      <c r="W400" s="66"/>
      <c r="X400" s="66"/>
      <c r="Y400" s="66"/>
    </row>
    <row r="401" spans="1:25" x14ac:dyDescent="0.2">
      <c r="A401" s="75" t="s">
        <v>19</v>
      </c>
      <c r="B401" s="66" t="s">
        <v>12</v>
      </c>
      <c r="C401" s="66" t="s">
        <v>0</v>
      </c>
      <c r="D401" s="66" t="s">
        <v>308</v>
      </c>
      <c r="E401" s="76">
        <f t="array" ref="E401">IFERROR(INDEX(DATA!$F$133:$F$368,MATCH(1,(DATA!$D$133:$D$368=B401)*(DATA!$E$133:$E$368=D401),0)),"n/a")</f>
        <v>533434</v>
      </c>
      <c r="F401" s="77">
        <f t="array" ref="F401">IFERROR(INDEX(DATA!$G$133:$G$368,MATCH(1,(DATA!$D$133:$D$368=B401)*(DATA!$E$133:$E$368=D401),0)),"n/a")</f>
        <v>-4.9000000000000002E-2</v>
      </c>
      <c r="G401" s="76">
        <f t="array" ref="G401">IFERROR(INDEX(DATA!$P$133:$P$368,MATCH(1,(DATA!$D$133:$D$368=B401)*(DATA!$E$133:$E$368=D401),0)),"n/a")</f>
        <v>1585927</v>
      </c>
      <c r="H401" s="77">
        <f t="array" ref="H401">IFERROR(INDEX(DATA!$Q$133:$Q$368,MATCH(1,(DATA!$D$133:$D$368=B401)*(DATA!$E$133:$E$368=D401),0)),"n/a")</f>
        <v>-7.2999999999999995E-2</v>
      </c>
      <c r="I401" s="76">
        <f t="array" ref="I401">IFERROR(INDEX(DATA!$Z$133:$Z$368,MATCH(1,(DATA!$D$133:$D$368=B401)*(DATA!$E$133:$E$368=D401),0)),"n/a")</f>
        <v>3012749</v>
      </c>
      <c r="J401" s="77">
        <f t="array" ref="J401">IFERROR(INDEX(DATA!$AA$133:$AA$368,MATCH(1,(DATA!$D$133:$D$368=B401)*(DATA!$E$133:$E$368=D401),0)),"n/a")</f>
        <v>-9.5000000000000001E-2</v>
      </c>
      <c r="K401" s="76">
        <f t="array" ref="K401">IFERROR(INDEX(DATA!$AJ$133:$AJ$368,MATCH(1,(DATA!$D$133:$D$368=B401)*(DATA!$E$133:$E$368=D401),0)),"n/a")</f>
        <v>6165099</v>
      </c>
      <c r="L401" s="77">
        <f t="array" ref="L401">IFERROR(INDEX(DATA!$AK$133:$AK$368,MATCH(1,(DATA!$D$133:$D$368=B401)*(DATA!$E$133:$E$368=D401),0)),"n/a")</f>
        <v>-7.5999999999999998E-2</v>
      </c>
      <c r="R401" s="66"/>
      <c r="S401" s="66"/>
      <c r="T401" s="66"/>
      <c r="U401" s="66"/>
      <c r="V401" s="66"/>
      <c r="W401" s="66"/>
      <c r="X401" s="66"/>
      <c r="Y401" s="66"/>
    </row>
    <row r="402" spans="1:25" x14ac:dyDescent="0.2">
      <c r="A402" s="75" t="s">
        <v>19</v>
      </c>
      <c r="B402" s="66" t="s">
        <v>12</v>
      </c>
      <c r="C402" s="66" t="s">
        <v>0</v>
      </c>
      <c r="D402" s="66" t="s">
        <v>309</v>
      </c>
      <c r="E402" s="76">
        <f t="array" ref="E402">IFERROR(INDEX(DATA!$F$133:$F$368,MATCH(1,(DATA!$D$133:$D$368=B402)*(DATA!$E$133:$E$368=D402),0)),"n/a")</f>
        <v>493624</v>
      </c>
      <c r="F402" s="77">
        <f t="array" ref="F402">IFERROR(INDEX(DATA!$G$133:$G$368,MATCH(1,(DATA!$D$133:$D$368=B402)*(DATA!$E$133:$E$368=D402),0)),"n/a")</f>
        <v>1.7999999999999999E-2</v>
      </c>
      <c r="G402" s="76">
        <f t="array" ref="G402">IFERROR(INDEX(DATA!$P$133:$P$368,MATCH(1,(DATA!$D$133:$D$368=B402)*(DATA!$E$133:$E$368=D402),0)),"n/a")</f>
        <v>1464872</v>
      </c>
      <c r="H402" s="77">
        <f t="array" ref="H402">IFERROR(INDEX(DATA!$Q$133:$Q$368,MATCH(1,(DATA!$D$133:$D$368=B402)*(DATA!$E$133:$E$368=D402),0)),"n/a")</f>
        <v>-3.2000000000000001E-2</v>
      </c>
      <c r="I402" s="76">
        <f t="array" ref="I402">IFERROR(INDEX(DATA!$Z$133:$Z$368,MATCH(1,(DATA!$D$133:$D$368=B402)*(DATA!$E$133:$E$368=D402),0)),"n/a")</f>
        <v>2790202</v>
      </c>
      <c r="J402" s="77">
        <f t="array" ref="J402">IFERROR(INDEX(DATA!$AA$133:$AA$368,MATCH(1,(DATA!$D$133:$D$368=B402)*(DATA!$E$133:$E$368=D402),0)),"n/a")</f>
        <v>-0.06</v>
      </c>
      <c r="K402" s="76">
        <f t="array" ref="K402">IFERROR(INDEX(DATA!$AJ$133:$AJ$368,MATCH(1,(DATA!$D$133:$D$368=B402)*(DATA!$E$133:$E$368=D402),0)),"n/a")</f>
        <v>5725313</v>
      </c>
      <c r="L402" s="77">
        <f t="array" ref="L402">IFERROR(INDEX(DATA!$AK$133:$AK$368,MATCH(1,(DATA!$D$133:$D$368=B402)*(DATA!$E$133:$E$368=D402),0)),"n/a")</f>
        <v>-5.8999999999999997E-2</v>
      </c>
      <c r="R402" s="66"/>
      <c r="S402" s="66"/>
      <c r="T402" s="66"/>
      <c r="U402" s="66"/>
      <c r="V402" s="66"/>
      <c r="W402" s="66"/>
      <c r="X402" s="66"/>
      <c r="Y402" s="66"/>
    </row>
    <row r="403" spans="1:25" x14ac:dyDescent="0.2">
      <c r="A403" s="75" t="s">
        <v>19</v>
      </c>
      <c r="B403" s="66" t="s">
        <v>12</v>
      </c>
      <c r="C403" s="66" t="s">
        <v>0</v>
      </c>
      <c r="D403" s="66" t="s">
        <v>310</v>
      </c>
      <c r="E403" s="76">
        <f t="array" ref="E403">IFERROR(INDEX(DATA!$F$133:$F$368,MATCH(1,(DATA!$D$133:$D$368=B403)*(DATA!$E$133:$E$368=D403),0)),"n/a")</f>
        <v>375308</v>
      </c>
      <c r="F403" s="77">
        <f t="array" ref="F403">IFERROR(INDEX(DATA!$G$133:$G$368,MATCH(1,(DATA!$D$133:$D$368=B403)*(DATA!$E$133:$E$368=D403),0)),"n/a")</f>
        <v>-4.8000000000000001E-2</v>
      </c>
      <c r="G403" s="76">
        <f t="array" ref="G403">IFERROR(INDEX(DATA!$P$133:$P$368,MATCH(1,(DATA!$D$133:$D$368=B403)*(DATA!$E$133:$E$368=D403),0)),"n/a")</f>
        <v>1091923</v>
      </c>
      <c r="H403" s="77">
        <f t="array" ref="H403">IFERROR(INDEX(DATA!$Q$133:$Q$368,MATCH(1,(DATA!$D$133:$D$368=B403)*(DATA!$E$133:$E$368=D403),0)),"n/a")</f>
        <v>-5.0999999999999997E-2</v>
      </c>
      <c r="I403" s="76">
        <f t="array" ref="I403">IFERROR(INDEX(DATA!$Z$133:$Z$368,MATCH(1,(DATA!$D$133:$D$368=B403)*(DATA!$E$133:$E$368=D403),0)),"n/a")</f>
        <v>2123930</v>
      </c>
      <c r="J403" s="77">
        <f t="array" ref="J403">IFERROR(INDEX(DATA!$AA$133:$AA$368,MATCH(1,(DATA!$D$133:$D$368=B403)*(DATA!$E$133:$E$368=D403),0)),"n/a")</f>
        <v>-6.3E-2</v>
      </c>
      <c r="K403" s="76">
        <f t="array" ref="K403">IFERROR(INDEX(DATA!$AJ$133:$AJ$368,MATCH(1,(DATA!$D$133:$D$368=B403)*(DATA!$E$133:$E$368=D403),0)),"n/a")</f>
        <v>4525186</v>
      </c>
      <c r="L403" s="77">
        <f t="array" ref="L403">IFERROR(INDEX(DATA!$AK$133:$AK$368,MATCH(1,(DATA!$D$133:$D$368=B403)*(DATA!$E$133:$E$368=D403),0)),"n/a")</f>
        <v>-4.1000000000000002E-2</v>
      </c>
      <c r="R403" s="66"/>
      <c r="S403" s="66"/>
      <c r="T403" s="66"/>
      <c r="U403" s="66"/>
      <c r="V403" s="66"/>
      <c r="W403" s="66"/>
      <c r="X403" s="66"/>
      <c r="Y403" s="66"/>
    </row>
    <row r="404" spans="1:25" x14ac:dyDescent="0.2">
      <c r="A404" s="75" t="s">
        <v>19</v>
      </c>
      <c r="B404" s="66" t="s">
        <v>12</v>
      </c>
      <c r="C404" s="66" t="s">
        <v>0</v>
      </c>
      <c r="D404" s="66" t="s">
        <v>311</v>
      </c>
      <c r="E404" s="76">
        <f t="array" ref="E404">IFERROR(INDEX(DATA!$F$133:$F$368,MATCH(1,(DATA!$D$133:$D$368=B404)*(DATA!$E$133:$E$368=D404),0)),"n/a")</f>
        <v>799043</v>
      </c>
      <c r="F404" s="77">
        <f t="array" ref="F404">IFERROR(INDEX(DATA!$G$133:$G$368,MATCH(1,(DATA!$D$133:$D$368=B404)*(DATA!$E$133:$E$368=D404),0)),"n/a")</f>
        <v>5.8000000000000003E-2</v>
      </c>
      <c r="G404" s="76">
        <f t="array" ref="G404">IFERROR(INDEX(DATA!$P$133:$P$368,MATCH(1,(DATA!$D$133:$D$368=B404)*(DATA!$E$133:$E$368=D404),0)),"n/a")</f>
        <v>2590507</v>
      </c>
      <c r="H404" s="77">
        <f t="array" ref="H404">IFERROR(INDEX(DATA!$Q$133:$Q$368,MATCH(1,(DATA!$D$133:$D$368=B404)*(DATA!$E$133:$E$368=D404),0)),"n/a")</f>
        <v>0.1</v>
      </c>
      <c r="I404" s="76">
        <f t="array" ref="I404">IFERROR(INDEX(DATA!$Z$133:$Z$368,MATCH(1,(DATA!$D$133:$D$368=B404)*(DATA!$E$133:$E$368=D404),0)),"n/a")</f>
        <v>4590593</v>
      </c>
      <c r="J404" s="77">
        <f t="array" ref="J404">IFERROR(INDEX(DATA!$AA$133:$AA$368,MATCH(1,(DATA!$D$133:$D$368=B404)*(DATA!$E$133:$E$368=D404),0)),"n/a")</f>
        <v>7.0000000000000007E-2</v>
      </c>
      <c r="K404" s="76">
        <f t="array" ref="K404">IFERROR(INDEX(DATA!$AJ$133:$AJ$368,MATCH(1,(DATA!$D$133:$D$368=B404)*(DATA!$E$133:$E$368=D404),0)),"n/a")</f>
        <v>8848603</v>
      </c>
      <c r="L404" s="77">
        <f t="array" ref="L404">IFERROR(INDEX(DATA!$AK$133:$AK$368,MATCH(1,(DATA!$D$133:$D$368=B404)*(DATA!$E$133:$E$368=D404),0)),"n/a")</f>
        <v>6.2E-2</v>
      </c>
      <c r="R404" s="66"/>
      <c r="S404" s="66"/>
      <c r="T404" s="66"/>
      <c r="U404" s="66"/>
      <c r="V404" s="66"/>
      <c r="W404" s="66"/>
      <c r="X404" s="66"/>
      <c r="Y404" s="66"/>
    </row>
    <row r="405" spans="1:25" x14ac:dyDescent="0.2">
      <c r="A405" s="75" t="s">
        <v>19</v>
      </c>
      <c r="B405" s="66" t="s">
        <v>12</v>
      </c>
      <c r="C405" s="66" t="s">
        <v>0</v>
      </c>
      <c r="D405" s="66" t="s">
        <v>312</v>
      </c>
      <c r="E405" s="76">
        <f t="array" ref="E405">IFERROR(INDEX(DATA!$F$133:$F$368,MATCH(1,(DATA!$D$133:$D$368=B405)*(DATA!$E$133:$E$368=D405),0)),"n/a")</f>
        <v>423247</v>
      </c>
      <c r="F405" s="77">
        <f t="array" ref="F405">IFERROR(INDEX(DATA!$G$133:$G$368,MATCH(1,(DATA!$D$133:$D$368=B405)*(DATA!$E$133:$E$368=D405),0)),"n/a")</f>
        <v>3.7999999999999999E-2</v>
      </c>
      <c r="G405" s="76">
        <f t="array" ref="G405">IFERROR(INDEX(DATA!$P$133:$P$368,MATCH(1,(DATA!$D$133:$D$368=B405)*(DATA!$E$133:$E$368=D405),0)),"n/a")</f>
        <v>1325534</v>
      </c>
      <c r="H405" s="77">
        <f t="array" ref="H405">IFERROR(INDEX(DATA!$Q$133:$Q$368,MATCH(1,(DATA!$D$133:$D$368=B405)*(DATA!$E$133:$E$368=D405),0)),"n/a")</f>
        <v>9.2999999999999999E-2</v>
      </c>
      <c r="I405" s="76">
        <f t="array" ref="I405">IFERROR(INDEX(DATA!$Z$133:$Z$368,MATCH(1,(DATA!$D$133:$D$368=B405)*(DATA!$E$133:$E$368=D405),0)),"n/a")</f>
        <v>2485052</v>
      </c>
      <c r="J405" s="77">
        <f t="array" ref="J405">IFERROR(INDEX(DATA!$AA$133:$AA$368,MATCH(1,(DATA!$D$133:$D$368=B405)*(DATA!$E$133:$E$368=D405),0)),"n/a")</f>
        <v>4.3999999999999997E-2</v>
      </c>
      <c r="K405" s="76">
        <f t="array" ref="K405">IFERROR(INDEX(DATA!$AJ$133:$AJ$368,MATCH(1,(DATA!$D$133:$D$368=B405)*(DATA!$E$133:$E$368=D405),0)),"n/a")</f>
        <v>4954485</v>
      </c>
      <c r="L405" s="77">
        <f t="array" ref="L405">IFERROR(INDEX(DATA!$AK$133:$AK$368,MATCH(1,(DATA!$D$133:$D$368=B405)*(DATA!$E$133:$E$368=D405),0)),"n/a")</f>
        <v>4.1000000000000002E-2</v>
      </c>
      <c r="R405" s="66"/>
      <c r="S405" s="66"/>
      <c r="T405" s="66"/>
      <c r="U405" s="66"/>
      <c r="V405" s="66"/>
      <c r="W405" s="66"/>
      <c r="X405" s="66"/>
      <c r="Y405" s="66"/>
    </row>
    <row r="406" spans="1:25" x14ac:dyDescent="0.2">
      <c r="A406" s="75" t="s">
        <v>19</v>
      </c>
      <c r="B406" s="66" t="s">
        <v>12</v>
      </c>
      <c r="C406" s="66" t="s">
        <v>0</v>
      </c>
      <c r="D406" s="66" t="s">
        <v>313</v>
      </c>
      <c r="E406" s="76">
        <f t="array" ref="E406">IFERROR(INDEX(DATA!$F$133:$F$368,MATCH(1,(DATA!$D$133:$D$368=B406)*(DATA!$E$133:$E$368=D406),0)),"n/a")</f>
        <v>605244</v>
      </c>
      <c r="F406" s="77">
        <f t="array" ref="F406">IFERROR(INDEX(DATA!$G$133:$G$368,MATCH(1,(DATA!$D$133:$D$368=B406)*(DATA!$E$133:$E$368=D406),0)),"n/a")</f>
        <v>-4.2000000000000003E-2</v>
      </c>
      <c r="G406" s="76">
        <f t="array" ref="G406">IFERROR(INDEX(DATA!$P$133:$P$368,MATCH(1,(DATA!$D$133:$D$368=B406)*(DATA!$E$133:$E$368=D406),0)),"n/a")</f>
        <v>1980664</v>
      </c>
      <c r="H406" s="77">
        <f t="array" ref="H406">IFERROR(INDEX(DATA!$Q$133:$Q$368,MATCH(1,(DATA!$D$133:$D$368=B406)*(DATA!$E$133:$E$368=D406),0)),"n/a")</f>
        <v>-1.2999999999999999E-2</v>
      </c>
      <c r="I406" s="76">
        <f t="array" ref="I406">IFERROR(INDEX(DATA!$Z$133:$Z$368,MATCH(1,(DATA!$D$133:$D$368=B406)*(DATA!$E$133:$E$368=D406),0)),"n/a")</f>
        <v>3709703</v>
      </c>
      <c r="J406" s="77">
        <f t="array" ref="J406">IFERROR(INDEX(DATA!$AA$133:$AA$368,MATCH(1,(DATA!$D$133:$D$368=B406)*(DATA!$E$133:$E$368=D406),0)),"n/a")</f>
        <v>5.0000000000000001E-3</v>
      </c>
      <c r="K406" s="76">
        <f t="array" ref="K406">IFERROR(INDEX(DATA!$AJ$133:$AJ$368,MATCH(1,(DATA!$D$133:$D$368=B406)*(DATA!$E$133:$E$368=D406),0)),"n/a")</f>
        <v>7249321</v>
      </c>
      <c r="L406" s="77">
        <f t="array" ref="L406">IFERROR(INDEX(DATA!$AK$133:$AK$368,MATCH(1,(DATA!$D$133:$D$368=B406)*(DATA!$E$133:$E$368=D406),0)),"n/a")</f>
        <v>-1.7999999999999999E-2</v>
      </c>
      <c r="R406" s="66"/>
      <c r="S406" s="66"/>
      <c r="T406" s="66"/>
      <c r="U406" s="66"/>
      <c r="V406" s="66"/>
      <c r="W406" s="66"/>
      <c r="X406" s="66"/>
      <c r="Y406" s="66"/>
    </row>
    <row r="407" spans="1:25" x14ac:dyDescent="0.2">
      <c r="A407" s="75" t="s">
        <v>19</v>
      </c>
      <c r="B407" s="66" t="s">
        <v>12</v>
      </c>
      <c r="C407" s="66" t="s">
        <v>0</v>
      </c>
      <c r="D407" s="66" t="s">
        <v>314</v>
      </c>
      <c r="E407" s="76">
        <f t="array" ref="E407">IFERROR(INDEX(DATA!$F$133:$F$368,MATCH(1,(DATA!$D$133:$D$368=B407)*(DATA!$E$133:$E$368=D407),0)),"n/a")</f>
        <v>1644133</v>
      </c>
      <c r="F407" s="77">
        <f t="array" ref="F407">IFERROR(INDEX(DATA!$G$133:$G$368,MATCH(1,(DATA!$D$133:$D$368=B407)*(DATA!$E$133:$E$368=D407),0)),"n/a")</f>
        <v>-2.4E-2</v>
      </c>
      <c r="G407" s="76">
        <f t="array" ref="G407">IFERROR(INDEX(DATA!$P$133:$P$368,MATCH(1,(DATA!$D$133:$D$368=B407)*(DATA!$E$133:$E$368=D407),0)),"n/a")</f>
        <v>5425985</v>
      </c>
      <c r="H407" s="77">
        <f t="array" ref="H407">IFERROR(INDEX(DATA!$Q$133:$Q$368,MATCH(1,(DATA!$D$133:$D$368=B407)*(DATA!$E$133:$E$368=D407),0)),"n/a")</f>
        <v>2.5999999999999999E-2</v>
      </c>
      <c r="I407" s="76">
        <f t="array" ref="I407">IFERROR(INDEX(DATA!$Z$133:$Z$368,MATCH(1,(DATA!$D$133:$D$368=B407)*(DATA!$E$133:$E$368=D407),0)),"n/a")</f>
        <v>10184056</v>
      </c>
      <c r="J407" s="77">
        <f t="array" ref="J407">IFERROR(INDEX(DATA!$AA$133:$AA$368,MATCH(1,(DATA!$D$133:$D$368=B407)*(DATA!$E$133:$E$368=D407),0)),"n/a")</f>
        <v>4.3999999999999997E-2</v>
      </c>
      <c r="K407" s="76">
        <f t="array" ref="K407">IFERROR(INDEX(DATA!$AJ$133:$AJ$368,MATCH(1,(DATA!$D$133:$D$368=B407)*(DATA!$E$133:$E$368=D407),0)),"n/a")</f>
        <v>19932775</v>
      </c>
      <c r="L407" s="77">
        <f t="array" ref="L407">IFERROR(INDEX(DATA!$AK$133:$AK$368,MATCH(1,(DATA!$D$133:$D$368=B407)*(DATA!$E$133:$E$368=D407),0)),"n/a")</f>
        <v>5.7000000000000002E-2</v>
      </c>
      <c r="R407" s="66"/>
      <c r="S407" s="66"/>
      <c r="T407" s="66"/>
      <c r="U407" s="66"/>
      <c r="V407" s="66"/>
      <c r="W407" s="66"/>
      <c r="X407" s="66"/>
      <c r="Y407" s="66"/>
    </row>
    <row r="408" spans="1:25" x14ac:dyDescent="0.2">
      <c r="A408" s="75" t="s">
        <v>19</v>
      </c>
      <c r="B408" s="66" t="s">
        <v>12</v>
      </c>
      <c r="C408" s="66" t="s">
        <v>0</v>
      </c>
      <c r="D408" s="66" t="s">
        <v>315</v>
      </c>
      <c r="E408" s="76">
        <f t="array" ref="E408">IFERROR(INDEX(DATA!$F$133:$F$368,MATCH(1,(DATA!$D$133:$D$368=B408)*(DATA!$E$133:$E$368=D408),0)),"n/a")</f>
        <v>903418</v>
      </c>
      <c r="F408" s="77">
        <f t="array" ref="F408">IFERROR(INDEX(DATA!$G$133:$G$368,MATCH(1,(DATA!$D$133:$D$368=B408)*(DATA!$E$133:$E$368=D408),0)),"n/a")</f>
        <v>-4.5999999999999999E-2</v>
      </c>
      <c r="G408" s="76">
        <f t="array" ref="G408">IFERROR(INDEX(DATA!$P$133:$P$368,MATCH(1,(DATA!$D$133:$D$368=B408)*(DATA!$E$133:$E$368=D408),0)),"n/a")</f>
        <v>2831180</v>
      </c>
      <c r="H408" s="77">
        <f t="array" ref="H408">IFERROR(INDEX(DATA!$Q$133:$Q$368,MATCH(1,(DATA!$D$133:$D$368=B408)*(DATA!$E$133:$E$368=D408),0)),"n/a")</f>
        <v>-5.3999999999999999E-2</v>
      </c>
      <c r="I408" s="76">
        <f t="array" ref="I408">IFERROR(INDEX(DATA!$Z$133:$Z$368,MATCH(1,(DATA!$D$133:$D$368=B408)*(DATA!$E$133:$E$368=D408),0)),"n/a")</f>
        <v>5396152</v>
      </c>
      <c r="J408" s="77">
        <f t="array" ref="J408">IFERROR(INDEX(DATA!$AA$133:$AA$368,MATCH(1,(DATA!$D$133:$D$368=B408)*(DATA!$E$133:$E$368=D408),0)),"n/a")</f>
        <v>-2.3E-2</v>
      </c>
      <c r="K408" s="76">
        <f t="array" ref="K408">IFERROR(INDEX(DATA!$AJ$133:$AJ$368,MATCH(1,(DATA!$D$133:$D$368=B408)*(DATA!$E$133:$E$368=D408),0)),"n/a")</f>
        <v>10799014</v>
      </c>
      <c r="L408" s="77">
        <f t="array" ref="L408">IFERROR(INDEX(DATA!$AK$133:$AK$368,MATCH(1,(DATA!$D$133:$D$368=B408)*(DATA!$E$133:$E$368=D408),0)),"n/a")</f>
        <v>-4.9000000000000002E-2</v>
      </c>
      <c r="R408" s="66"/>
      <c r="S408" s="66"/>
      <c r="T408" s="66"/>
      <c r="U408" s="66"/>
      <c r="V408" s="66"/>
      <c r="W408" s="66"/>
      <c r="X408" s="66"/>
      <c r="Y408" s="66"/>
    </row>
    <row r="409" spans="1:25" x14ac:dyDescent="0.2">
      <c r="A409" s="75" t="s">
        <v>19</v>
      </c>
      <c r="B409" s="66" t="s">
        <v>12</v>
      </c>
      <c r="C409" s="66" t="s">
        <v>0</v>
      </c>
      <c r="D409" s="66" t="s">
        <v>316</v>
      </c>
      <c r="E409" s="76">
        <f t="array" ref="E409">IFERROR(INDEX(DATA!$F$133:$F$368,MATCH(1,(DATA!$D$133:$D$368=B409)*(DATA!$E$133:$E$368=D409),0)),"n/a")</f>
        <v>767879</v>
      </c>
      <c r="F409" s="77">
        <f t="array" ref="F409">IFERROR(INDEX(DATA!$G$133:$G$368,MATCH(1,(DATA!$D$133:$D$368=B409)*(DATA!$E$133:$E$368=D409),0)),"n/a")</f>
        <v>-4.2000000000000003E-2</v>
      </c>
      <c r="G409" s="76">
        <f t="array" ref="G409">IFERROR(INDEX(DATA!$P$133:$P$368,MATCH(1,(DATA!$D$133:$D$368=B409)*(DATA!$E$133:$E$368=D409),0)),"n/a")</f>
        <v>2289884</v>
      </c>
      <c r="H409" s="77">
        <f t="array" ref="H409">IFERROR(INDEX(DATA!$Q$133:$Q$368,MATCH(1,(DATA!$D$133:$D$368=B409)*(DATA!$E$133:$E$368=D409),0)),"n/a")</f>
        <v>3.1E-2</v>
      </c>
      <c r="I409" s="76">
        <f t="array" ref="I409">IFERROR(INDEX(DATA!$Z$133:$Z$368,MATCH(1,(DATA!$D$133:$D$368=B409)*(DATA!$E$133:$E$368=D409),0)),"n/a")</f>
        <v>4451920</v>
      </c>
      <c r="J409" s="77">
        <f t="array" ref="J409">IFERROR(INDEX(DATA!$AA$133:$AA$368,MATCH(1,(DATA!$D$133:$D$368=B409)*(DATA!$E$133:$E$368=D409),0)),"n/a")</f>
        <v>3.7999999999999999E-2</v>
      </c>
      <c r="K409" s="76">
        <f t="array" ref="K409">IFERROR(INDEX(DATA!$AJ$133:$AJ$368,MATCH(1,(DATA!$D$133:$D$368=B409)*(DATA!$E$133:$E$368=D409),0)),"n/a")</f>
        <v>9219680</v>
      </c>
      <c r="L409" s="77">
        <f t="array" ref="L409">IFERROR(INDEX(DATA!$AK$133:$AK$368,MATCH(1,(DATA!$D$133:$D$368=B409)*(DATA!$E$133:$E$368=D409),0)),"n/a")</f>
        <v>1.7999999999999999E-2</v>
      </c>
      <c r="R409" s="66"/>
      <c r="S409" s="66"/>
      <c r="T409" s="66"/>
      <c r="U409" s="66"/>
      <c r="V409" s="66"/>
      <c r="W409" s="66"/>
      <c r="X409" s="66"/>
      <c r="Y409" s="66"/>
    </row>
    <row r="410" spans="1:25" x14ac:dyDescent="0.2">
      <c r="A410" s="75" t="s">
        <v>19</v>
      </c>
      <c r="B410" s="66" t="s">
        <v>12</v>
      </c>
      <c r="C410" s="66" t="s">
        <v>0</v>
      </c>
      <c r="D410" s="66" t="s">
        <v>317</v>
      </c>
      <c r="E410" s="76">
        <f t="array" ref="E410">IFERROR(INDEX(DATA!$F$133:$F$368,MATCH(1,(DATA!$D$133:$D$368=B410)*(DATA!$E$133:$E$368=D410),0)),"n/a")</f>
        <v>584492</v>
      </c>
      <c r="F410" s="77">
        <f t="array" ref="F410">IFERROR(INDEX(DATA!$G$133:$G$368,MATCH(1,(DATA!$D$133:$D$368=B410)*(DATA!$E$133:$E$368=D410),0)),"n/a")</f>
        <v>-4.2000000000000003E-2</v>
      </c>
      <c r="G410" s="76">
        <f t="array" ref="G410">IFERROR(INDEX(DATA!$P$133:$P$368,MATCH(1,(DATA!$D$133:$D$368=B410)*(DATA!$E$133:$E$368=D410),0)),"n/a")</f>
        <v>1880722</v>
      </c>
      <c r="H410" s="77">
        <f t="array" ref="H410">IFERROR(INDEX(DATA!$Q$133:$Q$368,MATCH(1,(DATA!$D$133:$D$368=B410)*(DATA!$E$133:$E$368=D410),0)),"n/a")</f>
        <v>2.1000000000000001E-2</v>
      </c>
      <c r="I410" s="76">
        <f t="array" ref="I410">IFERROR(INDEX(DATA!$Z$133:$Z$368,MATCH(1,(DATA!$D$133:$D$368=B410)*(DATA!$E$133:$E$368=D410),0)),"n/a")</f>
        <v>3505333</v>
      </c>
      <c r="J410" s="77">
        <f t="array" ref="J410">IFERROR(INDEX(DATA!$AA$133:$AA$368,MATCH(1,(DATA!$D$133:$D$368=B410)*(DATA!$E$133:$E$368=D410),0)),"n/a")</f>
        <v>1E-3</v>
      </c>
      <c r="K410" s="76">
        <f t="array" ref="K410">IFERROR(INDEX(DATA!$AJ$133:$AJ$368,MATCH(1,(DATA!$D$133:$D$368=B410)*(DATA!$E$133:$E$368=D410),0)),"n/a")</f>
        <v>6776599</v>
      </c>
      <c r="L410" s="77">
        <f t="array" ref="L410">IFERROR(INDEX(DATA!$AK$133:$AK$368,MATCH(1,(DATA!$D$133:$D$368=B410)*(DATA!$E$133:$E$368=D410),0)),"n/a")</f>
        <v>7.0000000000000001E-3</v>
      </c>
      <c r="R410" s="66"/>
      <c r="S410" s="66"/>
      <c r="T410" s="66"/>
      <c r="U410" s="66"/>
      <c r="V410" s="66"/>
      <c r="W410" s="66"/>
      <c r="X410" s="66"/>
      <c r="Y410" s="66"/>
    </row>
    <row r="411" spans="1:25" x14ac:dyDescent="0.2">
      <c r="A411" s="75" t="s">
        <v>19</v>
      </c>
      <c r="B411" s="66" t="s">
        <v>12</v>
      </c>
      <c r="C411" s="66" t="s">
        <v>0</v>
      </c>
      <c r="D411" s="66" t="s">
        <v>318</v>
      </c>
      <c r="E411" s="76">
        <f t="array" ref="E411">IFERROR(INDEX(DATA!$F$133:$F$368,MATCH(1,(DATA!$D$133:$D$368=B411)*(DATA!$E$133:$E$368=D411),0)),"n/a")</f>
        <v>901007</v>
      </c>
      <c r="F411" s="77">
        <f t="array" ref="F411">IFERROR(INDEX(DATA!$G$133:$G$368,MATCH(1,(DATA!$D$133:$D$368=B411)*(DATA!$E$133:$E$368=D411),0)),"n/a")</f>
        <v>0.01</v>
      </c>
      <c r="G411" s="76">
        <f t="array" ref="G411">IFERROR(INDEX(DATA!$P$133:$P$368,MATCH(1,(DATA!$D$133:$D$368=B411)*(DATA!$E$133:$E$368=D411),0)),"n/a")</f>
        <v>2863773</v>
      </c>
      <c r="H411" s="77">
        <f t="array" ref="H411">IFERROR(INDEX(DATA!$Q$133:$Q$368,MATCH(1,(DATA!$D$133:$D$368=B411)*(DATA!$E$133:$E$368=D411),0)),"n/a")</f>
        <v>3.2000000000000001E-2</v>
      </c>
      <c r="I411" s="76">
        <f t="array" ref="I411">IFERROR(INDEX(DATA!$Z$133:$Z$368,MATCH(1,(DATA!$D$133:$D$368=B411)*(DATA!$E$133:$E$368=D411),0)),"n/a")</f>
        <v>5293920</v>
      </c>
      <c r="J411" s="77">
        <f t="array" ref="J411">IFERROR(INDEX(DATA!$AA$133:$AA$368,MATCH(1,(DATA!$D$133:$D$368=B411)*(DATA!$E$133:$E$368=D411),0)),"n/a")</f>
        <v>5.0000000000000001E-3</v>
      </c>
      <c r="K411" s="76">
        <f t="array" ref="K411">IFERROR(INDEX(DATA!$AJ$133:$AJ$368,MATCH(1,(DATA!$D$133:$D$368=B411)*(DATA!$E$133:$E$368=D411),0)),"n/a")</f>
        <v>10421793</v>
      </c>
      <c r="L411" s="77">
        <f t="array" ref="L411">IFERROR(INDEX(DATA!$AK$133:$AK$368,MATCH(1,(DATA!$D$133:$D$368=B411)*(DATA!$E$133:$E$368=D411),0)),"n/a")</f>
        <v>1.2E-2</v>
      </c>
      <c r="R411" s="66"/>
      <c r="S411" s="66"/>
      <c r="T411" s="66"/>
      <c r="U411" s="66"/>
      <c r="V411" s="66"/>
      <c r="W411" s="66"/>
      <c r="X411" s="66"/>
      <c r="Y411" s="66"/>
    </row>
    <row r="412" spans="1:25" x14ac:dyDescent="0.2">
      <c r="A412" s="75" t="s">
        <v>19</v>
      </c>
      <c r="B412" s="66" t="s">
        <v>12</v>
      </c>
      <c r="C412" s="66" t="s">
        <v>0</v>
      </c>
      <c r="D412" s="66" t="s">
        <v>344</v>
      </c>
      <c r="E412" s="76">
        <f t="array" ref="E412">IFERROR(INDEX(DATA!$F$133:$F$368,MATCH(1,(DATA!$D$133:$D$368=B412)*(DATA!$E$133:$E$368=D412),0)),"n/a")</f>
        <v>348576</v>
      </c>
      <c r="F412" s="77">
        <f t="array" ref="F412">IFERROR(INDEX(DATA!$G$133:$G$368,MATCH(1,(DATA!$D$133:$D$368=B412)*(DATA!$E$133:$E$368=D412),0)),"n/a")</f>
        <v>-3.2000000000000001E-2</v>
      </c>
      <c r="G412" s="76">
        <f t="array" ref="G412">IFERROR(INDEX(DATA!$P$133:$P$368,MATCH(1,(DATA!$D$133:$D$368=B412)*(DATA!$E$133:$E$368=D412),0)),"n/a")</f>
        <v>1030969</v>
      </c>
      <c r="H412" s="77">
        <f t="array" ref="H412">IFERROR(INDEX(DATA!$Q$133:$Q$368,MATCH(1,(DATA!$D$133:$D$368=B412)*(DATA!$E$133:$E$368=D412),0)),"n/a")</f>
        <v>-4.4999999999999998E-2</v>
      </c>
      <c r="I412" s="76">
        <f t="array" ref="I412">IFERROR(INDEX(DATA!$Z$133:$Z$368,MATCH(1,(DATA!$D$133:$D$368=B412)*(DATA!$E$133:$E$368=D412),0)),"n/a")</f>
        <v>1974350</v>
      </c>
      <c r="J412" s="77">
        <f t="array" ref="J412">IFERROR(INDEX(DATA!$AA$133:$AA$368,MATCH(1,(DATA!$D$133:$D$368=B412)*(DATA!$E$133:$E$368=D412),0)),"n/a")</f>
        <v>-5.2999999999999999E-2</v>
      </c>
      <c r="K412" s="76">
        <f t="array" ref="K412">IFERROR(INDEX(DATA!$AJ$133:$AJ$368,MATCH(1,(DATA!$D$133:$D$368=B412)*(DATA!$E$133:$E$368=D412),0)),"n/a")</f>
        <v>4156095</v>
      </c>
      <c r="L412" s="77">
        <f t="array" ref="L412">IFERROR(INDEX(DATA!$AK$133:$AK$368,MATCH(1,(DATA!$D$133:$D$368=B412)*(DATA!$E$133:$E$368=D412),0)),"n/a")</f>
        <v>-3.9E-2</v>
      </c>
      <c r="R412" s="66"/>
      <c r="S412" s="66"/>
      <c r="T412" s="66"/>
      <c r="U412" s="66"/>
      <c r="V412" s="66"/>
      <c r="W412" s="66"/>
      <c r="X412" s="66"/>
      <c r="Y412" s="66"/>
    </row>
    <row r="413" spans="1:25" x14ac:dyDescent="0.2">
      <c r="A413" s="75" t="s">
        <v>19</v>
      </c>
      <c r="B413" s="66" t="s">
        <v>12</v>
      </c>
      <c r="C413" s="66" t="s">
        <v>0</v>
      </c>
      <c r="D413" s="66" t="s">
        <v>345</v>
      </c>
      <c r="E413" s="76">
        <f t="array" ref="E413">IFERROR(INDEX(DATA!$F$133:$F$368,MATCH(1,(DATA!$D$133:$D$368=B413)*(DATA!$E$133:$E$368=D413),0)),"n/a")</f>
        <v>727998</v>
      </c>
      <c r="F413" s="77">
        <f t="array" ref="F413">IFERROR(INDEX(DATA!$G$133:$G$368,MATCH(1,(DATA!$D$133:$D$368=B413)*(DATA!$E$133:$E$368=D413),0)),"n/a")</f>
        <v>-2.5000000000000001E-2</v>
      </c>
      <c r="G413" s="76">
        <f t="array" ref="G413">IFERROR(INDEX(DATA!$P$133:$P$368,MATCH(1,(DATA!$D$133:$D$368=B413)*(DATA!$E$133:$E$368=D413),0)),"n/a")</f>
        <v>2284600</v>
      </c>
      <c r="H413" s="77">
        <f t="array" ref="H413">IFERROR(INDEX(DATA!$Q$133:$Q$368,MATCH(1,(DATA!$D$133:$D$368=B413)*(DATA!$E$133:$E$368=D413),0)),"n/a")</f>
        <v>-7.0000000000000001E-3</v>
      </c>
      <c r="I413" s="76">
        <f t="array" ref="I413">IFERROR(INDEX(DATA!$Z$133:$Z$368,MATCH(1,(DATA!$D$133:$D$368=B413)*(DATA!$E$133:$E$368=D413),0)),"n/a")</f>
        <v>4373284</v>
      </c>
      <c r="J413" s="77">
        <f t="array" ref="J413">IFERROR(INDEX(DATA!$AA$133:$AA$368,MATCH(1,(DATA!$D$133:$D$368=B413)*(DATA!$E$133:$E$368=D413),0)),"n/a")</f>
        <v>1E-3</v>
      </c>
      <c r="K413" s="76">
        <f t="array" ref="K413">IFERROR(INDEX(DATA!$AJ$133:$AJ$368,MATCH(1,(DATA!$D$133:$D$368=B413)*(DATA!$E$133:$E$368=D413),0)),"n/a")</f>
        <v>8859373</v>
      </c>
      <c r="L413" s="77">
        <f t="array" ref="L413">IFERROR(INDEX(DATA!$AK$133:$AK$368,MATCH(1,(DATA!$D$133:$D$368=B413)*(DATA!$E$133:$E$368=D413),0)),"n/a")</f>
        <v>8.9999999999999993E-3</v>
      </c>
      <c r="R413" s="66"/>
      <c r="S413" s="66"/>
      <c r="T413" s="66"/>
      <c r="U413" s="66"/>
      <c r="V413" s="66"/>
      <c r="W413" s="66"/>
      <c r="X413" s="66"/>
      <c r="Y413" s="66"/>
    </row>
    <row r="414" spans="1:25" x14ac:dyDescent="0.2">
      <c r="A414" s="75"/>
      <c r="E414" s="80"/>
      <c r="F414" s="77"/>
      <c r="G414" s="81"/>
      <c r="H414" s="77"/>
      <c r="I414" s="81"/>
      <c r="J414" s="82"/>
      <c r="K414" s="81"/>
      <c r="L414" s="77"/>
      <c r="R414" s="66"/>
      <c r="S414" s="66"/>
      <c r="T414" s="66"/>
      <c r="U414" s="66"/>
      <c r="V414" s="66"/>
      <c r="W414" s="66"/>
      <c r="X414" s="66"/>
      <c r="Y414" s="66"/>
    </row>
    <row r="415" spans="1:25" x14ac:dyDescent="0.2">
      <c r="A415" s="75" t="s">
        <v>19</v>
      </c>
      <c r="B415" s="66" t="s">
        <v>12</v>
      </c>
      <c r="C415" s="66" t="s">
        <v>9</v>
      </c>
      <c r="D415" s="66" t="s">
        <v>271</v>
      </c>
      <c r="E415" s="86">
        <f t="array" ref="E415">IFERROR(INDEX(DATA!$H$133:$H$368,MATCH(1,(DATA!$D$133:$D$368=B415)*(DATA!$E$133:$E$368=D415),0)),"n/a")</f>
        <v>96639</v>
      </c>
      <c r="F415" s="77">
        <f t="array" ref="F415">IFERROR(INDEX(DATA!$I$133:$I$368,MATCH(1,(DATA!$D$133:$D$368=B415)*(DATA!$E$133:$E$368=D415),0)),"n/a")</f>
        <v>1.7999999999999999E-2</v>
      </c>
      <c r="G415" s="86">
        <f t="array" ref="G415">IFERROR(INDEX(DATA!$R$133:$R$368,MATCH(1,(DATA!$D$133:$D$368=B415)*(DATA!$E$133:$E$368=D415),0)),"n/a")</f>
        <v>337913</v>
      </c>
      <c r="H415" s="77">
        <f t="array" ref="H415">IFERROR(INDEX(DATA!$S$133:$S$368,MATCH(1,(DATA!$D$133:$D$368=B415)*(DATA!$E$133:$E$368=D415),0)),"n/a")</f>
        <v>8.1000000000000003E-2</v>
      </c>
      <c r="I415" s="86">
        <f t="array" ref="I415">IFERROR(INDEX(DATA!$AB$133:$AB$368,MATCH(1,(DATA!$D$133:$D$368=B415)*(DATA!$E$133:$E$368=D415),0)),"n/a")</f>
        <v>597060</v>
      </c>
      <c r="J415" s="77">
        <f t="array" ref="J415">IFERROR(INDEX(DATA!$AC$133:$AC$368,MATCH(1,(DATA!$D$133:$D$368=B415)*(DATA!$E$133:$E$368=D415),0)),"n/a")</f>
        <v>5.5E-2</v>
      </c>
      <c r="K415" s="86">
        <f t="array" ref="K415">IFERROR(INDEX(DATA!$AL$133:$AL$368,MATCH(1,(DATA!$D$133:$D$368=B415)*(DATA!$E$133:$E$368=D415),0)),"n/a")</f>
        <v>1156829</v>
      </c>
      <c r="L415" s="77">
        <f t="array" ref="L415">IFERROR(INDEX(DATA!$AM$133:$AM$368,MATCH(1,(DATA!$D$133:$D$368=B415)*(DATA!$E$133:$E$368=D415),0)),"n/a")</f>
        <v>4.9000000000000002E-2</v>
      </c>
      <c r="R415" s="66"/>
      <c r="S415" s="66"/>
      <c r="T415" s="66"/>
      <c r="U415" s="66"/>
      <c r="V415" s="66"/>
      <c r="W415" s="66"/>
      <c r="X415" s="66"/>
      <c r="Y415" s="66"/>
    </row>
    <row r="416" spans="1:25" x14ac:dyDescent="0.2">
      <c r="A416" s="75" t="s">
        <v>19</v>
      </c>
      <c r="B416" s="66" t="s">
        <v>12</v>
      </c>
      <c r="C416" s="66" t="s">
        <v>9</v>
      </c>
      <c r="D416" s="66" t="s">
        <v>272</v>
      </c>
      <c r="E416" s="86">
        <f t="array" ref="E416">IFERROR(INDEX(DATA!$H$133:$H$368,MATCH(1,(DATA!$D$133:$D$368=B416)*(DATA!$E$133:$E$368=D416),0)),"n/a")</f>
        <v>217260</v>
      </c>
      <c r="F416" s="77">
        <f t="array" ref="F416">IFERROR(INDEX(DATA!$I$133:$I$368,MATCH(1,(DATA!$D$133:$D$368=B416)*(DATA!$E$133:$E$368=D416),0)),"n/a")</f>
        <v>-3.9E-2</v>
      </c>
      <c r="G416" s="86">
        <f t="array" ref="G416">IFERROR(INDEX(DATA!$R$133:$R$368,MATCH(1,(DATA!$D$133:$D$368=B416)*(DATA!$E$133:$E$368=D416),0)),"n/a")</f>
        <v>679705</v>
      </c>
      <c r="H416" s="77">
        <f t="array" ref="H416">IFERROR(INDEX(DATA!$S$133:$S$368,MATCH(1,(DATA!$D$133:$D$368=B416)*(DATA!$E$133:$E$368=D416),0)),"n/a")</f>
        <v>8.5999999999999993E-2</v>
      </c>
      <c r="I416" s="86">
        <f t="array" ref="I416">IFERROR(INDEX(DATA!$AB$133:$AB$368,MATCH(1,(DATA!$D$133:$D$368=B416)*(DATA!$E$133:$E$368=D416),0)),"n/a")</f>
        <v>1321635</v>
      </c>
      <c r="J416" s="77">
        <f t="array" ref="J416">IFERROR(INDEX(DATA!$AC$133:$AC$368,MATCH(1,(DATA!$D$133:$D$368=B416)*(DATA!$E$133:$E$368=D416),0)),"n/a")</f>
        <v>6.2E-2</v>
      </c>
      <c r="K416" s="86">
        <f t="array" ref="K416">IFERROR(INDEX(DATA!$AL$133:$AL$368,MATCH(1,(DATA!$D$133:$D$368=B416)*(DATA!$E$133:$E$368=D416),0)),"n/a")</f>
        <v>2654689</v>
      </c>
      <c r="L416" s="77">
        <f t="array" ref="L416">IFERROR(INDEX(DATA!$AM$133:$AM$368,MATCH(1,(DATA!$D$133:$D$368=B416)*(DATA!$E$133:$E$368=D416),0)),"n/a")</f>
        <v>4.1000000000000002E-2</v>
      </c>
      <c r="R416" s="66"/>
      <c r="S416" s="66"/>
      <c r="T416" s="66"/>
      <c r="U416" s="66"/>
      <c r="V416" s="66"/>
      <c r="W416" s="66"/>
      <c r="X416" s="66"/>
      <c r="Y416" s="66"/>
    </row>
    <row r="417" spans="1:25" x14ac:dyDescent="0.2">
      <c r="A417" s="75" t="s">
        <v>19</v>
      </c>
      <c r="B417" s="66" t="s">
        <v>12</v>
      </c>
      <c r="C417" s="66" t="s">
        <v>9</v>
      </c>
      <c r="D417" s="66" t="s">
        <v>273</v>
      </c>
      <c r="E417" s="86">
        <f t="array" ref="E417">IFERROR(INDEX(DATA!$H$133:$H$368,MATCH(1,(DATA!$D$133:$D$368=B417)*(DATA!$E$133:$E$368=D417),0)),"n/a")</f>
        <v>384190</v>
      </c>
      <c r="F417" s="77">
        <f t="array" ref="F417">IFERROR(INDEX(DATA!$I$133:$I$368,MATCH(1,(DATA!$D$133:$D$368=B417)*(DATA!$E$133:$E$368=D417),0)),"n/a")</f>
        <v>0.10199999999999999</v>
      </c>
      <c r="G417" s="86">
        <f t="array" ref="G417">IFERROR(INDEX(DATA!$R$133:$R$368,MATCH(1,(DATA!$D$133:$D$368=B417)*(DATA!$E$133:$E$368=D417),0)),"n/a")</f>
        <v>1236451</v>
      </c>
      <c r="H417" s="77">
        <f t="array" ref="H417">IFERROR(INDEX(DATA!$S$133:$S$368,MATCH(1,(DATA!$D$133:$D$368=B417)*(DATA!$E$133:$E$368=D417),0)),"n/a")</f>
        <v>3.1E-2</v>
      </c>
      <c r="I417" s="86">
        <f t="array" ref="I417">IFERROR(INDEX(DATA!$AB$133:$AB$368,MATCH(1,(DATA!$D$133:$D$368=B417)*(DATA!$E$133:$E$368=D417),0)),"n/a")</f>
        <v>2299169</v>
      </c>
      <c r="J417" s="77">
        <f t="array" ref="J417">IFERROR(INDEX(DATA!$AC$133:$AC$368,MATCH(1,(DATA!$D$133:$D$368=B417)*(DATA!$E$133:$E$368=D417),0)),"n/a")</f>
        <v>-6.0000000000000001E-3</v>
      </c>
      <c r="K417" s="86">
        <f t="array" ref="K417">IFERROR(INDEX(DATA!$AL$133:$AL$368,MATCH(1,(DATA!$D$133:$D$368=B417)*(DATA!$E$133:$E$368=D417),0)),"n/a")</f>
        <v>4497926</v>
      </c>
      <c r="L417" s="77">
        <f t="array" ref="L417">IFERROR(INDEX(DATA!$AM$133:$AM$368,MATCH(1,(DATA!$D$133:$D$368=B417)*(DATA!$E$133:$E$368=D417),0)),"n/a")</f>
        <v>1E-3</v>
      </c>
      <c r="R417" s="66"/>
      <c r="S417" s="66"/>
      <c r="T417" s="66"/>
      <c r="U417" s="66"/>
      <c r="V417" s="66"/>
      <c r="W417" s="66"/>
      <c r="X417" s="66"/>
      <c r="Y417" s="66"/>
    </row>
    <row r="418" spans="1:25" x14ac:dyDescent="0.2">
      <c r="A418" s="75" t="s">
        <v>19</v>
      </c>
      <c r="B418" s="66" t="s">
        <v>12</v>
      </c>
      <c r="C418" s="66" t="s">
        <v>9</v>
      </c>
      <c r="D418" s="66" t="s">
        <v>274</v>
      </c>
      <c r="E418" s="86">
        <f t="array" ref="E418">IFERROR(INDEX(DATA!$H$133:$H$368,MATCH(1,(DATA!$D$133:$D$368=B418)*(DATA!$E$133:$E$368=D418),0)),"n/a")</f>
        <v>135603</v>
      </c>
      <c r="F418" s="77">
        <f t="array" ref="F418">IFERROR(INDEX(DATA!$I$133:$I$368,MATCH(1,(DATA!$D$133:$D$368=B418)*(DATA!$E$133:$E$368=D418),0)),"n/a")</f>
        <v>-3.6999999999999998E-2</v>
      </c>
      <c r="G418" s="86">
        <f t="array" ref="G418">IFERROR(INDEX(DATA!$R$133:$R$368,MATCH(1,(DATA!$D$133:$D$368=B418)*(DATA!$E$133:$E$368=D418),0)),"n/a")</f>
        <v>401644</v>
      </c>
      <c r="H418" s="77">
        <f t="array" ref="H418">IFERROR(INDEX(DATA!$S$133:$S$368,MATCH(1,(DATA!$D$133:$D$368=B418)*(DATA!$E$133:$E$368=D418),0)),"n/a")</f>
        <v>-6.0000000000000001E-3</v>
      </c>
      <c r="I418" s="86">
        <f t="array" ref="I418">IFERROR(INDEX(DATA!$AB$133:$AB$368,MATCH(1,(DATA!$D$133:$D$368=B418)*(DATA!$E$133:$E$368=D418),0)),"n/a")</f>
        <v>787521</v>
      </c>
      <c r="J418" s="77">
        <f t="array" ref="J418">IFERROR(INDEX(DATA!$AC$133:$AC$368,MATCH(1,(DATA!$D$133:$D$368=B418)*(DATA!$E$133:$E$368=D418),0)),"n/a")</f>
        <v>-1.2999999999999999E-2</v>
      </c>
      <c r="K418" s="86">
        <f t="array" ref="K418">IFERROR(INDEX(DATA!$AL$133:$AL$368,MATCH(1,(DATA!$D$133:$D$368=B418)*(DATA!$E$133:$E$368=D418),0)),"n/a")</f>
        <v>1639118</v>
      </c>
      <c r="L418" s="77">
        <f t="array" ref="L418">IFERROR(INDEX(DATA!$AM$133:$AM$368,MATCH(1,(DATA!$D$133:$D$368=B418)*(DATA!$E$133:$E$368=D418),0)),"n/a")</f>
        <v>-4.0000000000000001E-3</v>
      </c>
      <c r="R418" s="66"/>
      <c r="S418" s="66"/>
      <c r="T418" s="66"/>
      <c r="U418" s="66"/>
      <c r="V418" s="66"/>
      <c r="W418" s="66"/>
      <c r="X418" s="66"/>
      <c r="Y418" s="66"/>
    </row>
    <row r="419" spans="1:25" x14ac:dyDescent="0.2">
      <c r="A419" s="75" t="s">
        <v>19</v>
      </c>
      <c r="B419" s="66" t="s">
        <v>12</v>
      </c>
      <c r="C419" s="66" t="s">
        <v>9</v>
      </c>
      <c r="D419" s="66" t="s">
        <v>275</v>
      </c>
      <c r="E419" s="86">
        <f t="array" ref="E419">IFERROR(INDEX(DATA!$H$133:$H$368,MATCH(1,(DATA!$D$133:$D$368=B419)*(DATA!$E$133:$E$368=D419),0)),"n/a")</f>
        <v>418431</v>
      </c>
      <c r="F419" s="77">
        <f t="array" ref="F419">IFERROR(INDEX(DATA!$I$133:$I$368,MATCH(1,(DATA!$D$133:$D$368=B419)*(DATA!$E$133:$E$368=D419),0)),"n/a")</f>
        <v>0.11899999999999999</v>
      </c>
      <c r="G419" s="86">
        <f t="array" ref="G419">IFERROR(INDEX(DATA!$R$133:$R$368,MATCH(1,(DATA!$D$133:$D$368=B419)*(DATA!$E$133:$E$368=D419),0)),"n/a")</f>
        <v>1435889</v>
      </c>
      <c r="H419" s="77">
        <f t="array" ref="H419">IFERROR(INDEX(DATA!$S$133:$S$368,MATCH(1,(DATA!$D$133:$D$368=B419)*(DATA!$E$133:$E$368=D419),0)),"n/a")</f>
        <v>7.6999999999999999E-2</v>
      </c>
      <c r="I419" s="86">
        <f t="array" ref="I419">IFERROR(INDEX(DATA!$AB$133:$AB$368,MATCH(1,(DATA!$D$133:$D$368=B419)*(DATA!$E$133:$E$368=D419),0)),"n/a")</f>
        <v>2619639</v>
      </c>
      <c r="J419" s="77">
        <f t="array" ref="J419">IFERROR(INDEX(DATA!$AC$133:$AC$368,MATCH(1,(DATA!$D$133:$D$368=B419)*(DATA!$E$133:$E$368=D419),0)),"n/a")</f>
        <v>7.4999999999999997E-2</v>
      </c>
      <c r="K419" s="86">
        <f t="array" ref="K419">IFERROR(INDEX(DATA!$AL$133:$AL$368,MATCH(1,(DATA!$D$133:$D$368=B419)*(DATA!$E$133:$E$368=D419),0)),"n/a")</f>
        <v>4967296</v>
      </c>
      <c r="L419" s="77">
        <f t="array" ref="L419">IFERROR(INDEX(DATA!$AM$133:$AM$368,MATCH(1,(DATA!$D$133:$D$368=B419)*(DATA!$E$133:$E$368=D419),0)),"n/a")</f>
        <v>4.9000000000000002E-2</v>
      </c>
      <c r="R419" s="66"/>
      <c r="S419" s="66"/>
      <c r="T419" s="66"/>
      <c r="U419" s="66"/>
      <c r="V419" s="66"/>
      <c r="W419" s="66"/>
      <c r="X419" s="66"/>
      <c r="Y419" s="66"/>
    </row>
    <row r="420" spans="1:25" x14ac:dyDescent="0.2">
      <c r="A420" s="75" t="s">
        <v>19</v>
      </c>
      <c r="B420" s="66" t="s">
        <v>12</v>
      </c>
      <c r="C420" s="66" t="s">
        <v>9</v>
      </c>
      <c r="D420" s="66" t="s">
        <v>276</v>
      </c>
      <c r="E420" s="86">
        <f t="array" ref="E420">IFERROR(INDEX(DATA!$H$133:$H$368,MATCH(1,(DATA!$D$133:$D$368=B420)*(DATA!$E$133:$E$368=D420),0)),"n/a")</f>
        <v>161520</v>
      </c>
      <c r="F420" s="77">
        <f t="array" ref="F420">IFERROR(INDEX(DATA!$I$133:$I$368,MATCH(1,(DATA!$D$133:$D$368=B420)*(DATA!$E$133:$E$368=D420),0)),"n/a")</f>
        <v>-7.1999999999999995E-2</v>
      </c>
      <c r="G420" s="86">
        <f t="array" ref="G420">IFERROR(INDEX(DATA!$R$133:$R$368,MATCH(1,(DATA!$D$133:$D$368=B420)*(DATA!$E$133:$E$368=D420),0)),"n/a")</f>
        <v>516653</v>
      </c>
      <c r="H420" s="77">
        <f t="array" ref="H420">IFERROR(INDEX(DATA!$S$133:$S$368,MATCH(1,(DATA!$D$133:$D$368=B420)*(DATA!$E$133:$E$368=D420),0)),"n/a")</f>
        <v>-3.4000000000000002E-2</v>
      </c>
      <c r="I420" s="86">
        <f t="array" ref="I420">IFERROR(INDEX(DATA!$AB$133:$AB$368,MATCH(1,(DATA!$D$133:$D$368=B420)*(DATA!$E$133:$E$368=D420),0)),"n/a")</f>
        <v>946234</v>
      </c>
      <c r="J420" s="77">
        <f t="array" ref="J420">IFERROR(INDEX(DATA!$AC$133:$AC$368,MATCH(1,(DATA!$D$133:$D$368=B420)*(DATA!$E$133:$E$368=D420),0)),"n/a")</f>
        <v>-1.2999999999999999E-2</v>
      </c>
      <c r="K420" s="86">
        <f t="array" ref="K420">IFERROR(INDEX(DATA!$AL$133:$AL$368,MATCH(1,(DATA!$D$133:$D$368=B420)*(DATA!$E$133:$E$368=D420),0)),"n/a")</f>
        <v>1891566</v>
      </c>
      <c r="L420" s="77">
        <f t="array" ref="L420">IFERROR(INDEX(DATA!$AM$133:$AM$368,MATCH(1,(DATA!$D$133:$D$368=B420)*(DATA!$E$133:$E$368=D420),0)),"n/a")</f>
        <v>1.4E-2</v>
      </c>
      <c r="R420" s="66"/>
      <c r="S420" s="66"/>
      <c r="T420" s="66"/>
      <c r="U420" s="66"/>
      <c r="V420" s="66"/>
      <c r="W420" s="66"/>
      <c r="X420" s="66"/>
      <c r="Y420" s="66"/>
    </row>
    <row r="421" spans="1:25" x14ac:dyDescent="0.2">
      <c r="A421" s="75" t="s">
        <v>19</v>
      </c>
      <c r="B421" s="66" t="s">
        <v>12</v>
      </c>
      <c r="C421" s="66" t="s">
        <v>9</v>
      </c>
      <c r="D421" s="66" t="s">
        <v>277</v>
      </c>
      <c r="E421" s="86">
        <f t="array" ref="E421">IFERROR(INDEX(DATA!$H$133:$H$368,MATCH(1,(DATA!$D$133:$D$368=B421)*(DATA!$E$133:$E$368=D421),0)),"n/a")</f>
        <v>121972</v>
      </c>
      <c r="F421" s="77">
        <f t="array" ref="F421">IFERROR(INDEX(DATA!$I$133:$I$368,MATCH(1,(DATA!$D$133:$D$368=B421)*(DATA!$E$133:$E$368=D421),0)),"n/a")</f>
        <v>0.115</v>
      </c>
      <c r="G421" s="86">
        <f t="array" ref="G421">IFERROR(INDEX(DATA!$R$133:$R$368,MATCH(1,(DATA!$D$133:$D$368=B421)*(DATA!$E$133:$E$368=D421),0)),"n/a")</f>
        <v>354542</v>
      </c>
      <c r="H421" s="77">
        <f t="array" ref="H421">IFERROR(INDEX(DATA!$S$133:$S$368,MATCH(1,(DATA!$D$133:$D$368=B421)*(DATA!$E$133:$E$368=D421),0)),"n/a")</f>
        <v>4.4999999999999998E-2</v>
      </c>
      <c r="I421" s="86">
        <f t="array" ref="I421">IFERROR(INDEX(DATA!$AB$133:$AB$368,MATCH(1,(DATA!$D$133:$D$368=B421)*(DATA!$E$133:$E$368=D421),0)),"n/a")</f>
        <v>644468</v>
      </c>
      <c r="J421" s="77">
        <f t="array" ref="J421">IFERROR(INDEX(DATA!$AC$133:$AC$368,MATCH(1,(DATA!$D$133:$D$368=B421)*(DATA!$E$133:$E$368=D421),0)),"n/a")</f>
        <v>-2.5000000000000001E-2</v>
      </c>
      <c r="K421" s="86">
        <f t="array" ref="K421">IFERROR(INDEX(DATA!$AL$133:$AL$368,MATCH(1,(DATA!$D$133:$D$368=B421)*(DATA!$E$133:$E$368=D421),0)),"n/a")</f>
        <v>1300657</v>
      </c>
      <c r="L421" s="77">
        <f t="array" ref="L421">IFERROR(INDEX(DATA!$AM$133:$AM$368,MATCH(1,(DATA!$D$133:$D$368=B421)*(DATA!$E$133:$E$368=D421),0)),"n/a")</f>
        <v>-2.4E-2</v>
      </c>
      <c r="R421" s="66"/>
      <c r="S421" s="66"/>
      <c r="T421" s="66"/>
      <c r="U421" s="66"/>
      <c r="V421" s="66"/>
      <c r="W421" s="66"/>
      <c r="X421" s="66"/>
      <c r="Y421" s="66"/>
    </row>
    <row r="422" spans="1:25" x14ac:dyDescent="0.2">
      <c r="A422" s="75" t="s">
        <v>19</v>
      </c>
      <c r="B422" s="66" t="s">
        <v>12</v>
      </c>
      <c r="C422" s="66" t="s">
        <v>9</v>
      </c>
      <c r="D422" s="66" t="s">
        <v>278</v>
      </c>
      <c r="E422" s="86">
        <f t="array" ref="E422">IFERROR(INDEX(DATA!$H$133:$H$368,MATCH(1,(DATA!$D$133:$D$368=B422)*(DATA!$E$133:$E$368=D422),0)),"n/a")</f>
        <v>418247</v>
      </c>
      <c r="F422" s="77">
        <f t="array" ref="F422">IFERROR(INDEX(DATA!$I$133:$I$368,MATCH(1,(DATA!$D$133:$D$368=B422)*(DATA!$E$133:$E$368=D422),0)),"n/a")</f>
        <v>9.2999999999999999E-2</v>
      </c>
      <c r="G422" s="86">
        <f t="array" ref="G422">IFERROR(INDEX(DATA!$R$133:$R$368,MATCH(1,(DATA!$D$133:$D$368=B422)*(DATA!$E$133:$E$368=D422),0)),"n/a")</f>
        <v>1279024</v>
      </c>
      <c r="H422" s="77">
        <f t="array" ref="H422">IFERROR(INDEX(DATA!$S$133:$S$368,MATCH(1,(DATA!$D$133:$D$368=B422)*(DATA!$E$133:$E$368=D422),0)),"n/a")</f>
        <v>8.1000000000000003E-2</v>
      </c>
      <c r="I422" s="86">
        <f t="array" ref="I422">IFERROR(INDEX(DATA!$AB$133:$AB$368,MATCH(1,(DATA!$D$133:$D$368=B422)*(DATA!$E$133:$E$368=D422),0)),"n/a")</f>
        <v>2349364</v>
      </c>
      <c r="J422" s="77">
        <f t="array" ref="J422">IFERROR(INDEX(DATA!$AC$133:$AC$368,MATCH(1,(DATA!$D$133:$D$368=B422)*(DATA!$E$133:$E$368=D422),0)),"n/a")</f>
        <v>5.6000000000000001E-2</v>
      </c>
      <c r="K422" s="86">
        <f t="array" ref="K422">IFERROR(INDEX(DATA!$AL$133:$AL$368,MATCH(1,(DATA!$D$133:$D$368=B422)*(DATA!$E$133:$E$368=D422),0)),"n/a")</f>
        <v>4486967</v>
      </c>
      <c r="L422" s="77">
        <f t="array" ref="L422">IFERROR(INDEX(DATA!$AM$133:$AM$368,MATCH(1,(DATA!$D$133:$D$368=B422)*(DATA!$E$133:$E$368=D422),0)),"n/a")</f>
        <v>2.1000000000000001E-2</v>
      </c>
      <c r="R422" s="66"/>
      <c r="S422" s="66"/>
      <c r="T422" s="66"/>
      <c r="U422" s="66"/>
      <c r="V422" s="66"/>
      <c r="W422" s="66"/>
      <c r="X422" s="66"/>
      <c r="Y422" s="66"/>
    </row>
    <row r="423" spans="1:25" x14ac:dyDescent="0.2">
      <c r="A423" s="75" t="s">
        <v>19</v>
      </c>
      <c r="B423" s="66" t="s">
        <v>12</v>
      </c>
      <c r="C423" s="66" t="s">
        <v>9</v>
      </c>
      <c r="D423" s="66" t="s">
        <v>279</v>
      </c>
      <c r="E423" s="86">
        <f t="array" ref="E423">IFERROR(INDEX(DATA!$H$133:$H$368,MATCH(1,(DATA!$D$133:$D$368=B423)*(DATA!$E$133:$E$368=D423),0)),"n/a")</f>
        <v>163114</v>
      </c>
      <c r="F423" s="77">
        <f t="array" ref="F423">IFERROR(INDEX(DATA!$I$133:$I$368,MATCH(1,(DATA!$D$133:$D$368=B423)*(DATA!$E$133:$E$368=D423),0)),"n/a")</f>
        <v>7.0999999999999994E-2</v>
      </c>
      <c r="G423" s="86">
        <f t="array" ref="G423">IFERROR(INDEX(DATA!$R$133:$R$368,MATCH(1,(DATA!$D$133:$D$368=B423)*(DATA!$E$133:$E$368=D423),0)),"n/a")</f>
        <v>484467</v>
      </c>
      <c r="H423" s="77">
        <f t="array" ref="H423">IFERROR(INDEX(DATA!$S$133:$S$368,MATCH(1,(DATA!$D$133:$D$368=B423)*(DATA!$E$133:$E$368=D423),0)),"n/a")</f>
        <v>0.191</v>
      </c>
      <c r="I423" s="86">
        <f t="array" ref="I423">IFERROR(INDEX(DATA!$AB$133:$AB$368,MATCH(1,(DATA!$D$133:$D$368=B423)*(DATA!$E$133:$E$368=D423),0)),"n/a")</f>
        <v>927559</v>
      </c>
      <c r="J423" s="77">
        <f t="array" ref="J423">IFERROR(INDEX(DATA!$AC$133:$AC$368,MATCH(1,(DATA!$D$133:$D$368=B423)*(DATA!$E$133:$E$368=D423),0)),"n/a")</f>
        <v>0.121</v>
      </c>
      <c r="K423" s="86">
        <f t="array" ref="K423">IFERROR(INDEX(DATA!$AL$133:$AL$368,MATCH(1,(DATA!$D$133:$D$368=B423)*(DATA!$E$133:$E$368=D423),0)),"n/a")</f>
        <v>1865128</v>
      </c>
      <c r="L423" s="77">
        <f t="array" ref="L423">IFERROR(INDEX(DATA!$AM$133:$AM$368,MATCH(1,(DATA!$D$133:$D$368=B423)*(DATA!$E$133:$E$368=D423),0)),"n/a")</f>
        <v>0.06</v>
      </c>
      <c r="R423" s="66"/>
      <c r="S423" s="66"/>
      <c r="T423" s="66"/>
      <c r="U423" s="66"/>
      <c r="V423" s="66"/>
      <c r="W423" s="66"/>
      <c r="X423" s="66"/>
      <c r="Y423" s="66"/>
    </row>
    <row r="424" spans="1:25" x14ac:dyDescent="0.2">
      <c r="A424" s="75" t="s">
        <v>19</v>
      </c>
      <c r="B424" s="66" t="s">
        <v>12</v>
      </c>
      <c r="C424" s="66" t="s">
        <v>9</v>
      </c>
      <c r="D424" s="66" t="s">
        <v>280</v>
      </c>
      <c r="E424" s="86">
        <f t="array" ref="E424">IFERROR(INDEX(DATA!$H$133:$H$368,MATCH(1,(DATA!$D$133:$D$368=B424)*(DATA!$E$133:$E$368=D424),0)),"n/a")</f>
        <v>100096</v>
      </c>
      <c r="F424" s="77">
        <f t="array" ref="F424">IFERROR(INDEX(DATA!$I$133:$I$368,MATCH(1,(DATA!$D$133:$D$368=B424)*(DATA!$E$133:$E$368=D424),0)),"n/a")</f>
        <v>-8.1000000000000003E-2</v>
      </c>
      <c r="G424" s="86">
        <f t="array" ref="G424">IFERROR(INDEX(DATA!$R$133:$R$368,MATCH(1,(DATA!$D$133:$D$368=B424)*(DATA!$E$133:$E$368=D424),0)),"n/a")</f>
        <v>382518</v>
      </c>
      <c r="H424" s="77">
        <f t="array" ref="H424">IFERROR(INDEX(DATA!$S$133:$S$368,MATCH(1,(DATA!$D$133:$D$368=B424)*(DATA!$E$133:$E$368=D424),0)),"n/a")</f>
        <v>1E-3</v>
      </c>
      <c r="I424" s="86">
        <f t="array" ref="I424">IFERROR(INDEX(DATA!$AB$133:$AB$368,MATCH(1,(DATA!$D$133:$D$368=B424)*(DATA!$E$133:$E$368=D424),0)),"n/a")</f>
        <v>706473</v>
      </c>
      <c r="J424" s="77">
        <f t="array" ref="J424">IFERROR(INDEX(DATA!$AC$133:$AC$368,MATCH(1,(DATA!$D$133:$D$368=B424)*(DATA!$E$133:$E$368=D424),0)),"n/a")</f>
        <v>-0.09</v>
      </c>
      <c r="K424" s="86">
        <f t="array" ref="K424">IFERROR(INDEX(DATA!$AL$133:$AL$368,MATCH(1,(DATA!$D$133:$D$368=B424)*(DATA!$E$133:$E$368=D424),0)),"n/a")</f>
        <v>1332306</v>
      </c>
      <c r="L424" s="77">
        <f t="array" ref="L424">IFERROR(INDEX(DATA!$AM$133:$AM$368,MATCH(1,(DATA!$D$133:$D$368=B424)*(DATA!$E$133:$E$368=D424),0)),"n/a")</f>
        <v>-9.0999999999999998E-2</v>
      </c>
      <c r="R424" s="66"/>
      <c r="S424" s="66"/>
      <c r="T424" s="66"/>
      <c r="U424" s="66"/>
      <c r="V424" s="66"/>
      <c r="W424" s="66"/>
      <c r="X424" s="66"/>
      <c r="Y424" s="66"/>
    </row>
    <row r="425" spans="1:25" x14ac:dyDescent="0.2">
      <c r="A425" s="75" t="s">
        <v>19</v>
      </c>
      <c r="B425" s="66" t="s">
        <v>12</v>
      </c>
      <c r="C425" s="66" t="s">
        <v>9</v>
      </c>
      <c r="D425" s="66" t="s">
        <v>281</v>
      </c>
      <c r="E425" s="86">
        <f t="array" ref="E425">IFERROR(INDEX(DATA!$H$133:$H$368,MATCH(1,(DATA!$D$133:$D$368=B425)*(DATA!$E$133:$E$368=D425),0)),"n/a")</f>
        <v>111163</v>
      </c>
      <c r="F425" s="77">
        <f t="array" ref="F425">IFERROR(INDEX(DATA!$I$133:$I$368,MATCH(1,(DATA!$D$133:$D$368=B425)*(DATA!$E$133:$E$368=D425),0)),"n/a")</f>
        <v>-1E-3</v>
      </c>
      <c r="G425" s="86">
        <f t="array" ref="G425">IFERROR(INDEX(DATA!$R$133:$R$368,MATCH(1,(DATA!$D$133:$D$368=B425)*(DATA!$E$133:$E$368=D425),0)),"n/a")</f>
        <v>345602</v>
      </c>
      <c r="H425" s="77">
        <f t="array" ref="H425">IFERROR(INDEX(DATA!$S$133:$S$368,MATCH(1,(DATA!$D$133:$D$368=B425)*(DATA!$E$133:$E$368=D425),0)),"n/a")</f>
        <v>-3.0000000000000001E-3</v>
      </c>
      <c r="I425" s="86">
        <f t="array" ref="I425">IFERROR(INDEX(DATA!$AB$133:$AB$368,MATCH(1,(DATA!$D$133:$D$368=B425)*(DATA!$E$133:$E$368=D425),0)),"n/a")</f>
        <v>661603</v>
      </c>
      <c r="J425" s="77">
        <f t="array" ref="J425">IFERROR(INDEX(DATA!$AC$133:$AC$368,MATCH(1,(DATA!$D$133:$D$368=B425)*(DATA!$E$133:$E$368=D425),0)),"n/a")</f>
        <v>-3.6999999999999998E-2</v>
      </c>
      <c r="K425" s="86">
        <f t="array" ref="K425">IFERROR(INDEX(DATA!$AL$133:$AL$368,MATCH(1,(DATA!$D$133:$D$368=B425)*(DATA!$E$133:$E$368=D425),0)),"n/a")</f>
        <v>1334528</v>
      </c>
      <c r="L425" s="77">
        <f t="array" ref="L425">IFERROR(INDEX(DATA!$AM$133:$AM$368,MATCH(1,(DATA!$D$133:$D$368=B425)*(DATA!$E$133:$E$368=D425),0)),"n/a")</f>
        <v>-4.3999999999999997E-2</v>
      </c>
      <c r="R425" s="66"/>
      <c r="S425" s="66"/>
      <c r="T425" s="66"/>
      <c r="U425" s="66"/>
      <c r="V425" s="66"/>
      <c r="W425" s="66"/>
      <c r="X425" s="66"/>
      <c r="Y425" s="66"/>
    </row>
    <row r="426" spans="1:25" x14ac:dyDescent="0.2">
      <c r="A426" s="75" t="s">
        <v>19</v>
      </c>
      <c r="B426" s="66" t="s">
        <v>12</v>
      </c>
      <c r="C426" s="66" t="s">
        <v>9</v>
      </c>
      <c r="D426" s="66" t="s">
        <v>282</v>
      </c>
      <c r="E426" s="86">
        <f t="array" ref="E426">IFERROR(INDEX(DATA!$H$133:$H$368,MATCH(1,(DATA!$D$133:$D$368=B426)*(DATA!$E$133:$E$368=D426),0)),"n/a")</f>
        <v>257641</v>
      </c>
      <c r="F426" s="77">
        <f t="array" ref="F426">IFERROR(INDEX(DATA!$I$133:$I$368,MATCH(1,(DATA!$D$133:$D$368=B426)*(DATA!$E$133:$E$368=D426),0)),"n/a")</f>
        <v>-4.2999999999999997E-2</v>
      </c>
      <c r="G426" s="86">
        <f t="array" ref="G426">IFERROR(INDEX(DATA!$R$133:$R$368,MATCH(1,(DATA!$D$133:$D$368=B426)*(DATA!$E$133:$E$368=D426),0)),"n/a")</f>
        <v>801014</v>
      </c>
      <c r="H426" s="77">
        <f t="array" ref="H426">IFERROR(INDEX(DATA!$S$133:$S$368,MATCH(1,(DATA!$D$133:$D$368=B426)*(DATA!$E$133:$E$368=D426),0)),"n/a")</f>
        <v>-3.0000000000000001E-3</v>
      </c>
      <c r="I426" s="86">
        <f t="array" ref="I426">IFERROR(INDEX(DATA!$AB$133:$AB$368,MATCH(1,(DATA!$D$133:$D$368=B426)*(DATA!$E$133:$E$368=D426),0)),"n/a")</f>
        <v>1555479</v>
      </c>
      <c r="J426" s="77">
        <f t="array" ref="J426">IFERROR(INDEX(DATA!$AC$133:$AC$368,MATCH(1,(DATA!$D$133:$D$368=B426)*(DATA!$E$133:$E$368=D426),0)),"n/a")</f>
        <v>-5.0999999999999997E-2</v>
      </c>
      <c r="K426" s="86">
        <f t="array" ref="K426">IFERROR(INDEX(DATA!$AL$133:$AL$368,MATCH(1,(DATA!$D$133:$D$368=B426)*(DATA!$E$133:$E$368=D426),0)),"n/a")</f>
        <v>3161961</v>
      </c>
      <c r="L426" s="77">
        <f t="array" ref="L426">IFERROR(INDEX(DATA!$AM$133:$AM$368,MATCH(1,(DATA!$D$133:$D$368=B426)*(DATA!$E$133:$E$368=D426),0)),"n/a")</f>
        <v>-6.0999999999999999E-2</v>
      </c>
      <c r="R426" s="66"/>
      <c r="S426" s="66"/>
      <c r="T426" s="66"/>
      <c r="U426" s="66"/>
      <c r="V426" s="66"/>
      <c r="W426" s="66"/>
      <c r="X426" s="66"/>
      <c r="Y426" s="66"/>
    </row>
    <row r="427" spans="1:25" x14ac:dyDescent="0.2">
      <c r="A427" s="75" t="s">
        <v>19</v>
      </c>
      <c r="B427" s="66" t="s">
        <v>12</v>
      </c>
      <c r="C427" s="66" t="s">
        <v>9</v>
      </c>
      <c r="D427" s="66" t="s">
        <v>283</v>
      </c>
      <c r="E427" s="86">
        <f t="array" ref="E427">IFERROR(INDEX(DATA!$H$133:$H$368,MATCH(1,(DATA!$D$133:$D$368=B427)*(DATA!$E$133:$E$368=D427),0)),"n/a")</f>
        <v>254278</v>
      </c>
      <c r="F427" s="77">
        <f t="array" ref="F427">IFERROR(INDEX(DATA!$I$133:$I$368,MATCH(1,(DATA!$D$133:$D$368=B427)*(DATA!$E$133:$E$368=D427),0)),"n/a")</f>
        <v>-3.2000000000000001E-2</v>
      </c>
      <c r="G427" s="86">
        <f t="array" ref="G427">IFERROR(INDEX(DATA!$R$133:$R$368,MATCH(1,(DATA!$D$133:$D$368=B427)*(DATA!$E$133:$E$368=D427),0)),"n/a")</f>
        <v>827021</v>
      </c>
      <c r="H427" s="77">
        <f t="array" ref="H427">IFERROR(INDEX(DATA!$S$133:$S$368,MATCH(1,(DATA!$D$133:$D$368=B427)*(DATA!$E$133:$E$368=D427),0)),"n/a")</f>
        <v>5.8999999999999997E-2</v>
      </c>
      <c r="I427" s="86">
        <f t="array" ref="I427">IFERROR(INDEX(DATA!$AB$133:$AB$368,MATCH(1,(DATA!$D$133:$D$368=B427)*(DATA!$E$133:$E$368=D427),0)),"n/a")</f>
        <v>1576136</v>
      </c>
      <c r="J427" s="77">
        <f t="array" ref="J427">IFERROR(INDEX(DATA!$AC$133:$AC$368,MATCH(1,(DATA!$D$133:$D$368=B427)*(DATA!$E$133:$E$368=D427),0)),"n/a")</f>
        <v>8.9999999999999993E-3</v>
      </c>
      <c r="K427" s="86">
        <f t="array" ref="K427">IFERROR(INDEX(DATA!$AL$133:$AL$368,MATCH(1,(DATA!$D$133:$D$368=B427)*(DATA!$E$133:$E$368=D427),0)),"n/a")</f>
        <v>3192580</v>
      </c>
      <c r="L427" s="77">
        <f t="array" ref="L427">IFERROR(INDEX(DATA!$AM$133:$AM$368,MATCH(1,(DATA!$D$133:$D$368=B427)*(DATA!$E$133:$E$368=D427),0)),"n/a")</f>
        <v>8.9999999999999993E-3</v>
      </c>
      <c r="R427" s="66"/>
      <c r="S427" s="66"/>
      <c r="T427" s="66"/>
      <c r="U427" s="66"/>
      <c r="V427" s="66"/>
      <c r="W427" s="66"/>
      <c r="X427" s="66"/>
      <c r="Y427" s="66"/>
    </row>
    <row r="428" spans="1:25" x14ac:dyDescent="0.2">
      <c r="A428" s="75" t="s">
        <v>19</v>
      </c>
      <c r="B428" s="66" t="s">
        <v>12</v>
      </c>
      <c r="C428" s="66" t="s">
        <v>9</v>
      </c>
      <c r="D428" s="66" t="s">
        <v>284</v>
      </c>
      <c r="E428" s="86">
        <f t="array" ref="E428">IFERROR(INDEX(DATA!$H$133:$H$368,MATCH(1,(DATA!$D$133:$D$368=B428)*(DATA!$E$133:$E$368=D428),0)),"n/a")</f>
        <v>282315</v>
      </c>
      <c r="F428" s="77">
        <f t="array" ref="F428">IFERROR(INDEX(DATA!$I$133:$I$368,MATCH(1,(DATA!$D$133:$D$368=B428)*(DATA!$E$133:$E$368=D428),0)),"n/a")</f>
        <v>0.10199999999999999</v>
      </c>
      <c r="G428" s="86">
        <f t="array" ref="G428">IFERROR(INDEX(DATA!$R$133:$R$368,MATCH(1,(DATA!$D$133:$D$368=B428)*(DATA!$E$133:$E$368=D428),0)),"n/a")</f>
        <v>838307</v>
      </c>
      <c r="H428" s="77">
        <f t="array" ref="H428">IFERROR(INDEX(DATA!$S$133:$S$368,MATCH(1,(DATA!$D$133:$D$368=B428)*(DATA!$E$133:$E$368=D428),0)),"n/a")</f>
        <v>5.3999999999999999E-2</v>
      </c>
      <c r="I428" s="86">
        <f t="array" ref="I428">IFERROR(INDEX(DATA!$AB$133:$AB$368,MATCH(1,(DATA!$D$133:$D$368=B428)*(DATA!$E$133:$E$368=D428),0)),"n/a")</f>
        <v>1586963</v>
      </c>
      <c r="J428" s="77">
        <f t="array" ref="J428">IFERROR(INDEX(DATA!$AC$133:$AC$368,MATCH(1,(DATA!$D$133:$D$368=B428)*(DATA!$E$133:$E$368=D428),0)),"n/a")</f>
        <v>3.1E-2</v>
      </c>
      <c r="K428" s="86">
        <f t="array" ref="K428">IFERROR(INDEX(DATA!$AL$133:$AL$368,MATCH(1,(DATA!$D$133:$D$368=B428)*(DATA!$E$133:$E$368=D428),0)),"n/a")</f>
        <v>3178469</v>
      </c>
      <c r="L428" s="77">
        <f t="array" ref="L428">IFERROR(INDEX(DATA!$AM$133:$AM$368,MATCH(1,(DATA!$D$133:$D$368=B428)*(DATA!$E$133:$E$368=D428),0)),"n/a")</f>
        <v>2.5999999999999999E-2</v>
      </c>
      <c r="R428" s="66"/>
      <c r="S428" s="66"/>
      <c r="T428" s="66"/>
      <c r="U428" s="66"/>
      <c r="V428" s="66"/>
      <c r="W428" s="66"/>
      <c r="X428" s="66"/>
      <c r="Y428" s="66"/>
    </row>
    <row r="429" spans="1:25" x14ac:dyDescent="0.2">
      <c r="A429" s="75" t="s">
        <v>19</v>
      </c>
      <c r="B429" s="66" t="s">
        <v>12</v>
      </c>
      <c r="C429" s="66" t="s">
        <v>9</v>
      </c>
      <c r="D429" s="66" t="s">
        <v>285</v>
      </c>
      <c r="E429" s="86">
        <f t="array" ref="E429">IFERROR(INDEX(DATA!$H$133:$H$368,MATCH(1,(DATA!$D$133:$D$368=B429)*(DATA!$E$133:$E$368=D429),0)),"n/a")</f>
        <v>136919</v>
      </c>
      <c r="F429" s="77">
        <f t="array" ref="F429">IFERROR(INDEX(DATA!$I$133:$I$368,MATCH(1,(DATA!$D$133:$D$368=B429)*(DATA!$E$133:$E$368=D429),0)),"n/a")</f>
        <v>-3.0000000000000001E-3</v>
      </c>
      <c r="G429" s="86">
        <f t="array" ref="G429">IFERROR(INDEX(DATA!$R$133:$R$368,MATCH(1,(DATA!$D$133:$D$368=B429)*(DATA!$E$133:$E$368=D429),0)),"n/a")</f>
        <v>398242</v>
      </c>
      <c r="H429" s="77">
        <f t="array" ref="H429">IFERROR(INDEX(DATA!$S$133:$S$368,MATCH(1,(DATA!$D$133:$D$368=B429)*(DATA!$E$133:$E$368=D429),0)),"n/a")</f>
        <v>-3.5000000000000003E-2</v>
      </c>
      <c r="I429" s="86">
        <f t="array" ref="I429">IFERROR(INDEX(DATA!$AB$133:$AB$368,MATCH(1,(DATA!$D$133:$D$368=B429)*(DATA!$E$133:$E$368=D429),0)),"n/a")</f>
        <v>767022</v>
      </c>
      <c r="J429" s="77">
        <f t="array" ref="J429">IFERROR(INDEX(DATA!$AC$133:$AC$368,MATCH(1,(DATA!$D$133:$D$368=B429)*(DATA!$E$133:$E$368=D429),0)),"n/a")</f>
        <v>-8.9999999999999993E-3</v>
      </c>
      <c r="K429" s="86">
        <f t="array" ref="K429">IFERROR(INDEX(DATA!$AL$133:$AL$368,MATCH(1,(DATA!$D$133:$D$368=B429)*(DATA!$E$133:$E$368=D429),0)),"n/a")</f>
        <v>1574927</v>
      </c>
      <c r="L429" s="77">
        <f t="array" ref="L429">IFERROR(INDEX(DATA!$AM$133:$AM$368,MATCH(1,(DATA!$D$133:$D$368=B429)*(DATA!$E$133:$E$368=D429),0)),"n/a")</f>
        <v>8.9999999999999993E-3</v>
      </c>
      <c r="R429" s="66"/>
      <c r="S429" s="66"/>
      <c r="T429" s="66"/>
      <c r="U429" s="66"/>
      <c r="V429" s="66"/>
      <c r="W429" s="66"/>
      <c r="X429" s="66"/>
      <c r="Y429" s="66"/>
    </row>
    <row r="430" spans="1:25" x14ac:dyDescent="0.2">
      <c r="A430" s="75" t="s">
        <v>19</v>
      </c>
      <c r="B430" s="66" t="s">
        <v>12</v>
      </c>
      <c r="C430" s="66" t="s">
        <v>9</v>
      </c>
      <c r="D430" s="66" t="s">
        <v>286</v>
      </c>
      <c r="E430" s="86">
        <f t="array" ref="E430">IFERROR(INDEX(DATA!$H$133:$H$368,MATCH(1,(DATA!$D$133:$D$368=B430)*(DATA!$E$133:$E$368=D430),0)),"n/a")</f>
        <v>196259</v>
      </c>
      <c r="F430" s="77">
        <f t="array" ref="F430">IFERROR(INDEX(DATA!$I$133:$I$368,MATCH(1,(DATA!$D$133:$D$368=B430)*(DATA!$E$133:$E$368=D430),0)),"n/a")</f>
        <v>0.19500000000000001</v>
      </c>
      <c r="G430" s="86">
        <f t="array" ref="G430">IFERROR(INDEX(DATA!$R$133:$R$368,MATCH(1,(DATA!$D$133:$D$368=B430)*(DATA!$E$133:$E$368=D430),0)),"n/a")</f>
        <v>652733</v>
      </c>
      <c r="H430" s="77">
        <f t="array" ref="H430">IFERROR(INDEX(DATA!$S$133:$S$368,MATCH(1,(DATA!$D$133:$D$368=B430)*(DATA!$E$133:$E$368=D430),0)),"n/a")</f>
        <v>9.6000000000000002E-2</v>
      </c>
      <c r="I430" s="86">
        <f t="array" ref="I430">IFERROR(INDEX(DATA!$AB$133:$AB$368,MATCH(1,(DATA!$D$133:$D$368=B430)*(DATA!$E$133:$E$368=D430),0)),"n/a")</f>
        <v>1178641</v>
      </c>
      <c r="J430" s="77">
        <f t="array" ref="J430">IFERROR(INDEX(DATA!$AC$133:$AC$368,MATCH(1,(DATA!$D$133:$D$368=B430)*(DATA!$E$133:$E$368=D430),0)),"n/a")</f>
        <v>8.1000000000000003E-2</v>
      </c>
      <c r="K430" s="86">
        <f t="array" ref="K430">IFERROR(INDEX(DATA!$AL$133:$AL$368,MATCH(1,(DATA!$D$133:$D$368=B430)*(DATA!$E$133:$E$368=D430),0)),"n/a")</f>
        <v>2295621</v>
      </c>
      <c r="L430" s="77">
        <f t="array" ref="L430">IFERROR(INDEX(DATA!$AM$133:$AM$368,MATCH(1,(DATA!$D$133:$D$368=B430)*(DATA!$E$133:$E$368=D430),0)),"n/a")</f>
        <v>1.2E-2</v>
      </c>
      <c r="R430" s="66"/>
      <c r="S430" s="66"/>
      <c r="T430" s="66"/>
      <c r="U430" s="66"/>
      <c r="V430" s="66"/>
      <c r="W430" s="66"/>
      <c r="X430" s="66"/>
      <c r="Y430" s="66"/>
    </row>
    <row r="431" spans="1:25" x14ac:dyDescent="0.2">
      <c r="A431" s="75" t="s">
        <v>19</v>
      </c>
      <c r="B431" s="66" t="s">
        <v>12</v>
      </c>
      <c r="C431" s="66" t="s">
        <v>9</v>
      </c>
      <c r="D431" s="66" t="s">
        <v>287</v>
      </c>
      <c r="E431" s="86">
        <f t="array" ref="E431">IFERROR(INDEX(DATA!$H$133:$H$368,MATCH(1,(DATA!$D$133:$D$368=B431)*(DATA!$E$133:$E$368=D431),0)),"n/a")</f>
        <v>230739</v>
      </c>
      <c r="F431" s="77">
        <f t="array" ref="F431">IFERROR(INDEX(DATA!$I$133:$I$368,MATCH(1,(DATA!$D$133:$D$368=B431)*(DATA!$E$133:$E$368=D431),0)),"n/a")</f>
        <v>0.13</v>
      </c>
      <c r="G431" s="86">
        <f t="array" ref="G431">IFERROR(INDEX(DATA!$R$133:$R$368,MATCH(1,(DATA!$D$133:$D$368=B431)*(DATA!$E$133:$E$368=D431),0)),"n/a")</f>
        <v>851496</v>
      </c>
      <c r="H431" s="77">
        <f t="array" ref="H431">IFERROR(INDEX(DATA!$S$133:$S$368,MATCH(1,(DATA!$D$133:$D$368=B431)*(DATA!$E$133:$E$368=D431),0)),"n/a")</f>
        <v>8.4000000000000005E-2</v>
      </c>
      <c r="I431" s="86">
        <f t="array" ref="I431">IFERROR(INDEX(DATA!$AB$133:$AB$368,MATCH(1,(DATA!$D$133:$D$368=B431)*(DATA!$E$133:$E$368=D431),0)),"n/a")</f>
        <v>1454223</v>
      </c>
      <c r="J431" s="77">
        <f t="array" ref="J431">IFERROR(INDEX(DATA!$AC$133:$AC$368,MATCH(1,(DATA!$D$133:$D$368=B431)*(DATA!$E$133:$E$368=D431),0)),"n/a")</f>
        <v>6.9000000000000006E-2</v>
      </c>
      <c r="K431" s="86">
        <f t="array" ref="K431">IFERROR(INDEX(DATA!$AL$133:$AL$368,MATCH(1,(DATA!$D$133:$D$368=B431)*(DATA!$E$133:$E$368=D431),0)),"n/a")</f>
        <v>2706963</v>
      </c>
      <c r="L431" s="77">
        <f t="array" ref="L431">IFERROR(INDEX(DATA!$AM$133:$AM$368,MATCH(1,(DATA!$D$133:$D$368=B431)*(DATA!$E$133:$E$368=D431),0)),"n/a")</f>
        <v>3.1E-2</v>
      </c>
      <c r="R431" s="66"/>
      <c r="S431" s="66"/>
      <c r="T431" s="66"/>
      <c r="U431" s="66"/>
      <c r="V431" s="66"/>
      <c r="W431" s="66"/>
      <c r="X431" s="66"/>
      <c r="Y431" s="66"/>
    </row>
    <row r="432" spans="1:25" x14ac:dyDescent="0.2">
      <c r="A432" s="75" t="s">
        <v>19</v>
      </c>
      <c r="B432" s="66" t="s">
        <v>12</v>
      </c>
      <c r="C432" s="66" t="s">
        <v>9</v>
      </c>
      <c r="D432" s="66" t="s">
        <v>288</v>
      </c>
      <c r="E432" s="86">
        <f t="array" ref="E432">IFERROR(INDEX(DATA!$H$133:$H$368,MATCH(1,(DATA!$D$133:$D$368=B432)*(DATA!$E$133:$E$368=D432),0)),"n/a")</f>
        <v>233443</v>
      </c>
      <c r="F432" s="77">
        <f t="array" ref="F432">IFERROR(INDEX(DATA!$I$133:$I$368,MATCH(1,(DATA!$D$133:$D$368=B432)*(DATA!$E$133:$E$368=D432),0)),"n/a")</f>
        <v>-4.4999999999999998E-2</v>
      </c>
      <c r="G432" s="86">
        <f t="array" ref="G432">IFERROR(INDEX(DATA!$R$133:$R$368,MATCH(1,(DATA!$D$133:$D$368=B432)*(DATA!$E$133:$E$368=D432),0)),"n/a")</f>
        <v>708006</v>
      </c>
      <c r="H432" s="77">
        <f t="array" ref="H432">IFERROR(INDEX(DATA!$S$133:$S$368,MATCH(1,(DATA!$D$133:$D$368=B432)*(DATA!$E$133:$E$368=D432),0)),"n/a")</f>
        <v>8.0000000000000002E-3</v>
      </c>
      <c r="I432" s="86">
        <f t="array" ref="I432">IFERROR(INDEX(DATA!$AB$133:$AB$368,MATCH(1,(DATA!$D$133:$D$368=B432)*(DATA!$E$133:$E$368=D432),0)),"n/a")</f>
        <v>1399316</v>
      </c>
      <c r="J432" s="77">
        <f t="array" ref="J432">IFERROR(INDEX(DATA!$AC$133:$AC$368,MATCH(1,(DATA!$D$133:$D$368=B432)*(DATA!$E$133:$E$368=D432),0)),"n/a")</f>
        <v>-2.7E-2</v>
      </c>
      <c r="K432" s="86">
        <f t="array" ref="K432">IFERROR(INDEX(DATA!$AL$133:$AL$368,MATCH(1,(DATA!$D$133:$D$368=B432)*(DATA!$E$133:$E$368=D432),0)),"n/a")</f>
        <v>2852800</v>
      </c>
      <c r="L432" s="77">
        <f t="array" ref="L432">IFERROR(INDEX(DATA!$AM$133:$AM$368,MATCH(1,(DATA!$D$133:$D$368=B432)*(DATA!$E$133:$E$368=D432),0)),"n/a")</f>
        <v>-3.1E-2</v>
      </c>
      <c r="R432" s="66"/>
      <c r="S432" s="66"/>
      <c r="T432" s="66"/>
      <c r="U432" s="66"/>
      <c r="V432" s="66"/>
      <c r="W432" s="66"/>
      <c r="X432" s="66"/>
      <c r="Y432" s="66"/>
    </row>
    <row r="433" spans="1:25" x14ac:dyDescent="0.2">
      <c r="A433" s="75" t="s">
        <v>19</v>
      </c>
      <c r="B433" s="66" t="s">
        <v>12</v>
      </c>
      <c r="C433" s="66" t="s">
        <v>9</v>
      </c>
      <c r="D433" s="66" t="s">
        <v>289</v>
      </c>
      <c r="E433" s="86">
        <f t="array" ref="E433">IFERROR(INDEX(DATA!$H$133:$H$368,MATCH(1,(DATA!$D$133:$D$368=B433)*(DATA!$E$133:$E$368=D433),0)),"n/a")</f>
        <v>108319</v>
      </c>
      <c r="F433" s="77">
        <f t="array" ref="F433">IFERROR(INDEX(DATA!$I$133:$I$368,MATCH(1,(DATA!$D$133:$D$368=B433)*(DATA!$E$133:$E$368=D433),0)),"n/a")</f>
        <v>4.4999999999999998E-2</v>
      </c>
      <c r="G433" s="86">
        <f t="array" ref="G433">IFERROR(INDEX(DATA!$R$133:$R$368,MATCH(1,(DATA!$D$133:$D$368=B433)*(DATA!$E$133:$E$368=D433),0)),"n/a")</f>
        <v>318734</v>
      </c>
      <c r="H433" s="77">
        <f t="array" ref="H433">IFERROR(INDEX(DATA!$S$133:$S$368,MATCH(1,(DATA!$D$133:$D$368=B433)*(DATA!$E$133:$E$368=D433),0)),"n/a")</f>
        <v>8.1000000000000003E-2</v>
      </c>
      <c r="I433" s="86">
        <f t="array" ref="I433">IFERROR(INDEX(DATA!$AB$133:$AB$368,MATCH(1,(DATA!$D$133:$D$368=B433)*(DATA!$E$133:$E$368=D433),0)),"n/a")</f>
        <v>618330</v>
      </c>
      <c r="J433" s="77">
        <f t="array" ref="J433">IFERROR(INDEX(DATA!$AC$133:$AC$368,MATCH(1,(DATA!$D$133:$D$368=B433)*(DATA!$E$133:$E$368=D433),0)),"n/a")</f>
        <v>5.3999999999999999E-2</v>
      </c>
      <c r="K433" s="86">
        <f t="array" ref="K433">IFERROR(INDEX(DATA!$AL$133:$AL$368,MATCH(1,(DATA!$D$133:$D$368=B433)*(DATA!$E$133:$E$368=D433),0)),"n/a")</f>
        <v>1270382</v>
      </c>
      <c r="L433" s="77">
        <f t="array" ref="L433">IFERROR(INDEX(DATA!$AM$133:$AM$368,MATCH(1,(DATA!$D$133:$D$368=B433)*(DATA!$E$133:$E$368=D433),0)),"n/a")</f>
        <v>1.9E-2</v>
      </c>
      <c r="R433" s="66"/>
      <c r="S433" s="66"/>
      <c r="T433" s="66"/>
      <c r="U433" s="66"/>
      <c r="V433" s="66"/>
      <c r="W433" s="66"/>
      <c r="X433" s="66"/>
      <c r="Y433" s="66"/>
    </row>
    <row r="434" spans="1:25" x14ac:dyDescent="0.2">
      <c r="A434" s="75" t="s">
        <v>19</v>
      </c>
      <c r="B434" s="66" t="s">
        <v>12</v>
      </c>
      <c r="C434" s="66" t="s">
        <v>9</v>
      </c>
      <c r="D434" s="66" t="s">
        <v>290</v>
      </c>
      <c r="E434" s="86">
        <f t="array" ref="E434">IFERROR(INDEX(DATA!$H$133:$H$368,MATCH(1,(DATA!$D$133:$D$368=B434)*(DATA!$E$133:$E$368=D434),0)),"n/a")</f>
        <v>93525</v>
      </c>
      <c r="F434" s="77">
        <f t="array" ref="F434">IFERROR(INDEX(DATA!$I$133:$I$368,MATCH(1,(DATA!$D$133:$D$368=B434)*(DATA!$E$133:$E$368=D434),0)),"n/a")</f>
        <v>-4.9000000000000002E-2</v>
      </c>
      <c r="G434" s="86">
        <f t="array" ref="G434">IFERROR(INDEX(DATA!$R$133:$R$368,MATCH(1,(DATA!$D$133:$D$368=B434)*(DATA!$E$133:$E$368=D434),0)),"n/a")</f>
        <v>292087</v>
      </c>
      <c r="H434" s="77">
        <f t="array" ref="H434">IFERROR(INDEX(DATA!$S$133:$S$368,MATCH(1,(DATA!$D$133:$D$368=B434)*(DATA!$E$133:$E$368=D434),0)),"n/a")</f>
        <v>-1.0999999999999999E-2</v>
      </c>
      <c r="I434" s="86">
        <f t="array" ref="I434">IFERROR(INDEX(DATA!$AB$133:$AB$368,MATCH(1,(DATA!$D$133:$D$368=B434)*(DATA!$E$133:$E$368=D434),0)),"n/a")</f>
        <v>564540</v>
      </c>
      <c r="J434" s="77">
        <f t="array" ref="J434">IFERROR(INDEX(DATA!$AC$133:$AC$368,MATCH(1,(DATA!$D$133:$D$368=B434)*(DATA!$E$133:$E$368=D434),0)),"n/a")</f>
        <v>-1.9E-2</v>
      </c>
      <c r="K434" s="86">
        <f t="array" ref="K434">IFERROR(INDEX(DATA!$AL$133:$AL$368,MATCH(1,(DATA!$D$133:$D$368=B434)*(DATA!$E$133:$E$368=D434),0)),"n/a")</f>
        <v>1137276</v>
      </c>
      <c r="L434" s="77">
        <f t="array" ref="L434">IFERROR(INDEX(DATA!$AM$133:$AM$368,MATCH(1,(DATA!$D$133:$D$368=B434)*(DATA!$E$133:$E$368=D434),0)),"n/a")</f>
        <v>2E-3</v>
      </c>
      <c r="R434" s="66"/>
      <c r="S434" s="66"/>
      <c r="T434" s="66"/>
      <c r="U434" s="66"/>
      <c r="V434" s="66"/>
      <c r="W434" s="66"/>
      <c r="X434" s="66"/>
      <c r="Y434" s="66"/>
    </row>
    <row r="435" spans="1:25" x14ac:dyDescent="0.2">
      <c r="A435" s="75" t="s">
        <v>19</v>
      </c>
      <c r="B435" s="66" t="s">
        <v>12</v>
      </c>
      <c r="C435" s="66" t="s">
        <v>9</v>
      </c>
      <c r="D435" s="66" t="s">
        <v>291</v>
      </c>
      <c r="E435" s="86">
        <f t="array" ref="E435">IFERROR(INDEX(DATA!$H$133:$H$368,MATCH(1,(DATA!$D$133:$D$368=B435)*(DATA!$E$133:$E$368=D435),0)),"n/a")</f>
        <v>87972</v>
      </c>
      <c r="F435" s="77">
        <f t="array" ref="F435">IFERROR(INDEX(DATA!$I$133:$I$368,MATCH(1,(DATA!$D$133:$D$368=B435)*(DATA!$E$133:$E$368=D435),0)),"n/a")</f>
        <v>-1E-3</v>
      </c>
      <c r="G435" s="86">
        <f t="array" ref="G435">IFERROR(INDEX(DATA!$R$133:$R$368,MATCH(1,(DATA!$D$133:$D$368=B435)*(DATA!$E$133:$E$368=D435),0)),"n/a")</f>
        <v>290406</v>
      </c>
      <c r="H435" s="77">
        <f t="array" ref="H435">IFERROR(INDEX(DATA!$S$133:$S$368,MATCH(1,(DATA!$D$133:$D$368=B435)*(DATA!$E$133:$E$368=D435),0)),"n/a")</f>
        <v>3.7999999999999999E-2</v>
      </c>
      <c r="I435" s="86">
        <f t="array" ref="I435">IFERROR(INDEX(DATA!$AB$133:$AB$368,MATCH(1,(DATA!$D$133:$D$368=B435)*(DATA!$E$133:$E$368=D435),0)),"n/a")</f>
        <v>558536</v>
      </c>
      <c r="J435" s="77">
        <f t="array" ref="J435">IFERROR(INDEX(DATA!$AC$133:$AC$368,MATCH(1,(DATA!$D$133:$D$368=B435)*(DATA!$E$133:$E$368=D435),0)),"n/a")</f>
        <v>4.4999999999999998E-2</v>
      </c>
      <c r="K435" s="86">
        <f t="array" ref="K435">IFERROR(INDEX(DATA!$AL$133:$AL$368,MATCH(1,(DATA!$D$133:$D$368=B435)*(DATA!$E$133:$E$368=D435),0)),"n/a")</f>
        <v>1112148</v>
      </c>
      <c r="L435" s="77">
        <f t="array" ref="L435">IFERROR(INDEX(DATA!$AM$133:$AM$368,MATCH(1,(DATA!$D$133:$D$368=B435)*(DATA!$E$133:$E$368=D435),0)),"n/a")</f>
        <v>4.7E-2</v>
      </c>
      <c r="R435" s="66"/>
      <c r="S435" s="66"/>
      <c r="T435" s="66"/>
      <c r="U435" s="66"/>
      <c r="V435" s="66"/>
      <c r="W435" s="66"/>
      <c r="X435" s="66"/>
      <c r="Y435" s="66"/>
    </row>
    <row r="436" spans="1:25" x14ac:dyDescent="0.2">
      <c r="A436" s="75" t="s">
        <v>19</v>
      </c>
      <c r="B436" s="66" t="s">
        <v>12</v>
      </c>
      <c r="C436" s="66" t="s">
        <v>9</v>
      </c>
      <c r="D436" s="66" t="s">
        <v>292</v>
      </c>
      <c r="E436" s="86">
        <f t="array" ref="E436">IFERROR(INDEX(DATA!$H$133:$H$368,MATCH(1,(DATA!$D$133:$D$368=B436)*(DATA!$E$133:$E$368=D436),0)),"n/a")</f>
        <v>663359</v>
      </c>
      <c r="F436" s="77">
        <f t="array" ref="F436">IFERROR(INDEX(DATA!$I$133:$I$368,MATCH(1,(DATA!$D$133:$D$368=B436)*(DATA!$E$133:$E$368=D436),0)),"n/a")</f>
        <v>2E-3</v>
      </c>
      <c r="G436" s="86">
        <f t="array" ref="G436">IFERROR(INDEX(DATA!$R$133:$R$368,MATCH(1,(DATA!$D$133:$D$368=B436)*(DATA!$E$133:$E$368=D436),0)),"n/a")</f>
        <v>2148571</v>
      </c>
      <c r="H436" s="77">
        <f t="array" ref="H436">IFERROR(INDEX(DATA!$S$133:$S$368,MATCH(1,(DATA!$D$133:$D$368=B436)*(DATA!$E$133:$E$368=D436),0)),"n/a")</f>
        <v>2.1000000000000001E-2</v>
      </c>
      <c r="I436" s="86">
        <f t="array" ref="I436">IFERROR(INDEX(DATA!$AB$133:$AB$368,MATCH(1,(DATA!$D$133:$D$368=B436)*(DATA!$E$133:$E$368=D436),0)),"n/a")</f>
        <v>4080302</v>
      </c>
      <c r="J436" s="77">
        <f t="array" ref="J436">IFERROR(INDEX(DATA!$AC$133:$AC$368,MATCH(1,(DATA!$D$133:$D$368=B436)*(DATA!$E$133:$E$368=D436),0)),"n/a")</f>
        <v>3.6999999999999998E-2</v>
      </c>
      <c r="K436" s="86">
        <f t="array" ref="K436">IFERROR(INDEX(DATA!$AL$133:$AL$368,MATCH(1,(DATA!$D$133:$D$368=B436)*(DATA!$E$133:$E$368=D436),0)),"n/a")</f>
        <v>7998663</v>
      </c>
      <c r="L436" s="77">
        <f t="array" ref="L436">IFERROR(INDEX(DATA!$AM$133:$AM$368,MATCH(1,(DATA!$D$133:$D$368=B436)*(DATA!$E$133:$E$368=D436),0)),"n/a")</f>
        <v>5.1999999999999998E-2</v>
      </c>
      <c r="R436" s="66"/>
      <c r="S436" s="66"/>
      <c r="T436" s="66"/>
      <c r="U436" s="66"/>
      <c r="V436" s="66"/>
      <c r="W436" s="66"/>
      <c r="X436" s="66"/>
      <c r="Y436" s="66"/>
    </row>
    <row r="437" spans="1:25" x14ac:dyDescent="0.2">
      <c r="A437" s="75" t="s">
        <v>19</v>
      </c>
      <c r="B437" s="66" t="s">
        <v>12</v>
      </c>
      <c r="C437" s="66" t="s">
        <v>9</v>
      </c>
      <c r="D437" s="66" t="s">
        <v>293</v>
      </c>
      <c r="E437" s="86">
        <f t="array" ref="E437">IFERROR(INDEX(DATA!$H$133:$H$368,MATCH(1,(DATA!$D$133:$D$368=B437)*(DATA!$E$133:$E$368=D437),0)),"n/a")</f>
        <v>54881</v>
      </c>
      <c r="F437" s="77">
        <f t="array" ref="F437">IFERROR(INDEX(DATA!$I$133:$I$368,MATCH(1,(DATA!$D$133:$D$368=B437)*(DATA!$E$133:$E$368=D437),0)),"n/a")</f>
        <v>0</v>
      </c>
      <c r="G437" s="86">
        <f t="array" ref="G437">IFERROR(INDEX(DATA!$R$133:$R$368,MATCH(1,(DATA!$D$133:$D$368=B437)*(DATA!$E$133:$E$368=D437),0)),"n/a")</f>
        <v>164997</v>
      </c>
      <c r="H437" s="77">
        <f t="array" ref="H437">IFERROR(INDEX(DATA!$S$133:$S$368,MATCH(1,(DATA!$D$133:$D$368=B437)*(DATA!$E$133:$E$368=D437),0)),"n/a")</f>
        <v>0.106</v>
      </c>
      <c r="I437" s="86">
        <f t="array" ref="I437">IFERROR(INDEX(DATA!$AB$133:$AB$368,MATCH(1,(DATA!$D$133:$D$368=B437)*(DATA!$E$133:$E$368=D437),0)),"n/a")</f>
        <v>321138</v>
      </c>
      <c r="J437" s="77">
        <f t="array" ref="J437">IFERROR(INDEX(DATA!$AC$133:$AC$368,MATCH(1,(DATA!$D$133:$D$368=B437)*(DATA!$E$133:$E$368=D437),0)),"n/a")</f>
        <v>9.6000000000000002E-2</v>
      </c>
      <c r="K437" s="86">
        <f t="array" ref="K437">IFERROR(INDEX(DATA!$AL$133:$AL$368,MATCH(1,(DATA!$D$133:$D$368=B437)*(DATA!$E$133:$E$368=D437),0)),"n/a")</f>
        <v>668301</v>
      </c>
      <c r="L437" s="77">
        <f t="array" ref="L437">IFERROR(INDEX(DATA!$AM$133:$AM$368,MATCH(1,(DATA!$D$133:$D$368=B437)*(DATA!$E$133:$E$368=D437),0)),"n/a")</f>
        <v>6.6000000000000003E-2</v>
      </c>
      <c r="R437" s="66"/>
      <c r="S437" s="66"/>
      <c r="T437" s="66"/>
      <c r="U437" s="66"/>
      <c r="V437" s="66"/>
      <c r="W437" s="66"/>
      <c r="X437" s="66"/>
      <c r="Y437" s="66"/>
    </row>
    <row r="438" spans="1:25" x14ac:dyDescent="0.2">
      <c r="A438" s="75" t="s">
        <v>19</v>
      </c>
      <c r="B438" s="66" t="s">
        <v>12</v>
      </c>
      <c r="C438" s="66" t="s">
        <v>9</v>
      </c>
      <c r="D438" s="66" t="s">
        <v>294</v>
      </c>
      <c r="E438" s="86">
        <f t="array" ref="E438">IFERROR(INDEX(DATA!$H$133:$H$368,MATCH(1,(DATA!$D$133:$D$368=B438)*(DATA!$E$133:$E$368=D438),0)),"n/a")</f>
        <v>283743</v>
      </c>
      <c r="F438" s="77">
        <f t="array" ref="F438">IFERROR(INDEX(DATA!$I$133:$I$368,MATCH(1,(DATA!$D$133:$D$368=B438)*(DATA!$E$133:$E$368=D438),0)),"n/a")</f>
        <v>-2.7E-2</v>
      </c>
      <c r="G438" s="86">
        <f t="array" ref="G438">IFERROR(INDEX(DATA!$R$133:$R$368,MATCH(1,(DATA!$D$133:$D$368=B438)*(DATA!$E$133:$E$368=D438),0)),"n/a")</f>
        <v>914768</v>
      </c>
      <c r="H438" s="77">
        <f t="array" ref="H438">IFERROR(INDEX(DATA!$S$133:$S$368,MATCH(1,(DATA!$D$133:$D$368=B438)*(DATA!$E$133:$E$368=D438),0)),"n/a")</f>
        <v>1.0999999999999999E-2</v>
      </c>
      <c r="I438" s="86">
        <f t="array" ref="I438">IFERROR(INDEX(DATA!$AB$133:$AB$368,MATCH(1,(DATA!$D$133:$D$368=B438)*(DATA!$E$133:$E$368=D438),0)),"n/a")</f>
        <v>1718560</v>
      </c>
      <c r="J438" s="77">
        <f t="array" ref="J438">IFERROR(INDEX(DATA!$AC$133:$AC$368,MATCH(1,(DATA!$D$133:$D$368=B438)*(DATA!$E$133:$E$368=D438),0)),"n/a")</f>
        <v>3.0000000000000001E-3</v>
      </c>
      <c r="K438" s="86">
        <f t="array" ref="K438">IFERROR(INDEX(DATA!$AL$133:$AL$368,MATCH(1,(DATA!$D$133:$D$368=B438)*(DATA!$E$133:$E$368=D438),0)),"n/a")</f>
        <v>3401491</v>
      </c>
      <c r="L438" s="77">
        <f t="array" ref="L438">IFERROR(INDEX(DATA!$AM$133:$AM$368,MATCH(1,(DATA!$D$133:$D$368=B438)*(DATA!$E$133:$E$368=D438),0)),"n/a")</f>
        <v>2.5000000000000001E-2</v>
      </c>
      <c r="R438" s="66"/>
      <c r="S438" s="66"/>
      <c r="T438" s="66"/>
      <c r="U438" s="66"/>
      <c r="V438" s="66"/>
      <c r="W438" s="66"/>
      <c r="X438" s="66"/>
      <c r="Y438" s="66"/>
    </row>
    <row r="439" spans="1:25" x14ac:dyDescent="0.2">
      <c r="A439" s="75" t="s">
        <v>19</v>
      </c>
      <c r="B439" s="66" t="s">
        <v>12</v>
      </c>
      <c r="C439" s="66" t="s">
        <v>9</v>
      </c>
      <c r="D439" s="66" t="s">
        <v>295</v>
      </c>
      <c r="E439" s="86">
        <f t="array" ref="E439">IFERROR(INDEX(DATA!$H$133:$H$368,MATCH(1,(DATA!$D$133:$D$368=B439)*(DATA!$E$133:$E$368=D439),0)),"n/a")</f>
        <v>221531</v>
      </c>
      <c r="F439" s="77">
        <f t="array" ref="F439">IFERROR(INDEX(DATA!$I$133:$I$368,MATCH(1,(DATA!$D$133:$D$368=B439)*(DATA!$E$133:$E$368=D439),0)),"n/a")</f>
        <v>-0.157</v>
      </c>
      <c r="G439" s="86">
        <f t="array" ref="G439">IFERROR(INDEX(DATA!$R$133:$R$368,MATCH(1,(DATA!$D$133:$D$368=B439)*(DATA!$E$133:$E$368=D439),0)),"n/a")</f>
        <v>655487</v>
      </c>
      <c r="H439" s="77">
        <f t="array" ref="H439">IFERROR(INDEX(DATA!$S$133:$S$368,MATCH(1,(DATA!$D$133:$D$368=B439)*(DATA!$E$133:$E$368=D439),0)),"n/a")</f>
        <v>-5.5E-2</v>
      </c>
      <c r="I439" s="86">
        <f t="array" ref="I439">IFERROR(INDEX(DATA!$AB$133:$AB$368,MATCH(1,(DATA!$D$133:$D$368=B439)*(DATA!$E$133:$E$368=D439),0)),"n/a")</f>
        <v>1207414</v>
      </c>
      <c r="J439" s="77">
        <f t="array" ref="J439">IFERROR(INDEX(DATA!$AC$133:$AC$368,MATCH(1,(DATA!$D$133:$D$368=B439)*(DATA!$E$133:$E$368=D439),0)),"n/a")</f>
        <v>-2.7E-2</v>
      </c>
      <c r="K439" s="86">
        <f t="array" ref="K439">IFERROR(INDEX(DATA!$AL$133:$AL$368,MATCH(1,(DATA!$D$133:$D$368=B439)*(DATA!$E$133:$E$368=D439),0)),"n/a")</f>
        <v>2552266</v>
      </c>
      <c r="L439" s="77">
        <f t="array" ref="L439">IFERROR(INDEX(DATA!$AM$133:$AM$368,MATCH(1,(DATA!$D$133:$D$368=B439)*(DATA!$E$133:$E$368=D439),0)),"n/a")</f>
        <v>0.13200000000000001</v>
      </c>
      <c r="R439" s="66"/>
      <c r="S439" s="66"/>
      <c r="T439" s="66"/>
      <c r="U439" s="66"/>
      <c r="V439" s="66"/>
      <c r="W439" s="66"/>
      <c r="X439" s="66"/>
      <c r="Y439" s="66"/>
    </row>
    <row r="440" spans="1:25" x14ac:dyDescent="0.2">
      <c r="A440" s="75" t="s">
        <v>19</v>
      </c>
      <c r="B440" s="66" t="s">
        <v>12</v>
      </c>
      <c r="C440" s="66" t="s">
        <v>9</v>
      </c>
      <c r="D440" s="66" t="s">
        <v>296</v>
      </c>
      <c r="E440" s="86">
        <f t="array" ref="E440">IFERROR(INDEX(DATA!$H$133:$H$368,MATCH(1,(DATA!$D$133:$D$368=B440)*(DATA!$E$133:$E$368=D440),0)),"n/a")</f>
        <v>245060</v>
      </c>
      <c r="F440" s="77">
        <f t="array" ref="F440">IFERROR(INDEX(DATA!$I$133:$I$368,MATCH(1,(DATA!$D$133:$D$368=B440)*(DATA!$E$133:$E$368=D440),0)),"n/a")</f>
        <v>6.3E-2</v>
      </c>
      <c r="G440" s="86">
        <f t="array" ref="G440">IFERROR(INDEX(DATA!$R$133:$R$368,MATCH(1,(DATA!$D$133:$D$368=B440)*(DATA!$E$133:$E$368=D440),0)),"n/a")</f>
        <v>719882</v>
      </c>
      <c r="H440" s="77">
        <f t="array" ref="H440">IFERROR(INDEX(DATA!$S$133:$S$368,MATCH(1,(DATA!$D$133:$D$368=B440)*(DATA!$E$133:$E$368=D440),0)),"n/a")</f>
        <v>7.1999999999999995E-2</v>
      </c>
      <c r="I440" s="86">
        <f t="array" ref="I440">IFERROR(INDEX(DATA!$AB$133:$AB$368,MATCH(1,(DATA!$D$133:$D$368=B440)*(DATA!$E$133:$E$368=D440),0)),"n/a")</f>
        <v>1244491</v>
      </c>
      <c r="J440" s="77">
        <f t="array" ref="J440">IFERROR(INDEX(DATA!$AC$133:$AC$368,MATCH(1,(DATA!$D$133:$D$368=B440)*(DATA!$E$133:$E$368=D440),0)),"n/a")</f>
        <v>3.3000000000000002E-2</v>
      </c>
      <c r="K440" s="86">
        <f t="array" ref="K440">IFERROR(INDEX(DATA!$AL$133:$AL$368,MATCH(1,(DATA!$D$133:$D$368=B440)*(DATA!$E$133:$E$368=D440),0)),"n/a")</f>
        <v>2567026</v>
      </c>
      <c r="L440" s="77">
        <f t="array" ref="L440">IFERROR(INDEX(DATA!$AM$133:$AM$368,MATCH(1,(DATA!$D$133:$D$368=B440)*(DATA!$E$133:$E$368=D440),0)),"n/a")</f>
        <v>8.4000000000000005E-2</v>
      </c>
      <c r="R440" s="66"/>
      <c r="S440" s="66"/>
      <c r="T440" s="66"/>
      <c r="U440" s="66"/>
      <c r="V440" s="66"/>
      <c r="W440" s="66"/>
      <c r="X440" s="66"/>
      <c r="Y440" s="66"/>
    </row>
    <row r="441" spans="1:25" x14ac:dyDescent="0.2">
      <c r="A441" s="75" t="s">
        <v>19</v>
      </c>
      <c r="B441" s="66" t="s">
        <v>12</v>
      </c>
      <c r="C441" s="66" t="s">
        <v>9</v>
      </c>
      <c r="D441" s="66" t="s">
        <v>297</v>
      </c>
      <c r="E441" s="86">
        <f t="array" ref="E441">IFERROR(INDEX(DATA!$H$133:$H$368,MATCH(1,(DATA!$D$133:$D$368=B441)*(DATA!$E$133:$E$368=D441),0)),"n/a")</f>
        <v>71981</v>
      </c>
      <c r="F441" s="77">
        <f t="array" ref="F441">IFERROR(INDEX(DATA!$I$133:$I$368,MATCH(1,(DATA!$D$133:$D$368=B441)*(DATA!$E$133:$E$368=D441),0)),"n/a")</f>
        <v>-6.5000000000000002E-2</v>
      </c>
      <c r="G441" s="86">
        <f t="array" ref="G441">IFERROR(INDEX(DATA!$R$133:$R$368,MATCH(1,(DATA!$D$133:$D$368=B441)*(DATA!$E$133:$E$368=D441),0)),"n/a")</f>
        <v>220077</v>
      </c>
      <c r="H441" s="77">
        <f t="array" ref="H441">IFERROR(INDEX(DATA!$S$133:$S$368,MATCH(1,(DATA!$D$133:$D$368=B441)*(DATA!$E$133:$E$368=D441),0)),"n/a")</f>
        <v>4.9000000000000002E-2</v>
      </c>
      <c r="I441" s="86">
        <f t="array" ref="I441">IFERROR(INDEX(DATA!$AB$133:$AB$368,MATCH(1,(DATA!$D$133:$D$368=B441)*(DATA!$E$133:$E$368=D441),0)),"n/a")</f>
        <v>431739</v>
      </c>
      <c r="J441" s="77">
        <f t="array" ref="J441">IFERROR(INDEX(DATA!$AC$133:$AC$368,MATCH(1,(DATA!$D$133:$D$368=B441)*(DATA!$E$133:$E$368=D441),0)),"n/a")</f>
        <v>5.0999999999999997E-2</v>
      </c>
      <c r="K441" s="86">
        <f t="array" ref="K441">IFERROR(INDEX(DATA!$AL$133:$AL$368,MATCH(1,(DATA!$D$133:$D$368=B441)*(DATA!$E$133:$E$368=D441),0)),"n/a")</f>
        <v>892731</v>
      </c>
      <c r="L441" s="77">
        <f t="array" ref="L441">IFERROR(INDEX(DATA!$AM$133:$AM$368,MATCH(1,(DATA!$D$133:$D$368=B441)*(DATA!$E$133:$E$368=D441),0)),"n/a")</f>
        <v>3.2000000000000001E-2</v>
      </c>
      <c r="R441" s="66"/>
      <c r="S441" s="66"/>
      <c r="T441" s="66"/>
      <c r="U441" s="66"/>
      <c r="V441" s="66"/>
      <c r="W441" s="66"/>
      <c r="X441" s="66"/>
      <c r="Y441" s="66"/>
    </row>
    <row r="442" spans="1:25" x14ac:dyDescent="0.2">
      <c r="A442" s="75" t="s">
        <v>19</v>
      </c>
      <c r="B442" s="66" t="s">
        <v>12</v>
      </c>
      <c r="C442" s="66" t="s">
        <v>9</v>
      </c>
      <c r="D442" s="66" t="s">
        <v>298</v>
      </c>
      <c r="E442" s="86">
        <f t="array" ref="E442">IFERROR(INDEX(DATA!$H$133:$H$368,MATCH(1,(DATA!$D$133:$D$368=B442)*(DATA!$E$133:$E$368=D442),0)),"n/a")</f>
        <v>134388</v>
      </c>
      <c r="F442" s="77">
        <f t="array" ref="F442">IFERROR(INDEX(DATA!$I$133:$I$368,MATCH(1,(DATA!$D$133:$D$368=B442)*(DATA!$E$133:$E$368=D442),0)),"n/a")</f>
        <v>-0.03</v>
      </c>
      <c r="G442" s="86">
        <f t="array" ref="G442">IFERROR(INDEX(DATA!$R$133:$R$368,MATCH(1,(DATA!$D$133:$D$368=B442)*(DATA!$E$133:$E$368=D442),0)),"n/a")</f>
        <v>395389</v>
      </c>
      <c r="H442" s="77">
        <f t="array" ref="H442">IFERROR(INDEX(DATA!$S$133:$S$368,MATCH(1,(DATA!$D$133:$D$368=B442)*(DATA!$E$133:$E$368=D442),0)),"n/a")</f>
        <v>-1.2999999999999999E-2</v>
      </c>
      <c r="I442" s="86">
        <f t="array" ref="I442">IFERROR(INDEX(DATA!$AB$133:$AB$368,MATCH(1,(DATA!$D$133:$D$368=B442)*(DATA!$E$133:$E$368=D442),0)),"n/a")</f>
        <v>808467</v>
      </c>
      <c r="J442" s="77">
        <f t="array" ref="J442">IFERROR(INDEX(DATA!$AC$133:$AC$368,MATCH(1,(DATA!$D$133:$D$368=B442)*(DATA!$E$133:$E$368=D442),0)),"n/a")</f>
        <v>-1E-3</v>
      </c>
      <c r="K442" s="86">
        <f t="array" ref="K442">IFERROR(INDEX(DATA!$AL$133:$AL$368,MATCH(1,(DATA!$D$133:$D$368=B442)*(DATA!$E$133:$E$368=D442),0)),"n/a")</f>
        <v>1859329</v>
      </c>
      <c r="L442" s="77">
        <f t="array" ref="L442">IFERROR(INDEX(DATA!$AM$133:$AM$368,MATCH(1,(DATA!$D$133:$D$368=B442)*(DATA!$E$133:$E$368=D442),0)),"n/a")</f>
        <v>2.7E-2</v>
      </c>
      <c r="R442" s="66"/>
      <c r="S442" s="66"/>
      <c r="T442" s="66"/>
      <c r="U442" s="66"/>
      <c r="V442" s="66"/>
      <c r="W442" s="66"/>
      <c r="X442" s="66"/>
      <c r="Y442" s="66"/>
    </row>
    <row r="443" spans="1:25" x14ac:dyDescent="0.2">
      <c r="A443" s="75" t="s">
        <v>19</v>
      </c>
      <c r="B443" s="66" t="s">
        <v>12</v>
      </c>
      <c r="C443" s="66" t="s">
        <v>9</v>
      </c>
      <c r="D443" s="66" t="s">
        <v>299</v>
      </c>
      <c r="E443" s="86">
        <f t="array" ref="E443">IFERROR(INDEX(DATA!$H$133:$H$368,MATCH(1,(DATA!$D$133:$D$368=B443)*(DATA!$E$133:$E$368=D443),0)),"n/a")</f>
        <v>824115</v>
      </c>
      <c r="F443" s="77">
        <f t="array" ref="F443">IFERROR(INDEX(DATA!$I$133:$I$368,MATCH(1,(DATA!$D$133:$D$368=B443)*(DATA!$E$133:$E$368=D443),0)),"n/a")</f>
        <v>0.29299999999999998</v>
      </c>
      <c r="G443" s="86">
        <f t="array" ref="G443">IFERROR(INDEX(DATA!$R$133:$R$368,MATCH(1,(DATA!$D$133:$D$368=B443)*(DATA!$E$133:$E$368=D443),0)),"n/a")</f>
        <v>3548045</v>
      </c>
      <c r="H443" s="77">
        <f t="array" ref="H443">IFERROR(INDEX(DATA!$S$133:$S$368,MATCH(1,(DATA!$D$133:$D$368=B443)*(DATA!$E$133:$E$368=D443),0)),"n/a")</f>
        <v>0.14299999999999999</v>
      </c>
      <c r="I443" s="86">
        <f t="array" ref="I443">IFERROR(INDEX(DATA!$AB$133:$AB$368,MATCH(1,(DATA!$D$133:$D$368=B443)*(DATA!$E$133:$E$368=D443),0)),"n/a")</f>
        <v>5869245</v>
      </c>
      <c r="J443" s="77">
        <f t="array" ref="J443">IFERROR(INDEX(DATA!$AC$133:$AC$368,MATCH(1,(DATA!$D$133:$D$368=B443)*(DATA!$E$133:$E$368=D443),0)),"n/a")</f>
        <v>0.156</v>
      </c>
      <c r="K443" s="86">
        <f t="array" ref="K443">IFERROR(INDEX(DATA!$AL$133:$AL$368,MATCH(1,(DATA!$D$133:$D$368=B443)*(DATA!$E$133:$E$368=D443),0)),"n/a")</f>
        <v>10767429</v>
      </c>
      <c r="L443" s="77">
        <f t="array" ref="L443">IFERROR(INDEX(DATA!$AM$133:$AM$368,MATCH(1,(DATA!$D$133:$D$368=B443)*(DATA!$E$133:$E$368=D443),0)),"n/a")</f>
        <v>0.108</v>
      </c>
      <c r="R443" s="66"/>
      <c r="S443" s="66"/>
      <c r="T443" s="66"/>
      <c r="U443" s="66"/>
      <c r="V443" s="66"/>
      <c r="W443" s="66"/>
      <c r="X443" s="66"/>
      <c r="Y443" s="66"/>
    </row>
    <row r="444" spans="1:25" x14ac:dyDescent="0.2">
      <c r="A444" s="75" t="s">
        <v>19</v>
      </c>
      <c r="B444" s="66" t="s">
        <v>12</v>
      </c>
      <c r="C444" s="66" t="s">
        <v>9</v>
      </c>
      <c r="D444" s="66" t="s">
        <v>300</v>
      </c>
      <c r="E444" s="86">
        <f t="array" ref="E444">IFERROR(INDEX(DATA!$H$133:$H$368,MATCH(1,(DATA!$D$133:$D$368=B444)*(DATA!$E$133:$E$368=D444),0)),"n/a")</f>
        <v>391536</v>
      </c>
      <c r="F444" s="77">
        <f t="array" ref="F444">IFERROR(INDEX(DATA!$I$133:$I$368,MATCH(1,(DATA!$D$133:$D$368=B444)*(DATA!$E$133:$E$368=D444),0)),"n/a")</f>
        <v>1.4999999999999999E-2</v>
      </c>
      <c r="G444" s="86">
        <f t="array" ref="G444">IFERROR(INDEX(DATA!$R$133:$R$368,MATCH(1,(DATA!$D$133:$D$368=B444)*(DATA!$E$133:$E$368=D444),0)),"n/a")</f>
        <v>1234644</v>
      </c>
      <c r="H444" s="77">
        <f t="array" ref="H444">IFERROR(INDEX(DATA!$S$133:$S$368,MATCH(1,(DATA!$D$133:$D$368=B444)*(DATA!$E$133:$E$368=D444),0)),"n/a")</f>
        <v>2.1000000000000001E-2</v>
      </c>
      <c r="I444" s="86">
        <f t="array" ref="I444">IFERROR(INDEX(DATA!$AB$133:$AB$368,MATCH(1,(DATA!$D$133:$D$368=B444)*(DATA!$E$133:$E$368=D444),0)),"n/a")</f>
        <v>2317637</v>
      </c>
      <c r="J444" s="77">
        <f t="array" ref="J444">IFERROR(INDEX(DATA!$AC$133:$AC$368,MATCH(1,(DATA!$D$133:$D$368=B444)*(DATA!$E$133:$E$368=D444),0)),"n/a")</f>
        <v>3.5999999999999997E-2</v>
      </c>
      <c r="K444" s="86">
        <f t="array" ref="K444">IFERROR(INDEX(DATA!$AL$133:$AL$368,MATCH(1,(DATA!$D$133:$D$368=B444)*(DATA!$E$133:$E$368=D444),0)),"n/a")</f>
        <v>4647446</v>
      </c>
      <c r="L444" s="77">
        <f t="array" ref="L444">IFERROR(INDEX(DATA!$AM$133:$AM$368,MATCH(1,(DATA!$D$133:$D$368=B444)*(DATA!$E$133:$E$368=D444),0)),"n/a")</f>
        <v>0.03</v>
      </c>
      <c r="R444" s="66"/>
      <c r="S444" s="66"/>
      <c r="T444" s="66"/>
      <c r="U444" s="66"/>
      <c r="V444" s="66"/>
      <c r="W444" s="66"/>
      <c r="X444" s="66"/>
      <c r="Y444" s="66"/>
    </row>
    <row r="445" spans="1:25" x14ac:dyDescent="0.2">
      <c r="A445" s="75" t="s">
        <v>19</v>
      </c>
      <c r="B445" s="66" t="s">
        <v>12</v>
      </c>
      <c r="C445" s="66" t="s">
        <v>9</v>
      </c>
      <c r="D445" s="66" t="s">
        <v>301</v>
      </c>
      <c r="E445" s="86">
        <f t="array" ref="E445">IFERROR(INDEX(DATA!$H$133:$H$368,MATCH(1,(DATA!$D$133:$D$368=B445)*(DATA!$E$133:$E$368=D445),0)),"n/a")</f>
        <v>56369</v>
      </c>
      <c r="F445" s="77">
        <f t="array" ref="F445">IFERROR(INDEX(DATA!$I$133:$I$368,MATCH(1,(DATA!$D$133:$D$368=B445)*(DATA!$E$133:$E$368=D445),0)),"n/a")</f>
        <v>0.106</v>
      </c>
      <c r="G445" s="86">
        <f t="array" ref="G445">IFERROR(INDEX(DATA!$R$133:$R$368,MATCH(1,(DATA!$D$133:$D$368=B445)*(DATA!$E$133:$E$368=D445),0)),"n/a")</f>
        <v>174204</v>
      </c>
      <c r="H445" s="77">
        <f t="array" ref="H445">IFERROR(INDEX(DATA!$S$133:$S$368,MATCH(1,(DATA!$D$133:$D$368=B445)*(DATA!$E$133:$E$368=D445),0)),"n/a")</f>
        <v>0.215</v>
      </c>
      <c r="I445" s="86">
        <f t="array" ref="I445">IFERROR(INDEX(DATA!$AB$133:$AB$368,MATCH(1,(DATA!$D$133:$D$368=B445)*(DATA!$E$133:$E$368=D445),0)),"n/a")</f>
        <v>337651</v>
      </c>
      <c r="J445" s="77">
        <f t="array" ref="J445">IFERROR(INDEX(DATA!$AC$133:$AC$368,MATCH(1,(DATA!$D$133:$D$368=B445)*(DATA!$E$133:$E$368=D445),0)),"n/a")</f>
        <v>0.11799999999999999</v>
      </c>
      <c r="K445" s="86">
        <f t="array" ref="K445">IFERROR(INDEX(DATA!$AL$133:$AL$368,MATCH(1,(DATA!$D$133:$D$368=B445)*(DATA!$E$133:$E$368=D445),0)),"n/a")</f>
        <v>663736</v>
      </c>
      <c r="L445" s="77">
        <f t="array" ref="L445">IFERROR(INDEX(DATA!$AM$133:$AM$368,MATCH(1,(DATA!$D$133:$D$368=B445)*(DATA!$E$133:$E$368=D445),0)),"n/a")</f>
        <v>3.5000000000000003E-2</v>
      </c>
      <c r="R445" s="66"/>
      <c r="S445" s="66"/>
      <c r="T445" s="66"/>
      <c r="U445" s="66"/>
      <c r="V445" s="66"/>
      <c r="W445" s="66"/>
      <c r="X445" s="66"/>
      <c r="Y445" s="66"/>
    </row>
    <row r="446" spans="1:25" x14ac:dyDescent="0.2">
      <c r="A446" s="75" t="s">
        <v>19</v>
      </c>
      <c r="B446" s="66" t="s">
        <v>12</v>
      </c>
      <c r="C446" s="66" t="s">
        <v>9</v>
      </c>
      <c r="D446" s="66" t="s">
        <v>302</v>
      </c>
      <c r="E446" s="86">
        <f t="array" ref="E446">IFERROR(INDEX(DATA!$H$133:$H$368,MATCH(1,(DATA!$D$133:$D$368=B446)*(DATA!$E$133:$E$368=D446),0)),"n/a")</f>
        <v>185335</v>
      </c>
      <c r="F446" s="77">
        <f t="array" ref="F446">IFERROR(INDEX(DATA!$I$133:$I$368,MATCH(1,(DATA!$D$133:$D$368=B446)*(DATA!$E$133:$E$368=D446),0)),"n/a")</f>
        <v>-5.0999999999999997E-2</v>
      </c>
      <c r="G446" s="86">
        <f t="array" ref="G446">IFERROR(INDEX(DATA!$R$133:$R$368,MATCH(1,(DATA!$D$133:$D$368=B446)*(DATA!$E$133:$E$368=D446),0)),"n/a")</f>
        <v>591585</v>
      </c>
      <c r="H446" s="77">
        <f t="array" ref="H446">IFERROR(INDEX(DATA!$S$133:$S$368,MATCH(1,(DATA!$D$133:$D$368=B446)*(DATA!$E$133:$E$368=D446),0)),"n/a")</f>
        <v>-2.1000000000000001E-2</v>
      </c>
      <c r="I446" s="86">
        <f t="array" ref="I446">IFERROR(INDEX(DATA!$AB$133:$AB$368,MATCH(1,(DATA!$D$133:$D$368=B446)*(DATA!$E$133:$E$368=D446),0)),"n/a")</f>
        <v>1115584</v>
      </c>
      <c r="J446" s="77">
        <f t="array" ref="J446">IFERROR(INDEX(DATA!$AC$133:$AC$368,MATCH(1,(DATA!$D$133:$D$368=B446)*(DATA!$E$133:$E$368=D446),0)),"n/a")</f>
        <v>-2.5000000000000001E-2</v>
      </c>
      <c r="K446" s="86">
        <f t="array" ref="K446">IFERROR(INDEX(DATA!$AL$133:$AL$368,MATCH(1,(DATA!$D$133:$D$368=B446)*(DATA!$E$133:$E$368=D446),0)),"n/a")</f>
        <v>2247071</v>
      </c>
      <c r="L446" s="77">
        <f t="array" ref="L446">IFERROR(INDEX(DATA!$AM$133:$AM$368,MATCH(1,(DATA!$D$133:$D$368=B446)*(DATA!$E$133:$E$368=D446),0)),"n/a")</f>
        <v>-6.0000000000000001E-3</v>
      </c>
      <c r="R446" s="66"/>
      <c r="S446" s="66"/>
      <c r="T446" s="66"/>
      <c r="U446" s="66"/>
      <c r="V446" s="66"/>
      <c r="W446" s="66"/>
      <c r="X446" s="66"/>
      <c r="Y446" s="66"/>
    </row>
    <row r="447" spans="1:25" x14ac:dyDescent="0.2">
      <c r="A447" s="75" t="s">
        <v>19</v>
      </c>
      <c r="B447" s="66" t="s">
        <v>12</v>
      </c>
      <c r="C447" s="66" t="s">
        <v>9</v>
      </c>
      <c r="D447" s="66" t="s">
        <v>303</v>
      </c>
      <c r="E447" s="86">
        <f t="array" ref="E447">IFERROR(INDEX(DATA!$H$133:$H$368,MATCH(1,(DATA!$D$133:$D$368=B447)*(DATA!$E$133:$E$368=D447),0)),"n/a")</f>
        <v>106438</v>
      </c>
      <c r="F447" s="77">
        <f t="array" ref="F447">IFERROR(INDEX(DATA!$I$133:$I$368,MATCH(1,(DATA!$D$133:$D$368=B447)*(DATA!$E$133:$E$368=D447),0)),"n/a")</f>
        <v>-0.04</v>
      </c>
      <c r="G447" s="86">
        <f t="array" ref="G447">IFERROR(INDEX(DATA!$R$133:$R$368,MATCH(1,(DATA!$D$133:$D$368=B447)*(DATA!$E$133:$E$368=D447),0)),"n/a")</f>
        <v>309096</v>
      </c>
      <c r="H447" s="77">
        <f t="array" ref="H447">IFERROR(INDEX(DATA!$S$133:$S$368,MATCH(1,(DATA!$D$133:$D$368=B447)*(DATA!$E$133:$E$368=D447),0)),"n/a")</f>
        <v>-4.0000000000000001E-3</v>
      </c>
      <c r="I447" s="86">
        <f t="array" ref="I447">IFERROR(INDEX(DATA!$AB$133:$AB$368,MATCH(1,(DATA!$D$133:$D$368=B447)*(DATA!$E$133:$E$368=D447),0)),"n/a")</f>
        <v>611197</v>
      </c>
      <c r="J447" s="77">
        <f t="array" ref="J447">IFERROR(INDEX(DATA!$AC$133:$AC$368,MATCH(1,(DATA!$D$133:$D$368=B447)*(DATA!$E$133:$E$368=D447),0)),"n/a")</f>
        <v>1.2E-2</v>
      </c>
      <c r="K447" s="86">
        <f t="array" ref="K447">IFERROR(INDEX(DATA!$AL$133:$AL$368,MATCH(1,(DATA!$D$133:$D$368=B447)*(DATA!$E$133:$E$368=D447),0)),"n/a")</f>
        <v>1251958</v>
      </c>
      <c r="L447" s="77">
        <f t="array" ref="L447">IFERROR(INDEX(DATA!$AM$133:$AM$368,MATCH(1,(DATA!$D$133:$D$368=B447)*(DATA!$E$133:$E$368=D447),0)),"n/a")</f>
        <v>-0.01</v>
      </c>
      <c r="R447" s="66"/>
      <c r="S447" s="66"/>
      <c r="T447" s="66"/>
      <c r="U447" s="66"/>
      <c r="V447" s="66"/>
      <c r="W447" s="66"/>
      <c r="X447" s="66"/>
      <c r="Y447" s="66"/>
    </row>
    <row r="448" spans="1:25" x14ac:dyDescent="0.2">
      <c r="A448" s="75" t="s">
        <v>19</v>
      </c>
      <c r="B448" s="66" t="s">
        <v>12</v>
      </c>
      <c r="C448" s="66" t="s">
        <v>9</v>
      </c>
      <c r="D448" s="66" t="s">
        <v>304</v>
      </c>
      <c r="E448" s="86">
        <f t="array" ref="E448">IFERROR(INDEX(DATA!$H$133:$H$368,MATCH(1,(DATA!$D$133:$D$368=B448)*(DATA!$E$133:$E$368=D448),0)),"n/a")</f>
        <v>306842</v>
      </c>
      <c r="F448" s="77">
        <f t="array" ref="F448">IFERROR(INDEX(DATA!$I$133:$I$368,MATCH(1,(DATA!$D$133:$D$368=B448)*(DATA!$E$133:$E$368=D448),0)),"n/a")</f>
        <v>3.5999999999999997E-2</v>
      </c>
      <c r="G448" s="86">
        <f t="array" ref="G448">IFERROR(INDEX(DATA!$R$133:$R$368,MATCH(1,(DATA!$D$133:$D$368=B448)*(DATA!$E$133:$E$368=D448),0)),"n/a")</f>
        <v>1076196</v>
      </c>
      <c r="H448" s="77">
        <f t="array" ref="H448">IFERROR(INDEX(DATA!$S$133:$S$368,MATCH(1,(DATA!$D$133:$D$368=B448)*(DATA!$E$133:$E$368=D448),0)),"n/a")</f>
        <v>-1.4E-2</v>
      </c>
      <c r="I448" s="86">
        <f t="array" ref="I448">IFERROR(INDEX(DATA!$AB$133:$AB$368,MATCH(1,(DATA!$D$133:$D$368=B448)*(DATA!$E$133:$E$368=D448),0)),"n/a")</f>
        <v>1944942</v>
      </c>
      <c r="J448" s="77">
        <f t="array" ref="J448">IFERROR(INDEX(DATA!$AC$133:$AC$368,MATCH(1,(DATA!$D$133:$D$368=B448)*(DATA!$E$133:$E$368=D448),0)),"n/a")</f>
        <v>-1.0999999999999999E-2</v>
      </c>
      <c r="K448" s="86">
        <f t="array" ref="K448">IFERROR(INDEX(DATA!$AL$133:$AL$368,MATCH(1,(DATA!$D$133:$D$368=B448)*(DATA!$E$133:$E$368=D448),0)),"n/a")</f>
        <v>3815014</v>
      </c>
      <c r="L448" s="77">
        <f t="array" ref="L448">IFERROR(INDEX(DATA!$AM$133:$AM$368,MATCH(1,(DATA!$D$133:$D$368=B448)*(DATA!$E$133:$E$368=D448),0)),"n/a")</f>
        <v>-2.3E-2</v>
      </c>
      <c r="R448" s="66"/>
      <c r="S448" s="66"/>
      <c r="T448" s="66"/>
      <c r="U448" s="66"/>
      <c r="V448" s="66"/>
      <c r="W448" s="66"/>
      <c r="X448" s="66"/>
      <c r="Y448" s="66"/>
    </row>
    <row r="449" spans="1:25" x14ac:dyDescent="0.2">
      <c r="A449" s="75" t="s">
        <v>19</v>
      </c>
      <c r="B449" s="66" t="s">
        <v>12</v>
      </c>
      <c r="C449" s="66" t="s">
        <v>9</v>
      </c>
      <c r="D449" s="66" t="s">
        <v>305</v>
      </c>
      <c r="E449" s="86">
        <f t="array" ref="E449">IFERROR(INDEX(DATA!$H$133:$H$368,MATCH(1,(DATA!$D$133:$D$368=B449)*(DATA!$E$133:$E$368=D449),0)),"n/a")</f>
        <v>285135</v>
      </c>
      <c r="F449" s="77">
        <f t="array" ref="F449">IFERROR(INDEX(DATA!$I$133:$I$368,MATCH(1,(DATA!$D$133:$D$368=B449)*(DATA!$E$133:$E$368=D449),0)),"n/a")</f>
        <v>4.9000000000000002E-2</v>
      </c>
      <c r="G449" s="86">
        <f t="array" ref="G449">IFERROR(INDEX(DATA!$R$133:$R$368,MATCH(1,(DATA!$D$133:$D$368=B449)*(DATA!$E$133:$E$368=D449),0)),"n/a")</f>
        <v>895146</v>
      </c>
      <c r="H449" s="77">
        <f t="array" ref="H449">IFERROR(INDEX(DATA!$S$133:$S$368,MATCH(1,(DATA!$D$133:$D$368=B449)*(DATA!$E$133:$E$368=D449),0)),"n/a")</f>
        <v>4.5999999999999999E-2</v>
      </c>
      <c r="I449" s="86">
        <f t="array" ref="I449">IFERROR(INDEX(DATA!$AB$133:$AB$368,MATCH(1,(DATA!$D$133:$D$368=B449)*(DATA!$E$133:$E$368=D449),0)),"n/a")</f>
        <v>1678489</v>
      </c>
      <c r="J449" s="77">
        <f t="array" ref="J449">IFERROR(INDEX(DATA!$AC$133:$AC$368,MATCH(1,(DATA!$D$133:$D$368=B449)*(DATA!$E$133:$E$368=D449),0)),"n/a")</f>
        <v>0.05</v>
      </c>
      <c r="K449" s="86">
        <f t="array" ref="K449">IFERROR(INDEX(DATA!$AL$133:$AL$368,MATCH(1,(DATA!$D$133:$D$368=B449)*(DATA!$E$133:$E$368=D449),0)),"n/a")</f>
        <v>3214602</v>
      </c>
      <c r="L449" s="77">
        <f t="array" ref="L449">IFERROR(INDEX(DATA!$AM$133:$AM$368,MATCH(1,(DATA!$D$133:$D$368=B449)*(DATA!$E$133:$E$368=D449),0)),"n/a")</f>
        <v>3.5999999999999997E-2</v>
      </c>
      <c r="R449" s="66"/>
      <c r="S449" s="66"/>
      <c r="T449" s="66"/>
      <c r="U449" s="66"/>
      <c r="V449" s="66"/>
      <c r="W449" s="66"/>
      <c r="X449" s="66"/>
      <c r="Y449" s="66"/>
    </row>
    <row r="450" spans="1:25" x14ac:dyDescent="0.2">
      <c r="A450" s="75" t="s">
        <v>19</v>
      </c>
      <c r="B450" s="66" t="s">
        <v>12</v>
      </c>
      <c r="C450" s="66" t="s">
        <v>9</v>
      </c>
      <c r="D450" s="66" t="s">
        <v>306</v>
      </c>
      <c r="E450" s="86">
        <f t="array" ref="E450">IFERROR(INDEX(DATA!$H$133:$H$368,MATCH(1,(DATA!$D$133:$D$368=B450)*(DATA!$E$133:$E$368=D450),0)),"n/a")</f>
        <v>168859</v>
      </c>
      <c r="F450" s="77">
        <f t="array" ref="F450">IFERROR(INDEX(DATA!$I$133:$I$368,MATCH(1,(DATA!$D$133:$D$368=B450)*(DATA!$E$133:$E$368=D450),0)),"n/a")</f>
        <v>-8.7999999999999995E-2</v>
      </c>
      <c r="G450" s="86">
        <f t="array" ref="G450">IFERROR(INDEX(DATA!$R$133:$R$368,MATCH(1,(DATA!$D$133:$D$368=B450)*(DATA!$E$133:$E$368=D450),0)),"n/a")</f>
        <v>643267</v>
      </c>
      <c r="H450" s="77">
        <f t="array" ref="H450">IFERROR(INDEX(DATA!$S$133:$S$368,MATCH(1,(DATA!$D$133:$D$368=B450)*(DATA!$E$133:$E$368=D450),0)),"n/a")</f>
        <v>-7.0000000000000001E-3</v>
      </c>
      <c r="I450" s="86">
        <f t="array" ref="I450">IFERROR(INDEX(DATA!$AB$133:$AB$368,MATCH(1,(DATA!$D$133:$D$368=B450)*(DATA!$E$133:$E$368=D450),0)),"n/a")</f>
        <v>1188305</v>
      </c>
      <c r="J450" s="77">
        <f t="array" ref="J450">IFERROR(INDEX(DATA!$AC$133:$AC$368,MATCH(1,(DATA!$D$133:$D$368=B450)*(DATA!$E$133:$E$368=D450),0)),"n/a")</f>
        <v>-7.6999999999999999E-2</v>
      </c>
      <c r="K450" s="86">
        <f t="array" ref="K450">IFERROR(INDEX(DATA!$AL$133:$AL$368,MATCH(1,(DATA!$D$133:$D$368=B450)*(DATA!$E$133:$E$368=D450),0)),"n/a")</f>
        <v>2257664</v>
      </c>
      <c r="L450" s="77">
        <f t="array" ref="L450">IFERROR(INDEX(DATA!$AM$133:$AM$368,MATCH(1,(DATA!$D$133:$D$368=B450)*(DATA!$E$133:$E$368=D450),0)),"n/a")</f>
        <v>-7.0000000000000007E-2</v>
      </c>
      <c r="R450" s="66"/>
      <c r="S450" s="66"/>
      <c r="T450" s="66"/>
      <c r="U450" s="66"/>
      <c r="V450" s="66"/>
      <c r="W450" s="66"/>
      <c r="X450" s="66"/>
      <c r="Y450" s="66"/>
    </row>
    <row r="451" spans="1:25" x14ac:dyDescent="0.2">
      <c r="A451" s="75" t="s">
        <v>19</v>
      </c>
      <c r="B451" s="66" t="s">
        <v>12</v>
      </c>
      <c r="C451" s="66" t="s">
        <v>9</v>
      </c>
      <c r="D451" s="66" t="s">
        <v>307</v>
      </c>
      <c r="E451" s="86">
        <f t="array" ref="E451">IFERROR(INDEX(DATA!$H$133:$H$368,MATCH(1,(DATA!$D$133:$D$368=B451)*(DATA!$E$133:$E$368=D451),0)),"n/a")</f>
        <v>188818</v>
      </c>
      <c r="F451" s="77">
        <f t="array" ref="F451">IFERROR(INDEX(DATA!$I$133:$I$368,MATCH(1,(DATA!$D$133:$D$368=B451)*(DATA!$E$133:$E$368=D451),0)),"n/a")</f>
        <v>2.5999999999999999E-2</v>
      </c>
      <c r="G451" s="86">
        <f t="array" ref="G451">IFERROR(INDEX(DATA!$R$133:$R$368,MATCH(1,(DATA!$D$133:$D$368=B451)*(DATA!$E$133:$E$368=D451),0)),"n/a")</f>
        <v>606341</v>
      </c>
      <c r="H451" s="77">
        <f t="array" ref="H451">IFERROR(INDEX(DATA!$S$133:$S$368,MATCH(1,(DATA!$D$133:$D$368=B451)*(DATA!$E$133:$E$368=D451),0)),"n/a")</f>
        <v>2.9000000000000001E-2</v>
      </c>
      <c r="I451" s="86">
        <f t="array" ref="I451">IFERROR(INDEX(DATA!$AB$133:$AB$368,MATCH(1,(DATA!$D$133:$D$368=B451)*(DATA!$E$133:$E$368=D451),0)),"n/a")</f>
        <v>1160778</v>
      </c>
      <c r="J451" s="77">
        <f t="array" ref="J451">IFERROR(INDEX(DATA!$AC$133:$AC$368,MATCH(1,(DATA!$D$133:$D$368=B451)*(DATA!$E$133:$E$368=D451),0)),"n/a")</f>
        <v>6.2E-2</v>
      </c>
      <c r="K451" s="86">
        <f t="array" ref="K451">IFERROR(INDEX(DATA!$AL$133:$AL$368,MATCH(1,(DATA!$D$133:$D$368=B451)*(DATA!$E$133:$E$368=D451),0)),"n/a")</f>
        <v>2283815</v>
      </c>
      <c r="L451" s="77">
        <f t="array" ref="L451">IFERROR(INDEX(DATA!$AM$133:$AM$368,MATCH(1,(DATA!$D$133:$D$368=B451)*(DATA!$E$133:$E$368=D451),0)),"n/a")</f>
        <v>4.9000000000000002E-2</v>
      </c>
      <c r="R451" s="66"/>
      <c r="S451" s="66"/>
      <c r="T451" s="66"/>
      <c r="U451" s="66"/>
      <c r="V451" s="66"/>
      <c r="W451" s="66"/>
      <c r="X451" s="66"/>
      <c r="Y451" s="66"/>
    </row>
    <row r="452" spans="1:25" x14ac:dyDescent="0.2">
      <c r="A452" s="75" t="s">
        <v>19</v>
      </c>
      <c r="B452" s="66" t="s">
        <v>12</v>
      </c>
      <c r="C452" s="66" t="s">
        <v>9</v>
      </c>
      <c r="D452" s="66" t="s">
        <v>308</v>
      </c>
      <c r="E452" s="86">
        <f t="array" ref="E452">IFERROR(INDEX(DATA!$H$133:$H$368,MATCH(1,(DATA!$D$133:$D$368=B452)*(DATA!$E$133:$E$368=D452),0)),"n/a")</f>
        <v>157723</v>
      </c>
      <c r="F452" s="77">
        <f t="array" ref="F452">IFERROR(INDEX(DATA!$I$133:$I$368,MATCH(1,(DATA!$D$133:$D$368=B452)*(DATA!$E$133:$E$368=D452),0)),"n/a")</f>
        <v>8.0000000000000002E-3</v>
      </c>
      <c r="G452" s="86">
        <f t="array" ref="G452">IFERROR(INDEX(DATA!$R$133:$R$368,MATCH(1,(DATA!$D$133:$D$368=B452)*(DATA!$E$133:$E$368=D452),0)),"n/a")</f>
        <v>458235</v>
      </c>
      <c r="H452" s="77">
        <f t="array" ref="H452">IFERROR(INDEX(DATA!$S$133:$S$368,MATCH(1,(DATA!$D$133:$D$368=B452)*(DATA!$E$133:$E$368=D452),0)),"n/a")</f>
        <v>-5.5E-2</v>
      </c>
      <c r="I452" s="86">
        <f t="array" ref="I452">IFERROR(INDEX(DATA!$AB$133:$AB$368,MATCH(1,(DATA!$D$133:$D$368=B452)*(DATA!$E$133:$E$368=D452),0)),"n/a")</f>
        <v>860628</v>
      </c>
      <c r="J452" s="77">
        <f t="array" ref="J452">IFERROR(INDEX(DATA!$AC$133:$AC$368,MATCH(1,(DATA!$D$133:$D$368=B452)*(DATA!$E$133:$E$368=D452),0)),"n/a")</f>
        <v>-9.1999999999999998E-2</v>
      </c>
      <c r="K452" s="86">
        <f t="array" ref="K452">IFERROR(INDEX(DATA!$AL$133:$AL$368,MATCH(1,(DATA!$D$133:$D$368=B452)*(DATA!$E$133:$E$368=D452),0)),"n/a")</f>
        <v>1755101</v>
      </c>
      <c r="L452" s="77">
        <f t="array" ref="L452">IFERROR(INDEX(DATA!$AM$133:$AM$368,MATCH(1,(DATA!$D$133:$D$368=B452)*(DATA!$E$133:$E$368=D452),0)),"n/a")</f>
        <v>-6.4000000000000001E-2</v>
      </c>
      <c r="R452" s="66"/>
      <c r="S452" s="66"/>
      <c r="T452" s="66"/>
      <c r="U452" s="66"/>
      <c r="V452" s="66"/>
      <c r="W452" s="66"/>
      <c r="X452" s="66"/>
      <c r="Y452" s="66"/>
    </row>
    <row r="453" spans="1:25" x14ac:dyDescent="0.2">
      <c r="A453" s="75" t="s">
        <v>19</v>
      </c>
      <c r="B453" s="66" t="s">
        <v>12</v>
      </c>
      <c r="C453" s="66" t="s">
        <v>9</v>
      </c>
      <c r="D453" s="66" t="s">
        <v>309</v>
      </c>
      <c r="E453" s="86">
        <f t="array" ref="E453">IFERROR(INDEX(DATA!$H$133:$H$368,MATCH(1,(DATA!$D$133:$D$368=B453)*(DATA!$E$133:$E$368=D453),0)),"n/a")</f>
        <v>132255</v>
      </c>
      <c r="F453" s="77">
        <f t="array" ref="F453">IFERROR(INDEX(DATA!$I$133:$I$368,MATCH(1,(DATA!$D$133:$D$368=B453)*(DATA!$E$133:$E$368=D453),0)),"n/a")</f>
        <v>1.4E-2</v>
      </c>
      <c r="G453" s="86">
        <f t="array" ref="G453">IFERROR(INDEX(DATA!$R$133:$R$368,MATCH(1,(DATA!$D$133:$D$368=B453)*(DATA!$E$133:$E$368=D453),0)),"n/a")</f>
        <v>390792</v>
      </c>
      <c r="H453" s="77">
        <f t="array" ref="H453">IFERROR(INDEX(DATA!$S$133:$S$368,MATCH(1,(DATA!$D$133:$D$368=B453)*(DATA!$E$133:$E$368=D453),0)),"n/a")</f>
        <v>-0.05</v>
      </c>
      <c r="I453" s="86">
        <f t="array" ref="I453">IFERROR(INDEX(DATA!$AB$133:$AB$368,MATCH(1,(DATA!$D$133:$D$368=B453)*(DATA!$E$133:$E$368=D453),0)),"n/a")</f>
        <v>746361</v>
      </c>
      <c r="J453" s="77">
        <f t="array" ref="J453">IFERROR(INDEX(DATA!$AC$133:$AC$368,MATCH(1,(DATA!$D$133:$D$368=B453)*(DATA!$E$133:$E$368=D453),0)),"n/a")</f>
        <v>-0.08</v>
      </c>
      <c r="K453" s="86">
        <f t="array" ref="K453">IFERROR(INDEX(DATA!$AL$133:$AL$368,MATCH(1,(DATA!$D$133:$D$368=B453)*(DATA!$E$133:$E$368=D453),0)),"n/a")</f>
        <v>1548382</v>
      </c>
      <c r="L453" s="77">
        <f t="array" ref="L453">IFERROR(INDEX(DATA!$AM$133:$AM$368,MATCH(1,(DATA!$D$133:$D$368=B453)*(DATA!$E$133:$E$368=D453),0)),"n/a")</f>
        <v>-6.4000000000000001E-2</v>
      </c>
      <c r="R453" s="66"/>
      <c r="S453" s="66"/>
      <c r="T453" s="66"/>
      <c r="U453" s="66"/>
      <c r="V453" s="66"/>
      <c r="W453" s="66"/>
      <c r="X453" s="66"/>
      <c r="Y453" s="66"/>
    </row>
    <row r="454" spans="1:25" x14ac:dyDescent="0.2">
      <c r="A454" s="75" t="s">
        <v>19</v>
      </c>
      <c r="B454" s="66" t="s">
        <v>12</v>
      </c>
      <c r="C454" s="66" t="s">
        <v>9</v>
      </c>
      <c r="D454" s="66" t="s">
        <v>310</v>
      </c>
      <c r="E454" s="86">
        <f t="array" ref="E454">IFERROR(INDEX(DATA!$H$133:$H$368,MATCH(1,(DATA!$D$133:$D$368=B454)*(DATA!$E$133:$E$368=D454),0)),"n/a")</f>
        <v>103756</v>
      </c>
      <c r="F454" s="77">
        <f t="array" ref="F454">IFERROR(INDEX(DATA!$I$133:$I$368,MATCH(1,(DATA!$D$133:$D$368=B454)*(DATA!$E$133:$E$368=D454),0)),"n/a")</f>
        <v>-2.7E-2</v>
      </c>
      <c r="G454" s="86">
        <f t="array" ref="G454">IFERROR(INDEX(DATA!$R$133:$R$368,MATCH(1,(DATA!$D$133:$D$368=B454)*(DATA!$E$133:$E$368=D454),0)),"n/a")</f>
        <v>292530</v>
      </c>
      <c r="H454" s="77">
        <f t="array" ref="H454">IFERROR(INDEX(DATA!$S$133:$S$368,MATCH(1,(DATA!$D$133:$D$368=B454)*(DATA!$E$133:$E$368=D454),0)),"n/a")</f>
        <v>-8.2000000000000003E-2</v>
      </c>
      <c r="I454" s="86">
        <f t="array" ref="I454">IFERROR(INDEX(DATA!$AB$133:$AB$368,MATCH(1,(DATA!$D$133:$D$368=B454)*(DATA!$E$133:$E$368=D454),0)),"n/a")</f>
        <v>563898</v>
      </c>
      <c r="J454" s="77">
        <f t="array" ref="J454">IFERROR(INDEX(DATA!$AC$133:$AC$368,MATCH(1,(DATA!$D$133:$D$368=B454)*(DATA!$E$133:$E$368=D454),0)),"n/a")</f>
        <v>-8.5000000000000006E-2</v>
      </c>
      <c r="K454" s="86">
        <f t="array" ref="K454">IFERROR(INDEX(DATA!$AL$133:$AL$368,MATCH(1,(DATA!$D$133:$D$368=B454)*(DATA!$E$133:$E$368=D454),0)),"n/a")</f>
        <v>1203255</v>
      </c>
      <c r="L454" s="77">
        <f t="array" ref="L454">IFERROR(INDEX(DATA!$AM$133:$AM$368,MATCH(1,(DATA!$D$133:$D$368=B454)*(DATA!$E$133:$E$368=D454),0)),"n/a")</f>
        <v>-5.2999999999999999E-2</v>
      </c>
      <c r="R454" s="66"/>
      <c r="S454" s="66"/>
      <c r="T454" s="66"/>
      <c r="U454" s="66"/>
      <c r="V454" s="66"/>
      <c r="W454" s="66"/>
      <c r="X454" s="66"/>
      <c r="Y454" s="66"/>
    </row>
    <row r="455" spans="1:25" x14ac:dyDescent="0.2">
      <c r="A455" s="75" t="s">
        <v>19</v>
      </c>
      <c r="B455" s="66" t="s">
        <v>12</v>
      </c>
      <c r="C455" s="66" t="s">
        <v>9</v>
      </c>
      <c r="D455" s="66" t="s">
        <v>311</v>
      </c>
      <c r="E455" s="86">
        <f t="array" ref="E455">IFERROR(INDEX(DATA!$H$133:$H$368,MATCH(1,(DATA!$D$133:$D$368=B455)*(DATA!$E$133:$E$368=D455),0)),"n/a")</f>
        <v>241272</v>
      </c>
      <c r="F455" s="77">
        <f t="array" ref="F455">IFERROR(INDEX(DATA!$I$133:$I$368,MATCH(1,(DATA!$D$133:$D$368=B455)*(DATA!$E$133:$E$368=D455),0)),"n/a")</f>
        <v>-0.06</v>
      </c>
      <c r="G455" s="86">
        <f t="array" ref="G455">IFERROR(INDEX(DATA!$R$133:$R$368,MATCH(1,(DATA!$D$133:$D$368=B455)*(DATA!$E$133:$E$368=D455),0)),"n/a")</f>
        <v>792716</v>
      </c>
      <c r="H455" s="77">
        <f t="array" ref="H455">IFERROR(INDEX(DATA!$S$133:$S$368,MATCH(1,(DATA!$D$133:$D$368=B455)*(DATA!$E$133:$E$368=D455),0)),"n/a")</f>
        <v>-2.1999999999999999E-2</v>
      </c>
      <c r="I455" s="86">
        <f t="array" ref="I455">IFERROR(INDEX(DATA!$AB$133:$AB$368,MATCH(1,(DATA!$D$133:$D$368=B455)*(DATA!$E$133:$E$368=D455),0)),"n/a")</f>
        <v>1457580</v>
      </c>
      <c r="J455" s="77">
        <f t="array" ref="J455">IFERROR(INDEX(DATA!$AC$133:$AC$368,MATCH(1,(DATA!$D$133:$D$368=B455)*(DATA!$E$133:$E$368=D455),0)),"n/a")</f>
        <v>-1.6E-2</v>
      </c>
      <c r="K455" s="86">
        <f t="array" ref="K455">IFERROR(INDEX(DATA!$AL$133:$AL$368,MATCH(1,(DATA!$D$133:$D$368=B455)*(DATA!$E$133:$E$368=D455),0)),"n/a")</f>
        <v>2870810</v>
      </c>
      <c r="L455" s="77">
        <f t="array" ref="L455">IFERROR(INDEX(DATA!$AM$133:$AM$368,MATCH(1,(DATA!$D$133:$D$368=B455)*(DATA!$E$133:$E$368=D455),0)),"n/a")</f>
        <v>-2E-3</v>
      </c>
      <c r="R455" s="66"/>
      <c r="S455" s="66"/>
      <c r="T455" s="66"/>
      <c r="U455" s="66"/>
      <c r="V455" s="66"/>
      <c r="W455" s="66"/>
      <c r="X455" s="66"/>
      <c r="Y455" s="66"/>
    </row>
    <row r="456" spans="1:25" x14ac:dyDescent="0.2">
      <c r="A456" s="75" t="s">
        <v>19</v>
      </c>
      <c r="B456" s="66" t="s">
        <v>12</v>
      </c>
      <c r="C456" s="66" t="s">
        <v>9</v>
      </c>
      <c r="D456" s="66" t="s">
        <v>312</v>
      </c>
      <c r="E456" s="86">
        <f t="array" ref="E456">IFERROR(INDEX(DATA!$H$133:$H$368,MATCH(1,(DATA!$D$133:$D$368=B456)*(DATA!$E$133:$E$368=D456),0)),"n/a")</f>
        <v>116102</v>
      </c>
      <c r="F456" s="77">
        <f t="array" ref="F456">IFERROR(INDEX(DATA!$I$133:$I$368,MATCH(1,(DATA!$D$133:$D$368=B456)*(DATA!$E$133:$E$368=D456),0)),"n/a")</f>
        <v>4.2999999999999997E-2</v>
      </c>
      <c r="G456" s="86">
        <f t="array" ref="G456">IFERROR(INDEX(DATA!$R$133:$R$368,MATCH(1,(DATA!$D$133:$D$368=B456)*(DATA!$E$133:$E$368=D456),0)),"n/a")</f>
        <v>362596</v>
      </c>
      <c r="H456" s="77">
        <f t="array" ref="H456">IFERROR(INDEX(DATA!$S$133:$S$368,MATCH(1,(DATA!$D$133:$D$368=B456)*(DATA!$E$133:$E$368=D456),0)),"n/a")</f>
        <v>0.09</v>
      </c>
      <c r="I456" s="86">
        <f t="array" ref="I456">IFERROR(INDEX(DATA!$AB$133:$AB$368,MATCH(1,(DATA!$D$133:$D$368=B456)*(DATA!$E$133:$E$368=D456),0)),"n/a")</f>
        <v>682436</v>
      </c>
      <c r="J456" s="77">
        <f t="array" ref="J456">IFERROR(INDEX(DATA!$AC$133:$AC$368,MATCH(1,(DATA!$D$133:$D$368=B456)*(DATA!$E$133:$E$368=D456),0)),"n/a")</f>
        <v>4.4999999999999998E-2</v>
      </c>
      <c r="K456" s="86">
        <f t="array" ref="K456">IFERROR(INDEX(DATA!$AL$133:$AL$368,MATCH(1,(DATA!$D$133:$D$368=B456)*(DATA!$E$133:$E$368=D456),0)),"n/a")</f>
        <v>1370818</v>
      </c>
      <c r="L456" s="77">
        <f t="array" ref="L456">IFERROR(INDEX(DATA!$AM$133:$AM$368,MATCH(1,(DATA!$D$133:$D$368=B456)*(DATA!$E$133:$E$368=D456),0)),"n/a")</f>
        <v>3.7999999999999999E-2</v>
      </c>
      <c r="R456" s="66"/>
      <c r="S456" s="66"/>
      <c r="T456" s="66"/>
      <c r="U456" s="66"/>
      <c r="V456" s="66"/>
      <c r="W456" s="66"/>
      <c r="X456" s="66"/>
      <c r="Y456" s="66"/>
    </row>
    <row r="457" spans="1:25" x14ac:dyDescent="0.2">
      <c r="A457" s="75" t="s">
        <v>19</v>
      </c>
      <c r="B457" s="66" t="s">
        <v>12</v>
      </c>
      <c r="C457" s="66" t="s">
        <v>9</v>
      </c>
      <c r="D457" s="66" t="s">
        <v>313</v>
      </c>
      <c r="E457" s="86">
        <f t="array" ref="E457">IFERROR(INDEX(DATA!$H$133:$H$368,MATCH(1,(DATA!$D$133:$D$368=B457)*(DATA!$E$133:$E$368=D457),0)),"n/a")</f>
        <v>152026</v>
      </c>
      <c r="F457" s="77">
        <f t="array" ref="F457">IFERROR(INDEX(DATA!$I$133:$I$368,MATCH(1,(DATA!$D$133:$D$368=B457)*(DATA!$E$133:$E$368=D457),0)),"n/a")</f>
        <v>-0.04</v>
      </c>
      <c r="G457" s="86">
        <f t="array" ref="G457">IFERROR(INDEX(DATA!$R$133:$R$368,MATCH(1,(DATA!$D$133:$D$368=B457)*(DATA!$E$133:$E$368=D457),0)),"n/a")</f>
        <v>492616</v>
      </c>
      <c r="H457" s="77">
        <f t="array" ref="H457">IFERROR(INDEX(DATA!$S$133:$S$368,MATCH(1,(DATA!$D$133:$D$368=B457)*(DATA!$E$133:$E$368=D457),0)),"n/a")</f>
        <v>-7.0000000000000001E-3</v>
      </c>
      <c r="I457" s="86">
        <f t="array" ref="I457">IFERROR(INDEX(DATA!$AB$133:$AB$368,MATCH(1,(DATA!$D$133:$D$368=B457)*(DATA!$E$133:$E$368=D457),0)),"n/a")</f>
        <v>932167</v>
      </c>
      <c r="J457" s="77">
        <f t="array" ref="J457">IFERROR(INDEX(DATA!$AC$133:$AC$368,MATCH(1,(DATA!$D$133:$D$368=B457)*(DATA!$E$133:$E$368=D457),0)),"n/a")</f>
        <v>1.2999999999999999E-2</v>
      </c>
      <c r="K457" s="86">
        <f t="array" ref="K457">IFERROR(INDEX(DATA!$AL$133:$AL$368,MATCH(1,(DATA!$D$133:$D$368=B457)*(DATA!$E$133:$E$368=D457),0)),"n/a")</f>
        <v>1835988</v>
      </c>
      <c r="L457" s="77">
        <f t="array" ref="L457">IFERROR(INDEX(DATA!$AM$133:$AM$368,MATCH(1,(DATA!$D$133:$D$368=B457)*(DATA!$E$133:$E$368=D457),0)),"n/a")</f>
        <v>2.9000000000000001E-2</v>
      </c>
      <c r="R457" s="66"/>
      <c r="S457" s="66"/>
      <c r="T457" s="66"/>
      <c r="U457" s="66"/>
      <c r="V457" s="66"/>
      <c r="W457" s="66"/>
      <c r="X457" s="66"/>
      <c r="Y457" s="66"/>
    </row>
    <row r="458" spans="1:25" x14ac:dyDescent="0.2">
      <c r="A458" s="75" t="s">
        <v>19</v>
      </c>
      <c r="B458" s="66" t="s">
        <v>12</v>
      </c>
      <c r="C458" s="66" t="s">
        <v>9</v>
      </c>
      <c r="D458" s="66" t="s">
        <v>314</v>
      </c>
      <c r="E458" s="86">
        <f t="array" ref="E458">IFERROR(INDEX(DATA!$H$133:$H$368,MATCH(1,(DATA!$D$133:$D$368=B458)*(DATA!$E$133:$E$368=D458),0)),"n/a")</f>
        <v>377281</v>
      </c>
      <c r="F458" s="77">
        <f t="array" ref="F458">IFERROR(INDEX(DATA!$I$133:$I$368,MATCH(1,(DATA!$D$133:$D$368=B458)*(DATA!$E$133:$E$368=D458),0)),"n/a")</f>
        <v>-8.6999999999999994E-2</v>
      </c>
      <c r="G458" s="86">
        <f t="array" ref="G458">IFERROR(INDEX(DATA!$R$133:$R$368,MATCH(1,(DATA!$D$133:$D$368=B458)*(DATA!$E$133:$E$368=D458),0)),"n/a")</f>
        <v>1228770</v>
      </c>
      <c r="H458" s="77">
        <f t="array" ref="H458">IFERROR(INDEX(DATA!$S$133:$S$368,MATCH(1,(DATA!$D$133:$D$368=B458)*(DATA!$E$133:$E$368=D458),0)),"n/a")</f>
        <v>-4.4999999999999998E-2</v>
      </c>
      <c r="I458" s="86">
        <f t="array" ref="I458">IFERROR(INDEX(DATA!$AB$133:$AB$368,MATCH(1,(DATA!$D$133:$D$368=B458)*(DATA!$E$133:$E$368=D458),0)),"n/a")</f>
        <v>2346765</v>
      </c>
      <c r="J458" s="77">
        <f t="array" ref="J458">IFERROR(INDEX(DATA!$AC$133:$AC$368,MATCH(1,(DATA!$D$133:$D$368=B458)*(DATA!$E$133:$E$368=D458),0)),"n/a")</f>
        <v>-2.5999999999999999E-2</v>
      </c>
      <c r="K458" s="86">
        <f t="array" ref="K458">IFERROR(INDEX(DATA!$AL$133:$AL$368,MATCH(1,(DATA!$D$133:$D$368=B458)*(DATA!$E$133:$E$368=D458),0)),"n/a")</f>
        <v>4684527</v>
      </c>
      <c r="L458" s="77">
        <f t="array" ref="L458">IFERROR(INDEX(DATA!$AM$133:$AM$368,MATCH(1,(DATA!$D$133:$D$368=B458)*(DATA!$E$133:$E$368=D458),0)),"n/a")</f>
        <v>6.0000000000000001E-3</v>
      </c>
      <c r="R458" s="66"/>
      <c r="S458" s="66"/>
      <c r="T458" s="66"/>
      <c r="U458" s="66"/>
      <c r="V458" s="66"/>
      <c r="W458" s="66"/>
      <c r="X458" s="66"/>
      <c r="Y458" s="66"/>
    </row>
    <row r="459" spans="1:25" x14ac:dyDescent="0.2">
      <c r="A459" s="75" t="s">
        <v>19</v>
      </c>
      <c r="B459" s="66" t="s">
        <v>12</v>
      </c>
      <c r="C459" s="66" t="s">
        <v>9</v>
      </c>
      <c r="D459" s="66" t="s">
        <v>315</v>
      </c>
      <c r="E459" s="86">
        <f t="array" ref="E459">IFERROR(INDEX(DATA!$H$133:$H$368,MATCH(1,(DATA!$D$133:$D$368=B459)*(DATA!$E$133:$E$368=D459),0)),"n/a")</f>
        <v>245707</v>
      </c>
      <c r="F459" s="77">
        <f t="array" ref="F459">IFERROR(INDEX(DATA!$I$133:$I$368,MATCH(1,(DATA!$D$133:$D$368=B459)*(DATA!$E$133:$E$368=D459),0)),"n/a")</f>
        <v>-4.2000000000000003E-2</v>
      </c>
      <c r="G459" s="86">
        <f t="array" ref="G459">IFERROR(INDEX(DATA!$R$133:$R$368,MATCH(1,(DATA!$D$133:$D$368=B459)*(DATA!$E$133:$E$368=D459),0)),"n/a")</f>
        <v>769147</v>
      </c>
      <c r="H459" s="77">
        <f t="array" ref="H459">IFERROR(INDEX(DATA!$S$133:$S$368,MATCH(1,(DATA!$D$133:$D$368=B459)*(DATA!$E$133:$E$368=D459),0)),"n/a")</f>
        <v>-3.5000000000000003E-2</v>
      </c>
      <c r="I459" s="86">
        <f t="array" ref="I459">IFERROR(INDEX(DATA!$AB$133:$AB$368,MATCH(1,(DATA!$D$133:$D$368=B459)*(DATA!$E$133:$E$368=D459),0)),"n/a")</f>
        <v>1489333</v>
      </c>
      <c r="J459" s="77">
        <f t="array" ref="J459">IFERROR(INDEX(DATA!$AC$133:$AC$368,MATCH(1,(DATA!$D$133:$D$368=B459)*(DATA!$E$133:$E$368=D459),0)),"n/a")</f>
        <v>2E-3</v>
      </c>
      <c r="K459" s="86">
        <f t="array" ref="K459">IFERROR(INDEX(DATA!$AL$133:$AL$368,MATCH(1,(DATA!$D$133:$D$368=B459)*(DATA!$E$133:$E$368=D459),0)),"n/a")</f>
        <v>2993766</v>
      </c>
      <c r="L459" s="77">
        <f t="array" ref="L459">IFERROR(INDEX(DATA!$AM$133:$AM$368,MATCH(1,(DATA!$D$133:$D$368=B459)*(DATA!$E$133:$E$368=D459),0)),"n/a")</f>
        <v>3.2000000000000001E-2</v>
      </c>
      <c r="R459" s="66"/>
      <c r="S459" s="66"/>
      <c r="T459" s="66"/>
      <c r="U459" s="66"/>
      <c r="V459" s="66"/>
      <c r="W459" s="66"/>
      <c r="X459" s="66"/>
      <c r="Y459" s="66"/>
    </row>
    <row r="460" spans="1:25" x14ac:dyDescent="0.2">
      <c r="A460" s="75" t="s">
        <v>19</v>
      </c>
      <c r="B460" s="66" t="s">
        <v>12</v>
      </c>
      <c r="C460" s="66" t="s">
        <v>9</v>
      </c>
      <c r="D460" s="66" t="s">
        <v>316</v>
      </c>
      <c r="E460" s="86">
        <f t="array" ref="E460">IFERROR(INDEX(DATA!$H$133:$H$368,MATCH(1,(DATA!$D$133:$D$368=B460)*(DATA!$E$133:$E$368=D460),0)),"n/a")</f>
        <v>207952</v>
      </c>
      <c r="F460" s="77">
        <f t="array" ref="F460">IFERROR(INDEX(DATA!$I$133:$I$368,MATCH(1,(DATA!$D$133:$D$368=B460)*(DATA!$E$133:$E$368=D460),0)),"n/a")</f>
        <v>-3.6999999999999998E-2</v>
      </c>
      <c r="G460" s="86">
        <f t="array" ref="G460">IFERROR(INDEX(DATA!$R$133:$R$368,MATCH(1,(DATA!$D$133:$D$368=B460)*(DATA!$E$133:$E$368=D460),0)),"n/a")</f>
        <v>619593</v>
      </c>
      <c r="H460" s="77">
        <f t="array" ref="H460">IFERROR(INDEX(DATA!$S$133:$S$368,MATCH(1,(DATA!$D$133:$D$368=B460)*(DATA!$E$133:$E$368=D460),0)),"n/a")</f>
        <v>3.1E-2</v>
      </c>
      <c r="I460" s="86">
        <f t="array" ref="I460">IFERROR(INDEX(DATA!$AB$133:$AB$368,MATCH(1,(DATA!$D$133:$D$368=B460)*(DATA!$E$133:$E$368=D460),0)),"n/a")</f>
        <v>1208379</v>
      </c>
      <c r="J460" s="77">
        <f t="array" ref="J460">IFERROR(INDEX(DATA!$AC$133:$AC$368,MATCH(1,(DATA!$D$133:$D$368=B460)*(DATA!$E$133:$E$368=D460),0)),"n/a")</f>
        <v>0.04</v>
      </c>
      <c r="K460" s="86">
        <f t="array" ref="K460">IFERROR(INDEX(DATA!$AL$133:$AL$368,MATCH(1,(DATA!$D$133:$D$368=B460)*(DATA!$E$133:$E$368=D460),0)),"n/a")</f>
        <v>2510784</v>
      </c>
      <c r="L460" s="77">
        <f t="array" ref="L460">IFERROR(INDEX(DATA!$AM$133:$AM$368,MATCH(1,(DATA!$D$133:$D$368=B460)*(DATA!$E$133:$E$368=D460),0)),"n/a")</f>
        <v>2.1999999999999999E-2</v>
      </c>
      <c r="R460" s="66"/>
      <c r="S460" s="66"/>
      <c r="T460" s="66"/>
      <c r="U460" s="66"/>
      <c r="V460" s="66"/>
      <c r="W460" s="66"/>
      <c r="X460" s="66"/>
      <c r="Y460" s="66"/>
    </row>
    <row r="461" spans="1:25" x14ac:dyDescent="0.2">
      <c r="A461" s="75" t="s">
        <v>19</v>
      </c>
      <c r="B461" s="66" t="s">
        <v>12</v>
      </c>
      <c r="C461" s="66" t="s">
        <v>9</v>
      </c>
      <c r="D461" s="66" t="s">
        <v>317</v>
      </c>
      <c r="E461" s="86">
        <f t="array" ref="E461">IFERROR(INDEX(DATA!$H$133:$H$368,MATCH(1,(DATA!$D$133:$D$368=B461)*(DATA!$E$133:$E$368=D461),0)),"n/a")</f>
        <v>176806</v>
      </c>
      <c r="F461" s="77">
        <f t="array" ref="F461">IFERROR(INDEX(DATA!$I$133:$I$368,MATCH(1,(DATA!$D$133:$D$368=B461)*(DATA!$E$133:$E$368=D461),0)),"n/a")</f>
        <v>-0.13200000000000001</v>
      </c>
      <c r="G461" s="86">
        <f t="array" ref="G461">IFERROR(INDEX(DATA!$R$133:$R$368,MATCH(1,(DATA!$D$133:$D$368=B461)*(DATA!$E$133:$E$368=D461),0)),"n/a")</f>
        <v>554058</v>
      </c>
      <c r="H461" s="77">
        <f t="array" ref="H461">IFERROR(INDEX(DATA!$S$133:$S$368,MATCH(1,(DATA!$D$133:$D$368=B461)*(DATA!$E$133:$E$368=D461),0)),"n/a")</f>
        <v>1.6E-2</v>
      </c>
      <c r="I461" s="86">
        <f t="array" ref="I461">IFERROR(INDEX(DATA!$AB$133:$AB$368,MATCH(1,(DATA!$D$133:$D$368=B461)*(DATA!$E$133:$E$368=D461),0)),"n/a")</f>
        <v>1076365</v>
      </c>
      <c r="J461" s="77">
        <f t="array" ref="J461">IFERROR(INDEX(DATA!$AC$133:$AC$368,MATCH(1,(DATA!$D$133:$D$368=B461)*(DATA!$E$133:$E$368=D461),0)),"n/a")</f>
        <v>3.5999999999999997E-2</v>
      </c>
      <c r="K461" s="86">
        <f t="array" ref="K461">IFERROR(INDEX(DATA!$AL$133:$AL$368,MATCH(1,(DATA!$D$133:$D$368=B461)*(DATA!$E$133:$E$368=D461),0)),"n/a")</f>
        <v>2034780</v>
      </c>
      <c r="L461" s="77">
        <f t="array" ref="L461">IFERROR(INDEX(DATA!$AM$133:$AM$368,MATCH(1,(DATA!$D$133:$D$368=B461)*(DATA!$E$133:$E$368=D461),0)),"n/a")</f>
        <v>5.0000000000000001E-3</v>
      </c>
      <c r="R461" s="66"/>
      <c r="S461" s="66"/>
      <c r="T461" s="66"/>
      <c r="U461" s="66"/>
      <c r="V461" s="66"/>
      <c r="W461" s="66"/>
      <c r="X461" s="66"/>
      <c r="Y461" s="66"/>
    </row>
    <row r="462" spans="1:25" x14ac:dyDescent="0.2">
      <c r="A462" s="75" t="s">
        <v>19</v>
      </c>
      <c r="B462" s="66" t="s">
        <v>12</v>
      </c>
      <c r="C462" s="66" t="s">
        <v>9</v>
      </c>
      <c r="D462" s="66" t="s">
        <v>318</v>
      </c>
      <c r="E462" s="86">
        <f t="array" ref="E462">IFERROR(INDEX(DATA!$H$133:$H$368,MATCH(1,(DATA!$D$133:$D$368=B462)*(DATA!$E$133:$E$368=D462),0)),"n/a")</f>
        <v>246022</v>
      </c>
      <c r="F462" s="77">
        <f t="array" ref="F462">IFERROR(INDEX(DATA!$I$133:$I$368,MATCH(1,(DATA!$D$133:$D$368=B462)*(DATA!$E$133:$E$368=D462),0)),"n/a")</f>
        <v>-2.5000000000000001E-2</v>
      </c>
      <c r="G462" s="86">
        <f t="array" ref="G462">IFERROR(INDEX(DATA!$R$133:$R$368,MATCH(1,(DATA!$D$133:$D$368=B462)*(DATA!$E$133:$E$368=D462),0)),"n/a")</f>
        <v>798447</v>
      </c>
      <c r="H462" s="77">
        <f t="array" ref="H462">IFERROR(INDEX(DATA!$S$133:$S$368,MATCH(1,(DATA!$D$133:$D$368=B462)*(DATA!$E$133:$E$368=D462),0)),"n/a")</f>
        <v>1.4999999999999999E-2</v>
      </c>
      <c r="I462" s="86">
        <f t="array" ref="I462">IFERROR(INDEX(DATA!$AB$133:$AB$368,MATCH(1,(DATA!$D$133:$D$368=B462)*(DATA!$E$133:$E$368=D462),0)),"n/a")</f>
        <v>1476082</v>
      </c>
      <c r="J462" s="77">
        <f t="array" ref="J462">IFERROR(INDEX(DATA!$AC$133:$AC$368,MATCH(1,(DATA!$D$133:$D$368=B462)*(DATA!$E$133:$E$368=D462),0)),"n/a")</f>
        <v>-0.01</v>
      </c>
      <c r="K462" s="86">
        <f t="array" ref="K462">IFERROR(INDEX(DATA!$AL$133:$AL$368,MATCH(1,(DATA!$D$133:$D$368=B462)*(DATA!$E$133:$E$368=D462),0)),"n/a")</f>
        <v>2926457</v>
      </c>
      <c r="L462" s="77">
        <f t="array" ref="L462">IFERROR(INDEX(DATA!$AM$133:$AM$368,MATCH(1,(DATA!$D$133:$D$368=B462)*(DATA!$E$133:$E$368=D462),0)),"n/a")</f>
        <v>4.0000000000000001E-3</v>
      </c>
      <c r="R462" s="66"/>
      <c r="S462" s="66"/>
      <c r="T462" s="66"/>
      <c r="U462" s="66"/>
      <c r="V462" s="66"/>
      <c r="W462" s="66"/>
      <c r="X462" s="66"/>
      <c r="Y462" s="66"/>
    </row>
    <row r="463" spans="1:25" x14ac:dyDescent="0.2">
      <c r="A463" s="75" t="s">
        <v>19</v>
      </c>
      <c r="B463" s="66" t="s">
        <v>12</v>
      </c>
      <c r="C463" s="66" t="s">
        <v>9</v>
      </c>
      <c r="D463" s="66" t="s">
        <v>344</v>
      </c>
      <c r="E463" s="86">
        <f t="array" ref="E463">IFERROR(INDEX(DATA!$H$133:$H$368,MATCH(1,(DATA!$D$133:$D$368=B463)*(DATA!$E$133:$E$368=D463),0)),"n/a")</f>
        <v>97087</v>
      </c>
      <c r="F463" s="77">
        <f t="array" ref="F463">IFERROR(INDEX(DATA!$I$133:$I$368,MATCH(1,(DATA!$D$133:$D$368=B463)*(DATA!$E$133:$E$368=D463),0)),"n/a")</f>
        <v>1.4E-2</v>
      </c>
      <c r="G463" s="86">
        <f t="array" ref="G463">IFERROR(INDEX(DATA!$R$133:$R$368,MATCH(1,(DATA!$D$133:$D$368=B463)*(DATA!$E$133:$E$368=D463),0)),"n/a")</f>
        <v>283595</v>
      </c>
      <c r="H463" s="77">
        <f t="array" ref="H463">IFERROR(INDEX(DATA!$S$133:$S$368,MATCH(1,(DATA!$D$133:$D$368=B463)*(DATA!$E$133:$E$368=D463),0)),"n/a")</f>
        <v>-2.7E-2</v>
      </c>
      <c r="I463" s="86">
        <f t="array" ref="I463">IFERROR(INDEX(DATA!$AB$133:$AB$368,MATCH(1,(DATA!$D$133:$D$368=B463)*(DATA!$E$133:$E$368=D463),0)),"n/a")</f>
        <v>546526</v>
      </c>
      <c r="J463" s="77">
        <f t="array" ref="J463">IFERROR(INDEX(DATA!$AC$133:$AC$368,MATCH(1,(DATA!$D$133:$D$368=B463)*(DATA!$E$133:$E$368=D463),0)),"n/a")</f>
        <v>-4.4999999999999998E-2</v>
      </c>
      <c r="K463" s="86">
        <f t="array" ref="K463">IFERROR(INDEX(DATA!$AL$133:$AL$368,MATCH(1,(DATA!$D$133:$D$368=B463)*(DATA!$E$133:$E$368=D463),0)),"n/a")</f>
        <v>1143036</v>
      </c>
      <c r="L463" s="77">
        <f t="array" ref="L463">IFERROR(INDEX(DATA!$AM$133:$AM$368,MATCH(1,(DATA!$D$133:$D$368=B463)*(DATA!$E$133:$E$368=D463),0)),"n/a")</f>
        <v>-4.4999999999999998E-2</v>
      </c>
      <c r="R463" s="66"/>
      <c r="S463" s="66"/>
      <c r="T463" s="66"/>
      <c r="U463" s="66"/>
      <c r="V463" s="66"/>
      <c r="W463" s="66"/>
      <c r="X463" s="66"/>
      <c r="Y463" s="66"/>
    </row>
    <row r="464" spans="1:25" x14ac:dyDescent="0.2">
      <c r="A464" s="75" t="s">
        <v>19</v>
      </c>
      <c r="B464" s="66" t="s">
        <v>12</v>
      </c>
      <c r="C464" s="66" t="s">
        <v>9</v>
      </c>
      <c r="D464" s="66" t="s">
        <v>345</v>
      </c>
      <c r="E464" s="86">
        <f t="array" ref="E464">IFERROR(INDEX(DATA!$H$133:$H$368,MATCH(1,(DATA!$D$133:$D$368=B464)*(DATA!$E$133:$E$368=D464),0)),"n/a")</f>
        <v>190240</v>
      </c>
      <c r="F464" s="77">
        <f t="array" ref="F464">IFERROR(INDEX(DATA!$I$133:$I$368,MATCH(1,(DATA!$D$133:$D$368=B464)*(DATA!$E$133:$E$368=D464),0)),"n/a")</f>
        <v>-1.7000000000000001E-2</v>
      </c>
      <c r="G464" s="86">
        <f t="array" ref="G464">IFERROR(INDEX(DATA!$R$133:$R$368,MATCH(1,(DATA!$D$133:$D$368=B464)*(DATA!$E$133:$E$368=D464),0)),"n/a")</f>
        <v>598638</v>
      </c>
      <c r="H464" s="77">
        <f t="array" ref="H464">IFERROR(INDEX(DATA!$S$133:$S$368,MATCH(1,(DATA!$D$133:$D$368=B464)*(DATA!$E$133:$E$368=D464),0)),"n/a")</f>
        <v>8.9999999999999993E-3</v>
      </c>
      <c r="I464" s="86">
        <f t="array" ref="I464">IFERROR(INDEX(DATA!$AB$133:$AB$368,MATCH(1,(DATA!$D$133:$D$368=B464)*(DATA!$E$133:$E$368=D464),0)),"n/a")</f>
        <v>1149039</v>
      </c>
      <c r="J464" s="77">
        <f t="array" ref="J464">IFERROR(INDEX(DATA!$AC$133:$AC$368,MATCH(1,(DATA!$D$133:$D$368=B464)*(DATA!$E$133:$E$368=D464),0)),"n/a")</f>
        <v>1.6E-2</v>
      </c>
      <c r="K464" s="86">
        <f t="array" ref="K464">IFERROR(INDEX(DATA!$AL$133:$AL$368,MATCH(1,(DATA!$D$133:$D$368=B464)*(DATA!$E$133:$E$368=D464),0)),"n/a")</f>
        <v>2331138</v>
      </c>
      <c r="L464" s="77">
        <f t="array" ref="L464">IFERROR(INDEX(DATA!$AM$133:$AM$368,MATCH(1,(DATA!$D$133:$D$368=B464)*(DATA!$E$133:$E$368=D464),0)),"n/a")</f>
        <v>5.0000000000000001E-3</v>
      </c>
      <c r="R464" s="66"/>
      <c r="S464" s="66"/>
      <c r="T464" s="66"/>
      <c r="U464" s="66"/>
      <c r="V464" s="66"/>
      <c r="W464" s="66"/>
      <c r="X464" s="66"/>
      <c r="Y464" s="66"/>
    </row>
    <row r="465" spans="1:25" x14ac:dyDescent="0.2">
      <c r="A465" s="75"/>
      <c r="E465" s="86"/>
      <c r="F465" s="77"/>
      <c r="G465" s="86"/>
      <c r="H465" s="77"/>
      <c r="I465" s="86"/>
      <c r="J465" s="82"/>
      <c r="K465" s="86"/>
      <c r="L465" s="77"/>
      <c r="R465" s="66"/>
      <c r="S465" s="66"/>
      <c r="T465" s="66"/>
      <c r="U465" s="66"/>
      <c r="V465" s="66"/>
      <c r="W465" s="66"/>
      <c r="X465" s="66"/>
      <c r="Y465" s="66"/>
    </row>
    <row r="466" spans="1:25" x14ac:dyDescent="0.2">
      <c r="A466" s="75" t="s">
        <v>19</v>
      </c>
      <c r="B466" s="66" t="s">
        <v>12</v>
      </c>
      <c r="C466" s="66" t="s">
        <v>25</v>
      </c>
      <c r="D466" s="66" t="s">
        <v>271</v>
      </c>
      <c r="E466" s="86">
        <f t="array" ref="E466">IFERROR(INDEX(DATA!$J$133:$J$368,MATCH(1,(DATA!$D$133:$D$368=B466)*(DATA!$E$133:$E$368=D466),0)),"n/a")</f>
        <v>162640</v>
      </c>
      <c r="F466" s="77">
        <f t="array" ref="F466">IFERROR(INDEX(DATA!$K$133:$K$368,MATCH(1,(DATA!$D$133:$D$368=B466)*(DATA!$E$133:$E$368=D466),0)),"n/a")</f>
        <v>6.9000000000000006E-2</v>
      </c>
      <c r="G466" s="86">
        <f t="array" ref="G466">IFERROR(INDEX(DATA!$T$133:$T$368,MATCH(1,(DATA!$D$133:$D$368=B466)*(DATA!$E$133:$E$368=D466),0)),"n/a")</f>
        <v>524931</v>
      </c>
      <c r="H466" s="77">
        <f t="array" ref="H466">IFERROR(INDEX(DATA!$U$133:$U$368,MATCH(1,(DATA!$D$133:$D$368=B466)*(DATA!$E$133:$E$368=D466),0)),"n/a")</f>
        <v>9.9000000000000005E-2</v>
      </c>
      <c r="I466" s="86">
        <f t="array" ref="I466">IFERROR(INDEX(DATA!$AD$133:$AD$368,MATCH(1,(DATA!$D$133:$D$368=B466)*(DATA!$E$133:$E$368=D466),0)),"n/a")</f>
        <v>953067</v>
      </c>
      <c r="J466" s="77">
        <f t="array" ref="J466">IFERROR(INDEX(DATA!$AE$133:$AE$368,MATCH(1,(DATA!$D$133:$D$368=B466)*(DATA!$E$133:$E$368=D466),0)),"n/a")</f>
        <v>7.0999999999999994E-2</v>
      </c>
      <c r="K466" s="86">
        <f t="array" ref="K466">IFERROR(INDEX(DATA!$AN$133:$AN$368,MATCH(1,(DATA!$D$133:$D$368=B466)*(DATA!$E$133:$E$368=D466),0)),"n/a")</f>
        <v>1873690</v>
      </c>
      <c r="L466" s="77">
        <f t="array" ref="L466">IFERROR(INDEX(DATA!$AO$133:$AO$368,MATCH(1,(DATA!$D$133:$D$368=B466)*(DATA!$E$133:$E$368=D466),0)),"n/a")</f>
        <v>6.6000000000000003E-2</v>
      </c>
      <c r="R466" s="66"/>
      <c r="S466" s="66"/>
      <c r="T466" s="66"/>
      <c r="U466" s="66"/>
      <c r="V466" s="66"/>
      <c r="W466" s="66"/>
      <c r="X466" s="66"/>
      <c r="Y466" s="66"/>
    </row>
    <row r="467" spans="1:25" x14ac:dyDescent="0.2">
      <c r="A467" s="75" t="s">
        <v>19</v>
      </c>
      <c r="B467" s="66" t="s">
        <v>12</v>
      </c>
      <c r="C467" s="66" t="s">
        <v>25</v>
      </c>
      <c r="D467" s="66" t="s">
        <v>272</v>
      </c>
      <c r="E467" s="86">
        <f t="array" ref="E467">IFERROR(INDEX(DATA!$J$133:$J$368,MATCH(1,(DATA!$D$133:$D$368=B467)*(DATA!$E$133:$E$368=D467),0)),"n/a")</f>
        <v>356014</v>
      </c>
      <c r="F467" s="77">
        <f t="array" ref="F467">IFERROR(INDEX(DATA!$K$133:$K$368,MATCH(1,(DATA!$D$133:$D$368=B467)*(DATA!$E$133:$E$368=D467),0)),"n/a")</f>
        <v>-6.8000000000000005E-2</v>
      </c>
      <c r="G467" s="86">
        <f t="array" ref="G467">IFERROR(INDEX(DATA!$T$133:$T$368,MATCH(1,(DATA!$D$133:$D$368=B467)*(DATA!$E$133:$E$368=D467),0)),"n/a")</f>
        <v>1089414</v>
      </c>
      <c r="H467" s="77">
        <f t="array" ref="H467">IFERROR(INDEX(DATA!$U$133:$U$368,MATCH(1,(DATA!$D$133:$D$368=B467)*(DATA!$E$133:$E$368=D467),0)),"n/a")</f>
        <v>0.09</v>
      </c>
      <c r="I467" s="86">
        <f t="array" ref="I467">IFERROR(INDEX(DATA!$AD$133:$AD$368,MATCH(1,(DATA!$D$133:$D$368=B467)*(DATA!$E$133:$E$368=D467),0)),"n/a")</f>
        <v>2135962</v>
      </c>
      <c r="J467" s="77">
        <f t="array" ref="J467">IFERROR(INDEX(DATA!$AE$133:$AE$368,MATCH(1,(DATA!$D$133:$D$368=B467)*(DATA!$E$133:$E$368=D467),0)),"n/a")</f>
        <v>0.05</v>
      </c>
      <c r="K467" s="86">
        <f t="array" ref="K467">IFERROR(INDEX(DATA!$AN$133:$AN$368,MATCH(1,(DATA!$D$133:$D$368=B467)*(DATA!$E$133:$E$368=D467),0)),"n/a")</f>
        <v>4340300</v>
      </c>
      <c r="L467" s="77">
        <f t="array" ref="L467">IFERROR(INDEX(DATA!$AO$133:$AO$368,MATCH(1,(DATA!$D$133:$D$368=B467)*(DATA!$E$133:$E$368=D467),0)),"n/a")</f>
        <v>2.7E-2</v>
      </c>
      <c r="R467" s="66"/>
      <c r="S467" s="66"/>
      <c r="T467" s="66"/>
      <c r="U467" s="66"/>
      <c r="V467" s="66"/>
      <c r="W467" s="66"/>
      <c r="X467" s="66"/>
      <c r="Y467" s="66"/>
    </row>
    <row r="468" spans="1:25" x14ac:dyDescent="0.2">
      <c r="A468" s="75" t="s">
        <v>19</v>
      </c>
      <c r="B468" s="66" t="s">
        <v>12</v>
      </c>
      <c r="C468" s="66" t="s">
        <v>25</v>
      </c>
      <c r="D468" s="66" t="s">
        <v>273</v>
      </c>
      <c r="E468" s="86">
        <f t="array" ref="E468">IFERROR(INDEX(DATA!$J$133:$J$368,MATCH(1,(DATA!$D$133:$D$368=B468)*(DATA!$E$133:$E$368=D468),0)),"n/a")</f>
        <v>673888</v>
      </c>
      <c r="F468" s="77">
        <f t="array" ref="F468">IFERROR(INDEX(DATA!$K$133:$K$368,MATCH(1,(DATA!$D$133:$D$368=B468)*(DATA!$E$133:$E$368=D468),0)),"n/a")</f>
        <v>8.6999999999999994E-2</v>
      </c>
      <c r="G468" s="86">
        <f t="array" ref="G468">IFERROR(INDEX(DATA!$T$133:$T$368,MATCH(1,(DATA!$D$133:$D$368=B468)*(DATA!$E$133:$E$368=D468),0)),"n/a")</f>
        <v>2129306</v>
      </c>
      <c r="H468" s="77">
        <f t="array" ref="H468">IFERROR(INDEX(DATA!$U$133:$U$368,MATCH(1,(DATA!$D$133:$D$368=B468)*(DATA!$E$133:$E$368=D468),0)),"n/a")</f>
        <v>2.4E-2</v>
      </c>
      <c r="I468" s="86">
        <f t="array" ref="I468">IFERROR(INDEX(DATA!$AD$133:$AD$368,MATCH(1,(DATA!$D$133:$D$368=B468)*(DATA!$E$133:$E$368=D468),0)),"n/a")</f>
        <v>3992356</v>
      </c>
      <c r="J468" s="77">
        <f t="array" ref="J468">IFERROR(INDEX(DATA!$AE$133:$AE$368,MATCH(1,(DATA!$D$133:$D$368=B468)*(DATA!$E$133:$E$368=D468),0)),"n/a")</f>
        <v>-2.5999999999999999E-2</v>
      </c>
      <c r="K468" s="86">
        <f t="array" ref="K468">IFERROR(INDEX(DATA!$AN$133:$AN$368,MATCH(1,(DATA!$D$133:$D$368=B468)*(DATA!$E$133:$E$368=D468),0)),"n/a")</f>
        <v>7862646</v>
      </c>
      <c r="L468" s="77">
        <f t="array" ref="L468">IFERROR(INDEX(DATA!$AO$133:$AO$368,MATCH(1,(DATA!$D$133:$D$368=B468)*(DATA!$E$133:$E$368=D468),0)),"n/a")</f>
        <v>-0.02</v>
      </c>
      <c r="R468" s="66"/>
      <c r="S468" s="66"/>
      <c r="T468" s="66"/>
      <c r="U468" s="66"/>
      <c r="V468" s="66"/>
      <c r="W468" s="66"/>
      <c r="X468" s="66"/>
      <c r="Y468" s="66"/>
    </row>
    <row r="469" spans="1:25" x14ac:dyDescent="0.2">
      <c r="A469" s="75" t="s">
        <v>19</v>
      </c>
      <c r="B469" s="66" t="s">
        <v>12</v>
      </c>
      <c r="C469" s="66" t="s">
        <v>25</v>
      </c>
      <c r="D469" s="66" t="s">
        <v>274</v>
      </c>
      <c r="E469" s="86">
        <f t="array" ref="E469">IFERROR(INDEX(DATA!$J$133:$J$368,MATCH(1,(DATA!$D$133:$D$368=B469)*(DATA!$E$133:$E$368=D469),0)),"n/a")</f>
        <v>222206</v>
      </c>
      <c r="F469" s="77">
        <f t="array" ref="F469">IFERROR(INDEX(DATA!$K$133:$K$368,MATCH(1,(DATA!$D$133:$D$368=B469)*(DATA!$E$133:$E$368=D469),0)),"n/a")</f>
        <v>-5.0999999999999997E-2</v>
      </c>
      <c r="G469" s="86">
        <f t="array" ref="G469">IFERROR(INDEX(DATA!$T$133:$T$368,MATCH(1,(DATA!$D$133:$D$368=B469)*(DATA!$E$133:$E$368=D469),0)),"n/a")</f>
        <v>642442</v>
      </c>
      <c r="H469" s="77">
        <f t="array" ref="H469">IFERROR(INDEX(DATA!$U$133:$U$368,MATCH(1,(DATA!$D$133:$D$368=B469)*(DATA!$E$133:$E$368=D469),0)),"n/a")</f>
        <v>-6.0000000000000001E-3</v>
      </c>
      <c r="I469" s="86">
        <f t="array" ref="I469">IFERROR(INDEX(DATA!$AD$133:$AD$368,MATCH(1,(DATA!$D$133:$D$368=B469)*(DATA!$E$133:$E$368=D469),0)),"n/a")</f>
        <v>1263956</v>
      </c>
      <c r="J469" s="77">
        <f t="array" ref="J469">IFERROR(INDEX(DATA!$AE$133:$AE$368,MATCH(1,(DATA!$D$133:$D$368=B469)*(DATA!$E$133:$E$368=D469),0)),"n/a")</f>
        <v>-1.7999999999999999E-2</v>
      </c>
      <c r="K469" s="86">
        <f t="array" ref="K469">IFERROR(INDEX(DATA!$AN$133:$AN$368,MATCH(1,(DATA!$D$133:$D$368=B469)*(DATA!$E$133:$E$368=D469),0)),"n/a")</f>
        <v>2641195</v>
      </c>
      <c r="L469" s="77">
        <f t="array" ref="L469">IFERROR(INDEX(DATA!$AO$133:$AO$368,MATCH(1,(DATA!$D$133:$D$368=B469)*(DATA!$E$133:$E$368=D469),0)),"n/a")</f>
        <v>-1.2E-2</v>
      </c>
      <c r="R469" s="66"/>
      <c r="S469" s="66"/>
      <c r="T469" s="66"/>
      <c r="U469" s="66"/>
      <c r="V469" s="66"/>
      <c r="W469" s="66"/>
      <c r="X469" s="66"/>
      <c r="Y469" s="66"/>
    </row>
    <row r="470" spans="1:25" x14ac:dyDescent="0.2">
      <c r="A470" s="75" t="s">
        <v>19</v>
      </c>
      <c r="B470" s="66" t="s">
        <v>12</v>
      </c>
      <c r="C470" s="66" t="s">
        <v>25</v>
      </c>
      <c r="D470" s="66" t="s">
        <v>275</v>
      </c>
      <c r="E470" s="86">
        <f t="array" ref="E470">IFERROR(INDEX(DATA!$J$133:$J$368,MATCH(1,(DATA!$D$133:$D$368=B470)*(DATA!$E$133:$E$368=D470),0)),"n/a")</f>
        <v>680273</v>
      </c>
      <c r="F470" s="77">
        <f t="array" ref="F470">IFERROR(INDEX(DATA!$K$133:$K$368,MATCH(1,(DATA!$D$133:$D$368=B470)*(DATA!$E$133:$E$368=D470),0)),"n/a")</f>
        <v>0.115</v>
      </c>
      <c r="G470" s="86">
        <f t="array" ref="G470">IFERROR(INDEX(DATA!$T$133:$T$368,MATCH(1,(DATA!$D$133:$D$368=B470)*(DATA!$E$133:$E$368=D470),0)),"n/a")</f>
        <v>2294560</v>
      </c>
      <c r="H470" s="77">
        <f t="array" ref="H470">IFERROR(INDEX(DATA!$U$133:$U$368,MATCH(1,(DATA!$D$133:$D$368=B470)*(DATA!$E$133:$E$368=D470),0)),"n/a")</f>
        <v>9.1999999999999998E-2</v>
      </c>
      <c r="I470" s="86">
        <f t="array" ref="I470">IFERROR(INDEX(DATA!$AD$133:$AD$368,MATCH(1,(DATA!$D$133:$D$368=B470)*(DATA!$E$133:$E$368=D470),0)),"n/a")</f>
        <v>4252513</v>
      </c>
      <c r="J470" s="77">
        <f t="array" ref="J470">IFERROR(INDEX(DATA!$AE$133:$AE$368,MATCH(1,(DATA!$D$133:$D$368=B470)*(DATA!$E$133:$E$368=D470),0)),"n/a")</f>
        <v>8.5999999999999993E-2</v>
      </c>
      <c r="K470" s="86">
        <f t="array" ref="K470">IFERROR(INDEX(DATA!$AN$133:$AN$368,MATCH(1,(DATA!$D$133:$D$368=B470)*(DATA!$E$133:$E$368=D470),0)),"n/a")</f>
        <v>8081718</v>
      </c>
      <c r="L470" s="77">
        <f t="array" ref="L470">IFERROR(INDEX(DATA!$AO$133:$AO$368,MATCH(1,(DATA!$D$133:$D$368=B470)*(DATA!$E$133:$E$368=D470),0)),"n/a")</f>
        <v>5.0999999999999997E-2</v>
      </c>
      <c r="R470" s="66"/>
      <c r="S470" s="66"/>
      <c r="T470" s="66"/>
      <c r="U470" s="66"/>
      <c r="V470" s="66"/>
      <c r="W470" s="66"/>
      <c r="X470" s="66"/>
      <c r="Y470" s="66"/>
    </row>
    <row r="471" spans="1:25" x14ac:dyDescent="0.2">
      <c r="A471" s="75" t="s">
        <v>19</v>
      </c>
      <c r="B471" s="66" t="s">
        <v>12</v>
      </c>
      <c r="C471" s="66" t="s">
        <v>25</v>
      </c>
      <c r="D471" s="66" t="s">
        <v>276</v>
      </c>
      <c r="E471" s="86">
        <f t="array" ref="E471">IFERROR(INDEX(DATA!$J$133:$J$368,MATCH(1,(DATA!$D$133:$D$368=B471)*(DATA!$E$133:$E$368=D471),0)),"n/a")</f>
        <v>260614</v>
      </c>
      <c r="F471" s="77">
        <f t="array" ref="F471">IFERROR(INDEX(DATA!$K$133:$K$368,MATCH(1,(DATA!$D$133:$D$368=B471)*(DATA!$E$133:$E$368=D471),0)),"n/a")</f>
        <v>2.1999999999999999E-2</v>
      </c>
      <c r="G471" s="86">
        <f t="array" ref="G471">IFERROR(INDEX(DATA!$T$133:$T$368,MATCH(1,(DATA!$D$133:$D$368=B471)*(DATA!$E$133:$E$368=D471),0)),"n/a")</f>
        <v>777387</v>
      </c>
      <c r="H471" s="77">
        <f t="array" ref="H471">IFERROR(INDEX(DATA!$U$133:$U$368,MATCH(1,(DATA!$D$133:$D$368=B471)*(DATA!$E$133:$E$368=D471),0)),"n/a")</f>
        <v>-2E-3</v>
      </c>
      <c r="I471" s="86">
        <f t="array" ref="I471">IFERROR(INDEX(DATA!$AD$133:$AD$368,MATCH(1,(DATA!$D$133:$D$368=B471)*(DATA!$E$133:$E$368=D471),0)),"n/a")</f>
        <v>1458899</v>
      </c>
      <c r="J471" s="77">
        <f t="array" ref="J471">IFERROR(INDEX(DATA!$AE$133:$AE$368,MATCH(1,(DATA!$D$133:$D$368=B471)*(DATA!$E$133:$E$368=D471),0)),"n/a")</f>
        <v>8.9999999999999993E-3</v>
      </c>
      <c r="K471" s="86">
        <f t="array" ref="K471">IFERROR(INDEX(DATA!$AN$133:$AN$368,MATCH(1,(DATA!$D$133:$D$368=B471)*(DATA!$E$133:$E$368=D471),0)),"n/a")</f>
        <v>2910015</v>
      </c>
      <c r="L471" s="77">
        <f t="array" ref="L471">IFERROR(INDEX(DATA!$AO$133:$AO$368,MATCH(1,(DATA!$D$133:$D$368=B471)*(DATA!$E$133:$E$368=D471),0)),"n/a")</f>
        <v>1.7000000000000001E-2</v>
      </c>
      <c r="R471" s="66"/>
      <c r="S471" s="66"/>
      <c r="T471" s="66"/>
      <c r="U471" s="66"/>
      <c r="V471" s="66"/>
      <c r="W471" s="66"/>
      <c r="X471" s="66"/>
      <c r="Y471" s="66"/>
    </row>
    <row r="472" spans="1:25" x14ac:dyDescent="0.2">
      <c r="A472" s="75" t="s">
        <v>19</v>
      </c>
      <c r="B472" s="66" t="s">
        <v>12</v>
      </c>
      <c r="C472" s="66" t="s">
        <v>25</v>
      </c>
      <c r="D472" s="66" t="s">
        <v>277</v>
      </c>
      <c r="E472" s="86">
        <f t="array" ref="E472">IFERROR(INDEX(DATA!$J$133:$J$368,MATCH(1,(DATA!$D$133:$D$368=B472)*(DATA!$E$133:$E$368=D472),0)),"n/a")</f>
        <v>185376</v>
      </c>
      <c r="F472" s="77">
        <f t="array" ref="F472">IFERROR(INDEX(DATA!$K$133:$K$368,MATCH(1,(DATA!$D$133:$D$368=B472)*(DATA!$E$133:$E$368=D472),0)),"n/a")</f>
        <v>6.0000000000000001E-3</v>
      </c>
      <c r="G472" s="86">
        <f t="array" ref="G472">IFERROR(INDEX(DATA!$T$133:$T$368,MATCH(1,(DATA!$D$133:$D$368=B472)*(DATA!$E$133:$E$368=D472),0)),"n/a")</f>
        <v>551347</v>
      </c>
      <c r="H472" s="77">
        <f t="array" ref="H472">IFERROR(INDEX(DATA!$U$133:$U$368,MATCH(1,(DATA!$D$133:$D$368=B472)*(DATA!$E$133:$E$368=D472),0)),"n/a")</f>
        <v>-0.04</v>
      </c>
      <c r="I472" s="86">
        <f t="array" ref="I472">IFERROR(INDEX(DATA!$AD$133:$AD$368,MATCH(1,(DATA!$D$133:$D$368=B472)*(DATA!$E$133:$E$368=D472),0)),"n/a")</f>
        <v>1038416</v>
      </c>
      <c r="J472" s="77">
        <f t="array" ref="J472">IFERROR(INDEX(DATA!$AE$133:$AE$368,MATCH(1,(DATA!$D$133:$D$368=B472)*(DATA!$E$133:$E$368=D472),0)),"n/a")</f>
        <v>-8.7999999999999995E-2</v>
      </c>
      <c r="K472" s="86">
        <f t="array" ref="K472">IFERROR(INDEX(DATA!$AN$133:$AN$368,MATCH(1,(DATA!$D$133:$D$368=B472)*(DATA!$E$133:$E$368=D472),0)),"n/a")</f>
        <v>2145793</v>
      </c>
      <c r="L472" s="77">
        <f t="array" ref="L472">IFERROR(INDEX(DATA!$AO$133:$AO$368,MATCH(1,(DATA!$D$133:$D$368=B472)*(DATA!$E$133:$E$368=D472),0)),"n/a")</f>
        <v>-5.8000000000000003E-2</v>
      </c>
      <c r="R472" s="66"/>
      <c r="S472" s="66"/>
      <c r="T472" s="66"/>
      <c r="U472" s="66"/>
      <c r="V472" s="66"/>
      <c r="W472" s="66"/>
      <c r="X472" s="66"/>
      <c r="Y472" s="66"/>
    </row>
    <row r="473" spans="1:25" x14ac:dyDescent="0.2">
      <c r="A473" s="75" t="s">
        <v>19</v>
      </c>
      <c r="B473" s="66" t="s">
        <v>12</v>
      </c>
      <c r="C473" s="66" t="s">
        <v>25</v>
      </c>
      <c r="D473" s="66" t="s">
        <v>278</v>
      </c>
      <c r="E473" s="86">
        <f t="array" ref="E473">IFERROR(INDEX(DATA!$J$133:$J$368,MATCH(1,(DATA!$D$133:$D$368=B473)*(DATA!$E$133:$E$368=D473),0)),"n/a")</f>
        <v>681874</v>
      </c>
      <c r="F473" s="77">
        <f t="array" ref="F473">IFERROR(INDEX(DATA!$K$133:$K$368,MATCH(1,(DATA!$D$133:$D$368=B473)*(DATA!$E$133:$E$368=D473),0)),"n/a")</f>
        <v>7.0000000000000007E-2</v>
      </c>
      <c r="G473" s="86">
        <f t="array" ref="G473">IFERROR(INDEX(DATA!$T$133:$T$368,MATCH(1,(DATA!$D$133:$D$368=B473)*(DATA!$E$133:$E$368=D473),0)),"n/a")</f>
        <v>2075509</v>
      </c>
      <c r="H473" s="77">
        <f t="array" ref="H473">IFERROR(INDEX(DATA!$U$133:$U$368,MATCH(1,(DATA!$D$133:$D$368=B473)*(DATA!$E$133:$E$368=D473),0)),"n/a")</f>
        <v>9.0999999999999998E-2</v>
      </c>
      <c r="I473" s="86">
        <f t="array" ref="I473">IFERROR(INDEX(DATA!$AD$133:$AD$368,MATCH(1,(DATA!$D$133:$D$368=B473)*(DATA!$E$133:$E$368=D473),0)),"n/a")</f>
        <v>3816010</v>
      </c>
      <c r="J473" s="77">
        <f t="array" ref="J473">IFERROR(INDEX(DATA!$AE$133:$AE$368,MATCH(1,(DATA!$D$133:$D$368=B473)*(DATA!$E$133:$E$368=D473),0)),"n/a")</f>
        <v>6.0999999999999999E-2</v>
      </c>
      <c r="K473" s="86">
        <f t="array" ref="K473">IFERROR(INDEX(DATA!$AN$133:$AN$368,MATCH(1,(DATA!$D$133:$D$368=B473)*(DATA!$E$133:$E$368=D473),0)),"n/a")</f>
        <v>7321992</v>
      </c>
      <c r="L473" s="77">
        <f t="array" ref="L473">IFERROR(INDEX(DATA!$AO$133:$AO$368,MATCH(1,(DATA!$D$133:$D$368=B473)*(DATA!$E$133:$E$368=D473),0)),"n/a")</f>
        <v>3.1E-2</v>
      </c>
      <c r="R473" s="66"/>
      <c r="S473" s="66"/>
      <c r="T473" s="66"/>
      <c r="U473" s="66"/>
      <c r="V473" s="66"/>
      <c r="W473" s="66"/>
      <c r="X473" s="66"/>
      <c r="Y473" s="66"/>
    </row>
    <row r="474" spans="1:25" x14ac:dyDescent="0.2">
      <c r="A474" s="75" t="s">
        <v>19</v>
      </c>
      <c r="B474" s="66" t="s">
        <v>12</v>
      </c>
      <c r="C474" s="66" t="s">
        <v>25</v>
      </c>
      <c r="D474" s="66" t="s">
        <v>279</v>
      </c>
      <c r="E474" s="86">
        <f t="array" ref="E474">IFERROR(INDEX(DATA!$J$133:$J$368,MATCH(1,(DATA!$D$133:$D$368=B474)*(DATA!$E$133:$E$368=D474),0)),"n/a")</f>
        <v>254415</v>
      </c>
      <c r="F474" s="77">
        <f t="array" ref="F474">IFERROR(INDEX(DATA!$K$133:$K$368,MATCH(1,(DATA!$D$133:$D$368=B474)*(DATA!$E$133:$E$368=D474),0)),"n/a")</f>
        <v>4.7E-2</v>
      </c>
      <c r="G474" s="86">
        <f t="array" ref="G474">IFERROR(INDEX(DATA!$T$133:$T$368,MATCH(1,(DATA!$D$133:$D$368=B474)*(DATA!$E$133:$E$368=D474),0)),"n/a")</f>
        <v>742896</v>
      </c>
      <c r="H474" s="77">
        <f t="array" ref="H474">IFERROR(INDEX(DATA!$U$133:$U$368,MATCH(1,(DATA!$D$133:$D$368=B474)*(DATA!$E$133:$E$368=D474),0)),"n/a")</f>
        <v>0.22800000000000001</v>
      </c>
      <c r="I474" s="86">
        <f t="array" ref="I474">IFERROR(INDEX(DATA!$AD$133:$AD$368,MATCH(1,(DATA!$D$133:$D$368=B474)*(DATA!$E$133:$E$368=D474),0)),"n/a")</f>
        <v>1437689</v>
      </c>
      <c r="J474" s="77">
        <f t="array" ref="J474">IFERROR(INDEX(DATA!$AE$133:$AE$368,MATCH(1,(DATA!$D$133:$D$368=B474)*(DATA!$E$133:$E$368=D474),0)),"n/a")</f>
        <v>9.6000000000000002E-2</v>
      </c>
      <c r="K474" s="86">
        <f t="array" ref="K474">IFERROR(INDEX(DATA!$AN$133:$AN$368,MATCH(1,(DATA!$D$133:$D$368=B474)*(DATA!$E$133:$E$368=D474),0)),"n/a")</f>
        <v>2924461</v>
      </c>
      <c r="L474" s="77">
        <f t="array" ref="L474">IFERROR(INDEX(DATA!$AO$133:$AO$368,MATCH(1,(DATA!$D$133:$D$368=B474)*(DATA!$E$133:$E$368=D474),0)),"n/a")</f>
        <v>1.0999999999999999E-2</v>
      </c>
      <c r="R474" s="66"/>
      <c r="S474" s="66"/>
      <c r="T474" s="66"/>
      <c r="U474" s="66"/>
      <c r="V474" s="66"/>
      <c r="W474" s="66"/>
      <c r="X474" s="66"/>
      <c r="Y474" s="66"/>
    </row>
    <row r="475" spans="1:25" x14ac:dyDescent="0.2">
      <c r="A475" s="75" t="s">
        <v>19</v>
      </c>
      <c r="B475" s="66" t="s">
        <v>12</v>
      </c>
      <c r="C475" s="66" t="s">
        <v>25</v>
      </c>
      <c r="D475" s="66" t="s">
        <v>280</v>
      </c>
      <c r="E475" s="86">
        <f t="array" ref="E475">IFERROR(INDEX(DATA!$J$133:$J$368,MATCH(1,(DATA!$D$133:$D$368=B475)*(DATA!$E$133:$E$368=D475),0)),"n/a")</f>
        <v>181188</v>
      </c>
      <c r="F475" s="77">
        <f t="array" ref="F475">IFERROR(INDEX(DATA!$K$133:$K$368,MATCH(1,(DATA!$D$133:$D$368=B475)*(DATA!$E$133:$E$368=D475),0)),"n/a")</f>
        <v>-9.5000000000000001E-2</v>
      </c>
      <c r="G475" s="86">
        <f t="array" ref="G475">IFERROR(INDEX(DATA!$T$133:$T$368,MATCH(1,(DATA!$D$133:$D$368=B475)*(DATA!$E$133:$E$368=D475),0)),"n/a")</f>
        <v>685050</v>
      </c>
      <c r="H475" s="77">
        <f t="array" ref="H475">IFERROR(INDEX(DATA!$U$133:$U$368,MATCH(1,(DATA!$D$133:$D$368=B475)*(DATA!$E$133:$E$368=D475),0)),"n/a")</f>
        <v>2E-3</v>
      </c>
      <c r="I475" s="86">
        <f t="array" ref="I475">IFERROR(INDEX(DATA!$AD$133:$AD$368,MATCH(1,(DATA!$D$133:$D$368=B475)*(DATA!$E$133:$E$368=D475),0)),"n/a")</f>
        <v>1273107</v>
      </c>
      <c r="J475" s="77">
        <f t="array" ref="J475">IFERROR(INDEX(DATA!$AE$133:$AE$368,MATCH(1,(DATA!$D$133:$D$368=B475)*(DATA!$E$133:$E$368=D475),0)),"n/a")</f>
        <v>-9.9000000000000005E-2</v>
      </c>
      <c r="K475" s="86">
        <f t="array" ref="K475">IFERROR(INDEX(DATA!$AN$133:$AN$368,MATCH(1,(DATA!$D$133:$D$368=B475)*(DATA!$E$133:$E$368=D475),0)),"n/a")</f>
        <v>2374406</v>
      </c>
      <c r="L475" s="77">
        <f t="array" ref="L475">IFERROR(INDEX(DATA!$AO$133:$AO$368,MATCH(1,(DATA!$D$133:$D$368=B475)*(DATA!$E$133:$E$368=D475),0)),"n/a")</f>
        <v>-0.10299999999999999</v>
      </c>
      <c r="R475" s="66"/>
      <c r="S475" s="66"/>
      <c r="T475" s="66"/>
      <c r="U475" s="66"/>
      <c r="V475" s="66"/>
      <c r="W475" s="66"/>
      <c r="X475" s="66"/>
      <c r="Y475" s="66"/>
    </row>
    <row r="476" spans="1:25" x14ac:dyDescent="0.2">
      <c r="A476" s="75" t="s">
        <v>19</v>
      </c>
      <c r="B476" s="66" t="s">
        <v>12</v>
      </c>
      <c r="C476" s="66" t="s">
        <v>25</v>
      </c>
      <c r="D476" s="66" t="s">
        <v>281</v>
      </c>
      <c r="E476" s="86">
        <f t="array" ref="E476">IFERROR(INDEX(DATA!$J$133:$J$368,MATCH(1,(DATA!$D$133:$D$368=B476)*(DATA!$E$133:$E$368=D476),0)),"n/a")</f>
        <v>189427</v>
      </c>
      <c r="F476" s="77">
        <f t="array" ref="F476">IFERROR(INDEX(DATA!$K$133:$K$368,MATCH(1,(DATA!$D$133:$D$368=B476)*(DATA!$E$133:$E$368=D476),0)),"n/a")</f>
        <v>-2.1000000000000001E-2</v>
      </c>
      <c r="G476" s="86">
        <f t="array" ref="G476">IFERROR(INDEX(DATA!$T$133:$T$368,MATCH(1,(DATA!$D$133:$D$368=B476)*(DATA!$E$133:$E$368=D476),0)),"n/a")</f>
        <v>579687</v>
      </c>
      <c r="H476" s="77">
        <f t="array" ref="H476">IFERROR(INDEX(DATA!$U$133:$U$368,MATCH(1,(DATA!$D$133:$D$368=B476)*(DATA!$E$133:$E$368=D476),0)),"n/a")</f>
        <v>-2.3E-2</v>
      </c>
      <c r="I476" s="86">
        <f t="array" ref="I476">IFERROR(INDEX(DATA!$AD$133:$AD$368,MATCH(1,(DATA!$D$133:$D$368=B476)*(DATA!$E$133:$E$368=D476),0)),"n/a")</f>
        <v>1112992</v>
      </c>
      <c r="J476" s="77">
        <f t="array" ref="J476">IFERROR(INDEX(DATA!$AE$133:$AE$368,MATCH(1,(DATA!$D$133:$D$368=B476)*(DATA!$E$133:$E$368=D476),0)),"n/a")</f>
        <v>-6.5000000000000002E-2</v>
      </c>
      <c r="K476" s="86">
        <f t="array" ref="K476">IFERROR(INDEX(DATA!$AN$133:$AN$368,MATCH(1,(DATA!$D$133:$D$368=B476)*(DATA!$E$133:$E$368=D476),0)),"n/a")</f>
        <v>2249803</v>
      </c>
      <c r="L476" s="77">
        <f t="array" ref="L476">IFERROR(INDEX(DATA!$AO$133:$AO$368,MATCH(1,(DATA!$D$133:$D$368=B476)*(DATA!$E$133:$E$368=D476),0)),"n/a")</f>
        <v>-7.0000000000000007E-2</v>
      </c>
      <c r="R476" s="66"/>
      <c r="S476" s="66"/>
      <c r="T476" s="66"/>
      <c r="U476" s="66"/>
      <c r="V476" s="66"/>
      <c r="W476" s="66"/>
      <c r="X476" s="66"/>
      <c r="Y476" s="66"/>
    </row>
    <row r="477" spans="1:25" x14ac:dyDescent="0.2">
      <c r="A477" s="75" t="s">
        <v>19</v>
      </c>
      <c r="B477" s="66" t="s">
        <v>12</v>
      </c>
      <c r="C477" s="66" t="s">
        <v>25</v>
      </c>
      <c r="D477" s="66" t="s">
        <v>282</v>
      </c>
      <c r="E477" s="86">
        <f t="array" ref="E477">IFERROR(INDEX(DATA!$J$133:$J$368,MATCH(1,(DATA!$D$133:$D$368=B477)*(DATA!$E$133:$E$368=D477),0)),"n/a")</f>
        <v>421064</v>
      </c>
      <c r="F477" s="77">
        <f t="array" ref="F477">IFERROR(INDEX(DATA!$K$133:$K$368,MATCH(1,(DATA!$D$133:$D$368=B477)*(DATA!$E$133:$E$368=D477),0)),"n/a")</f>
        <v>-5.7000000000000002E-2</v>
      </c>
      <c r="G477" s="86">
        <f t="array" ref="G477">IFERROR(INDEX(DATA!$T$133:$T$368,MATCH(1,(DATA!$D$133:$D$368=B477)*(DATA!$E$133:$E$368=D477),0)),"n/a")</f>
        <v>1301497</v>
      </c>
      <c r="H477" s="77">
        <f t="array" ref="H477">IFERROR(INDEX(DATA!$U$133:$U$368,MATCH(1,(DATA!$D$133:$D$368=B477)*(DATA!$E$133:$E$368=D477),0)),"n/a")</f>
        <v>-3.0000000000000001E-3</v>
      </c>
      <c r="I477" s="86">
        <f t="array" ref="I477">IFERROR(INDEX(DATA!$AD$133:$AD$368,MATCH(1,(DATA!$D$133:$D$368=B477)*(DATA!$E$133:$E$368=D477),0)),"n/a")</f>
        <v>2538818</v>
      </c>
      <c r="J477" s="77">
        <f t="array" ref="J477">IFERROR(INDEX(DATA!$AE$133:$AE$368,MATCH(1,(DATA!$D$133:$D$368=B477)*(DATA!$E$133:$E$368=D477),0)),"n/a")</f>
        <v>-4.7E-2</v>
      </c>
      <c r="K477" s="86">
        <f t="array" ref="K477">IFERROR(INDEX(DATA!$AN$133:$AN$368,MATCH(1,(DATA!$D$133:$D$368=B477)*(DATA!$E$133:$E$368=D477),0)),"n/a")</f>
        <v>5182860</v>
      </c>
      <c r="L477" s="77">
        <f t="array" ref="L477">IFERROR(INDEX(DATA!$AO$133:$AO$368,MATCH(1,(DATA!$D$133:$D$368=B477)*(DATA!$E$133:$E$368=D477),0)),"n/a")</f>
        <v>-4.9000000000000002E-2</v>
      </c>
      <c r="R477" s="66"/>
      <c r="S477" s="66"/>
      <c r="T477" s="66"/>
      <c r="U477" s="66"/>
      <c r="V477" s="66"/>
      <c r="W477" s="66"/>
      <c r="X477" s="66"/>
      <c r="Y477" s="66"/>
    </row>
    <row r="478" spans="1:25" x14ac:dyDescent="0.2">
      <c r="A478" s="75" t="s">
        <v>19</v>
      </c>
      <c r="B478" s="66" t="s">
        <v>12</v>
      </c>
      <c r="C478" s="66" t="s">
        <v>25</v>
      </c>
      <c r="D478" s="66" t="s">
        <v>283</v>
      </c>
      <c r="E478" s="86">
        <f t="array" ref="E478">IFERROR(INDEX(DATA!$J$133:$J$368,MATCH(1,(DATA!$D$133:$D$368=B478)*(DATA!$E$133:$E$368=D478),0)),"n/a")</f>
        <v>411528</v>
      </c>
      <c r="F478" s="77">
        <f t="array" ref="F478">IFERROR(INDEX(DATA!$K$133:$K$368,MATCH(1,(DATA!$D$133:$D$368=B478)*(DATA!$E$133:$E$368=D478),0)),"n/a")</f>
        <v>-0.124</v>
      </c>
      <c r="G478" s="86">
        <f t="array" ref="G478">IFERROR(INDEX(DATA!$T$133:$T$368,MATCH(1,(DATA!$D$133:$D$368=B478)*(DATA!$E$133:$E$368=D478),0)),"n/a")</f>
        <v>1329127</v>
      </c>
      <c r="H478" s="77">
        <f t="array" ref="H478">IFERROR(INDEX(DATA!$U$133:$U$368,MATCH(1,(DATA!$D$133:$D$368=B478)*(DATA!$E$133:$E$368=D478),0)),"n/a")</f>
        <v>-2.4E-2</v>
      </c>
      <c r="I478" s="86">
        <f t="array" ref="I478">IFERROR(INDEX(DATA!$AD$133:$AD$368,MATCH(1,(DATA!$D$133:$D$368=B478)*(DATA!$E$133:$E$368=D478),0)),"n/a")</f>
        <v>2560543</v>
      </c>
      <c r="J478" s="77">
        <f t="array" ref="J478">IFERROR(INDEX(DATA!$AE$133:$AE$368,MATCH(1,(DATA!$D$133:$D$368=B478)*(DATA!$E$133:$E$368=D478),0)),"n/a")</f>
        <v>-5.8999999999999997E-2</v>
      </c>
      <c r="K478" s="86">
        <f t="array" ref="K478">IFERROR(INDEX(DATA!$AN$133:$AN$368,MATCH(1,(DATA!$D$133:$D$368=B478)*(DATA!$E$133:$E$368=D478),0)),"n/a")</f>
        <v>5312303</v>
      </c>
      <c r="L478" s="77">
        <f t="array" ref="L478">IFERROR(INDEX(DATA!$AO$133:$AO$368,MATCH(1,(DATA!$D$133:$D$368=B478)*(DATA!$E$133:$E$368=D478),0)),"n/a")</f>
        <v>-3.4000000000000002E-2</v>
      </c>
      <c r="R478" s="66"/>
      <c r="S478" s="66"/>
      <c r="T478" s="66"/>
      <c r="U478" s="66"/>
      <c r="V478" s="66"/>
      <c r="W478" s="66"/>
      <c r="X478" s="66"/>
      <c r="Y478" s="66"/>
    </row>
    <row r="479" spans="1:25" x14ac:dyDescent="0.2">
      <c r="A479" s="75" t="s">
        <v>19</v>
      </c>
      <c r="B479" s="66" t="s">
        <v>12</v>
      </c>
      <c r="C479" s="66" t="s">
        <v>25</v>
      </c>
      <c r="D479" s="66" t="s">
        <v>284</v>
      </c>
      <c r="E479" s="86">
        <f t="array" ref="E479">IFERROR(INDEX(DATA!$J$133:$J$368,MATCH(1,(DATA!$D$133:$D$368=B479)*(DATA!$E$133:$E$368=D479),0)),"n/a")</f>
        <v>483351</v>
      </c>
      <c r="F479" s="77">
        <f t="array" ref="F479">IFERROR(INDEX(DATA!$K$133:$K$368,MATCH(1,(DATA!$D$133:$D$368=B479)*(DATA!$E$133:$E$368=D479),0)),"n/a")</f>
        <v>0.09</v>
      </c>
      <c r="G479" s="86">
        <f t="array" ref="G479">IFERROR(INDEX(DATA!$T$133:$T$368,MATCH(1,(DATA!$D$133:$D$368=B479)*(DATA!$E$133:$E$368=D479),0)),"n/a")</f>
        <v>1406510</v>
      </c>
      <c r="H479" s="77">
        <f t="array" ref="H479">IFERROR(INDEX(DATA!$U$133:$U$368,MATCH(1,(DATA!$D$133:$D$368=B479)*(DATA!$E$133:$E$368=D479),0)),"n/a")</f>
        <v>2.9000000000000001E-2</v>
      </c>
      <c r="I479" s="86">
        <f t="array" ref="I479">IFERROR(INDEX(DATA!$AD$133:$AD$368,MATCH(1,(DATA!$D$133:$D$368=B479)*(DATA!$E$133:$E$368=D479),0)),"n/a")</f>
        <v>2676928</v>
      </c>
      <c r="J479" s="77">
        <f t="array" ref="J479">IFERROR(INDEX(DATA!$AE$133:$AE$368,MATCH(1,(DATA!$D$133:$D$368=B479)*(DATA!$E$133:$E$368=D479),0)),"n/a")</f>
        <v>3.0000000000000001E-3</v>
      </c>
      <c r="K479" s="86">
        <f t="array" ref="K479">IFERROR(INDEX(DATA!$AN$133:$AN$368,MATCH(1,(DATA!$D$133:$D$368=B479)*(DATA!$E$133:$E$368=D479),0)),"n/a")</f>
        <v>5394692</v>
      </c>
      <c r="L479" s="77">
        <f t="array" ref="L479">IFERROR(INDEX(DATA!$AO$133:$AO$368,MATCH(1,(DATA!$D$133:$D$368=B479)*(DATA!$E$133:$E$368=D479),0)),"n/a")</f>
        <v>5.0000000000000001E-3</v>
      </c>
      <c r="R479" s="66"/>
      <c r="S479" s="66"/>
      <c r="T479" s="66"/>
      <c r="U479" s="66"/>
      <c r="V479" s="66"/>
      <c r="W479" s="66"/>
      <c r="X479" s="66"/>
      <c r="Y479" s="66"/>
    </row>
    <row r="480" spans="1:25" x14ac:dyDescent="0.2">
      <c r="A480" s="75" t="s">
        <v>19</v>
      </c>
      <c r="B480" s="66" t="s">
        <v>12</v>
      </c>
      <c r="C480" s="66" t="s">
        <v>25</v>
      </c>
      <c r="D480" s="66" t="s">
        <v>285</v>
      </c>
      <c r="E480" s="86">
        <f t="array" ref="E480">IFERROR(INDEX(DATA!$J$133:$J$368,MATCH(1,(DATA!$D$133:$D$368=B480)*(DATA!$E$133:$E$368=D480),0)),"n/a")</f>
        <v>251586</v>
      </c>
      <c r="F480" s="77">
        <f t="array" ref="F480">IFERROR(INDEX(DATA!$K$133:$K$368,MATCH(1,(DATA!$D$133:$D$368=B480)*(DATA!$E$133:$E$368=D480),0)),"n/a")</f>
        <v>-4.1000000000000002E-2</v>
      </c>
      <c r="G480" s="86">
        <f t="array" ref="G480">IFERROR(INDEX(DATA!$T$133:$T$368,MATCH(1,(DATA!$D$133:$D$368=B480)*(DATA!$E$133:$E$368=D480),0)),"n/a")</f>
        <v>720748</v>
      </c>
      <c r="H480" s="77">
        <f t="array" ref="H480">IFERROR(INDEX(DATA!$U$133:$U$368,MATCH(1,(DATA!$D$133:$D$368=B480)*(DATA!$E$133:$E$368=D480),0)),"n/a")</f>
        <v>-8.2000000000000003E-2</v>
      </c>
      <c r="I480" s="86">
        <f t="array" ref="I480">IFERROR(INDEX(DATA!$AD$133:$AD$368,MATCH(1,(DATA!$D$133:$D$368=B480)*(DATA!$E$133:$E$368=D480),0)),"n/a")</f>
        <v>1395519</v>
      </c>
      <c r="J480" s="77">
        <f t="array" ref="J480">IFERROR(INDEX(DATA!$AE$133:$AE$368,MATCH(1,(DATA!$D$133:$D$368=B480)*(DATA!$E$133:$E$368=D480),0)),"n/a")</f>
        <v>-4.4999999999999998E-2</v>
      </c>
      <c r="K480" s="86">
        <f t="array" ref="K480">IFERROR(INDEX(DATA!$AN$133:$AN$368,MATCH(1,(DATA!$D$133:$D$368=B480)*(DATA!$E$133:$E$368=D480),0)),"n/a")</f>
        <v>2870571</v>
      </c>
      <c r="L480" s="77">
        <f t="array" ref="L480">IFERROR(INDEX(DATA!$AO$133:$AO$368,MATCH(1,(DATA!$D$133:$D$368=B480)*(DATA!$E$133:$E$368=D480),0)),"n/a")</f>
        <v>-1.7000000000000001E-2</v>
      </c>
      <c r="R480" s="66"/>
      <c r="S480" s="66"/>
      <c r="T480" s="66"/>
      <c r="U480" s="66"/>
      <c r="V480" s="66"/>
      <c r="W480" s="66"/>
      <c r="X480" s="66"/>
      <c r="Y480" s="66"/>
    </row>
    <row r="481" spans="1:25" x14ac:dyDescent="0.2">
      <c r="A481" s="75" t="s">
        <v>19</v>
      </c>
      <c r="B481" s="66" t="s">
        <v>12</v>
      </c>
      <c r="C481" s="66" t="s">
        <v>25</v>
      </c>
      <c r="D481" s="66" t="s">
        <v>286</v>
      </c>
      <c r="E481" s="86">
        <f t="array" ref="E481">IFERROR(INDEX(DATA!$J$133:$J$368,MATCH(1,(DATA!$D$133:$D$368=B481)*(DATA!$E$133:$E$368=D481),0)),"n/a")</f>
        <v>331286</v>
      </c>
      <c r="F481" s="77">
        <f t="array" ref="F481">IFERROR(INDEX(DATA!$K$133:$K$368,MATCH(1,(DATA!$D$133:$D$368=B481)*(DATA!$E$133:$E$368=D481),0)),"n/a")</f>
        <v>0.189</v>
      </c>
      <c r="G481" s="86">
        <f t="array" ref="G481">IFERROR(INDEX(DATA!$T$133:$T$368,MATCH(1,(DATA!$D$133:$D$368=B481)*(DATA!$E$133:$E$368=D481),0)),"n/a")</f>
        <v>1037388</v>
      </c>
      <c r="H481" s="77">
        <f t="array" ref="H481">IFERROR(INDEX(DATA!$U$133:$U$368,MATCH(1,(DATA!$D$133:$D$368=B481)*(DATA!$E$133:$E$368=D481),0)),"n/a")</f>
        <v>9.7000000000000003E-2</v>
      </c>
      <c r="I481" s="86">
        <f t="array" ref="I481">IFERROR(INDEX(DATA!$AD$133:$AD$368,MATCH(1,(DATA!$D$133:$D$368=B481)*(DATA!$E$133:$E$368=D481),0)),"n/a")</f>
        <v>1921163</v>
      </c>
      <c r="J481" s="77">
        <f t="array" ref="J481">IFERROR(INDEX(DATA!$AE$133:$AE$368,MATCH(1,(DATA!$D$133:$D$368=B481)*(DATA!$E$133:$E$368=D481),0)),"n/a")</f>
        <v>7.8E-2</v>
      </c>
      <c r="K481" s="86">
        <f t="array" ref="K481">IFERROR(INDEX(DATA!$AN$133:$AN$368,MATCH(1,(DATA!$D$133:$D$368=B481)*(DATA!$E$133:$E$368=D481),0)),"n/a")</f>
        <v>3781187</v>
      </c>
      <c r="L481" s="77">
        <f t="array" ref="L481">IFERROR(INDEX(DATA!$AO$133:$AO$368,MATCH(1,(DATA!$D$133:$D$368=B481)*(DATA!$E$133:$E$368=D481),0)),"n/a")</f>
        <v>6.0000000000000001E-3</v>
      </c>
      <c r="R481" s="66"/>
      <c r="S481" s="66"/>
      <c r="T481" s="66"/>
      <c r="U481" s="66"/>
      <c r="V481" s="66"/>
      <c r="W481" s="66"/>
      <c r="X481" s="66"/>
      <c r="Y481" s="66"/>
    </row>
    <row r="482" spans="1:25" x14ac:dyDescent="0.2">
      <c r="A482" s="75" t="s">
        <v>19</v>
      </c>
      <c r="B482" s="66" t="s">
        <v>12</v>
      </c>
      <c r="C482" s="66" t="s">
        <v>25</v>
      </c>
      <c r="D482" s="66" t="s">
        <v>287</v>
      </c>
      <c r="E482" s="86">
        <f t="array" ref="E482">IFERROR(INDEX(DATA!$J$133:$J$368,MATCH(1,(DATA!$D$133:$D$368=B482)*(DATA!$E$133:$E$368=D482),0)),"n/a")</f>
        <v>399572</v>
      </c>
      <c r="F482" s="77">
        <f t="array" ref="F482">IFERROR(INDEX(DATA!$K$133:$K$368,MATCH(1,(DATA!$D$133:$D$368=B482)*(DATA!$E$133:$E$368=D482),0)),"n/a")</f>
        <v>0.114</v>
      </c>
      <c r="G482" s="86">
        <f t="array" ref="G482">IFERROR(INDEX(DATA!$T$133:$T$368,MATCH(1,(DATA!$D$133:$D$368=B482)*(DATA!$E$133:$E$368=D482),0)),"n/a")</f>
        <v>1341322</v>
      </c>
      <c r="H482" s="77">
        <f t="array" ref="H482">IFERROR(INDEX(DATA!$U$133:$U$368,MATCH(1,(DATA!$D$133:$D$368=B482)*(DATA!$E$133:$E$368=D482),0)),"n/a")</f>
        <v>6.8000000000000005E-2</v>
      </c>
      <c r="I482" s="86">
        <f t="array" ref="I482">IFERROR(INDEX(DATA!$AD$133:$AD$368,MATCH(1,(DATA!$D$133:$D$368=B482)*(DATA!$E$133:$E$368=D482),0)),"n/a")</f>
        <v>2383174</v>
      </c>
      <c r="J482" s="77">
        <f t="array" ref="J482">IFERROR(INDEX(DATA!$AE$133:$AE$368,MATCH(1,(DATA!$D$133:$D$368=B482)*(DATA!$E$133:$E$368=D482),0)),"n/a")</f>
        <v>5.6000000000000001E-2</v>
      </c>
      <c r="K482" s="86">
        <f t="array" ref="K482">IFERROR(INDEX(DATA!$AN$133:$AN$368,MATCH(1,(DATA!$D$133:$D$368=B482)*(DATA!$E$133:$E$368=D482),0)),"n/a")</f>
        <v>4526515</v>
      </c>
      <c r="L482" s="77">
        <f t="array" ref="L482">IFERROR(INDEX(DATA!$AO$133:$AO$368,MATCH(1,(DATA!$D$133:$D$368=B482)*(DATA!$E$133:$E$368=D482),0)),"n/a")</f>
        <v>2.1000000000000001E-2</v>
      </c>
      <c r="R482" s="66"/>
      <c r="S482" s="66"/>
      <c r="T482" s="66"/>
      <c r="U482" s="66"/>
      <c r="V482" s="66"/>
      <c r="W482" s="66"/>
      <c r="X482" s="66"/>
      <c r="Y482" s="66"/>
    </row>
    <row r="483" spans="1:25" x14ac:dyDescent="0.2">
      <c r="A483" s="75" t="s">
        <v>19</v>
      </c>
      <c r="B483" s="66" t="s">
        <v>12</v>
      </c>
      <c r="C483" s="66" t="s">
        <v>25</v>
      </c>
      <c r="D483" s="66" t="s">
        <v>288</v>
      </c>
      <c r="E483" s="86">
        <f t="array" ref="E483">IFERROR(INDEX(DATA!$J$133:$J$368,MATCH(1,(DATA!$D$133:$D$368=B483)*(DATA!$E$133:$E$368=D483),0)),"n/a")</f>
        <v>363697</v>
      </c>
      <c r="F483" s="77">
        <f t="array" ref="F483">IFERROR(INDEX(DATA!$K$133:$K$368,MATCH(1,(DATA!$D$133:$D$368=B483)*(DATA!$E$133:$E$368=D483),0)),"n/a")</f>
        <v>-5.7000000000000002E-2</v>
      </c>
      <c r="G483" s="86">
        <f t="array" ref="G483">IFERROR(INDEX(DATA!$T$133:$T$368,MATCH(1,(DATA!$D$133:$D$368=B483)*(DATA!$E$133:$E$368=D483),0)),"n/a")</f>
        <v>1107221</v>
      </c>
      <c r="H483" s="77">
        <f t="array" ref="H483">IFERROR(INDEX(DATA!$U$133:$U$368,MATCH(1,(DATA!$D$133:$D$368=B483)*(DATA!$E$133:$E$368=D483),0)),"n/a")</f>
        <v>3.2000000000000001E-2</v>
      </c>
      <c r="I483" s="86">
        <f t="array" ref="I483">IFERROR(INDEX(DATA!$AD$133:$AD$368,MATCH(1,(DATA!$D$133:$D$368=B483)*(DATA!$E$133:$E$368=D483),0)),"n/a")</f>
        <v>2211748</v>
      </c>
      <c r="J483" s="77">
        <f t="array" ref="J483">IFERROR(INDEX(DATA!$AE$133:$AE$368,MATCH(1,(DATA!$D$133:$D$368=B483)*(DATA!$E$133:$E$368=D483),0)),"n/a")</f>
        <v>-0.01</v>
      </c>
      <c r="K483" s="86">
        <f t="array" ref="K483">IFERROR(INDEX(DATA!$AN$133:$AN$368,MATCH(1,(DATA!$D$133:$D$368=B483)*(DATA!$E$133:$E$368=D483),0)),"n/a")</f>
        <v>4497270</v>
      </c>
      <c r="L483" s="77">
        <f t="array" ref="L483">IFERROR(INDEX(DATA!$AO$133:$AO$368,MATCH(1,(DATA!$D$133:$D$368=B483)*(DATA!$E$133:$E$368=D483),0)),"n/a")</f>
        <v>-1.6E-2</v>
      </c>
      <c r="R483" s="66"/>
      <c r="S483" s="66"/>
      <c r="T483" s="66"/>
      <c r="U483" s="66"/>
      <c r="V483" s="66"/>
      <c r="W483" s="66"/>
      <c r="X483" s="66"/>
      <c r="Y483" s="66"/>
    </row>
    <row r="484" spans="1:25" x14ac:dyDescent="0.2">
      <c r="A484" s="75" t="s">
        <v>19</v>
      </c>
      <c r="B484" s="66" t="s">
        <v>12</v>
      </c>
      <c r="C484" s="66" t="s">
        <v>25</v>
      </c>
      <c r="D484" s="66" t="s">
        <v>289</v>
      </c>
      <c r="E484" s="86">
        <f t="array" ref="E484">IFERROR(INDEX(DATA!$J$133:$J$368,MATCH(1,(DATA!$D$133:$D$368=B484)*(DATA!$E$133:$E$368=D484),0)),"n/a")</f>
        <v>175442</v>
      </c>
      <c r="F484" s="77">
        <f t="array" ref="F484">IFERROR(INDEX(DATA!$K$133:$K$368,MATCH(1,(DATA!$D$133:$D$368=B484)*(DATA!$E$133:$E$368=D484),0)),"n/a")</f>
        <v>1.9E-2</v>
      </c>
      <c r="G484" s="86">
        <f t="array" ref="G484">IFERROR(INDEX(DATA!$T$133:$T$368,MATCH(1,(DATA!$D$133:$D$368=B484)*(DATA!$E$133:$E$368=D484),0)),"n/a")</f>
        <v>510390</v>
      </c>
      <c r="H484" s="77">
        <f t="array" ref="H484">IFERROR(INDEX(DATA!$U$133:$U$368,MATCH(1,(DATA!$D$133:$D$368=B484)*(DATA!$E$133:$E$368=D484),0)),"n/a")</f>
        <v>6.6000000000000003E-2</v>
      </c>
      <c r="I484" s="86">
        <f t="array" ref="I484">IFERROR(INDEX(DATA!$AD$133:$AD$368,MATCH(1,(DATA!$D$133:$D$368=B484)*(DATA!$E$133:$E$368=D484),0)),"n/a")</f>
        <v>993581</v>
      </c>
      <c r="J484" s="77">
        <f t="array" ref="J484">IFERROR(INDEX(DATA!$AE$133:$AE$368,MATCH(1,(DATA!$D$133:$D$368=B484)*(DATA!$E$133:$E$368=D484),0)),"n/a")</f>
        <v>1.0999999999999999E-2</v>
      </c>
      <c r="K484" s="86">
        <f t="array" ref="K484">IFERROR(INDEX(DATA!$AN$133:$AN$368,MATCH(1,(DATA!$D$133:$D$368=B484)*(DATA!$E$133:$E$368=D484),0)),"n/a")</f>
        <v>2060685</v>
      </c>
      <c r="L484" s="77">
        <f t="array" ref="L484">IFERROR(INDEX(DATA!$AO$133:$AO$368,MATCH(1,(DATA!$D$133:$D$368=B484)*(DATA!$E$133:$E$368=D484),0)),"n/a")</f>
        <v>-2.8000000000000001E-2</v>
      </c>
      <c r="R484" s="66"/>
      <c r="S484" s="66"/>
      <c r="T484" s="66"/>
      <c r="U484" s="66"/>
      <c r="V484" s="66"/>
      <c r="W484" s="66"/>
      <c r="X484" s="66"/>
      <c r="Y484" s="66"/>
    </row>
    <row r="485" spans="1:25" x14ac:dyDescent="0.2">
      <c r="A485" s="75" t="s">
        <v>19</v>
      </c>
      <c r="B485" s="66" t="s">
        <v>12</v>
      </c>
      <c r="C485" s="66" t="s">
        <v>25</v>
      </c>
      <c r="D485" s="66" t="s">
        <v>290</v>
      </c>
      <c r="E485" s="86">
        <f t="array" ref="E485">IFERROR(INDEX(DATA!$J$133:$J$368,MATCH(1,(DATA!$D$133:$D$368=B485)*(DATA!$E$133:$E$368=D485),0)),"n/a")</f>
        <v>152040</v>
      </c>
      <c r="F485" s="77">
        <f t="array" ref="F485">IFERROR(INDEX(DATA!$K$133:$K$368,MATCH(1,(DATA!$D$133:$D$368=B485)*(DATA!$E$133:$E$368=D485),0)),"n/a")</f>
        <v>-7.1999999999999995E-2</v>
      </c>
      <c r="G485" s="86">
        <f t="array" ref="G485">IFERROR(INDEX(DATA!$T$133:$T$368,MATCH(1,(DATA!$D$133:$D$368=B485)*(DATA!$E$133:$E$368=D485),0)),"n/a")</f>
        <v>460669</v>
      </c>
      <c r="H485" s="77">
        <f t="array" ref="H485">IFERROR(INDEX(DATA!$U$133:$U$368,MATCH(1,(DATA!$D$133:$D$368=B485)*(DATA!$E$133:$E$368=D485),0)),"n/a")</f>
        <v>-1.0999999999999999E-2</v>
      </c>
      <c r="I485" s="86">
        <f t="array" ref="I485">IFERROR(INDEX(DATA!$AD$133:$AD$368,MATCH(1,(DATA!$D$133:$D$368=B485)*(DATA!$E$133:$E$368=D485),0)),"n/a")</f>
        <v>895045</v>
      </c>
      <c r="J485" s="77">
        <f t="array" ref="J485">IFERROR(INDEX(DATA!$AE$133:$AE$368,MATCH(1,(DATA!$D$133:$D$368=B485)*(DATA!$E$133:$E$368=D485),0)),"n/a")</f>
        <v>-2.3E-2</v>
      </c>
      <c r="K485" s="86">
        <f t="array" ref="K485">IFERROR(INDEX(DATA!$AN$133:$AN$368,MATCH(1,(DATA!$D$133:$D$368=B485)*(DATA!$E$133:$E$368=D485),0)),"n/a")</f>
        <v>1809777</v>
      </c>
      <c r="L485" s="77">
        <f t="array" ref="L485">IFERROR(INDEX(DATA!$AO$133:$AO$368,MATCH(1,(DATA!$D$133:$D$368=B485)*(DATA!$E$133:$E$368=D485),0)),"n/a")</f>
        <v>-2E-3</v>
      </c>
      <c r="R485" s="66"/>
      <c r="S485" s="66"/>
      <c r="T485" s="66"/>
      <c r="U485" s="66"/>
      <c r="V485" s="66"/>
      <c r="W485" s="66"/>
      <c r="X485" s="66"/>
      <c r="Y485" s="66"/>
    </row>
    <row r="486" spans="1:25" x14ac:dyDescent="0.2">
      <c r="A486" s="75" t="s">
        <v>19</v>
      </c>
      <c r="B486" s="66" t="s">
        <v>12</v>
      </c>
      <c r="C486" s="66" t="s">
        <v>25</v>
      </c>
      <c r="D486" s="66" t="s">
        <v>291</v>
      </c>
      <c r="E486" s="86">
        <f t="array" ref="E486">IFERROR(INDEX(DATA!$J$133:$J$368,MATCH(1,(DATA!$D$133:$D$368=B486)*(DATA!$E$133:$E$368=D486),0)),"n/a")</f>
        <v>150732</v>
      </c>
      <c r="F486" s="77">
        <f t="array" ref="F486">IFERROR(INDEX(DATA!$K$133:$K$368,MATCH(1,(DATA!$D$133:$D$368=B486)*(DATA!$E$133:$E$368=D486),0)),"n/a")</f>
        <v>-2.1999999999999999E-2</v>
      </c>
      <c r="G486" s="86">
        <f t="array" ref="G486">IFERROR(INDEX(DATA!$T$133:$T$368,MATCH(1,(DATA!$D$133:$D$368=B486)*(DATA!$E$133:$E$368=D486),0)),"n/a")</f>
        <v>496535</v>
      </c>
      <c r="H486" s="77">
        <f t="array" ref="H486">IFERROR(INDEX(DATA!$U$133:$U$368,MATCH(1,(DATA!$D$133:$D$368=B486)*(DATA!$E$133:$E$368=D486),0)),"n/a")</f>
        <v>0.02</v>
      </c>
      <c r="I486" s="86">
        <f t="array" ref="I486">IFERROR(INDEX(DATA!$AD$133:$AD$368,MATCH(1,(DATA!$D$133:$D$368=B486)*(DATA!$E$133:$E$368=D486),0)),"n/a")</f>
        <v>957785</v>
      </c>
      <c r="J486" s="77">
        <f t="array" ref="J486">IFERROR(INDEX(DATA!$AE$133:$AE$368,MATCH(1,(DATA!$D$133:$D$368=B486)*(DATA!$E$133:$E$368=D486),0)),"n/a")</f>
        <v>3.2000000000000001E-2</v>
      </c>
      <c r="K486" s="86">
        <f t="array" ref="K486">IFERROR(INDEX(DATA!$AN$133:$AN$368,MATCH(1,(DATA!$D$133:$D$368=B486)*(DATA!$E$133:$E$368=D486),0)),"n/a")</f>
        <v>1901357</v>
      </c>
      <c r="L486" s="77">
        <f t="array" ref="L486">IFERROR(INDEX(DATA!$AO$133:$AO$368,MATCH(1,(DATA!$D$133:$D$368=B486)*(DATA!$E$133:$E$368=D486),0)),"n/a")</f>
        <v>2.5999999999999999E-2</v>
      </c>
      <c r="R486" s="66"/>
      <c r="S486" s="66"/>
      <c r="T486" s="66"/>
      <c r="U486" s="66"/>
      <c r="V486" s="66"/>
      <c r="W486" s="66"/>
      <c r="X486" s="66"/>
      <c r="Y486" s="66"/>
    </row>
    <row r="487" spans="1:25" x14ac:dyDescent="0.2">
      <c r="A487" s="75" t="s">
        <v>19</v>
      </c>
      <c r="B487" s="66" t="s">
        <v>12</v>
      </c>
      <c r="C487" s="66" t="s">
        <v>25</v>
      </c>
      <c r="D487" s="66" t="s">
        <v>292</v>
      </c>
      <c r="E487" s="86">
        <f t="array" ref="E487">IFERROR(INDEX(DATA!$J$133:$J$368,MATCH(1,(DATA!$D$133:$D$368=B487)*(DATA!$E$133:$E$368=D487),0)),"n/a")</f>
        <v>1182708</v>
      </c>
      <c r="F487" s="77">
        <f t="array" ref="F487">IFERROR(INDEX(DATA!$K$133:$K$368,MATCH(1,(DATA!$D$133:$D$368=B487)*(DATA!$E$133:$E$368=D487),0)),"n/a")</f>
        <v>-0.03</v>
      </c>
      <c r="G487" s="86">
        <f t="array" ref="G487">IFERROR(INDEX(DATA!$T$133:$T$368,MATCH(1,(DATA!$D$133:$D$368=B487)*(DATA!$E$133:$E$368=D487),0)),"n/a")</f>
        <v>3886650</v>
      </c>
      <c r="H487" s="77">
        <f t="array" ref="H487">IFERROR(INDEX(DATA!$U$133:$U$368,MATCH(1,(DATA!$D$133:$D$368=B487)*(DATA!$E$133:$E$368=D487),0)),"n/a")</f>
        <v>8.0000000000000002E-3</v>
      </c>
      <c r="I487" s="86">
        <f t="array" ref="I487">IFERROR(INDEX(DATA!$AD$133:$AD$368,MATCH(1,(DATA!$D$133:$D$368=B487)*(DATA!$E$133:$E$368=D487),0)),"n/a")</f>
        <v>7428433</v>
      </c>
      <c r="J487" s="77">
        <f t="array" ref="J487">IFERROR(INDEX(DATA!$AE$133:$AE$368,MATCH(1,(DATA!$D$133:$D$368=B487)*(DATA!$E$133:$E$368=D487),0)),"n/a")</f>
        <v>0.03</v>
      </c>
      <c r="K487" s="86">
        <f t="array" ref="K487">IFERROR(INDEX(DATA!$AN$133:$AN$368,MATCH(1,(DATA!$D$133:$D$368=B487)*(DATA!$E$133:$E$368=D487),0)),"n/a")</f>
        <v>14607525</v>
      </c>
      <c r="L487" s="77">
        <f t="array" ref="L487">IFERROR(INDEX(DATA!$AO$133:$AO$368,MATCH(1,(DATA!$D$133:$D$368=B487)*(DATA!$E$133:$E$368=D487),0)),"n/a")</f>
        <v>4.9000000000000002E-2</v>
      </c>
      <c r="R487" s="66"/>
      <c r="S487" s="66"/>
      <c r="T487" s="66"/>
      <c r="U487" s="66"/>
      <c r="V487" s="66"/>
      <c r="W487" s="66"/>
      <c r="X487" s="66"/>
      <c r="Y487" s="66"/>
    </row>
    <row r="488" spans="1:25" x14ac:dyDescent="0.2">
      <c r="A488" s="75" t="s">
        <v>19</v>
      </c>
      <c r="B488" s="66" t="s">
        <v>12</v>
      </c>
      <c r="C488" s="66" t="s">
        <v>25</v>
      </c>
      <c r="D488" s="66" t="s">
        <v>293</v>
      </c>
      <c r="E488" s="86">
        <f t="array" ref="E488">IFERROR(INDEX(DATA!$J$133:$J$368,MATCH(1,(DATA!$D$133:$D$368=B488)*(DATA!$E$133:$E$368=D488),0)),"n/a")</f>
        <v>83387</v>
      </c>
      <c r="F488" s="77">
        <f t="array" ref="F488">IFERROR(INDEX(DATA!$K$133:$K$368,MATCH(1,(DATA!$D$133:$D$368=B488)*(DATA!$E$133:$E$368=D488),0)),"n/a")</f>
        <v>-5.0999999999999997E-2</v>
      </c>
      <c r="G488" s="86">
        <f t="array" ref="G488">IFERROR(INDEX(DATA!$T$133:$T$368,MATCH(1,(DATA!$D$133:$D$368=B488)*(DATA!$E$133:$E$368=D488),0)),"n/a")</f>
        <v>247605</v>
      </c>
      <c r="H488" s="77">
        <f t="array" ref="H488">IFERROR(INDEX(DATA!$U$133:$U$368,MATCH(1,(DATA!$D$133:$D$368=B488)*(DATA!$E$133:$E$368=D488),0)),"n/a")</f>
        <v>0.1</v>
      </c>
      <c r="I488" s="86">
        <f t="array" ref="I488">IFERROR(INDEX(DATA!$AD$133:$AD$368,MATCH(1,(DATA!$D$133:$D$368=B488)*(DATA!$E$133:$E$368=D488),0)),"n/a")</f>
        <v>487811</v>
      </c>
      <c r="J488" s="77">
        <f t="array" ref="J488">IFERROR(INDEX(DATA!$AE$133:$AE$368,MATCH(1,(DATA!$D$133:$D$368=B488)*(DATA!$E$133:$E$368=D488),0)),"n/a")</f>
        <v>6.9000000000000006E-2</v>
      </c>
      <c r="K488" s="86">
        <f t="array" ref="K488">IFERROR(INDEX(DATA!$AN$133:$AN$368,MATCH(1,(DATA!$D$133:$D$368=B488)*(DATA!$E$133:$E$368=D488),0)),"n/a")</f>
        <v>1029417</v>
      </c>
      <c r="L488" s="77">
        <f t="array" ref="L488">IFERROR(INDEX(DATA!$AO$133:$AO$368,MATCH(1,(DATA!$D$133:$D$368=B488)*(DATA!$E$133:$E$368=D488),0)),"n/a")</f>
        <v>2.4E-2</v>
      </c>
      <c r="R488" s="66"/>
      <c r="S488" s="66"/>
      <c r="T488" s="66"/>
      <c r="U488" s="66"/>
      <c r="V488" s="66"/>
      <c r="W488" s="66"/>
      <c r="X488" s="66"/>
      <c r="Y488" s="66"/>
    </row>
    <row r="489" spans="1:25" x14ac:dyDescent="0.2">
      <c r="A489" s="75" t="s">
        <v>19</v>
      </c>
      <c r="B489" s="66" t="s">
        <v>12</v>
      </c>
      <c r="C489" s="66" t="s">
        <v>25</v>
      </c>
      <c r="D489" s="66" t="s">
        <v>294</v>
      </c>
      <c r="E489" s="86">
        <f t="array" ref="E489">IFERROR(INDEX(DATA!$J$133:$J$368,MATCH(1,(DATA!$D$133:$D$368=B489)*(DATA!$E$133:$E$368=D489),0)),"n/a")</f>
        <v>458439</v>
      </c>
      <c r="F489" s="77">
        <f t="array" ref="F489">IFERROR(INDEX(DATA!$K$133:$K$368,MATCH(1,(DATA!$D$133:$D$368=B489)*(DATA!$E$133:$E$368=D489),0)),"n/a")</f>
        <v>-3.9E-2</v>
      </c>
      <c r="G489" s="86">
        <f t="array" ref="G489">IFERROR(INDEX(DATA!$T$133:$T$368,MATCH(1,(DATA!$D$133:$D$368=B489)*(DATA!$E$133:$E$368=D489),0)),"n/a")</f>
        <v>1436940</v>
      </c>
      <c r="H489" s="77">
        <f t="array" ref="H489">IFERROR(INDEX(DATA!$U$133:$U$368,MATCH(1,(DATA!$D$133:$D$368=B489)*(DATA!$E$133:$E$368=D489),0)),"n/a")</f>
        <v>3.1E-2</v>
      </c>
      <c r="I489" s="86">
        <f t="array" ref="I489">IFERROR(INDEX(DATA!$AD$133:$AD$368,MATCH(1,(DATA!$D$133:$D$368=B489)*(DATA!$E$133:$E$368=D489),0)),"n/a")</f>
        <v>2715755</v>
      </c>
      <c r="J489" s="77">
        <f t="array" ref="J489">IFERROR(INDEX(DATA!$AE$133:$AE$368,MATCH(1,(DATA!$D$133:$D$368=B489)*(DATA!$E$133:$E$368=D489),0)),"n/a")</f>
        <v>1.6E-2</v>
      </c>
      <c r="K489" s="86">
        <f t="array" ref="K489">IFERROR(INDEX(DATA!$AN$133:$AN$368,MATCH(1,(DATA!$D$133:$D$368=B489)*(DATA!$E$133:$E$368=D489),0)),"n/a")</f>
        <v>5372883</v>
      </c>
      <c r="L489" s="77">
        <f t="array" ref="L489">IFERROR(INDEX(DATA!$AO$133:$AO$368,MATCH(1,(DATA!$D$133:$D$368=B489)*(DATA!$E$133:$E$368=D489),0)),"n/a")</f>
        <v>2.9000000000000001E-2</v>
      </c>
      <c r="R489" s="66"/>
      <c r="S489" s="66"/>
      <c r="T489" s="66"/>
      <c r="U489" s="66"/>
      <c r="V489" s="66"/>
      <c r="W489" s="66"/>
      <c r="X489" s="66"/>
      <c r="Y489" s="66"/>
    </row>
    <row r="490" spans="1:25" x14ac:dyDescent="0.2">
      <c r="A490" s="75" t="s">
        <v>19</v>
      </c>
      <c r="B490" s="66" t="s">
        <v>12</v>
      </c>
      <c r="C490" s="66" t="s">
        <v>25</v>
      </c>
      <c r="D490" s="66" t="s">
        <v>295</v>
      </c>
      <c r="E490" s="86">
        <f t="array" ref="E490">IFERROR(INDEX(DATA!$J$133:$J$368,MATCH(1,(DATA!$D$133:$D$368=B490)*(DATA!$E$133:$E$368=D490),0)),"n/a")</f>
        <v>353944</v>
      </c>
      <c r="F490" s="77">
        <f t="array" ref="F490">IFERROR(INDEX(DATA!$K$133:$K$368,MATCH(1,(DATA!$D$133:$D$368=B490)*(DATA!$E$133:$E$368=D490),0)),"n/a")</f>
        <v>-0.214</v>
      </c>
      <c r="G490" s="86">
        <f t="array" ref="G490">IFERROR(INDEX(DATA!$T$133:$T$368,MATCH(1,(DATA!$D$133:$D$368=B490)*(DATA!$E$133:$E$368=D490),0)),"n/a")</f>
        <v>1080964</v>
      </c>
      <c r="H490" s="77">
        <f t="array" ref="H490">IFERROR(INDEX(DATA!$U$133:$U$368,MATCH(1,(DATA!$D$133:$D$368=B490)*(DATA!$E$133:$E$368=D490),0)),"n/a")</f>
        <v>-7.6999999999999999E-2</v>
      </c>
      <c r="I490" s="86">
        <f t="array" ref="I490">IFERROR(INDEX(DATA!$AD$133:$AD$368,MATCH(1,(DATA!$D$133:$D$368=B490)*(DATA!$E$133:$E$368=D490),0)),"n/a")</f>
        <v>1995747</v>
      </c>
      <c r="J490" s="77">
        <f t="array" ref="J490">IFERROR(INDEX(DATA!$AE$133:$AE$368,MATCH(1,(DATA!$D$133:$D$368=B490)*(DATA!$E$133:$E$368=D490),0)),"n/a")</f>
        <v>-5.0999999999999997E-2</v>
      </c>
      <c r="K490" s="86">
        <f t="array" ref="K490">IFERROR(INDEX(DATA!$AN$133:$AN$368,MATCH(1,(DATA!$D$133:$D$368=B490)*(DATA!$E$133:$E$368=D490),0)),"n/a")</f>
        <v>4233659</v>
      </c>
      <c r="L490" s="77">
        <f t="array" ref="L490">IFERROR(INDEX(DATA!$AO$133:$AO$368,MATCH(1,(DATA!$D$133:$D$368=B490)*(DATA!$E$133:$E$368=D490),0)),"n/a")</f>
        <v>0.1</v>
      </c>
      <c r="R490" s="66"/>
      <c r="S490" s="66"/>
      <c r="T490" s="66"/>
      <c r="U490" s="66"/>
      <c r="V490" s="66"/>
      <c r="W490" s="66"/>
      <c r="X490" s="66"/>
      <c r="Y490" s="66"/>
    </row>
    <row r="491" spans="1:25" x14ac:dyDescent="0.2">
      <c r="A491" s="75" t="s">
        <v>19</v>
      </c>
      <c r="B491" s="66" t="s">
        <v>12</v>
      </c>
      <c r="C491" s="66" t="s">
        <v>25</v>
      </c>
      <c r="D491" s="66" t="s">
        <v>296</v>
      </c>
      <c r="E491" s="86">
        <f t="array" ref="E491">IFERROR(INDEX(DATA!$J$133:$J$368,MATCH(1,(DATA!$D$133:$D$368=B491)*(DATA!$E$133:$E$368=D491),0)),"n/a")</f>
        <v>445625</v>
      </c>
      <c r="F491" s="77">
        <f t="array" ref="F491">IFERROR(INDEX(DATA!$K$133:$K$368,MATCH(1,(DATA!$D$133:$D$368=B491)*(DATA!$E$133:$E$368=D491),0)),"n/a")</f>
        <v>8.1000000000000003E-2</v>
      </c>
      <c r="G491" s="86">
        <f t="array" ref="G491">IFERROR(INDEX(DATA!$T$133:$T$368,MATCH(1,(DATA!$D$133:$D$368=B491)*(DATA!$E$133:$E$368=D491),0)),"n/a")</f>
        <v>1310427</v>
      </c>
      <c r="H491" s="77">
        <f t="array" ref="H491">IFERROR(INDEX(DATA!$U$133:$U$368,MATCH(1,(DATA!$D$133:$D$368=B491)*(DATA!$E$133:$E$368=D491),0)),"n/a")</f>
        <v>8.3000000000000004E-2</v>
      </c>
      <c r="I491" s="86">
        <f t="array" ref="I491">IFERROR(INDEX(DATA!$AD$133:$AD$368,MATCH(1,(DATA!$D$133:$D$368=B491)*(DATA!$E$133:$E$368=D491),0)),"n/a")</f>
        <v>2241084</v>
      </c>
      <c r="J491" s="77">
        <f t="array" ref="J491">IFERROR(INDEX(DATA!$AE$133:$AE$368,MATCH(1,(DATA!$D$133:$D$368=B491)*(DATA!$E$133:$E$368=D491),0)),"n/a")</f>
        <v>3.4000000000000002E-2</v>
      </c>
      <c r="K491" s="86">
        <f t="array" ref="K491">IFERROR(INDEX(DATA!$AN$133:$AN$368,MATCH(1,(DATA!$D$133:$D$368=B491)*(DATA!$E$133:$E$368=D491),0)),"n/a")</f>
        <v>4604640</v>
      </c>
      <c r="L491" s="77">
        <f t="array" ref="L491">IFERROR(INDEX(DATA!$AO$133:$AO$368,MATCH(1,(DATA!$D$133:$D$368=B491)*(DATA!$E$133:$E$368=D491),0)),"n/a")</f>
        <v>7.8E-2</v>
      </c>
      <c r="R491" s="66"/>
      <c r="S491" s="66"/>
      <c r="T491" s="66"/>
      <c r="U491" s="66"/>
      <c r="V491" s="66"/>
      <c r="W491" s="66"/>
      <c r="X491" s="66"/>
      <c r="Y491" s="66"/>
    </row>
    <row r="492" spans="1:25" x14ac:dyDescent="0.2">
      <c r="A492" s="75" t="s">
        <v>19</v>
      </c>
      <c r="B492" s="66" t="s">
        <v>12</v>
      </c>
      <c r="C492" s="66" t="s">
        <v>25</v>
      </c>
      <c r="D492" s="66" t="s">
        <v>297</v>
      </c>
      <c r="E492" s="86">
        <f t="array" ref="E492">IFERROR(INDEX(DATA!$J$133:$J$368,MATCH(1,(DATA!$D$133:$D$368=B492)*(DATA!$E$133:$E$368=D492),0)),"n/a")</f>
        <v>109397</v>
      </c>
      <c r="F492" s="77">
        <f t="array" ref="F492">IFERROR(INDEX(DATA!$K$133:$K$368,MATCH(1,(DATA!$D$133:$D$368=B492)*(DATA!$E$133:$E$368=D492),0)),"n/a")</f>
        <v>-0.109</v>
      </c>
      <c r="G492" s="86">
        <f t="array" ref="G492">IFERROR(INDEX(DATA!$T$133:$T$368,MATCH(1,(DATA!$D$133:$D$368=B492)*(DATA!$E$133:$E$368=D492),0)),"n/a")</f>
        <v>331126</v>
      </c>
      <c r="H492" s="77">
        <f t="array" ref="H492">IFERROR(INDEX(DATA!$U$133:$U$368,MATCH(1,(DATA!$D$133:$D$368=B492)*(DATA!$E$133:$E$368=D492),0)),"n/a")</f>
        <v>4.4999999999999998E-2</v>
      </c>
      <c r="I492" s="86">
        <f t="array" ref="I492">IFERROR(INDEX(DATA!$AD$133:$AD$368,MATCH(1,(DATA!$D$133:$D$368=B492)*(DATA!$E$133:$E$368=D492),0)),"n/a")</f>
        <v>656629</v>
      </c>
      <c r="J492" s="77">
        <f t="array" ref="J492">IFERROR(INDEX(DATA!$AE$133:$AE$368,MATCH(1,(DATA!$D$133:$D$368=B492)*(DATA!$E$133:$E$368=D492),0)),"n/a")</f>
        <v>3.5999999999999997E-2</v>
      </c>
      <c r="K492" s="86">
        <f t="array" ref="K492">IFERROR(INDEX(DATA!$AN$133:$AN$368,MATCH(1,(DATA!$D$133:$D$368=B492)*(DATA!$E$133:$E$368=D492),0)),"n/a")</f>
        <v>1370511</v>
      </c>
      <c r="L492" s="77">
        <f t="array" ref="L492">IFERROR(INDEX(DATA!$AO$133:$AO$368,MATCH(1,(DATA!$D$133:$D$368=B492)*(DATA!$E$133:$E$368=D492),0)),"n/a")</f>
        <v>6.0000000000000001E-3</v>
      </c>
      <c r="R492" s="66"/>
      <c r="S492" s="66"/>
      <c r="T492" s="66"/>
      <c r="U492" s="66"/>
      <c r="V492" s="66"/>
      <c r="W492" s="66"/>
      <c r="X492" s="66"/>
      <c r="Y492" s="66"/>
    </row>
    <row r="493" spans="1:25" x14ac:dyDescent="0.2">
      <c r="A493" s="75" t="s">
        <v>19</v>
      </c>
      <c r="B493" s="66" t="s">
        <v>12</v>
      </c>
      <c r="C493" s="66" t="s">
        <v>25</v>
      </c>
      <c r="D493" s="66" t="s">
        <v>298</v>
      </c>
      <c r="E493" s="86">
        <f t="array" ref="E493">IFERROR(INDEX(DATA!$J$133:$J$368,MATCH(1,(DATA!$D$133:$D$368=B493)*(DATA!$E$133:$E$368=D493),0)),"n/a")</f>
        <v>210150</v>
      </c>
      <c r="F493" s="77">
        <f t="array" ref="F493">IFERROR(INDEX(DATA!$K$133:$K$368,MATCH(1,(DATA!$D$133:$D$368=B493)*(DATA!$E$133:$E$368=D493),0)),"n/a")</f>
        <v>-4.5999999999999999E-2</v>
      </c>
      <c r="G493" s="86">
        <f t="array" ref="G493">IFERROR(INDEX(DATA!$T$133:$T$368,MATCH(1,(DATA!$D$133:$D$368=B493)*(DATA!$E$133:$E$368=D493),0)),"n/a")</f>
        <v>608158</v>
      </c>
      <c r="H493" s="77">
        <f t="array" ref="H493">IFERROR(INDEX(DATA!$U$133:$U$368,MATCH(1,(DATA!$D$133:$D$368=B493)*(DATA!$E$133:$E$368=D493),0)),"n/a")</f>
        <v>-3.2000000000000001E-2</v>
      </c>
      <c r="I493" s="86">
        <f t="array" ref="I493">IFERROR(INDEX(DATA!$AD$133:$AD$368,MATCH(1,(DATA!$D$133:$D$368=B493)*(DATA!$E$133:$E$368=D493),0)),"n/a")</f>
        <v>1235978</v>
      </c>
      <c r="J493" s="77">
        <f t="array" ref="J493">IFERROR(INDEX(DATA!$AE$133:$AE$368,MATCH(1,(DATA!$D$133:$D$368=B493)*(DATA!$E$133:$E$368=D493),0)),"n/a")</f>
        <v>-3.1E-2</v>
      </c>
      <c r="K493" s="86">
        <f t="array" ref="K493">IFERROR(INDEX(DATA!$AN$133:$AN$368,MATCH(1,(DATA!$D$133:$D$368=B493)*(DATA!$E$133:$E$368=D493),0)),"n/a")</f>
        <v>2817007</v>
      </c>
      <c r="L493" s="77">
        <f t="array" ref="L493">IFERROR(INDEX(DATA!$AO$133:$AO$368,MATCH(1,(DATA!$D$133:$D$368=B493)*(DATA!$E$133:$E$368=D493),0)),"n/a")</f>
        <v>-4.0000000000000001E-3</v>
      </c>
      <c r="R493" s="66"/>
      <c r="S493" s="66"/>
      <c r="T493" s="66"/>
      <c r="U493" s="66"/>
      <c r="V493" s="66"/>
      <c r="W493" s="66"/>
      <c r="X493" s="66"/>
      <c r="Y493" s="66"/>
    </row>
    <row r="494" spans="1:25" x14ac:dyDescent="0.2">
      <c r="A494" s="75" t="s">
        <v>19</v>
      </c>
      <c r="B494" s="66" t="s">
        <v>12</v>
      </c>
      <c r="C494" s="66" t="s">
        <v>25</v>
      </c>
      <c r="D494" s="66" t="s">
        <v>299</v>
      </c>
      <c r="E494" s="86">
        <f t="array" ref="E494">IFERROR(INDEX(DATA!$J$133:$J$368,MATCH(1,(DATA!$D$133:$D$368=B494)*(DATA!$E$133:$E$368=D494),0)),"n/a")</f>
        <v>1239605</v>
      </c>
      <c r="F494" s="77">
        <f t="array" ref="F494">IFERROR(INDEX(DATA!$K$133:$K$368,MATCH(1,(DATA!$D$133:$D$368=B494)*(DATA!$E$133:$E$368=D494),0)),"n/a")</f>
        <v>0.189</v>
      </c>
      <c r="G494" s="86">
        <f t="array" ref="G494">IFERROR(INDEX(DATA!$T$133:$T$368,MATCH(1,(DATA!$D$133:$D$368=B494)*(DATA!$E$133:$E$368=D494),0)),"n/a")</f>
        <v>4403081</v>
      </c>
      <c r="H494" s="77">
        <f t="array" ref="H494">IFERROR(INDEX(DATA!$U$133:$U$368,MATCH(1,(DATA!$D$133:$D$368=B494)*(DATA!$E$133:$E$368=D494),0)),"n/a")</f>
        <v>0.112</v>
      </c>
      <c r="I494" s="86">
        <f t="array" ref="I494">IFERROR(INDEX(DATA!$AD$133:$AD$368,MATCH(1,(DATA!$D$133:$D$368=B494)*(DATA!$E$133:$E$368=D494),0)),"n/a")</f>
        <v>7903745</v>
      </c>
      <c r="J494" s="77">
        <f t="array" ref="J494">IFERROR(INDEX(DATA!$AE$133:$AE$368,MATCH(1,(DATA!$D$133:$D$368=B494)*(DATA!$E$133:$E$368=D494),0)),"n/a")</f>
        <v>8.8999999999999996E-2</v>
      </c>
      <c r="K494" s="86">
        <f t="array" ref="K494">IFERROR(INDEX(DATA!$AN$133:$AN$368,MATCH(1,(DATA!$D$133:$D$368=B494)*(DATA!$E$133:$E$368=D494),0)),"n/a")</f>
        <v>14997103</v>
      </c>
      <c r="L494" s="77">
        <f t="array" ref="L494">IFERROR(INDEX(DATA!$AO$133:$AO$368,MATCH(1,(DATA!$D$133:$D$368=B494)*(DATA!$E$133:$E$368=D494),0)),"n/a")</f>
        <v>3.1E-2</v>
      </c>
      <c r="R494" s="66"/>
      <c r="S494" s="66"/>
      <c r="T494" s="66"/>
      <c r="U494" s="66"/>
      <c r="V494" s="66"/>
      <c r="W494" s="66"/>
      <c r="X494" s="66"/>
      <c r="Y494" s="66"/>
    </row>
    <row r="495" spans="1:25" x14ac:dyDescent="0.2">
      <c r="A495" s="75" t="s">
        <v>19</v>
      </c>
      <c r="B495" s="66" t="s">
        <v>12</v>
      </c>
      <c r="C495" s="66" t="s">
        <v>25</v>
      </c>
      <c r="D495" s="66" t="s">
        <v>300</v>
      </c>
      <c r="E495" s="86">
        <f t="array" ref="E495">IFERROR(INDEX(DATA!$J$133:$J$368,MATCH(1,(DATA!$D$133:$D$368=B495)*(DATA!$E$133:$E$368=D495),0)),"n/a")</f>
        <v>637318</v>
      </c>
      <c r="F495" s="77">
        <f t="array" ref="F495">IFERROR(INDEX(DATA!$K$133:$K$368,MATCH(1,(DATA!$D$133:$D$368=B495)*(DATA!$E$133:$E$368=D495),0)),"n/a")</f>
        <v>1.2999999999999999E-2</v>
      </c>
      <c r="G495" s="86">
        <f t="array" ref="G495">IFERROR(INDEX(DATA!$T$133:$T$368,MATCH(1,(DATA!$D$133:$D$368=B495)*(DATA!$E$133:$E$368=D495),0)),"n/a")</f>
        <v>2000573</v>
      </c>
      <c r="H495" s="77">
        <f t="array" ref="H495">IFERROR(INDEX(DATA!$U$133:$U$368,MATCH(1,(DATA!$D$133:$D$368=B495)*(DATA!$E$133:$E$368=D495),0)),"n/a")</f>
        <v>2.8000000000000001E-2</v>
      </c>
      <c r="I495" s="86">
        <f t="array" ref="I495">IFERROR(INDEX(DATA!$AD$133:$AD$368,MATCH(1,(DATA!$D$133:$D$368=B495)*(DATA!$E$133:$E$368=D495),0)),"n/a")</f>
        <v>3795666</v>
      </c>
      <c r="J495" s="77">
        <f t="array" ref="J495">IFERROR(INDEX(DATA!$AE$133:$AE$368,MATCH(1,(DATA!$D$133:$D$368=B495)*(DATA!$E$133:$E$368=D495),0)),"n/a")</f>
        <v>4.5999999999999999E-2</v>
      </c>
      <c r="K495" s="86">
        <f t="array" ref="K495">IFERROR(INDEX(DATA!$AN$133:$AN$368,MATCH(1,(DATA!$D$133:$D$368=B495)*(DATA!$E$133:$E$368=D495),0)),"n/a")</f>
        <v>7620040</v>
      </c>
      <c r="L495" s="77">
        <f t="array" ref="L495">IFERROR(INDEX(DATA!$AO$133:$AO$368,MATCH(1,(DATA!$D$133:$D$368=B495)*(DATA!$E$133:$E$368=D495),0)),"n/a")</f>
        <v>3.3000000000000002E-2</v>
      </c>
      <c r="R495" s="66"/>
      <c r="S495" s="66"/>
      <c r="T495" s="66"/>
      <c r="U495" s="66"/>
      <c r="V495" s="66"/>
      <c r="W495" s="66"/>
      <c r="X495" s="66"/>
      <c r="Y495" s="66"/>
    </row>
    <row r="496" spans="1:25" x14ac:dyDescent="0.2">
      <c r="A496" s="75" t="s">
        <v>19</v>
      </c>
      <c r="B496" s="66" t="s">
        <v>12</v>
      </c>
      <c r="C496" s="66" t="s">
        <v>25</v>
      </c>
      <c r="D496" s="66" t="s">
        <v>301</v>
      </c>
      <c r="E496" s="86">
        <f t="array" ref="E496">IFERROR(INDEX(DATA!$J$133:$J$368,MATCH(1,(DATA!$D$133:$D$368=B496)*(DATA!$E$133:$E$368=D496),0)),"n/a")</f>
        <v>89348</v>
      </c>
      <c r="F496" s="77">
        <f t="array" ref="F496">IFERROR(INDEX(DATA!$K$133:$K$368,MATCH(1,(DATA!$D$133:$D$368=B496)*(DATA!$E$133:$E$368=D496),0)),"n/a")</f>
        <v>8.1000000000000003E-2</v>
      </c>
      <c r="G496" s="86">
        <f t="array" ref="G496">IFERROR(INDEX(DATA!$T$133:$T$368,MATCH(1,(DATA!$D$133:$D$368=B496)*(DATA!$E$133:$E$368=D496),0)),"n/a")</f>
        <v>276055</v>
      </c>
      <c r="H496" s="77">
        <f t="array" ref="H496">IFERROR(INDEX(DATA!$U$133:$U$368,MATCH(1,(DATA!$D$133:$D$368=B496)*(DATA!$E$133:$E$368=D496),0)),"n/a")</f>
        <v>0.24399999999999999</v>
      </c>
      <c r="I496" s="86">
        <f t="array" ref="I496">IFERROR(INDEX(DATA!$AD$133:$AD$368,MATCH(1,(DATA!$D$133:$D$368=B496)*(DATA!$E$133:$E$368=D496),0)),"n/a")</f>
        <v>538491</v>
      </c>
      <c r="J496" s="77">
        <f t="array" ref="J496">IFERROR(INDEX(DATA!$AE$133:$AE$368,MATCH(1,(DATA!$D$133:$D$368=B496)*(DATA!$E$133:$E$368=D496),0)),"n/a")</f>
        <v>0.121</v>
      </c>
      <c r="K496" s="86">
        <f t="array" ref="K496">IFERROR(INDEX(DATA!$AN$133:$AN$368,MATCH(1,(DATA!$D$133:$D$368=B496)*(DATA!$E$133:$E$368=D496),0)),"n/a")</f>
        <v>1058512</v>
      </c>
      <c r="L496" s="77">
        <f t="array" ref="L496">IFERROR(INDEX(DATA!$AO$133:$AO$368,MATCH(1,(DATA!$D$133:$D$368=B496)*(DATA!$E$133:$E$368=D496),0)),"n/a")</f>
        <v>2.5000000000000001E-2</v>
      </c>
      <c r="R496" s="66"/>
      <c r="S496" s="66"/>
      <c r="T496" s="66"/>
      <c r="U496" s="66"/>
      <c r="V496" s="66"/>
      <c r="W496" s="66"/>
      <c r="X496" s="66"/>
      <c r="Y496" s="66"/>
    </row>
    <row r="497" spans="1:25" x14ac:dyDescent="0.2">
      <c r="A497" s="75" t="s">
        <v>19</v>
      </c>
      <c r="B497" s="66" t="s">
        <v>12</v>
      </c>
      <c r="C497" s="66" t="s">
        <v>25</v>
      </c>
      <c r="D497" s="66" t="s">
        <v>302</v>
      </c>
      <c r="E497" s="86">
        <f t="array" ref="E497">IFERROR(INDEX(DATA!$J$133:$J$368,MATCH(1,(DATA!$D$133:$D$368=B497)*(DATA!$E$133:$E$368=D497),0)),"n/a")</f>
        <v>294804</v>
      </c>
      <c r="F497" s="77">
        <f t="array" ref="F497">IFERROR(INDEX(DATA!$K$133:$K$368,MATCH(1,(DATA!$D$133:$D$368=B497)*(DATA!$E$133:$E$368=D497),0)),"n/a")</f>
        <v>-6.8000000000000005E-2</v>
      </c>
      <c r="G497" s="86">
        <f t="array" ref="G497">IFERROR(INDEX(DATA!$T$133:$T$368,MATCH(1,(DATA!$D$133:$D$368=B497)*(DATA!$E$133:$E$368=D497),0)),"n/a")</f>
        <v>914912</v>
      </c>
      <c r="H497" s="77">
        <f t="array" ref="H497">IFERROR(INDEX(DATA!$U$133:$U$368,MATCH(1,(DATA!$D$133:$D$368=B497)*(DATA!$E$133:$E$368=D497),0)),"n/a")</f>
        <v>-1.0999999999999999E-2</v>
      </c>
      <c r="I497" s="86">
        <f t="array" ref="I497">IFERROR(INDEX(DATA!$AD$133:$AD$368,MATCH(1,(DATA!$D$133:$D$368=B497)*(DATA!$E$133:$E$368=D497),0)),"n/a")</f>
        <v>1736382</v>
      </c>
      <c r="J497" s="77">
        <f t="array" ref="J497">IFERROR(INDEX(DATA!$AE$133:$AE$368,MATCH(1,(DATA!$D$133:$D$368=B497)*(DATA!$E$133:$E$368=D497),0)),"n/a")</f>
        <v>-0.02</v>
      </c>
      <c r="K497" s="86">
        <f t="array" ref="K497">IFERROR(INDEX(DATA!$AN$133:$AN$368,MATCH(1,(DATA!$D$133:$D$368=B497)*(DATA!$E$133:$E$368=D497),0)),"n/a")</f>
        <v>3500987</v>
      </c>
      <c r="L497" s="77">
        <f t="array" ref="L497">IFERROR(INDEX(DATA!$AO$133:$AO$368,MATCH(1,(DATA!$D$133:$D$368=B497)*(DATA!$E$133:$E$368=D497),0)),"n/a")</f>
        <v>-7.0000000000000001E-3</v>
      </c>
      <c r="R497" s="66"/>
      <c r="S497" s="66"/>
      <c r="T497" s="66"/>
      <c r="U497" s="66"/>
      <c r="V497" s="66"/>
      <c r="W497" s="66"/>
      <c r="X497" s="66"/>
      <c r="Y497" s="66"/>
    </row>
    <row r="498" spans="1:25" x14ac:dyDescent="0.2">
      <c r="A498" s="75" t="s">
        <v>19</v>
      </c>
      <c r="B498" s="66" t="s">
        <v>12</v>
      </c>
      <c r="C498" s="66" t="s">
        <v>25</v>
      </c>
      <c r="D498" s="66" t="s">
        <v>303</v>
      </c>
      <c r="E498" s="86">
        <f t="array" ref="E498">IFERROR(INDEX(DATA!$J$133:$J$368,MATCH(1,(DATA!$D$133:$D$368=B498)*(DATA!$E$133:$E$368=D498),0)),"n/a")</f>
        <v>161798</v>
      </c>
      <c r="F498" s="77">
        <f t="array" ref="F498">IFERROR(INDEX(DATA!$K$133:$K$368,MATCH(1,(DATA!$D$133:$D$368=B498)*(DATA!$E$133:$E$368=D498),0)),"n/a")</f>
        <v>-6.8000000000000005E-2</v>
      </c>
      <c r="G498" s="86">
        <f t="array" ref="G498">IFERROR(INDEX(DATA!$T$133:$T$368,MATCH(1,(DATA!$D$133:$D$368=B498)*(DATA!$E$133:$E$368=D498),0)),"n/a")</f>
        <v>458657</v>
      </c>
      <c r="H498" s="77">
        <f t="array" ref="H498">IFERROR(INDEX(DATA!$U$133:$U$368,MATCH(1,(DATA!$D$133:$D$368=B498)*(DATA!$E$133:$E$368=D498),0)),"n/a")</f>
        <v>-7.0000000000000001E-3</v>
      </c>
      <c r="I498" s="86">
        <f t="array" ref="I498">IFERROR(INDEX(DATA!$AD$133:$AD$368,MATCH(1,(DATA!$D$133:$D$368=B498)*(DATA!$E$133:$E$368=D498),0)),"n/a")</f>
        <v>906714</v>
      </c>
      <c r="J498" s="77">
        <f t="array" ref="J498">IFERROR(INDEX(DATA!$AE$133:$AE$368,MATCH(1,(DATA!$D$133:$D$368=B498)*(DATA!$E$133:$E$368=D498),0)),"n/a")</f>
        <v>-1.6E-2</v>
      </c>
      <c r="K498" s="86">
        <f t="array" ref="K498">IFERROR(INDEX(DATA!$AN$133:$AN$368,MATCH(1,(DATA!$D$133:$D$368=B498)*(DATA!$E$133:$E$368=D498),0)),"n/a")</f>
        <v>1856286</v>
      </c>
      <c r="L498" s="77">
        <f t="array" ref="L498">IFERROR(INDEX(DATA!$AO$133:$AO$368,MATCH(1,(DATA!$D$133:$D$368=B498)*(DATA!$E$133:$E$368=D498),0)),"n/a")</f>
        <v>-5.1999999999999998E-2</v>
      </c>
      <c r="R498" s="66"/>
      <c r="S498" s="66"/>
      <c r="T498" s="66"/>
      <c r="U498" s="66"/>
      <c r="V498" s="66"/>
      <c r="W498" s="66"/>
      <c r="X498" s="66"/>
      <c r="Y498" s="66"/>
    </row>
    <row r="499" spans="1:25" x14ac:dyDescent="0.2">
      <c r="A499" s="75" t="s">
        <v>19</v>
      </c>
      <c r="B499" s="66" t="s">
        <v>12</v>
      </c>
      <c r="C499" s="66" t="s">
        <v>25</v>
      </c>
      <c r="D499" s="66" t="s">
        <v>304</v>
      </c>
      <c r="E499" s="86">
        <f t="array" ref="E499">IFERROR(INDEX(DATA!$J$133:$J$368,MATCH(1,(DATA!$D$133:$D$368=B499)*(DATA!$E$133:$E$368=D499),0)),"n/a")</f>
        <v>512929</v>
      </c>
      <c r="F499" s="77">
        <f t="array" ref="F499">IFERROR(INDEX(DATA!$K$133:$K$368,MATCH(1,(DATA!$D$133:$D$368=B499)*(DATA!$E$133:$E$368=D499),0)),"n/a")</f>
        <v>8.9999999999999993E-3</v>
      </c>
      <c r="G499" s="86">
        <f t="array" ref="G499">IFERROR(INDEX(DATA!$T$133:$T$368,MATCH(1,(DATA!$D$133:$D$368=B499)*(DATA!$E$133:$E$368=D499),0)),"n/a")</f>
        <v>1676421</v>
      </c>
      <c r="H499" s="77">
        <f t="array" ref="H499">IFERROR(INDEX(DATA!$U$133:$U$368,MATCH(1,(DATA!$D$133:$D$368=B499)*(DATA!$E$133:$E$368=D499),0)),"n/a")</f>
        <v>-2.4E-2</v>
      </c>
      <c r="I499" s="86">
        <f t="array" ref="I499">IFERROR(INDEX(DATA!$AD$133:$AD$368,MATCH(1,(DATA!$D$133:$D$368=B499)*(DATA!$E$133:$E$368=D499),0)),"n/a")</f>
        <v>3125504</v>
      </c>
      <c r="J499" s="77">
        <f t="array" ref="J499">IFERROR(INDEX(DATA!$AE$133:$AE$368,MATCH(1,(DATA!$D$133:$D$368=B499)*(DATA!$E$133:$E$368=D499),0)),"n/a")</f>
        <v>-3.9E-2</v>
      </c>
      <c r="K499" s="86">
        <f t="array" ref="K499">IFERROR(INDEX(DATA!$AN$133:$AN$368,MATCH(1,(DATA!$D$133:$D$368=B499)*(DATA!$E$133:$E$368=D499),0)),"n/a")</f>
        <v>6190265</v>
      </c>
      <c r="L499" s="77">
        <f t="array" ref="L499">IFERROR(INDEX(DATA!$AO$133:$AO$368,MATCH(1,(DATA!$D$133:$D$368=B499)*(DATA!$E$133:$E$368=D499),0)),"n/a")</f>
        <v>-5.6000000000000001E-2</v>
      </c>
      <c r="R499" s="66"/>
      <c r="S499" s="66"/>
      <c r="T499" s="66"/>
      <c r="U499" s="66"/>
      <c r="V499" s="66"/>
      <c r="W499" s="66"/>
      <c r="X499" s="66"/>
      <c r="Y499" s="66"/>
    </row>
    <row r="500" spans="1:25" x14ac:dyDescent="0.2">
      <c r="A500" s="75" t="s">
        <v>19</v>
      </c>
      <c r="B500" s="66" t="s">
        <v>12</v>
      </c>
      <c r="C500" s="66" t="s">
        <v>25</v>
      </c>
      <c r="D500" s="66" t="s">
        <v>305</v>
      </c>
      <c r="E500" s="86">
        <f t="array" ref="E500">IFERROR(INDEX(DATA!$J$133:$J$368,MATCH(1,(DATA!$D$133:$D$368=B500)*(DATA!$E$133:$E$368=D500),0)),"n/a")</f>
        <v>489667</v>
      </c>
      <c r="F500" s="77">
        <f t="array" ref="F500">IFERROR(INDEX(DATA!$K$133:$K$368,MATCH(1,(DATA!$D$133:$D$368=B500)*(DATA!$E$133:$E$368=D500),0)),"n/a")</f>
        <v>-2.9000000000000001E-2</v>
      </c>
      <c r="G500" s="86">
        <f t="array" ref="G500">IFERROR(INDEX(DATA!$T$133:$T$368,MATCH(1,(DATA!$D$133:$D$368=B500)*(DATA!$E$133:$E$368=D500),0)),"n/a")</f>
        <v>1533506</v>
      </c>
      <c r="H500" s="77">
        <f t="array" ref="H500">IFERROR(INDEX(DATA!$U$133:$U$368,MATCH(1,(DATA!$D$133:$D$368=B500)*(DATA!$E$133:$E$368=D500),0)),"n/a")</f>
        <v>-3.2000000000000001E-2</v>
      </c>
      <c r="I500" s="86">
        <f t="array" ref="I500">IFERROR(INDEX(DATA!$AD$133:$AD$368,MATCH(1,(DATA!$D$133:$D$368=B500)*(DATA!$E$133:$E$368=D500),0)),"n/a")</f>
        <v>2920397</v>
      </c>
      <c r="J500" s="77">
        <f t="array" ref="J500">IFERROR(INDEX(DATA!$AE$133:$AE$368,MATCH(1,(DATA!$D$133:$D$368=B500)*(DATA!$E$133:$E$368=D500),0)),"n/a")</f>
        <v>-1.7999999999999999E-2</v>
      </c>
      <c r="K500" s="86">
        <f t="array" ref="K500">IFERROR(INDEX(DATA!$AN$133:$AN$368,MATCH(1,(DATA!$D$133:$D$368=B500)*(DATA!$E$133:$E$368=D500),0)),"n/a")</f>
        <v>5747113</v>
      </c>
      <c r="L500" s="77">
        <f t="array" ref="L500">IFERROR(INDEX(DATA!$AO$133:$AO$368,MATCH(1,(DATA!$D$133:$D$368=B500)*(DATA!$E$133:$E$368=D500),0)),"n/a")</f>
        <v>2E-3</v>
      </c>
      <c r="R500" s="66"/>
      <c r="S500" s="66"/>
      <c r="T500" s="66"/>
      <c r="U500" s="66"/>
      <c r="V500" s="66"/>
      <c r="W500" s="66"/>
      <c r="X500" s="66"/>
      <c r="Y500" s="66"/>
    </row>
    <row r="501" spans="1:25" x14ac:dyDescent="0.2">
      <c r="A501" s="75" t="s">
        <v>19</v>
      </c>
      <c r="B501" s="66" t="s">
        <v>12</v>
      </c>
      <c r="C501" s="66" t="s">
        <v>25</v>
      </c>
      <c r="D501" s="66" t="s">
        <v>306</v>
      </c>
      <c r="E501" s="86">
        <f t="array" ref="E501">IFERROR(INDEX(DATA!$J$133:$J$368,MATCH(1,(DATA!$D$133:$D$368=B501)*(DATA!$E$133:$E$368=D501),0)),"n/a")</f>
        <v>295658</v>
      </c>
      <c r="F501" s="77">
        <f t="array" ref="F501">IFERROR(INDEX(DATA!$K$133:$K$368,MATCH(1,(DATA!$D$133:$D$368=B501)*(DATA!$E$133:$E$368=D501),0)),"n/a")</f>
        <v>-0.10299999999999999</v>
      </c>
      <c r="G501" s="86">
        <f t="array" ref="G501">IFERROR(INDEX(DATA!$T$133:$T$368,MATCH(1,(DATA!$D$133:$D$368=B501)*(DATA!$E$133:$E$368=D501),0)),"n/a")</f>
        <v>1108286</v>
      </c>
      <c r="H501" s="77">
        <f t="array" ref="H501">IFERROR(INDEX(DATA!$U$133:$U$368,MATCH(1,(DATA!$D$133:$D$368=B501)*(DATA!$E$133:$E$368=D501),0)),"n/a")</f>
        <v>-8.9999999999999993E-3</v>
      </c>
      <c r="I501" s="86">
        <f t="array" ref="I501">IFERROR(INDEX(DATA!$AD$133:$AD$368,MATCH(1,(DATA!$D$133:$D$368=B501)*(DATA!$E$133:$E$368=D501),0)),"n/a")</f>
        <v>2064804</v>
      </c>
      <c r="J501" s="77">
        <f t="array" ref="J501">IFERROR(INDEX(DATA!$AE$133:$AE$368,MATCH(1,(DATA!$D$133:$D$368=B501)*(DATA!$E$133:$E$368=D501),0)),"n/a")</f>
        <v>-0.09</v>
      </c>
      <c r="K501" s="86">
        <f t="array" ref="K501">IFERROR(INDEX(DATA!$AN$133:$AN$368,MATCH(1,(DATA!$D$133:$D$368=B501)*(DATA!$E$133:$E$368=D501),0)),"n/a")</f>
        <v>3863588</v>
      </c>
      <c r="L501" s="77">
        <f t="array" ref="L501">IFERROR(INDEX(DATA!$AO$133:$AO$368,MATCH(1,(DATA!$D$133:$D$368=B501)*(DATA!$E$133:$E$368=D501),0)),"n/a")</f>
        <v>-8.7999999999999995E-2</v>
      </c>
      <c r="R501" s="66"/>
      <c r="S501" s="66"/>
      <c r="T501" s="66"/>
      <c r="U501" s="66"/>
      <c r="V501" s="66"/>
      <c r="W501" s="66"/>
      <c r="X501" s="66"/>
      <c r="Y501" s="66"/>
    </row>
    <row r="502" spans="1:25" x14ac:dyDescent="0.2">
      <c r="A502" s="75" t="s">
        <v>19</v>
      </c>
      <c r="B502" s="66" t="s">
        <v>12</v>
      </c>
      <c r="C502" s="66" t="s">
        <v>25</v>
      </c>
      <c r="D502" s="66" t="s">
        <v>307</v>
      </c>
      <c r="E502" s="86">
        <f t="array" ref="E502">IFERROR(INDEX(DATA!$J$133:$J$368,MATCH(1,(DATA!$D$133:$D$368=B502)*(DATA!$E$133:$E$368=D502),0)),"n/a")</f>
        <v>338662</v>
      </c>
      <c r="F502" s="77">
        <f t="array" ref="F502">IFERROR(INDEX(DATA!$K$133:$K$368,MATCH(1,(DATA!$D$133:$D$368=B502)*(DATA!$E$133:$E$368=D502),0)),"n/a")</f>
        <v>-3.2000000000000001E-2</v>
      </c>
      <c r="G502" s="86">
        <f t="array" ref="G502">IFERROR(INDEX(DATA!$T$133:$T$368,MATCH(1,(DATA!$D$133:$D$368=B502)*(DATA!$E$133:$E$368=D502),0)),"n/a")</f>
        <v>1085263</v>
      </c>
      <c r="H502" s="77">
        <f t="array" ref="H502">IFERROR(INDEX(DATA!$U$133:$U$368,MATCH(1,(DATA!$D$133:$D$368=B502)*(DATA!$E$133:$E$368=D502),0)),"n/a")</f>
        <v>-2.5999999999999999E-2</v>
      </c>
      <c r="I502" s="86">
        <f t="array" ref="I502">IFERROR(INDEX(DATA!$AD$133:$AD$368,MATCH(1,(DATA!$D$133:$D$368=B502)*(DATA!$E$133:$E$368=D502),0)),"n/a")</f>
        <v>2106589</v>
      </c>
      <c r="J502" s="77">
        <f t="array" ref="J502">IFERROR(INDEX(DATA!$AE$133:$AE$368,MATCH(1,(DATA!$D$133:$D$368=B502)*(DATA!$E$133:$E$368=D502),0)),"n/a")</f>
        <v>1.4999999999999999E-2</v>
      </c>
      <c r="K502" s="86">
        <f t="array" ref="K502">IFERROR(INDEX(DATA!$AN$133:$AN$368,MATCH(1,(DATA!$D$133:$D$368=B502)*(DATA!$E$133:$E$368=D502),0)),"n/a")</f>
        <v>4199601</v>
      </c>
      <c r="L502" s="77">
        <f t="array" ref="L502">IFERROR(INDEX(DATA!$AO$133:$AO$368,MATCH(1,(DATA!$D$133:$D$368=B502)*(DATA!$E$133:$E$368=D502),0)),"n/a")</f>
        <v>1.2999999999999999E-2</v>
      </c>
      <c r="R502" s="66"/>
      <c r="S502" s="66"/>
      <c r="T502" s="66"/>
      <c r="U502" s="66"/>
      <c r="V502" s="66"/>
      <c r="W502" s="66"/>
      <c r="X502" s="66"/>
      <c r="Y502" s="66"/>
    </row>
    <row r="503" spans="1:25" x14ac:dyDescent="0.2">
      <c r="A503" s="75" t="s">
        <v>19</v>
      </c>
      <c r="B503" s="66" t="s">
        <v>12</v>
      </c>
      <c r="C503" s="66" t="s">
        <v>25</v>
      </c>
      <c r="D503" s="66" t="s">
        <v>308</v>
      </c>
      <c r="E503" s="86">
        <f t="array" ref="E503">IFERROR(INDEX(DATA!$J$133:$J$368,MATCH(1,(DATA!$D$133:$D$368=B503)*(DATA!$E$133:$E$368=D503),0)),"n/a")</f>
        <v>254714</v>
      </c>
      <c r="F503" s="77">
        <f t="array" ref="F503">IFERROR(INDEX(DATA!$K$133:$K$368,MATCH(1,(DATA!$D$133:$D$368=B503)*(DATA!$E$133:$E$368=D503),0)),"n/a")</f>
        <v>-4.5999999999999999E-2</v>
      </c>
      <c r="G503" s="86">
        <f t="array" ref="G503">IFERROR(INDEX(DATA!$T$133:$T$368,MATCH(1,(DATA!$D$133:$D$368=B503)*(DATA!$E$133:$E$368=D503),0)),"n/a")</f>
        <v>750318</v>
      </c>
      <c r="H503" s="77">
        <f t="array" ref="H503">IFERROR(INDEX(DATA!$U$133:$U$368,MATCH(1,(DATA!$D$133:$D$368=B503)*(DATA!$E$133:$E$368=D503),0)),"n/a")</f>
        <v>-8.5000000000000006E-2</v>
      </c>
      <c r="I503" s="86">
        <f t="array" ref="I503">IFERROR(INDEX(DATA!$AD$133:$AD$368,MATCH(1,(DATA!$D$133:$D$368=B503)*(DATA!$E$133:$E$368=D503),0)),"n/a")</f>
        <v>1434335</v>
      </c>
      <c r="J503" s="77">
        <f t="array" ref="J503">IFERROR(INDEX(DATA!$AE$133:$AE$368,MATCH(1,(DATA!$D$133:$D$368=B503)*(DATA!$E$133:$E$368=D503),0)),"n/a")</f>
        <v>-0.11799999999999999</v>
      </c>
      <c r="K503" s="86">
        <f t="array" ref="K503">IFERROR(INDEX(DATA!$AN$133:$AN$368,MATCH(1,(DATA!$D$133:$D$368=B503)*(DATA!$E$133:$E$368=D503),0)),"n/a")</f>
        <v>2957960</v>
      </c>
      <c r="L503" s="77">
        <f t="array" ref="L503">IFERROR(INDEX(DATA!$AO$133:$AO$368,MATCH(1,(DATA!$D$133:$D$368=B503)*(DATA!$E$133:$E$368=D503),0)),"n/a")</f>
        <v>-0.08</v>
      </c>
      <c r="R503" s="66"/>
      <c r="S503" s="66"/>
      <c r="T503" s="66"/>
      <c r="U503" s="66"/>
      <c r="V503" s="66"/>
      <c r="W503" s="66"/>
      <c r="X503" s="66"/>
      <c r="Y503" s="66"/>
    </row>
    <row r="504" spans="1:25" x14ac:dyDescent="0.2">
      <c r="A504" s="75" t="s">
        <v>19</v>
      </c>
      <c r="B504" s="66" t="s">
        <v>12</v>
      </c>
      <c r="C504" s="66" t="s">
        <v>25</v>
      </c>
      <c r="D504" s="66" t="s">
        <v>309</v>
      </c>
      <c r="E504" s="86">
        <f t="array" ref="E504">IFERROR(INDEX(DATA!$J$133:$J$368,MATCH(1,(DATA!$D$133:$D$368=B504)*(DATA!$E$133:$E$368=D504),0)),"n/a")</f>
        <v>233413</v>
      </c>
      <c r="F504" s="77">
        <f t="array" ref="F504">IFERROR(INDEX(DATA!$K$133:$K$368,MATCH(1,(DATA!$D$133:$D$368=B504)*(DATA!$E$133:$E$368=D504),0)),"n/a")</f>
        <v>-1.7999999999999999E-2</v>
      </c>
      <c r="G504" s="86">
        <f t="array" ref="G504">IFERROR(INDEX(DATA!$T$133:$T$368,MATCH(1,(DATA!$D$133:$D$368=B504)*(DATA!$E$133:$E$368=D504),0)),"n/a")</f>
        <v>684821</v>
      </c>
      <c r="H504" s="77">
        <f t="array" ref="H504">IFERROR(INDEX(DATA!$U$133:$U$368,MATCH(1,(DATA!$D$133:$D$368=B504)*(DATA!$E$133:$E$368=D504),0)),"n/a")</f>
        <v>-7.1999999999999995E-2</v>
      </c>
      <c r="I504" s="86">
        <f t="array" ref="I504">IFERROR(INDEX(DATA!$AD$133:$AD$368,MATCH(1,(DATA!$D$133:$D$368=B504)*(DATA!$E$133:$E$368=D504),0)),"n/a")</f>
        <v>1314514</v>
      </c>
      <c r="J504" s="77">
        <f t="array" ref="J504">IFERROR(INDEX(DATA!$AE$133:$AE$368,MATCH(1,(DATA!$D$133:$D$368=B504)*(DATA!$E$133:$E$368=D504),0)),"n/a")</f>
        <v>-0.10100000000000001</v>
      </c>
      <c r="K504" s="86">
        <f t="array" ref="K504">IFERROR(INDEX(DATA!$AN$133:$AN$368,MATCH(1,(DATA!$D$133:$D$368=B504)*(DATA!$E$133:$E$368=D504),0)),"n/a")</f>
        <v>2734969</v>
      </c>
      <c r="L504" s="77">
        <f t="array" ref="L504">IFERROR(INDEX(DATA!$AO$133:$AO$368,MATCH(1,(DATA!$D$133:$D$368=B504)*(DATA!$E$133:$E$368=D504),0)),"n/a")</f>
        <v>-8.2000000000000003E-2</v>
      </c>
      <c r="R504" s="66"/>
      <c r="S504" s="66"/>
      <c r="T504" s="66"/>
      <c r="U504" s="66"/>
      <c r="V504" s="66"/>
      <c r="W504" s="66"/>
      <c r="X504" s="66"/>
      <c r="Y504" s="66"/>
    </row>
    <row r="505" spans="1:25" x14ac:dyDescent="0.2">
      <c r="A505" s="75" t="s">
        <v>19</v>
      </c>
      <c r="B505" s="66" t="s">
        <v>12</v>
      </c>
      <c r="C505" s="66" t="s">
        <v>25</v>
      </c>
      <c r="D505" s="66" t="s">
        <v>310</v>
      </c>
      <c r="E505" s="86">
        <f t="array" ref="E505">IFERROR(INDEX(DATA!$J$133:$J$368,MATCH(1,(DATA!$D$133:$D$368=B505)*(DATA!$E$133:$E$368=D505),0)),"n/a")</f>
        <v>173702</v>
      </c>
      <c r="F505" s="77">
        <f t="array" ref="F505">IFERROR(INDEX(DATA!$K$133:$K$368,MATCH(1,(DATA!$D$133:$D$368=B505)*(DATA!$E$133:$E$368=D505),0)),"n/a")</f>
        <v>-8.3000000000000004E-2</v>
      </c>
      <c r="G505" s="86">
        <f t="array" ref="G505">IFERROR(INDEX(DATA!$T$133:$T$368,MATCH(1,(DATA!$D$133:$D$368=B505)*(DATA!$E$133:$E$368=D505),0)),"n/a")</f>
        <v>490901</v>
      </c>
      <c r="H505" s="77">
        <f t="array" ref="H505">IFERROR(INDEX(DATA!$U$133:$U$368,MATCH(1,(DATA!$D$133:$D$368=B505)*(DATA!$E$133:$E$368=D505),0)),"n/a")</f>
        <v>-0.124</v>
      </c>
      <c r="I505" s="86">
        <f t="array" ref="I505">IFERROR(INDEX(DATA!$AD$133:$AD$368,MATCH(1,(DATA!$D$133:$D$368=B505)*(DATA!$E$133:$E$368=D505),0)),"n/a")</f>
        <v>962618</v>
      </c>
      <c r="J505" s="77">
        <f t="array" ref="J505">IFERROR(INDEX(DATA!$AE$133:$AE$368,MATCH(1,(DATA!$D$133:$D$368=B505)*(DATA!$E$133:$E$368=D505),0)),"n/a")</f>
        <v>-0.114</v>
      </c>
      <c r="K505" s="86">
        <f t="array" ref="K505">IFERROR(INDEX(DATA!$AN$133:$AN$368,MATCH(1,(DATA!$D$133:$D$368=B505)*(DATA!$E$133:$E$368=D505),0)),"n/a")</f>
        <v>2070979</v>
      </c>
      <c r="L505" s="77">
        <f t="array" ref="L505">IFERROR(INDEX(DATA!$AO$133:$AO$368,MATCH(1,(DATA!$D$133:$D$368=B505)*(DATA!$E$133:$E$368=D505),0)),"n/a")</f>
        <v>-0.08</v>
      </c>
      <c r="R505" s="66"/>
      <c r="S505" s="66"/>
      <c r="T505" s="66"/>
      <c r="U505" s="66"/>
      <c r="V505" s="66"/>
      <c r="W505" s="66"/>
      <c r="X505" s="66"/>
      <c r="Y505" s="66"/>
    </row>
    <row r="506" spans="1:25" x14ac:dyDescent="0.2">
      <c r="A506" s="75" t="s">
        <v>19</v>
      </c>
      <c r="B506" s="66" t="s">
        <v>12</v>
      </c>
      <c r="C506" s="66" t="s">
        <v>25</v>
      </c>
      <c r="D506" s="66" t="s">
        <v>311</v>
      </c>
      <c r="E506" s="86">
        <f t="array" ref="E506">IFERROR(INDEX(DATA!$J$133:$J$368,MATCH(1,(DATA!$D$133:$D$368=B506)*(DATA!$E$133:$E$368=D506),0)),"n/a")</f>
        <v>294950</v>
      </c>
      <c r="F506" s="77">
        <f t="array" ref="F506">IFERROR(INDEX(DATA!$K$133:$K$368,MATCH(1,(DATA!$D$133:$D$368=B506)*(DATA!$E$133:$E$368=D506),0)),"n/a")</f>
        <v>5.0000000000000001E-3</v>
      </c>
      <c r="G506" s="86">
        <f t="array" ref="G506">IFERROR(INDEX(DATA!$T$133:$T$368,MATCH(1,(DATA!$D$133:$D$368=B506)*(DATA!$E$133:$E$368=D506),0)),"n/a")</f>
        <v>942545</v>
      </c>
      <c r="H506" s="77">
        <f t="array" ref="H506">IFERROR(INDEX(DATA!$U$133:$U$368,MATCH(1,(DATA!$D$133:$D$368=B506)*(DATA!$E$133:$E$368=D506),0)),"n/a")</f>
        <v>3.7999999999999999E-2</v>
      </c>
      <c r="I506" s="86">
        <f t="array" ref="I506">IFERROR(INDEX(DATA!$AD$133:$AD$368,MATCH(1,(DATA!$D$133:$D$368=B506)*(DATA!$E$133:$E$368=D506),0)),"n/a")</f>
        <v>1677320</v>
      </c>
      <c r="J506" s="77">
        <f t="array" ref="J506">IFERROR(INDEX(DATA!$AE$133:$AE$368,MATCH(1,(DATA!$D$133:$D$368=B506)*(DATA!$E$133:$E$368=D506),0)),"n/a")</f>
        <v>1E-3</v>
      </c>
      <c r="K506" s="86">
        <f t="array" ref="K506">IFERROR(INDEX(DATA!$AN$133:$AN$368,MATCH(1,(DATA!$D$133:$D$368=B506)*(DATA!$E$133:$E$368=D506),0)),"n/a")</f>
        <v>3294596</v>
      </c>
      <c r="L506" s="77">
        <f t="array" ref="L506">IFERROR(INDEX(DATA!$AO$133:$AO$368,MATCH(1,(DATA!$D$133:$D$368=B506)*(DATA!$E$133:$E$368=D506),0)),"n/a")</f>
        <v>1.4E-2</v>
      </c>
      <c r="R506" s="66"/>
      <c r="S506" s="66"/>
      <c r="T506" s="66"/>
      <c r="U506" s="66"/>
      <c r="V506" s="66"/>
      <c r="W506" s="66"/>
      <c r="X506" s="66"/>
      <c r="Y506" s="66"/>
    </row>
    <row r="507" spans="1:25" x14ac:dyDescent="0.2">
      <c r="A507" s="75" t="s">
        <v>19</v>
      </c>
      <c r="B507" s="66" t="s">
        <v>12</v>
      </c>
      <c r="C507" s="66" t="s">
        <v>25</v>
      </c>
      <c r="D507" s="66" t="s">
        <v>312</v>
      </c>
      <c r="E507" s="86">
        <f t="array" ref="E507">IFERROR(INDEX(DATA!$J$133:$J$368,MATCH(1,(DATA!$D$133:$D$368=B507)*(DATA!$E$133:$E$368=D507),0)),"n/a")</f>
        <v>185980</v>
      </c>
      <c r="F507" s="77">
        <f t="array" ref="F507">IFERROR(INDEX(DATA!$K$133:$K$368,MATCH(1,(DATA!$D$133:$D$368=B507)*(DATA!$E$133:$E$368=D507),0)),"n/a")</f>
        <v>7.0000000000000001E-3</v>
      </c>
      <c r="G507" s="86">
        <f t="array" ref="G507">IFERROR(INDEX(DATA!$T$133:$T$368,MATCH(1,(DATA!$D$133:$D$368=B507)*(DATA!$E$133:$E$368=D507),0)),"n/a")</f>
        <v>581026</v>
      </c>
      <c r="H507" s="77">
        <f t="array" ref="H507">IFERROR(INDEX(DATA!$U$133:$U$368,MATCH(1,(DATA!$D$133:$D$368=B507)*(DATA!$E$133:$E$368=D507),0)),"n/a")</f>
        <v>4.7E-2</v>
      </c>
      <c r="I507" s="86">
        <f t="array" ref="I507">IFERROR(INDEX(DATA!$AD$133:$AD$368,MATCH(1,(DATA!$D$133:$D$368=B507)*(DATA!$E$133:$E$368=D507),0)),"n/a")</f>
        <v>1094482</v>
      </c>
      <c r="J507" s="77">
        <f t="array" ref="J507">IFERROR(INDEX(DATA!$AE$133:$AE$368,MATCH(1,(DATA!$D$133:$D$368=B507)*(DATA!$E$133:$E$368=D507),0)),"n/a")</f>
        <v>-1.2999999999999999E-2</v>
      </c>
      <c r="K507" s="86">
        <f t="array" ref="K507">IFERROR(INDEX(DATA!$AN$133:$AN$368,MATCH(1,(DATA!$D$133:$D$368=B507)*(DATA!$E$133:$E$368=D507),0)),"n/a")</f>
        <v>2213403</v>
      </c>
      <c r="L507" s="77">
        <f t="array" ref="L507">IFERROR(INDEX(DATA!$AO$133:$AO$368,MATCH(1,(DATA!$D$133:$D$368=B507)*(DATA!$E$133:$E$368=D507),0)),"n/a")</f>
        <v>-2.5999999999999999E-2</v>
      </c>
      <c r="R507" s="66"/>
      <c r="S507" s="66"/>
      <c r="T507" s="66"/>
      <c r="U507" s="66"/>
      <c r="V507" s="66"/>
      <c r="W507" s="66"/>
      <c r="X507" s="66"/>
      <c r="Y507" s="66"/>
    </row>
    <row r="508" spans="1:25" x14ac:dyDescent="0.2">
      <c r="A508" s="75" t="s">
        <v>19</v>
      </c>
      <c r="B508" s="66" t="s">
        <v>12</v>
      </c>
      <c r="C508" s="66" t="s">
        <v>25</v>
      </c>
      <c r="D508" s="66" t="s">
        <v>313</v>
      </c>
      <c r="E508" s="86">
        <f t="array" ref="E508">IFERROR(INDEX(DATA!$J$133:$J$368,MATCH(1,(DATA!$D$133:$D$368=B508)*(DATA!$E$133:$E$368=D508),0)),"n/a")</f>
        <v>276835</v>
      </c>
      <c r="F508" s="77">
        <f t="array" ref="F508">IFERROR(INDEX(DATA!$K$133:$K$368,MATCH(1,(DATA!$D$133:$D$368=B508)*(DATA!$E$133:$E$368=D508),0)),"n/a")</f>
        <v>-6.3E-2</v>
      </c>
      <c r="G508" s="86">
        <f t="array" ref="G508">IFERROR(INDEX(DATA!$T$133:$T$368,MATCH(1,(DATA!$D$133:$D$368=B508)*(DATA!$E$133:$E$368=D508),0)),"n/a")</f>
        <v>902753</v>
      </c>
      <c r="H508" s="77">
        <f t="array" ref="H508">IFERROR(INDEX(DATA!$U$133:$U$368,MATCH(1,(DATA!$D$133:$D$368=B508)*(DATA!$E$133:$E$368=D508),0)),"n/a")</f>
        <v>-1.7000000000000001E-2</v>
      </c>
      <c r="I508" s="86">
        <f t="array" ref="I508">IFERROR(INDEX(DATA!$AD$133:$AD$368,MATCH(1,(DATA!$D$133:$D$368=B508)*(DATA!$E$133:$E$368=D508),0)),"n/a")</f>
        <v>1723324</v>
      </c>
      <c r="J508" s="77">
        <f t="array" ref="J508">IFERROR(INDEX(DATA!$AE$133:$AE$368,MATCH(1,(DATA!$D$133:$D$368=B508)*(DATA!$E$133:$E$368=D508),0)),"n/a")</f>
        <v>1.2E-2</v>
      </c>
      <c r="K508" s="86">
        <f t="array" ref="K508">IFERROR(INDEX(DATA!$AN$133:$AN$368,MATCH(1,(DATA!$D$133:$D$368=B508)*(DATA!$E$133:$E$368=D508),0)),"n/a")</f>
        <v>3403528</v>
      </c>
      <c r="L508" s="77">
        <f t="array" ref="L508">IFERROR(INDEX(DATA!$AO$133:$AO$368,MATCH(1,(DATA!$D$133:$D$368=B508)*(DATA!$E$133:$E$368=D508),0)),"n/a")</f>
        <v>3.3000000000000002E-2</v>
      </c>
      <c r="R508" s="66"/>
      <c r="S508" s="66"/>
      <c r="T508" s="66"/>
      <c r="U508" s="66"/>
      <c r="V508" s="66"/>
      <c r="W508" s="66"/>
      <c r="X508" s="66"/>
      <c r="Y508" s="66"/>
    </row>
    <row r="509" spans="1:25" x14ac:dyDescent="0.2">
      <c r="A509" s="75" t="s">
        <v>19</v>
      </c>
      <c r="B509" s="66" t="s">
        <v>12</v>
      </c>
      <c r="C509" s="66" t="s">
        <v>25</v>
      </c>
      <c r="D509" s="66" t="s">
        <v>314</v>
      </c>
      <c r="E509" s="86">
        <f t="array" ref="E509">IFERROR(INDEX(DATA!$J$133:$J$368,MATCH(1,(DATA!$D$133:$D$368=B509)*(DATA!$E$133:$E$368=D509),0)),"n/a")</f>
        <v>602548</v>
      </c>
      <c r="F509" s="77">
        <f t="array" ref="F509">IFERROR(INDEX(DATA!$K$133:$K$368,MATCH(1,(DATA!$D$133:$D$368=B509)*(DATA!$E$133:$E$368=D509),0)),"n/a")</f>
        <v>-0.107</v>
      </c>
      <c r="G509" s="86">
        <f t="array" ref="G509">IFERROR(INDEX(DATA!$T$133:$T$368,MATCH(1,(DATA!$D$133:$D$368=B509)*(DATA!$E$133:$E$368=D509),0)),"n/a")</f>
        <v>1945979</v>
      </c>
      <c r="H509" s="77">
        <f t="array" ref="H509">IFERROR(INDEX(DATA!$U$133:$U$368,MATCH(1,(DATA!$D$133:$D$368=B509)*(DATA!$E$133:$E$368=D509),0)),"n/a")</f>
        <v>-6.6000000000000003E-2</v>
      </c>
      <c r="I509" s="86">
        <f t="array" ref="I509">IFERROR(INDEX(DATA!$AD$133:$AD$368,MATCH(1,(DATA!$D$133:$D$368=B509)*(DATA!$E$133:$E$368=D509),0)),"n/a")</f>
        <v>3733673</v>
      </c>
      <c r="J509" s="77">
        <f t="array" ref="J509">IFERROR(INDEX(DATA!$AE$133:$AE$368,MATCH(1,(DATA!$D$133:$D$368=B509)*(DATA!$E$133:$E$368=D509),0)),"n/a")</f>
        <v>-5.1999999999999998E-2</v>
      </c>
      <c r="K509" s="86">
        <f t="array" ref="K509">IFERROR(INDEX(DATA!$AN$133:$AN$368,MATCH(1,(DATA!$D$133:$D$368=B509)*(DATA!$E$133:$E$368=D509),0)),"n/a")</f>
        <v>7516985</v>
      </c>
      <c r="L509" s="77">
        <f t="array" ref="L509">IFERROR(INDEX(DATA!$AO$133:$AO$368,MATCH(1,(DATA!$D$133:$D$368=B509)*(DATA!$E$133:$E$368=D509),0)),"n/a")</f>
        <v>-1.2E-2</v>
      </c>
      <c r="R509" s="66"/>
      <c r="S509" s="66"/>
      <c r="T509" s="66"/>
      <c r="U509" s="66"/>
      <c r="V509" s="66"/>
      <c r="W509" s="66"/>
      <c r="X509" s="66"/>
      <c r="Y509" s="66"/>
    </row>
    <row r="510" spans="1:25" x14ac:dyDescent="0.2">
      <c r="A510" s="75" t="s">
        <v>19</v>
      </c>
      <c r="B510" s="66" t="s">
        <v>12</v>
      </c>
      <c r="C510" s="66" t="s">
        <v>25</v>
      </c>
      <c r="D510" s="66" t="s">
        <v>315</v>
      </c>
      <c r="E510" s="86">
        <f t="array" ref="E510">IFERROR(INDEX(DATA!$J$133:$J$368,MATCH(1,(DATA!$D$133:$D$368=B510)*(DATA!$E$133:$E$368=D510),0)),"n/a")</f>
        <v>434694</v>
      </c>
      <c r="F510" s="77">
        <f t="array" ref="F510">IFERROR(INDEX(DATA!$K$133:$K$368,MATCH(1,(DATA!$D$133:$D$368=B510)*(DATA!$E$133:$E$368=D510),0)),"n/a")</f>
        <v>-9.4E-2</v>
      </c>
      <c r="G510" s="86">
        <f t="array" ref="G510">IFERROR(INDEX(DATA!$T$133:$T$368,MATCH(1,(DATA!$D$133:$D$368=B510)*(DATA!$E$133:$E$368=D510),0)),"n/a")</f>
        <v>1363281</v>
      </c>
      <c r="H510" s="77">
        <f t="array" ref="H510">IFERROR(INDEX(DATA!$U$133:$U$368,MATCH(1,(DATA!$D$133:$D$368=B510)*(DATA!$E$133:$E$368=D510),0)),"n/a")</f>
        <v>-8.2000000000000003E-2</v>
      </c>
      <c r="I510" s="86">
        <f t="array" ref="I510">IFERROR(INDEX(DATA!$AD$133:$AD$368,MATCH(1,(DATA!$D$133:$D$368=B510)*(DATA!$E$133:$E$368=D510),0)),"n/a")</f>
        <v>2654796</v>
      </c>
      <c r="J510" s="77">
        <f t="array" ref="J510">IFERROR(INDEX(DATA!$AE$133:$AE$368,MATCH(1,(DATA!$D$133:$D$368=B510)*(DATA!$E$133:$E$368=D510),0)),"n/a")</f>
        <v>-4.4999999999999998E-2</v>
      </c>
      <c r="K510" s="86">
        <f t="array" ref="K510">IFERROR(INDEX(DATA!$AN$133:$AN$368,MATCH(1,(DATA!$D$133:$D$368=B510)*(DATA!$E$133:$E$368=D510),0)),"n/a")</f>
        <v>5393395</v>
      </c>
      <c r="L510" s="77">
        <f t="array" ref="L510">IFERROR(INDEX(DATA!$AO$133:$AO$368,MATCH(1,(DATA!$D$133:$D$368=B510)*(DATA!$E$133:$E$368=D510),0)),"n/a")</f>
        <v>-0.01</v>
      </c>
      <c r="R510" s="66"/>
      <c r="S510" s="66"/>
      <c r="T510" s="66"/>
      <c r="U510" s="66"/>
      <c r="V510" s="66"/>
      <c r="W510" s="66"/>
      <c r="X510" s="66"/>
      <c r="Y510" s="66"/>
    </row>
    <row r="511" spans="1:25" x14ac:dyDescent="0.2">
      <c r="A511" s="75" t="s">
        <v>19</v>
      </c>
      <c r="B511" s="66" t="s">
        <v>12</v>
      </c>
      <c r="C511" s="66" t="s">
        <v>25</v>
      </c>
      <c r="D511" s="66" t="s">
        <v>316</v>
      </c>
      <c r="E511" s="86">
        <f t="array" ref="E511">IFERROR(INDEX(DATA!$J$133:$J$368,MATCH(1,(DATA!$D$133:$D$368=B511)*(DATA!$E$133:$E$368=D511),0)),"n/a")</f>
        <v>350776</v>
      </c>
      <c r="F511" s="77">
        <f t="array" ref="F511">IFERROR(INDEX(DATA!$K$133:$K$368,MATCH(1,(DATA!$D$133:$D$368=B511)*(DATA!$E$133:$E$368=D511),0)),"n/a")</f>
        <v>-3.5000000000000003E-2</v>
      </c>
      <c r="G511" s="86">
        <f t="array" ref="G511">IFERROR(INDEX(DATA!$T$133:$T$368,MATCH(1,(DATA!$D$133:$D$368=B511)*(DATA!$E$133:$E$368=D511),0)),"n/a")</f>
        <v>1022607</v>
      </c>
      <c r="H511" s="77">
        <f t="array" ref="H511">IFERROR(INDEX(DATA!$U$133:$U$368,MATCH(1,(DATA!$D$133:$D$368=B511)*(DATA!$E$133:$E$368=D511),0)),"n/a")</f>
        <v>1.7000000000000001E-2</v>
      </c>
      <c r="I511" s="86">
        <f t="array" ref="I511">IFERROR(INDEX(DATA!$AD$133:$AD$368,MATCH(1,(DATA!$D$133:$D$368=B511)*(DATA!$E$133:$E$368=D511),0)),"n/a")</f>
        <v>1995205</v>
      </c>
      <c r="J511" s="77">
        <f t="array" ref="J511">IFERROR(INDEX(DATA!$AE$133:$AE$368,MATCH(1,(DATA!$D$133:$D$368=B511)*(DATA!$E$133:$E$368=D511),0)),"n/a")</f>
        <v>0.01</v>
      </c>
      <c r="K511" s="86">
        <f t="array" ref="K511">IFERROR(INDEX(DATA!$AN$133:$AN$368,MATCH(1,(DATA!$D$133:$D$368=B511)*(DATA!$E$133:$E$368=D511),0)),"n/a")</f>
        <v>4154368</v>
      </c>
      <c r="L511" s="77">
        <f t="array" ref="L511">IFERROR(INDEX(DATA!$AO$133:$AO$368,MATCH(1,(DATA!$D$133:$D$368=B511)*(DATA!$E$133:$E$368=D511),0)),"n/a")</f>
        <v>-8.0000000000000002E-3</v>
      </c>
      <c r="R511" s="66"/>
      <c r="S511" s="66"/>
      <c r="T511" s="66"/>
      <c r="U511" s="66"/>
      <c r="V511" s="66"/>
      <c r="W511" s="66"/>
      <c r="X511" s="66"/>
      <c r="Y511" s="66"/>
    </row>
    <row r="512" spans="1:25" x14ac:dyDescent="0.2">
      <c r="A512" s="75" t="s">
        <v>19</v>
      </c>
      <c r="B512" s="66" t="s">
        <v>12</v>
      </c>
      <c r="C512" s="66" t="s">
        <v>25</v>
      </c>
      <c r="D512" s="66" t="s">
        <v>317</v>
      </c>
      <c r="E512" s="86">
        <f t="array" ref="E512">IFERROR(INDEX(DATA!$J$133:$J$368,MATCH(1,(DATA!$D$133:$D$368=B512)*(DATA!$E$133:$E$368=D512),0)),"n/a")</f>
        <v>262318</v>
      </c>
      <c r="F512" s="77">
        <f t="array" ref="F512">IFERROR(INDEX(DATA!$K$133:$K$368,MATCH(1,(DATA!$D$133:$D$368=B512)*(DATA!$E$133:$E$368=D512),0)),"n/a")</f>
        <v>-0.20699999999999999</v>
      </c>
      <c r="G512" s="86">
        <f t="array" ref="G512">IFERROR(INDEX(DATA!$T$133:$T$368,MATCH(1,(DATA!$D$133:$D$368=B512)*(DATA!$E$133:$E$368=D512),0)),"n/a")</f>
        <v>806724</v>
      </c>
      <c r="H512" s="77">
        <f t="array" ref="H512">IFERROR(INDEX(DATA!$U$133:$U$368,MATCH(1,(DATA!$D$133:$D$368=B512)*(DATA!$E$133:$E$368=D512),0)),"n/a")</f>
        <v>5.0000000000000001E-3</v>
      </c>
      <c r="I512" s="86">
        <f t="array" ref="I512">IFERROR(INDEX(DATA!$AD$133:$AD$368,MATCH(1,(DATA!$D$133:$D$368=B512)*(DATA!$E$133:$E$368=D512),0)),"n/a")</f>
        <v>1555965</v>
      </c>
      <c r="J512" s="77">
        <f t="array" ref="J512">IFERROR(INDEX(DATA!$AE$133:$AE$368,MATCH(1,(DATA!$D$133:$D$368=B512)*(DATA!$E$133:$E$368=D512),0)),"n/a")</f>
        <v>2.1999999999999999E-2</v>
      </c>
      <c r="K512" s="86">
        <f t="array" ref="K512">IFERROR(INDEX(DATA!$AN$133:$AN$368,MATCH(1,(DATA!$D$133:$D$368=B512)*(DATA!$E$133:$E$368=D512),0)),"n/a")</f>
        <v>2934894</v>
      </c>
      <c r="L512" s="77">
        <f t="array" ref="L512">IFERROR(INDEX(DATA!$AO$133:$AO$368,MATCH(1,(DATA!$D$133:$D$368=B512)*(DATA!$E$133:$E$368=D512),0)),"n/a")</f>
        <v>-1.2E-2</v>
      </c>
      <c r="R512" s="66"/>
      <c r="S512" s="66"/>
      <c r="T512" s="66"/>
      <c r="U512" s="66"/>
      <c r="V512" s="66"/>
      <c r="W512" s="66"/>
      <c r="X512" s="66"/>
      <c r="Y512" s="66"/>
    </row>
    <row r="513" spans="1:25" x14ac:dyDescent="0.2">
      <c r="A513" s="75" t="s">
        <v>19</v>
      </c>
      <c r="B513" s="66" t="s">
        <v>12</v>
      </c>
      <c r="C513" s="66" t="s">
        <v>25</v>
      </c>
      <c r="D513" s="66" t="s">
        <v>318</v>
      </c>
      <c r="E513" s="86">
        <f t="array" ref="E513">IFERROR(INDEX(DATA!$J$133:$J$368,MATCH(1,(DATA!$D$133:$D$368=B513)*(DATA!$E$133:$E$368=D513),0)),"n/a")</f>
        <v>397305</v>
      </c>
      <c r="F513" s="77">
        <f t="array" ref="F513">IFERROR(INDEX(DATA!$K$133:$K$368,MATCH(1,(DATA!$D$133:$D$368=B513)*(DATA!$E$133:$E$368=D513),0)),"n/a")</f>
        <v>-3.7999999999999999E-2</v>
      </c>
      <c r="G513" s="86">
        <f t="array" ref="G513">IFERROR(INDEX(DATA!$T$133:$T$368,MATCH(1,(DATA!$D$133:$D$368=B513)*(DATA!$E$133:$E$368=D513),0)),"n/a")</f>
        <v>1247014</v>
      </c>
      <c r="H513" s="77">
        <f t="array" ref="H513">IFERROR(INDEX(DATA!$U$133:$U$368,MATCH(1,(DATA!$D$133:$D$368=B513)*(DATA!$E$133:$E$368=D513),0)),"n/a")</f>
        <v>0.02</v>
      </c>
      <c r="I513" s="86">
        <f t="array" ref="I513">IFERROR(INDEX(DATA!$AD$133:$AD$368,MATCH(1,(DATA!$D$133:$D$368=B513)*(DATA!$E$133:$E$368=D513),0)),"n/a")</f>
        <v>2312365</v>
      </c>
      <c r="J513" s="77">
        <f t="array" ref="J513">IFERROR(INDEX(DATA!$AE$133:$AE$368,MATCH(1,(DATA!$D$133:$D$368=B513)*(DATA!$E$133:$E$368=D513),0)),"n/a")</f>
        <v>-1.2E-2</v>
      </c>
      <c r="K513" s="86">
        <f t="array" ref="K513">IFERROR(INDEX(DATA!$AN$133:$AN$368,MATCH(1,(DATA!$D$133:$D$368=B513)*(DATA!$E$133:$E$368=D513),0)),"n/a")</f>
        <v>4595724</v>
      </c>
      <c r="L513" s="77">
        <f t="array" ref="L513">IFERROR(INDEX(DATA!$AO$133:$AO$368,MATCH(1,(DATA!$D$133:$D$368=B513)*(DATA!$E$133:$E$368=D513),0)),"n/a")</f>
        <v>-4.0000000000000001E-3</v>
      </c>
      <c r="R513" s="66"/>
      <c r="S513" s="66"/>
      <c r="T513" s="66"/>
      <c r="U513" s="66"/>
      <c r="V513" s="66"/>
      <c r="W513" s="66"/>
      <c r="X513" s="66"/>
      <c r="Y513" s="66"/>
    </row>
    <row r="514" spans="1:25" x14ac:dyDescent="0.2">
      <c r="A514" s="75" t="s">
        <v>19</v>
      </c>
      <c r="B514" s="66" t="s">
        <v>12</v>
      </c>
      <c r="C514" s="66" t="s">
        <v>25</v>
      </c>
      <c r="D514" s="66" t="s">
        <v>344</v>
      </c>
      <c r="E514" s="86">
        <f t="array" ref="E514">IFERROR(INDEX(DATA!$J$133:$J$368,MATCH(1,(DATA!$D$133:$D$368=B514)*(DATA!$E$133:$E$368=D514),0)),"n/a")</f>
        <v>163909</v>
      </c>
      <c r="F514" s="77">
        <f t="array" ref="F514">IFERROR(INDEX(DATA!$K$133:$K$368,MATCH(1,(DATA!$D$133:$D$368=B514)*(DATA!$E$133:$E$368=D514),0)),"n/a")</f>
        <v>-1.9E-2</v>
      </c>
      <c r="G514" s="86">
        <f t="array" ref="G514">IFERROR(INDEX(DATA!$T$133:$T$368,MATCH(1,(DATA!$D$133:$D$368=B514)*(DATA!$E$133:$E$368=D514),0)),"n/a")</f>
        <v>468946</v>
      </c>
      <c r="H514" s="77">
        <f t="array" ref="H514">IFERROR(INDEX(DATA!$U$133:$U$368,MATCH(1,(DATA!$D$133:$D$368=B514)*(DATA!$E$133:$E$368=D514),0)),"n/a")</f>
        <v>-5.8999999999999997E-2</v>
      </c>
      <c r="I514" s="86">
        <f t="array" ref="I514">IFERROR(INDEX(DATA!$AD$133:$AD$368,MATCH(1,(DATA!$D$133:$D$368=B514)*(DATA!$E$133:$E$368=D514),0)),"n/a")</f>
        <v>907801</v>
      </c>
      <c r="J514" s="77">
        <f t="array" ref="J514">IFERROR(INDEX(DATA!$AE$133:$AE$368,MATCH(1,(DATA!$D$133:$D$368=B514)*(DATA!$E$133:$E$368=D514),0)),"n/a")</f>
        <v>-8.5999999999999993E-2</v>
      </c>
      <c r="K514" s="86">
        <f t="array" ref="K514">IFERROR(INDEX(DATA!$AN$133:$AN$368,MATCH(1,(DATA!$D$133:$D$368=B514)*(DATA!$E$133:$E$368=D514),0)),"n/a")</f>
        <v>1921496</v>
      </c>
      <c r="L514" s="77">
        <f t="array" ref="L514">IFERROR(INDEX(DATA!$AO$133:$AO$368,MATCH(1,(DATA!$D$133:$D$368=B514)*(DATA!$E$133:$E$368=D514),0)),"n/a")</f>
        <v>-0.08</v>
      </c>
      <c r="R514" s="66"/>
      <c r="S514" s="66"/>
      <c r="T514" s="66"/>
      <c r="U514" s="66"/>
      <c r="V514" s="66"/>
      <c r="W514" s="66"/>
      <c r="X514" s="66"/>
      <c r="Y514" s="66"/>
    </row>
    <row r="515" spans="1:25" x14ac:dyDescent="0.2">
      <c r="A515" s="75" t="s">
        <v>19</v>
      </c>
      <c r="B515" s="66" t="s">
        <v>12</v>
      </c>
      <c r="C515" s="66" t="s">
        <v>25</v>
      </c>
      <c r="D515" s="66" t="s">
        <v>345</v>
      </c>
      <c r="E515" s="86">
        <f t="array" ref="E515">IFERROR(INDEX(DATA!$J$133:$J$368,MATCH(1,(DATA!$D$133:$D$368=B515)*(DATA!$E$133:$E$368=D515),0)),"n/a")</f>
        <v>311879</v>
      </c>
      <c r="F515" s="77">
        <f t="array" ref="F515">IFERROR(INDEX(DATA!$K$133:$K$368,MATCH(1,(DATA!$D$133:$D$368=B515)*(DATA!$E$133:$E$368=D515),0)),"n/a")</f>
        <v>-5.8999999999999997E-2</v>
      </c>
      <c r="G515" s="86">
        <f t="array" ref="G515">IFERROR(INDEX(DATA!$T$133:$T$368,MATCH(1,(DATA!$D$133:$D$368=B515)*(DATA!$E$133:$E$368=D515),0)),"n/a")</f>
        <v>981908</v>
      </c>
      <c r="H515" s="77">
        <f t="array" ref="H515">IFERROR(INDEX(DATA!$U$133:$U$368,MATCH(1,(DATA!$D$133:$D$368=B515)*(DATA!$E$133:$E$368=D515),0)),"n/a")</f>
        <v>-2.7E-2</v>
      </c>
      <c r="I515" s="86">
        <f t="array" ref="I515">IFERROR(INDEX(DATA!$AD$133:$AD$368,MATCH(1,(DATA!$D$133:$D$368=B515)*(DATA!$E$133:$E$368=D515),0)),"n/a")</f>
        <v>1890339</v>
      </c>
      <c r="J515" s="77">
        <f t="array" ref="J515">IFERROR(INDEX(DATA!$AE$133:$AE$368,MATCH(1,(DATA!$D$133:$D$368=B515)*(DATA!$E$133:$E$368=D515),0)),"n/a")</f>
        <v>-1.7999999999999999E-2</v>
      </c>
      <c r="K515" s="86">
        <f t="array" ref="K515">IFERROR(INDEX(DATA!$AN$133:$AN$368,MATCH(1,(DATA!$D$133:$D$368=B515)*(DATA!$E$133:$E$368=D515),0)),"n/a")</f>
        <v>3894258</v>
      </c>
      <c r="L515" s="77">
        <f t="array" ref="L515">IFERROR(INDEX(DATA!$AO$133:$AO$368,MATCH(1,(DATA!$D$133:$D$368=B515)*(DATA!$E$133:$E$368=D515),0)),"n/a")</f>
        <v>3.0000000000000001E-3</v>
      </c>
      <c r="R515" s="66"/>
      <c r="S515" s="66"/>
      <c r="T515" s="66"/>
      <c r="U515" s="66"/>
      <c r="V515" s="66"/>
      <c r="W515" s="66"/>
      <c r="X515" s="66"/>
      <c r="Y515" s="66"/>
    </row>
    <row r="516" spans="1:25" x14ac:dyDescent="0.2">
      <c r="A516" s="75"/>
      <c r="E516" s="80"/>
      <c r="F516" s="77"/>
      <c r="G516" s="81"/>
      <c r="H516" s="77"/>
      <c r="I516" s="81"/>
      <c r="J516" s="82"/>
      <c r="K516" s="81"/>
      <c r="L516" s="77"/>
      <c r="R516" s="66"/>
      <c r="S516" s="66"/>
      <c r="T516" s="66"/>
      <c r="U516" s="66"/>
      <c r="V516" s="66"/>
      <c r="W516" s="66"/>
      <c r="X516" s="66"/>
      <c r="Y516" s="66"/>
    </row>
    <row r="517" spans="1:25" x14ac:dyDescent="0.2">
      <c r="A517" s="75" t="s">
        <v>19</v>
      </c>
      <c r="B517" s="66" t="s">
        <v>12</v>
      </c>
      <c r="C517" s="66" t="s">
        <v>10</v>
      </c>
      <c r="D517" s="66" t="s">
        <v>271</v>
      </c>
      <c r="E517" s="87">
        <f t="array" ref="E517">IFERROR(INDEX(DATA!$L$133:$L$368,MATCH(1,(DATA!$D$133:$D$368=B517)*(DATA!$E$133:$E$368=D517),0)),"n/a")</f>
        <v>4.45</v>
      </c>
      <c r="F517" s="77">
        <f t="array" ref="F517">IFERROR(INDEX(DATA!$M$133:$M$368,MATCH(1,(DATA!$D$133:$D$368=B517)*(DATA!$E$133:$E$368=D517),0)),"n/a")</f>
        <v>0.105</v>
      </c>
      <c r="G517" s="87">
        <f t="array" ref="G517">IFERROR(INDEX(DATA!$V$133:$V$368,MATCH(1,(DATA!$D$133:$D$368=B517)*(DATA!$E$133:$E$368=D517),0)),"n/a")</f>
        <v>3.89</v>
      </c>
      <c r="H517" s="77">
        <f t="array" ref="H517">IFERROR(INDEX(DATA!$W$133:$W$368,MATCH(1,(DATA!$D$133:$D$368=B517)*(DATA!$E$133:$E$368=D517),0)),"n/a")</f>
        <v>-2.8000000000000001E-2</v>
      </c>
      <c r="I517" s="87">
        <f t="array" ref="I517">IFERROR(INDEX(DATA!$AF$133:$AF$368,MATCH(1,(DATA!$D$133:$D$368=B517)*(DATA!$E$133:$E$368=D517),0)),"n/a")</f>
        <v>3.9</v>
      </c>
      <c r="J517" s="77">
        <f t="array" ref="J517">IFERROR(INDEX(DATA!$AG$133:$AG$368,MATCH(1,(DATA!$D$133:$D$368=B517)*(DATA!$E$133:$E$368=D517),0)),"n/a")</f>
        <v>-1.7999999999999999E-2</v>
      </c>
      <c r="K517" s="87">
        <f t="array" ref="K517">IFERROR(INDEX(DATA!$AP$133:$AP$368,MATCH(1,(DATA!$D$133:$D$368=B517)*(DATA!$E$133:$E$368=D517),0)),"n/a")</f>
        <v>3.92</v>
      </c>
      <c r="L517" s="77">
        <f t="array" ref="L517">IFERROR(INDEX(DATA!$AQ$133:$AQ$368,MATCH(1,(DATA!$D$133:$D$368=B517)*(DATA!$E$133:$E$368=D517),0)),"n/a")</f>
        <v>-2.3E-2</v>
      </c>
      <c r="R517" s="66"/>
      <c r="S517" s="66"/>
      <c r="T517" s="66"/>
      <c r="U517" s="66"/>
      <c r="V517" s="66"/>
      <c r="W517" s="66"/>
      <c r="X517" s="66"/>
      <c r="Y517" s="66"/>
    </row>
    <row r="518" spans="1:25" x14ac:dyDescent="0.2">
      <c r="A518" s="75" t="s">
        <v>19</v>
      </c>
      <c r="B518" s="66" t="s">
        <v>12</v>
      </c>
      <c r="C518" s="66" t="s">
        <v>10</v>
      </c>
      <c r="D518" s="66" t="s">
        <v>272</v>
      </c>
      <c r="E518" s="87">
        <f t="array" ref="E518">IFERROR(INDEX(DATA!$L$133:$L$368,MATCH(1,(DATA!$D$133:$D$368=B518)*(DATA!$E$133:$E$368=D518),0)),"n/a")</f>
        <v>3.83</v>
      </c>
      <c r="F518" s="77">
        <f t="array" ref="F518">IFERROR(INDEX(DATA!$M$133:$M$368,MATCH(1,(DATA!$D$133:$D$368=B518)*(DATA!$E$133:$E$368=D518),0)),"n/a")</f>
        <v>7.0000000000000001E-3</v>
      </c>
      <c r="G518" s="87">
        <f t="array" ref="G518">IFERROR(INDEX(DATA!$V$133:$V$368,MATCH(1,(DATA!$D$133:$D$368=B518)*(DATA!$E$133:$E$368=D518),0)),"n/a")</f>
        <v>3.79</v>
      </c>
      <c r="H518" s="77">
        <f t="array" ref="H518">IFERROR(INDEX(DATA!$W$133:$W$368,MATCH(1,(DATA!$D$133:$D$368=B518)*(DATA!$E$133:$E$368=D518),0)),"n/a")</f>
        <v>8.9999999999999993E-3</v>
      </c>
      <c r="I518" s="87">
        <f t="array" ref="I518">IFERROR(INDEX(DATA!$AF$133:$AF$368,MATCH(1,(DATA!$D$133:$D$368=B518)*(DATA!$E$133:$E$368=D518),0)),"n/a")</f>
        <v>3.76</v>
      </c>
      <c r="J518" s="77">
        <f t="array" ref="J518">IFERROR(INDEX(DATA!$AG$133:$AG$368,MATCH(1,(DATA!$D$133:$D$368=B518)*(DATA!$E$133:$E$368=D518),0)),"n/a")</f>
        <v>3.0000000000000001E-3</v>
      </c>
      <c r="K518" s="87">
        <f t="array" ref="K518">IFERROR(INDEX(DATA!$AP$133:$AP$368,MATCH(1,(DATA!$D$133:$D$368=B518)*(DATA!$E$133:$E$368=D518),0)),"n/a")</f>
        <v>3.76</v>
      </c>
      <c r="L518" s="77">
        <f t="array" ref="L518">IFERROR(INDEX(DATA!$AQ$133:$AQ$368,MATCH(1,(DATA!$D$133:$D$368=B518)*(DATA!$E$133:$E$368=D518),0)),"n/a")</f>
        <v>6.0000000000000001E-3</v>
      </c>
      <c r="R518" s="66"/>
      <c r="S518" s="66"/>
      <c r="T518" s="66"/>
      <c r="U518" s="66"/>
      <c r="V518" s="66"/>
      <c r="W518" s="66"/>
      <c r="X518" s="66"/>
      <c r="Y518" s="66"/>
    </row>
    <row r="519" spans="1:25" x14ac:dyDescent="0.2">
      <c r="A519" s="75" t="s">
        <v>19</v>
      </c>
      <c r="B519" s="66" t="s">
        <v>12</v>
      </c>
      <c r="C519" s="66" t="s">
        <v>10</v>
      </c>
      <c r="D519" s="66" t="s">
        <v>273</v>
      </c>
      <c r="E519" s="87">
        <f t="array" ref="E519">IFERROR(INDEX(DATA!$L$133:$L$368,MATCH(1,(DATA!$D$133:$D$368=B519)*(DATA!$E$133:$E$368=D519),0)),"n/a")</f>
        <v>3.8</v>
      </c>
      <c r="F519" s="77">
        <f t="array" ref="F519">IFERROR(INDEX(DATA!$M$133:$M$368,MATCH(1,(DATA!$D$133:$D$368=B519)*(DATA!$E$133:$E$368=D519),0)),"n/a")</f>
        <v>1.6E-2</v>
      </c>
      <c r="G519" s="87">
        <f t="array" ref="G519">IFERROR(INDEX(DATA!$V$133:$V$368,MATCH(1,(DATA!$D$133:$D$368=B519)*(DATA!$E$133:$E$368=D519),0)),"n/a")</f>
        <v>3.68</v>
      </c>
      <c r="H519" s="77">
        <f t="array" ref="H519">IFERROR(INDEX(DATA!$W$133:$W$368,MATCH(1,(DATA!$D$133:$D$368=B519)*(DATA!$E$133:$E$368=D519),0)),"n/a")</f>
        <v>1E-3</v>
      </c>
      <c r="I519" s="87">
        <f t="array" ref="I519">IFERROR(INDEX(DATA!$AF$133:$AF$368,MATCH(1,(DATA!$D$133:$D$368=B519)*(DATA!$E$133:$E$368=D519),0)),"n/a")</f>
        <v>3.69</v>
      </c>
      <c r="J519" s="77">
        <f t="array" ref="J519">IFERROR(INDEX(DATA!$AG$133:$AG$368,MATCH(1,(DATA!$D$133:$D$368=B519)*(DATA!$E$133:$E$368=D519),0)),"n/a")</f>
        <v>0</v>
      </c>
      <c r="K519" s="87">
        <f t="array" ref="K519">IFERROR(INDEX(DATA!$AP$133:$AP$368,MATCH(1,(DATA!$D$133:$D$368=B519)*(DATA!$E$133:$E$368=D519),0)),"n/a")</f>
        <v>3.66</v>
      </c>
      <c r="L519" s="77">
        <f t="array" ref="L519">IFERROR(INDEX(DATA!$AQ$133:$AQ$368,MATCH(1,(DATA!$D$133:$D$368=B519)*(DATA!$E$133:$E$368=D519),0)),"n/a")</f>
        <v>-2.3E-2</v>
      </c>
      <c r="R519" s="66"/>
      <c r="S519" s="66"/>
      <c r="T519" s="66"/>
      <c r="U519" s="66"/>
      <c r="V519" s="66"/>
      <c r="W519" s="66"/>
      <c r="X519" s="66"/>
      <c r="Y519" s="66"/>
    </row>
    <row r="520" spans="1:25" x14ac:dyDescent="0.2">
      <c r="A520" s="75" t="s">
        <v>19</v>
      </c>
      <c r="B520" s="66" t="s">
        <v>12</v>
      </c>
      <c r="C520" s="66" t="s">
        <v>10</v>
      </c>
      <c r="D520" s="66" t="s">
        <v>274</v>
      </c>
      <c r="E520" s="87">
        <f t="array" ref="E520">IFERROR(INDEX(DATA!$L$133:$L$368,MATCH(1,(DATA!$D$133:$D$368=B520)*(DATA!$E$133:$E$368=D520),0)),"n/a")</f>
        <v>3.76</v>
      </c>
      <c r="F520" s="77">
        <f t="array" ref="F520">IFERROR(INDEX(DATA!$M$133:$M$368,MATCH(1,(DATA!$D$133:$D$368=B520)*(DATA!$E$133:$E$368=D520),0)),"n/a")</f>
        <v>0.01</v>
      </c>
      <c r="G520" s="87">
        <f t="array" ref="G520">IFERROR(INDEX(DATA!$V$133:$V$368,MATCH(1,(DATA!$D$133:$D$368=B520)*(DATA!$E$133:$E$368=D520),0)),"n/a")</f>
        <v>3.74</v>
      </c>
      <c r="H520" s="77">
        <f t="array" ref="H520">IFERROR(INDEX(DATA!$W$133:$W$368,MATCH(1,(DATA!$D$133:$D$368=B520)*(DATA!$E$133:$E$368=D520),0)),"n/a")</f>
        <v>1.4E-2</v>
      </c>
      <c r="I520" s="87">
        <f t="array" ref="I520">IFERROR(INDEX(DATA!$AF$133:$AF$368,MATCH(1,(DATA!$D$133:$D$368=B520)*(DATA!$E$133:$E$368=D520),0)),"n/a")</f>
        <v>3.72</v>
      </c>
      <c r="J520" s="77">
        <f t="array" ref="J520">IFERROR(INDEX(DATA!$AG$133:$AG$368,MATCH(1,(DATA!$D$133:$D$368=B520)*(DATA!$E$133:$E$368=D520),0)),"n/a")</f>
        <v>1.7000000000000001E-2</v>
      </c>
      <c r="K520" s="87">
        <f t="array" ref="K520">IFERROR(INDEX(DATA!$AP$133:$AP$368,MATCH(1,(DATA!$D$133:$D$368=B520)*(DATA!$E$133:$E$368=D520),0)),"n/a")</f>
        <v>3.7</v>
      </c>
      <c r="L520" s="77">
        <f t="array" ref="L520">IFERROR(INDEX(DATA!$AQ$133:$AQ$368,MATCH(1,(DATA!$D$133:$D$368=B520)*(DATA!$E$133:$E$368=D520),0)),"n/a")</f>
        <v>1.4E-2</v>
      </c>
      <c r="R520" s="66"/>
      <c r="S520" s="66"/>
      <c r="T520" s="66"/>
      <c r="U520" s="66"/>
      <c r="V520" s="66"/>
      <c r="W520" s="66"/>
      <c r="X520" s="66"/>
      <c r="Y520" s="66"/>
    </row>
    <row r="521" spans="1:25" x14ac:dyDescent="0.2">
      <c r="A521" s="75" t="s">
        <v>19</v>
      </c>
      <c r="B521" s="66" t="s">
        <v>12</v>
      </c>
      <c r="C521" s="66" t="s">
        <v>10</v>
      </c>
      <c r="D521" s="66" t="s">
        <v>275</v>
      </c>
      <c r="E521" s="87">
        <f t="array" ref="E521">IFERROR(INDEX(DATA!$L$133:$L$368,MATCH(1,(DATA!$D$133:$D$368=B521)*(DATA!$E$133:$E$368=D521),0)),"n/a")</f>
        <v>3.46</v>
      </c>
      <c r="F521" s="77">
        <f t="array" ref="F521">IFERROR(INDEX(DATA!$M$133:$M$368,MATCH(1,(DATA!$D$133:$D$368=B521)*(DATA!$E$133:$E$368=D521),0)),"n/a")</f>
        <v>-1.7000000000000001E-2</v>
      </c>
      <c r="G521" s="87">
        <f t="array" ref="G521">IFERROR(INDEX(DATA!$V$133:$V$368,MATCH(1,(DATA!$D$133:$D$368=B521)*(DATA!$E$133:$E$368=D521),0)),"n/a")</f>
        <v>3.34</v>
      </c>
      <c r="H521" s="77">
        <f t="array" ref="H521">IFERROR(INDEX(DATA!$W$133:$W$368,MATCH(1,(DATA!$D$133:$D$368=B521)*(DATA!$E$133:$E$368=D521),0)),"n/a")</f>
        <v>-3.5000000000000003E-2</v>
      </c>
      <c r="I521" s="87">
        <f t="array" ref="I521">IFERROR(INDEX(DATA!$AF$133:$AF$368,MATCH(1,(DATA!$D$133:$D$368=B521)*(DATA!$E$133:$E$368=D521),0)),"n/a")</f>
        <v>3.33</v>
      </c>
      <c r="J521" s="77">
        <f t="array" ref="J521">IFERROR(INDEX(DATA!$AG$133:$AG$368,MATCH(1,(DATA!$D$133:$D$368=B521)*(DATA!$E$133:$E$368=D521),0)),"n/a")</f>
        <v>-3.3000000000000002E-2</v>
      </c>
      <c r="K521" s="87">
        <f t="array" ref="K521">IFERROR(INDEX(DATA!$AP$133:$AP$368,MATCH(1,(DATA!$D$133:$D$368=B521)*(DATA!$E$133:$E$368=D521),0)),"n/a")</f>
        <v>3.36</v>
      </c>
      <c r="L521" s="77">
        <f t="array" ref="L521">IFERROR(INDEX(DATA!$AQ$133:$AQ$368,MATCH(1,(DATA!$D$133:$D$368=B521)*(DATA!$E$133:$E$368=D521),0)),"n/a")</f>
        <v>-2.8000000000000001E-2</v>
      </c>
      <c r="R521" s="66"/>
      <c r="S521" s="66"/>
      <c r="T521" s="66"/>
      <c r="U521" s="66"/>
      <c r="V521" s="66"/>
      <c r="W521" s="66"/>
      <c r="X521" s="66"/>
      <c r="Y521" s="66"/>
    </row>
    <row r="522" spans="1:25" x14ac:dyDescent="0.2">
      <c r="A522" s="75" t="s">
        <v>19</v>
      </c>
      <c r="B522" s="66" t="s">
        <v>12</v>
      </c>
      <c r="C522" s="66" t="s">
        <v>10</v>
      </c>
      <c r="D522" s="66" t="s">
        <v>276</v>
      </c>
      <c r="E522" s="87">
        <f t="array" ref="E522">IFERROR(INDEX(DATA!$L$133:$L$368,MATCH(1,(DATA!$D$133:$D$368=B522)*(DATA!$E$133:$E$368=D522),0)),"n/a")</f>
        <v>3.67</v>
      </c>
      <c r="F522" s="77">
        <f t="array" ref="F522">IFERROR(INDEX(DATA!$M$133:$M$368,MATCH(1,(DATA!$D$133:$D$368=B522)*(DATA!$E$133:$E$368=D522),0)),"n/a")</f>
        <v>3.1E-2</v>
      </c>
      <c r="G522" s="87">
        <f t="array" ref="G522">IFERROR(INDEX(DATA!$V$133:$V$368,MATCH(1,(DATA!$D$133:$D$368=B522)*(DATA!$E$133:$E$368=D522),0)),"n/a")</f>
        <v>3.62</v>
      </c>
      <c r="H522" s="77">
        <f t="array" ref="H522">IFERROR(INDEX(DATA!$W$133:$W$368,MATCH(1,(DATA!$D$133:$D$368=B522)*(DATA!$E$133:$E$368=D522),0)),"n/a")</f>
        <v>1.4E-2</v>
      </c>
      <c r="I522" s="87">
        <f t="array" ref="I522">IFERROR(INDEX(DATA!$AF$133:$AF$368,MATCH(1,(DATA!$D$133:$D$368=B522)*(DATA!$E$133:$E$368=D522),0)),"n/a")</f>
        <v>3.61</v>
      </c>
      <c r="J522" s="77">
        <f t="array" ref="J522">IFERROR(INDEX(DATA!$AG$133:$AG$368,MATCH(1,(DATA!$D$133:$D$368=B522)*(DATA!$E$133:$E$368=D522),0)),"n/a")</f>
        <v>7.0000000000000001E-3</v>
      </c>
      <c r="K522" s="87">
        <f t="array" ref="K522">IFERROR(INDEX(DATA!$AP$133:$AP$368,MATCH(1,(DATA!$D$133:$D$368=B522)*(DATA!$E$133:$E$368=D522),0)),"n/a")</f>
        <v>3.6</v>
      </c>
      <c r="L522" s="77">
        <f t="array" ref="L522">IFERROR(INDEX(DATA!$AQ$133:$AQ$368,MATCH(1,(DATA!$D$133:$D$368=B522)*(DATA!$E$133:$E$368=D522),0)),"n/a")</f>
        <v>-4.0000000000000001E-3</v>
      </c>
      <c r="R522" s="66"/>
      <c r="S522" s="66"/>
      <c r="T522" s="66"/>
      <c r="U522" s="66"/>
      <c r="V522" s="66"/>
      <c r="W522" s="66"/>
      <c r="X522" s="66"/>
      <c r="Y522" s="66"/>
    </row>
    <row r="523" spans="1:25" x14ac:dyDescent="0.2">
      <c r="A523" s="75" t="s">
        <v>19</v>
      </c>
      <c r="B523" s="66" t="s">
        <v>12</v>
      </c>
      <c r="C523" s="66" t="s">
        <v>10</v>
      </c>
      <c r="D523" s="66" t="s">
        <v>277</v>
      </c>
      <c r="E523" s="87">
        <f t="array" ref="E523">IFERROR(INDEX(DATA!$L$133:$L$368,MATCH(1,(DATA!$D$133:$D$368=B523)*(DATA!$E$133:$E$368=D523),0)),"n/a")</f>
        <v>3.12</v>
      </c>
      <c r="F523" s="77">
        <f t="array" ref="F523">IFERROR(INDEX(DATA!$M$133:$M$368,MATCH(1,(DATA!$D$133:$D$368=B523)*(DATA!$E$133:$E$368=D523),0)),"n/a")</f>
        <v>-0.11600000000000001</v>
      </c>
      <c r="G523" s="87">
        <f t="array" ref="G523">IFERROR(INDEX(DATA!$V$133:$V$368,MATCH(1,(DATA!$D$133:$D$368=B523)*(DATA!$E$133:$E$368=D523),0)),"n/a")</f>
        <v>3.24</v>
      </c>
      <c r="H523" s="77">
        <f t="array" ref="H523">IFERROR(INDEX(DATA!$W$133:$W$368,MATCH(1,(DATA!$D$133:$D$368=B523)*(DATA!$E$133:$E$368=D523),0)),"n/a")</f>
        <v>-7.4999999999999997E-2</v>
      </c>
      <c r="I523" s="87">
        <f t="array" ref="I523">IFERROR(INDEX(DATA!$AF$133:$AF$368,MATCH(1,(DATA!$D$133:$D$368=B523)*(DATA!$E$133:$E$368=D523),0)),"n/a")</f>
        <v>3.34</v>
      </c>
      <c r="J523" s="77">
        <f t="array" ref="J523">IFERROR(INDEX(DATA!$AG$133:$AG$368,MATCH(1,(DATA!$D$133:$D$368=B523)*(DATA!$E$133:$E$368=D523),0)),"n/a")</f>
        <v>-3.9E-2</v>
      </c>
      <c r="K523" s="87">
        <f t="array" ref="K523">IFERROR(INDEX(DATA!$AP$133:$AP$368,MATCH(1,(DATA!$D$133:$D$368=B523)*(DATA!$E$133:$E$368=D523),0)),"n/a")</f>
        <v>3.39</v>
      </c>
      <c r="L523" s="77">
        <f t="array" ref="L523">IFERROR(INDEX(DATA!$AQ$133:$AQ$368,MATCH(1,(DATA!$D$133:$D$368=B523)*(DATA!$E$133:$E$368=D523),0)),"n/a")</f>
        <v>-3.6999999999999998E-2</v>
      </c>
      <c r="R523" s="66"/>
      <c r="S523" s="66"/>
      <c r="T523" s="66"/>
      <c r="U523" s="66"/>
      <c r="V523" s="66"/>
      <c r="W523" s="66"/>
      <c r="X523" s="66"/>
      <c r="Y523" s="66"/>
    </row>
    <row r="524" spans="1:25" x14ac:dyDescent="0.2">
      <c r="A524" s="75" t="s">
        <v>19</v>
      </c>
      <c r="B524" s="66" t="s">
        <v>12</v>
      </c>
      <c r="C524" s="66" t="s">
        <v>10</v>
      </c>
      <c r="D524" s="66" t="s">
        <v>278</v>
      </c>
      <c r="E524" s="87">
        <f t="array" ref="E524">IFERROR(INDEX(DATA!$L$133:$L$368,MATCH(1,(DATA!$D$133:$D$368=B524)*(DATA!$E$133:$E$368=D524),0)),"n/a")</f>
        <v>3.56</v>
      </c>
      <c r="F524" s="77">
        <f t="array" ref="F524">IFERROR(INDEX(DATA!$M$133:$M$368,MATCH(1,(DATA!$D$133:$D$368=B524)*(DATA!$E$133:$E$368=D524),0)),"n/a")</f>
        <v>5.6000000000000001E-2</v>
      </c>
      <c r="G524" s="87">
        <f t="array" ref="G524">IFERROR(INDEX(DATA!$V$133:$V$368,MATCH(1,(DATA!$D$133:$D$368=B524)*(DATA!$E$133:$E$368=D524),0)),"n/a")</f>
        <v>3.53</v>
      </c>
      <c r="H524" s="77">
        <f t="array" ref="H524">IFERROR(INDEX(DATA!$W$133:$W$368,MATCH(1,(DATA!$D$133:$D$368=B524)*(DATA!$E$133:$E$368=D524),0)),"n/a")</f>
        <v>1E-3</v>
      </c>
      <c r="I524" s="87">
        <f t="array" ref="I524">IFERROR(INDEX(DATA!$AF$133:$AF$368,MATCH(1,(DATA!$D$133:$D$368=B524)*(DATA!$E$133:$E$368=D524),0)),"n/a")</f>
        <v>3.55</v>
      </c>
      <c r="J524" s="77">
        <f t="array" ref="J524">IFERROR(INDEX(DATA!$AG$133:$AG$368,MATCH(1,(DATA!$D$133:$D$368=B524)*(DATA!$E$133:$E$368=D524),0)),"n/a")</f>
        <v>1E-3</v>
      </c>
      <c r="K524" s="87">
        <f t="array" ref="K524">IFERROR(INDEX(DATA!$AP$133:$AP$368,MATCH(1,(DATA!$D$133:$D$368=B524)*(DATA!$E$133:$E$368=D524),0)),"n/a")</f>
        <v>3.57</v>
      </c>
      <c r="L524" s="77">
        <f t="array" ref="L524">IFERROR(INDEX(DATA!$AQ$133:$AQ$368,MATCH(1,(DATA!$D$133:$D$368=B524)*(DATA!$E$133:$E$368=D524),0)),"n/a")</f>
        <v>8.9999999999999993E-3</v>
      </c>
      <c r="R524" s="66"/>
      <c r="S524" s="66"/>
      <c r="T524" s="66"/>
      <c r="U524" s="66"/>
      <c r="V524" s="66"/>
      <c r="W524" s="66"/>
      <c r="X524" s="66"/>
      <c r="Y524" s="66"/>
    </row>
    <row r="525" spans="1:25" x14ac:dyDescent="0.2">
      <c r="A525" s="75" t="s">
        <v>19</v>
      </c>
      <c r="B525" s="66" t="s">
        <v>12</v>
      </c>
      <c r="C525" s="66" t="s">
        <v>10</v>
      </c>
      <c r="D525" s="66" t="s">
        <v>279</v>
      </c>
      <c r="E525" s="87">
        <f t="array" ref="E525">IFERROR(INDEX(DATA!$L$133:$L$368,MATCH(1,(DATA!$D$133:$D$368=B525)*(DATA!$E$133:$E$368=D525),0)),"n/a")</f>
        <v>3.46</v>
      </c>
      <c r="F525" s="77">
        <f t="array" ref="F525">IFERROR(INDEX(DATA!$M$133:$M$368,MATCH(1,(DATA!$D$133:$D$368=B525)*(DATA!$E$133:$E$368=D525),0)),"n/a")</f>
        <v>-5.3999999999999999E-2</v>
      </c>
      <c r="G525" s="87">
        <f t="array" ref="G525">IFERROR(INDEX(DATA!$V$133:$V$368,MATCH(1,(DATA!$D$133:$D$368=B525)*(DATA!$E$133:$E$368=D525),0)),"n/a")</f>
        <v>3.5</v>
      </c>
      <c r="H525" s="77">
        <f t="array" ref="H525">IFERROR(INDEX(DATA!$W$133:$W$368,MATCH(1,(DATA!$D$133:$D$368=B525)*(DATA!$E$133:$E$368=D525),0)),"n/a")</f>
        <v>-2.3E-2</v>
      </c>
      <c r="I525" s="87">
        <f t="array" ref="I525">IFERROR(INDEX(DATA!$AF$133:$AF$368,MATCH(1,(DATA!$D$133:$D$368=B525)*(DATA!$E$133:$E$368=D525),0)),"n/a")</f>
        <v>3.53</v>
      </c>
      <c r="J525" s="77">
        <f t="array" ref="J525">IFERROR(INDEX(DATA!$AG$133:$AG$368,MATCH(1,(DATA!$D$133:$D$368=B525)*(DATA!$E$133:$E$368=D525),0)),"n/a")</f>
        <v>-2E-3</v>
      </c>
      <c r="K525" s="87">
        <f t="array" ref="K525">IFERROR(INDEX(DATA!$AP$133:$AP$368,MATCH(1,(DATA!$D$133:$D$368=B525)*(DATA!$E$133:$E$368=D525),0)),"n/a")</f>
        <v>3.51</v>
      </c>
      <c r="L525" s="77">
        <f t="array" ref="L525">IFERROR(INDEX(DATA!$AQ$133:$AQ$368,MATCH(1,(DATA!$D$133:$D$368=B525)*(DATA!$E$133:$E$368=D525),0)),"n/a")</f>
        <v>-8.0000000000000002E-3</v>
      </c>
      <c r="R525" s="66"/>
      <c r="S525" s="66"/>
      <c r="T525" s="66"/>
      <c r="U525" s="66"/>
      <c r="V525" s="66"/>
      <c r="W525" s="66"/>
      <c r="X525" s="66"/>
      <c r="Y525" s="66"/>
    </row>
    <row r="526" spans="1:25" x14ac:dyDescent="0.2">
      <c r="A526" s="75" t="s">
        <v>19</v>
      </c>
      <c r="B526" s="66" t="s">
        <v>12</v>
      </c>
      <c r="C526" s="66" t="s">
        <v>10</v>
      </c>
      <c r="D526" s="66" t="s">
        <v>280</v>
      </c>
      <c r="E526" s="87">
        <f t="array" ref="E526">IFERROR(INDEX(DATA!$L$133:$L$368,MATCH(1,(DATA!$D$133:$D$368=B526)*(DATA!$E$133:$E$368=D526),0)),"n/a")</f>
        <v>4.16</v>
      </c>
      <c r="F526" s="77">
        <f t="array" ref="F526">IFERROR(INDEX(DATA!$M$133:$M$368,MATCH(1,(DATA!$D$133:$D$368=B526)*(DATA!$E$133:$E$368=D526),0)),"n/a")</f>
        <v>0.08</v>
      </c>
      <c r="G526" s="87">
        <f t="array" ref="G526">IFERROR(INDEX(DATA!$V$133:$V$368,MATCH(1,(DATA!$D$133:$D$368=B526)*(DATA!$E$133:$E$368=D526),0)),"n/a")</f>
        <v>3.74</v>
      </c>
      <c r="H526" s="77">
        <f t="array" ref="H526">IFERROR(INDEX(DATA!$W$133:$W$368,MATCH(1,(DATA!$D$133:$D$368=B526)*(DATA!$E$133:$E$368=D526),0)),"n/a")</f>
        <v>-2.3E-2</v>
      </c>
      <c r="I526" s="87">
        <f t="array" ref="I526">IFERROR(INDEX(DATA!$AF$133:$AF$368,MATCH(1,(DATA!$D$133:$D$368=B526)*(DATA!$E$133:$E$368=D526),0)),"n/a")</f>
        <v>3.79</v>
      </c>
      <c r="J526" s="77">
        <f t="array" ref="J526">IFERROR(INDEX(DATA!$AG$133:$AG$368,MATCH(1,(DATA!$D$133:$D$368=B526)*(DATA!$E$133:$E$368=D526),0)),"n/a")</f>
        <v>5.2999999999999999E-2</v>
      </c>
      <c r="K526" s="87">
        <f t="array" ref="K526">IFERROR(INDEX(DATA!$AP$133:$AP$368,MATCH(1,(DATA!$D$133:$D$368=B526)*(DATA!$E$133:$E$368=D526),0)),"n/a")</f>
        <v>3.96</v>
      </c>
      <c r="L526" s="77">
        <f t="array" ref="L526">IFERROR(INDEX(DATA!$AQ$133:$AQ$368,MATCH(1,(DATA!$D$133:$D$368=B526)*(DATA!$E$133:$E$368=D526),0)),"n/a")</f>
        <v>7.3999999999999996E-2</v>
      </c>
      <c r="R526" s="66"/>
      <c r="S526" s="66"/>
      <c r="T526" s="66"/>
      <c r="U526" s="66"/>
      <c r="V526" s="66"/>
      <c r="W526" s="66"/>
      <c r="X526" s="66"/>
      <c r="Y526" s="66"/>
    </row>
    <row r="527" spans="1:25" x14ac:dyDescent="0.2">
      <c r="A527" s="75" t="s">
        <v>19</v>
      </c>
      <c r="B527" s="66" t="s">
        <v>12</v>
      </c>
      <c r="C527" s="66" t="s">
        <v>10</v>
      </c>
      <c r="D527" s="66" t="s">
        <v>281</v>
      </c>
      <c r="E527" s="87">
        <f t="array" ref="E527">IFERROR(INDEX(DATA!$L$133:$L$368,MATCH(1,(DATA!$D$133:$D$368=B527)*(DATA!$E$133:$E$368=D527),0)),"n/a")</f>
        <v>3.74</v>
      </c>
      <c r="F527" s="77">
        <f t="array" ref="F527">IFERROR(INDEX(DATA!$M$133:$M$368,MATCH(1,(DATA!$D$133:$D$368=B527)*(DATA!$E$133:$E$368=D527),0)),"n/a")</f>
        <v>-8.0000000000000002E-3</v>
      </c>
      <c r="G527" s="87">
        <f t="array" ref="G527">IFERROR(INDEX(DATA!$V$133:$V$368,MATCH(1,(DATA!$D$133:$D$368=B527)*(DATA!$E$133:$E$368=D527),0)),"n/a")</f>
        <v>3.67</v>
      </c>
      <c r="H527" s="77">
        <f t="array" ref="H527">IFERROR(INDEX(DATA!$W$133:$W$368,MATCH(1,(DATA!$D$133:$D$368=B527)*(DATA!$E$133:$E$368=D527),0)),"n/a")</f>
        <v>-1.2999999999999999E-2</v>
      </c>
      <c r="I527" s="87">
        <f t="array" ref="I527">IFERROR(INDEX(DATA!$AF$133:$AF$368,MATCH(1,(DATA!$D$133:$D$368=B527)*(DATA!$E$133:$E$368=D527),0)),"n/a")</f>
        <v>3.66</v>
      </c>
      <c r="J527" s="77">
        <f t="array" ref="J527">IFERROR(INDEX(DATA!$AG$133:$AG$368,MATCH(1,(DATA!$D$133:$D$368=B527)*(DATA!$E$133:$E$368=D527),0)),"n/a")</f>
        <v>6.0000000000000001E-3</v>
      </c>
      <c r="K527" s="87">
        <f t="array" ref="K527">IFERROR(INDEX(DATA!$AP$133:$AP$368,MATCH(1,(DATA!$D$133:$D$368=B527)*(DATA!$E$133:$E$368=D527),0)),"n/a")</f>
        <v>3.71</v>
      </c>
      <c r="L527" s="77">
        <f t="array" ref="L527">IFERROR(INDEX(DATA!$AQ$133:$AQ$368,MATCH(1,(DATA!$D$133:$D$368=B527)*(DATA!$E$133:$E$368=D527),0)),"n/a")</f>
        <v>2.3E-2</v>
      </c>
      <c r="R527" s="66"/>
      <c r="S527" s="66"/>
      <c r="T527" s="66"/>
      <c r="U527" s="66"/>
      <c r="V527" s="66"/>
      <c r="W527" s="66"/>
      <c r="X527" s="66"/>
      <c r="Y527" s="66"/>
    </row>
    <row r="528" spans="1:25" x14ac:dyDescent="0.2">
      <c r="A528" s="75" t="s">
        <v>19</v>
      </c>
      <c r="B528" s="66" t="s">
        <v>12</v>
      </c>
      <c r="C528" s="66" t="s">
        <v>10</v>
      </c>
      <c r="D528" s="66" t="s">
        <v>282</v>
      </c>
      <c r="E528" s="87">
        <f t="array" ref="E528">IFERROR(INDEX(DATA!$L$133:$L$368,MATCH(1,(DATA!$D$133:$D$368=B528)*(DATA!$E$133:$E$368=D528),0)),"n/a")</f>
        <v>3.93</v>
      </c>
      <c r="F528" s="77">
        <f t="array" ref="F528">IFERROR(INDEX(DATA!$M$133:$M$368,MATCH(1,(DATA!$D$133:$D$368=B528)*(DATA!$E$133:$E$368=D528),0)),"n/a")</f>
        <v>3.7999999999999999E-2</v>
      </c>
      <c r="G528" s="87">
        <f t="array" ref="G528">IFERROR(INDEX(DATA!$V$133:$V$368,MATCH(1,(DATA!$D$133:$D$368=B528)*(DATA!$E$133:$E$368=D528),0)),"n/a")</f>
        <v>3.95</v>
      </c>
      <c r="H528" s="77">
        <f t="array" ref="H528">IFERROR(INDEX(DATA!$W$133:$W$368,MATCH(1,(DATA!$D$133:$D$368=B528)*(DATA!$E$133:$E$368=D528),0)),"n/a")</f>
        <v>5.3999999999999999E-2</v>
      </c>
      <c r="I528" s="87">
        <f t="array" ref="I528">IFERROR(INDEX(DATA!$AF$133:$AF$368,MATCH(1,(DATA!$D$133:$D$368=B528)*(DATA!$E$133:$E$368=D528),0)),"n/a")</f>
        <v>3.87</v>
      </c>
      <c r="J528" s="77">
        <f t="array" ref="J528">IFERROR(INDEX(DATA!$AG$133:$AG$368,MATCH(1,(DATA!$D$133:$D$368=B528)*(DATA!$E$133:$E$368=D528),0)),"n/a")</f>
        <v>4.4999999999999998E-2</v>
      </c>
      <c r="K528" s="87">
        <f t="array" ref="K528">IFERROR(INDEX(DATA!$AP$133:$AP$368,MATCH(1,(DATA!$D$133:$D$368=B528)*(DATA!$E$133:$E$368=D528),0)),"n/a")</f>
        <v>3.78</v>
      </c>
      <c r="L528" s="77">
        <f t="array" ref="L528">IFERROR(INDEX(DATA!$AQ$133:$AQ$368,MATCH(1,(DATA!$D$133:$D$368=B528)*(DATA!$E$133:$E$368=D528),0)),"n/a")</f>
        <v>2.5000000000000001E-2</v>
      </c>
      <c r="R528" s="66"/>
      <c r="S528" s="66"/>
      <c r="T528" s="66"/>
      <c r="U528" s="66"/>
      <c r="V528" s="66"/>
      <c r="W528" s="66"/>
      <c r="X528" s="66"/>
      <c r="Y528" s="66"/>
    </row>
    <row r="529" spans="1:25" x14ac:dyDescent="0.2">
      <c r="A529" s="75" t="s">
        <v>19</v>
      </c>
      <c r="B529" s="66" t="s">
        <v>12</v>
      </c>
      <c r="C529" s="66" t="s">
        <v>10</v>
      </c>
      <c r="D529" s="66" t="s">
        <v>283</v>
      </c>
      <c r="E529" s="87">
        <f t="array" ref="E529">IFERROR(INDEX(DATA!$L$133:$L$368,MATCH(1,(DATA!$D$133:$D$368=B529)*(DATA!$E$133:$E$368=D529),0)),"n/a")</f>
        <v>3.72</v>
      </c>
      <c r="F529" s="77">
        <f t="array" ref="F529">IFERROR(INDEX(DATA!$M$133:$M$368,MATCH(1,(DATA!$D$133:$D$368=B529)*(DATA!$E$133:$E$368=D529),0)),"n/a")</f>
        <v>-8.0000000000000002E-3</v>
      </c>
      <c r="G529" s="87">
        <f t="array" ref="G529">IFERROR(INDEX(DATA!$V$133:$V$368,MATCH(1,(DATA!$D$133:$D$368=B529)*(DATA!$E$133:$E$368=D529),0)),"n/a")</f>
        <v>3.77</v>
      </c>
      <c r="H529" s="77">
        <f t="array" ref="H529">IFERROR(INDEX(DATA!$W$133:$W$368,MATCH(1,(DATA!$D$133:$D$368=B529)*(DATA!$E$133:$E$368=D529),0)),"n/a")</f>
        <v>1.2E-2</v>
      </c>
      <c r="I529" s="87">
        <f t="array" ref="I529">IFERROR(INDEX(DATA!$AF$133:$AF$368,MATCH(1,(DATA!$D$133:$D$368=B529)*(DATA!$E$133:$E$368=D529),0)),"n/a")</f>
        <v>3.73</v>
      </c>
      <c r="J529" s="77">
        <f t="array" ref="J529">IFERROR(INDEX(DATA!$AG$133:$AG$368,MATCH(1,(DATA!$D$133:$D$368=B529)*(DATA!$E$133:$E$368=D529),0)),"n/a")</f>
        <v>-1.6E-2</v>
      </c>
      <c r="K529" s="87">
        <f t="array" ref="K529">IFERROR(INDEX(DATA!$AP$133:$AP$368,MATCH(1,(DATA!$D$133:$D$368=B529)*(DATA!$E$133:$E$368=D529),0)),"n/a")</f>
        <v>3.69</v>
      </c>
      <c r="L529" s="77">
        <f t="array" ref="L529">IFERROR(INDEX(DATA!$AQ$133:$AQ$368,MATCH(1,(DATA!$D$133:$D$368=B529)*(DATA!$E$133:$E$368=D529),0)),"n/a")</f>
        <v>-1.7000000000000001E-2</v>
      </c>
      <c r="R529" s="66"/>
      <c r="S529" s="66"/>
      <c r="T529" s="66"/>
      <c r="U529" s="66"/>
      <c r="V529" s="66"/>
      <c r="W529" s="66"/>
      <c r="X529" s="66"/>
      <c r="Y529" s="66"/>
    </row>
    <row r="530" spans="1:25" x14ac:dyDescent="0.2">
      <c r="A530" s="75" t="s">
        <v>19</v>
      </c>
      <c r="B530" s="66" t="s">
        <v>12</v>
      </c>
      <c r="C530" s="66" t="s">
        <v>10</v>
      </c>
      <c r="D530" s="66" t="s">
        <v>284</v>
      </c>
      <c r="E530" s="87">
        <f t="array" ref="E530">IFERROR(INDEX(DATA!$L$133:$L$368,MATCH(1,(DATA!$D$133:$D$368=B530)*(DATA!$E$133:$E$368=D530),0)),"n/a")</f>
        <v>3.57</v>
      </c>
      <c r="F530" s="77">
        <f t="array" ref="F530">IFERROR(INDEX(DATA!$M$133:$M$368,MATCH(1,(DATA!$D$133:$D$368=B530)*(DATA!$E$133:$E$368=D530),0)),"n/a")</f>
        <v>-4.5999999999999999E-2</v>
      </c>
      <c r="G530" s="87">
        <f t="array" ref="G530">IFERROR(INDEX(DATA!$V$133:$V$368,MATCH(1,(DATA!$D$133:$D$368=B530)*(DATA!$E$133:$E$368=D530),0)),"n/a")</f>
        <v>3.67</v>
      </c>
      <c r="H530" s="77">
        <f t="array" ref="H530">IFERROR(INDEX(DATA!$W$133:$W$368,MATCH(1,(DATA!$D$133:$D$368=B530)*(DATA!$E$133:$E$368=D530),0)),"n/a")</f>
        <v>1.7999999999999999E-2</v>
      </c>
      <c r="I530" s="87">
        <f t="array" ref="I530">IFERROR(INDEX(DATA!$AF$133:$AF$368,MATCH(1,(DATA!$D$133:$D$368=B530)*(DATA!$E$133:$E$368=D530),0)),"n/a")</f>
        <v>3.65</v>
      </c>
      <c r="J530" s="77">
        <f t="array" ref="J530">IFERROR(INDEX(DATA!$AG$133:$AG$368,MATCH(1,(DATA!$D$133:$D$368=B530)*(DATA!$E$133:$E$368=D530),0)),"n/a")</f>
        <v>1.2E-2</v>
      </c>
      <c r="K530" s="87">
        <f t="array" ref="K530">IFERROR(INDEX(DATA!$AP$133:$AP$368,MATCH(1,(DATA!$D$133:$D$368=B530)*(DATA!$E$133:$E$368=D530),0)),"n/a")</f>
        <v>3.68</v>
      </c>
      <c r="L530" s="77">
        <f t="array" ref="L530">IFERROR(INDEX(DATA!$AQ$133:$AQ$368,MATCH(1,(DATA!$D$133:$D$368=B530)*(DATA!$E$133:$E$368=D530),0)),"n/a")</f>
        <v>1.2999999999999999E-2</v>
      </c>
      <c r="R530" s="66"/>
      <c r="S530" s="66"/>
      <c r="T530" s="66"/>
      <c r="U530" s="66"/>
      <c r="V530" s="66"/>
      <c r="W530" s="66"/>
      <c r="X530" s="66"/>
      <c r="Y530" s="66"/>
    </row>
    <row r="531" spans="1:25" x14ac:dyDescent="0.2">
      <c r="A531" s="75" t="s">
        <v>19</v>
      </c>
      <c r="B531" s="66" t="s">
        <v>12</v>
      </c>
      <c r="C531" s="66" t="s">
        <v>10</v>
      </c>
      <c r="D531" s="66" t="s">
        <v>285</v>
      </c>
      <c r="E531" s="87">
        <f t="array" ref="E531">IFERROR(INDEX(DATA!$L$133:$L$368,MATCH(1,(DATA!$D$133:$D$368=B531)*(DATA!$E$133:$E$368=D531),0)),"n/a")</f>
        <v>3.37</v>
      </c>
      <c r="F531" s="77">
        <f t="array" ref="F531">IFERROR(INDEX(DATA!$M$133:$M$368,MATCH(1,(DATA!$D$133:$D$368=B531)*(DATA!$E$133:$E$368=D531),0)),"n/a")</f>
        <v>-1.6E-2</v>
      </c>
      <c r="G531" s="87">
        <f t="array" ref="G531">IFERROR(INDEX(DATA!$V$133:$V$368,MATCH(1,(DATA!$D$133:$D$368=B531)*(DATA!$E$133:$E$368=D531),0)),"n/a")</f>
        <v>3.48</v>
      </c>
      <c r="H531" s="77">
        <f t="array" ref="H531">IFERROR(INDEX(DATA!$W$133:$W$368,MATCH(1,(DATA!$D$133:$D$368=B531)*(DATA!$E$133:$E$368=D531),0)),"n/a")</f>
        <v>0.04</v>
      </c>
      <c r="I531" s="87">
        <f t="array" ref="I531">IFERROR(INDEX(DATA!$AF$133:$AF$368,MATCH(1,(DATA!$D$133:$D$368=B531)*(DATA!$E$133:$E$368=D531),0)),"n/a")</f>
        <v>3.39</v>
      </c>
      <c r="J531" s="77">
        <f t="array" ref="J531">IFERROR(INDEX(DATA!$AG$133:$AG$368,MATCH(1,(DATA!$D$133:$D$368=B531)*(DATA!$E$133:$E$368=D531),0)),"n/a")</f>
        <v>-1E-3</v>
      </c>
      <c r="K531" s="87">
        <f t="array" ref="K531">IFERROR(INDEX(DATA!$AP$133:$AP$368,MATCH(1,(DATA!$D$133:$D$368=B531)*(DATA!$E$133:$E$368=D531),0)),"n/a")</f>
        <v>3.44</v>
      </c>
      <c r="L531" s="77">
        <f t="array" ref="L531">IFERROR(INDEX(DATA!$AQ$133:$AQ$368,MATCH(1,(DATA!$D$133:$D$368=B531)*(DATA!$E$133:$E$368=D531),0)),"n/a")</f>
        <v>-6.0000000000000001E-3</v>
      </c>
      <c r="R531" s="66"/>
      <c r="S531" s="66"/>
      <c r="T531" s="66"/>
      <c r="U531" s="66"/>
      <c r="V531" s="66"/>
      <c r="W531" s="66"/>
      <c r="X531" s="66"/>
      <c r="Y531" s="66"/>
    </row>
    <row r="532" spans="1:25" x14ac:dyDescent="0.2">
      <c r="A532" s="75" t="s">
        <v>19</v>
      </c>
      <c r="B532" s="66" t="s">
        <v>12</v>
      </c>
      <c r="C532" s="66" t="s">
        <v>10</v>
      </c>
      <c r="D532" s="66" t="s">
        <v>286</v>
      </c>
      <c r="E532" s="87">
        <f t="array" ref="E532">IFERROR(INDEX(DATA!$L$133:$L$368,MATCH(1,(DATA!$D$133:$D$368=B532)*(DATA!$E$133:$E$368=D532),0)),"n/a")</f>
        <v>3.64</v>
      </c>
      <c r="F532" s="77">
        <f t="array" ref="F532">IFERROR(INDEX(DATA!$M$133:$M$368,MATCH(1,(DATA!$D$133:$D$368=B532)*(DATA!$E$133:$E$368=D532),0)),"n/a")</f>
        <v>-8.0000000000000002E-3</v>
      </c>
      <c r="G532" s="87">
        <f t="array" ref="G532">IFERROR(INDEX(DATA!$V$133:$V$368,MATCH(1,(DATA!$D$133:$D$368=B532)*(DATA!$E$133:$E$368=D532),0)),"n/a")</f>
        <v>3.48</v>
      </c>
      <c r="H532" s="77">
        <f t="array" ref="H532">IFERROR(INDEX(DATA!$W$133:$W$368,MATCH(1,(DATA!$D$133:$D$368=B532)*(DATA!$E$133:$E$368=D532),0)),"n/a")</f>
        <v>-2.1999999999999999E-2</v>
      </c>
      <c r="I532" s="87">
        <f t="array" ref="I532">IFERROR(INDEX(DATA!$AF$133:$AF$368,MATCH(1,(DATA!$D$133:$D$368=B532)*(DATA!$E$133:$E$368=D532),0)),"n/a")</f>
        <v>3.52</v>
      </c>
      <c r="J532" s="77">
        <f t="array" ref="J532">IFERROR(INDEX(DATA!$AG$133:$AG$368,MATCH(1,(DATA!$D$133:$D$368=B532)*(DATA!$E$133:$E$368=D532),0)),"n/a")</f>
        <v>-3.2000000000000001E-2</v>
      </c>
      <c r="K532" s="87">
        <f t="array" ref="K532">IFERROR(INDEX(DATA!$AP$133:$AP$368,MATCH(1,(DATA!$D$133:$D$368=B532)*(DATA!$E$133:$E$368=D532),0)),"n/a")</f>
        <v>3.55</v>
      </c>
      <c r="L532" s="77">
        <f t="array" ref="L532">IFERROR(INDEX(DATA!$AQ$133:$AQ$368,MATCH(1,(DATA!$D$133:$D$368=B532)*(DATA!$E$133:$E$368=D532),0)),"n/a")</f>
        <v>-1.7000000000000001E-2</v>
      </c>
      <c r="R532" s="66"/>
      <c r="S532" s="66"/>
      <c r="T532" s="66"/>
      <c r="U532" s="66"/>
      <c r="V532" s="66"/>
      <c r="W532" s="66"/>
      <c r="X532" s="66"/>
      <c r="Y532" s="66"/>
    </row>
    <row r="533" spans="1:25" x14ac:dyDescent="0.2">
      <c r="A533" s="75" t="s">
        <v>19</v>
      </c>
      <c r="B533" s="66" t="s">
        <v>12</v>
      </c>
      <c r="C533" s="66" t="s">
        <v>10</v>
      </c>
      <c r="D533" s="66" t="s">
        <v>287</v>
      </c>
      <c r="E533" s="87">
        <f t="array" ref="E533">IFERROR(INDEX(DATA!$L$133:$L$368,MATCH(1,(DATA!$D$133:$D$368=B533)*(DATA!$E$133:$E$368=D533),0)),"n/a")</f>
        <v>3.8</v>
      </c>
      <c r="F533" s="77">
        <f t="array" ref="F533">IFERROR(INDEX(DATA!$M$133:$M$368,MATCH(1,(DATA!$D$133:$D$368=B533)*(DATA!$E$133:$E$368=D533),0)),"n/a")</f>
        <v>8.0000000000000002E-3</v>
      </c>
      <c r="G533" s="87">
        <f t="array" ref="G533">IFERROR(INDEX(DATA!$V$133:$V$368,MATCH(1,(DATA!$D$133:$D$368=B533)*(DATA!$E$133:$E$368=D533),0)),"n/a")</f>
        <v>3.41</v>
      </c>
      <c r="H533" s="77">
        <f t="array" ref="H533">IFERROR(INDEX(DATA!$W$133:$W$368,MATCH(1,(DATA!$D$133:$D$368=B533)*(DATA!$E$133:$E$368=D533),0)),"n/a")</f>
        <v>-4.9000000000000002E-2</v>
      </c>
      <c r="I533" s="87">
        <f t="array" ref="I533">IFERROR(INDEX(DATA!$AF$133:$AF$368,MATCH(1,(DATA!$D$133:$D$368=B533)*(DATA!$E$133:$E$368=D533),0)),"n/a")</f>
        <v>3.46</v>
      </c>
      <c r="J533" s="77">
        <f t="array" ref="J533">IFERROR(INDEX(DATA!$AG$133:$AG$368,MATCH(1,(DATA!$D$133:$D$368=B533)*(DATA!$E$133:$E$368=D533),0)),"n/a")</f>
        <v>-3.1E-2</v>
      </c>
      <c r="K533" s="87">
        <f t="array" ref="K533">IFERROR(INDEX(DATA!$AP$133:$AP$368,MATCH(1,(DATA!$D$133:$D$368=B533)*(DATA!$E$133:$E$368=D533),0)),"n/a")</f>
        <v>3.48</v>
      </c>
      <c r="L533" s="77">
        <f t="array" ref="L533">IFERROR(INDEX(DATA!$AQ$133:$AQ$368,MATCH(1,(DATA!$D$133:$D$368=B533)*(DATA!$E$133:$E$368=D533),0)),"n/a")</f>
        <v>-0.03</v>
      </c>
      <c r="R533" s="66"/>
      <c r="S533" s="66"/>
      <c r="T533" s="66"/>
      <c r="U533" s="66"/>
      <c r="V533" s="66"/>
      <c r="W533" s="66"/>
      <c r="X533" s="66"/>
      <c r="Y533" s="66"/>
    </row>
    <row r="534" spans="1:25" x14ac:dyDescent="0.2">
      <c r="A534" s="75" t="s">
        <v>19</v>
      </c>
      <c r="B534" s="66" t="s">
        <v>12</v>
      </c>
      <c r="C534" s="66" t="s">
        <v>10</v>
      </c>
      <c r="D534" s="66" t="s">
        <v>288</v>
      </c>
      <c r="E534" s="87">
        <f t="array" ref="E534">IFERROR(INDEX(DATA!$L$133:$L$368,MATCH(1,(DATA!$D$133:$D$368=B534)*(DATA!$E$133:$E$368=D534),0)),"n/a")</f>
        <v>3.88</v>
      </c>
      <c r="F534" s="77">
        <f t="array" ref="F534">IFERROR(INDEX(DATA!$M$133:$M$368,MATCH(1,(DATA!$D$133:$D$368=B534)*(DATA!$E$133:$E$368=D534),0)),"n/a")</f>
        <v>7.1999999999999995E-2</v>
      </c>
      <c r="G534" s="87">
        <f t="array" ref="G534">IFERROR(INDEX(DATA!$V$133:$V$368,MATCH(1,(DATA!$D$133:$D$368=B534)*(DATA!$E$133:$E$368=D534),0)),"n/a")</f>
        <v>3.9</v>
      </c>
      <c r="H534" s="77">
        <f t="array" ref="H534">IFERROR(INDEX(DATA!$W$133:$W$368,MATCH(1,(DATA!$D$133:$D$368=B534)*(DATA!$E$133:$E$368=D534),0)),"n/a")</f>
        <v>9.4E-2</v>
      </c>
      <c r="I534" s="87">
        <f t="array" ref="I534">IFERROR(INDEX(DATA!$AF$133:$AF$368,MATCH(1,(DATA!$D$133:$D$368=B534)*(DATA!$E$133:$E$368=D534),0)),"n/a")</f>
        <v>3.79</v>
      </c>
      <c r="J534" s="77">
        <f t="array" ref="J534">IFERROR(INDEX(DATA!$AG$133:$AG$368,MATCH(1,(DATA!$D$133:$D$368=B534)*(DATA!$E$133:$E$368=D534),0)),"n/a")</f>
        <v>6.7000000000000004E-2</v>
      </c>
      <c r="K534" s="87">
        <f t="array" ref="K534">IFERROR(INDEX(DATA!$AP$133:$AP$368,MATCH(1,(DATA!$D$133:$D$368=B534)*(DATA!$E$133:$E$368=D534),0)),"n/a")</f>
        <v>3.66</v>
      </c>
      <c r="L534" s="77">
        <f t="array" ref="L534">IFERROR(INDEX(DATA!$AQ$133:$AQ$368,MATCH(1,(DATA!$D$133:$D$368=B534)*(DATA!$E$133:$E$368=D534),0)),"n/a")</f>
        <v>3.5000000000000003E-2</v>
      </c>
      <c r="R534" s="66"/>
      <c r="S534" s="66"/>
      <c r="T534" s="66"/>
      <c r="U534" s="66"/>
      <c r="V534" s="66"/>
      <c r="W534" s="66"/>
      <c r="X534" s="66"/>
      <c r="Y534" s="66"/>
    </row>
    <row r="535" spans="1:25" x14ac:dyDescent="0.2">
      <c r="A535" s="75" t="s">
        <v>19</v>
      </c>
      <c r="B535" s="66" t="s">
        <v>12</v>
      </c>
      <c r="C535" s="66" t="s">
        <v>10</v>
      </c>
      <c r="D535" s="66" t="s">
        <v>289</v>
      </c>
      <c r="E535" s="87">
        <f t="array" ref="E535">IFERROR(INDEX(DATA!$L$133:$L$368,MATCH(1,(DATA!$D$133:$D$368=B535)*(DATA!$E$133:$E$368=D535),0)),"n/a")</f>
        <v>3.68</v>
      </c>
      <c r="F535" s="77">
        <f t="array" ref="F535">IFERROR(INDEX(DATA!$M$133:$M$368,MATCH(1,(DATA!$D$133:$D$368=B535)*(DATA!$E$133:$E$368=D535),0)),"n/a")</f>
        <v>-1.0999999999999999E-2</v>
      </c>
      <c r="G535" s="87">
        <f t="array" ref="G535">IFERROR(INDEX(DATA!$V$133:$V$368,MATCH(1,(DATA!$D$133:$D$368=B535)*(DATA!$E$133:$E$368=D535),0)),"n/a")</f>
        <v>3.7</v>
      </c>
      <c r="H535" s="77">
        <f t="array" ref="H535">IFERROR(INDEX(DATA!$W$133:$W$368,MATCH(1,(DATA!$D$133:$D$368=B535)*(DATA!$E$133:$E$368=D535),0)),"n/a")</f>
        <v>1.0999999999999999E-2</v>
      </c>
      <c r="I535" s="87">
        <f t="array" ref="I535">IFERROR(INDEX(DATA!$AF$133:$AF$368,MATCH(1,(DATA!$D$133:$D$368=B535)*(DATA!$E$133:$E$368=D535),0)),"n/a")</f>
        <v>3.68</v>
      </c>
      <c r="J535" s="77">
        <f t="array" ref="J535">IFERROR(INDEX(DATA!$AG$133:$AG$368,MATCH(1,(DATA!$D$133:$D$368=B535)*(DATA!$E$133:$E$368=D535),0)),"n/a")</f>
        <v>3.0000000000000001E-3</v>
      </c>
      <c r="K535" s="87">
        <f t="array" ref="K535">IFERROR(INDEX(DATA!$AP$133:$AP$368,MATCH(1,(DATA!$D$133:$D$368=B535)*(DATA!$E$133:$E$368=D535),0)),"n/a")</f>
        <v>3.69</v>
      </c>
      <c r="L535" s="77">
        <f t="array" ref="L535">IFERROR(INDEX(DATA!$AQ$133:$AQ$368,MATCH(1,(DATA!$D$133:$D$368=B535)*(DATA!$E$133:$E$368=D535),0)),"n/a")</f>
        <v>8.9999999999999993E-3</v>
      </c>
      <c r="R535" s="66"/>
      <c r="S535" s="66"/>
      <c r="T535" s="66"/>
      <c r="U535" s="66"/>
      <c r="V535" s="66"/>
      <c r="W535" s="66"/>
      <c r="X535" s="66"/>
      <c r="Y535" s="66"/>
    </row>
    <row r="536" spans="1:25" x14ac:dyDescent="0.2">
      <c r="A536" s="75" t="s">
        <v>19</v>
      </c>
      <c r="B536" s="66" t="s">
        <v>12</v>
      </c>
      <c r="C536" s="66" t="s">
        <v>10</v>
      </c>
      <c r="D536" s="66" t="s">
        <v>290</v>
      </c>
      <c r="E536" s="87">
        <f t="array" ref="E536">IFERROR(INDEX(DATA!$L$133:$L$368,MATCH(1,(DATA!$D$133:$D$368=B536)*(DATA!$E$133:$E$368=D536),0)),"n/a")</f>
        <v>3.68</v>
      </c>
      <c r="F536" s="77">
        <f t="array" ref="F536">IFERROR(INDEX(DATA!$M$133:$M$368,MATCH(1,(DATA!$D$133:$D$368=B536)*(DATA!$E$133:$E$368=D536),0)),"n/a")</f>
        <v>2.3E-2</v>
      </c>
      <c r="G536" s="87">
        <f t="array" ref="G536">IFERROR(INDEX(DATA!$V$133:$V$368,MATCH(1,(DATA!$D$133:$D$368=B536)*(DATA!$E$133:$E$368=D536),0)),"n/a")</f>
        <v>3.65</v>
      </c>
      <c r="H536" s="77">
        <f t="array" ref="H536">IFERROR(INDEX(DATA!$W$133:$W$368,MATCH(1,(DATA!$D$133:$D$368=B536)*(DATA!$E$133:$E$368=D536),0)),"n/a")</f>
        <v>1.6E-2</v>
      </c>
      <c r="I536" s="87">
        <f t="array" ref="I536">IFERROR(INDEX(DATA!$AF$133:$AF$368,MATCH(1,(DATA!$D$133:$D$368=B536)*(DATA!$E$133:$E$368=D536),0)),"n/a")</f>
        <v>3.64</v>
      </c>
      <c r="J536" s="77">
        <f t="array" ref="J536">IFERROR(INDEX(DATA!$AG$133:$AG$368,MATCH(1,(DATA!$D$133:$D$368=B536)*(DATA!$E$133:$E$368=D536),0)),"n/a")</f>
        <v>1.9E-2</v>
      </c>
      <c r="K536" s="87">
        <f t="array" ref="K536">IFERROR(INDEX(DATA!$AP$133:$AP$368,MATCH(1,(DATA!$D$133:$D$368=B536)*(DATA!$E$133:$E$368=D536),0)),"n/a")</f>
        <v>3.61</v>
      </c>
      <c r="L536" s="77">
        <f t="array" ref="L536">IFERROR(INDEX(DATA!$AQ$133:$AQ$368,MATCH(1,(DATA!$D$133:$D$368=B536)*(DATA!$E$133:$E$368=D536),0)),"n/a")</f>
        <v>1.2E-2</v>
      </c>
      <c r="R536" s="66"/>
      <c r="S536" s="66"/>
      <c r="T536" s="66"/>
      <c r="U536" s="66"/>
      <c r="V536" s="66"/>
      <c r="W536" s="66"/>
      <c r="X536" s="66"/>
      <c r="Y536" s="66"/>
    </row>
    <row r="537" spans="1:25" x14ac:dyDescent="0.2">
      <c r="A537" s="75" t="s">
        <v>19</v>
      </c>
      <c r="B537" s="66" t="s">
        <v>12</v>
      </c>
      <c r="C537" s="66" t="s">
        <v>10</v>
      </c>
      <c r="D537" s="66" t="s">
        <v>291</v>
      </c>
      <c r="E537" s="87">
        <f t="array" ref="E537">IFERROR(INDEX(DATA!$L$133:$L$368,MATCH(1,(DATA!$D$133:$D$368=B537)*(DATA!$E$133:$E$368=D537),0)),"n/a")</f>
        <v>4</v>
      </c>
      <c r="F537" s="77">
        <f t="array" ref="F537">IFERROR(INDEX(DATA!$M$133:$M$368,MATCH(1,(DATA!$D$133:$D$368=B537)*(DATA!$E$133:$E$368=D537),0)),"n/a")</f>
        <v>3.3000000000000002E-2</v>
      </c>
      <c r="G537" s="87">
        <f t="array" ref="G537">IFERROR(INDEX(DATA!$V$133:$V$368,MATCH(1,(DATA!$D$133:$D$368=B537)*(DATA!$E$133:$E$368=D537),0)),"n/a")</f>
        <v>3.95</v>
      </c>
      <c r="H537" s="77">
        <f t="array" ref="H537">IFERROR(INDEX(DATA!$W$133:$W$368,MATCH(1,(DATA!$D$133:$D$368=B537)*(DATA!$E$133:$E$368=D537),0)),"n/a")</f>
        <v>1.4E-2</v>
      </c>
      <c r="I537" s="87">
        <f t="array" ref="I537">IFERROR(INDEX(DATA!$AF$133:$AF$368,MATCH(1,(DATA!$D$133:$D$368=B537)*(DATA!$E$133:$E$368=D537),0)),"n/a")</f>
        <v>3.9</v>
      </c>
      <c r="J537" s="77">
        <f t="array" ref="J537">IFERROR(INDEX(DATA!$AG$133:$AG$368,MATCH(1,(DATA!$D$133:$D$368=B537)*(DATA!$E$133:$E$368=D537),0)),"n/a")</f>
        <v>7.0000000000000001E-3</v>
      </c>
      <c r="K537" s="87">
        <f t="array" ref="K537">IFERROR(INDEX(DATA!$AP$133:$AP$368,MATCH(1,(DATA!$D$133:$D$368=B537)*(DATA!$E$133:$E$368=D537),0)),"n/a")</f>
        <v>3.83</v>
      </c>
      <c r="L537" s="77">
        <f t="array" ref="L537">IFERROR(INDEX(DATA!$AQ$133:$AQ$368,MATCH(1,(DATA!$D$133:$D$368=B537)*(DATA!$E$133:$E$368=D537),0)),"n/a")</f>
        <v>3.0000000000000001E-3</v>
      </c>
      <c r="R537" s="66"/>
      <c r="S537" s="66"/>
      <c r="T537" s="66"/>
      <c r="U537" s="66"/>
      <c r="V537" s="66"/>
      <c r="W537" s="66"/>
      <c r="X537" s="66"/>
      <c r="Y537" s="66"/>
    </row>
    <row r="538" spans="1:25" x14ac:dyDescent="0.2">
      <c r="A538" s="75" t="s">
        <v>19</v>
      </c>
      <c r="B538" s="66" t="s">
        <v>12</v>
      </c>
      <c r="C538" s="66" t="s">
        <v>10</v>
      </c>
      <c r="D538" s="66" t="s">
        <v>292</v>
      </c>
      <c r="E538" s="87">
        <f t="array" ref="E538">IFERROR(INDEX(DATA!$L$133:$L$368,MATCH(1,(DATA!$D$133:$D$368=B538)*(DATA!$E$133:$E$368=D538),0)),"n/a")</f>
        <v>3.96</v>
      </c>
      <c r="F538" s="77">
        <f t="array" ref="F538">IFERROR(INDEX(DATA!$M$133:$M$368,MATCH(1,(DATA!$D$133:$D$368=B538)*(DATA!$E$133:$E$368=D538),0)),"n/a")</f>
        <v>-1.0999999999999999E-2</v>
      </c>
      <c r="G538" s="87">
        <f t="array" ref="G538">IFERROR(INDEX(DATA!$V$133:$V$368,MATCH(1,(DATA!$D$133:$D$368=B538)*(DATA!$E$133:$E$368=D538),0)),"n/a")</f>
        <v>4.01</v>
      </c>
      <c r="H538" s="77">
        <f t="array" ref="H538">IFERROR(INDEX(DATA!$W$133:$W$368,MATCH(1,(DATA!$D$133:$D$368=B538)*(DATA!$E$133:$E$368=D538),0)),"n/a")</f>
        <v>-6.0000000000000001E-3</v>
      </c>
      <c r="I538" s="87">
        <f t="array" ref="I538">IFERROR(INDEX(DATA!$AF$133:$AF$368,MATCH(1,(DATA!$D$133:$D$368=B538)*(DATA!$E$133:$E$368=D538),0)),"n/a")</f>
        <v>3.98</v>
      </c>
      <c r="J538" s="77">
        <f t="array" ref="J538">IFERROR(INDEX(DATA!$AG$133:$AG$368,MATCH(1,(DATA!$D$133:$D$368=B538)*(DATA!$E$133:$E$368=D538),0)),"n/a")</f>
        <v>-7.0000000000000001E-3</v>
      </c>
      <c r="K538" s="87">
        <f t="array" ref="K538">IFERROR(INDEX(DATA!$AP$133:$AP$368,MATCH(1,(DATA!$D$133:$D$368=B538)*(DATA!$E$133:$E$368=D538),0)),"n/a")</f>
        <v>3.95</v>
      </c>
      <c r="L538" s="77">
        <f t="array" ref="L538">IFERROR(INDEX(DATA!$AQ$133:$AQ$368,MATCH(1,(DATA!$D$133:$D$368=B538)*(DATA!$E$133:$E$368=D538),0)),"n/a")</f>
        <v>-3.5999999999999997E-2</v>
      </c>
      <c r="R538" s="66"/>
      <c r="S538" s="66"/>
      <c r="T538" s="66"/>
      <c r="U538" s="66"/>
      <c r="V538" s="66"/>
      <c r="W538" s="66"/>
      <c r="X538" s="66"/>
      <c r="Y538" s="66"/>
    </row>
    <row r="539" spans="1:25" x14ac:dyDescent="0.2">
      <c r="A539" s="75" t="s">
        <v>19</v>
      </c>
      <c r="B539" s="66" t="s">
        <v>12</v>
      </c>
      <c r="C539" s="66" t="s">
        <v>10</v>
      </c>
      <c r="D539" s="66" t="s">
        <v>293</v>
      </c>
      <c r="E539" s="87">
        <f t="array" ref="E539">IFERROR(INDEX(DATA!$L$133:$L$368,MATCH(1,(DATA!$D$133:$D$368=B539)*(DATA!$E$133:$E$368=D539),0)),"n/a")</f>
        <v>3.85</v>
      </c>
      <c r="F539" s="77">
        <f t="array" ref="F539">IFERROR(INDEX(DATA!$M$133:$M$368,MATCH(1,(DATA!$D$133:$D$368=B539)*(DATA!$E$133:$E$368=D539),0)),"n/a")</f>
        <v>4.3999999999999997E-2</v>
      </c>
      <c r="G539" s="87">
        <f t="array" ref="G539">IFERROR(INDEX(DATA!$V$133:$V$368,MATCH(1,(DATA!$D$133:$D$368=B539)*(DATA!$E$133:$E$368=D539),0)),"n/a")</f>
        <v>3.77</v>
      </c>
      <c r="H539" s="77">
        <f t="array" ref="H539">IFERROR(INDEX(DATA!$W$133:$W$368,MATCH(1,(DATA!$D$133:$D$368=B539)*(DATA!$E$133:$E$368=D539),0)),"n/a")</f>
        <v>4.8000000000000001E-2</v>
      </c>
      <c r="I539" s="87">
        <f t="array" ref="I539">IFERROR(INDEX(DATA!$AF$133:$AF$368,MATCH(1,(DATA!$D$133:$D$368=B539)*(DATA!$E$133:$E$368=D539),0)),"n/a")</f>
        <v>3.68</v>
      </c>
      <c r="J539" s="77">
        <f t="array" ref="J539">IFERROR(INDEX(DATA!$AG$133:$AG$368,MATCH(1,(DATA!$D$133:$D$368=B539)*(DATA!$E$133:$E$368=D539),0)),"n/a")</f>
        <v>1.9E-2</v>
      </c>
      <c r="K539" s="87">
        <f t="array" ref="K539">IFERROR(INDEX(DATA!$AP$133:$AP$368,MATCH(1,(DATA!$D$133:$D$368=B539)*(DATA!$E$133:$E$368=D539),0)),"n/a")</f>
        <v>3.64</v>
      </c>
      <c r="L539" s="77">
        <f t="array" ref="L539">IFERROR(INDEX(DATA!$AQ$133:$AQ$368,MATCH(1,(DATA!$D$133:$D$368=B539)*(DATA!$E$133:$E$368=D539),0)),"n/a")</f>
        <v>0.01</v>
      </c>
      <c r="R539" s="66"/>
      <c r="S539" s="66"/>
      <c r="T539" s="66"/>
      <c r="U539" s="66"/>
      <c r="V539" s="66"/>
      <c r="W539" s="66"/>
      <c r="X539" s="66"/>
      <c r="Y539" s="66"/>
    </row>
    <row r="540" spans="1:25" x14ac:dyDescent="0.2">
      <c r="A540" s="75" t="s">
        <v>19</v>
      </c>
      <c r="B540" s="66" t="s">
        <v>12</v>
      </c>
      <c r="C540" s="66" t="s">
        <v>10</v>
      </c>
      <c r="D540" s="66" t="s">
        <v>294</v>
      </c>
      <c r="E540" s="87">
        <f t="array" ref="E540">IFERROR(INDEX(DATA!$L$133:$L$368,MATCH(1,(DATA!$D$133:$D$368=B540)*(DATA!$E$133:$E$368=D540),0)),"n/a")</f>
        <v>3.78</v>
      </c>
      <c r="F540" s="77">
        <f t="array" ref="F540">IFERROR(INDEX(DATA!$M$133:$M$368,MATCH(1,(DATA!$D$133:$D$368=B540)*(DATA!$E$133:$E$368=D540),0)),"n/a")</f>
        <v>3.5000000000000003E-2</v>
      </c>
      <c r="G540" s="87">
        <f t="array" ref="G540">IFERROR(INDEX(DATA!$V$133:$V$368,MATCH(1,(DATA!$D$133:$D$368=B540)*(DATA!$E$133:$E$368=D540),0)),"n/a")</f>
        <v>3.73</v>
      </c>
      <c r="H540" s="77">
        <f t="array" ref="H540">IFERROR(INDEX(DATA!$W$133:$W$368,MATCH(1,(DATA!$D$133:$D$368=B540)*(DATA!$E$133:$E$368=D540),0)),"n/a")</f>
        <v>0.02</v>
      </c>
      <c r="I540" s="87">
        <f t="array" ref="I540">IFERROR(INDEX(DATA!$AF$133:$AF$368,MATCH(1,(DATA!$D$133:$D$368=B540)*(DATA!$E$133:$E$368=D540),0)),"n/a")</f>
        <v>3.72</v>
      </c>
      <c r="J540" s="77">
        <f t="array" ref="J540">IFERROR(INDEX(DATA!$AG$133:$AG$368,MATCH(1,(DATA!$D$133:$D$368=B540)*(DATA!$E$133:$E$368=D540),0)),"n/a")</f>
        <v>0.02</v>
      </c>
      <c r="K540" s="87">
        <f t="array" ref="K540">IFERROR(INDEX(DATA!$AP$133:$AP$368,MATCH(1,(DATA!$D$133:$D$368=B540)*(DATA!$E$133:$E$368=D540),0)),"n/a")</f>
        <v>3.68</v>
      </c>
      <c r="L540" s="77">
        <f t="array" ref="L540">IFERROR(INDEX(DATA!$AQ$133:$AQ$368,MATCH(1,(DATA!$D$133:$D$368=B540)*(DATA!$E$133:$E$368=D540),0)),"n/a")</f>
        <v>1.0999999999999999E-2</v>
      </c>
      <c r="R540" s="66"/>
      <c r="S540" s="66"/>
      <c r="T540" s="66"/>
      <c r="U540" s="66"/>
      <c r="V540" s="66"/>
      <c r="W540" s="66"/>
      <c r="X540" s="66"/>
      <c r="Y540" s="66"/>
    </row>
    <row r="541" spans="1:25" x14ac:dyDescent="0.2">
      <c r="A541" s="75" t="s">
        <v>19</v>
      </c>
      <c r="B541" s="66" t="s">
        <v>12</v>
      </c>
      <c r="C541" s="66" t="s">
        <v>10</v>
      </c>
      <c r="D541" s="66" t="s">
        <v>295</v>
      </c>
      <c r="E541" s="87">
        <f t="array" ref="E541">IFERROR(INDEX(DATA!$L$133:$L$368,MATCH(1,(DATA!$D$133:$D$368=B541)*(DATA!$E$133:$E$368=D541),0)),"n/a")</f>
        <v>3.19</v>
      </c>
      <c r="F541" s="77">
        <f t="array" ref="F541">IFERROR(INDEX(DATA!$M$133:$M$368,MATCH(1,(DATA!$D$133:$D$368=B541)*(DATA!$E$133:$E$368=D541),0)),"n/a")</f>
        <v>0.14399999999999999</v>
      </c>
      <c r="G541" s="87">
        <f t="array" ref="G541">IFERROR(INDEX(DATA!$V$133:$V$368,MATCH(1,(DATA!$D$133:$D$368=B541)*(DATA!$E$133:$E$368=D541),0)),"n/a")</f>
        <v>3.17</v>
      </c>
      <c r="H541" s="77">
        <f t="array" ref="H541">IFERROR(INDEX(DATA!$W$133:$W$368,MATCH(1,(DATA!$D$133:$D$368=B541)*(DATA!$E$133:$E$368=D541),0)),"n/a")</f>
        <v>0.06</v>
      </c>
      <c r="I541" s="87">
        <f t="array" ref="I541">IFERROR(INDEX(DATA!$AF$133:$AF$368,MATCH(1,(DATA!$D$133:$D$368=B541)*(DATA!$E$133:$E$368=D541),0)),"n/a")</f>
        <v>3.18</v>
      </c>
      <c r="J541" s="77">
        <f t="array" ref="J541">IFERROR(INDEX(DATA!$AG$133:$AG$368,MATCH(1,(DATA!$D$133:$D$368=B541)*(DATA!$E$133:$E$368=D541),0)),"n/a")</f>
        <v>3.3000000000000002E-2</v>
      </c>
      <c r="K541" s="87">
        <f t="array" ref="K541">IFERROR(INDEX(DATA!$AP$133:$AP$368,MATCH(1,(DATA!$D$133:$D$368=B541)*(DATA!$E$133:$E$368=D541),0)),"n/a")</f>
        <v>3.07</v>
      </c>
      <c r="L541" s="77">
        <f t="array" ref="L541">IFERROR(INDEX(DATA!$AQ$133:$AQ$368,MATCH(1,(DATA!$D$133:$D$368=B541)*(DATA!$E$133:$E$368=D541),0)),"n/a")</f>
        <v>-1E-3</v>
      </c>
      <c r="R541" s="66"/>
      <c r="S541" s="66"/>
      <c r="T541" s="66"/>
      <c r="U541" s="66"/>
      <c r="V541" s="66"/>
      <c r="W541" s="66"/>
      <c r="X541" s="66"/>
      <c r="Y541" s="66"/>
    </row>
    <row r="542" spans="1:25" x14ac:dyDescent="0.2">
      <c r="A542" s="75" t="s">
        <v>19</v>
      </c>
      <c r="B542" s="66" t="s">
        <v>12</v>
      </c>
      <c r="C542" s="66" t="s">
        <v>10</v>
      </c>
      <c r="D542" s="66" t="s">
        <v>296</v>
      </c>
      <c r="E542" s="87">
        <f t="array" ref="E542">IFERROR(INDEX(DATA!$L$133:$L$368,MATCH(1,(DATA!$D$133:$D$368=B542)*(DATA!$E$133:$E$368=D542),0)),"n/a")</f>
        <v>2.9</v>
      </c>
      <c r="F542" s="77">
        <f t="array" ref="F542">IFERROR(INDEX(DATA!$M$133:$M$368,MATCH(1,(DATA!$D$133:$D$368=B542)*(DATA!$E$133:$E$368=D542),0)),"n/a")</f>
        <v>-5.1999999999999998E-2</v>
      </c>
      <c r="G542" s="87">
        <f t="array" ref="G542">IFERROR(INDEX(DATA!$V$133:$V$368,MATCH(1,(DATA!$D$133:$D$368=B542)*(DATA!$E$133:$E$368=D542),0)),"n/a")</f>
        <v>3.01</v>
      </c>
      <c r="H542" s="77">
        <f t="array" ref="H542">IFERROR(INDEX(DATA!$W$133:$W$368,MATCH(1,(DATA!$D$133:$D$368=B542)*(DATA!$E$133:$E$368=D542),0)),"n/a")</f>
        <v>-4.2999999999999997E-2</v>
      </c>
      <c r="I542" s="87">
        <f t="array" ref="I542">IFERROR(INDEX(DATA!$AF$133:$AF$368,MATCH(1,(DATA!$D$133:$D$368=B542)*(DATA!$E$133:$E$368=D542),0)),"n/a")</f>
        <v>3.14</v>
      </c>
      <c r="J542" s="77">
        <f t="array" ref="J542">IFERROR(INDEX(DATA!$AG$133:$AG$368,MATCH(1,(DATA!$D$133:$D$368=B542)*(DATA!$E$133:$E$368=D542),0)),"n/a")</f>
        <v>-2.3E-2</v>
      </c>
      <c r="K542" s="87">
        <f t="array" ref="K542">IFERROR(INDEX(DATA!$AP$133:$AP$368,MATCH(1,(DATA!$D$133:$D$368=B542)*(DATA!$E$133:$E$368=D542),0)),"n/a")</f>
        <v>3.11</v>
      </c>
      <c r="L542" s="77">
        <f t="array" ref="L542">IFERROR(INDEX(DATA!$AQ$133:$AQ$368,MATCH(1,(DATA!$D$133:$D$368=B542)*(DATA!$E$133:$E$368=D542),0)),"n/a")</f>
        <v>-2.8000000000000001E-2</v>
      </c>
      <c r="R542" s="66"/>
      <c r="S542" s="66"/>
      <c r="T542" s="66"/>
      <c r="U542" s="66"/>
      <c r="V542" s="66"/>
      <c r="W542" s="66"/>
      <c r="X542" s="66"/>
      <c r="Y542" s="66"/>
    </row>
    <row r="543" spans="1:25" x14ac:dyDescent="0.2">
      <c r="A543" s="75" t="s">
        <v>19</v>
      </c>
      <c r="B543" s="66" t="s">
        <v>12</v>
      </c>
      <c r="C543" s="66" t="s">
        <v>10</v>
      </c>
      <c r="D543" s="66" t="s">
        <v>297</v>
      </c>
      <c r="E543" s="87">
        <f t="array" ref="E543">IFERROR(INDEX(DATA!$L$133:$L$368,MATCH(1,(DATA!$D$133:$D$368=B543)*(DATA!$E$133:$E$368=D543),0)),"n/a")</f>
        <v>3.79</v>
      </c>
      <c r="F543" s="77">
        <f t="array" ref="F543">IFERROR(INDEX(DATA!$M$133:$M$368,MATCH(1,(DATA!$D$133:$D$368=B543)*(DATA!$E$133:$E$368=D543),0)),"n/a")</f>
        <v>3.5999999999999997E-2</v>
      </c>
      <c r="G543" s="87">
        <f t="array" ref="G543">IFERROR(INDEX(DATA!$V$133:$V$368,MATCH(1,(DATA!$D$133:$D$368=B543)*(DATA!$E$133:$E$368=D543),0)),"n/a")</f>
        <v>3.69</v>
      </c>
      <c r="H543" s="77">
        <f t="array" ref="H543">IFERROR(INDEX(DATA!$W$133:$W$368,MATCH(1,(DATA!$D$133:$D$368=B543)*(DATA!$E$133:$E$368=D543),0)),"n/a")</f>
        <v>2.4E-2</v>
      </c>
      <c r="I543" s="87">
        <f t="array" ref="I543">IFERROR(INDEX(DATA!$AF$133:$AF$368,MATCH(1,(DATA!$D$133:$D$368=B543)*(DATA!$E$133:$E$368=D543),0)),"n/a")</f>
        <v>3.63</v>
      </c>
      <c r="J543" s="77">
        <f t="array" ref="J543">IFERROR(INDEX(DATA!$AG$133:$AG$368,MATCH(1,(DATA!$D$133:$D$368=B543)*(DATA!$E$133:$E$368=D543),0)),"n/a")</f>
        <v>3.0000000000000001E-3</v>
      </c>
      <c r="K543" s="87">
        <f t="array" ref="K543">IFERROR(INDEX(DATA!$AP$133:$AP$368,MATCH(1,(DATA!$D$133:$D$368=B543)*(DATA!$E$133:$E$368=D543),0)),"n/a")</f>
        <v>3.61</v>
      </c>
      <c r="L543" s="77">
        <f t="array" ref="L543">IFERROR(INDEX(DATA!$AQ$133:$AQ$368,MATCH(1,(DATA!$D$133:$D$368=B543)*(DATA!$E$133:$E$368=D543),0)),"n/a")</f>
        <v>-4.0000000000000001E-3</v>
      </c>
      <c r="R543" s="66"/>
      <c r="S543" s="66"/>
      <c r="T543" s="66"/>
      <c r="U543" s="66"/>
      <c r="V543" s="66"/>
      <c r="W543" s="66"/>
      <c r="X543" s="66"/>
      <c r="Y543" s="66"/>
    </row>
    <row r="544" spans="1:25" x14ac:dyDescent="0.2">
      <c r="A544" s="75" t="s">
        <v>19</v>
      </c>
      <c r="B544" s="66" t="s">
        <v>12</v>
      </c>
      <c r="C544" s="66" t="s">
        <v>10</v>
      </c>
      <c r="D544" s="66" t="s">
        <v>298</v>
      </c>
      <c r="E544" s="87">
        <f t="array" ref="E544">IFERROR(INDEX(DATA!$L$133:$L$368,MATCH(1,(DATA!$D$133:$D$368=B544)*(DATA!$E$133:$E$368=D544),0)),"n/a")</f>
        <v>3.64</v>
      </c>
      <c r="F544" s="77">
        <f t="array" ref="F544">IFERROR(INDEX(DATA!$M$133:$M$368,MATCH(1,(DATA!$D$133:$D$368=B544)*(DATA!$E$133:$E$368=D544),0)),"n/a")</f>
        <v>-2E-3</v>
      </c>
      <c r="G544" s="87">
        <f t="array" ref="G544">IFERROR(INDEX(DATA!$V$133:$V$368,MATCH(1,(DATA!$D$133:$D$368=B544)*(DATA!$E$133:$E$368=D544),0)),"n/a")</f>
        <v>3.65</v>
      </c>
      <c r="H544" s="77">
        <f t="array" ref="H544">IFERROR(INDEX(DATA!$W$133:$W$368,MATCH(1,(DATA!$D$133:$D$368=B544)*(DATA!$E$133:$E$368=D544),0)),"n/a")</f>
        <v>7.0000000000000001E-3</v>
      </c>
      <c r="I544" s="87">
        <f t="array" ref="I544">IFERROR(INDEX(DATA!$AF$133:$AF$368,MATCH(1,(DATA!$D$133:$D$368=B544)*(DATA!$E$133:$E$368=D544),0)),"n/a")</f>
        <v>3.64</v>
      </c>
      <c r="J544" s="77">
        <f t="array" ref="J544">IFERROR(INDEX(DATA!$AG$133:$AG$368,MATCH(1,(DATA!$D$133:$D$368=B544)*(DATA!$E$133:$E$368=D544),0)),"n/a")</f>
        <v>8.9999999999999993E-3</v>
      </c>
      <c r="K544" s="87">
        <f t="array" ref="K544">IFERROR(INDEX(DATA!$AP$133:$AP$368,MATCH(1,(DATA!$D$133:$D$368=B544)*(DATA!$E$133:$E$368=D544),0)),"n/a")</f>
        <v>3.59</v>
      </c>
      <c r="L544" s="77">
        <f t="array" ref="L544">IFERROR(INDEX(DATA!$AQ$133:$AQ$368,MATCH(1,(DATA!$D$133:$D$368=B544)*(DATA!$E$133:$E$368=D544),0)),"n/a")</f>
        <v>1E-3</v>
      </c>
      <c r="R544" s="66"/>
      <c r="S544" s="66"/>
      <c r="T544" s="66"/>
      <c r="U544" s="66"/>
      <c r="V544" s="66"/>
      <c r="W544" s="66"/>
      <c r="X544" s="66"/>
      <c r="Y544" s="66"/>
    </row>
    <row r="545" spans="1:25" x14ac:dyDescent="0.2">
      <c r="A545" s="75" t="s">
        <v>19</v>
      </c>
      <c r="B545" s="66" t="s">
        <v>12</v>
      </c>
      <c r="C545" s="66" t="s">
        <v>10</v>
      </c>
      <c r="D545" s="66" t="s">
        <v>299</v>
      </c>
      <c r="E545" s="87">
        <f t="array" ref="E545">IFERROR(INDEX(DATA!$L$133:$L$368,MATCH(1,(DATA!$D$133:$D$368=B545)*(DATA!$E$133:$E$368=D545),0)),"n/a")</f>
        <v>3.51</v>
      </c>
      <c r="F545" s="77">
        <f t="array" ref="F545">IFERROR(INDEX(DATA!$M$133:$M$368,MATCH(1,(DATA!$D$133:$D$368=B545)*(DATA!$E$133:$E$368=D545),0)),"n/a")</f>
        <v>-8.3000000000000004E-2</v>
      </c>
      <c r="G545" s="87">
        <f t="array" ref="G545">IFERROR(INDEX(DATA!$V$133:$V$368,MATCH(1,(DATA!$D$133:$D$368=B545)*(DATA!$E$133:$E$368=D545),0)),"n/a")</f>
        <v>3.26</v>
      </c>
      <c r="H545" s="77">
        <f t="array" ref="H545">IFERROR(INDEX(DATA!$W$133:$W$368,MATCH(1,(DATA!$D$133:$D$368=B545)*(DATA!$E$133:$E$368=D545),0)),"n/a")</f>
        <v>-5.6000000000000001E-2</v>
      </c>
      <c r="I545" s="87">
        <f t="array" ref="I545">IFERROR(INDEX(DATA!$AF$133:$AF$368,MATCH(1,(DATA!$D$133:$D$368=B545)*(DATA!$E$133:$E$368=D545),0)),"n/a")</f>
        <v>3.32</v>
      </c>
      <c r="J545" s="77">
        <f t="array" ref="J545">IFERROR(INDEX(DATA!$AG$133:$AG$368,MATCH(1,(DATA!$D$133:$D$368=B545)*(DATA!$E$133:$E$368=D545),0)),"n/a")</f>
        <v>-8.2000000000000003E-2</v>
      </c>
      <c r="K545" s="87">
        <f t="array" ref="K545">IFERROR(INDEX(DATA!$AP$133:$AP$368,MATCH(1,(DATA!$D$133:$D$368=B545)*(DATA!$E$133:$E$368=D545),0)),"n/a")</f>
        <v>3.38</v>
      </c>
      <c r="L545" s="77">
        <f t="array" ref="L545">IFERROR(INDEX(DATA!$AQ$133:$AQ$368,MATCH(1,(DATA!$D$133:$D$368=B545)*(DATA!$E$133:$E$368=D545),0)),"n/a")</f>
        <v>-8.3000000000000004E-2</v>
      </c>
      <c r="R545" s="66"/>
      <c r="S545" s="66"/>
      <c r="T545" s="66"/>
      <c r="U545" s="66"/>
      <c r="V545" s="66"/>
      <c r="W545" s="66"/>
      <c r="X545" s="66"/>
      <c r="Y545" s="66"/>
    </row>
    <row r="546" spans="1:25" x14ac:dyDescent="0.2">
      <c r="A546" s="75" t="s">
        <v>19</v>
      </c>
      <c r="B546" s="66" t="s">
        <v>12</v>
      </c>
      <c r="C546" s="66" t="s">
        <v>10</v>
      </c>
      <c r="D546" s="66" t="s">
        <v>300</v>
      </c>
      <c r="E546" s="87">
        <f t="array" ref="E546">IFERROR(INDEX(DATA!$L$133:$L$368,MATCH(1,(DATA!$D$133:$D$368=B546)*(DATA!$E$133:$E$368=D546),0)),"n/a")</f>
        <v>3.67</v>
      </c>
      <c r="F546" s="77">
        <f t="array" ref="F546">IFERROR(INDEX(DATA!$M$133:$M$368,MATCH(1,(DATA!$D$133:$D$368=B546)*(DATA!$E$133:$E$368=D546),0)),"n/a")</f>
        <v>5.0000000000000001E-3</v>
      </c>
      <c r="G546" s="87">
        <f t="array" ref="G546">IFERROR(INDEX(DATA!$V$133:$V$368,MATCH(1,(DATA!$D$133:$D$368=B546)*(DATA!$E$133:$E$368=D546),0)),"n/a")</f>
        <v>3.55</v>
      </c>
      <c r="H546" s="77">
        <f t="array" ref="H546">IFERROR(INDEX(DATA!$W$133:$W$368,MATCH(1,(DATA!$D$133:$D$368=B546)*(DATA!$E$133:$E$368=D546),0)),"n/a")</f>
        <v>-0.01</v>
      </c>
      <c r="I546" s="87">
        <f t="array" ref="I546">IFERROR(INDEX(DATA!$AF$133:$AF$368,MATCH(1,(DATA!$D$133:$D$368=B546)*(DATA!$E$133:$E$368=D546),0)),"n/a")</f>
        <v>3.54</v>
      </c>
      <c r="J546" s="77">
        <f t="array" ref="J546">IFERROR(INDEX(DATA!$AG$133:$AG$368,MATCH(1,(DATA!$D$133:$D$368=B546)*(DATA!$E$133:$E$368=D546),0)),"n/a")</f>
        <v>-0.01</v>
      </c>
      <c r="K546" s="87">
        <f t="array" ref="K546">IFERROR(INDEX(DATA!$AP$133:$AP$368,MATCH(1,(DATA!$D$133:$D$368=B546)*(DATA!$E$133:$E$368=D546),0)),"n/a")</f>
        <v>3.57</v>
      </c>
      <c r="L546" s="77">
        <f t="array" ref="L546">IFERROR(INDEX(DATA!$AQ$133:$AQ$368,MATCH(1,(DATA!$D$133:$D$368=B546)*(DATA!$E$133:$E$368=D546),0)),"n/a")</f>
        <v>-4.0000000000000001E-3</v>
      </c>
      <c r="R546" s="66"/>
      <c r="S546" s="66"/>
      <c r="T546" s="66"/>
      <c r="U546" s="66"/>
      <c r="V546" s="66"/>
      <c r="W546" s="66"/>
      <c r="X546" s="66"/>
      <c r="Y546" s="66"/>
    </row>
    <row r="547" spans="1:25" x14ac:dyDescent="0.2">
      <c r="A547" s="75" t="s">
        <v>19</v>
      </c>
      <c r="B547" s="66" t="s">
        <v>12</v>
      </c>
      <c r="C547" s="66" t="s">
        <v>10</v>
      </c>
      <c r="D547" s="66" t="s">
        <v>301</v>
      </c>
      <c r="E547" s="87">
        <f t="array" ref="E547">IFERROR(INDEX(DATA!$L$133:$L$368,MATCH(1,(DATA!$D$133:$D$368=B547)*(DATA!$E$133:$E$368=D547),0)),"n/a")</f>
        <v>3.75</v>
      </c>
      <c r="F547" s="77">
        <f t="array" ref="F547">IFERROR(INDEX(DATA!$M$133:$M$368,MATCH(1,(DATA!$D$133:$D$368=B547)*(DATA!$E$133:$E$368=D547),0)),"n/a")</f>
        <v>-1E-3</v>
      </c>
      <c r="G547" s="87">
        <f t="array" ref="G547">IFERROR(INDEX(DATA!$V$133:$V$368,MATCH(1,(DATA!$D$133:$D$368=B547)*(DATA!$E$133:$E$368=D547),0)),"n/a")</f>
        <v>3.75</v>
      </c>
      <c r="H547" s="77">
        <f t="array" ref="H547">IFERROR(INDEX(DATA!$W$133:$W$368,MATCH(1,(DATA!$D$133:$D$368=B547)*(DATA!$E$133:$E$368=D547),0)),"n/a")</f>
        <v>1.2999999999999999E-2</v>
      </c>
      <c r="I547" s="87">
        <f t="array" ref="I547">IFERROR(INDEX(DATA!$AF$133:$AF$368,MATCH(1,(DATA!$D$133:$D$368=B547)*(DATA!$E$133:$E$368=D547),0)),"n/a")</f>
        <v>3.74</v>
      </c>
      <c r="J547" s="77">
        <f t="array" ref="J547">IFERROR(INDEX(DATA!$AG$133:$AG$368,MATCH(1,(DATA!$D$133:$D$368=B547)*(DATA!$E$133:$E$368=D547),0)),"n/a")</f>
        <v>8.9999999999999993E-3</v>
      </c>
      <c r="K547" s="87">
        <f t="array" ref="K547">IFERROR(INDEX(DATA!$AP$133:$AP$368,MATCH(1,(DATA!$D$133:$D$368=B547)*(DATA!$E$133:$E$368=D547),0)),"n/a")</f>
        <v>3.74</v>
      </c>
      <c r="L547" s="77">
        <f t="array" ref="L547">IFERROR(INDEX(DATA!$AQ$133:$AQ$368,MATCH(1,(DATA!$D$133:$D$368=B547)*(DATA!$E$133:$E$368=D547),0)),"n/a")</f>
        <v>8.9999999999999993E-3</v>
      </c>
      <c r="R547" s="66"/>
      <c r="S547" s="66"/>
      <c r="T547" s="66"/>
      <c r="U547" s="66"/>
      <c r="V547" s="66"/>
      <c r="W547" s="66"/>
      <c r="X547" s="66"/>
      <c r="Y547" s="66"/>
    </row>
    <row r="548" spans="1:25" x14ac:dyDescent="0.2">
      <c r="A548" s="75" t="s">
        <v>19</v>
      </c>
      <c r="B548" s="66" t="s">
        <v>12</v>
      </c>
      <c r="C548" s="66" t="s">
        <v>10</v>
      </c>
      <c r="D548" s="66" t="s">
        <v>302</v>
      </c>
      <c r="E548" s="87">
        <f t="array" ref="E548">IFERROR(INDEX(DATA!$L$133:$L$368,MATCH(1,(DATA!$D$133:$D$368=B548)*(DATA!$E$133:$E$368=D548),0)),"n/a")</f>
        <v>3.68</v>
      </c>
      <c r="F548" s="77">
        <f t="array" ref="F548">IFERROR(INDEX(DATA!$M$133:$M$368,MATCH(1,(DATA!$D$133:$D$368=B548)*(DATA!$E$133:$E$368=D548),0)),"n/a")</f>
        <v>3.1E-2</v>
      </c>
      <c r="G548" s="87">
        <f t="array" ref="G548">IFERROR(INDEX(DATA!$V$133:$V$368,MATCH(1,(DATA!$D$133:$D$368=B548)*(DATA!$E$133:$E$368=D548),0)),"n/a")</f>
        <v>3.63</v>
      </c>
      <c r="H548" s="77">
        <f t="array" ref="H548">IFERROR(INDEX(DATA!$W$133:$W$368,MATCH(1,(DATA!$D$133:$D$368=B548)*(DATA!$E$133:$E$368=D548),0)),"n/a")</f>
        <v>2.4E-2</v>
      </c>
      <c r="I548" s="87">
        <f t="array" ref="I548">IFERROR(INDEX(DATA!$AF$133:$AF$368,MATCH(1,(DATA!$D$133:$D$368=B548)*(DATA!$E$133:$E$368=D548),0)),"n/a")</f>
        <v>3.63</v>
      </c>
      <c r="J548" s="77">
        <f t="array" ref="J548">IFERROR(INDEX(DATA!$AG$133:$AG$368,MATCH(1,(DATA!$D$133:$D$368=B548)*(DATA!$E$133:$E$368=D548),0)),"n/a")</f>
        <v>2.5000000000000001E-2</v>
      </c>
      <c r="K548" s="87">
        <f t="array" ref="K548">IFERROR(INDEX(DATA!$AP$133:$AP$368,MATCH(1,(DATA!$D$133:$D$368=B548)*(DATA!$E$133:$E$368=D548),0)),"n/a")</f>
        <v>3.59</v>
      </c>
      <c r="L548" s="77">
        <f t="array" ref="L548">IFERROR(INDEX(DATA!$AQ$133:$AQ$368,MATCH(1,(DATA!$D$133:$D$368=B548)*(DATA!$E$133:$E$368=D548),0)),"n/a")</f>
        <v>1.7999999999999999E-2</v>
      </c>
      <c r="R548" s="66"/>
      <c r="S548" s="66"/>
      <c r="T548" s="66"/>
      <c r="U548" s="66"/>
      <c r="V548" s="66"/>
      <c r="W548" s="66"/>
      <c r="X548" s="66"/>
      <c r="Y548" s="66"/>
    </row>
    <row r="549" spans="1:25" x14ac:dyDescent="0.2">
      <c r="A549" s="75" t="s">
        <v>19</v>
      </c>
      <c r="B549" s="66" t="s">
        <v>12</v>
      </c>
      <c r="C549" s="66" t="s">
        <v>10</v>
      </c>
      <c r="D549" s="66" t="s">
        <v>303</v>
      </c>
      <c r="E549" s="87">
        <f t="array" ref="E549">IFERROR(INDEX(DATA!$L$133:$L$368,MATCH(1,(DATA!$D$133:$D$368=B549)*(DATA!$E$133:$E$368=D549),0)),"n/a")</f>
        <v>3.45</v>
      </c>
      <c r="F549" s="77">
        <f t="array" ref="F549">IFERROR(INDEX(DATA!$M$133:$M$368,MATCH(1,(DATA!$D$133:$D$368=B549)*(DATA!$E$133:$E$368=D549),0)),"n/a")</f>
        <v>-1E-3</v>
      </c>
      <c r="G549" s="87">
        <f t="array" ref="G549">IFERROR(INDEX(DATA!$V$133:$V$368,MATCH(1,(DATA!$D$133:$D$368=B549)*(DATA!$E$133:$E$368=D549),0)),"n/a")</f>
        <v>3.53</v>
      </c>
      <c r="H549" s="77">
        <f t="array" ref="H549">IFERROR(INDEX(DATA!$W$133:$W$368,MATCH(1,(DATA!$D$133:$D$368=B549)*(DATA!$E$133:$E$368=D549),0)),"n/a")</f>
        <v>1.0999999999999999E-2</v>
      </c>
      <c r="I549" s="87">
        <f t="array" ref="I549">IFERROR(INDEX(DATA!$AF$133:$AF$368,MATCH(1,(DATA!$D$133:$D$368=B549)*(DATA!$E$133:$E$368=D549),0)),"n/a")</f>
        <v>3.5</v>
      </c>
      <c r="J549" s="77">
        <f t="array" ref="J549">IFERROR(INDEX(DATA!$AG$133:$AG$368,MATCH(1,(DATA!$D$133:$D$368=B549)*(DATA!$E$133:$E$368=D549),0)),"n/a")</f>
        <v>-5.0000000000000001E-3</v>
      </c>
      <c r="K549" s="87">
        <f t="array" ref="K549">IFERROR(INDEX(DATA!$AP$133:$AP$368,MATCH(1,(DATA!$D$133:$D$368=B549)*(DATA!$E$133:$E$368=D549),0)),"n/a")</f>
        <v>3.53</v>
      </c>
      <c r="L549" s="77">
        <f t="array" ref="L549">IFERROR(INDEX(DATA!$AQ$133:$AQ$368,MATCH(1,(DATA!$D$133:$D$368=B549)*(DATA!$E$133:$E$368=D549),0)),"n/a")</f>
        <v>8.9999999999999993E-3</v>
      </c>
      <c r="R549" s="66"/>
      <c r="S549" s="66"/>
      <c r="T549" s="66"/>
      <c r="U549" s="66"/>
      <c r="V549" s="66"/>
      <c r="W549" s="66"/>
      <c r="X549" s="66"/>
      <c r="Y549" s="66"/>
    </row>
    <row r="550" spans="1:25" x14ac:dyDescent="0.2">
      <c r="A550" s="75" t="s">
        <v>19</v>
      </c>
      <c r="B550" s="66" t="s">
        <v>12</v>
      </c>
      <c r="C550" s="66" t="s">
        <v>10</v>
      </c>
      <c r="D550" s="66" t="s">
        <v>304</v>
      </c>
      <c r="E550" s="87">
        <f t="array" ref="E550">IFERROR(INDEX(DATA!$L$133:$L$368,MATCH(1,(DATA!$D$133:$D$368=B550)*(DATA!$E$133:$E$368=D550),0)),"n/a")</f>
        <v>3.62</v>
      </c>
      <c r="F550" s="77">
        <f t="array" ref="F550">IFERROR(INDEX(DATA!$M$133:$M$368,MATCH(1,(DATA!$D$133:$D$368=B550)*(DATA!$E$133:$E$368=D550),0)),"n/a")</f>
        <v>-3.3000000000000002E-2</v>
      </c>
      <c r="G550" s="87">
        <f t="array" ref="G550">IFERROR(INDEX(DATA!$V$133:$V$368,MATCH(1,(DATA!$D$133:$D$368=B550)*(DATA!$E$133:$E$368=D550),0)),"n/a")</f>
        <v>3.5</v>
      </c>
      <c r="H550" s="77">
        <f t="array" ref="H550">IFERROR(INDEX(DATA!$W$133:$W$368,MATCH(1,(DATA!$D$133:$D$368=B550)*(DATA!$E$133:$E$368=D550),0)),"n/a")</f>
        <v>-2.7E-2</v>
      </c>
      <c r="I550" s="87">
        <f t="array" ref="I550">IFERROR(INDEX(DATA!$AF$133:$AF$368,MATCH(1,(DATA!$D$133:$D$368=B550)*(DATA!$E$133:$E$368=D550),0)),"n/a")</f>
        <v>3.52</v>
      </c>
      <c r="J550" s="77">
        <f t="array" ref="J550">IFERROR(INDEX(DATA!$AG$133:$AG$368,MATCH(1,(DATA!$D$133:$D$368=B550)*(DATA!$E$133:$E$368=D550),0)),"n/a")</f>
        <v>-4.2000000000000003E-2</v>
      </c>
      <c r="K550" s="87">
        <f t="array" ref="K550">IFERROR(INDEX(DATA!$AP$133:$AP$368,MATCH(1,(DATA!$D$133:$D$368=B550)*(DATA!$E$133:$E$368=D550),0)),"n/a")</f>
        <v>3.53</v>
      </c>
      <c r="L550" s="77">
        <f t="array" ref="L550">IFERROR(INDEX(DATA!$AQ$133:$AQ$368,MATCH(1,(DATA!$D$133:$D$368=B550)*(DATA!$E$133:$E$368=D550),0)),"n/a")</f>
        <v>-0.04</v>
      </c>
      <c r="R550" s="66"/>
      <c r="S550" s="66"/>
      <c r="T550" s="66"/>
      <c r="U550" s="66"/>
      <c r="V550" s="66"/>
      <c r="W550" s="66"/>
      <c r="X550" s="66"/>
      <c r="Y550" s="66"/>
    </row>
    <row r="551" spans="1:25" x14ac:dyDescent="0.2">
      <c r="A551" s="75" t="s">
        <v>19</v>
      </c>
      <c r="B551" s="66" t="s">
        <v>12</v>
      </c>
      <c r="C551" s="66" t="s">
        <v>10</v>
      </c>
      <c r="D551" s="66" t="s">
        <v>305</v>
      </c>
      <c r="E551" s="87">
        <f t="array" ref="E551">IFERROR(INDEX(DATA!$L$133:$L$368,MATCH(1,(DATA!$D$133:$D$368=B551)*(DATA!$E$133:$E$368=D551),0)),"n/a")</f>
        <v>3.9</v>
      </c>
      <c r="F551" s="77">
        <f t="array" ref="F551">IFERROR(INDEX(DATA!$M$133:$M$368,MATCH(1,(DATA!$D$133:$D$368=B551)*(DATA!$E$133:$E$368=D551),0)),"n/a")</f>
        <v>-1.4E-2</v>
      </c>
      <c r="G551" s="87">
        <f t="array" ref="G551">IFERROR(INDEX(DATA!$V$133:$V$368,MATCH(1,(DATA!$D$133:$D$368=B551)*(DATA!$E$133:$E$368=D551),0)),"n/a")</f>
        <v>3.94</v>
      </c>
      <c r="H551" s="77">
        <f t="array" ref="H551">IFERROR(INDEX(DATA!$W$133:$W$368,MATCH(1,(DATA!$D$133:$D$368=B551)*(DATA!$E$133:$E$368=D551),0)),"n/a")</f>
        <v>8.0000000000000002E-3</v>
      </c>
      <c r="I551" s="87">
        <f t="array" ref="I551">IFERROR(INDEX(DATA!$AF$133:$AF$368,MATCH(1,(DATA!$D$133:$D$368=B551)*(DATA!$E$133:$E$368=D551),0)),"n/a")</f>
        <v>3.92</v>
      </c>
      <c r="J551" s="77">
        <f t="array" ref="J551">IFERROR(INDEX(DATA!$AG$133:$AG$368,MATCH(1,(DATA!$D$133:$D$368=B551)*(DATA!$E$133:$E$368=D551),0)),"n/a")</f>
        <v>8.0000000000000002E-3</v>
      </c>
      <c r="K551" s="87">
        <f t="array" ref="K551">IFERROR(INDEX(DATA!$AP$133:$AP$368,MATCH(1,(DATA!$D$133:$D$368=B551)*(DATA!$E$133:$E$368=D551),0)),"n/a")</f>
        <v>3.92</v>
      </c>
      <c r="L551" s="77">
        <f t="array" ref="L551">IFERROR(INDEX(DATA!$AQ$133:$AQ$368,MATCH(1,(DATA!$D$133:$D$368=B551)*(DATA!$E$133:$E$368=D551),0)),"n/a")</f>
        <v>1.0999999999999999E-2</v>
      </c>
      <c r="R551" s="66"/>
      <c r="S551" s="66"/>
      <c r="T551" s="66"/>
      <c r="U551" s="66"/>
      <c r="V551" s="66"/>
      <c r="W551" s="66"/>
      <c r="X551" s="66"/>
      <c r="Y551" s="66"/>
    </row>
    <row r="552" spans="1:25" x14ac:dyDescent="0.2">
      <c r="A552" s="75" t="s">
        <v>19</v>
      </c>
      <c r="B552" s="66" t="s">
        <v>12</v>
      </c>
      <c r="C552" s="66" t="s">
        <v>10</v>
      </c>
      <c r="D552" s="66" t="s">
        <v>306</v>
      </c>
      <c r="E552" s="87">
        <f t="array" ref="E552">IFERROR(INDEX(DATA!$L$133:$L$368,MATCH(1,(DATA!$D$133:$D$368=B552)*(DATA!$E$133:$E$368=D552),0)),"n/a")</f>
        <v>3.95</v>
      </c>
      <c r="F552" s="77">
        <f t="array" ref="F552">IFERROR(INDEX(DATA!$M$133:$M$368,MATCH(1,(DATA!$D$133:$D$368=B552)*(DATA!$E$133:$E$368=D552),0)),"n/a")</f>
        <v>7.0000000000000007E-2</v>
      </c>
      <c r="G552" s="87">
        <f t="array" ref="G552">IFERROR(INDEX(DATA!$V$133:$V$368,MATCH(1,(DATA!$D$133:$D$368=B552)*(DATA!$E$133:$E$368=D552),0)),"n/a")</f>
        <v>3.59</v>
      </c>
      <c r="H552" s="77">
        <f t="array" ref="H552">IFERROR(INDEX(DATA!$W$133:$W$368,MATCH(1,(DATA!$D$133:$D$368=B552)*(DATA!$E$133:$E$368=D552),0)),"n/a")</f>
        <v>-2.5999999999999999E-2</v>
      </c>
      <c r="I552" s="87">
        <f t="array" ref="I552">IFERROR(INDEX(DATA!$AF$133:$AF$368,MATCH(1,(DATA!$D$133:$D$368=B552)*(DATA!$E$133:$E$368=D552),0)),"n/a")</f>
        <v>3.61</v>
      </c>
      <c r="J552" s="77">
        <f t="array" ref="J552">IFERROR(INDEX(DATA!$AG$133:$AG$368,MATCH(1,(DATA!$D$133:$D$368=B552)*(DATA!$E$133:$E$368=D552),0)),"n/a")</f>
        <v>3.6999999999999998E-2</v>
      </c>
      <c r="K552" s="87">
        <f t="array" ref="K552">IFERROR(INDEX(DATA!$AP$133:$AP$368,MATCH(1,(DATA!$D$133:$D$368=B552)*(DATA!$E$133:$E$368=D552),0)),"n/a")</f>
        <v>3.76</v>
      </c>
      <c r="L552" s="77">
        <f t="array" ref="L552">IFERROR(INDEX(DATA!$AQ$133:$AQ$368,MATCH(1,(DATA!$D$133:$D$368=B552)*(DATA!$E$133:$E$368=D552),0)),"n/a")</f>
        <v>0.05</v>
      </c>
      <c r="R552" s="66"/>
      <c r="S552" s="66"/>
      <c r="T552" s="66"/>
      <c r="U552" s="66"/>
      <c r="V552" s="66"/>
      <c r="W552" s="66"/>
      <c r="X552" s="66"/>
      <c r="Y552" s="66"/>
    </row>
    <row r="553" spans="1:25" x14ac:dyDescent="0.2">
      <c r="A553" s="75" t="s">
        <v>19</v>
      </c>
      <c r="B553" s="66" t="s">
        <v>12</v>
      </c>
      <c r="C553" s="66" t="s">
        <v>10</v>
      </c>
      <c r="D553" s="66" t="s">
        <v>307</v>
      </c>
      <c r="E553" s="87">
        <f t="array" ref="E553">IFERROR(INDEX(DATA!$L$133:$L$368,MATCH(1,(DATA!$D$133:$D$368=B553)*(DATA!$E$133:$E$368=D553),0)),"n/a")</f>
        <v>3.53</v>
      </c>
      <c r="F553" s="77">
        <f t="array" ref="F553">IFERROR(INDEX(DATA!$M$133:$M$368,MATCH(1,(DATA!$D$133:$D$368=B553)*(DATA!$E$133:$E$368=D553),0)),"n/a")</f>
        <v>1.7000000000000001E-2</v>
      </c>
      <c r="G553" s="87">
        <f t="array" ref="G553">IFERROR(INDEX(DATA!$V$133:$V$368,MATCH(1,(DATA!$D$133:$D$368=B553)*(DATA!$E$133:$E$368=D553),0)),"n/a")</f>
        <v>3.57</v>
      </c>
      <c r="H553" s="77">
        <f t="array" ref="H553">IFERROR(INDEX(DATA!$W$133:$W$368,MATCH(1,(DATA!$D$133:$D$368=B553)*(DATA!$E$133:$E$368=D553),0)),"n/a")</f>
        <v>1.6E-2</v>
      </c>
      <c r="I553" s="87">
        <f t="array" ref="I553">IFERROR(INDEX(DATA!$AF$133:$AF$368,MATCH(1,(DATA!$D$133:$D$368=B553)*(DATA!$E$133:$E$368=D553),0)),"n/a")</f>
        <v>3.54</v>
      </c>
      <c r="J553" s="77">
        <f t="array" ref="J553">IFERROR(INDEX(DATA!$AG$133:$AG$368,MATCH(1,(DATA!$D$133:$D$368=B553)*(DATA!$E$133:$E$368=D553),0)),"n/a")</f>
        <v>6.0000000000000001E-3</v>
      </c>
      <c r="K553" s="87">
        <f t="array" ref="K553">IFERROR(INDEX(DATA!$AP$133:$AP$368,MATCH(1,(DATA!$D$133:$D$368=B553)*(DATA!$E$133:$E$368=D553),0)),"n/a")</f>
        <v>3.5</v>
      </c>
      <c r="L553" s="77">
        <f t="array" ref="L553">IFERROR(INDEX(DATA!$AQ$133:$AQ$368,MATCH(1,(DATA!$D$133:$D$368=B553)*(DATA!$E$133:$E$368=D553),0)),"n/a")</f>
        <v>-2.7E-2</v>
      </c>
      <c r="R553" s="66"/>
      <c r="S553" s="66"/>
      <c r="T553" s="66"/>
      <c r="U553" s="66"/>
      <c r="V553" s="66"/>
      <c r="W553" s="66"/>
      <c r="X553" s="66"/>
      <c r="Y553" s="66"/>
    </row>
    <row r="554" spans="1:25" x14ac:dyDescent="0.2">
      <c r="A554" s="75" t="s">
        <v>19</v>
      </c>
      <c r="B554" s="66" t="s">
        <v>12</v>
      </c>
      <c r="C554" s="66" t="s">
        <v>10</v>
      </c>
      <c r="D554" s="66" t="s">
        <v>308</v>
      </c>
      <c r="E554" s="87">
        <f t="array" ref="E554">IFERROR(INDEX(DATA!$L$133:$L$368,MATCH(1,(DATA!$D$133:$D$368=B554)*(DATA!$E$133:$E$368=D554),0)),"n/a")</f>
        <v>3.38</v>
      </c>
      <c r="F554" s="77">
        <f t="array" ref="F554">IFERROR(INDEX(DATA!$M$133:$M$368,MATCH(1,(DATA!$D$133:$D$368=B554)*(DATA!$E$133:$E$368=D554),0)),"n/a")</f>
        <v>-5.7000000000000002E-2</v>
      </c>
      <c r="G554" s="87">
        <f t="array" ref="G554">IFERROR(INDEX(DATA!$V$133:$V$368,MATCH(1,(DATA!$D$133:$D$368=B554)*(DATA!$E$133:$E$368=D554),0)),"n/a")</f>
        <v>3.46</v>
      </c>
      <c r="H554" s="77">
        <f t="array" ref="H554">IFERROR(INDEX(DATA!$W$133:$W$368,MATCH(1,(DATA!$D$133:$D$368=B554)*(DATA!$E$133:$E$368=D554),0)),"n/a")</f>
        <v>-0.02</v>
      </c>
      <c r="I554" s="87">
        <f t="array" ref="I554">IFERROR(INDEX(DATA!$AF$133:$AF$368,MATCH(1,(DATA!$D$133:$D$368=B554)*(DATA!$E$133:$E$368=D554),0)),"n/a")</f>
        <v>3.5</v>
      </c>
      <c r="J554" s="77">
        <f t="array" ref="J554">IFERROR(INDEX(DATA!$AG$133:$AG$368,MATCH(1,(DATA!$D$133:$D$368=B554)*(DATA!$E$133:$E$368=D554),0)),"n/a")</f>
        <v>-4.0000000000000001E-3</v>
      </c>
      <c r="K554" s="87">
        <f t="array" ref="K554">IFERROR(INDEX(DATA!$AP$133:$AP$368,MATCH(1,(DATA!$D$133:$D$368=B554)*(DATA!$E$133:$E$368=D554),0)),"n/a")</f>
        <v>3.51</v>
      </c>
      <c r="L554" s="77">
        <f t="array" ref="L554">IFERROR(INDEX(DATA!$AQ$133:$AQ$368,MATCH(1,(DATA!$D$133:$D$368=B554)*(DATA!$E$133:$E$368=D554),0)),"n/a")</f>
        <v>-1.2999999999999999E-2</v>
      </c>
      <c r="R554" s="66"/>
      <c r="S554" s="66"/>
      <c r="T554" s="66"/>
      <c r="U554" s="66"/>
      <c r="V554" s="66"/>
      <c r="W554" s="66"/>
      <c r="X554" s="66"/>
      <c r="Y554" s="66"/>
    </row>
    <row r="555" spans="1:25" x14ac:dyDescent="0.2">
      <c r="A555" s="75" t="s">
        <v>19</v>
      </c>
      <c r="B555" s="66" t="s">
        <v>12</v>
      </c>
      <c r="C555" s="66" t="s">
        <v>10</v>
      </c>
      <c r="D555" s="66" t="s">
        <v>309</v>
      </c>
      <c r="E555" s="87">
        <f t="array" ref="E555">IFERROR(INDEX(DATA!$L$133:$L$368,MATCH(1,(DATA!$D$133:$D$368=B555)*(DATA!$E$133:$E$368=D555),0)),"n/a")</f>
        <v>3.73</v>
      </c>
      <c r="F555" s="77">
        <f t="array" ref="F555">IFERROR(INDEX(DATA!$M$133:$M$368,MATCH(1,(DATA!$D$133:$D$368=B555)*(DATA!$E$133:$E$368=D555),0)),"n/a")</f>
        <v>4.0000000000000001E-3</v>
      </c>
      <c r="G555" s="87">
        <f t="array" ref="G555">IFERROR(INDEX(DATA!$V$133:$V$368,MATCH(1,(DATA!$D$133:$D$368=B555)*(DATA!$E$133:$E$368=D555),0)),"n/a")</f>
        <v>3.75</v>
      </c>
      <c r="H555" s="77">
        <f t="array" ref="H555">IFERROR(INDEX(DATA!$W$133:$W$368,MATCH(1,(DATA!$D$133:$D$368=B555)*(DATA!$E$133:$E$368=D555),0)),"n/a")</f>
        <v>1.9E-2</v>
      </c>
      <c r="I555" s="87">
        <f t="array" ref="I555">IFERROR(INDEX(DATA!$AF$133:$AF$368,MATCH(1,(DATA!$D$133:$D$368=B555)*(DATA!$E$133:$E$368=D555),0)),"n/a")</f>
        <v>3.74</v>
      </c>
      <c r="J555" s="77">
        <f t="array" ref="J555">IFERROR(INDEX(DATA!$AG$133:$AG$368,MATCH(1,(DATA!$D$133:$D$368=B555)*(DATA!$E$133:$E$368=D555),0)),"n/a")</f>
        <v>2.1999999999999999E-2</v>
      </c>
      <c r="K555" s="87">
        <f t="array" ref="K555">IFERROR(INDEX(DATA!$AP$133:$AP$368,MATCH(1,(DATA!$D$133:$D$368=B555)*(DATA!$E$133:$E$368=D555),0)),"n/a")</f>
        <v>3.7</v>
      </c>
      <c r="L555" s="77">
        <f t="array" ref="L555">IFERROR(INDEX(DATA!$AQ$133:$AQ$368,MATCH(1,(DATA!$D$133:$D$368=B555)*(DATA!$E$133:$E$368=D555),0)),"n/a")</f>
        <v>6.0000000000000001E-3</v>
      </c>
      <c r="R555" s="66"/>
      <c r="S555" s="66"/>
      <c r="T555" s="66"/>
      <c r="U555" s="66"/>
      <c r="V555" s="66"/>
      <c r="W555" s="66"/>
      <c r="X555" s="66"/>
      <c r="Y555" s="66"/>
    </row>
    <row r="556" spans="1:25" x14ac:dyDescent="0.2">
      <c r="A556" s="75" t="s">
        <v>19</v>
      </c>
      <c r="B556" s="66" t="s">
        <v>12</v>
      </c>
      <c r="C556" s="66" t="s">
        <v>10</v>
      </c>
      <c r="D556" s="66" t="s">
        <v>310</v>
      </c>
      <c r="E556" s="87">
        <f t="array" ref="E556">IFERROR(INDEX(DATA!$L$133:$L$368,MATCH(1,(DATA!$D$133:$D$368=B556)*(DATA!$E$133:$E$368=D556),0)),"n/a")</f>
        <v>3.62</v>
      </c>
      <c r="F556" s="77">
        <f t="array" ref="F556">IFERROR(INDEX(DATA!$M$133:$M$368,MATCH(1,(DATA!$D$133:$D$368=B556)*(DATA!$E$133:$E$368=D556),0)),"n/a")</f>
        <v>-2.1999999999999999E-2</v>
      </c>
      <c r="G556" s="87">
        <f t="array" ref="G556">IFERROR(INDEX(DATA!$V$133:$V$368,MATCH(1,(DATA!$D$133:$D$368=B556)*(DATA!$E$133:$E$368=D556),0)),"n/a")</f>
        <v>3.73</v>
      </c>
      <c r="H556" s="77">
        <f t="array" ref="H556">IFERROR(INDEX(DATA!$W$133:$W$368,MATCH(1,(DATA!$D$133:$D$368=B556)*(DATA!$E$133:$E$368=D556),0)),"n/a")</f>
        <v>3.4000000000000002E-2</v>
      </c>
      <c r="I556" s="87">
        <f t="array" ref="I556">IFERROR(INDEX(DATA!$AF$133:$AF$368,MATCH(1,(DATA!$D$133:$D$368=B556)*(DATA!$E$133:$E$368=D556),0)),"n/a")</f>
        <v>3.77</v>
      </c>
      <c r="J556" s="77">
        <f t="array" ref="J556">IFERROR(INDEX(DATA!$AG$133:$AG$368,MATCH(1,(DATA!$D$133:$D$368=B556)*(DATA!$E$133:$E$368=D556),0)),"n/a")</f>
        <v>2.3E-2</v>
      </c>
      <c r="K556" s="87">
        <f t="array" ref="K556">IFERROR(INDEX(DATA!$AP$133:$AP$368,MATCH(1,(DATA!$D$133:$D$368=B556)*(DATA!$E$133:$E$368=D556),0)),"n/a")</f>
        <v>3.76</v>
      </c>
      <c r="L556" s="77">
        <f t="array" ref="L556">IFERROR(INDEX(DATA!$AQ$133:$AQ$368,MATCH(1,(DATA!$D$133:$D$368=B556)*(DATA!$E$133:$E$368=D556),0)),"n/a")</f>
        <v>1.2E-2</v>
      </c>
      <c r="R556" s="66"/>
      <c r="S556" s="66"/>
      <c r="T556" s="66"/>
      <c r="U556" s="66"/>
      <c r="V556" s="66"/>
      <c r="W556" s="66"/>
      <c r="X556" s="66"/>
      <c r="Y556" s="66"/>
    </row>
    <row r="557" spans="1:25" x14ac:dyDescent="0.2">
      <c r="A557" s="75" t="s">
        <v>19</v>
      </c>
      <c r="B557" s="66" t="s">
        <v>12</v>
      </c>
      <c r="C557" s="66" t="s">
        <v>10</v>
      </c>
      <c r="D557" s="66" t="s">
        <v>311</v>
      </c>
      <c r="E557" s="87">
        <f t="array" ref="E557">IFERROR(INDEX(DATA!$L$133:$L$368,MATCH(1,(DATA!$D$133:$D$368=B557)*(DATA!$E$133:$E$368=D557),0)),"n/a")</f>
        <v>3.31</v>
      </c>
      <c r="F557" s="77">
        <f t="array" ref="F557">IFERROR(INDEX(DATA!$M$133:$M$368,MATCH(1,(DATA!$D$133:$D$368=B557)*(DATA!$E$133:$E$368=D557),0)),"n/a")</f>
        <v>0.125</v>
      </c>
      <c r="G557" s="87">
        <f t="array" ref="G557">IFERROR(INDEX(DATA!$V$133:$V$368,MATCH(1,(DATA!$D$133:$D$368=B557)*(DATA!$E$133:$E$368=D557),0)),"n/a")</f>
        <v>3.27</v>
      </c>
      <c r="H557" s="77">
        <f t="array" ref="H557">IFERROR(INDEX(DATA!$W$133:$W$368,MATCH(1,(DATA!$D$133:$D$368=B557)*(DATA!$E$133:$E$368=D557),0)),"n/a")</f>
        <v>0.125</v>
      </c>
      <c r="I557" s="87">
        <f t="array" ref="I557">IFERROR(INDEX(DATA!$AF$133:$AF$368,MATCH(1,(DATA!$D$133:$D$368=B557)*(DATA!$E$133:$E$368=D557),0)),"n/a")</f>
        <v>3.15</v>
      </c>
      <c r="J557" s="77">
        <f t="array" ref="J557">IFERROR(INDEX(DATA!$AG$133:$AG$368,MATCH(1,(DATA!$D$133:$D$368=B557)*(DATA!$E$133:$E$368=D557),0)),"n/a")</f>
        <v>8.7999999999999995E-2</v>
      </c>
      <c r="K557" s="87">
        <f t="array" ref="K557">IFERROR(INDEX(DATA!$AP$133:$AP$368,MATCH(1,(DATA!$D$133:$D$368=B557)*(DATA!$E$133:$E$368=D557),0)),"n/a")</f>
        <v>3.08</v>
      </c>
      <c r="L557" s="77">
        <f t="array" ref="L557">IFERROR(INDEX(DATA!$AQ$133:$AQ$368,MATCH(1,(DATA!$D$133:$D$368=B557)*(DATA!$E$133:$E$368=D557),0)),"n/a")</f>
        <v>6.4000000000000001E-2</v>
      </c>
      <c r="R557" s="66"/>
      <c r="S557" s="66"/>
      <c r="T557" s="66"/>
      <c r="U557" s="66"/>
      <c r="V557" s="66"/>
      <c r="W557" s="66"/>
      <c r="X557" s="66"/>
      <c r="Y557" s="66"/>
    </row>
    <row r="558" spans="1:25" x14ac:dyDescent="0.2">
      <c r="A558" s="75" t="s">
        <v>19</v>
      </c>
      <c r="B558" s="66" t="s">
        <v>12</v>
      </c>
      <c r="C558" s="66" t="s">
        <v>10</v>
      </c>
      <c r="D558" s="66" t="s">
        <v>312</v>
      </c>
      <c r="E558" s="87">
        <f t="array" ref="E558">IFERROR(INDEX(DATA!$L$133:$L$368,MATCH(1,(DATA!$D$133:$D$368=B558)*(DATA!$E$133:$E$368=D558),0)),"n/a")</f>
        <v>3.65</v>
      </c>
      <c r="F558" s="77">
        <f t="array" ref="F558">IFERROR(INDEX(DATA!$M$133:$M$368,MATCH(1,(DATA!$D$133:$D$368=B558)*(DATA!$E$133:$E$368=D558),0)),"n/a")</f>
        <v>-5.0000000000000001E-3</v>
      </c>
      <c r="G558" s="87">
        <f t="array" ref="G558">IFERROR(INDEX(DATA!$V$133:$V$368,MATCH(1,(DATA!$D$133:$D$368=B558)*(DATA!$E$133:$E$368=D558),0)),"n/a")</f>
        <v>3.66</v>
      </c>
      <c r="H558" s="77">
        <f t="array" ref="H558">IFERROR(INDEX(DATA!$W$133:$W$368,MATCH(1,(DATA!$D$133:$D$368=B558)*(DATA!$E$133:$E$368=D558),0)),"n/a")</f>
        <v>2E-3</v>
      </c>
      <c r="I558" s="87">
        <f t="array" ref="I558">IFERROR(INDEX(DATA!$AF$133:$AF$368,MATCH(1,(DATA!$D$133:$D$368=B558)*(DATA!$E$133:$E$368=D558),0)),"n/a")</f>
        <v>3.64</v>
      </c>
      <c r="J558" s="77">
        <f t="array" ref="J558">IFERROR(INDEX(DATA!$AG$133:$AG$368,MATCH(1,(DATA!$D$133:$D$368=B558)*(DATA!$E$133:$E$368=D558),0)),"n/a")</f>
        <v>-1E-3</v>
      </c>
      <c r="K558" s="87">
        <f t="array" ref="K558">IFERROR(INDEX(DATA!$AP$133:$AP$368,MATCH(1,(DATA!$D$133:$D$368=B558)*(DATA!$E$133:$E$368=D558),0)),"n/a")</f>
        <v>3.61</v>
      </c>
      <c r="L558" s="77">
        <f t="array" ref="L558">IFERROR(INDEX(DATA!$AQ$133:$AQ$368,MATCH(1,(DATA!$D$133:$D$368=B558)*(DATA!$E$133:$E$368=D558),0)),"n/a")</f>
        <v>3.0000000000000001E-3</v>
      </c>
      <c r="R558" s="66"/>
      <c r="S558" s="66"/>
      <c r="T558" s="66"/>
      <c r="U558" s="66"/>
      <c r="V558" s="66"/>
      <c r="W558" s="66"/>
      <c r="X558" s="66"/>
      <c r="Y558" s="66"/>
    </row>
    <row r="559" spans="1:25" x14ac:dyDescent="0.2">
      <c r="A559" s="75" t="s">
        <v>19</v>
      </c>
      <c r="B559" s="66" t="s">
        <v>12</v>
      </c>
      <c r="C559" s="66" t="s">
        <v>10</v>
      </c>
      <c r="D559" s="66" t="s">
        <v>313</v>
      </c>
      <c r="E559" s="87">
        <f t="array" ref="E559">IFERROR(INDEX(DATA!$L$133:$L$368,MATCH(1,(DATA!$D$133:$D$368=B559)*(DATA!$E$133:$E$368=D559),0)),"n/a")</f>
        <v>3.98</v>
      </c>
      <c r="F559" s="77">
        <f t="array" ref="F559">IFERROR(INDEX(DATA!$M$133:$M$368,MATCH(1,(DATA!$D$133:$D$368=B559)*(DATA!$E$133:$E$368=D559),0)),"n/a")</f>
        <v>-2E-3</v>
      </c>
      <c r="G559" s="87">
        <f t="array" ref="G559">IFERROR(INDEX(DATA!$V$133:$V$368,MATCH(1,(DATA!$D$133:$D$368=B559)*(DATA!$E$133:$E$368=D559),0)),"n/a")</f>
        <v>4.0199999999999996</v>
      </c>
      <c r="H559" s="77">
        <f t="array" ref="H559">IFERROR(INDEX(DATA!$W$133:$W$368,MATCH(1,(DATA!$D$133:$D$368=B559)*(DATA!$E$133:$E$368=D559),0)),"n/a")</f>
        <v>-6.0000000000000001E-3</v>
      </c>
      <c r="I559" s="87">
        <f t="array" ref="I559">IFERROR(INDEX(DATA!$AF$133:$AF$368,MATCH(1,(DATA!$D$133:$D$368=B559)*(DATA!$E$133:$E$368=D559),0)),"n/a")</f>
        <v>3.98</v>
      </c>
      <c r="J559" s="77">
        <f t="array" ref="J559">IFERROR(INDEX(DATA!$AG$133:$AG$368,MATCH(1,(DATA!$D$133:$D$368=B559)*(DATA!$E$133:$E$368=D559),0)),"n/a")</f>
        <v>-8.0000000000000002E-3</v>
      </c>
      <c r="K559" s="87">
        <f t="array" ref="K559">IFERROR(INDEX(DATA!$AP$133:$AP$368,MATCH(1,(DATA!$D$133:$D$368=B559)*(DATA!$E$133:$E$368=D559),0)),"n/a")</f>
        <v>3.95</v>
      </c>
      <c r="L559" s="77">
        <f t="array" ref="L559">IFERROR(INDEX(DATA!$AQ$133:$AQ$368,MATCH(1,(DATA!$D$133:$D$368=B559)*(DATA!$E$133:$E$368=D559),0)),"n/a")</f>
        <v>-4.5999999999999999E-2</v>
      </c>
      <c r="R559" s="66"/>
      <c r="S559" s="66"/>
      <c r="T559" s="66"/>
      <c r="U559" s="66"/>
      <c r="V559" s="66"/>
      <c r="W559" s="66"/>
      <c r="X559" s="66"/>
      <c r="Y559" s="66"/>
    </row>
    <row r="560" spans="1:25" x14ac:dyDescent="0.2">
      <c r="A560" s="75" t="s">
        <v>19</v>
      </c>
      <c r="B560" s="66" t="s">
        <v>12</v>
      </c>
      <c r="C560" s="66" t="s">
        <v>10</v>
      </c>
      <c r="D560" s="66" t="s">
        <v>314</v>
      </c>
      <c r="E560" s="87">
        <f t="array" ref="E560">IFERROR(INDEX(DATA!$L$133:$L$368,MATCH(1,(DATA!$D$133:$D$368=B560)*(DATA!$E$133:$E$368=D560),0)),"n/a")</f>
        <v>4.3600000000000003</v>
      </c>
      <c r="F560" s="77">
        <f t="array" ref="F560">IFERROR(INDEX(DATA!$M$133:$M$368,MATCH(1,(DATA!$D$133:$D$368=B560)*(DATA!$E$133:$E$368=D560),0)),"n/a")</f>
        <v>6.8000000000000005E-2</v>
      </c>
      <c r="G560" s="87">
        <f t="array" ref="G560">IFERROR(INDEX(DATA!$V$133:$V$368,MATCH(1,(DATA!$D$133:$D$368=B560)*(DATA!$E$133:$E$368=D560),0)),"n/a")</f>
        <v>4.42</v>
      </c>
      <c r="H560" s="77">
        <f t="array" ref="H560">IFERROR(INDEX(DATA!$W$133:$W$368,MATCH(1,(DATA!$D$133:$D$368=B560)*(DATA!$E$133:$E$368=D560),0)),"n/a")</f>
        <v>7.4999999999999997E-2</v>
      </c>
      <c r="I560" s="87">
        <f t="array" ref="I560">IFERROR(INDEX(DATA!$AF$133:$AF$368,MATCH(1,(DATA!$D$133:$D$368=B560)*(DATA!$E$133:$E$368=D560),0)),"n/a")</f>
        <v>4.34</v>
      </c>
      <c r="J560" s="77">
        <f t="array" ref="J560">IFERROR(INDEX(DATA!$AG$133:$AG$368,MATCH(1,(DATA!$D$133:$D$368=B560)*(DATA!$E$133:$E$368=D560),0)),"n/a")</f>
        <v>7.1999999999999995E-2</v>
      </c>
      <c r="K560" s="87">
        <f t="array" ref="K560">IFERROR(INDEX(DATA!$AP$133:$AP$368,MATCH(1,(DATA!$D$133:$D$368=B560)*(DATA!$E$133:$E$368=D560),0)),"n/a")</f>
        <v>4.26</v>
      </c>
      <c r="L560" s="77">
        <f t="array" ref="L560">IFERROR(INDEX(DATA!$AQ$133:$AQ$368,MATCH(1,(DATA!$D$133:$D$368=B560)*(DATA!$E$133:$E$368=D560),0)),"n/a")</f>
        <v>5.0999999999999997E-2</v>
      </c>
      <c r="R560" s="66"/>
      <c r="S560" s="66"/>
      <c r="T560" s="66"/>
      <c r="U560" s="66"/>
      <c r="V560" s="66"/>
      <c r="W560" s="66"/>
      <c r="X560" s="66"/>
      <c r="Y560" s="66"/>
    </row>
    <row r="561" spans="1:25" x14ac:dyDescent="0.2">
      <c r="A561" s="75" t="s">
        <v>19</v>
      </c>
      <c r="B561" s="66" t="s">
        <v>12</v>
      </c>
      <c r="C561" s="66" t="s">
        <v>10</v>
      </c>
      <c r="D561" s="66" t="s">
        <v>315</v>
      </c>
      <c r="E561" s="87">
        <f t="array" ref="E561">IFERROR(INDEX(DATA!$L$133:$L$368,MATCH(1,(DATA!$D$133:$D$368=B561)*(DATA!$E$133:$E$368=D561),0)),"n/a")</f>
        <v>3.68</v>
      </c>
      <c r="F561" s="77">
        <f t="array" ref="F561">IFERROR(INDEX(DATA!$M$133:$M$368,MATCH(1,(DATA!$D$133:$D$368=B561)*(DATA!$E$133:$E$368=D561),0)),"n/a")</f>
        <v>-5.0000000000000001E-3</v>
      </c>
      <c r="G561" s="87">
        <f t="array" ref="G561">IFERROR(INDEX(DATA!$V$133:$V$368,MATCH(1,(DATA!$D$133:$D$368=B561)*(DATA!$E$133:$E$368=D561),0)),"n/a")</f>
        <v>3.68</v>
      </c>
      <c r="H561" s="77">
        <f t="array" ref="H561">IFERROR(INDEX(DATA!$W$133:$W$368,MATCH(1,(DATA!$D$133:$D$368=B561)*(DATA!$E$133:$E$368=D561),0)),"n/a")</f>
        <v>-0.02</v>
      </c>
      <c r="I561" s="87">
        <f t="array" ref="I561">IFERROR(INDEX(DATA!$AF$133:$AF$368,MATCH(1,(DATA!$D$133:$D$368=B561)*(DATA!$E$133:$E$368=D561),0)),"n/a")</f>
        <v>3.62</v>
      </c>
      <c r="J561" s="77">
        <f t="array" ref="J561">IFERROR(INDEX(DATA!$AG$133:$AG$368,MATCH(1,(DATA!$D$133:$D$368=B561)*(DATA!$E$133:$E$368=D561),0)),"n/a")</f>
        <v>-2.5000000000000001E-2</v>
      </c>
      <c r="K561" s="87">
        <f t="array" ref="K561">IFERROR(INDEX(DATA!$AP$133:$AP$368,MATCH(1,(DATA!$D$133:$D$368=B561)*(DATA!$E$133:$E$368=D561),0)),"n/a")</f>
        <v>3.61</v>
      </c>
      <c r="L561" s="77">
        <f t="array" ref="L561">IFERROR(INDEX(DATA!$AQ$133:$AQ$368,MATCH(1,(DATA!$D$133:$D$368=B561)*(DATA!$E$133:$E$368=D561),0)),"n/a")</f>
        <v>-7.8E-2</v>
      </c>
      <c r="R561" s="66"/>
      <c r="S561" s="66"/>
      <c r="T561" s="66"/>
      <c r="U561" s="66"/>
      <c r="V561" s="66"/>
      <c r="W561" s="66"/>
      <c r="X561" s="66"/>
      <c r="Y561" s="66"/>
    </row>
    <row r="562" spans="1:25" x14ac:dyDescent="0.2">
      <c r="A562" s="75" t="s">
        <v>19</v>
      </c>
      <c r="B562" s="66" t="s">
        <v>12</v>
      </c>
      <c r="C562" s="66" t="s">
        <v>10</v>
      </c>
      <c r="D562" s="66" t="s">
        <v>316</v>
      </c>
      <c r="E562" s="87">
        <f t="array" ref="E562">IFERROR(INDEX(DATA!$L$133:$L$368,MATCH(1,(DATA!$D$133:$D$368=B562)*(DATA!$E$133:$E$368=D562),0)),"n/a")</f>
        <v>3.69</v>
      </c>
      <c r="F562" s="77">
        <f t="array" ref="F562">IFERROR(INDEX(DATA!$M$133:$M$368,MATCH(1,(DATA!$D$133:$D$368=B562)*(DATA!$E$133:$E$368=D562),0)),"n/a")</f>
        <v>-5.0000000000000001E-3</v>
      </c>
      <c r="G562" s="87">
        <f t="array" ref="G562">IFERROR(INDEX(DATA!$V$133:$V$368,MATCH(1,(DATA!$D$133:$D$368=B562)*(DATA!$E$133:$E$368=D562),0)),"n/a")</f>
        <v>3.7</v>
      </c>
      <c r="H562" s="77">
        <f t="array" ref="H562">IFERROR(INDEX(DATA!$W$133:$W$368,MATCH(1,(DATA!$D$133:$D$368=B562)*(DATA!$E$133:$E$368=D562),0)),"n/a")</f>
        <v>0</v>
      </c>
      <c r="I562" s="87">
        <f t="array" ref="I562">IFERROR(INDEX(DATA!$AF$133:$AF$368,MATCH(1,(DATA!$D$133:$D$368=B562)*(DATA!$E$133:$E$368=D562),0)),"n/a")</f>
        <v>3.68</v>
      </c>
      <c r="J562" s="77">
        <f t="array" ref="J562">IFERROR(INDEX(DATA!$AG$133:$AG$368,MATCH(1,(DATA!$D$133:$D$368=B562)*(DATA!$E$133:$E$368=D562),0)),"n/a")</f>
        <v>-2E-3</v>
      </c>
      <c r="K562" s="87">
        <f t="array" ref="K562">IFERROR(INDEX(DATA!$AP$133:$AP$368,MATCH(1,(DATA!$D$133:$D$368=B562)*(DATA!$E$133:$E$368=D562),0)),"n/a")</f>
        <v>3.67</v>
      </c>
      <c r="L562" s="77">
        <f t="array" ref="L562">IFERROR(INDEX(DATA!$AQ$133:$AQ$368,MATCH(1,(DATA!$D$133:$D$368=B562)*(DATA!$E$133:$E$368=D562),0)),"n/a")</f>
        <v>-4.0000000000000001E-3</v>
      </c>
      <c r="R562" s="66"/>
      <c r="S562" s="66"/>
      <c r="T562" s="66"/>
      <c r="U562" s="66"/>
      <c r="V562" s="66"/>
      <c r="W562" s="66"/>
      <c r="X562" s="66"/>
      <c r="Y562" s="66"/>
    </row>
    <row r="563" spans="1:25" x14ac:dyDescent="0.2">
      <c r="A563" s="75" t="s">
        <v>19</v>
      </c>
      <c r="B563" s="66" t="s">
        <v>12</v>
      </c>
      <c r="C563" s="66" t="s">
        <v>10</v>
      </c>
      <c r="D563" s="66" t="s">
        <v>317</v>
      </c>
      <c r="E563" s="87">
        <f t="array" ref="E563">IFERROR(INDEX(DATA!$L$133:$L$368,MATCH(1,(DATA!$D$133:$D$368=B563)*(DATA!$E$133:$E$368=D563),0)),"n/a")</f>
        <v>3.31</v>
      </c>
      <c r="F563" s="77">
        <f t="array" ref="F563">IFERROR(INDEX(DATA!$M$133:$M$368,MATCH(1,(DATA!$D$133:$D$368=B563)*(DATA!$E$133:$E$368=D563),0)),"n/a")</f>
        <v>0.104</v>
      </c>
      <c r="G563" s="87">
        <f t="array" ref="G563">IFERROR(INDEX(DATA!$V$133:$V$368,MATCH(1,(DATA!$D$133:$D$368=B563)*(DATA!$E$133:$E$368=D563),0)),"n/a")</f>
        <v>3.39</v>
      </c>
      <c r="H563" s="77">
        <f t="array" ref="H563">IFERROR(INDEX(DATA!$W$133:$W$368,MATCH(1,(DATA!$D$133:$D$368=B563)*(DATA!$E$133:$E$368=D563),0)),"n/a")</f>
        <v>5.0000000000000001E-3</v>
      </c>
      <c r="I563" s="87">
        <f t="array" ref="I563">IFERROR(INDEX(DATA!$AF$133:$AF$368,MATCH(1,(DATA!$D$133:$D$368=B563)*(DATA!$E$133:$E$368=D563),0)),"n/a")</f>
        <v>3.26</v>
      </c>
      <c r="J563" s="77">
        <f t="array" ref="J563">IFERROR(INDEX(DATA!$AG$133:$AG$368,MATCH(1,(DATA!$D$133:$D$368=B563)*(DATA!$E$133:$E$368=D563),0)),"n/a")</f>
        <v>-3.3000000000000002E-2</v>
      </c>
      <c r="K563" s="87">
        <f t="array" ref="K563">IFERROR(INDEX(DATA!$AP$133:$AP$368,MATCH(1,(DATA!$D$133:$D$368=B563)*(DATA!$E$133:$E$368=D563),0)),"n/a")</f>
        <v>3.33</v>
      </c>
      <c r="L563" s="77">
        <f t="array" ref="L563">IFERROR(INDEX(DATA!$AQ$133:$AQ$368,MATCH(1,(DATA!$D$133:$D$368=B563)*(DATA!$E$133:$E$368=D563),0)),"n/a")</f>
        <v>2E-3</v>
      </c>
      <c r="R563" s="66"/>
      <c r="S563" s="66"/>
      <c r="T563" s="66"/>
      <c r="U563" s="66"/>
      <c r="V563" s="66"/>
      <c r="W563" s="66"/>
      <c r="X563" s="66"/>
      <c r="Y563" s="66"/>
    </row>
    <row r="564" spans="1:25" x14ac:dyDescent="0.2">
      <c r="A564" s="75" t="s">
        <v>19</v>
      </c>
      <c r="B564" s="66" t="s">
        <v>12</v>
      </c>
      <c r="C564" s="66" t="s">
        <v>10</v>
      </c>
      <c r="D564" s="66" t="s">
        <v>318</v>
      </c>
      <c r="E564" s="87">
        <f t="array" ref="E564">IFERROR(INDEX(DATA!$L$133:$L$368,MATCH(1,(DATA!$D$133:$D$368=B564)*(DATA!$E$133:$E$368=D564),0)),"n/a")</f>
        <v>3.66</v>
      </c>
      <c r="F564" s="77">
        <f t="array" ref="F564">IFERROR(INDEX(DATA!$M$133:$M$368,MATCH(1,(DATA!$D$133:$D$368=B564)*(DATA!$E$133:$E$368=D564),0)),"n/a")</f>
        <v>3.5999999999999997E-2</v>
      </c>
      <c r="G564" s="87">
        <f t="array" ref="G564">IFERROR(INDEX(DATA!$V$133:$V$368,MATCH(1,(DATA!$D$133:$D$368=B564)*(DATA!$E$133:$E$368=D564),0)),"n/a")</f>
        <v>3.59</v>
      </c>
      <c r="H564" s="77">
        <f t="array" ref="H564">IFERROR(INDEX(DATA!$W$133:$W$368,MATCH(1,(DATA!$D$133:$D$368=B564)*(DATA!$E$133:$E$368=D564),0)),"n/a")</f>
        <v>1.7000000000000001E-2</v>
      </c>
      <c r="I564" s="87">
        <f t="array" ref="I564">IFERROR(INDEX(DATA!$AF$133:$AF$368,MATCH(1,(DATA!$D$133:$D$368=B564)*(DATA!$E$133:$E$368=D564),0)),"n/a")</f>
        <v>3.59</v>
      </c>
      <c r="J564" s="77">
        <f t="array" ref="J564">IFERROR(INDEX(DATA!$AG$133:$AG$368,MATCH(1,(DATA!$D$133:$D$368=B564)*(DATA!$E$133:$E$368=D564),0)),"n/a")</f>
        <v>1.4999999999999999E-2</v>
      </c>
      <c r="K564" s="87">
        <f t="array" ref="K564">IFERROR(INDEX(DATA!$AP$133:$AP$368,MATCH(1,(DATA!$D$133:$D$368=B564)*(DATA!$E$133:$E$368=D564),0)),"n/a")</f>
        <v>3.56</v>
      </c>
      <c r="L564" s="77">
        <f t="array" ref="L564">IFERROR(INDEX(DATA!$AQ$133:$AQ$368,MATCH(1,(DATA!$D$133:$D$368=B564)*(DATA!$E$133:$E$368=D564),0)),"n/a")</f>
        <v>8.0000000000000002E-3</v>
      </c>
      <c r="R564" s="66"/>
      <c r="S564" s="66"/>
      <c r="T564" s="66"/>
      <c r="U564" s="66"/>
      <c r="V564" s="66"/>
      <c r="W564" s="66"/>
      <c r="X564" s="66"/>
      <c r="Y564" s="66"/>
    </row>
    <row r="565" spans="1:25" x14ac:dyDescent="0.2">
      <c r="A565" s="75" t="s">
        <v>19</v>
      </c>
      <c r="B565" s="66" t="s">
        <v>12</v>
      </c>
      <c r="C565" s="66" t="s">
        <v>10</v>
      </c>
      <c r="D565" s="66" t="s">
        <v>344</v>
      </c>
      <c r="E565" s="87">
        <f t="array" ref="E565">IFERROR(INDEX(DATA!$L$133:$L$368,MATCH(1,(DATA!$D$133:$D$368=B565)*(DATA!$E$133:$E$368=D565),0)),"n/a")</f>
        <v>3.59</v>
      </c>
      <c r="F565" s="77">
        <f t="array" ref="F565">IFERROR(INDEX(DATA!$M$133:$M$368,MATCH(1,(DATA!$D$133:$D$368=B565)*(DATA!$E$133:$E$368=D565),0)),"n/a")</f>
        <v>-4.4999999999999998E-2</v>
      </c>
      <c r="G565" s="87">
        <f t="array" ref="G565">IFERROR(INDEX(DATA!$V$133:$V$368,MATCH(1,(DATA!$D$133:$D$368=B565)*(DATA!$E$133:$E$368=D565),0)),"n/a")</f>
        <v>3.64</v>
      </c>
      <c r="H565" s="77">
        <f t="array" ref="H565">IFERROR(INDEX(DATA!$W$133:$W$368,MATCH(1,(DATA!$D$133:$D$368=B565)*(DATA!$E$133:$E$368=D565),0)),"n/a")</f>
        <v>-1.9E-2</v>
      </c>
      <c r="I565" s="87">
        <f t="array" ref="I565">IFERROR(INDEX(DATA!$AF$133:$AF$368,MATCH(1,(DATA!$D$133:$D$368=B565)*(DATA!$E$133:$E$368=D565),0)),"n/a")</f>
        <v>3.61</v>
      </c>
      <c r="J565" s="77">
        <f t="array" ref="J565">IFERROR(INDEX(DATA!$AG$133:$AG$368,MATCH(1,(DATA!$D$133:$D$368=B565)*(DATA!$E$133:$E$368=D565),0)),"n/a")</f>
        <v>-8.9999999999999993E-3</v>
      </c>
      <c r="K565" s="87">
        <f t="array" ref="K565">IFERROR(INDEX(DATA!$AP$133:$AP$368,MATCH(1,(DATA!$D$133:$D$368=B565)*(DATA!$E$133:$E$368=D565),0)),"n/a")</f>
        <v>3.64</v>
      </c>
      <c r="L565" s="77">
        <f t="array" ref="L565">IFERROR(INDEX(DATA!$AQ$133:$AQ$368,MATCH(1,(DATA!$D$133:$D$368=B565)*(DATA!$E$133:$E$368=D565),0)),"n/a")</f>
        <v>6.0000000000000001E-3</v>
      </c>
      <c r="R565" s="66"/>
      <c r="S565" s="66"/>
      <c r="T565" s="66"/>
      <c r="U565" s="66"/>
      <c r="V565" s="66"/>
      <c r="W565" s="66"/>
      <c r="X565" s="66"/>
      <c r="Y565" s="66"/>
    </row>
    <row r="566" spans="1:25" x14ac:dyDescent="0.2">
      <c r="A566" s="75" t="s">
        <v>19</v>
      </c>
      <c r="B566" s="66" t="s">
        <v>12</v>
      </c>
      <c r="C566" s="66" t="s">
        <v>10</v>
      </c>
      <c r="D566" s="66" t="s">
        <v>345</v>
      </c>
      <c r="E566" s="87">
        <f t="array" ref="E566">IFERROR(INDEX(DATA!$L$133:$L$368,MATCH(1,(DATA!$D$133:$D$368=B566)*(DATA!$E$133:$E$368=D566),0)),"n/a")</f>
        <v>3.83</v>
      </c>
      <c r="F566" s="77">
        <f t="array" ref="F566">IFERROR(INDEX(DATA!$M$133:$M$368,MATCH(1,(DATA!$D$133:$D$368=B566)*(DATA!$E$133:$E$368=D566),0)),"n/a")</f>
        <v>-8.0000000000000002E-3</v>
      </c>
      <c r="G566" s="87">
        <f t="array" ref="G566">IFERROR(INDEX(DATA!$V$133:$V$368,MATCH(1,(DATA!$D$133:$D$368=B566)*(DATA!$E$133:$E$368=D566),0)),"n/a")</f>
        <v>3.82</v>
      </c>
      <c r="H566" s="77">
        <f t="array" ref="H566">IFERROR(INDEX(DATA!$W$133:$W$368,MATCH(1,(DATA!$D$133:$D$368=B566)*(DATA!$E$133:$E$368=D566),0)),"n/a")</f>
        <v>-1.6E-2</v>
      </c>
      <c r="I566" s="87">
        <f t="array" ref="I566">IFERROR(INDEX(DATA!$AF$133:$AF$368,MATCH(1,(DATA!$D$133:$D$368=B566)*(DATA!$E$133:$E$368=D566),0)),"n/a")</f>
        <v>3.81</v>
      </c>
      <c r="J566" s="77">
        <f t="array" ref="J566">IFERROR(INDEX(DATA!$AG$133:$AG$368,MATCH(1,(DATA!$D$133:$D$368=B566)*(DATA!$E$133:$E$368=D566),0)),"n/a")</f>
        <v>-1.4999999999999999E-2</v>
      </c>
      <c r="K566" s="87">
        <f t="array" ref="K566">IFERROR(INDEX(DATA!$AP$133:$AP$368,MATCH(1,(DATA!$D$133:$D$368=B566)*(DATA!$E$133:$E$368=D566),0)),"n/a")</f>
        <v>3.8</v>
      </c>
      <c r="L566" s="77">
        <f t="array" ref="L566">IFERROR(INDEX(DATA!$AQ$133:$AQ$368,MATCH(1,(DATA!$D$133:$D$368=B566)*(DATA!$E$133:$E$368=D566),0)),"n/a")</f>
        <v>4.0000000000000001E-3</v>
      </c>
      <c r="R566" s="66"/>
      <c r="S566" s="66"/>
      <c r="T566" s="66"/>
      <c r="U566" s="66"/>
      <c r="V566" s="66"/>
      <c r="W566" s="66"/>
      <c r="X566" s="66"/>
      <c r="Y566" s="66"/>
    </row>
    <row r="567" spans="1:25" x14ac:dyDescent="0.2">
      <c r="A567" s="75"/>
      <c r="E567" s="80"/>
      <c r="F567" s="77"/>
      <c r="G567" s="81"/>
      <c r="H567" s="77"/>
      <c r="I567" s="81"/>
      <c r="J567" s="82"/>
      <c r="K567" s="81"/>
      <c r="L567" s="77"/>
      <c r="R567" s="66"/>
      <c r="S567" s="66"/>
      <c r="T567" s="66"/>
      <c r="U567" s="66"/>
      <c r="V567" s="66"/>
      <c r="W567" s="66"/>
      <c r="X567" s="66"/>
      <c r="Y567" s="66"/>
    </row>
    <row r="568" spans="1:25" x14ac:dyDescent="0.2">
      <c r="A568" s="75" t="s">
        <v>19</v>
      </c>
      <c r="B568" s="66" t="s">
        <v>12</v>
      </c>
      <c r="C568" s="66" t="s">
        <v>26</v>
      </c>
      <c r="D568" s="66" t="s">
        <v>271</v>
      </c>
      <c r="E568" s="87">
        <f t="array" ref="E568">IFERROR(INDEX(DATA!$N$133:$N$368,MATCH(1,(DATA!$D$133:$D$368=B568)*(DATA!$E$133:$E$368=D568),0)),"n/a")</f>
        <v>2.64</v>
      </c>
      <c r="F568" s="77">
        <f t="array" ref="F568">IFERROR(INDEX(DATA!$O$133:$O$368,MATCH(1,(DATA!$D$133:$D$368=B568)*(DATA!$E$133:$E$368=D568),0)),"n/a")</f>
        <v>5.2999999999999999E-2</v>
      </c>
      <c r="G568" s="87">
        <f t="array" ref="G568">IFERROR(INDEX(DATA!$X$133:$X$368,MATCH(1,(DATA!$D$133:$D$368=B568)*(DATA!$E$133:$E$368=D568),0)),"n/a")</f>
        <v>2.5</v>
      </c>
      <c r="H568" s="77">
        <f t="array" ref="H568">IFERROR(INDEX(DATA!$Y$133:$Y$368,MATCH(1,(DATA!$D$133:$D$368=B568)*(DATA!$E$133:$E$368=D568),0)),"n/a")</f>
        <v>-4.3999999999999997E-2</v>
      </c>
      <c r="I568" s="87">
        <f t="array" ref="I568">IFERROR(INDEX(DATA!$AH$133:$AH$368,MATCH(1,(DATA!$D$133:$D$368=B568)*(DATA!$E$133:$E$368=D568),0)),"n/a")</f>
        <v>2.44</v>
      </c>
      <c r="J568" s="77">
        <f t="array" ref="J568">IFERROR(INDEX(DATA!$AI$133:$AI$368,MATCH(1,(DATA!$D$133:$D$368=B568)*(DATA!$E$133:$E$368=D568),0)),"n/a")</f>
        <v>-3.3000000000000002E-2</v>
      </c>
      <c r="K568" s="87">
        <f t="array" ref="K568">IFERROR(INDEX(DATA!$AR$133:$AR$368,MATCH(1,(DATA!$D$133:$D$368=B568)*(DATA!$E$133:$E$368=D568),0)),"n/a")</f>
        <v>2.42</v>
      </c>
      <c r="L568" s="77">
        <f t="array" ref="L568">IFERROR(INDEX(DATA!$AS$133:$AS$368,MATCH(1,(DATA!$D$133:$D$368=B568)*(DATA!$E$133:$E$368=D568),0)),"n/a")</f>
        <v>-3.9E-2</v>
      </c>
      <c r="R568" s="66"/>
      <c r="S568" s="66"/>
      <c r="T568" s="66"/>
      <c r="U568" s="66"/>
      <c r="V568" s="66"/>
      <c r="W568" s="66"/>
      <c r="X568" s="66"/>
      <c r="Y568" s="66"/>
    </row>
    <row r="569" spans="1:25" x14ac:dyDescent="0.2">
      <c r="A569" s="75" t="s">
        <v>19</v>
      </c>
      <c r="B569" s="66" t="s">
        <v>12</v>
      </c>
      <c r="C569" s="66" t="s">
        <v>26</v>
      </c>
      <c r="D569" s="66" t="s">
        <v>272</v>
      </c>
      <c r="E569" s="87">
        <f t="array" ref="E569">IFERROR(INDEX(DATA!$N$133:$N$368,MATCH(1,(DATA!$D$133:$D$368=B569)*(DATA!$E$133:$E$368=D569),0)),"n/a")</f>
        <v>2.34</v>
      </c>
      <c r="F569" s="77">
        <f t="array" ref="F569">IFERROR(INDEX(DATA!$O$133:$O$368,MATCH(1,(DATA!$D$133:$D$368=B569)*(DATA!$E$133:$E$368=D569),0)),"n/a")</f>
        <v>3.9E-2</v>
      </c>
      <c r="G569" s="87">
        <f t="array" ref="G569">IFERROR(INDEX(DATA!$X$133:$X$368,MATCH(1,(DATA!$D$133:$D$368=B569)*(DATA!$E$133:$E$368=D569),0)),"n/a")</f>
        <v>2.36</v>
      </c>
      <c r="H569" s="77">
        <f t="array" ref="H569">IFERROR(INDEX(DATA!$Y$133:$Y$368,MATCH(1,(DATA!$D$133:$D$368=B569)*(DATA!$E$133:$E$368=D569),0)),"n/a")</f>
        <v>5.0000000000000001E-3</v>
      </c>
      <c r="I569" s="87">
        <f t="array" ref="I569">IFERROR(INDEX(DATA!$AH$133:$AH$368,MATCH(1,(DATA!$D$133:$D$368=B569)*(DATA!$E$133:$E$368=D569),0)),"n/a")</f>
        <v>2.33</v>
      </c>
      <c r="J569" s="77">
        <f t="array" ref="J569">IFERROR(INDEX(DATA!$AI$133:$AI$368,MATCH(1,(DATA!$D$133:$D$368=B569)*(DATA!$E$133:$E$368=D569),0)),"n/a")</f>
        <v>1.4E-2</v>
      </c>
      <c r="K569" s="87">
        <f t="array" ref="K569">IFERROR(INDEX(DATA!$AR$133:$AR$368,MATCH(1,(DATA!$D$133:$D$368=B569)*(DATA!$E$133:$E$368=D569),0)),"n/a")</f>
        <v>2.2999999999999998</v>
      </c>
      <c r="L569" s="77">
        <f t="array" ref="L569">IFERROR(INDEX(DATA!$AS$133:$AS$368,MATCH(1,(DATA!$D$133:$D$368=B569)*(DATA!$E$133:$E$368=D569),0)),"n/a")</f>
        <v>0.02</v>
      </c>
      <c r="R569" s="66"/>
      <c r="S569" s="66"/>
      <c r="T569" s="66"/>
      <c r="U569" s="66"/>
      <c r="V569" s="66"/>
      <c r="W569" s="66"/>
      <c r="X569" s="66"/>
      <c r="Y569" s="66"/>
    </row>
    <row r="570" spans="1:25" x14ac:dyDescent="0.2">
      <c r="A570" s="75" t="s">
        <v>19</v>
      </c>
      <c r="B570" s="66" t="s">
        <v>12</v>
      </c>
      <c r="C570" s="66" t="s">
        <v>26</v>
      </c>
      <c r="D570" s="66" t="s">
        <v>273</v>
      </c>
      <c r="E570" s="87">
        <f t="array" ref="E570">IFERROR(INDEX(DATA!$N$133:$N$368,MATCH(1,(DATA!$D$133:$D$368=B570)*(DATA!$E$133:$E$368=D570),0)),"n/a")</f>
        <v>2.17</v>
      </c>
      <c r="F570" s="77">
        <f t="array" ref="F570">IFERROR(INDEX(DATA!$O$133:$O$368,MATCH(1,(DATA!$D$133:$D$368=B570)*(DATA!$E$133:$E$368=D570),0)),"n/a")</f>
        <v>0.03</v>
      </c>
      <c r="G570" s="87">
        <f t="array" ref="G570">IFERROR(INDEX(DATA!$X$133:$X$368,MATCH(1,(DATA!$D$133:$D$368=B570)*(DATA!$E$133:$E$368=D570),0)),"n/a")</f>
        <v>2.14</v>
      </c>
      <c r="H570" s="77">
        <f t="array" ref="H570">IFERROR(INDEX(DATA!$Y$133:$Y$368,MATCH(1,(DATA!$D$133:$D$368=B570)*(DATA!$E$133:$E$368=D570),0)),"n/a")</f>
        <v>8.0000000000000002E-3</v>
      </c>
      <c r="I570" s="87">
        <f t="array" ref="I570">IFERROR(INDEX(DATA!$AH$133:$AH$368,MATCH(1,(DATA!$D$133:$D$368=B570)*(DATA!$E$133:$E$368=D570),0)),"n/a")</f>
        <v>2.12</v>
      </c>
      <c r="J570" s="77">
        <f t="array" ref="J570">IFERROR(INDEX(DATA!$AI$133:$AI$368,MATCH(1,(DATA!$D$133:$D$368=B570)*(DATA!$E$133:$E$368=D570),0)),"n/a")</f>
        <v>0.02</v>
      </c>
      <c r="K570" s="87">
        <f t="array" ref="K570">IFERROR(INDEX(DATA!$AR$133:$AR$368,MATCH(1,(DATA!$D$133:$D$368=B570)*(DATA!$E$133:$E$368=D570),0)),"n/a")</f>
        <v>2.09</v>
      </c>
      <c r="L570" s="77">
        <f t="array" ref="L570">IFERROR(INDEX(DATA!$AS$133:$AS$368,MATCH(1,(DATA!$D$133:$D$368=B570)*(DATA!$E$133:$E$368=D570),0)),"n/a")</f>
        <v>-2E-3</v>
      </c>
      <c r="R570" s="66"/>
      <c r="S570" s="66"/>
      <c r="T570" s="66"/>
      <c r="U570" s="66"/>
      <c r="V570" s="66"/>
      <c r="W570" s="66"/>
      <c r="X570" s="66"/>
      <c r="Y570" s="66"/>
    </row>
    <row r="571" spans="1:25" x14ac:dyDescent="0.2">
      <c r="A571" s="75" t="s">
        <v>19</v>
      </c>
      <c r="B571" s="66" t="s">
        <v>12</v>
      </c>
      <c r="C571" s="66" t="s">
        <v>26</v>
      </c>
      <c r="D571" s="66" t="s">
        <v>274</v>
      </c>
      <c r="E571" s="87">
        <f t="array" ref="E571">IFERROR(INDEX(DATA!$N$133:$N$368,MATCH(1,(DATA!$D$133:$D$368=B571)*(DATA!$E$133:$E$368=D571),0)),"n/a")</f>
        <v>2.29</v>
      </c>
      <c r="F571" s="77">
        <f t="array" ref="F571">IFERROR(INDEX(DATA!$O$133:$O$368,MATCH(1,(DATA!$D$133:$D$368=B571)*(DATA!$E$133:$E$368=D571),0)),"n/a")</f>
        <v>2.5999999999999999E-2</v>
      </c>
      <c r="G571" s="87">
        <f t="array" ref="G571">IFERROR(INDEX(DATA!$X$133:$X$368,MATCH(1,(DATA!$D$133:$D$368=B571)*(DATA!$E$133:$E$368=D571),0)),"n/a")</f>
        <v>2.34</v>
      </c>
      <c r="H571" s="77">
        <f t="array" ref="H571">IFERROR(INDEX(DATA!$Y$133:$Y$368,MATCH(1,(DATA!$D$133:$D$368=B571)*(DATA!$E$133:$E$368=D571),0)),"n/a")</f>
        <v>1.4E-2</v>
      </c>
      <c r="I571" s="87">
        <f t="array" ref="I571">IFERROR(INDEX(DATA!$AH$133:$AH$368,MATCH(1,(DATA!$D$133:$D$368=B571)*(DATA!$E$133:$E$368=D571),0)),"n/a")</f>
        <v>2.3199999999999998</v>
      </c>
      <c r="J571" s="77">
        <f t="array" ref="J571">IFERROR(INDEX(DATA!$AI$133:$AI$368,MATCH(1,(DATA!$D$133:$D$368=B571)*(DATA!$E$133:$E$368=D571),0)),"n/a")</f>
        <v>2.1999999999999999E-2</v>
      </c>
      <c r="K571" s="87">
        <f t="array" ref="K571">IFERROR(INDEX(DATA!$AR$133:$AR$368,MATCH(1,(DATA!$D$133:$D$368=B571)*(DATA!$E$133:$E$368=D571),0)),"n/a")</f>
        <v>2.29</v>
      </c>
      <c r="L571" s="77">
        <f t="array" ref="L571">IFERROR(INDEX(DATA!$AS$133:$AS$368,MATCH(1,(DATA!$D$133:$D$368=B571)*(DATA!$E$133:$E$368=D571),0)),"n/a")</f>
        <v>2.1999999999999999E-2</v>
      </c>
      <c r="R571" s="66"/>
      <c r="S571" s="66"/>
      <c r="T571" s="66"/>
      <c r="U571" s="66"/>
      <c r="V571" s="66"/>
      <c r="W571" s="66"/>
      <c r="X571" s="66"/>
      <c r="Y571" s="66"/>
    </row>
    <row r="572" spans="1:25" x14ac:dyDescent="0.2">
      <c r="A572" s="75" t="s">
        <v>19</v>
      </c>
      <c r="B572" s="66" t="s">
        <v>12</v>
      </c>
      <c r="C572" s="66" t="s">
        <v>26</v>
      </c>
      <c r="D572" s="66" t="s">
        <v>275</v>
      </c>
      <c r="E572" s="87">
        <f t="array" ref="E572">IFERROR(INDEX(DATA!$N$133:$N$368,MATCH(1,(DATA!$D$133:$D$368=B572)*(DATA!$E$133:$E$368=D572),0)),"n/a")</f>
        <v>2.13</v>
      </c>
      <c r="F572" s="77">
        <f t="array" ref="F572">IFERROR(INDEX(DATA!$O$133:$O$368,MATCH(1,(DATA!$D$133:$D$368=B572)*(DATA!$E$133:$E$368=D572),0)),"n/a")</f>
        <v>-1.2999999999999999E-2</v>
      </c>
      <c r="G572" s="87">
        <f t="array" ref="G572">IFERROR(INDEX(DATA!$X$133:$X$368,MATCH(1,(DATA!$D$133:$D$368=B572)*(DATA!$E$133:$E$368=D572),0)),"n/a")</f>
        <v>2.09</v>
      </c>
      <c r="H572" s="77">
        <f t="array" ref="H572">IFERROR(INDEX(DATA!$Y$133:$Y$368,MATCH(1,(DATA!$D$133:$D$368=B572)*(DATA!$E$133:$E$368=D572),0)),"n/a")</f>
        <v>-4.8000000000000001E-2</v>
      </c>
      <c r="I572" s="87">
        <f t="array" ref="I572">IFERROR(INDEX(DATA!$AH$133:$AH$368,MATCH(1,(DATA!$D$133:$D$368=B572)*(DATA!$E$133:$E$368=D572),0)),"n/a")</f>
        <v>2.0499999999999998</v>
      </c>
      <c r="J572" s="77">
        <f t="array" ref="J572">IFERROR(INDEX(DATA!$AI$133:$AI$368,MATCH(1,(DATA!$D$133:$D$368=B572)*(DATA!$E$133:$E$368=D572),0)),"n/a")</f>
        <v>-4.2999999999999997E-2</v>
      </c>
      <c r="K572" s="87">
        <f t="array" ref="K572">IFERROR(INDEX(DATA!$AR$133:$AR$368,MATCH(1,(DATA!$D$133:$D$368=B572)*(DATA!$E$133:$E$368=D572),0)),"n/a")</f>
        <v>2.0699999999999998</v>
      </c>
      <c r="L572" s="77">
        <f t="array" ref="L572">IFERROR(INDEX(DATA!$AS$133:$AS$368,MATCH(1,(DATA!$D$133:$D$368=B572)*(DATA!$E$133:$E$368=D572),0)),"n/a")</f>
        <v>-0.03</v>
      </c>
      <c r="R572" s="66"/>
      <c r="S572" s="66"/>
      <c r="T572" s="66"/>
      <c r="U572" s="66"/>
      <c r="V572" s="66"/>
      <c r="W572" s="66"/>
      <c r="X572" s="66"/>
      <c r="Y572" s="66"/>
    </row>
    <row r="573" spans="1:25" x14ac:dyDescent="0.2">
      <c r="A573" s="75" t="s">
        <v>19</v>
      </c>
      <c r="B573" s="66" t="s">
        <v>12</v>
      </c>
      <c r="C573" s="66" t="s">
        <v>26</v>
      </c>
      <c r="D573" s="66" t="s">
        <v>276</v>
      </c>
      <c r="E573" s="87">
        <f t="array" ref="E573">IFERROR(INDEX(DATA!$N$133:$N$368,MATCH(1,(DATA!$D$133:$D$368=B573)*(DATA!$E$133:$E$368=D573),0)),"n/a")</f>
        <v>2.27</v>
      </c>
      <c r="F573" s="77">
        <f t="array" ref="F573">IFERROR(INDEX(DATA!$O$133:$O$368,MATCH(1,(DATA!$D$133:$D$368=B573)*(DATA!$E$133:$E$368=D573),0)),"n/a")</f>
        <v>-6.4000000000000001E-2</v>
      </c>
      <c r="G573" s="87">
        <f t="array" ref="G573">IFERROR(INDEX(DATA!$X$133:$X$368,MATCH(1,(DATA!$D$133:$D$368=B573)*(DATA!$E$133:$E$368=D573),0)),"n/a")</f>
        <v>2.41</v>
      </c>
      <c r="H573" s="77">
        <f t="array" ref="H573">IFERROR(INDEX(DATA!$Y$133:$Y$368,MATCH(1,(DATA!$D$133:$D$368=B573)*(DATA!$E$133:$E$368=D573),0)),"n/a")</f>
        <v>-1.7999999999999999E-2</v>
      </c>
      <c r="I573" s="87">
        <f t="array" ref="I573">IFERROR(INDEX(DATA!$AH$133:$AH$368,MATCH(1,(DATA!$D$133:$D$368=B573)*(DATA!$E$133:$E$368=D573),0)),"n/a")</f>
        <v>2.34</v>
      </c>
      <c r="J573" s="77">
        <f t="array" ref="J573">IFERROR(INDEX(DATA!$AI$133:$AI$368,MATCH(1,(DATA!$D$133:$D$368=B573)*(DATA!$E$133:$E$368=D573),0)),"n/a")</f>
        <v>-1.4999999999999999E-2</v>
      </c>
      <c r="K573" s="87">
        <f t="array" ref="K573">IFERROR(INDEX(DATA!$AR$133:$AR$368,MATCH(1,(DATA!$D$133:$D$368=B573)*(DATA!$E$133:$E$368=D573),0)),"n/a")</f>
        <v>2.34</v>
      </c>
      <c r="L573" s="77">
        <f t="array" ref="L573">IFERROR(INDEX(DATA!$AS$133:$AS$368,MATCH(1,(DATA!$D$133:$D$368=B573)*(DATA!$E$133:$E$368=D573),0)),"n/a")</f>
        <v>-7.0000000000000001E-3</v>
      </c>
      <c r="R573" s="66"/>
      <c r="S573" s="66"/>
      <c r="T573" s="66"/>
      <c r="U573" s="66"/>
      <c r="V573" s="66"/>
      <c r="W573" s="66"/>
      <c r="X573" s="66"/>
      <c r="Y573" s="66"/>
    </row>
    <row r="574" spans="1:25" x14ac:dyDescent="0.2">
      <c r="A574" s="75" t="s">
        <v>19</v>
      </c>
      <c r="B574" s="66" t="s">
        <v>12</v>
      </c>
      <c r="C574" s="66" t="s">
        <v>26</v>
      </c>
      <c r="D574" s="66" t="s">
        <v>277</v>
      </c>
      <c r="E574" s="87">
        <f t="array" ref="E574">IFERROR(INDEX(DATA!$N$133:$N$368,MATCH(1,(DATA!$D$133:$D$368=B574)*(DATA!$E$133:$E$368=D574),0)),"n/a")</f>
        <v>2.0499999999999998</v>
      </c>
      <c r="F574" s="77">
        <f t="array" ref="F574">IFERROR(INDEX(DATA!$O$133:$O$368,MATCH(1,(DATA!$D$133:$D$368=B574)*(DATA!$E$133:$E$368=D574),0)),"n/a")</f>
        <v>-0.02</v>
      </c>
      <c r="G574" s="87">
        <f t="array" ref="G574">IFERROR(INDEX(DATA!$X$133:$X$368,MATCH(1,(DATA!$D$133:$D$368=B574)*(DATA!$E$133:$E$368=D574),0)),"n/a")</f>
        <v>2.08</v>
      </c>
      <c r="H574" s="77">
        <f t="array" ref="H574">IFERROR(INDEX(DATA!$Y$133:$Y$368,MATCH(1,(DATA!$D$133:$D$368=B574)*(DATA!$E$133:$E$368=D574),0)),"n/a")</f>
        <v>6.0000000000000001E-3</v>
      </c>
      <c r="I574" s="87">
        <f t="array" ref="I574">IFERROR(INDEX(DATA!$AH$133:$AH$368,MATCH(1,(DATA!$D$133:$D$368=B574)*(DATA!$E$133:$E$368=D574),0)),"n/a")</f>
        <v>2.0699999999999998</v>
      </c>
      <c r="J574" s="77">
        <f t="array" ref="J574">IFERROR(INDEX(DATA!$AI$133:$AI$368,MATCH(1,(DATA!$D$133:$D$368=B574)*(DATA!$E$133:$E$368=D574),0)),"n/a")</f>
        <v>2.8000000000000001E-2</v>
      </c>
      <c r="K574" s="87">
        <f t="array" ref="K574">IFERROR(INDEX(DATA!$AR$133:$AR$368,MATCH(1,(DATA!$D$133:$D$368=B574)*(DATA!$E$133:$E$368=D574),0)),"n/a")</f>
        <v>2.06</v>
      </c>
      <c r="L574" s="77">
        <f t="array" ref="L574">IFERROR(INDEX(DATA!$AS$133:$AS$368,MATCH(1,(DATA!$D$133:$D$368=B574)*(DATA!$E$133:$E$368=D574),0)),"n/a")</f>
        <v>-2E-3</v>
      </c>
      <c r="R574" s="66"/>
      <c r="S574" s="66"/>
      <c r="T574" s="66"/>
      <c r="U574" s="66"/>
      <c r="V574" s="66"/>
      <c r="W574" s="66"/>
      <c r="X574" s="66"/>
      <c r="Y574" s="66"/>
    </row>
    <row r="575" spans="1:25" x14ac:dyDescent="0.2">
      <c r="A575" s="75" t="s">
        <v>19</v>
      </c>
      <c r="B575" s="66" t="s">
        <v>12</v>
      </c>
      <c r="C575" s="66" t="s">
        <v>26</v>
      </c>
      <c r="D575" s="66" t="s">
        <v>278</v>
      </c>
      <c r="E575" s="87">
        <f t="array" ref="E575">IFERROR(INDEX(DATA!$N$133:$N$368,MATCH(1,(DATA!$D$133:$D$368=B575)*(DATA!$E$133:$E$368=D575),0)),"n/a")</f>
        <v>2.1800000000000002</v>
      </c>
      <c r="F575" s="77">
        <f t="array" ref="F575">IFERROR(INDEX(DATA!$O$133:$O$368,MATCH(1,(DATA!$D$133:$D$368=B575)*(DATA!$E$133:$E$368=D575),0)),"n/a")</f>
        <v>7.9000000000000001E-2</v>
      </c>
      <c r="G575" s="87">
        <f t="array" ref="G575">IFERROR(INDEX(DATA!$X$133:$X$368,MATCH(1,(DATA!$D$133:$D$368=B575)*(DATA!$E$133:$E$368=D575),0)),"n/a")</f>
        <v>2.1800000000000002</v>
      </c>
      <c r="H575" s="77">
        <f t="array" ref="H575">IFERROR(INDEX(DATA!$Y$133:$Y$368,MATCH(1,(DATA!$D$133:$D$368=B575)*(DATA!$E$133:$E$368=D575),0)),"n/a")</f>
        <v>-8.9999999999999993E-3</v>
      </c>
      <c r="I575" s="87">
        <f t="array" ref="I575">IFERROR(INDEX(DATA!$AH$133:$AH$368,MATCH(1,(DATA!$D$133:$D$368=B575)*(DATA!$E$133:$E$368=D575),0)),"n/a")</f>
        <v>2.19</v>
      </c>
      <c r="J575" s="77">
        <f t="array" ref="J575">IFERROR(INDEX(DATA!$AI$133:$AI$368,MATCH(1,(DATA!$D$133:$D$368=B575)*(DATA!$E$133:$E$368=D575),0)),"n/a")</f>
        <v>-4.0000000000000001E-3</v>
      </c>
      <c r="K575" s="87">
        <f t="array" ref="K575">IFERROR(INDEX(DATA!$AR$133:$AR$368,MATCH(1,(DATA!$D$133:$D$368=B575)*(DATA!$E$133:$E$368=D575),0)),"n/a")</f>
        <v>2.19</v>
      </c>
      <c r="L575" s="77">
        <f t="array" ref="L575">IFERROR(INDEX(DATA!$AS$133:$AS$368,MATCH(1,(DATA!$D$133:$D$368=B575)*(DATA!$E$133:$E$368=D575),0)),"n/a")</f>
        <v>0</v>
      </c>
      <c r="R575" s="66"/>
      <c r="S575" s="66"/>
      <c r="T575" s="66"/>
      <c r="U575" s="66"/>
      <c r="V575" s="66"/>
      <c r="W575" s="66"/>
      <c r="X575" s="66"/>
      <c r="Y575" s="66"/>
    </row>
    <row r="576" spans="1:25" x14ac:dyDescent="0.2">
      <c r="A576" s="75" t="s">
        <v>19</v>
      </c>
      <c r="B576" s="66" t="s">
        <v>12</v>
      </c>
      <c r="C576" s="66" t="s">
        <v>26</v>
      </c>
      <c r="D576" s="66" t="s">
        <v>279</v>
      </c>
      <c r="E576" s="87">
        <f t="array" ref="E576">IFERROR(INDEX(DATA!$N$133:$N$368,MATCH(1,(DATA!$D$133:$D$368=B576)*(DATA!$E$133:$E$368=D576),0)),"n/a")</f>
        <v>2.2200000000000002</v>
      </c>
      <c r="F576" s="77">
        <f t="array" ref="F576">IFERROR(INDEX(DATA!$O$133:$O$368,MATCH(1,(DATA!$D$133:$D$368=B576)*(DATA!$E$133:$E$368=D576),0)),"n/a")</f>
        <v>-3.2000000000000001E-2</v>
      </c>
      <c r="G576" s="87">
        <f t="array" ref="G576">IFERROR(INDEX(DATA!$X$133:$X$368,MATCH(1,(DATA!$D$133:$D$368=B576)*(DATA!$E$133:$E$368=D576),0)),"n/a")</f>
        <v>2.2799999999999998</v>
      </c>
      <c r="H576" s="77">
        <f t="array" ref="H576">IFERROR(INDEX(DATA!$Y$133:$Y$368,MATCH(1,(DATA!$D$133:$D$368=B576)*(DATA!$E$133:$E$368=D576),0)),"n/a")</f>
        <v>-5.2999999999999999E-2</v>
      </c>
      <c r="I576" s="87">
        <f t="array" ref="I576">IFERROR(INDEX(DATA!$AH$133:$AH$368,MATCH(1,(DATA!$D$133:$D$368=B576)*(DATA!$E$133:$E$368=D576),0)),"n/a")</f>
        <v>2.2799999999999998</v>
      </c>
      <c r="J576" s="77">
        <f t="array" ref="J576">IFERROR(INDEX(DATA!$AI$133:$AI$368,MATCH(1,(DATA!$D$133:$D$368=B576)*(DATA!$E$133:$E$368=D576),0)),"n/a")</f>
        <v>0.02</v>
      </c>
      <c r="K576" s="87">
        <f t="array" ref="K576">IFERROR(INDEX(DATA!$AR$133:$AR$368,MATCH(1,(DATA!$D$133:$D$368=B576)*(DATA!$E$133:$E$368=D576),0)),"n/a")</f>
        <v>2.2400000000000002</v>
      </c>
      <c r="L576" s="77">
        <f t="array" ref="L576">IFERROR(INDEX(DATA!$AS$133:$AS$368,MATCH(1,(DATA!$D$133:$D$368=B576)*(DATA!$E$133:$E$368=D576),0)),"n/a")</f>
        <v>4.1000000000000002E-2</v>
      </c>
      <c r="R576" s="66"/>
      <c r="S576" s="66"/>
      <c r="T576" s="66"/>
      <c r="U576" s="66"/>
      <c r="V576" s="66"/>
      <c r="W576" s="66"/>
      <c r="X576" s="66"/>
      <c r="Y576" s="66"/>
    </row>
    <row r="577" spans="1:25" x14ac:dyDescent="0.2">
      <c r="A577" s="75" t="s">
        <v>19</v>
      </c>
      <c r="B577" s="66" t="s">
        <v>12</v>
      </c>
      <c r="C577" s="66" t="s">
        <v>26</v>
      </c>
      <c r="D577" s="66" t="s">
        <v>280</v>
      </c>
      <c r="E577" s="87">
        <f t="array" ref="E577">IFERROR(INDEX(DATA!$N$133:$N$368,MATCH(1,(DATA!$D$133:$D$368=B577)*(DATA!$E$133:$E$368=D577),0)),"n/a")</f>
        <v>2.2999999999999998</v>
      </c>
      <c r="F577" s="77">
        <f t="array" ref="F577">IFERROR(INDEX(DATA!$O$133:$O$368,MATCH(1,(DATA!$D$133:$D$368=B577)*(DATA!$E$133:$E$368=D577),0)),"n/a")</f>
        <v>9.6000000000000002E-2</v>
      </c>
      <c r="G577" s="87">
        <f t="array" ref="G577">IFERROR(INDEX(DATA!$X$133:$X$368,MATCH(1,(DATA!$D$133:$D$368=B577)*(DATA!$E$133:$E$368=D577),0)),"n/a")</f>
        <v>2.09</v>
      </c>
      <c r="H577" s="77">
        <f t="array" ref="H577">IFERROR(INDEX(DATA!$Y$133:$Y$368,MATCH(1,(DATA!$D$133:$D$368=B577)*(DATA!$E$133:$E$368=D577),0)),"n/a")</f>
        <v>-2.4E-2</v>
      </c>
      <c r="I577" s="87">
        <f t="array" ref="I577">IFERROR(INDEX(DATA!$AH$133:$AH$368,MATCH(1,(DATA!$D$133:$D$368=B577)*(DATA!$E$133:$E$368=D577),0)),"n/a")</f>
        <v>2.1</v>
      </c>
      <c r="J577" s="77">
        <f t="array" ref="J577">IFERROR(INDEX(DATA!$AI$133:$AI$368,MATCH(1,(DATA!$D$133:$D$368=B577)*(DATA!$E$133:$E$368=D577),0)),"n/a")</f>
        <v>6.4000000000000001E-2</v>
      </c>
      <c r="K577" s="87">
        <f t="array" ref="K577">IFERROR(INDEX(DATA!$AR$133:$AR$368,MATCH(1,(DATA!$D$133:$D$368=B577)*(DATA!$E$133:$E$368=D577),0)),"n/a")</f>
        <v>2.2200000000000002</v>
      </c>
      <c r="L577" s="77">
        <f t="array" ref="L577">IFERROR(INDEX(DATA!$AS$133:$AS$368,MATCH(1,(DATA!$D$133:$D$368=B577)*(DATA!$E$133:$E$368=D577),0)),"n/a")</f>
        <v>8.7999999999999995E-2</v>
      </c>
      <c r="R577" s="66"/>
      <c r="S577" s="66"/>
      <c r="T577" s="66"/>
      <c r="U577" s="66"/>
      <c r="V577" s="66"/>
      <c r="W577" s="66"/>
      <c r="X577" s="66"/>
      <c r="Y577" s="66"/>
    </row>
    <row r="578" spans="1:25" x14ac:dyDescent="0.2">
      <c r="A578" s="75" t="s">
        <v>19</v>
      </c>
      <c r="B578" s="66" t="s">
        <v>12</v>
      </c>
      <c r="C578" s="66" t="s">
        <v>26</v>
      </c>
      <c r="D578" s="66" t="s">
        <v>281</v>
      </c>
      <c r="E578" s="87">
        <f t="array" ref="E578">IFERROR(INDEX(DATA!$N$133:$N$368,MATCH(1,(DATA!$D$133:$D$368=B578)*(DATA!$E$133:$E$368=D578),0)),"n/a")</f>
        <v>2.2000000000000002</v>
      </c>
      <c r="F578" s="77">
        <f t="array" ref="F578">IFERROR(INDEX(DATA!$O$133:$O$368,MATCH(1,(DATA!$D$133:$D$368=B578)*(DATA!$E$133:$E$368=D578),0)),"n/a")</f>
        <v>1.2E-2</v>
      </c>
      <c r="G578" s="87">
        <f t="array" ref="G578">IFERROR(INDEX(DATA!$X$133:$X$368,MATCH(1,(DATA!$D$133:$D$368=B578)*(DATA!$E$133:$E$368=D578),0)),"n/a")</f>
        <v>2.19</v>
      </c>
      <c r="H578" s="77">
        <f t="array" ref="H578">IFERROR(INDEX(DATA!$Y$133:$Y$368,MATCH(1,(DATA!$D$133:$D$368=B578)*(DATA!$E$133:$E$368=D578),0)),"n/a")</f>
        <v>7.0000000000000001E-3</v>
      </c>
      <c r="I578" s="87">
        <f t="array" ref="I578">IFERROR(INDEX(DATA!$AH$133:$AH$368,MATCH(1,(DATA!$D$133:$D$368=B578)*(DATA!$E$133:$E$368=D578),0)),"n/a")</f>
        <v>2.1800000000000002</v>
      </c>
      <c r="J578" s="77">
        <f t="array" ref="J578">IFERROR(INDEX(DATA!$AI$133:$AI$368,MATCH(1,(DATA!$D$133:$D$368=B578)*(DATA!$E$133:$E$368=D578),0)),"n/a")</f>
        <v>3.5999999999999997E-2</v>
      </c>
      <c r="K578" s="87">
        <f t="array" ref="K578">IFERROR(INDEX(DATA!$AR$133:$AR$368,MATCH(1,(DATA!$D$133:$D$368=B578)*(DATA!$E$133:$E$368=D578),0)),"n/a")</f>
        <v>2.2000000000000002</v>
      </c>
      <c r="L578" s="77">
        <f t="array" ref="L578">IFERROR(INDEX(DATA!$AS$133:$AS$368,MATCH(1,(DATA!$D$133:$D$368=B578)*(DATA!$E$133:$E$368=D578),0)),"n/a")</f>
        <v>5.1999999999999998E-2</v>
      </c>
      <c r="R578" s="66"/>
      <c r="S578" s="66"/>
      <c r="T578" s="66"/>
      <c r="U578" s="66"/>
      <c r="V578" s="66"/>
      <c r="W578" s="66"/>
      <c r="X578" s="66"/>
      <c r="Y578" s="66"/>
    </row>
    <row r="579" spans="1:25" x14ac:dyDescent="0.2">
      <c r="A579" s="75" t="s">
        <v>19</v>
      </c>
      <c r="B579" s="66" t="s">
        <v>12</v>
      </c>
      <c r="C579" s="66" t="s">
        <v>26</v>
      </c>
      <c r="D579" s="66" t="s">
        <v>282</v>
      </c>
      <c r="E579" s="87">
        <f t="array" ref="E579">IFERROR(INDEX(DATA!$N$133:$N$368,MATCH(1,(DATA!$D$133:$D$368=B579)*(DATA!$E$133:$E$368=D579),0)),"n/a")</f>
        <v>2.4</v>
      </c>
      <c r="F579" s="77">
        <f t="array" ref="F579">IFERROR(INDEX(DATA!$O$133:$O$368,MATCH(1,(DATA!$D$133:$D$368=B579)*(DATA!$E$133:$E$368=D579),0)),"n/a")</f>
        <v>5.2999999999999999E-2</v>
      </c>
      <c r="G579" s="87">
        <f t="array" ref="G579">IFERROR(INDEX(DATA!$X$133:$X$368,MATCH(1,(DATA!$D$133:$D$368=B579)*(DATA!$E$133:$E$368=D579),0)),"n/a")</f>
        <v>2.4300000000000002</v>
      </c>
      <c r="H579" s="77">
        <f t="array" ref="H579">IFERROR(INDEX(DATA!$Y$133:$Y$368,MATCH(1,(DATA!$D$133:$D$368=B579)*(DATA!$E$133:$E$368=D579),0)),"n/a")</f>
        <v>5.3999999999999999E-2</v>
      </c>
      <c r="I579" s="87">
        <f t="array" ref="I579">IFERROR(INDEX(DATA!$AH$133:$AH$368,MATCH(1,(DATA!$D$133:$D$368=B579)*(DATA!$E$133:$E$368=D579),0)),"n/a")</f>
        <v>2.37</v>
      </c>
      <c r="J579" s="77">
        <f t="array" ref="J579">IFERROR(INDEX(DATA!$AI$133:$AI$368,MATCH(1,(DATA!$D$133:$D$368=B579)*(DATA!$E$133:$E$368=D579),0)),"n/a")</f>
        <v>0.04</v>
      </c>
      <c r="K579" s="87">
        <f t="array" ref="K579">IFERROR(INDEX(DATA!$AR$133:$AR$368,MATCH(1,(DATA!$D$133:$D$368=B579)*(DATA!$E$133:$E$368=D579),0)),"n/a")</f>
        <v>2.31</v>
      </c>
      <c r="L579" s="77">
        <f t="array" ref="L579">IFERROR(INDEX(DATA!$AS$133:$AS$368,MATCH(1,(DATA!$D$133:$D$368=B579)*(DATA!$E$133:$E$368=D579),0)),"n/a")</f>
        <v>1.2E-2</v>
      </c>
      <c r="R579" s="66"/>
      <c r="S579" s="66"/>
      <c r="T579" s="66"/>
      <c r="U579" s="66"/>
      <c r="V579" s="66"/>
      <c r="W579" s="66"/>
      <c r="X579" s="66"/>
      <c r="Y579" s="66"/>
    </row>
    <row r="580" spans="1:25" x14ac:dyDescent="0.2">
      <c r="A580" s="75" t="s">
        <v>19</v>
      </c>
      <c r="B580" s="66" t="s">
        <v>12</v>
      </c>
      <c r="C580" s="66" t="s">
        <v>26</v>
      </c>
      <c r="D580" s="66" t="s">
        <v>283</v>
      </c>
      <c r="E580" s="87">
        <f t="array" ref="E580">IFERROR(INDEX(DATA!$N$133:$N$368,MATCH(1,(DATA!$D$133:$D$368=B580)*(DATA!$E$133:$E$368=D580),0)),"n/a")</f>
        <v>2.2999999999999998</v>
      </c>
      <c r="F580" s="77">
        <f t="array" ref="F580">IFERROR(INDEX(DATA!$O$133:$O$368,MATCH(1,(DATA!$D$133:$D$368=B580)*(DATA!$E$133:$E$368=D580),0)),"n/a")</f>
        <v>9.7000000000000003E-2</v>
      </c>
      <c r="G580" s="87">
        <f t="array" ref="G580">IFERROR(INDEX(DATA!$X$133:$X$368,MATCH(1,(DATA!$D$133:$D$368=B580)*(DATA!$E$133:$E$368=D580),0)),"n/a")</f>
        <v>2.35</v>
      </c>
      <c r="H580" s="77">
        <f t="array" ref="H580">IFERROR(INDEX(DATA!$Y$133:$Y$368,MATCH(1,(DATA!$D$133:$D$368=B580)*(DATA!$E$133:$E$368=D580),0)),"n/a")</f>
        <v>9.8000000000000004E-2</v>
      </c>
      <c r="I580" s="87">
        <f t="array" ref="I580">IFERROR(INDEX(DATA!$AH$133:$AH$368,MATCH(1,(DATA!$D$133:$D$368=B580)*(DATA!$E$133:$E$368=D580),0)),"n/a")</f>
        <v>2.2999999999999998</v>
      </c>
      <c r="J580" s="77">
        <f t="array" ref="J580">IFERROR(INDEX(DATA!$AI$133:$AI$368,MATCH(1,(DATA!$D$133:$D$368=B580)*(DATA!$E$133:$E$368=D580),0)),"n/a")</f>
        <v>5.5E-2</v>
      </c>
      <c r="K580" s="87">
        <f t="array" ref="K580">IFERROR(INDEX(DATA!$AR$133:$AR$368,MATCH(1,(DATA!$D$133:$D$368=B580)*(DATA!$E$133:$E$368=D580),0)),"n/a")</f>
        <v>2.2200000000000002</v>
      </c>
      <c r="L580" s="77">
        <f t="array" ref="L580">IFERROR(INDEX(DATA!$AS$133:$AS$368,MATCH(1,(DATA!$D$133:$D$368=B580)*(DATA!$E$133:$E$368=D580),0)),"n/a")</f>
        <v>2.5999999999999999E-2</v>
      </c>
      <c r="R580" s="66"/>
      <c r="S580" s="66"/>
      <c r="T580" s="66"/>
      <c r="U580" s="66"/>
      <c r="V580" s="66"/>
      <c r="W580" s="66"/>
      <c r="X580" s="66"/>
      <c r="Y580" s="66"/>
    </row>
    <row r="581" spans="1:25" x14ac:dyDescent="0.2">
      <c r="A581" s="75" t="s">
        <v>19</v>
      </c>
      <c r="B581" s="66" t="s">
        <v>12</v>
      </c>
      <c r="C581" s="66" t="s">
        <v>26</v>
      </c>
      <c r="D581" s="66" t="s">
        <v>284</v>
      </c>
      <c r="E581" s="87">
        <f t="array" ref="E581">IFERROR(INDEX(DATA!$N$133:$N$368,MATCH(1,(DATA!$D$133:$D$368=B581)*(DATA!$E$133:$E$368=D581),0)),"n/a")</f>
        <v>2.08</v>
      </c>
      <c r="F581" s="77">
        <f t="array" ref="F581">IFERROR(INDEX(DATA!$O$133:$O$368,MATCH(1,(DATA!$D$133:$D$368=B581)*(DATA!$E$133:$E$368=D581),0)),"n/a")</f>
        <v>-3.5000000000000003E-2</v>
      </c>
      <c r="G581" s="87">
        <f t="array" ref="G581">IFERROR(INDEX(DATA!$X$133:$X$368,MATCH(1,(DATA!$D$133:$D$368=B581)*(DATA!$E$133:$E$368=D581),0)),"n/a")</f>
        <v>2.19</v>
      </c>
      <c r="H581" s="77">
        <f t="array" ref="H581">IFERROR(INDEX(DATA!$Y$133:$Y$368,MATCH(1,(DATA!$D$133:$D$368=B581)*(DATA!$E$133:$E$368=D581),0)),"n/a")</f>
        <v>4.2999999999999997E-2</v>
      </c>
      <c r="I581" s="87">
        <f t="array" ref="I581">IFERROR(INDEX(DATA!$AH$133:$AH$368,MATCH(1,(DATA!$D$133:$D$368=B581)*(DATA!$E$133:$E$368=D581),0)),"n/a")</f>
        <v>2.17</v>
      </c>
      <c r="J581" s="77">
        <f t="array" ref="J581">IFERROR(INDEX(DATA!$AI$133:$AI$368,MATCH(1,(DATA!$D$133:$D$368=B581)*(DATA!$E$133:$E$368=D581),0)),"n/a")</f>
        <v>0.04</v>
      </c>
      <c r="K581" s="87">
        <f t="array" ref="K581">IFERROR(INDEX(DATA!$AR$133:$AR$368,MATCH(1,(DATA!$D$133:$D$368=B581)*(DATA!$E$133:$E$368=D581),0)),"n/a")</f>
        <v>2.17</v>
      </c>
      <c r="L581" s="77">
        <f t="array" ref="L581">IFERROR(INDEX(DATA!$AS$133:$AS$368,MATCH(1,(DATA!$D$133:$D$368=B581)*(DATA!$E$133:$E$368=D581),0)),"n/a")</f>
        <v>3.3000000000000002E-2</v>
      </c>
      <c r="R581" s="66"/>
      <c r="S581" s="66"/>
      <c r="T581" s="66"/>
      <c r="U581" s="66"/>
      <c r="V581" s="66"/>
      <c r="W581" s="66"/>
      <c r="X581" s="66"/>
      <c r="Y581" s="66"/>
    </row>
    <row r="582" spans="1:25" x14ac:dyDescent="0.2">
      <c r="A582" s="75" t="s">
        <v>19</v>
      </c>
      <c r="B582" s="66" t="s">
        <v>12</v>
      </c>
      <c r="C582" s="66" t="s">
        <v>26</v>
      </c>
      <c r="D582" s="66" t="s">
        <v>285</v>
      </c>
      <c r="E582" s="87">
        <f t="array" ref="E582">IFERROR(INDEX(DATA!$N$133:$N$368,MATCH(1,(DATA!$D$133:$D$368=B582)*(DATA!$E$133:$E$368=D582),0)),"n/a")</f>
        <v>1.83</v>
      </c>
      <c r="F582" s="77">
        <f t="array" ref="F582">IFERROR(INDEX(DATA!$O$133:$O$368,MATCH(1,(DATA!$D$133:$D$368=B582)*(DATA!$E$133:$E$368=D582),0)),"n/a")</f>
        <v>2.3E-2</v>
      </c>
      <c r="G582" s="87">
        <f t="array" ref="G582">IFERROR(INDEX(DATA!$X$133:$X$368,MATCH(1,(DATA!$D$133:$D$368=B582)*(DATA!$E$133:$E$368=D582),0)),"n/a")</f>
        <v>1.92</v>
      </c>
      <c r="H582" s="77">
        <f t="array" ref="H582">IFERROR(INDEX(DATA!$Y$133:$Y$368,MATCH(1,(DATA!$D$133:$D$368=B582)*(DATA!$E$133:$E$368=D582),0)),"n/a")</f>
        <v>9.1999999999999998E-2</v>
      </c>
      <c r="I582" s="87">
        <f t="array" ref="I582">IFERROR(INDEX(DATA!$AH$133:$AH$368,MATCH(1,(DATA!$D$133:$D$368=B582)*(DATA!$E$133:$E$368=D582),0)),"n/a")</f>
        <v>1.86</v>
      </c>
      <c r="J582" s="77">
        <f t="array" ref="J582">IFERROR(INDEX(DATA!$AI$133:$AI$368,MATCH(1,(DATA!$D$133:$D$368=B582)*(DATA!$E$133:$E$368=D582),0)),"n/a")</f>
        <v>3.6999999999999998E-2</v>
      </c>
      <c r="K582" s="87">
        <f t="array" ref="K582">IFERROR(INDEX(DATA!$AR$133:$AR$368,MATCH(1,(DATA!$D$133:$D$368=B582)*(DATA!$E$133:$E$368=D582),0)),"n/a")</f>
        <v>1.89</v>
      </c>
      <c r="L582" s="77">
        <f t="array" ref="L582">IFERROR(INDEX(DATA!$AS$133:$AS$368,MATCH(1,(DATA!$D$133:$D$368=B582)*(DATA!$E$133:$E$368=D582),0)),"n/a")</f>
        <v>0.02</v>
      </c>
      <c r="R582" s="66"/>
      <c r="S582" s="66"/>
      <c r="T582" s="66"/>
      <c r="U582" s="66"/>
      <c r="V582" s="66"/>
      <c r="W582" s="66"/>
      <c r="X582" s="66"/>
      <c r="Y582" s="66"/>
    </row>
    <row r="583" spans="1:25" x14ac:dyDescent="0.2">
      <c r="A583" s="75" t="s">
        <v>19</v>
      </c>
      <c r="B583" s="66" t="s">
        <v>12</v>
      </c>
      <c r="C583" s="66" t="s">
        <v>26</v>
      </c>
      <c r="D583" s="66" t="s">
        <v>286</v>
      </c>
      <c r="E583" s="87">
        <f t="array" ref="E583">IFERROR(INDEX(DATA!$N$133:$N$368,MATCH(1,(DATA!$D$133:$D$368=B583)*(DATA!$E$133:$E$368=D583),0)),"n/a")</f>
        <v>2.16</v>
      </c>
      <c r="F583" s="77">
        <f t="array" ref="F583">IFERROR(INDEX(DATA!$O$133:$O$368,MATCH(1,(DATA!$D$133:$D$368=B583)*(DATA!$E$133:$E$368=D583),0)),"n/a")</f>
        <v>-3.0000000000000001E-3</v>
      </c>
      <c r="G583" s="87">
        <f t="array" ref="G583">IFERROR(INDEX(DATA!$X$133:$X$368,MATCH(1,(DATA!$D$133:$D$368=B583)*(DATA!$E$133:$E$368=D583),0)),"n/a")</f>
        <v>2.19</v>
      </c>
      <c r="H583" s="77">
        <f t="array" ref="H583">IFERROR(INDEX(DATA!$Y$133:$Y$368,MATCH(1,(DATA!$D$133:$D$368=B583)*(DATA!$E$133:$E$368=D583),0)),"n/a")</f>
        <v>-2.3E-2</v>
      </c>
      <c r="I583" s="87">
        <f t="array" ref="I583">IFERROR(INDEX(DATA!$AH$133:$AH$368,MATCH(1,(DATA!$D$133:$D$368=B583)*(DATA!$E$133:$E$368=D583),0)),"n/a")</f>
        <v>2.16</v>
      </c>
      <c r="J583" s="77">
        <f t="array" ref="J583">IFERROR(INDEX(DATA!$AI$133:$AI$368,MATCH(1,(DATA!$D$133:$D$368=B583)*(DATA!$E$133:$E$368=D583),0)),"n/a")</f>
        <v>-0.03</v>
      </c>
      <c r="K583" s="87">
        <f t="array" ref="K583">IFERROR(INDEX(DATA!$AR$133:$AR$368,MATCH(1,(DATA!$D$133:$D$368=B583)*(DATA!$E$133:$E$368=D583),0)),"n/a")</f>
        <v>2.16</v>
      </c>
      <c r="L583" s="77">
        <f t="array" ref="L583">IFERROR(INDEX(DATA!$AS$133:$AS$368,MATCH(1,(DATA!$D$133:$D$368=B583)*(DATA!$E$133:$E$368=D583),0)),"n/a")</f>
        <v>-1.0999999999999999E-2</v>
      </c>
      <c r="R583" s="66"/>
      <c r="S583" s="66"/>
      <c r="T583" s="66"/>
      <c r="U583" s="66"/>
      <c r="V583" s="66"/>
      <c r="W583" s="66"/>
      <c r="X583" s="66"/>
      <c r="Y583" s="66"/>
    </row>
    <row r="584" spans="1:25" x14ac:dyDescent="0.2">
      <c r="A584" s="75" t="s">
        <v>19</v>
      </c>
      <c r="B584" s="66" t="s">
        <v>12</v>
      </c>
      <c r="C584" s="66" t="s">
        <v>26</v>
      </c>
      <c r="D584" s="66" t="s">
        <v>287</v>
      </c>
      <c r="E584" s="87">
        <f t="array" ref="E584">IFERROR(INDEX(DATA!$N$133:$N$368,MATCH(1,(DATA!$D$133:$D$368=B584)*(DATA!$E$133:$E$368=D584),0)),"n/a")</f>
        <v>2.19</v>
      </c>
      <c r="F584" s="77">
        <f t="array" ref="F584">IFERROR(INDEX(DATA!$O$133:$O$368,MATCH(1,(DATA!$D$133:$D$368=B584)*(DATA!$E$133:$E$368=D584),0)),"n/a")</f>
        <v>2.3E-2</v>
      </c>
      <c r="G584" s="87">
        <f t="array" ref="G584">IFERROR(INDEX(DATA!$X$133:$X$368,MATCH(1,(DATA!$D$133:$D$368=B584)*(DATA!$E$133:$E$368=D584),0)),"n/a")</f>
        <v>2.16</v>
      </c>
      <c r="H584" s="77">
        <f t="array" ref="H584">IFERROR(INDEX(DATA!$Y$133:$Y$368,MATCH(1,(DATA!$D$133:$D$368=B584)*(DATA!$E$133:$E$368=D584),0)),"n/a")</f>
        <v>-3.5000000000000003E-2</v>
      </c>
      <c r="I584" s="87">
        <f t="array" ref="I584">IFERROR(INDEX(DATA!$AH$133:$AH$368,MATCH(1,(DATA!$D$133:$D$368=B584)*(DATA!$E$133:$E$368=D584),0)),"n/a")</f>
        <v>2.11</v>
      </c>
      <c r="J584" s="77">
        <f t="array" ref="J584">IFERROR(INDEX(DATA!$AI$133:$AI$368,MATCH(1,(DATA!$D$133:$D$368=B584)*(DATA!$E$133:$E$368=D584),0)),"n/a")</f>
        <v>-1.9E-2</v>
      </c>
      <c r="K584" s="87">
        <f t="array" ref="K584">IFERROR(INDEX(DATA!$AR$133:$AR$368,MATCH(1,(DATA!$D$133:$D$368=B584)*(DATA!$E$133:$E$368=D584),0)),"n/a")</f>
        <v>2.08</v>
      </c>
      <c r="L584" s="77">
        <f t="array" ref="L584">IFERROR(INDEX(DATA!$AS$133:$AS$368,MATCH(1,(DATA!$D$133:$D$368=B584)*(DATA!$E$133:$E$368=D584),0)),"n/a")</f>
        <v>-0.02</v>
      </c>
      <c r="R584" s="66"/>
      <c r="S584" s="66"/>
      <c r="T584" s="66"/>
      <c r="U584" s="66"/>
      <c r="V584" s="66"/>
      <c r="W584" s="66"/>
      <c r="X584" s="66"/>
      <c r="Y584" s="66"/>
    </row>
    <row r="585" spans="1:25" x14ac:dyDescent="0.2">
      <c r="A585" s="75" t="s">
        <v>19</v>
      </c>
      <c r="B585" s="66" t="s">
        <v>12</v>
      </c>
      <c r="C585" s="66" t="s">
        <v>26</v>
      </c>
      <c r="D585" s="66" t="s">
        <v>288</v>
      </c>
      <c r="E585" s="87">
        <f t="array" ref="E585">IFERROR(INDEX(DATA!$N$133:$N$368,MATCH(1,(DATA!$D$133:$D$368=B585)*(DATA!$E$133:$E$368=D585),0)),"n/a")</f>
        <v>2.4900000000000002</v>
      </c>
      <c r="F585" s="77">
        <f t="array" ref="F585">IFERROR(INDEX(DATA!$O$133:$O$368,MATCH(1,(DATA!$D$133:$D$368=B585)*(DATA!$E$133:$E$368=D585),0)),"n/a")</f>
        <v>8.5000000000000006E-2</v>
      </c>
      <c r="G585" s="87">
        <f t="array" ref="G585">IFERROR(INDEX(DATA!$X$133:$X$368,MATCH(1,(DATA!$D$133:$D$368=B585)*(DATA!$E$133:$E$368=D585),0)),"n/a")</f>
        <v>2.4900000000000002</v>
      </c>
      <c r="H585" s="77">
        <f t="array" ref="H585">IFERROR(INDEX(DATA!$Y$133:$Y$368,MATCH(1,(DATA!$D$133:$D$368=B585)*(DATA!$E$133:$E$368=D585),0)),"n/a")</f>
        <v>6.9000000000000006E-2</v>
      </c>
      <c r="I585" s="87">
        <f t="array" ref="I585">IFERROR(INDEX(DATA!$AH$133:$AH$368,MATCH(1,(DATA!$D$133:$D$368=B585)*(DATA!$E$133:$E$368=D585),0)),"n/a")</f>
        <v>2.4</v>
      </c>
      <c r="J585" s="77">
        <f t="array" ref="J585">IFERROR(INDEX(DATA!$AI$133:$AI$368,MATCH(1,(DATA!$D$133:$D$368=B585)*(DATA!$E$133:$E$368=D585),0)),"n/a")</f>
        <v>4.9000000000000002E-2</v>
      </c>
      <c r="K585" s="87">
        <f t="array" ref="K585">IFERROR(INDEX(DATA!$AR$133:$AR$368,MATCH(1,(DATA!$D$133:$D$368=B585)*(DATA!$E$133:$E$368=D585),0)),"n/a")</f>
        <v>2.3199999999999998</v>
      </c>
      <c r="L585" s="77">
        <f t="array" ref="L585">IFERROR(INDEX(DATA!$AS$133:$AS$368,MATCH(1,(DATA!$D$133:$D$368=B585)*(DATA!$E$133:$E$368=D585),0)),"n/a")</f>
        <v>1.9E-2</v>
      </c>
      <c r="R585" s="66"/>
      <c r="S585" s="66"/>
      <c r="T585" s="66"/>
      <c r="U585" s="66"/>
      <c r="V585" s="66"/>
      <c r="W585" s="66"/>
      <c r="X585" s="66"/>
      <c r="Y585" s="66"/>
    </row>
    <row r="586" spans="1:25" x14ac:dyDescent="0.2">
      <c r="A586" s="75" t="s">
        <v>19</v>
      </c>
      <c r="B586" s="66" t="s">
        <v>12</v>
      </c>
      <c r="C586" s="66" t="s">
        <v>26</v>
      </c>
      <c r="D586" s="66" t="s">
        <v>289</v>
      </c>
      <c r="E586" s="87">
        <f t="array" ref="E586">IFERROR(INDEX(DATA!$N$133:$N$368,MATCH(1,(DATA!$D$133:$D$368=B586)*(DATA!$E$133:$E$368=D586),0)),"n/a")</f>
        <v>2.27</v>
      </c>
      <c r="F586" s="77">
        <f t="array" ref="F586">IFERROR(INDEX(DATA!$O$133:$O$368,MATCH(1,(DATA!$D$133:$D$368=B586)*(DATA!$E$133:$E$368=D586),0)),"n/a")</f>
        <v>1.4999999999999999E-2</v>
      </c>
      <c r="G586" s="87">
        <f t="array" ref="G586">IFERROR(INDEX(DATA!$X$133:$X$368,MATCH(1,(DATA!$D$133:$D$368=B586)*(DATA!$E$133:$E$368=D586),0)),"n/a")</f>
        <v>2.31</v>
      </c>
      <c r="H586" s="77">
        <f t="array" ref="H586">IFERROR(INDEX(DATA!$Y$133:$Y$368,MATCH(1,(DATA!$D$133:$D$368=B586)*(DATA!$E$133:$E$368=D586),0)),"n/a")</f>
        <v>2.5999999999999999E-2</v>
      </c>
      <c r="I586" s="87">
        <f t="array" ref="I586">IFERROR(INDEX(DATA!$AH$133:$AH$368,MATCH(1,(DATA!$D$133:$D$368=B586)*(DATA!$E$133:$E$368=D586),0)),"n/a")</f>
        <v>2.29</v>
      </c>
      <c r="J586" s="77">
        <f t="array" ref="J586">IFERROR(INDEX(DATA!$AI$133:$AI$368,MATCH(1,(DATA!$D$133:$D$368=B586)*(DATA!$E$133:$E$368=D586),0)),"n/a")</f>
        <v>4.4999999999999998E-2</v>
      </c>
      <c r="K586" s="87">
        <f t="array" ref="K586">IFERROR(INDEX(DATA!$AR$133:$AR$368,MATCH(1,(DATA!$D$133:$D$368=B586)*(DATA!$E$133:$E$368=D586),0)),"n/a")</f>
        <v>2.27</v>
      </c>
      <c r="L586" s="77">
        <f t="array" ref="L586">IFERROR(INDEX(DATA!$AS$133:$AS$368,MATCH(1,(DATA!$D$133:$D$368=B586)*(DATA!$E$133:$E$368=D586),0)),"n/a")</f>
        <v>5.7000000000000002E-2</v>
      </c>
      <c r="R586" s="66"/>
      <c r="S586" s="66"/>
      <c r="T586" s="66"/>
      <c r="U586" s="66"/>
      <c r="V586" s="66"/>
      <c r="W586" s="66"/>
      <c r="X586" s="66"/>
      <c r="Y586" s="66"/>
    </row>
    <row r="587" spans="1:25" x14ac:dyDescent="0.2">
      <c r="A587" s="75" t="s">
        <v>19</v>
      </c>
      <c r="B587" s="66" t="s">
        <v>12</v>
      </c>
      <c r="C587" s="66" t="s">
        <v>26</v>
      </c>
      <c r="D587" s="66" t="s">
        <v>290</v>
      </c>
      <c r="E587" s="87">
        <f t="array" ref="E587">IFERROR(INDEX(DATA!$N$133:$N$368,MATCH(1,(DATA!$D$133:$D$368=B587)*(DATA!$E$133:$E$368=D587),0)),"n/a")</f>
        <v>2.2599999999999998</v>
      </c>
      <c r="F587" s="77">
        <f t="array" ref="F587">IFERROR(INDEX(DATA!$O$133:$O$368,MATCH(1,(DATA!$D$133:$D$368=B587)*(DATA!$E$133:$E$368=D587),0)),"n/a")</f>
        <v>4.8000000000000001E-2</v>
      </c>
      <c r="G587" s="87">
        <f t="array" ref="G587">IFERROR(INDEX(DATA!$X$133:$X$368,MATCH(1,(DATA!$D$133:$D$368=B587)*(DATA!$E$133:$E$368=D587),0)),"n/a")</f>
        <v>2.31</v>
      </c>
      <c r="H587" s="77">
        <f t="array" ref="H587">IFERROR(INDEX(DATA!$Y$133:$Y$368,MATCH(1,(DATA!$D$133:$D$368=B587)*(DATA!$E$133:$E$368=D587),0)),"n/a")</f>
        <v>1.4999999999999999E-2</v>
      </c>
      <c r="I587" s="87">
        <f t="array" ref="I587">IFERROR(INDEX(DATA!$AH$133:$AH$368,MATCH(1,(DATA!$D$133:$D$368=B587)*(DATA!$E$133:$E$368=D587),0)),"n/a")</f>
        <v>2.2999999999999998</v>
      </c>
      <c r="J587" s="77">
        <f t="array" ref="J587">IFERROR(INDEX(DATA!$AI$133:$AI$368,MATCH(1,(DATA!$D$133:$D$368=B587)*(DATA!$E$133:$E$368=D587),0)),"n/a")</f>
        <v>2.3E-2</v>
      </c>
      <c r="K587" s="87">
        <f t="array" ref="K587">IFERROR(INDEX(DATA!$AR$133:$AR$368,MATCH(1,(DATA!$D$133:$D$368=B587)*(DATA!$E$133:$E$368=D587),0)),"n/a")</f>
        <v>2.27</v>
      </c>
      <c r="L587" s="77">
        <f t="array" ref="L587">IFERROR(INDEX(DATA!$AS$133:$AS$368,MATCH(1,(DATA!$D$133:$D$368=B587)*(DATA!$E$133:$E$368=D587),0)),"n/a")</f>
        <v>1.7000000000000001E-2</v>
      </c>
      <c r="R587" s="66"/>
      <c r="S587" s="66"/>
      <c r="T587" s="66"/>
      <c r="U587" s="66"/>
      <c r="V587" s="66"/>
      <c r="W587" s="66"/>
      <c r="X587" s="66"/>
      <c r="Y587" s="66"/>
    </row>
    <row r="588" spans="1:25" x14ac:dyDescent="0.2">
      <c r="A588" s="75" t="s">
        <v>19</v>
      </c>
      <c r="B588" s="66" t="s">
        <v>12</v>
      </c>
      <c r="C588" s="66" t="s">
        <v>26</v>
      </c>
      <c r="D588" s="66" t="s">
        <v>291</v>
      </c>
      <c r="E588" s="87">
        <f t="array" ref="E588">IFERROR(INDEX(DATA!$N$133:$N$368,MATCH(1,(DATA!$D$133:$D$368=B588)*(DATA!$E$133:$E$368=D588),0)),"n/a")</f>
        <v>2.33</v>
      </c>
      <c r="F588" s="77">
        <f t="array" ref="F588">IFERROR(INDEX(DATA!$O$133:$O$368,MATCH(1,(DATA!$D$133:$D$368=B588)*(DATA!$E$133:$E$368=D588),0)),"n/a")</f>
        <v>5.7000000000000002E-2</v>
      </c>
      <c r="G588" s="87">
        <f t="array" ref="G588">IFERROR(INDEX(DATA!$X$133:$X$368,MATCH(1,(DATA!$D$133:$D$368=B588)*(DATA!$E$133:$E$368=D588),0)),"n/a")</f>
        <v>2.31</v>
      </c>
      <c r="H588" s="77">
        <f t="array" ref="H588">IFERROR(INDEX(DATA!$Y$133:$Y$368,MATCH(1,(DATA!$D$133:$D$368=B588)*(DATA!$E$133:$E$368=D588),0)),"n/a")</f>
        <v>3.1E-2</v>
      </c>
      <c r="I588" s="87">
        <f t="array" ref="I588">IFERROR(INDEX(DATA!$AH$133:$AH$368,MATCH(1,(DATA!$D$133:$D$368=B588)*(DATA!$E$133:$E$368=D588),0)),"n/a")</f>
        <v>2.27</v>
      </c>
      <c r="J588" s="77">
        <f t="array" ref="J588">IFERROR(INDEX(DATA!$AI$133:$AI$368,MATCH(1,(DATA!$D$133:$D$368=B588)*(DATA!$E$133:$E$368=D588),0)),"n/a")</f>
        <v>0.02</v>
      </c>
      <c r="K588" s="87">
        <f t="array" ref="K588">IFERROR(INDEX(DATA!$AR$133:$AR$368,MATCH(1,(DATA!$D$133:$D$368=B588)*(DATA!$E$133:$E$368=D588),0)),"n/a")</f>
        <v>2.2400000000000002</v>
      </c>
      <c r="L588" s="77">
        <f t="array" ref="L588">IFERROR(INDEX(DATA!$AS$133:$AS$368,MATCH(1,(DATA!$D$133:$D$368=B588)*(DATA!$E$133:$E$368=D588),0)),"n/a")</f>
        <v>2.3E-2</v>
      </c>
      <c r="R588" s="66"/>
      <c r="S588" s="66"/>
      <c r="T588" s="66"/>
      <c r="U588" s="66"/>
      <c r="V588" s="66"/>
      <c r="W588" s="66"/>
      <c r="X588" s="66"/>
      <c r="Y588" s="66"/>
    </row>
    <row r="589" spans="1:25" x14ac:dyDescent="0.2">
      <c r="A589" s="75" t="s">
        <v>19</v>
      </c>
      <c r="B589" s="66" t="s">
        <v>12</v>
      </c>
      <c r="C589" s="66" t="s">
        <v>26</v>
      </c>
      <c r="D589" s="66" t="s">
        <v>292</v>
      </c>
      <c r="E589" s="87">
        <f t="array" ref="E589">IFERROR(INDEX(DATA!$N$133:$N$368,MATCH(1,(DATA!$D$133:$D$368=B589)*(DATA!$E$133:$E$368=D589),0)),"n/a")</f>
        <v>2.2200000000000002</v>
      </c>
      <c r="F589" s="77">
        <f t="array" ref="F589">IFERROR(INDEX(DATA!$O$133:$O$368,MATCH(1,(DATA!$D$133:$D$368=B589)*(DATA!$E$133:$E$368=D589),0)),"n/a")</f>
        <v>2.1000000000000001E-2</v>
      </c>
      <c r="G589" s="87">
        <f t="array" ref="G589">IFERROR(INDEX(DATA!$X$133:$X$368,MATCH(1,(DATA!$D$133:$D$368=B589)*(DATA!$E$133:$E$368=D589),0)),"n/a")</f>
        <v>2.2200000000000002</v>
      </c>
      <c r="H589" s="77">
        <f t="array" ref="H589">IFERROR(INDEX(DATA!$Y$133:$Y$368,MATCH(1,(DATA!$D$133:$D$368=B589)*(DATA!$E$133:$E$368=D589),0)),"n/a")</f>
        <v>7.0000000000000001E-3</v>
      </c>
      <c r="I589" s="87">
        <f t="array" ref="I589">IFERROR(INDEX(DATA!$AH$133:$AH$368,MATCH(1,(DATA!$D$133:$D$368=B589)*(DATA!$E$133:$E$368=D589),0)),"n/a")</f>
        <v>2.19</v>
      </c>
      <c r="J589" s="77">
        <f t="array" ref="J589">IFERROR(INDEX(DATA!$AI$133:$AI$368,MATCH(1,(DATA!$D$133:$D$368=B589)*(DATA!$E$133:$E$368=D589),0)),"n/a")</f>
        <v>0</v>
      </c>
      <c r="K589" s="87">
        <f t="array" ref="K589">IFERROR(INDEX(DATA!$AR$133:$AR$368,MATCH(1,(DATA!$D$133:$D$368=B589)*(DATA!$E$133:$E$368=D589),0)),"n/a")</f>
        <v>2.16</v>
      </c>
      <c r="L589" s="77">
        <f t="array" ref="L589">IFERROR(INDEX(DATA!$AS$133:$AS$368,MATCH(1,(DATA!$D$133:$D$368=B589)*(DATA!$E$133:$E$368=D589),0)),"n/a")</f>
        <v>-3.3000000000000002E-2</v>
      </c>
      <c r="R589" s="66"/>
      <c r="S589" s="66"/>
      <c r="T589" s="66"/>
      <c r="U589" s="66"/>
      <c r="V589" s="66"/>
      <c r="W589" s="66"/>
      <c r="X589" s="66"/>
      <c r="Y589" s="66"/>
    </row>
    <row r="590" spans="1:25" x14ac:dyDescent="0.2">
      <c r="A590" s="75" t="s">
        <v>19</v>
      </c>
      <c r="B590" s="66" t="s">
        <v>12</v>
      </c>
      <c r="C590" s="66" t="s">
        <v>26</v>
      </c>
      <c r="D590" s="66" t="s">
        <v>293</v>
      </c>
      <c r="E590" s="87">
        <f t="array" ref="E590">IFERROR(INDEX(DATA!$N$133:$N$368,MATCH(1,(DATA!$D$133:$D$368=B590)*(DATA!$E$133:$E$368=D590),0)),"n/a")</f>
        <v>2.5299999999999998</v>
      </c>
      <c r="F590" s="77">
        <f t="array" ref="F590">IFERROR(INDEX(DATA!$O$133:$O$368,MATCH(1,(DATA!$D$133:$D$368=B590)*(DATA!$E$133:$E$368=D590),0)),"n/a")</f>
        <v>9.9000000000000005E-2</v>
      </c>
      <c r="G590" s="87">
        <f t="array" ref="G590">IFERROR(INDEX(DATA!$X$133:$X$368,MATCH(1,(DATA!$D$133:$D$368=B590)*(DATA!$E$133:$E$368=D590),0)),"n/a")</f>
        <v>2.5099999999999998</v>
      </c>
      <c r="H590" s="77">
        <f t="array" ref="H590">IFERROR(INDEX(DATA!$Y$133:$Y$368,MATCH(1,(DATA!$D$133:$D$368=B590)*(DATA!$E$133:$E$368=D590),0)),"n/a")</f>
        <v>5.3999999999999999E-2</v>
      </c>
      <c r="I590" s="87">
        <f t="array" ref="I590">IFERROR(INDEX(DATA!$AH$133:$AH$368,MATCH(1,(DATA!$D$133:$D$368=B590)*(DATA!$E$133:$E$368=D590),0)),"n/a")</f>
        <v>2.42</v>
      </c>
      <c r="J590" s="77">
        <f t="array" ref="J590">IFERROR(INDEX(DATA!$AI$133:$AI$368,MATCH(1,(DATA!$D$133:$D$368=B590)*(DATA!$E$133:$E$368=D590),0)),"n/a")</f>
        <v>4.4999999999999998E-2</v>
      </c>
      <c r="K590" s="87">
        <f t="array" ref="K590">IFERROR(INDEX(DATA!$AR$133:$AR$368,MATCH(1,(DATA!$D$133:$D$368=B590)*(DATA!$E$133:$E$368=D590),0)),"n/a")</f>
        <v>2.37</v>
      </c>
      <c r="L590" s="77">
        <f t="array" ref="L590">IFERROR(INDEX(DATA!$AS$133:$AS$368,MATCH(1,(DATA!$D$133:$D$368=B590)*(DATA!$E$133:$E$368=D590),0)),"n/a")</f>
        <v>5.0999999999999997E-2</v>
      </c>
      <c r="R590" s="66"/>
      <c r="S590" s="66"/>
      <c r="T590" s="66"/>
      <c r="U590" s="66"/>
      <c r="V590" s="66"/>
      <c r="W590" s="66"/>
      <c r="X590" s="66"/>
      <c r="Y590" s="66"/>
    </row>
    <row r="591" spans="1:25" x14ac:dyDescent="0.2">
      <c r="A591" s="75" t="s">
        <v>19</v>
      </c>
      <c r="B591" s="66" t="s">
        <v>12</v>
      </c>
      <c r="C591" s="66" t="s">
        <v>26</v>
      </c>
      <c r="D591" s="66" t="s">
        <v>294</v>
      </c>
      <c r="E591" s="87">
        <f t="array" ref="E591">IFERROR(INDEX(DATA!$N$133:$N$368,MATCH(1,(DATA!$D$133:$D$368=B591)*(DATA!$E$133:$E$368=D591),0)),"n/a")</f>
        <v>2.34</v>
      </c>
      <c r="F591" s="77">
        <f t="array" ref="F591">IFERROR(INDEX(DATA!$O$133:$O$368,MATCH(1,(DATA!$D$133:$D$368=B591)*(DATA!$E$133:$E$368=D591),0)),"n/a")</f>
        <v>4.7E-2</v>
      </c>
      <c r="G591" s="87">
        <f t="array" ref="G591">IFERROR(INDEX(DATA!$X$133:$X$368,MATCH(1,(DATA!$D$133:$D$368=B591)*(DATA!$E$133:$E$368=D591),0)),"n/a")</f>
        <v>2.37</v>
      </c>
      <c r="H591" s="77">
        <f t="array" ref="H591">IFERROR(INDEX(DATA!$Y$133:$Y$368,MATCH(1,(DATA!$D$133:$D$368=B591)*(DATA!$E$133:$E$368=D591),0)),"n/a")</f>
        <v>1E-3</v>
      </c>
      <c r="I591" s="87">
        <f t="array" ref="I591">IFERROR(INDEX(DATA!$AH$133:$AH$368,MATCH(1,(DATA!$D$133:$D$368=B591)*(DATA!$E$133:$E$368=D591),0)),"n/a")</f>
        <v>2.36</v>
      </c>
      <c r="J591" s="77">
        <f t="array" ref="J591">IFERROR(INDEX(DATA!$AI$133:$AI$368,MATCH(1,(DATA!$D$133:$D$368=B591)*(DATA!$E$133:$E$368=D591),0)),"n/a")</f>
        <v>7.0000000000000001E-3</v>
      </c>
      <c r="K591" s="87">
        <f t="array" ref="K591">IFERROR(INDEX(DATA!$AR$133:$AR$368,MATCH(1,(DATA!$D$133:$D$368=B591)*(DATA!$E$133:$E$368=D591),0)),"n/a")</f>
        <v>2.33</v>
      </c>
      <c r="L591" s="77">
        <f t="array" ref="L591">IFERROR(INDEX(DATA!$AS$133:$AS$368,MATCH(1,(DATA!$D$133:$D$368=B591)*(DATA!$E$133:$E$368=D591),0)),"n/a")</f>
        <v>7.0000000000000001E-3</v>
      </c>
      <c r="R591" s="66"/>
      <c r="S591" s="66"/>
      <c r="T591" s="66"/>
      <c r="U591" s="66"/>
      <c r="V591" s="66"/>
      <c r="W591" s="66"/>
      <c r="X591" s="66"/>
      <c r="Y591" s="66"/>
    </row>
    <row r="592" spans="1:25" x14ac:dyDescent="0.2">
      <c r="A592" s="75" t="s">
        <v>19</v>
      </c>
      <c r="B592" s="66" t="s">
        <v>12</v>
      </c>
      <c r="C592" s="66" t="s">
        <v>26</v>
      </c>
      <c r="D592" s="66" t="s">
        <v>295</v>
      </c>
      <c r="E592" s="87">
        <f t="array" ref="E592">IFERROR(INDEX(DATA!$N$133:$N$368,MATCH(1,(DATA!$D$133:$D$368=B592)*(DATA!$E$133:$E$368=D592),0)),"n/a")</f>
        <v>1.99</v>
      </c>
      <c r="F592" s="77">
        <f t="array" ref="F592">IFERROR(INDEX(DATA!$O$133:$O$368,MATCH(1,(DATA!$D$133:$D$368=B592)*(DATA!$E$133:$E$368=D592),0)),"n/a")</f>
        <v>0.22600000000000001</v>
      </c>
      <c r="G592" s="87">
        <f t="array" ref="G592">IFERROR(INDEX(DATA!$X$133:$X$368,MATCH(1,(DATA!$D$133:$D$368=B592)*(DATA!$E$133:$E$368=D592),0)),"n/a")</f>
        <v>1.93</v>
      </c>
      <c r="H592" s="77">
        <f t="array" ref="H592">IFERROR(INDEX(DATA!$Y$133:$Y$368,MATCH(1,(DATA!$D$133:$D$368=B592)*(DATA!$E$133:$E$368=D592),0)),"n/a")</f>
        <v>8.5999999999999993E-2</v>
      </c>
      <c r="I592" s="87">
        <f t="array" ref="I592">IFERROR(INDEX(DATA!$AH$133:$AH$368,MATCH(1,(DATA!$D$133:$D$368=B592)*(DATA!$E$133:$E$368=D592),0)),"n/a")</f>
        <v>1.93</v>
      </c>
      <c r="J592" s="77">
        <f t="array" ref="J592">IFERROR(INDEX(DATA!$AI$133:$AI$368,MATCH(1,(DATA!$D$133:$D$368=B592)*(DATA!$E$133:$E$368=D592),0)),"n/a")</f>
        <v>5.8999999999999997E-2</v>
      </c>
      <c r="K592" s="87">
        <f t="array" ref="K592">IFERROR(INDEX(DATA!$AR$133:$AR$368,MATCH(1,(DATA!$D$133:$D$368=B592)*(DATA!$E$133:$E$368=D592),0)),"n/a")</f>
        <v>1.85</v>
      </c>
      <c r="L592" s="77">
        <f t="array" ref="L592">IFERROR(INDEX(DATA!$AS$133:$AS$368,MATCH(1,(DATA!$D$133:$D$368=B592)*(DATA!$E$133:$E$368=D592),0)),"n/a")</f>
        <v>2.7E-2</v>
      </c>
      <c r="R592" s="66"/>
      <c r="S592" s="66"/>
      <c r="T592" s="66"/>
      <c r="U592" s="66"/>
      <c r="V592" s="66"/>
      <c r="W592" s="66"/>
      <c r="X592" s="66"/>
      <c r="Y592" s="66"/>
    </row>
    <row r="593" spans="1:25" x14ac:dyDescent="0.2">
      <c r="A593" s="75" t="s">
        <v>19</v>
      </c>
      <c r="B593" s="66" t="s">
        <v>12</v>
      </c>
      <c r="C593" s="66" t="s">
        <v>26</v>
      </c>
      <c r="D593" s="66" t="s">
        <v>296</v>
      </c>
      <c r="E593" s="87">
        <f t="array" ref="E593">IFERROR(INDEX(DATA!$N$133:$N$368,MATCH(1,(DATA!$D$133:$D$368=B593)*(DATA!$E$133:$E$368=D593),0)),"n/a")</f>
        <v>1.6</v>
      </c>
      <c r="F593" s="77">
        <f t="array" ref="F593">IFERROR(INDEX(DATA!$O$133:$O$368,MATCH(1,(DATA!$D$133:$D$368=B593)*(DATA!$E$133:$E$368=D593),0)),"n/a")</f>
        <v>-6.7000000000000004E-2</v>
      </c>
      <c r="G593" s="87">
        <f t="array" ref="G593">IFERROR(INDEX(DATA!$X$133:$X$368,MATCH(1,(DATA!$D$133:$D$368=B593)*(DATA!$E$133:$E$368=D593),0)),"n/a")</f>
        <v>1.65</v>
      </c>
      <c r="H593" s="77">
        <f t="array" ref="H593">IFERROR(INDEX(DATA!$Y$133:$Y$368,MATCH(1,(DATA!$D$133:$D$368=B593)*(DATA!$E$133:$E$368=D593),0)),"n/a")</f>
        <v>-5.2999999999999999E-2</v>
      </c>
      <c r="I593" s="87">
        <f t="array" ref="I593">IFERROR(INDEX(DATA!$AH$133:$AH$368,MATCH(1,(DATA!$D$133:$D$368=B593)*(DATA!$E$133:$E$368=D593),0)),"n/a")</f>
        <v>1.75</v>
      </c>
      <c r="J593" s="77">
        <f t="array" ref="J593">IFERROR(INDEX(DATA!$AI$133:$AI$368,MATCH(1,(DATA!$D$133:$D$368=B593)*(DATA!$E$133:$E$368=D593),0)),"n/a")</f>
        <v>-2.4E-2</v>
      </c>
      <c r="K593" s="87">
        <f t="array" ref="K593">IFERROR(INDEX(DATA!$AR$133:$AR$368,MATCH(1,(DATA!$D$133:$D$368=B593)*(DATA!$E$133:$E$368=D593),0)),"n/a")</f>
        <v>1.73</v>
      </c>
      <c r="L593" s="77">
        <f t="array" ref="L593">IFERROR(INDEX(DATA!$AS$133:$AS$368,MATCH(1,(DATA!$D$133:$D$368=B593)*(DATA!$E$133:$E$368=D593),0)),"n/a")</f>
        <v>-2.3E-2</v>
      </c>
      <c r="R593" s="66"/>
      <c r="S593" s="66"/>
      <c r="T593" s="66"/>
      <c r="U593" s="66"/>
      <c r="V593" s="66"/>
      <c r="W593" s="66"/>
      <c r="X593" s="66"/>
      <c r="Y593" s="66"/>
    </row>
    <row r="594" spans="1:25" x14ac:dyDescent="0.2">
      <c r="A594" s="75" t="s">
        <v>19</v>
      </c>
      <c r="B594" s="66" t="s">
        <v>12</v>
      </c>
      <c r="C594" s="66" t="s">
        <v>26</v>
      </c>
      <c r="D594" s="66" t="s">
        <v>297</v>
      </c>
      <c r="E594" s="87">
        <f t="array" ref="E594">IFERROR(INDEX(DATA!$N$133:$N$368,MATCH(1,(DATA!$D$133:$D$368=B594)*(DATA!$E$133:$E$368=D594),0)),"n/a")</f>
        <v>2.4900000000000002</v>
      </c>
      <c r="F594" s="77">
        <f t="array" ref="F594">IFERROR(INDEX(DATA!$O$133:$O$368,MATCH(1,(DATA!$D$133:$D$368=B594)*(DATA!$E$133:$E$368=D594),0)),"n/a")</f>
        <v>8.6999999999999994E-2</v>
      </c>
      <c r="G594" s="87">
        <f t="array" ref="G594">IFERROR(INDEX(DATA!$X$133:$X$368,MATCH(1,(DATA!$D$133:$D$368=B594)*(DATA!$E$133:$E$368=D594),0)),"n/a")</f>
        <v>2.4500000000000002</v>
      </c>
      <c r="H594" s="77">
        <f t="array" ref="H594">IFERROR(INDEX(DATA!$Y$133:$Y$368,MATCH(1,(DATA!$D$133:$D$368=B594)*(DATA!$E$133:$E$368=D594),0)),"n/a")</f>
        <v>2.8000000000000001E-2</v>
      </c>
      <c r="I594" s="87">
        <f t="array" ref="I594">IFERROR(INDEX(DATA!$AH$133:$AH$368,MATCH(1,(DATA!$D$133:$D$368=B594)*(DATA!$E$133:$E$368=D594),0)),"n/a")</f>
        <v>2.39</v>
      </c>
      <c r="J594" s="77">
        <f t="array" ref="J594">IFERROR(INDEX(DATA!$AI$133:$AI$368,MATCH(1,(DATA!$D$133:$D$368=B594)*(DATA!$E$133:$E$368=D594),0)),"n/a")</f>
        <v>1.7999999999999999E-2</v>
      </c>
      <c r="K594" s="87">
        <f t="array" ref="K594">IFERROR(INDEX(DATA!$AR$133:$AR$368,MATCH(1,(DATA!$D$133:$D$368=B594)*(DATA!$E$133:$E$368=D594),0)),"n/a")</f>
        <v>2.35</v>
      </c>
      <c r="L594" s="77">
        <f t="array" ref="L594">IFERROR(INDEX(DATA!$AS$133:$AS$368,MATCH(1,(DATA!$D$133:$D$368=B594)*(DATA!$E$133:$E$368=D594),0)),"n/a")</f>
        <v>2.1999999999999999E-2</v>
      </c>
      <c r="R594" s="66"/>
      <c r="S594" s="66"/>
      <c r="T594" s="66"/>
      <c r="U594" s="66"/>
      <c r="V594" s="66"/>
      <c r="W594" s="66"/>
      <c r="X594" s="66"/>
      <c r="Y594" s="66"/>
    </row>
    <row r="595" spans="1:25" x14ac:dyDescent="0.2">
      <c r="A595" s="75" t="s">
        <v>19</v>
      </c>
      <c r="B595" s="66" t="s">
        <v>12</v>
      </c>
      <c r="C595" s="66" t="s">
        <v>26</v>
      </c>
      <c r="D595" s="66" t="s">
        <v>298</v>
      </c>
      <c r="E595" s="87">
        <f t="array" ref="E595">IFERROR(INDEX(DATA!$N$133:$N$368,MATCH(1,(DATA!$D$133:$D$368=B595)*(DATA!$E$133:$E$368=D595),0)),"n/a")</f>
        <v>2.33</v>
      </c>
      <c r="F595" s="77">
        <f t="array" ref="F595">IFERROR(INDEX(DATA!$O$133:$O$368,MATCH(1,(DATA!$D$133:$D$368=B595)*(DATA!$E$133:$E$368=D595),0)),"n/a")</f>
        <v>1.4999999999999999E-2</v>
      </c>
      <c r="G595" s="87">
        <f t="array" ref="G595">IFERROR(INDEX(DATA!$X$133:$X$368,MATCH(1,(DATA!$D$133:$D$368=B595)*(DATA!$E$133:$E$368=D595),0)),"n/a")</f>
        <v>2.38</v>
      </c>
      <c r="H595" s="77">
        <f t="array" ref="H595">IFERROR(INDEX(DATA!$Y$133:$Y$368,MATCH(1,(DATA!$D$133:$D$368=B595)*(DATA!$E$133:$E$368=D595),0)),"n/a")</f>
        <v>2.7E-2</v>
      </c>
      <c r="I595" s="87">
        <f t="array" ref="I595">IFERROR(INDEX(DATA!$AH$133:$AH$368,MATCH(1,(DATA!$D$133:$D$368=B595)*(DATA!$E$133:$E$368=D595),0)),"n/a")</f>
        <v>2.38</v>
      </c>
      <c r="J595" s="77">
        <f t="array" ref="J595">IFERROR(INDEX(DATA!$AI$133:$AI$368,MATCH(1,(DATA!$D$133:$D$368=B595)*(DATA!$E$133:$E$368=D595),0)),"n/a")</f>
        <v>0.04</v>
      </c>
      <c r="K595" s="87">
        <f t="array" ref="K595">IFERROR(INDEX(DATA!$AR$133:$AR$368,MATCH(1,(DATA!$D$133:$D$368=B595)*(DATA!$E$133:$E$368=D595),0)),"n/a")</f>
        <v>2.37</v>
      </c>
      <c r="L595" s="77">
        <f t="array" ref="L595">IFERROR(INDEX(DATA!$AS$133:$AS$368,MATCH(1,(DATA!$D$133:$D$368=B595)*(DATA!$E$133:$E$368=D595),0)),"n/a")</f>
        <v>3.3000000000000002E-2</v>
      </c>
      <c r="R595" s="66"/>
      <c r="S595" s="66"/>
      <c r="T595" s="66"/>
      <c r="U595" s="66"/>
      <c r="V595" s="66"/>
      <c r="W595" s="66"/>
      <c r="X595" s="66"/>
      <c r="Y595" s="66"/>
    </row>
    <row r="596" spans="1:25" x14ac:dyDescent="0.2">
      <c r="A596" s="75" t="s">
        <v>19</v>
      </c>
      <c r="B596" s="66" t="s">
        <v>12</v>
      </c>
      <c r="C596" s="66" t="s">
        <v>26</v>
      </c>
      <c r="D596" s="66" t="s">
        <v>299</v>
      </c>
      <c r="E596" s="87">
        <f t="array" ref="E596">IFERROR(INDEX(DATA!$N$133:$N$368,MATCH(1,(DATA!$D$133:$D$368=B596)*(DATA!$E$133:$E$368=D596),0)),"n/a")</f>
        <v>2.34</v>
      </c>
      <c r="F596" s="77">
        <f t="array" ref="F596">IFERROR(INDEX(DATA!$O$133:$O$368,MATCH(1,(DATA!$D$133:$D$368=B596)*(DATA!$E$133:$E$368=D596),0)),"n/a")</f>
        <v>-3.0000000000000001E-3</v>
      </c>
      <c r="G596" s="87">
        <f t="array" ref="G596">IFERROR(INDEX(DATA!$X$133:$X$368,MATCH(1,(DATA!$D$133:$D$368=B596)*(DATA!$E$133:$E$368=D596),0)),"n/a")</f>
        <v>2.63</v>
      </c>
      <c r="H596" s="77">
        <f t="array" ref="H596">IFERROR(INDEX(DATA!$Y$133:$Y$368,MATCH(1,(DATA!$D$133:$D$368=B596)*(DATA!$E$133:$E$368=D596),0)),"n/a")</f>
        <v>-2.9000000000000001E-2</v>
      </c>
      <c r="I596" s="87">
        <f t="array" ref="I596">IFERROR(INDEX(DATA!$AH$133:$AH$368,MATCH(1,(DATA!$D$133:$D$368=B596)*(DATA!$E$133:$E$368=D596),0)),"n/a")</f>
        <v>2.4700000000000002</v>
      </c>
      <c r="J596" s="77">
        <f t="array" ref="J596">IFERROR(INDEX(DATA!$AI$133:$AI$368,MATCH(1,(DATA!$D$133:$D$368=B596)*(DATA!$E$133:$E$368=D596),0)),"n/a")</f>
        <v>-2.7E-2</v>
      </c>
      <c r="K596" s="87">
        <f t="array" ref="K596">IFERROR(INDEX(DATA!$AR$133:$AR$368,MATCH(1,(DATA!$D$133:$D$368=B596)*(DATA!$E$133:$E$368=D596),0)),"n/a")</f>
        <v>2.42</v>
      </c>
      <c r="L596" s="77">
        <f t="array" ref="L596">IFERROR(INDEX(DATA!$AS$133:$AS$368,MATCH(1,(DATA!$D$133:$D$368=B596)*(DATA!$E$133:$E$368=D596),0)),"n/a")</f>
        <v>-1.4E-2</v>
      </c>
      <c r="R596" s="66"/>
      <c r="S596" s="66"/>
      <c r="T596" s="66"/>
      <c r="U596" s="66"/>
      <c r="V596" s="66"/>
      <c r="W596" s="66"/>
      <c r="X596" s="66"/>
      <c r="Y596" s="66"/>
    </row>
    <row r="597" spans="1:25" x14ac:dyDescent="0.2">
      <c r="A597" s="75" t="s">
        <v>19</v>
      </c>
      <c r="B597" s="66" t="s">
        <v>12</v>
      </c>
      <c r="C597" s="66" t="s">
        <v>26</v>
      </c>
      <c r="D597" s="66" t="s">
        <v>300</v>
      </c>
      <c r="E597" s="87">
        <f t="array" ref="E597">IFERROR(INDEX(DATA!$N$133:$N$368,MATCH(1,(DATA!$D$133:$D$368=B597)*(DATA!$E$133:$E$368=D597),0)),"n/a")</f>
        <v>2.2599999999999998</v>
      </c>
      <c r="F597" s="77">
        <f t="array" ref="F597">IFERROR(INDEX(DATA!$O$133:$O$368,MATCH(1,(DATA!$D$133:$D$368=B597)*(DATA!$E$133:$E$368=D597),0)),"n/a")</f>
        <v>7.0000000000000001E-3</v>
      </c>
      <c r="G597" s="87">
        <f t="array" ref="G597">IFERROR(INDEX(DATA!$X$133:$X$368,MATCH(1,(DATA!$D$133:$D$368=B597)*(DATA!$E$133:$E$368=D597),0)),"n/a")</f>
        <v>2.19</v>
      </c>
      <c r="H597" s="77">
        <f t="array" ref="H597">IFERROR(INDEX(DATA!$Y$133:$Y$368,MATCH(1,(DATA!$D$133:$D$368=B597)*(DATA!$E$133:$E$368=D597),0)),"n/a")</f>
        <v>-1.7000000000000001E-2</v>
      </c>
      <c r="I597" s="87">
        <f t="array" ref="I597">IFERROR(INDEX(DATA!$AH$133:$AH$368,MATCH(1,(DATA!$D$133:$D$368=B597)*(DATA!$E$133:$E$368=D597),0)),"n/a")</f>
        <v>2.16</v>
      </c>
      <c r="J597" s="77">
        <f t="array" ref="J597">IFERROR(INDEX(DATA!$AI$133:$AI$368,MATCH(1,(DATA!$D$133:$D$368=B597)*(DATA!$E$133:$E$368=D597),0)),"n/a")</f>
        <v>-1.9E-2</v>
      </c>
      <c r="K597" s="87">
        <f t="array" ref="K597">IFERROR(INDEX(DATA!$AR$133:$AR$368,MATCH(1,(DATA!$D$133:$D$368=B597)*(DATA!$E$133:$E$368=D597),0)),"n/a")</f>
        <v>2.1800000000000002</v>
      </c>
      <c r="L597" s="77">
        <f t="array" ref="L597">IFERROR(INDEX(DATA!$AS$133:$AS$368,MATCH(1,(DATA!$D$133:$D$368=B597)*(DATA!$E$133:$E$368=D597),0)),"n/a")</f>
        <v>-7.0000000000000001E-3</v>
      </c>
      <c r="R597" s="66"/>
      <c r="S597" s="66"/>
      <c r="T597" s="66"/>
      <c r="U597" s="66"/>
      <c r="V597" s="66"/>
      <c r="W597" s="66"/>
      <c r="X597" s="66"/>
      <c r="Y597" s="66"/>
    </row>
    <row r="598" spans="1:25" x14ac:dyDescent="0.2">
      <c r="A598" s="75" t="s">
        <v>19</v>
      </c>
      <c r="B598" s="66" t="s">
        <v>12</v>
      </c>
      <c r="C598" s="66" t="s">
        <v>26</v>
      </c>
      <c r="D598" s="66" t="s">
        <v>301</v>
      </c>
      <c r="E598" s="87">
        <f t="array" ref="E598">IFERROR(INDEX(DATA!$N$133:$N$368,MATCH(1,(DATA!$D$133:$D$368=B598)*(DATA!$E$133:$E$368=D598),0)),"n/a")</f>
        <v>2.37</v>
      </c>
      <c r="F598" s="77">
        <f t="array" ref="F598">IFERROR(INDEX(DATA!$O$133:$O$368,MATCH(1,(DATA!$D$133:$D$368=B598)*(DATA!$E$133:$E$368=D598),0)),"n/a")</f>
        <v>2.3E-2</v>
      </c>
      <c r="G598" s="87">
        <f t="array" ref="G598">IFERROR(INDEX(DATA!$X$133:$X$368,MATCH(1,(DATA!$D$133:$D$368=B598)*(DATA!$E$133:$E$368=D598),0)),"n/a")</f>
        <v>2.37</v>
      </c>
      <c r="H598" s="77">
        <f t="array" ref="H598">IFERROR(INDEX(DATA!$Y$133:$Y$368,MATCH(1,(DATA!$D$133:$D$368=B598)*(DATA!$E$133:$E$368=D598),0)),"n/a")</f>
        <v>-1.0999999999999999E-2</v>
      </c>
      <c r="I598" s="87">
        <f t="array" ref="I598">IFERROR(INDEX(DATA!$AH$133:$AH$368,MATCH(1,(DATA!$D$133:$D$368=B598)*(DATA!$E$133:$E$368=D598),0)),"n/a")</f>
        <v>2.35</v>
      </c>
      <c r="J598" s="77">
        <f t="array" ref="J598">IFERROR(INDEX(DATA!$AI$133:$AI$368,MATCH(1,(DATA!$D$133:$D$368=B598)*(DATA!$E$133:$E$368=D598),0)),"n/a")</f>
        <v>7.0000000000000001E-3</v>
      </c>
      <c r="K598" s="87">
        <f t="array" ref="K598">IFERROR(INDEX(DATA!$AR$133:$AR$368,MATCH(1,(DATA!$D$133:$D$368=B598)*(DATA!$E$133:$E$368=D598),0)),"n/a")</f>
        <v>2.34</v>
      </c>
      <c r="L598" s="77">
        <f t="array" ref="L598">IFERROR(INDEX(DATA!$AS$133:$AS$368,MATCH(1,(DATA!$D$133:$D$368=B598)*(DATA!$E$133:$E$368=D598),0)),"n/a")</f>
        <v>0.02</v>
      </c>
      <c r="R598" s="66"/>
      <c r="S598" s="66"/>
      <c r="T598" s="66"/>
      <c r="U598" s="66"/>
      <c r="V598" s="66"/>
      <c r="W598" s="66"/>
      <c r="X598" s="66"/>
      <c r="Y598" s="66"/>
    </row>
    <row r="599" spans="1:25" x14ac:dyDescent="0.2">
      <c r="A599" s="75" t="s">
        <v>19</v>
      </c>
      <c r="B599" s="66" t="s">
        <v>12</v>
      </c>
      <c r="C599" s="66" t="s">
        <v>26</v>
      </c>
      <c r="D599" s="66" t="s">
        <v>302</v>
      </c>
      <c r="E599" s="87">
        <f t="array" ref="E599">IFERROR(INDEX(DATA!$N$133:$N$368,MATCH(1,(DATA!$D$133:$D$368=B599)*(DATA!$E$133:$E$368=D599),0)),"n/a")</f>
        <v>2.31</v>
      </c>
      <c r="F599" s="77">
        <f t="array" ref="F599">IFERROR(INDEX(DATA!$O$133:$O$368,MATCH(1,(DATA!$D$133:$D$368=B599)*(DATA!$E$133:$E$368=D599),0)),"n/a")</f>
        <v>0.05</v>
      </c>
      <c r="G599" s="87">
        <f t="array" ref="G599">IFERROR(INDEX(DATA!$X$133:$X$368,MATCH(1,(DATA!$D$133:$D$368=B599)*(DATA!$E$133:$E$368=D599),0)),"n/a")</f>
        <v>2.35</v>
      </c>
      <c r="H599" s="77">
        <f t="array" ref="H599">IFERROR(INDEX(DATA!$Y$133:$Y$368,MATCH(1,(DATA!$D$133:$D$368=B599)*(DATA!$E$133:$E$368=D599),0)),"n/a")</f>
        <v>1.4E-2</v>
      </c>
      <c r="I599" s="87">
        <f t="array" ref="I599">IFERROR(INDEX(DATA!$AH$133:$AH$368,MATCH(1,(DATA!$D$133:$D$368=B599)*(DATA!$E$133:$E$368=D599),0)),"n/a")</f>
        <v>2.33</v>
      </c>
      <c r="J599" s="77">
        <f t="array" ref="J599">IFERROR(INDEX(DATA!$AI$133:$AI$368,MATCH(1,(DATA!$D$133:$D$368=B599)*(DATA!$E$133:$E$368=D599),0)),"n/a")</f>
        <v>0.02</v>
      </c>
      <c r="K599" s="87">
        <f t="array" ref="K599">IFERROR(INDEX(DATA!$AR$133:$AR$368,MATCH(1,(DATA!$D$133:$D$368=B599)*(DATA!$E$133:$E$368=D599),0)),"n/a")</f>
        <v>2.2999999999999998</v>
      </c>
      <c r="L599" s="77">
        <f t="array" ref="L599">IFERROR(INDEX(DATA!$AS$133:$AS$368,MATCH(1,(DATA!$D$133:$D$368=B599)*(DATA!$E$133:$E$368=D599),0)),"n/a")</f>
        <v>1.9E-2</v>
      </c>
      <c r="R599" s="66"/>
      <c r="S599" s="66"/>
      <c r="T599" s="66"/>
      <c r="U599" s="66"/>
      <c r="V599" s="66"/>
      <c r="W599" s="66"/>
      <c r="X599" s="66"/>
      <c r="Y599" s="66"/>
    </row>
    <row r="600" spans="1:25" x14ac:dyDescent="0.2">
      <c r="A600" s="75" t="s">
        <v>19</v>
      </c>
      <c r="B600" s="66" t="s">
        <v>12</v>
      </c>
      <c r="C600" s="66" t="s">
        <v>26</v>
      </c>
      <c r="D600" s="66" t="s">
        <v>303</v>
      </c>
      <c r="E600" s="87">
        <f t="array" ref="E600">IFERROR(INDEX(DATA!$N$133:$N$368,MATCH(1,(DATA!$D$133:$D$368=B600)*(DATA!$E$133:$E$368=D600),0)),"n/a")</f>
        <v>2.27</v>
      </c>
      <c r="F600" s="77">
        <f t="array" ref="F600">IFERROR(INDEX(DATA!$O$133:$O$368,MATCH(1,(DATA!$D$133:$D$368=B600)*(DATA!$E$133:$E$368=D600),0)),"n/a")</f>
        <v>2.8000000000000001E-2</v>
      </c>
      <c r="G600" s="87">
        <f t="array" ref="G600">IFERROR(INDEX(DATA!$X$133:$X$368,MATCH(1,(DATA!$D$133:$D$368=B600)*(DATA!$E$133:$E$368=D600),0)),"n/a")</f>
        <v>2.38</v>
      </c>
      <c r="H600" s="77">
        <f t="array" ref="H600">IFERROR(INDEX(DATA!$Y$133:$Y$368,MATCH(1,(DATA!$D$133:$D$368=B600)*(DATA!$E$133:$E$368=D600),0)),"n/a")</f>
        <v>1.4999999999999999E-2</v>
      </c>
      <c r="I600" s="87">
        <f t="array" ref="I600">IFERROR(INDEX(DATA!$AH$133:$AH$368,MATCH(1,(DATA!$D$133:$D$368=B600)*(DATA!$E$133:$E$368=D600),0)),"n/a")</f>
        <v>2.36</v>
      </c>
      <c r="J600" s="77">
        <f t="array" ref="J600">IFERROR(INDEX(DATA!$AI$133:$AI$368,MATCH(1,(DATA!$D$133:$D$368=B600)*(DATA!$E$133:$E$368=D600),0)),"n/a")</f>
        <v>2.3E-2</v>
      </c>
      <c r="K600" s="87">
        <f t="array" ref="K600">IFERROR(INDEX(DATA!$AR$133:$AR$368,MATCH(1,(DATA!$D$133:$D$368=B600)*(DATA!$E$133:$E$368=D600),0)),"n/a")</f>
        <v>2.38</v>
      </c>
      <c r="L600" s="77">
        <f t="array" ref="L600">IFERROR(INDEX(DATA!$AS$133:$AS$368,MATCH(1,(DATA!$D$133:$D$368=B600)*(DATA!$E$133:$E$368=D600),0)),"n/a")</f>
        <v>5.3999999999999999E-2</v>
      </c>
      <c r="R600" s="66"/>
      <c r="S600" s="66"/>
      <c r="T600" s="66"/>
      <c r="U600" s="66"/>
      <c r="V600" s="66"/>
      <c r="W600" s="66"/>
      <c r="X600" s="66"/>
      <c r="Y600" s="66"/>
    </row>
    <row r="601" spans="1:25" x14ac:dyDescent="0.2">
      <c r="A601" s="75" t="s">
        <v>19</v>
      </c>
      <c r="B601" s="66" t="s">
        <v>12</v>
      </c>
      <c r="C601" s="66" t="s">
        <v>26</v>
      </c>
      <c r="D601" s="66" t="s">
        <v>304</v>
      </c>
      <c r="E601" s="87">
        <f t="array" ref="E601">IFERROR(INDEX(DATA!$N$133:$N$368,MATCH(1,(DATA!$D$133:$D$368=B601)*(DATA!$E$133:$E$368=D601),0)),"n/a")</f>
        <v>2.16</v>
      </c>
      <c r="F601" s="77">
        <f t="array" ref="F601">IFERROR(INDEX(DATA!$O$133:$O$368,MATCH(1,(DATA!$D$133:$D$368=B601)*(DATA!$E$133:$E$368=D601),0)),"n/a")</f>
        <v>-7.0000000000000001E-3</v>
      </c>
      <c r="G601" s="87">
        <f t="array" ref="G601">IFERROR(INDEX(DATA!$X$133:$X$368,MATCH(1,(DATA!$D$133:$D$368=B601)*(DATA!$E$133:$E$368=D601),0)),"n/a")</f>
        <v>2.25</v>
      </c>
      <c r="H601" s="77">
        <f t="array" ref="H601">IFERROR(INDEX(DATA!$Y$133:$Y$368,MATCH(1,(DATA!$D$133:$D$368=B601)*(DATA!$E$133:$E$368=D601),0)),"n/a")</f>
        <v>-1.7000000000000001E-2</v>
      </c>
      <c r="I601" s="87">
        <f t="array" ref="I601">IFERROR(INDEX(DATA!$AH$133:$AH$368,MATCH(1,(DATA!$D$133:$D$368=B601)*(DATA!$E$133:$E$368=D601),0)),"n/a")</f>
        <v>2.19</v>
      </c>
      <c r="J601" s="77">
        <f t="array" ref="J601">IFERROR(INDEX(DATA!$AI$133:$AI$368,MATCH(1,(DATA!$D$133:$D$368=B601)*(DATA!$E$133:$E$368=D601),0)),"n/a")</f>
        <v>-1.4E-2</v>
      </c>
      <c r="K601" s="87">
        <f t="array" ref="K601">IFERROR(INDEX(DATA!$AR$133:$AR$368,MATCH(1,(DATA!$D$133:$D$368=B601)*(DATA!$E$133:$E$368=D601),0)),"n/a")</f>
        <v>2.1800000000000002</v>
      </c>
      <c r="L601" s="77">
        <f t="array" ref="L601">IFERROR(INDEX(DATA!$AS$133:$AS$368,MATCH(1,(DATA!$D$133:$D$368=B601)*(DATA!$E$133:$E$368=D601),0)),"n/a")</f>
        <v>-6.0000000000000001E-3</v>
      </c>
      <c r="R601" s="66"/>
      <c r="S601" s="66"/>
      <c r="T601" s="66"/>
      <c r="U601" s="66"/>
      <c r="V601" s="66"/>
      <c r="W601" s="66"/>
      <c r="X601" s="66"/>
      <c r="Y601" s="66"/>
    </row>
    <row r="602" spans="1:25" x14ac:dyDescent="0.2">
      <c r="A602" s="75" t="s">
        <v>19</v>
      </c>
      <c r="B602" s="66" t="s">
        <v>12</v>
      </c>
      <c r="C602" s="66" t="s">
        <v>26</v>
      </c>
      <c r="D602" s="66" t="s">
        <v>305</v>
      </c>
      <c r="E602" s="87">
        <f t="array" ref="E602">IFERROR(INDEX(DATA!$N$133:$N$368,MATCH(1,(DATA!$D$133:$D$368=B602)*(DATA!$E$133:$E$368=D602),0)),"n/a")</f>
        <v>2.27</v>
      </c>
      <c r="F602" s="77">
        <f t="array" ref="F602">IFERROR(INDEX(DATA!$O$133:$O$368,MATCH(1,(DATA!$D$133:$D$368=B602)*(DATA!$E$133:$E$368=D602),0)),"n/a")</f>
        <v>6.6000000000000003E-2</v>
      </c>
      <c r="G602" s="87">
        <f t="array" ref="G602">IFERROR(INDEX(DATA!$X$133:$X$368,MATCH(1,(DATA!$D$133:$D$368=B602)*(DATA!$E$133:$E$368=D602),0)),"n/a")</f>
        <v>2.2999999999999998</v>
      </c>
      <c r="H602" s="77">
        <f t="array" ref="H602">IFERROR(INDEX(DATA!$Y$133:$Y$368,MATCH(1,(DATA!$D$133:$D$368=B602)*(DATA!$E$133:$E$368=D602),0)),"n/a")</f>
        <v>8.8999999999999996E-2</v>
      </c>
      <c r="I602" s="87">
        <f t="array" ref="I602">IFERROR(INDEX(DATA!$AH$133:$AH$368,MATCH(1,(DATA!$D$133:$D$368=B602)*(DATA!$E$133:$E$368=D602),0)),"n/a")</f>
        <v>2.2599999999999998</v>
      </c>
      <c r="J602" s="77">
        <f t="array" ref="J602">IFERROR(INDEX(DATA!$AI$133:$AI$368,MATCH(1,(DATA!$D$133:$D$368=B602)*(DATA!$E$133:$E$368=D602),0)),"n/a")</f>
        <v>7.6999999999999999E-2</v>
      </c>
      <c r="K602" s="87">
        <f t="array" ref="K602">IFERROR(INDEX(DATA!$AR$133:$AR$368,MATCH(1,(DATA!$D$133:$D$368=B602)*(DATA!$E$133:$E$368=D602),0)),"n/a")</f>
        <v>2.19</v>
      </c>
      <c r="L602" s="77">
        <f t="array" ref="L602">IFERROR(INDEX(DATA!$AS$133:$AS$368,MATCH(1,(DATA!$D$133:$D$368=B602)*(DATA!$E$133:$E$368=D602),0)),"n/a")</f>
        <v>4.4999999999999998E-2</v>
      </c>
      <c r="R602" s="66"/>
      <c r="S602" s="66"/>
      <c r="T602" s="66"/>
      <c r="U602" s="66"/>
      <c r="V602" s="66"/>
      <c r="W602" s="66"/>
      <c r="X602" s="66"/>
      <c r="Y602" s="66"/>
    </row>
    <row r="603" spans="1:25" x14ac:dyDescent="0.2">
      <c r="A603" s="75" t="s">
        <v>19</v>
      </c>
      <c r="B603" s="66" t="s">
        <v>12</v>
      </c>
      <c r="C603" s="66" t="s">
        <v>26</v>
      </c>
      <c r="D603" s="66" t="s">
        <v>306</v>
      </c>
      <c r="E603" s="87">
        <f t="array" ref="E603">IFERROR(INDEX(DATA!$N$133:$N$368,MATCH(1,(DATA!$D$133:$D$368=B603)*(DATA!$E$133:$E$368=D603),0)),"n/a")</f>
        <v>2.2599999999999998</v>
      </c>
      <c r="F603" s="77">
        <f t="array" ref="F603">IFERROR(INDEX(DATA!$O$133:$O$368,MATCH(1,(DATA!$D$133:$D$368=B603)*(DATA!$E$133:$E$368=D603),0)),"n/a")</f>
        <v>8.7999999999999995E-2</v>
      </c>
      <c r="G603" s="87">
        <f t="array" ref="G603">IFERROR(INDEX(DATA!$X$133:$X$368,MATCH(1,(DATA!$D$133:$D$368=B603)*(DATA!$E$133:$E$368=D603),0)),"n/a")</f>
        <v>2.08</v>
      </c>
      <c r="H603" s="77">
        <f t="array" ref="H603">IFERROR(INDEX(DATA!$Y$133:$Y$368,MATCH(1,(DATA!$D$133:$D$368=B603)*(DATA!$E$133:$E$368=D603),0)),"n/a")</f>
        <v>-2.4E-2</v>
      </c>
      <c r="I603" s="87">
        <f t="array" ref="I603">IFERROR(INDEX(DATA!$AH$133:$AH$368,MATCH(1,(DATA!$D$133:$D$368=B603)*(DATA!$E$133:$E$368=D603),0)),"n/a")</f>
        <v>2.08</v>
      </c>
      <c r="J603" s="77">
        <f t="array" ref="J603">IFERROR(INDEX(DATA!$AI$133:$AI$368,MATCH(1,(DATA!$D$133:$D$368=B603)*(DATA!$E$133:$E$368=D603),0)),"n/a")</f>
        <v>5.0999999999999997E-2</v>
      </c>
      <c r="K603" s="87">
        <f t="array" ref="K603">IFERROR(INDEX(DATA!$AR$133:$AR$368,MATCH(1,(DATA!$D$133:$D$368=B603)*(DATA!$E$133:$E$368=D603),0)),"n/a")</f>
        <v>2.2000000000000002</v>
      </c>
      <c r="L603" s="77">
        <f t="array" ref="L603">IFERROR(INDEX(DATA!$AS$133:$AS$368,MATCH(1,(DATA!$D$133:$D$368=B603)*(DATA!$E$133:$E$368=D603),0)),"n/a")</f>
        <v>7.1999999999999995E-2</v>
      </c>
      <c r="R603" s="66"/>
      <c r="S603" s="66"/>
      <c r="T603" s="66"/>
      <c r="U603" s="66"/>
      <c r="V603" s="66"/>
      <c r="W603" s="66"/>
      <c r="X603" s="66"/>
      <c r="Y603" s="66"/>
    </row>
    <row r="604" spans="1:25" x14ac:dyDescent="0.2">
      <c r="A604" s="75" t="s">
        <v>19</v>
      </c>
      <c r="B604" s="66" t="s">
        <v>12</v>
      </c>
      <c r="C604" s="66" t="s">
        <v>26</v>
      </c>
      <c r="D604" s="66" t="s">
        <v>307</v>
      </c>
      <c r="E604" s="87">
        <f t="array" ref="E604">IFERROR(INDEX(DATA!$N$133:$N$368,MATCH(1,(DATA!$D$133:$D$368=B604)*(DATA!$E$133:$E$368=D604),0)),"n/a")</f>
        <v>1.97</v>
      </c>
      <c r="F604" s="77">
        <f t="array" ref="F604">IFERROR(INDEX(DATA!$O$133:$O$368,MATCH(1,(DATA!$D$133:$D$368=B604)*(DATA!$E$133:$E$368=D604),0)),"n/a")</f>
        <v>7.8E-2</v>
      </c>
      <c r="G604" s="87">
        <f t="array" ref="G604">IFERROR(INDEX(DATA!$X$133:$X$368,MATCH(1,(DATA!$D$133:$D$368=B604)*(DATA!$E$133:$E$368=D604),0)),"n/a")</f>
        <v>2</v>
      </c>
      <c r="H604" s="77">
        <f t="array" ref="H604">IFERROR(INDEX(DATA!$Y$133:$Y$368,MATCH(1,(DATA!$D$133:$D$368=B604)*(DATA!$E$133:$E$368=D604),0)),"n/a")</f>
        <v>7.2999999999999995E-2</v>
      </c>
      <c r="I604" s="87">
        <f t="array" ref="I604">IFERROR(INDEX(DATA!$AH$133:$AH$368,MATCH(1,(DATA!$D$133:$D$368=B604)*(DATA!$E$133:$E$368=D604),0)),"n/a")</f>
        <v>1.95</v>
      </c>
      <c r="J604" s="77">
        <f t="array" ref="J604">IFERROR(INDEX(DATA!$AI$133:$AI$368,MATCH(1,(DATA!$D$133:$D$368=B604)*(DATA!$E$133:$E$368=D604),0)),"n/a")</f>
        <v>5.3999999999999999E-2</v>
      </c>
      <c r="K604" s="87">
        <f t="array" ref="K604">IFERROR(INDEX(DATA!$AR$133:$AR$368,MATCH(1,(DATA!$D$133:$D$368=B604)*(DATA!$E$133:$E$368=D604),0)),"n/a")</f>
        <v>1.91</v>
      </c>
      <c r="L604" s="77">
        <f t="array" ref="L604">IFERROR(INDEX(DATA!$AS$133:$AS$368,MATCH(1,(DATA!$D$133:$D$368=B604)*(DATA!$E$133:$E$368=D604),0)),"n/a")</f>
        <v>7.0000000000000001E-3</v>
      </c>
      <c r="R604" s="66"/>
      <c r="S604" s="66"/>
      <c r="T604" s="66"/>
      <c r="U604" s="66"/>
      <c r="V604" s="66"/>
      <c r="W604" s="66"/>
      <c r="X604" s="66"/>
      <c r="Y604" s="66"/>
    </row>
    <row r="605" spans="1:25" x14ac:dyDescent="0.2">
      <c r="A605" s="75" t="s">
        <v>19</v>
      </c>
      <c r="B605" s="66" t="s">
        <v>12</v>
      </c>
      <c r="C605" s="66" t="s">
        <v>26</v>
      </c>
      <c r="D605" s="66" t="s">
        <v>308</v>
      </c>
      <c r="E605" s="87">
        <f t="array" ref="E605">IFERROR(INDEX(DATA!$N$133:$N$368,MATCH(1,(DATA!$D$133:$D$368=B605)*(DATA!$E$133:$E$368=D605),0)),"n/a")</f>
        <v>2.09</v>
      </c>
      <c r="F605" s="77">
        <f t="array" ref="F605">IFERROR(INDEX(DATA!$O$133:$O$368,MATCH(1,(DATA!$D$133:$D$368=B605)*(DATA!$E$133:$E$368=D605),0)),"n/a")</f>
        <v>-4.0000000000000001E-3</v>
      </c>
      <c r="G605" s="87">
        <f t="array" ref="G605">IFERROR(INDEX(DATA!$X$133:$X$368,MATCH(1,(DATA!$D$133:$D$368=B605)*(DATA!$E$133:$E$368=D605),0)),"n/a")</f>
        <v>2.11</v>
      </c>
      <c r="H605" s="77">
        <f t="array" ref="H605">IFERROR(INDEX(DATA!$Y$133:$Y$368,MATCH(1,(DATA!$D$133:$D$368=B605)*(DATA!$E$133:$E$368=D605),0)),"n/a")</f>
        <v>1.2999999999999999E-2</v>
      </c>
      <c r="I605" s="87">
        <f t="array" ref="I605">IFERROR(INDEX(DATA!$AH$133:$AH$368,MATCH(1,(DATA!$D$133:$D$368=B605)*(DATA!$E$133:$E$368=D605),0)),"n/a")</f>
        <v>2.1</v>
      </c>
      <c r="J605" s="77">
        <f t="array" ref="J605">IFERROR(INDEX(DATA!$AI$133:$AI$368,MATCH(1,(DATA!$D$133:$D$368=B605)*(DATA!$E$133:$E$368=D605),0)),"n/a")</f>
        <v>2.5999999999999999E-2</v>
      </c>
      <c r="K605" s="87">
        <f t="array" ref="K605">IFERROR(INDEX(DATA!$AR$133:$AR$368,MATCH(1,(DATA!$D$133:$D$368=B605)*(DATA!$E$133:$E$368=D605),0)),"n/a")</f>
        <v>2.08</v>
      </c>
      <c r="L605" s="77">
        <f t="array" ref="L605">IFERROR(INDEX(DATA!$AS$133:$AS$368,MATCH(1,(DATA!$D$133:$D$368=B605)*(DATA!$E$133:$E$368=D605),0)),"n/a")</f>
        <v>4.0000000000000001E-3</v>
      </c>
      <c r="R605" s="66"/>
      <c r="S605" s="66"/>
      <c r="T605" s="66"/>
      <c r="U605" s="66"/>
      <c r="V605" s="66"/>
      <c r="W605" s="66"/>
      <c r="X605" s="66"/>
      <c r="Y605" s="66"/>
    </row>
    <row r="606" spans="1:25" x14ac:dyDescent="0.2">
      <c r="A606" s="75" t="s">
        <v>19</v>
      </c>
      <c r="B606" s="66" t="s">
        <v>12</v>
      </c>
      <c r="C606" s="66" t="s">
        <v>26</v>
      </c>
      <c r="D606" s="66" t="s">
        <v>309</v>
      </c>
      <c r="E606" s="87">
        <f t="array" ref="E606">IFERROR(INDEX(DATA!$N$133:$N$368,MATCH(1,(DATA!$D$133:$D$368=B606)*(DATA!$E$133:$E$368=D606),0)),"n/a")</f>
        <v>2.11</v>
      </c>
      <c r="F606" s="77">
        <f t="array" ref="F606">IFERROR(INDEX(DATA!$O$133:$O$368,MATCH(1,(DATA!$D$133:$D$368=B606)*(DATA!$E$133:$E$368=D606),0)),"n/a")</f>
        <v>3.6999999999999998E-2</v>
      </c>
      <c r="G606" s="87">
        <f t="array" ref="G606">IFERROR(INDEX(DATA!$X$133:$X$368,MATCH(1,(DATA!$D$133:$D$368=B606)*(DATA!$E$133:$E$368=D606),0)),"n/a")</f>
        <v>2.14</v>
      </c>
      <c r="H606" s="77">
        <f t="array" ref="H606">IFERROR(INDEX(DATA!$Y$133:$Y$368,MATCH(1,(DATA!$D$133:$D$368=B606)*(DATA!$E$133:$E$368=D606),0)),"n/a")</f>
        <v>4.3999999999999997E-2</v>
      </c>
      <c r="I606" s="87">
        <f t="array" ref="I606">IFERROR(INDEX(DATA!$AH$133:$AH$368,MATCH(1,(DATA!$D$133:$D$368=B606)*(DATA!$E$133:$E$368=D606),0)),"n/a")</f>
        <v>2.12</v>
      </c>
      <c r="J606" s="77">
        <f t="array" ref="J606">IFERROR(INDEX(DATA!$AI$133:$AI$368,MATCH(1,(DATA!$D$133:$D$368=B606)*(DATA!$E$133:$E$368=D606),0)),"n/a")</f>
        <v>4.5999999999999999E-2</v>
      </c>
      <c r="K606" s="87">
        <f t="array" ref="K606">IFERROR(INDEX(DATA!$AR$133:$AR$368,MATCH(1,(DATA!$D$133:$D$368=B606)*(DATA!$E$133:$E$368=D606),0)),"n/a")</f>
        <v>2.09</v>
      </c>
      <c r="L606" s="77">
        <f t="array" ref="L606">IFERROR(INDEX(DATA!$AS$133:$AS$368,MATCH(1,(DATA!$D$133:$D$368=B606)*(DATA!$E$133:$E$368=D606),0)),"n/a")</f>
        <v>2.5000000000000001E-2</v>
      </c>
      <c r="R606" s="66"/>
      <c r="S606" s="66"/>
      <c r="T606" s="66"/>
      <c r="U606" s="66"/>
      <c r="V606" s="66"/>
      <c r="W606" s="66"/>
      <c r="X606" s="66"/>
      <c r="Y606" s="66"/>
    </row>
    <row r="607" spans="1:25" x14ac:dyDescent="0.2">
      <c r="A607" s="75" t="s">
        <v>19</v>
      </c>
      <c r="B607" s="66" t="s">
        <v>12</v>
      </c>
      <c r="C607" s="66" t="s">
        <v>26</v>
      </c>
      <c r="D607" s="66" t="s">
        <v>310</v>
      </c>
      <c r="E607" s="87">
        <f t="array" ref="E607">IFERROR(INDEX(DATA!$N$133:$N$368,MATCH(1,(DATA!$D$133:$D$368=B607)*(DATA!$E$133:$E$368=D607),0)),"n/a")</f>
        <v>2.16</v>
      </c>
      <c r="F607" s="77">
        <f t="array" ref="F607">IFERROR(INDEX(DATA!$O$133:$O$368,MATCH(1,(DATA!$D$133:$D$368=B607)*(DATA!$E$133:$E$368=D607),0)),"n/a")</f>
        <v>3.9E-2</v>
      </c>
      <c r="G607" s="87">
        <f t="array" ref="G607">IFERROR(INDEX(DATA!$X$133:$X$368,MATCH(1,(DATA!$D$133:$D$368=B607)*(DATA!$E$133:$E$368=D607),0)),"n/a")</f>
        <v>2.2200000000000002</v>
      </c>
      <c r="H607" s="77">
        <f t="array" ref="H607">IFERROR(INDEX(DATA!$Y$133:$Y$368,MATCH(1,(DATA!$D$133:$D$368=B607)*(DATA!$E$133:$E$368=D607),0)),"n/a")</f>
        <v>8.3000000000000004E-2</v>
      </c>
      <c r="I607" s="87">
        <f t="array" ref="I607">IFERROR(INDEX(DATA!$AH$133:$AH$368,MATCH(1,(DATA!$D$133:$D$368=B607)*(DATA!$E$133:$E$368=D607),0)),"n/a")</f>
        <v>2.21</v>
      </c>
      <c r="J607" s="77">
        <f t="array" ref="J607">IFERROR(INDEX(DATA!$AI$133:$AI$368,MATCH(1,(DATA!$D$133:$D$368=B607)*(DATA!$E$133:$E$368=D607),0)),"n/a")</f>
        <v>5.7000000000000002E-2</v>
      </c>
      <c r="K607" s="87">
        <f t="array" ref="K607">IFERROR(INDEX(DATA!$AR$133:$AR$368,MATCH(1,(DATA!$D$133:$D$368=B607)*(DATA!$E$133:$E$368=D607),0)),"n/a")</f>
        <v>2.19</v>
      </c>
      <c r="L607" s="77">
        <f t="array" ref="L607">IFERROR(INDEX(DATA!$AS$133:$AS$368,MATCH(1,(DATA!$D$133:$D$368=B607)*(DATA!$E$133:$E$368=D607),0)),"n/a")</f>
        <v>4.2999999999999997E-2</v>
      </c>
      <c r="R607" s="66"/>
      <c r="S607" s="66"/>
      <c r="T607" s="66"/>
      <c r="U607" s="66"/>
      <c r="V607" s="66"/>
      <c r="W607" s="66"/>
      <c r="X607" s="66"/>
      <c r="Y607" s="66"/>
    </row>
    <row r="608" spans="1:25" x14ac:dyDescent="0.2">
      <c r="A608" s="75" t="s">
        <v>19</v>
      </c>
      <c r="B608" s="66" t="s">
        <v>12</v>
      </c>
      <c r="C608" s="66" t="s">
        <v>26</v>
      </c>
      <c r="D608" s="66" t="s">
        <v>311</v>
      </c>
      <c r="E608" s="87">
        <f t="array" ref="E608">IFERROR(INDEX(DATA!$N$133:$N$368,MATCH(1,(DATA!$D$133:$D$368=B608)*(DATA!$E$133:$E$368=D608),0)),"n/a")</f>
        <v>2.71</v>
      </c>
      <c r="F608" s="77">
        <f t="array" ref="F608">IFERROR(INDEX(DATA!$O$133:$O$368,MATCH(1,(DATA!$D$133:$D$368=B608)*(DATA!$E$133:$E$368=D608),0)),"n/a")</f>
        <v>5.1999999999999998E-2</v>
      </c>
      <c r="G608" s="87">
        <f t="array" ref="G608">IFERROR(INDEX(DATA!$X$133:$X$368,MATCH(1,(DATA!$D$133:$D$368=B608)*(DATA!$E$133:$E$368=D608),0)),"n/a")</f>
        <v>2.75</v>
      </c>
      <c r="H608" s="77">
        <f t="array" ref="H608">IFERROR(INDEX(DATA!$Y$133:$Y$368,MATCH(1,(DATA!$D$133:$D$368=B608)*(DATA!$E$133:$E$368=D608),0)),"n/a")</f>
        <v>0.06</v>
      </c>
      <c r="I608" s="87">
        <f t="array" ref="I608">IFERROR(INDEX(DATA!$AH$133:$AH$368,MATCH(1,(DATA!$D$133:$D$368=B608)*(DATA!$E$133:$E$368=D608),0)),"n/a")</f>
        <v>2.74</v>
      </c>
      <c r="J608" s="77">
        <f t="array" ref="J608">IFERROR(INDEX(DATA!$AI$133:$AI$368,MATCH(1,(DATA!$D$133:$D$368=B608)*(DATA!$E$133:$E$368=D608),0)),"n/a")</f>
        <v>6.9000000000000006E-2</v>
      </c>
      <c r="K608" s="87">
        <f t="array" ref="K608">IFERROR(INDEX(DATA!$AR$133:$AR$368,MATCH(1,(DATA!$D$133:$D$368=B608)*(DATA!$E$133:$E$368=D608),0)),"n/a")</f>
        <v>2.69</v>
      </c>
      <c r="L608" s="77">
        <f t="array" ref="L608">IFERROR(INDEX(DATA!$AS$133:$AS$368,MATCH(1,(DATA!$D$133:$D$368=B608)*(DATA!$E$133:$E$368=D608),0)),"n/a")</f>
        <v>4.8000000000000001E-2</v>
      </c>
      <c r="R608" s="66"/>
      <c r="S608" s="66"/>
      <c r="T608" s="66"/>
      <c r="U608" s="66"/>
      <c r="V608" s="66"/>
      <c r="W608" s="66"/>
      <c r="X608" s="66"/>
      <c r="Y608" s="66"/>
    </row>
    <row r="609" spans="1:25" x14ac:dyDescent="0.2">
      <c r="A609" s="75" t="s">
        <v>19</v>
      </c>
      <c r="B609" s="66" t="s">
        <v>12</v>
      </c>
      <c r="C609" s="66" t="s">
        <v>26</v>
      </c>
      <c r="D609" s="66" t="s">
        <v>312</v>
      </c>
      <c r="E609" s="87">
        <f t="array" ref="E609">IFERROR(INDEX(DATA!$N$133:$N$368,MATCH(1,(DATA!$D$133:$D$368=B609)*(DATA!$E$133:$E$368=D609),0)),"n/a")</f>
        <v>2.2799999999999998</v>
      </c>
      <c r="F609" s="77">
        <f t="array" ref="F609">IFERROR(INDEX(DATA!$O$133:$O$368,MATCH(1,(DATA!$D$133:$D$368=B609)*(DATA!$E$133:$E$368=D609),0)),"n/a")</f>
        <v>3.1E-2</v>
      </c>
      <c r="G609" s="87">
        <f t="array" ref="G609">IFERROR(INDEX(DATA!$X$133:$X$368,MATCH(1,(DATA!$D$133:$D$368=B609)*(DATA!$E$133:$E$368=D609),0)),"n/a")</f>
        <v>2.2799999999999998</v>
      </c>
      <c r="H609" s="77">
        <f t="array" ref="H609">IFERROR(INDEX(DATA!$Y$133:$Y$368,MATCH(1,(DATA!$D$133:$D$368=B609)*(DATA!$E$133:$E$368=D609),0)),"n/a")</f>
        <v>4.3999999999999997E-2</v>
      </c>
      <c r="I609" s="87">
        <f t="array" ref="I609">IFERROR(INDEX(DATA!$AH$133:$AH$368,MATCH(1,(DATA!$D$133:$D$368=B609)*(DATA!$E$133:$E$368=D609),0)),"n/a")</f>
        <v>2.27</v>
      </c>
      <c r="J609" s="77">
        <f t="array" ref="J609">IFERROR(INDEX(DATA!$AI$133:$AI$368,MATCH(1,(DATA!$D$133:$D$368=B609)*(DATA!$E$133:$E$368=D609),0)),"n/a")</f>
        <v>5.8000000000000003E-2</v>
      </c>
      <c r="K609" s="87">
        <f t="array" ref="K609">IFERROR(INDEX(DATA!$AR$133:$AR$368,MATCH(1,(DATA!$D$133:$D$368=B609)*(DATA!$E$133:$E$368=D609),0)),"n/a")</f>
        <v>2.2400000000000002</v>
      </c>
      <c r="L609" s="77">
        <f t="array" ref="L609">IFERROR(INDEX(DATA!$AS$133:$AS$368,MATCH(1,(DATA!$D$133:$D$368=B609)*(DATA!$E$133:$E$368=D609),0)),"n/a")</f>
        <v>6.9000000000000006E-2</v>
      </c>
      <c r="R609" s="66"/>
      <c r="S609" s="66"/>
      <c r="T609" s="66"/>
      <c r="U609" s="66"/>
      <c r="V609" s="66"/>
      <c r="W609" s="66"/>
      <c r="X609" s="66"/>
      <c r="Y609" s="66"/>
    </row>
    <row r="610" spans="1:25" x14ac:dyDescent="0.2">
      <c r="A610" s="75" t="s">
        <v>19</v>
      </c>
      <c r="B610" s="66" t="s">
        <v>12</v>
      </c>
      <c r="C610" s="66" t="s">
        <v>26</v>
      </c>
      <c r="D610" s="66" t="s">
        <v>313</v>
      </c>
      <c r="E610" s="87">
        <f t="array" ref="E610">IFERROR(INDEX(DATA!$N$133:$N$368,MATCH(1,(DATA!$D$133:$D$368=B610)*(DATA!$E$133:$E$368=D610),0)),"n/a")</f>
        <v>2.19</v>
      </c>
      <c r="F610" s="77">
        <f t="array" ref="F610">IFERROR(INDEX(DATA!$O$133:$O$368,MATCH(1,(DATA!$D$133:$D$368=B610)*(DATA!$E$133:$E$368=D610),0)),"n/a")</f>
        <v>2.1999999999999999E-2</v>
      </c>
      <c r="G610" s="87">
        <f t="array" ref="G610">IFERROR(INDEX(DATA!$X$133:$X$368,MATCH(1,(DATA!$D$133:$D$368=B610)*(DATA!$E$133:$E$368=D610),0)),"n/a")</f>
        <v>2.19</v>
      </c>
      <c r="H610" s="77">
        <f t="array" ref="H610">IFERROR(INDEX(DATA!$Y$133:$Y$368,MATCH(1,(DATA!$D$133:$D$368=B610)*(DATA!$E$133:$E$368=D610),0)),"n/a")</f>
        <v>4.0000000000000001E-3</v>
      </c>
      <c r="I610" s="87">
        <f t="array" ref="I610">IFERROR(INDEX(DATA!$AH$133:$AH$368,MATCH(1,(DATA!$D$133:$D$368=B610)*(DATA!$E$133:$E$368=D610),0)),"n/a")</f>
        <v>2.15</v>
      </c>
      <c r="J610" s="77">
        <f t="array" ref="J610">IFERROR(INDEX(DATA!$AI$133:$AI$368,MATCH(1,(DATA!$D$133:$D$368=B610)*(DATA!$E$133:$E$368=D610),0)),"n/a")</f>
        <v>-7.0000000000000001E-3</v>
      </c>
      <c r="K610" s="87">
        <f t="array" ref="K610">IFERROR(INDEX(DATA!$AR$133:$AR$368,MATCH(1,(DATA!$D$133:$D$368=B610)*(DATA!$E$133:$E$368=D610),0)),"n/a")</f>
        <v>2.13</v>
      </c>
      <c r="L610" s="77">
        <f t="array" ref="L610">IFERROR(INDEX(DATA!$AS$133:$AS$368,MATCH(1,(DATA!$D$133:$D$368=B610)*(DATA!$E$133:$E$368=D610),0)),"n/a")</f>
        <v>-0.05</v>
      </c>
      <c r="R610" s="66"/>
      <c r="S610" s="66"/>
      <c r="T610" s="66"/>
      <c r="U610" s="66"/>
      <c r="V610" s="66"/>
      <c r="W610" s="66"/>
      <c r="X610" s="66"/>
      <c r="Y610" s="66"/>
    </row>
    <row r="611" spans="1:25" x14ac:dyDescent="0.2">
      <c r="A611" s="75" t="s">
        <v>19</v>
      </c>
      <c r="B611" s="66" t="s">
        <v>12</v>
      </c>
      <c r="C611" s="66" t="s">
        <v>26</v>
      </c>
      <c r="D611" s="66" t="s">
        <v>314</v>
      </c>
      <c r="E611" s="87">
        <f t="array" ref="E611">IFERROR(INDEX(DATA!$N$133:$N$368,MATCH(1,(DATA!$D$133:$D$368=B611)*(DATA!$E$133:$E$368=D611),0)),"n/a")</f>
        <v>2.73</v>
      </c>
      <c r="F611" s="77">
        <f t="array" ref="F611">IFERROR(INDEX(DATA!$O$133:$O$368,MATCH(1,(DATA!$D$133:$D$368=B611)*(DATA!$E$133:$E$368=D611),0)),"n/a")</f>
        <v>9.2999999999999999E-2</v>
      </c>
      <c r="G611" s="87">
        <f t="array" ref="G611">IFERROR(INDEX(DATA!$X$133:$X$368,MATCH(1,(DATA!$D$133:$D$368=B611)*(DATA!$E$133:$E$368=D611),0)),"n/a")</f>
        <v>2.79</v>
      </c>
      <c r="H611" s="77">
        <f t="array" ref="H611">IFERROR(INDEX(DATA!$Y$133:$Y$368,MATCH(1,(DATA!$D$133:$D$368=B611)*(DATA!$E$133:$E$368=D611),0)),"n/a")</f>
        <v>9.9000000000000005E-2</v>
      </c>
      <c r="I611" s="87">
        <f t="array" ref="I611">IFERROR(INDEX(DATA!$AH$133:$AH$368,MATCH(1,(DATA!$D$133:$D$368=B611)*(DATA!$E$133:$E$368=D611),0)),"n/a")</f>
        <v>2.73</v>
      </c>
      <c r="J611" s="77">
        <f t="array" ref="J611">IFERROR(INDEX(DATA!$AI$133:$AI$368,MATCH(1,(DATA!$D$133:$D$368=B611)*(DATA!$E$133:$E$368=D611),0)),"n/a")</f>
        <v>0.10100000000000001</v>
      </c>
      <c r="K611" s="87">
        <f t="array" ref="K611">IFERROR(INDEX(DATA!$AR$133:$AR$368,MATCH(1,(DATA!$D$133:$D$368=B611)*(DATA!$E$133:$E$368=D611),0)),"n/a")</f>
        <v>2.65</v>
      </c>
      <c r="L611" s="77">
        <f t="array" ref="L611">IFERROR(INDEX(DATA!$AS$133:$AS$368,MATCH(1,(DATA!$D$133:$D$368=B611)*(DATA!$E$133:$E$368=D611),0)),"n/a")</f>
        <v>7.0000000000000007E-2</v>
      </c>
      <c r="R611" s="66"/>
      <c r="S611" s="66"/>
      <c r="T611" s="66"/>
      <c r="U611" s="66"/>
      <c r="V611" s="66"/>
      <c r="W611" s="66"/>
      <c r="X611" s="66"/>
      <c r="Y611" s="66"/>
    </row>
    <row r="612" spans="1:25" x14ac:dyDescent="0.2">
      <c r="A612" s="75" t="s">
        <v>19</v>
      </c>
      <c r="B612" s="66" t="s">
        <v>12</v>
      </c>
      <c r="C612" s="66" t="s">
        <v>26</v>
      </c>
      <c r="D612" s="66" t="s">
        <v>315</v>
      </c>
      <c r="E612" s="87">
        <f t="array" ref="E612">IFERROR(INDEX(DATA!$N$133:$N$368,MATCH(1,(DATA!$D$133:$D$368=B612)*(DATA!$E$133:$E$368=D612),0)),"n/a")</f>
        <v>2.08</v>
      </c>
      <c r="F612" s="77">
        <f t="array" ref="F612">IFERROR(INDEX(DATA!$O$133:$O$368,MATCH(1,(DATA!$D$133:$D$368=B612)*(DATA!$E$133:$E$368=D612),0)),"n/a")</f>
        <v>5.2999999999999999E-2</v>
      </c>
      <c r="G612" s="87">
        <f t="array" ref="G612">IFERROR(INDEX(DATA!$X$133:$X$368,MATCH(1,(DATA!$D$133:$D$368=B612)*(DATA!$E$133:$E$368=D612),0)),"n/a")</f>
        <v>2.08</v>
      </c>
      <c r="H612" s="77">
        <f t="array" ref="H612">IFERROR(INDEX(DATA!$Y$133:$Y$368,MATCH(1,(DATA!$D$133:$D$368=B612)*(DATA!$E$133:$E$368=D612),0)),"n/a")</f>
        <v>0.03</v>
      </c>
      <c r="I612" s="87">
        <f t="array" ref="I612">IFERROR(INDEX(DATA!$AH$133:$AH$368,MATCH(1,(DATA!$D$133:$D$368=B612)*(DATA!$E$133:$E$368=D612),0)),"n/a")</f>
        <v>2.0299999999999998</v>
      </c>
      <c r="J612" s="77">
        <f t="array" ref="J612">IFERROR(INDEX(DATA!$AI$133:$AI$368,MATCH(1,(DATA!$D$133:$D$368=B612)*(DATA!$E$133:$E$368=D612),0)),"n/a")</f>
        <v>2.1999999999999999E-2</v>
      </c>
      <c r="K612" s="87">
        <f t="array" ref="K612">IFERROR(INDEX(DATA!$AR$133:$AR$368,MATCH(1,(DATA!$D$133:$D$368=B612)*(DATA!$E$133:$E$368=D612),0)),"n/a")</f>
        <v>2</v>
      </c>
      <c r="L612" s="77">
        <f t="array" ref="L612">IFERROR(INDEX(DATA!$AS$133:$AS$368,MATCH(1,(DATA!$D$133:$D$368=B612)*(DATA!$E$133:$E$368=D612),0)),"n/a")</f>
        <v>-3.9E-2</v>
      </c>
      <c r="R612" s="66"/>
      <c r="S612" s="66"/>
      <c r="T612" s="66"/>
      <c r="U612" s="66"/>
      <c r="V612" s="66"/>
      <c r="W612" s="66"/>
      <c r="X612" s="66"/>
      <c r="Y612" s="66"/>
    </row>
    <row r="613" spans="1:25" x14ac:dyDescent="0.2">
      <c r="A613" s="75" t="s">
        <v>19</v>
      </c>
      <c r="B613" s="66" t="s">
        <v>12</v>
      </c>
      <c r="C613" s="66" t="s">
        <v>26</v>
      </c>
      <c r="D613" s="66" t="s">
        <v>316</v>
      </c>
      <c r="E613" s="87">
        <f t="array" ref="E613">IFERROR(INDEX(DATA!$N$133:$N$368,MATCH(1,(DATA!$D$133:$D$368=B613)*(DATA!$E$133:$E$368=D613),0)),"n/a")</f>
        <v>2.19</v>
      </c>
      <c r="F613" s="77">
        <f t="array" ref="F613">IFERROR(INDEX(DATA!$O$133:$O$368,MATCH(1,(DATA!$D$133:$D$368=B613)*(DATA!$E$133:$E$368=D613),0)),"n/a")</f>
        <v>-7.0000000000000001E-3</v>
      </c>
      <c r="G613" s="87">
        <f t="array" ref="G613">IFERROR(INDEX(DATA!$X$133:$X$368,MATCH(1,(DATA!$D$133:$D$368=B613)*(DATA!$E$133:$E$368=D613),0)),"n/a")</f>
        <v>2.2400000000000002</v>
      </c>
      <c r="H613" s="77">
        <f t="array" ref="H613">IFERROR(INDEX(DATA!$Y$133:$Y$368,MATCH(1,(DATA!$D$133:$D$368=B613)*(DATA!$E$133:$E$368=D613),0)),"n/a")</f>
        <v>1.4E-2</v>
      </c>
      <c r="I613" s="87">
        <f t="array" ref="I613">IFERROR(INDEX(DATA!$AH$133:$AH$368,MATCH(1,(DATA!$D$133:$D$368=B613)*(DATA!$E$133:$E$368=D613),0)),"n/a")</f>
        <v>2.23</v>
      </c>
      <c r="J613" s="77">
        <f t="array" ref="J613">IFERROR(INDEX(DATA!$AI$133:$AI$368,MATCH(1,(DATA!$D$133:$D$368=B613)*(DATA!$E$133:$E$368=D613),0)),"n/a")</f>
        <v>2.8000000000000001E-2</v>
      </c>
      <c r="K613" s="87">
        <f t="array" ref="K613">IFERROR(INDEX(DATA!$AR$133:$AR$368,MATCH(1,(DATA!$D$133:$D$368=B613)*(DATA!$E$133:$E$368=D613),0)),"n/a")</f>
        <v>2.2200000000000002</v>
      </c>
      <c r="L613" s="77">
        <f t="array" ref="L613">IFERROR(INDEX(DATA!$AS$133:$AS$368,MATCH(1,(DATA!$D$133:$D$368=B613)*(DATA!$E$133:$E$368=D613),0)),"n/a")</f>
        <v>2.5999999999999999E-2</v>
      </c>
      <c r="R613" s="66"/>
      <c r="S613" s="66"/>
      <c r="T613" s="66"/>
      <c r="U613" s="66"/>
      <c r="V613" s="66"/>
      <c r="W613" s="66"/>
      <c r="X613" s="66"/>
      <c r="Y613" s="66"/>
    </row>
    <row r="614" spans="1:25" x14ac:dyDescent="0.2">
      <c r="A614" s="75" t="s">
        <v>19</v>
      </c>
      <c r="B614" s="66" t="s">
        <v>12</v>
      </c>
      <c r="C614" s="66" t="s">
        <v>26</v>
      </c>
      <c r="D614" s="66" t="s">
        <v>317</v>
      </c>
      <c r="E614" s="87">
        <f t="array" ref="E614">IFERROR(INDEX(DATA!$N$133:$N$368,MATCH(1,(DATA!$D$133:$D$368=B614)*(DATA!$E$133:$E$368=D614),0)),"n/a")</f>
        <v>2.23</v>
      </c>
      <c r="F614" s="77">
        <f t="array" ref="F614">IFERROR(INDEX(DATA!$O$133:$O$368,MATCH(1,(DATA!$D$133:$D$368=B614)*(DATA!$E$133:$E$368=D614),0)),"n/a")</f>
        <v>0.20899999999999999</v>
      </c>
      <c r="G614" s="87">
        <f t="array" ref="G614">IFERROR(INDEX(DATA!$X$133:$X$368,MATCH(1,(DATA!$D$133:$D$368=B614)*(DATA!$E$133:$E$368=D614),0)),"n/a")</f>
        <v>2.33</v>
      </c>
      <c r="H614" s="77">
        <f t="array" ref="H614">IFERROR(INDEX(DATA!$Y$133:$Y$368,MATCH(1,(DATA!$D$133:$D$368=B614)*(DATA!$E$133:$E$368=D614),0)),"n/a")</f>
        <v>1.6E-2</v>
      </c>
      <c r="I614" s="87">
        <f t="array" ref="I614">IFERROR(INDEX(DATA!$AH$133:$AH$368,MATCH(1,(DATA!$D$133:$D$368=B614)*(DATA!$E$133:$E$368=D614),0)),"n/a")</f>
        <v>2.25</v>
      </c>
      <c r="J614" s="77">
        <f t="array" ref="J614">IFERROR(INDEX(DATA!$AI$133:$AI$368,MATCH(1,(DATA!$D$133:$D$368=B614)*(DATA!$E$133:$E$368=D614),0)),"n/a")</f>
        <v>-0.02</v>
      </c>
      <c r="K614" s="87">
        <f t="array" ref="K614">IFERROR(INDEX(DATA!$AR$133:$AR$368,MATCH(1,(DATA!$D$133:$D$368=B614)*(DATA!$E$133:$E$368=D614),0)),"n/a")</f>
        <v>2.31</v>
      </c>
      <c r="L614" s="77">
        <f t="array" ref="L614">IFERROR(INDEX(DATA!$AS$133:$AS$368,MATCH(1,(DATA!$D$133:$D$368=B614)*(DATA!$E$133:$E$368=D614),0)),"n/a")</f>
        <v>1.9E-2</v>
      </c>
      <c r="R614" s="66"/>
      <c r="S614" s="66"/>
      <c r="T614" s="66"/>
      <c r="U614" s="66"/>
      <c r="V614" s="66"/>
      <c r="W614" s="66"/>
      <c r="X614" s="66"/>
      <c r="Y614" s="66"/>
    </row>
    <row r="615" spans="1:25" x14ac:dyDescent="0.2">
      <c r="A615" s="75" t="s">
        <v>19</v>
      </c>
      <c r="B615" s="66" t="s">
        <v>12</v>
      </c>
      <c r="C615" s="66" t="s">
        <v>26</v>
      </c>
      <c r="D615" s="66" t="s">
        <v>318</v>
      </c>
      <c r="E615" s="87">
        <f t="array" ref="E615">IFERROR(INDEX(DATA!$N$133:$N$368,MATCH(1,(DATA!$D$133:$D$368=B615)*(DATA!$E$133:$E$368=D615),0)),"n/a")</f>
        <v>2.27</v>
      </c>
      <c r="F615" s="77">
        <f t="array" ref="F615">IFERROR(INDEX(DATA!$O$133:$O$368,MATCH(1,(DATA!$D$133:$D$368=B615)*(DATA!$E$133:$E$368=D615),0)),"n/a")</f>
        <v>5.0999999999999997E-2</v>
      </c>
      <c r="G615" s="87">
        <f t="array" ref="G615">IFERROR(INDEX(DATA!$X$133:$X$368,MATCH(1,(DATA!$D$133:$D$368=B615)*(DATA!$E$133:$E$368=D615),0)),"n/a")</f>
        <v>2.2999999999999998</v>
      </c>
      <c r="H615" s="77">
        <f t="array" ref="H615">IFERROR(INDEX(DATA!$Y$133:$Y$368,MATCH(1,(DATA!$D$133:$D$368=B615)*(DATA!$E$133:$E$368=D615),0)),"n/a")</f>
        <v>1.2E-2</v>
      </c>
      <c r="I615" s="87">
        <f t="array" ref="I615">IFERROR(INDEX(DATA!$AH$133:$AH$368,MATCH(1,(DATA!$D$133:$D$368=B615)*(DATA!$E$133:$E$368=D615),0)),"n/a")</f>
        <v>2.29</v>
      </c>
      <c r="J615" s="77">
        <f t="array" ref="J615">IFERROR(INDEX(DATA!$AI$133:$AI$368,MATCH(1,(DATA!$D$133:$D$368=B615)*(DATA!$E$133:$E$368=D615),0)),"n/a")</f>
        <v>1.7000000000000001E-2</v>
      </c>
      <c r="K615" s="87">
        <f t="array" ref="K615">IFERROR(INDEX(DATA!$AR$133:$AR$368,MATCH(1,(DATA!$D$133:$D$368=B615)*(DATA!$E$133:$E$368=D615),0)),"n/a")</f>
        <v>2.27</v>
      </c>
      <c r="L615" s="77">
        <f t="array" ref="L615">IFERROR(INDEX(DATA!$AS$133:$AS$368,MATCH(1,(DATA!$D$133:$D$368=B615)*(DATA!$E$133:$E$368=D615),0)),"n/a")</f>
        <v>1.6E-2</v>
      </c>
      <c r="R615" s="66"/>
      <c r="S615" s="66"/>
      <c r="T615" s="66"/>
      <c r="U615" s="66"/>
      <c r="V615" s="66"/>
      <c r="W615" s="66"/>
      <c r="X615" s="66"/>
      <c r="Y615" s="66"/>
    </row>
    <row r="616" spans="1:25" x14ac:dyDescent="0.2">
      <c r="A616" s="75" t="s">
        <v>19</v>
      </c>
      <c r="B616" s="66" t="s">
        <v>12</v>
      </c>
      <c r="C616" s="66" t="s">
        <v>26</v>
      </c>
      <c r="D616" s="66" t="s">
        <v>344</v>
      </c>
      <c r="E616" s="87">
        <f t="array" ref="E616">IFERROR(INDEX(DATA!$N$133:$N$368,MATCH(1,(DATA!$D$133:$D$368=B616)*(DATA!$E$133:$E$368=D616),0)),"n/a")</f>
        <v>2.13</v>
      </c>
      <c r="F616" s="77">
        <f t="array" ref="F616">IFERROR(INDEX(DATA!$O$133:$O$368,MATCH(1,(DATA!$D$133:$D$368=B616)*(DATA!$E$133:$E$368=D616),0)),"n/a")</f>
        <v>-1.2E-2</v>
      </c>
      <c r="G616" s="87">
        <f t="array" ref="G616">IFERROR(INDEX(DATA!$X$133:$X$368,MATCH(1,(DATA!$D$133:$D$368=B616)*(DATA!$E$133:$E$368=D616),0)),"n/a")</f>
        <v>2.2000000000000002</v>
      </c>
      <c r="H616" s="77">
        <f t="array" ref="H616">IFERROR(INDEX(DATA!$Y$133:$Y$368,MATCH(1,(DATA!$D$133:$D$368=B616)*(DATA!$E$133:$E$368=D616),0)),"n/a")</f>
        <v>1.4999999999999999E-2</v>
      </c>
      <c r="I616" s="87">
        <f t="array" ref="I616">IFERROR(INDEX(DATA!$AH$133:$AH$368,MATCH(1,(DATA!$D$133:$D$368=B616)*(DATA!$E$133:$E$368=D616),0)),"n/a")</f>
        <v>2.17</v>
      </c>
      <c r="J616" s="77">
        <f t="array" ref="J616">IFERROR(INDEX(DATA!$AI$133:$AI$368,MATCH(1,(DATA!$D$133:$D$368=B616)*(DATA!$E$133:$E$368=D616),0)),"n/a")</f>
        <v>3.5999999999999997E-2</v>
      </c>
      <c r="K616" s="87">
        <f t="array" ref="K616">IFERROR(INDEX(DATA!$AR$133:$AR$368,MATCH(1,(DATA!$D$133:$D$368=B616)*(DATA!$E$133:$E$368=D616),0)),"n/a")</f>
        <v>2.16</v>
      </c>
      <c r="L616" s="77">
        <f t="array" ref="L616">IFERROR(INDEX(DATA!$AS$133:$AS$368,MATCH(1,(DATA!$D$133:$D$368=B616)*(DATA!$E$133:$E$368=D616),0)),"n/a")</f>
        <v>4.4999999999999998E-2</v>
      </c>
      <c r="R616" s="66"/>
      <c r="S616" s="66"/>
      <c r="T616" s="66"/>
      <c r="U616" s="66"/>
      <c r="V616" s="66"/>
      <c r="W616" s="66"/>
      <c r="X616" s="66"/>
      <c r="Y616" s="66"/>
    </row>
    <row r="617" spans="1:25" x14ac:dyDescent="0.2">
      <c r="A617" s="75" t="s">
        <v>19</v>
      </c>
      <c r="B617" s="66" t="s">
        <v>12</v>
      </c>
      <c r="C617" s="66" t="s">
        <v>26</v>
      </c>
      <c r="D617" s="66" t="s">
        <v>345</v>
      </c>
      <c r="E617" s="87">
        <f t="array" ref="E617">IFERROR(INDEX(DATA!$N$133:$N$368,MATCH(1,(DATA!$D$133:$D$368=B617)*(DATA!$E$133:$E$368=D617),0)),"n/a")</f>
        <v>2.33</v>
      </c>
      <c r="F617" s="77">
        <f t="array" ref="F617">IFERROR(INDEX(DATA!$O$133:$O$368,MATCH(1,(DATA!$D$133:$D$368=B617)*(DATA!$E$133:$E$368=D617),0)),"n/a")</f>
        <v>3.5999999999999997E-2</v>
      </c>
      <c r="G617" s="87">
        <f t="array" ref="G617">IFERROR(INDEX(DATA!$X$133:$X$368,MATCH(1,(DATA!$D$133:$D$368=B617)*(DATA!$E$133:$E$368=D617),0)),"n/a")</f>
        <v>2.33</v>
      </c>
      <c r="H617" s="77">
        <f t="array" ref="H617">IFERROR(INDEX(DATA!$Y$133:$Y$368,MATCH(1,(DATA!$D$133:$D$368=B617)*(DATA!$E$133:$E$368=D617),0)),"n/a")</f>
        <v>2.1000000000000001E-2</v>
      </c>
      <c r="I617" s="87">
        <f t="array" ref="I617">IFERROR(INDEX(DATA!$AH$133:$AH$368,MATCH(1,(DATA!$D$133:$D$368=B617)*(DATA!$E$133:$E$368=D617),0)),"n/a")</f>
        <v>2.31</v>
      </c>
      <c r="J617" s="77">
        <f t="array" ref="J617">IFERROR(INDEX(DATA!$AI$133:$AI$368,MATCH(1,(DATA!$D$133:$D$368=B617)*(DATA!$E$133:$E$368=D617),0)),"n/a")</f>
        <v>1.9E-2</v>
      </c>
      <c r="K617" s="87">
        <f t="array" ref="K617">IFERROR(INDEX(DATA!$AR$133:$AR$368,MATCH(1,(DATA!$D$133:$D$368=B617)*(DATA!$E$133:$E$368=D617),0)),"n/a")</f>
        <v>2.27</v>
      </c>
      <c r="L617" s="77">
        <f t="array" ref="L617">IFERROR(INDEX(DATA!$AS$133:$AS$368,MATCH(1,(DATA!$D$133:$D$368=B617)*(DATA!$E$133:$E$368=D617),0)),"n/a")</f>
        <v>5.0000000000000001E-3</v>
      </c>
      <c r="R617" s="66"/>
      <c r="S617" s="66"/>
      <c r="T617" s="66"/>
      <c r="U617" s="66"/>
      <c r="V617" s="66"/>
      <c r="W617" s="66"/>
      <c r="X617" s="66"/>
      <c r="Y617" s="66"/>
    </row>
    <row r="618" spans="1:25" x14ac:dyDescent="0.2">
      <c r="A618" s="75"/>
      <c r="E618" s="80"/>
      <c r="F618" s="77"/>
      <c r="G618" s="81"/>
      <c r="H618" s="77"/>
      <c r="I618" s="81"/>
      <c r="J618" s="82"/>
      <c r="K618" s="81"/>
      <c r="L618" s="77"/>
      <c r="R618" s="66"/>
      <c r="S618" s="66"/>
      <c r="T618" s="66"/>
      <c r="U618" s="66"/>
      <c r="V618" s="66"/>
      <c r="W618" s="66"/>
      <c r="X618" s="66"/>
      <c r="Y618" s="66"/>
    </row>
    <row r="619" spans="1:25" x14ac:dyDescent="0.2">
      <c r="A619" s="75" t="s">
        <v>19</v>
      </c>
      <c r="B619" s="66" t="s">
        <v>11</v>
      </c>
      <c r="C619" s="66" t="s">
        <v>0</v>
      </c>
      <c r="D619" s="66" t="s">
        <v>271</v>
      </c>
      <c r="E619" s="76">
        <f t="array" ref="E619">IFERROR(INDEX(DATA!$F$133:$F$368,MATCH(1,(DATA!$D$133:$D$368=B619)*(DATA!$E$133:$E$368=D619),0)),"n/a")</f>
        <v>189681</v>
      </c>
      <c r="F619" s="77">
        <f t="array" ref="F619">IFERROR(INDEX(DATA!$G$133:$G$368,MATCH(1,(DATA!$D$133:$D$368=B619)*(DATA!$E$133:$E$368=D619),0)),"n/a")</f>
        <v>0.29099999999999998</v>
      </c>
      <c r="G619" s="76">
        <f t="array" ref="G619">IFERROR(INDEX(DATA!$P$133:$P$368,MATCH(1,(DATA!$D$133:$D$368=B619)*(DATA!$E$133:$E$368=D619),0)),"n/a")</f>
        <v>498675</v>
      </c>
      <c r="H619" s="77">
        <f t="array" ref="H619">IFERROR(INDEX(DATA!$Q$133:$Q$368,MATCH(1,(DATA!$D$133:$D$368=B619)*(DATA!$E$133:$E$368=D619),0)),"n/a")</f>
        <v>0.122</v>
      </c>
      <c r="I619" s="76">
        <f t="array" ref="I619">IFERROR(INDEX(DATA!$Z$133:$Z$368,MATCH(1,(DATA!$D$133:$D$368=B619)*(DATA!$E$133:$E$368=D619),0)),"n/a")</f>
        <v>922645</v>
      </c>
      <c r="J619" s="77">
        <f t="array" ref="J619">IFERROR(INDEX(DATA!$AA$133:$AA$368,MATCH(1,(DATA!$D$133:$D$368=B619)*(DATA!$E$133:$E$368=D619),0)),"n/a")</f>
        <v>0.08</v>
      </c>
      <c r="K619" s="76">
        <f t="array" ref="K619">IFERROR(INDEX(DATA!$AJ$133:$AJ$368,MATCH(1,(DATA!$D$133:$D$368=B619)*(DATA!$E$133:$E$368=D619),0)),"n/a")</f>
        <v>1854958</v>
      </c>
      <c r="L619" s="77">
        <f t="array" ref="L619">IFERROR(INDEX(DATA!$AK$133:$AK$368,MATCH(1,(DATA!$D$133:$D$368=B619)*(DATA!$E$133:$E$368=D619),0)),"n/a")</f>
        <v>5.2999999999999999E-2</v>
      </c>
      <c r="R619" s="66"/>
      <c r="S619" s="66"/>
      <c r="T619" s="66"/>
      <c r="U619" s="66"/>
      <c r="V619" s="66"/>
      <c r="W619" s="66"/>
      <c r="X619" s="66"/>
      <c r="Y619" s="66"/>
    </row>
    <row r="620" spans="1:25" x14ac:dyDescent="0.2">
      <c r="A620" s="75" t="s">
        <v>19</v>
      </c>
      <c r="B620" s="66" t="s">
        <v>11</v>
      </c>
      <c r="C620" s="66" t="s">
        <v>0</v>
      </c>
      <c r="D620" s="66" t="s">
        <v>272</v>
      </c>
      <c r="E620" s="76">
        <f t="array" ref="E620">IFERROR(INDEX(DATA!$F$133:$F$368,MATCH(1,(DATA!$D$133:$D$368=B620)*(DATA!$E$133:$E$368=D620),0)),"n/a")</f>
        <v>533226</v>
      </c>
      <c r="F620" s="77">
        <f t="array" ref="F620">IFERROR(INDEX(DATA!$G$133:$G$368,MATCH(1,(DATA!$D$133:$D$368=B620)*(DATA!$E$133:$E$368=D620),0)),"n/a")</f>
        <v>0.2</v>
      </c>
      <c r="G620" s="76">
        <f t="array" ref="G620">IFERROR(INDEX(DATA!$P$133:$P$368,MATCH(1,(DATA!$D$133:$D$368=B620)*(DATA!$E$133:$E$368=D620),0)),"n/a")</f>
        <v>1516046</v>
      </c>
      <c r="H620" s="77">
        <f t="array" ref="H620">IFERROR(INDEX(DATA!$Q$133:$Q$368,MATCH(1,(DATA!$D$133:$D$368=B620)*(DATA!$E$133:$E$368=D620),0)),"n/a")</f>
        <v>0.16400000000000001</v>
      </c>
      <c r="I620" s="76">
        <f t="array" ref="I620">IFERROR(INDEX(DATA!$Z$133:$Z$368,MATCH(1,(DATA!$D$133:$D$368=B620)*(DATA!$E$133:$E$368=D620),0)),"n/a")</f>
        <v>2942635</v>
      </c>
      <c r="J620" s="77">
        <f t="array" ref="J620">IFERROR(INDEX(DATA!$AA$133:$AA$368,MATCH(1,(DATA!$D$133:$D$368=B620)*(DATA!$E$133:$E$368=D620),0)),"n/a")</f>
        <v>0.14499999999999999</v>
      </c>
      <c r="K620" s="76">
        <f t="array" ref="K620">IFERROR(INDEX(DATA!$AJ$133:$AJ$368,MATCH(1,(DATA!$D$133:$D$368=B620)*(DATA!$E$133:$E$368=D620),0)),"n/a")</f>
        <v>5843716</v>
      </c>
      <c r="L620" s="77">
        <f t="array" ref="L620">IFERROR(INDEX(DATA!$AK$133:$AK$368,MATCH(1,(DATA!$D$133:$D$368=B620)*(DATA!$E$133:$E$368=D620),0)),"n/a")</f>
        <v>0.17</v>
      </c>
      <c r="R620" s="66"/>
      <c r="S620" s="66"/>
      <c r="T620" s="66"/>
      <c r="U620" s="66"/>
      <c r="V620" s="66"/>
      <c r="W620" s="66"/>
      <c r="X620" s="66"/>
      <c r="Y620" s="66"/>
    </row>
    <row r="621" spans="1:25" x14ac:dyDescent="0.2">
      <c r="A621" s="75" t="s">
        <v>19</v>
      </c>
      <c r="B621" s="66" t="s">
        <v>11</v>
      </c>
      <c r="C621" s="66" t="s">
        <v>0</v>
      </c>
      <c r="D621" s="66" t="s">
        <v>273</v>
      </c>
      <c r="E621" s="76">
        <f t="array" ref="E621">IFERROR(INDEX(DATA!$F$133:$F$368,MATCH(1,(DATA!$D$133:$D$368=B621)*(DATA!$E$133:$E$368=D621),0)),"n/a")</f>
        <v>878448</v>
      </c>
      <c r="F621" s="77">
        <f t="array" ref="F621">IFERROR(INDEX(DATA!$G$133:$G$368,MATCH(1,(DATA!$D$133:$D$368=B621)*(DATA!$E$133:$E$368=D621),0)),"n/a")</f>
        <v>0.157</v>
      </c>
      <c r="G621" s="76">
        <f t="array" ref="G621">IFERROR(INDEX(DATA!$P$133:$P$368,MATCH(1,(DATA!$D$133:$D$368=B621)*(DATA!$E$133:$E$368=D621),0)),"n/a")</f>
        <v>2602662</v>
      </c>
      <c r="H621" s="77">
        <f t="array" ref="H621">IFERROR(INDEX(DATA!$Q$133:$Q$368,MATCH(1,(DATA!$D$133:$D$368=B621)*(DATA!$E$133:$E$368=D621),0)),"n/a")</f>
        <v>9.7000000000000003E-2</v>
      </c>
      <c r="I621" s="76">
        <f t="array" ref="I621">IFERROR(INDEX(DATA!$Z$133:$Z$368,MATCH(1,(DATA!$D$133:$D$368=B621)*(DATA!$E$133:$E$368=D621),0)),"n/a")</f>
        <v>4946927</v>
      </c>
      <c r="J621" s="77">
        <f t="array" ref="J621">IFERROR(INDEX(DATA!$AA$133:$AA$368,MATCH(1,(DATA!$D$133:$D$368=B621)*(DATA!$E$133:$E$368=D621),0)),"n/a")</f>
        <v>6.7000000000000004E-2</v>
      </c>
      <c r="K621" s="76">
        <f t="array" ref="K621">IFERROR(INDEX(DATA!$AJ$133:$AJ$368,MATCH(1,(DATA!$D$133:$D$368=B621)*(DATA!$E$133:$E$368=D621),0)),"n/a")</f>
        <v>9465942</v>
      </c>
      <c r="L621" s="77">
        <f t="array" ref="L621">IFERROR(INDEX(DATA!$AK$133:$AK$368,MATCH(1,(DATA!$D$133:$D$368=B621)*(DATA!$E$133:$E$368=D621),0)),"n/a")</f>
        <v>2.8000000000000001E-2</v>
      </c>
      <c r="R621" s="66"/>
      <c r="S621" s="66"/>
      <c r="T621" s="66"/>
      <c r="U621" s="66"/>
      <c r="V621" s="66"/>
      <c r="W621" s="66"/>
      <c r="X621" s="66"/>
      <c r="Y621" s="66"/>
    </row>
    <row r="622" spans="1:25" x14ac:dyDescent="0.2">
      <c r="A622" s="75" t="s">
        <v>19</v>
      </c>
      <c r="B622" s="66" t="s">
        <v>11</v>
      </c>
      <c r="C622" s="66" t="s">
        <v>0</v>
      </c>
      <c r="D622" s="66" t="s">
        <v>274</v>
      </c>
      <c r="E622" s="76">
        <f t="array" ref="E622">IFERROR(INDEX(DATA!$F$133:$F$368,MATCH(1,(DATA!$D$133:$D$368=B622)*(DATA!$E$133:$E$368=D622),0)),"n/a")</f>
        <v>354852</v>
      </c>
      <c r="F622" s="77">
        <f t="array" ref="F622">IFERROR(INDEX(DATA!$G$133:$G$368,MATCH(1,(DATA!$D$133:$D$368=B622)*(DATA!$E$133:$E$368=D622),0)),"n/a")</f>
        <v>0.13400000000000001</v>
      </c>
      <c r="G622" s="76">
        <f t="array" ref="G622">IFERROR(INDEX(DATA!$P$133:$P$368,MATCH(1,(DATA!$D$133:$D$368=B622)*(DATA!$E$133:$E$368=D622),0)),"n/a")</f>
        <v>969662</v>
      </c>
      <c r="H622" s="77">
        <f t="array" ref="H622">IFERROR(INDEX(DATA!$Q$133:$Q$368,MATCH(1,(DATA!$D$133:$D$368=B622)*(DATA!$E$133:$E$368=D622),0)),"n/a")</f>
        <v>0.127</v>
      </c>
      <c r="I622" s="76">
        <f t="array" ref="I622">IFERROR(INDEX(DATA!$Z$133:$Z$368,MATCH(1,(DATA!$D$133:$D$368=B622)*(DATA!$E$133:$E$368=D622),0)),"n/a")</f>
        <v>1894080</v>
      </c>
      <c r="J622" s="77">
        <f t="array" ref="J622">IFERROR(INDEX(DATA!$AA$133:$AA$368,MATCH(1,(DATA!$D$133:$D$368=B622)*(DATA!$E$133:$E$368=D622),0)),"n/a")</f>
        <v>0.109</v>
      </c>
      <c r="K622" s="76">
        <f t="array" ref="K622">IFERROR(INDEX(DATA!$AJ$133:$AJ$368,MATCH(1,(DATA!$D$133:$D$368=B622)*(DATA!$E$133:$E$368=D622),0)),"n/a")</f>
        <v>3881571</v>
      </c>
      <c r="L622" s="77">
        <f t="array" ref="L622">IFERROR(INDEX(DATA!$AK$133:$AK$368,MATCH(1,(DATA!$D$133:$D$368=B622)*(DATA!$E$133:$E$368=D622),0)),"n/a")</f>
        <v>0.154</v>
      </c>
      <c r="R622" s="66"/>
      <c r="S622" s="66"/>
      <c r="T622" s="66"/>
      <c r="U622" s="66"/>
      <c r="V622" s="66"/>
      <c r="W622" s="66"/>
      <c r="X622" s="66"/>
      <c r="Y622" s="66"/>
    </row>
    <row r="623" spans="1:25" x14ac:dyDescent="0.2">
      <c r="A623" s="75" t="s">
        <v>19</v>
      </c>
      <c r="B623" s="66" t="s">
        <v>11</v>
      </c>
      <c r="C623" s="66" t="s">
        <v>0</v>
      </c>
      <c r="D623" s="66" t="s">
        <v>275</v>
      </c>
      <c r="E623" s="76">
        <f t="array" ref="E623">IFERROR(INDEX(DATA!$F$133:$F$368,MATCH(1,(DATA!$D$133:$D$368=B623)*(DATA!$E$133:$E$368=D623),0)),"n/a")</f>
        <v>743122</v>
      </c>
      <c r="F623" s="77">
        <f t="array" ref="F623">IFERROR(INDEX(DATA!$G$133:$G$368,MATCH(1,(DATA!$D$133:$D$368=B623)*(DATA!$E$133:$E$368=D623),0)),"n/a")</f>
        <v>7.0000000000000007E-2</v>
      </c>
      <c r="G623" s="76">
        <f t="array" ref="G623">IFERROR(INDEX(DATA!$P$133:$P$368,MATCH(1,(DATA!$D$133:$D$368=B623)*(DATA!$E$133:$E$368=D623),0)),"n/a")</f>
        <v>2249064</v>
      </c>
      <c r="H623" s="77">
        <f t="array" ref="H623">IFERROR(INDEX(DATA!$Q$133:$Q$368,MATCH(1,(DATA!$D$133:$D$368=B623)*(DATA!$E$133:$E$368=D623),0)),"n/a")</f>
        <v>2.8000000000000001E-2</v>
      </c>
      <c r="I623" s="76">
        <f t="array" ref="I623">IFERROR(INDEX(DATA!$Z$133:$Z$368,MATCH(1,(DATA!$D$133:$D$368=B623)*(DATA!$E$133:$E$368=D623),0)),"n/a")</f>
        <v>4233904</v>
      </c>
      <c r="J623" s="77">
        <f t="array" ref="J623">IFERROR(INDEX(DATA!$AA$133:$AA$368,MATCH(1,(DATA!$D$133:$D$368=B623)*(DATA!$E$133:$E$368=D623),0)),"n/a")</f>
        <v>4.0000000000000001E-3</v>
      </c>
      <c r="K623" s="76">
        <f t="array" ref="K623">IFERROR(INDEX(DATA!$AJ$133:$AJ$368,MATCH(1,(DATA!$D$133:$D$368=B623)*(DATA!$E$133:$E$368=D623),0)),"n/a")</f>
        <v>8243211</v>
      </c>
      <c r="L623" s="77">
        <f t="array" ref="L623">IFERROR(INDEX(DATA!$AK$133:$AK$368,MATCH(1,(DATA!$D$133:$D$368=B623)*(DATA!$E$133:$E$368=D623),0)),"n/a")</f>
        <v>5.0000000000000001E-3</v>
      </c>
      <c r="R623" s="66"/>
      <c r="S623" s="66"/>
      <c r="T623" s="66"/>
      <c r="U623" s="66"/>
      <c r="V623" s="66"/>
      <c r="W623" s="66"/>
      <c r="X623" s="66"/>
      <c r="Y623" s="66"/>
    </row>
    <row r="624" spans="1:25" x14ac:dyDescent="0.2">
      <c r="A624" s="75" t="s">
        <v>19</v>
      </c>
      <c r="B624" s="66" t="s">
        <v>11</v>
      </c>
      <c r="C624" s="66" t="s">
        <v>0</v>
      </c>
      <c r="D624" s="66" t="s">
        <v>276</v>
      </c>
      <c r="E624" s="76">
        <f t="array" ref="E624">IFERROR(INDEX(DATA!$F$133:$F$368,MATCH(1,(DATA!$D$133:$D$368=B624)*(DATA!$E$133:$E$368=D624),0)),"n/a")</f>
        <v>345308</v>
      </c>
      <c r="F624" s="77">
        <f t="array" ref="F624">IFERROR(INDEX(DATA!$G$133:$G$368,MATCH(1,(DATA!$D$133:$D$368=B624)*(DATA!$E$133:$E$368=D624),0)),"n/a")</f>
        <v>-2.8000000000000001E-2</v>
      </c>
      <c r="G624" s="76">
        <f t="array" ref="G624">IFERROR(INDEX(DATA!$P$133:$P$368,MATCH(1,(DATA!$D$133:$D$368=B624)*(DATA!$E$133:$E$368=D624),0)),"n/a")</f>
        <v>1047129</v>
      </c>
      <c r="H624" s="77">
        <f t="array" ref="H624">IFERROR(INDEX(DATA!$Q$133:$Q$368,MATCH(1,(DATA!$D$133:$D$368=B624)*(DATA!$E$133:$E$368=D624),0)),"n/a")</f>
        <v>-1.2E-2</v>
      </c>
      <c r="I624" s="76">
        <f t="array" ref="I624">IFERROR(INDEX(DATA!$Z$133:$Z$368,MATCH(1,(DATA!$D$133:$D$368=B624)*(DATA!$E$133:$E$368=D624),0)),"n/a")</f>
        <v>2008438</v>
      </c>
      <c r="J624" s="77">
        <f t="array" ref="J624">IFERROR(INDEX(DATA!$AA$133:$AA$368,MATCH(1,(DATA!$D$133:$D$368=B624)*(DATA!$E$133:$E$368=D624),0)),"n/a")</f>
        <v>-4.9000000000000002E-2</v>
      </c>
      <c r="K624" s="76">
        <f t="array" ref="K624">IFERROR(INDEX(DATA!$AJ$133:$AJ$368,MATCH(1,(DATA!$D$133:$D$368=B624)*(DATA!$E$133:$E$368=D624),0)),"n/a")</f>
        <v>4182949</v>
      </c>
      <c r="L624" s="77">
        <f t="array" ref="L624">IFERROR(INDEX(DATA!$AK$133:$AK$368,MATCH(1,(DATA!$D$133:$D$368=B624)*(DATA!$E$133:$E$368=D624),0)),"n/a")</f>
        <v>-4.2000000000000003E-2</v>
      </c>
      <c r="R624" s="66"/>
      <c r="S624" s="66"/>
      <c r="T624" s="66"/>
      <c r="U624" s="66"/>
      <c r="V624" s="66"/>
      <c r="W624" s="66"/>
      <c r="X624" s="66"/>
      <c r="Y624" s="66"/>
    </row>
    <row r="625" spans="1:25" x14ac:dyDescent="0.2">
      <c r="A625" s="75" t="s">
        <v>19</v>
      </c>
      <c r="B625" s="66" t="s">
        <v>11</v>
      </c>
      <c r="C625" s="66" t="s">
        <v>0</v>
      </c>
      <c r="D625" s="66" t="s">
        <v>277</v>
      </c>
      <c r="E625" s="76">
        <f t="array" ref="E625">IFERROR(INDEX(DATA!$F$133:$F$368,MATCH(1,(DATA!$D$133:$D$368=B625)*(DATA!$E$133:$E$368=D625),0)),"n/a")</f>
        <v>213322</v>
      </c>
      <c r="F625" s="77">
        <f t="array" ref="F625">IFERROR(INDEX(DATA!$G$133:$G$368,MATCH(1,(DATA!$D$133:$D$368=B625)*(DATA!$E$133:$E$368=D625),0)),"n/a")</f>
        <v>7.0999999999999994E-2</v>
      </c>
      <c r="G625" s="76">
        <f t="array" ref="G625">IFERROR(INDEX(DATA!$P$133:$P$368,MATCH(1,(DATA!$D$133:$D$368=B625)*(DATA!$E$133:$E$368=D625),0)),"n/a")</f>
        <v>628234</v>
      </c>
      <c r="H625" s="77">
        <f t="array" ref="H625">IFERROR(INDEX(DATA!$Q$133:$Q$368,MATCH(1,(DATA!$D$133:$D$368=B625)*(DATA!$E$133:$E$368=D625),0)),"n/a")</f>
        <v>0.158</v>
      </c>
      <c r="I625" s="76">
        <f t="array" ref="I625">IFERROR(INDEX(DATA!$Z$133:$Z$368,MATCH(1,(DATA!$D$133:$D$368=B625)*(DATA!$E$133:$E$368=D625),0)),"n/a")</f>
        <v>1171237</v>
      </c>
      <c r="J625" s="77">
        <f t="array" ref="J625">IFERROR(INDEX(DATA!$AA$133:$AA$368,MATCH(1,(DATA!$D$133:$D$368=B625)*(DATA!$E$133:$E$368=D625),0)),"n/a")</f>
        <v>0.11</v>
      </c>
      <c r="K625" s="76">
        <f t="array" ref="K625">IFERROR(INDEX(DATA!$AJ$133:$AJ$368,MATCH(1,(DATA!$D$133:$D$368=B625)*(DATA!$E$133:$E$368=D625),0)),"n/a")</f>
        <v>2306406</v>
      </c>
      <c r="L625" s="77">
        <f t="array" ref="L625">IFERROR(INDEX(DATA!$AK$133:$AK$368,MATCH(1,(DATA!$D$133:$D$368=B625)*(DATA!$E$133:$E$368=D625),0)),"n/a")</f>
        <v>8.5000000000000006E-2</v>
      </c>
      <c r="R625" s="66"/>
      <c r="S625" s="66"/>
      <c r="T625" s="66"/>
      <c r="U625" s="66"/>
      <c r="V625" s="66"/>
      <c r="W625" s="66"/>
      <c r="X625" s="66"/>
      <c r="Y625" s="66"/>
    </row>
    <row r="626" spans="1:25" x14ac:dyDescent="0.2">
      <c r="A626" s="75" t="s">
        <v>19</v>
      </c>
      <c r="B626" s="66" t="s">
        <v>11</v>
      </c>
      <c r="C626" s="66" t="s">
        <v>0</v>
      </c>
      <c r="D626" s="66" t="s">
        <v>278</v>
      </c>
      <c r="E626" s="76">
        <f t="array" ref="E626">IFERROR(INDEX(DATA!$F$133:$F$368,MATCH(1,(DATA!$D$133:$D$368=B626)*(DATA!$E$133:$E$368=D626),0)),"n/a")</f>
        <v>544025</v>
      </c>
      <c r="F626" s="77">
        <f t="array" ref="F626">IFERROR(INDEX(DATA!$G$133:$G$368,MATCH(1,(DATA!$D$133:$D$368=B626)*(DATA!$E$133:$E$368=D626),0)),"n/a")</f>
        <v>0.11</v>
      </c>
      <c r="G626" s="76">
        <f t="array" ref="G626">IFERROR(INDEX(DATA!$P$133:$P$368,MATCH(1,(DATA!$D$133:$D$368=B626)*(DATA!$E$133:$E$368=D626),0)),"n/a")</f>
        <v>1594929</v>
      </c>
      <c r="H626" s="77">
        <f t="array" ref="H626">IFERROR(INDEX(DATA!$Q$133:$Q$368,MATCH(1,(DATA!$D$133:$D$368=B626)*(DATA!$E$133:$E$368=D626),0)),"n/a")</f>
        <v>6.7000000000000004E-2</v>
      </c>
      <c r="I626" s="76">
        <f t="array" ref="I626">IFERROR(INDEX(DATA!$Z$133:$Z$368,MATCH(1,(DATA!$D$133:$D$368=B626)*(DATA!$E$133:$E$368=D626),0)),"n/a")</f>
        <v>2978081</v>
      </c>
      <c r="J626" s="77">
        <f t="array" ref="J626">IFERROR(INDEX(DATA!$AA$133:$AA$368,MATCH(1,(DATA!$D$133:$D$368=B626)*(DATA!$E$133:$E$368=D626),0)),"n/a")</f>
        <v>6.6000000000000003E-2</v>
      </c>
      <c r="K626" s="76">
        <f t="array" ref="K626">IFERROR(INDEX(DATA!$AJ$133:$AJ$368,MATCH(1,(DATA!$D$133:$D$368=B626)*(DATA!$E$133:$E$368=D626),0)),"n/a")</f>
        <v>5969122</v>
      </c>
      <c r="L626" s="77">
        <f t="array" ref="L626">IFERROR(INDEX(DATA!$AK$133:$AK$368,MATCH(1,(DATA!$D$133:$D$368=B626)*(DATA!$E$133:$E$368=D626),0)),"n/a")</f>
        <v>0.109</v>
      </c>
      <c r="R626" s="66"/>
      <c r="S626" s="66"/>
      <c r="T626" s="66"/>
      <c r="U626" s="66"/>
      <c r="V626" s="66"/>
      <c r="W626" s="66"/>
      <c r="X626" s="66"/>
      <c r="Y626" s="66"/>
    </row>
    <row r="627" spans="1:25" x14ac:dyDescent="0.2">
      <c r="A627" s="75" t="s">
        <v>19</v>
      </c>
      <c r="B627" s="66" t="s">
        <v>11</v>
      </c>
      <c r="C627" s="66" t="s">
        <v>0</v>
      </c>
      <c r="D627" s="66" t="s">
        <v>279</v>
      </c>
      <c r="E627" s="76">
        <f t="array" ref="E627">IFERROR(INDEX(DATA!$F$133:$F$368,MATCH(1,(DATA!$D$133:$D$368=B627)*(DATA!$E$133:$E$368=D627),0)),"n/a")</f>
        <v>312286</v>
      </c>
      <c r="F627" s="77">
        <f t="array" ref="F627">IFERROR(INDEX(DATA!$G$133:$G$368,MATCH(1,(DATA!$D$133:$D$368=B627)*(DATA!$E$133:$E$368=D627),0)),"n/a")</f>
        <v>0.251</v>
      </c>
      <c r="G627" s="76">
        <f t="array" ref="G627">IFERROR(INDEX(DATA!$P$133:$P$368,MATCH(1,(DATA!$D$133:$D$368=B627)*(DATA!$E$133:$E$368=D627),0)),"n/a")</f>
        <v>878718</v>
      </c>
      <c r="H627" s="77">
        <f t="array" ref="H627">IFERROR(INDEX(DATA!$Q$133:$Q$368,MATCH(1,(DATA!$D$133:$D$368=B627)*(DATA!$E$133:$E$368=D627),0)),"n/a")</f>
        <v>0.22900000000000001</v>
      </c>
      <c r="I627" s="76">
        <f t="array" ref="I627">IFERROR(INDEX(DATA!$Z$133:$Z$368,MATCH(1,(DATA!$D$133:$D$368=B627)*(DATA!$E$133:$E$368=D627),0)),"n/a")</f>
        <v>1715290</v>
      </c>
      <c r="J627" s="77">
        <f t="array" ref="J627">IFERROR(INDEX(DATA!$AA$133:$AA$368,MATCH(1,(DATA!$D$133:$D$368=B627)*(DATA!$E$133:$E$368=D627),0)),"n/a")</f>
        <v>0.315</v>
      </c>
      <c r="K627" s="76">
        <f t="array" ref="K627">IFERROR(INDEX(DATA!$AJ$133:$AJ$368,MATCH(1,(DATA!$D$133:$D$368=B627)*(DATA!$E$133:$E$368=D627),0)),"n/a")</f>
        <v>3337315</v>
      </c>
      <c r="L627" s="77">
        <f t="array" ref="L627">IFERROR(INDEX(DATA!$AK$133:$AK$368,MATCH(1,(DATA!$D$133:$D$368=B627)*(DATA!$E$133:$E$368=D627),0)),"n/a")</f>
        <v>0.32400000000000001</v>
      </c>
      <c r="R627" s="66"/>
      <c r="S627" s="66"/>
      <c r="T627" s="66"/>
      <c r="U627" s="66"/>
      <c r="V627" s="66"/>
      <c r="W627" s="66"/>
      <c r="X627" s="66"/>
      <c r="Y627" s="66"/>
    </row>
    <row r="628" spans="1:25" x14ac:dyDescent="0.2">
      <c r="A628" s="75" t="s">
        <v>19</v>
      </c>
      <c r="B628" s="66" t="s">
        <v>11</v>
      </c>
      <c r="C628" s="66" t="s">
        <v>0</v>
      </c>
      <c r="D628" s="66" t="s">
        <v>280</v>
      </c>
      <c r="E628" s="76">
        <f t="array" ref="E628">IFERROR(INDEX(DATA!$F$133:$F$368,MATCH(1,(DATA!$D$133:$D$368=B628)*(DATA!$E$133:$E$368=D628),0)),"n/a")</f>
        <v>195415</v>
      </c>
      <c r="F628" s="77">
        <f t="array" ref="F628">IFERROR(INDEX(DATA!$G$133:$G$368,MATCH(1,(DATA!$D$133:$D$368=B628)*(DATA!$E$133:$E$368=D628),0)),"n/a")</f>
        <v>0.16200000000000001</v>
      </c>
      <c r="G628" s="76">
        <f t="array" ref="G628">IFERROR(INDEX(DATA!$P$133:$P$368,MATCH(1,(DATA!$D$133:$D$368=B628)*(DATA!$E$133:$E$368=D628),0)),"n/a")</f>
        <v>586825</v>
      </c>
      <c r="H628" s="77">
        <f t="array" ref="H628">IFERROR(INDEX(DATA!$Q$133:$Q$368,MATCH(1,(DATA!$D$133:$D$368=B628)*(DATA!$E$133:$E$368=D628),0)),"n/a")</f>
        <v>0.12</v>
      </c>
      <c r="I628" s="76">
        <f t="array" ref="I628">IFERROR(INDEX(DATA!$Z$133:$Z$368,MATCH(1,(DATA!$D$133:$D$368=B628)*(DATA!$E$133:$E$368=D628),0)),"n/a")</f>
        <v>1103841</v>
      </c>
      <c r="J628" s="77">
        <f t="array" ref="J628">IFERROR(INDEX(DATA!$AA$133:$AA$368,MATCH(1,(DATA!$D$133:$D$368=B628)*(DATA!$E$133:$E$368=D628),0)),"n/a")</f>
        <v>0.114</v>
      </c>
      <c r="K628" s="76">
        <f t="array" ref="K628">IFERROR(INDEX(DATA!$AJ$133:$AJ$368,MATCH(1,(DATA!$D$133:$D$368=B628)*(DATA!$E$133:$E$368=D628),0)),"n/a")</f>
        <v>2253663</v>
      </c>
      <c r="L628" s="77">
        <f t="array" ref="L628">IFERROR(INDEX(DATA!$AK$133:$AK$368,MATCH(1,(DATA!$D$133:$D$368=B628)*(DATA!$E$133:$E$368=D628),0)),"n/a")</f>
        <v>0.159</v>
      </c>
      <c r="R628" s="66"/>
      <c r="S628" s="66"/>
      <c r="T628" s="66"/>
      <c r="U628" s="66"/>
      <c r="V628" s="66"/>
      <c r="W628" s="66"/>
      <c r="X628" s="66"/>
      <c r="Y628" s="66"/>
    </row>
    <row r="629" spans="1:25" x14ac:dyDescent="0.2">
      <c r="A629" s="75" t="s">
        <v>19</v>
      </c>
      <c r="B629" s="66" t="s">
        <v>11</v>
      </c>
      <c r="C629" s="66" t="s">
        <v>0</v>
      </c>
      <c r="D629" s="66" t="s">
        <v>281</v>
      </c>
      <c r="E629" s="76">
        <f t="array" ref="E629">IFERROR(INDEX(DATA!$F$133:$F$368,MATCH(1,(DATA!$D$133:$D$368=B629)*(DATA!$E$133:$E$368=D629),0)),"n/a")</f>
        <v>214184</v>
      </c>
      <c r="F629" s="77">
        <f t="array" ref="F629">IFERROR(INDEX(DATA!$G$133:$G$368,MATCH(1,(DATA!$D$133:$D$368=B629)*(DATA!$E$133:$E$368=D629),0)),"n/a")</f>
        <v>0.11600000000000001</v>
      </c>
      <c r="G629" s="76">
        <f t="array" ref="G629">IFERROR(INDEX(DATA!$P$133:$P$368,MATCH(1,(DATA!$D$133:$D$368=B629)*(DATA!$E$133:$E$368=D629),0)),"n/a")</f>
        <v>615054</v>
      </c>
      <c r="H629" s="77">
        <f t="array" ref="H629">IFERROR(INDEX(DATA!$Q$133:$Q$368,MATCH(1,(DATA!$D$133:$D$368=B629)*(DATA!$E$133:$E$368=D629),0)),"n/a")</f>
        <v>0.113</v>
      </c>
      <c r="I629" s="76">
        <f t="array" ref="I629">IFERROR(INDEX(DATA!$Z$133:$Z$368,MATCH(1,(DATA!$D$133:$D$368=B629)*(DATA!$E$133:$E$368=D629),0)),"n/a")</f>
        <v>1194280</v>
      </c>
      <c r="J629" s="77">
        <f t="array" ref="J629">IFERROR(INDEX(DATA!$AA$133:$AA$368,MATCH(1,(DATA!$D$133:$D$368=B629)*(DATA!$E$133:$E$368=D629),0)),"n/a")</f>
        <v>0.153</v>
      </c>
      <c r="K629" s="76">
        <f t="array" ref="K629">IFERROR(INDEX(DATA!$AJ$133:$AJ$368,MATCH(1,(DATA!$D$133:$D$368=B629)*(DATA!$E$133:$E$368=D629),0)),"n/a")</f>
        <v>2433079</v>
      </c>
      <c r="L629" s="77">
        <f t="array" ref="L629">IFERROR(INDEX(DATA!$AK$133:$AK$368,MATCH(1,(DATA!$D$133:$D$368=B629)*(DATA!$E$133:$E$368=D629),0)),"n/a")</f>
        <v>0.2</v>
      </c>
      <c r="R629" s="66"/>
      <c r="S629" s="66"/>
      <c r="T629" s="66"/>
      <c r="U629" s="66"/>
      <c r="V629" s="66"/>
      <c r="W629" s="66"/>
      <c r="X629" s="66"/>
      <c r="Y629" s="66"/>
    </row>
    <row r="630" spans="1:25" x14ac:dyDescent="0.2">
      <c r="A630" s="75" t="s">
        <v>19</v>
      </c>
      <c r="B630" s="66" t="s">
        <v>11</v>
      </c>
      <c r="C630" s="66" t="s">
        <v>0</v>
      </c>
      <c r="D630" s="66" t="s">
        <v>282</v>
      </c>
      <c r="E630" s="76">
        <f t="array" ref="E630">IFERROR(INDEX(DATA!$F$133:$F$368,MATCH(1,(DATA!$D$133:$D$368=B630)*(DATA!$E$133:$E$368=D630),0)),"n/a")</f>
        <v>530376</v>
      </c>
      <c r="F630" s="77">
        <f t="array" ref="F630">IFERROR(INDEX(DATA!$G$133:$G$368,MATCH(1,(DATA!$D$133:$D$368=B630)*(DATA!$E$133:$E$368=D630),0)),"n/a")</f>
        <v>0.185</v>
      </c>
      <c r="G630" s="76">
        <f t="array" ref="G630">IFERROR(INDEX(DATA!$P$133:$P$368,MATCH(1,(DATA!$D$133:$D$368=B630)*(DATA!$E$133:$E$368=D630),0)),"n/a")</f>
        <v>1561917</v>
      </c>
      <c r="H630" s="77">
        <f t="array" ref="H630">IFERROR(INDEX(DATA!$Q$133:$Q$368,MATCH(1,(DATA!$D$133:$D$368=B630)*(DATA!$E$133:$E$368=D630),0)),"n/a")</f>
        <v>0.23400000000000001</v>
      </c>
      <c r="I630" s="76">
        <f t="array" ref="I630">IFERROR(INDEX(DATA!$Z$133:$Z$368,MATCH(1,(DATA!$D$133:$D$368=B630)*(DATA!$E$133:$E$368=D630),0)),"n/a")</f>
        <v>2950614</v>
      </c>
      <c r="J630" s="77">
        <f t="array" ref="J630">IFERROR(INDEX(DATA!$AA$133:$AA$368,MATCH(1,(DATA!$D$133:$D$368=B630)*(DATA!$E$133:$E$368=D630),0)),"n/a")</f>
        <v>0.24199999999999999</v>
      </c>
      <c r="K630" s="76">
        <f t="array" ref="K630">IFERROR(INDEX(DATA!$AJ$133:$AJ$368,MATCH(1,(DATA!$D$133:$D$368=B630)*(DATA!$E$133:$E$368=D630),0)),"n/a")</f>
        <v>5751994</v>
      </c>
      <c r="L630" s="77">
        <f t="array" ref="L630">IFERROR(INDEX(DATA!$AK$133:$AK$368,MATCH(1,(DATA!$D$133:$D$368=B630)*(DATA!$E$133:$E$368=D630),0)),"n/a")</f>
        <v>0.26900000000000002</v>
      </c>
      <c r="R630" s="66"/>
      <c r="S630" s="66"/>
      <c r="T630" s="66"/>
      <c r="U630" s="66"/>
      <c r="V630" s="66"/>
      <c r="W630" s="66"/>
      <c r="X630" s="66"/>
      <c r="Y630" s="66"/>
    </row>
    <row r="631" spans="1:25" x14ac:dyDescent="0.2">
      <c r="A631" s="75" t="s">
        <v>19</v>
      </c>
      <c r="B631" s="66" t="s">
        <v>11</v>
      </c>
      <c r="C631" s="66" t="s">
        <v>0</v>
      </c>
      <c r="D631" s="66" t="s">
        <v>283</v>
      </c>
      <c r="E631" s="76">
        <f t="array" ref="E631">IFERROR(INDEX(DATA!$F$133:$F$368,MATCH(1,(DATA!$D$133:$D$368=B631)*(DATA!$E$133:$E$368=D631),0)),"n/a")</f>
        <v>450544</v>
      </c>
      <c r="F631" s="77">
        <f t="array" ref="F631">IFERROR(INDEX(DATA!$G$133:$G$368,MATCH(1,(DATA!$D$133:$D$368=B631)*(DATA!$E$133:$E$368=D631),0)),"n/a")</f>
        <v>0.35199999999999998</v>
      </c>
      <c r="G631" s="76">
        <f t="array" ref="G631">IFERROR(INDEX(DATA!$P$133:$P$368,MATCH(1,(DATA!$D$133:$D$368=B631)*(DATA!$E$133:$E$368=D631),0)),"n/a")</f>
        <v>1384939</v>
      </c>
      <c r="H631" s="77">
        <f t="array" ref="H631">IFERROR(INDEX(DATA!$Q$133:$Q$368,MATCH(1,(DATA!$D$133:$D$368=B631)*(DATA!$E$133:$E$368=D631),0)),"n/a")</f>
        <v>0.38900000000000001</v>
      </c>
      <c r="I631" s="76">
        <f t="array" ref="I631">IFERROR(INDEX(DATA!$Z$133:$Z$368,MATCH(1,(DATA!$D$133:$D$368=B631)*(DATA!$E$133:$E$368=D631),0)),"n/a")</f>
        <v>2584303</v>
      </c>
      <c r="J631" s="77">
        <f t="array" ref="J631">IFERROR(INDEX(DATA!$AA$133:$AA$368,MATCH(1,(DATA!$D$133:$D$368=B631)*(DATA!$E$133:$E$368=D631),0)),"n/a")</f>
        <v>0.38300000000000001</v>
      </c>
      <c r="K631" s="76">
        <f t="array" ref="K631">IFERROR(INDEX(DATA!$AJ$133:$AJ$368,MATCH(1,(DATA!$D$133:$D$368=B631)*(DATA!$E$133:$E$368=D631),0)),"n/a")</f>
        <v>4864463</v>
      </c>
      <c r="L631" s="77">
        <f t="array" ref="L631">IFERROR(INDEX(DATA!$AK$133:$AK$368,MATCH(1,(DATA!$D$133:$D$368=B631)*(DATA!$E$133:$E$368=D631),0)),"n/a")</f>
        <v>0.36199999999999999</v>
      </c>
      <c r="R631" s="66"/>
      <c r="S631" s="66"/>
      <c r="T631" s="66"/>
      <c r="U631" s="66"/>
      <c r="V631" s="66"/>
      <c r="W631" s="66"/>
      <c r="X631" s="66"/>
      <c r="Y631" s="66"/>
    </row>
    <row r="632" spans="1:25" x14ac:dyDescent="0.2">
      <c r="A632" s="75" t="s">
        <v>19</v>
      </c>
      <c r="B632" s="66" t="s">
        <v>11</v>
      </c>
      <c r="C632" s="66" t="s">
        <v>0</v>
      </c>
      <c r="D632" s="66" t="s">
        <v>284</v>
      </c>
      <c r="E632" s="76">
        <f t="array" ref="E632">IFERROR(INDEX(DATA!$F$133:$F$368,MATCH(1,(DATA!$D$133:$D$368=B632)*(DATA!$E$133:$E$368=D632),0)),"n/a")</f>
        <v>400153</v>
      </c>
      <c r="F632" s="77">
        <f t="array" ref="F632">IFERROR(INDEX(DATA!$G$133:$G$368,MATCH(1,(DATA!$D$133:$D$368=B632)*(DATA!$E$133:$E$368=D632),0)),"n/a")</f>
        <v>0.24099999999999999</v>
      </c>
      <c r="G632" s="76">
        <f t="array" ref="G632">IFERROR(INDEX(DATA!$P$133:$P$368,MATCH(1,(DATA!$D$133:$D$368=B632)*(DATA!$E$133:$E$368=D632),0)),"n/a")</f>
        <v>1135425</v>
      </c>
      <c r="H632" s="77">
        <f t="array" ref="H632">IFERROR(INDEX(DATA!$Q$133:$Q$368,MATCH(1,(DATA!$D$133:$D$368=B632)*(DATA!$E$133:$E$368=D632),0)),"n/a")</f>
        <v>0.18</v>
      </c>
      <c r="I632" s="76">
        <f t="array" ref="I632">IFERROR(INDEX(DATA!$Z$133:$Z$368,MATCH(1,(DATA!$D$133:$D$368=B632)*(DATA!$E$133:$E$368=D632),0)),"n/a")</f>
        <v>2137359</v>
      </c>
      <c r="J632" s="77">
        <f t="array" ref="J632">IFERROR(INDEX(DATA!$AA$133:$AA$368,MATCH(1,(DATA!$D$133:$D$368=B632)*(DATA!$E$133:$E$368=D632),0)),"n/a")</f>
        <v>0.17299999999999999</v>
      </c>
      <c r="K632" s="76">
        <f t="array" ref="K632">IFERROR(INDEX(DATA!$AJ$133:$AJ$368,MATCH(1,(DATA!$D$133:$D$368=B632)*(DATA!$E$133:$E$368=D632),0)),"n/a")</f>
        <v>4211792</v>
      </c>
      <c r="L632" s="77">
        <f t="array" ref="L632">IFERROR(INDEX(DATA!$AK$133:$AK$368,MATCH(1,(DATA!$D$133:$D$368=B632)*(DATA!$E$133:$E$368=D632),0)),"n/a")</f>
        <v>0.159</v>
      </c>
      <c r="R632" s="66"/>
      <c r="S632" s="66"/>
      <c r="T632" s="66"/>
      <c r="U632" s="66"/>
      <c r="V632" s="66"/>
      <c r="W632" s="66"/>
      <c r="X632" s="66"/>
      <c r="Y632" s="66"/>
    </row>
    <row r="633" spans="1:25" x14ac:dyDescent="0.2">
      <c r="A633" s="75" t="s">
        <v>19</v>
      </c>
      <c r="B633" s="66" t="s">
        <v>11</v>
      </c>
      <c r="C633" s="66" t="s">
        <v>0</v>
      </c>
      <c r="D633" s="66" t="s">
        <v>285</v>
      </c>
      <c r="E633" s="76">
        <f t="array" ref="E633">IFERROR(INDEX(DATA!$F$133:$F$368,MATCH(1,(DATA!$D$133:$D$368=B633)*(DATA!$E$133:$E$368=D633),0)),"n/a")</f>
        <v>234970</v>
      </c>
      <c r="F633" s="77">
        <f t="array" ref="F633">IFERROR(INDEX(DATA!$G$133:$G$368,MATCH(1,(DATA!$D$133:$D$368=B633)*(DATA!$E$133:$E$368=D633),0)),"n/a")</f>
        <v>0.32500000000000001</v>
      </c>
      <c r="G633" s="76">
        <f t="array" ref="G633">IFERROR(INDEX(DATA!$P$133:$P$368,MATCH(1,(DATA!$D$133:$D$368=B633)*(DATA!$E$133:$E$368=D633),0)),"n/a")</f>
        <v>663293</v>
      </c>
      <c r="H633" s="77">
        <f t="array" ref="H633">IFERROR(INDEX(DATA!$Q$133:$Q$368,MATCH(1,(DATA!$D$133:$D$368=B633)*(DATA!$E$133:$E$368=D633),0)),"n/a")</f>
        <v>0.23499999999999999</v>
      </c>
      <c r="I633" s="76">
        <f t="array" ref="I633">IFERROR(INDEX(DATA!$Z$133:$Z$368,MATCH(1,(DATA!$D$133:$D$368=B633)*(DATA!$E$133:$E$368=D633),0)),"n/a")</f>
        <v>1228070</v>
      </c>
      <c r="J633" s="77">
        <f t="array" ref="J633">IFERROR(INDEX(DATA!$AA$133:$AA$368,MATCH(1,(DATA!$D$133:$D$368=B633)*(DATA!$E$133:$E$368=D633),0)),"n/a")</f>
        <v>0.16200000000000001</v>
      </c>
      <c r="K633" s="76">
        <f t="array" ref="K633">IFERROR(INDEX(DATA!$AJ$133:$AJ$368,MATCH(1,(DATA!$D$133:$D$368=B633)*(DATA!$E$133:$E$368=D633),0)),"n/a")</f>
        <v>2380492</v>
      </c>
      <c r="L633" s="77">
        <f t="array" ref="L633">IFERROR(INDEX(DATA!$AK$133:$AK$368,MATCH(1,(DATA!$D$133:$D$368=B633)*(DATA!$E$133:$E$368=D633),0)),"n/a")</f>
        <v>9.2999999999999999E-2</v>
      </c>
      <c r="R633" s="66"/>
      <c r="S633" s="66"/>
      <c r="T633" s="66"/>
      <c r="U633" s="66"/>
      <c r="V633" s="66"/>
      <c r="W633" s="66"/>
      <c r="X633" s="66"/>
      <c r="Y633" s="66"/>
    </row>
    <row r="634" spans="1:25" x14ac:dyDescent="0.2">
      <c r="A634" s="75" t="s">
        <v>19</v>
      </c>
      <c r="B634" s="66" t="s">
        <v>11</v>
      </c>
      <c r="C634" s="66" t="s">
        <v>0</v>
      </c>
      <c r="D634" s="66" t="s">
        <v>286</v>
      </c>
      <c r="E634" s="76">
        <f t="array" ref="E634">IFERROR(INDEX(DATA!$F$133:$F$368,MATCH(1,(DATA!$D$133:$D$368=B634)*(DATA!$E$133:$E$368=D634),0)),"n/a")</f>
        <v>456668</v>
      </c>
      <c r="F634" s="77">
        <f t="array" ref="F634">IFERROR(INDEX(DATA!$G$133:$G$368,MATCH(1,(DATA!$D$133:$D$368=B634)*(DATA!$E$133:$E$368=D634),0)),"n/a")</f>
        <v>0.45400000000000001</v>
      </c>
      <c r="G634" s="76">
        <f t="array" ref="G634">IFERROR(INDEX(DATA!$P$133:$P$368,MATCH(1,(DATA!$D$133:$D$368=B634)*(DATA!$E$133:$E$368=D634),0)),"n/a")</f>
        <v>1347319</v>
      </c>
      <c r="H634" s="77">
        <f t="array" ref="H634">IFERROR(INDEX(DATA!$Q$133:$Q$368,MATCH(1,(DATA!$D$133:$D$368=B634)*(DATA!$E$133:$E$368=D634),0)),"n/a")</f>
        <v>8.5999999999999993E-2</v>
      </c>
      <c r="I634" s="76">
        <f t="array" ref="I634">IFERROR(INDEX(DATA!$Z$133:$Z$368,MATCH(1,(DATA!$D$133:$D$368=B634)*(DATA!$E$133:$E$368=D634),0)),"n/a")</f>
        <v>2579301</v>
      </c>
      <c r="J634" s="77">
        <f t="array" ref="J634">IFERROR(INDEX(DATA!$AA$133:$AA$368,MATCH(1,(DATA!$D$133:$D$368=B634)*(DATA!$E$133:$E$368=D634),0)),"n/a")</f>
        <v>-2.4E-2</v>
      </c>
      <c r="K634" s="76">
        <f t="array" ref="K634">IFERROR(INDEX(DATA!$AJ$133:$AJ$368,MATCH(1,(DATA!$D$133:$D$368=B634)*(DATA!$E$133:$E$368=D634),0)),"n/a")</f>
        <v>5159088</v>
      </c>
      <c r="L634" s="77">
        <f t="array" ref="L634">IFERROR(INDEX(DATA!$AK$133:$AK$368,MATCH(1,(DATA!$D$133:$D$368=B634)*(DATA!$E$133:$E$368=D634),0)),"n/a")</f>
        <v>-4.3999999999999997E-2</v>
      </c>
      <c r="R634" s="66"/>
      <c r="S634" s="66"/>
      <c r="T634" s="66"/>
      <c r="U634" s="66"/>
      <c r="V634" s="66"/>
      <c r="W634" s="66"/>
      <c r="X634" s="66"/>
      <c r="Y634" s="66"/>
    </row>
    <row r="635" spans="1:25" x14ac:dyDescent="0.2">
      <c r="A635" s="75" t="s">
        <v>19</v>
      </c>
      <c r="B635" s="66" t="s">
        <v>11</v>
      </c>
      <c r="C635" s="66" t="s">
        <v>0</v>
      </c>
      <c r="D635" s="66" t="s">
        <v>287</v>
      </c>
      <c r="E635" s="76">
        <f t="array" ref="E635">IFERROR(INDEX(DATA!$F$133:$F$368,MATCH(1,(DATA!$D$133:$D$368=B635)*(DATA!$E$133:$E$368=D635),0)),"n/a")</f>
        <v>451814</v>
      </c>
      <c r="F635" s="77">
        <f t="array" ref="F635">IFERROR(INDEX(DATA!$G$133:$G$368,MATCH(1,(DATA!$D$133:$D$368=B635)*(DATA!$E$133:$E$368=D635),0)),"n/a")</f>
        <v>0.26500000000000001</v>
      </c>
      <c r="G635" s="76">
        <f t="array" ref="G635">IFERROR(INDEX(DATA!$P$133:$P$368,MATCH(1,(DATA!$D$133:$D$368=B635)*(DATA!$E$133:$E$368=D635),0)),"n/a")</f>
        <v>1398798</v>
      </c>
      <c r="H635" s="77">
        <f t="array" ref="H635">IFERROR(INDEX(DATA!$Q$133:$Q$368,MATCH(1,(DATA!$D$133:$D$368=B635)*(DATA!$E$133:$E$368=D635),0)),"n/a")</f>
        <v>5.2999999999999999E-2</v>
      </c>
      <c r="I635" s="76">
        <f t="array" ref="I635">IFERROR(INDEX(DATA!$Z$133:$Z$368,MATCH(1,(DATA!$D$133:$D$368=B635)*(DATA!$E$133:$E$368=D635),0)),"n/a")</f>
        <v>2552652</v>
      </c>
      <c r="J635" s="77">
        <f t="array" ref="J635">IFERROR(INDEX(DATA!$AA$133:$AA$368,MATCH(1,(DATA!$D$133:$D$368=B635)*(DATA!$E$133:$E$368=D635),0)),"n/a")</f>
        <v>-5.6000000000000001E-2</v>
      </c>
      <c r="K635" s="76">
        <f t="array" ref="K635">IFERROR(INDEX(DATA!$AJ$133:$AJ$368,MATCH(1,(DATA!$D$133:$D$368=B635)*(DATA!$E$133:$E$368=D635),0)),"n/a")</f>
        <v>5211278</v>
      </c>
      <c r="L635" s="77">
        <f t="array" ref="L635">IFERROR(INDEX(DATA!$AK$133:$AK$368,MATCH(1,(DATA!$D$133:$D$368=B635)*(DATA!$E$133:$E$368=D635),0)),"n/a")</f>
        <v>-6.9000000000000006E-2</v>
      </c>
      <c r="R635" s="66"/>
      <c r="S635" s="66"/>
      <c r="T635" s="66"/>
      <c r="U635" s="66"/>
      <c r="V635" s="66"/>
      <c r="W635" s="66"/>
      <c r="X635" s="66"/>
      <c r="Y635" s="66"/>
    </row>
    <row r="636" spans="1:25" x14ac:dyDescent="0.2">
      <c r="A636" s="75" t="s">
        <v>19</v>
      </c>
      <c r="B636" s="66" t="s">
        <v>11</v>
      </c>
      <c r="C636" s="66" t="s">
        <v>0</v>
      </c>
      <c r="D636" s="66" t="s">
        <v>288</v>
      </c>
      <c r="E636" s="76">
        <f t="array" ref="E636">IFERROR(INDEX(DATA!$F$133:$F$368,MATCH(1,(DATA!$D$133:$D$368=B636)*(DATA!$E$133:$E$368=D636),0)),"n/a")</f>
        <v>414603</v>
      </c>
      <c r="F636" s="77">
        <f t="array" ref="F636">IFERROR(INDEX(DATA!$G$133:$G$368,MATCH(1,(DATA!$D$133:$D$368=B636)*(DATA!$E$133:$E$368=D636),0)),"n/a")</f>
        <v>0.29699999999999999</v>
      </c>
      <c r="G636" s="76">
        <f t="array" ref="G636">IFERROR(INDEX(DATA!$P$133:$P$368,MATCH(1,(DATA!$D$133:$D$368=B636)*(DATA!$E$133:$E$368=D636),0)),"n/a")</f>
        <v>1176520</v>
      </c>
      <c r="H636" s="77">
        <f t="array" ref="H636">IFERROR(INDEX(DATA!$Q$133:$Q$368,MATCH(1,(DATA!$D$133:$D$368=B636)*(DATA!$E$133:$E$368=D636),0)),"n/a")</f>
        <v>0.312</v>
      </c>
      <c r="I636" s="76">
        <f t="array" ref="I636">IFERROR(INDEX(DATA!$Z$133:$Z$368,MATCH(1,(DATA!$D$133:$D$368=B636)*(DATA!$E$133:$E$368=D636),0)),"n/a")</f>
        <v>2237488</v>
      </c>
      <c r="J636" s="77">
        <f t="array" ref="J636">IFERROR(INDEX(DATA!$AA$133:$AA$368,MATCH(1,(DATA!$D$133:$D$368=B636)*(DATA!$E$133:$E$368=D636),0)),"n/a")</f>
        <v>0.32300000000000001</v>
      </c>
      <c r="K636" s="76">
        <f t="array" ref="K636">IFERROR(INDEX(DATA!$AJ$133:$AJ$368,MATCH(1,(DATA!$D$133:$D$368=B636)*(DATA!$E$133:$E$368=D636),0)),"n/a")</f>
        <v>4309911</v>
      </c>
      <c r="L636" s="77">
        <f t="array" ref="L636">IFERROR(INDEX(DATA!$AK$133:$AK$368,MATCH(1,(DATA!$D$133:$D$368=B636)*(DATA!$E$133:$E$368=D636),0)),"n/a")</f>
        <v>0.313</v>
      </c>
      <c r="R636" s="66"/>
      <c r="S636" s="66"/>
      <c r="T636" s="66"/>
      <c r="U636" s="66"/>
      <c r="V636" s="66"/>
      <c r="W636" s="66"/>
      <c r="X636" s="66"/>
      <c r="Y636" s="66"/>
    </row>
    <row r="637" spans="1:25" x14ac:dyDescent="0.2">
      <c r="A637" s="75" t="s">
        <v>19</v>
      </c>
      <c r="B637" s="66" t="s">
        <v>11</v>
      </c>
      <c r="C637" s="66" t="s">
        <v>0</v>
      </c>
      <c r="D637" s="66" t="s">
        <v>289</v>
      </c>
      <c r="E637" s="76">
        <f t="array" ref="E637">IFERROR(INDEX(DATA!$F$133:$F$368,MATCH(1,(DATA!$D$133:$D$368=B637)*(DATA!$E$133:$E$368=D637),0)),"n/a")</f>
        <v>224269</v>
      </c>
      <c r="F637" s="77">
        <f t="array" ref="F637">IFERROR(INDEX(DATA!$G$133:$G$368,MATCH(1,(DATA!$D$133:$D$368=B637)*(DATA!$E$133:$E$368=D637),0)),"n/a")</f>
        <v>0.187</v>
      </c>
      <c r="G637" s="76">
        <f t="array" ref="G637">IFERROR(INDEX(DATA!$P$133:$P$368,MATCH(1,(DATA!$D$133:$D$368=B637)*(DATA!$E$133:$E$368=D637),0)),"n/a")</f>
        <v>629126</v>
      </c>
      <c r="H637" s="77">
        <f t="array" ref="H637">IFERROR(INDEX(DATA!$Q$133:$Q$368,MATCH(1,(DATA!$D$133:$D$368=B637)*(DATA!$E$133:$E$368=D637),0)),"n/a")</f>
        <v>0.16400000000000001</v>
      </c>
      <c r="I637" s="76">
        <f t="array" ref="I637">IFERROR(INDEX(DATA!$Z$133:$Z$368,MATCH(1,(DATA!$D$133:$D$368=B637)*(DATA!$E$133:$E$368=D637),0)),"n/a")</f>
        <v>1213004</v>
      </c>
      <c r="J637" s="77">
        <f t="array" ref="J637">IFERROR(INDEX(DATA!$AA$133:$AA$368,MATCH(1,(DATA!$D$133:$D$368=B637)*(DATA!$E$133:$E$368=D637),0)),"n/a")</f>
        <v>0.17399999999999999</v>
      </c>
      <c r="K637" s="76">
        <f t="array" ref="K637">IFERROR(INDEX(DATA!$AJ$133:$AJ$368,MATCH(1,(DATA!$D$133:$D$368=B637)*(DATA!$E$133:$E$368=D637),0)),"n/a")</f>
        <v>2417237</v>
      </c>
      <c r="L637" s="77">
        <f t="array" ref="L637">IFERROR(INDEX(DATA!$AK$133:$AK$368,MATCH(1,(DATA!$D$133:$D$368=B637)*(DATA!$E$133:$E$368=D637),0)),"n/a")</f>
        <v>0.17399999999999999</v>
      </c>
      <c r="R637" s="66"/>
      <c r="S637" s="66"/>
      <c r="T637" s="66"/>
      <c r="U637" s="66"/>
      <c r="V637" s="66"/>
      <c r="W637" s="66"/>
      <c r="X637" s="66"/>
      <c r="Y637" s="66"/>
    </row>
    <row r="638" spans="1:25" x14ac:dyDescent="0.2">
      <c r="A638" s="75" t="s">
        <v>19</v>
      </c>
      <c r="B638" s="66" t="s">
        <v>11</v>
      </c>
      <c r="C638" s="66" t="s">
        <v>0</v>
      </c>
      <c r="D638" s="66" t="s">
        <v>290</v>
      </c>
      <c r="E638" s="76">
        <f t="array" ref="E638">IFERROR(INDEX(DATA!$F$133:$F$368,MATCH(1,(DATA!$D$133:$D$368=B638)*(DATA!$E$133:$E$368=D638),0)),"n/a")</f>
        <v>236065</v>
      </c>
      <c r="F638" s="77">
        <f t="array" ref="F638">IFERROR(INDEX(DATA!$G$133:$G$368,MATCH(1,(DATA!$D$133:$D$368=B638)*(DATA!$E$133:$E$368=D638),0)),"n/a")</f>
        <v>7.3999999999999996E-2</v>
      </c>
      <c r="G638" s="76">
        <f t="array" ref="G638">IFERROR(INDEX(DATA!$P$133:$P$368,MATCH(1,(DATA!$D$133:$D$368=B638)*(DATA!$E$133:$E$368=D638),0)),"n/a")</f>
        <v>672631</v>
      </c>
      <c r="H638" s="77">
        <f t="array" ref="H638">IFERROR(INDEX(DATA!$Q$133:$Q$368,MATCH(1,(DATA!$D$133:$D$368=B638)*(DATA!$E$133:$E$368=D638),0)),"n/a")</f>
        <v>7.0999999999999994E-2</v>
      </c>
      <c r="I638" s="76">
        <f t="array" ref="I638">IFERROR(INDEX(DATA!$Z$133:$Z$368,MATCH(1,(DATA!$D$133:$D$368=B638)*(DATA!$E$133:$E$368=D638),0)),"n/a")</f>
        <v>1316488</v>
      </c>
      <c r="J638" s="77">
        <f t="array" ref="J638">IFERROR(INDEX(DATA!$AA$133:$AA$368,MATCH(1,(DATA!$D$133:$D$368=B638)*(DATA!$E$133:$E$368=D638),0)),"n/a")</f>
        <v>6.0999999999999999E-2</v>
      </c>
      <c r="K638" s="76">
        <f t="array" ref="K638">IFERROR(INDEX(DATA!$AJ$133:$AJ$368,MATCH(1,(DATA!$D$133:$D$368=B638)*(DATA!$E$133:$E$368=D638),0)),"n/a")</f>
        <v>2664478</v>
      </c>
      <c r="L638" s="77">
        <f t="array" ref="L638">IFERROR(INDEX(DATA!$AK$133:$AK$368,MATCH(1,(DATA!$D$133:$D$368=B638)*(DATA!$E$133:$E$368=D638),0)),"n/a")</f>
        <v>0.113</v>
      </c>
      <c r="R638" s="66"/>
      <c r="S638" s="66"/>
      <c r="T638" s="66"/>
      <c r="U638" s="66"/>
      <c r="V638" s="66"/>
      <c r="W638" s="66"/>
      <c r="X638" s="66"/>
      <c r="Y638" s="66"/>
    </row>
    <row r="639" spans="1:25" x14ac:dyDescent="0.2">
      <c r="A639" s="75" t="s">
        <v>19</v>
      </c>
      <c r="B639" s="66" t="s">
        <v>11</v>
      </c>
      <c r="C639" s="66" t="s">
        <v>0</v>
      </c>
      <c r="D639" s="66" t="s">
        <v>291</v>
      </c>
      <c r="E639" s="76">
        <f t="array" ref="E639">IFERROR(INDEX(DATA!$F$133:$F$368,MATCH(1,(DATA!$D$133:$D$368=B639)*(DATA!$E$133:$E$368=D639),0)),"n/a")</f>
        <v>227909</v>
      </c>
      <c r="F639" s="77">
        <f t="array" ref="F639">IFERROR(INDEX(DATA!$G$133:$G$368,MATCH(1,(DATA!$D$133:$D$368=B639)*(DATA!$E$133:$E$368=D639),0)),"n/a")</f>
        <v>0.45</v>
      </c>
      <c r="G639" s="76">
        <f t="array" ref="G639">IFERROR(INDEX(DATA!$P$133:$P$368,MATCH(1,(DATA!$D$133:$D$368=B639)*(DATA!$E$133:$E$368=D639),0)),"n/a")</f>
        <v>650767</v>
      </c>
      <c r="H639" s="77">
        <f t="array" ref="H639">IFERROR(INDEX(DATA!$Q$133:$Q$368,MATCH(1,(DATA!$D$133:$D$368=B639)*(DATA!$E$133:$E$368=D639),0)),"n/a")</f>
        <v>0.23100000000000001</v>
      </c>
      <c r="I639" s="76">
        <f t="array" ref="I639">IFERROR(INDEX(DATA!$Z$133:$Z$368,MATCH(1,(DATA!$D$133:$D$368=B639)*(DATA!$E$133:$E$368=D639),0)),"n/a")</f>
        <v>1229409</v>
      </c>
      <c r="J639" s="77">
        <f t="array" ref="J639">IFERROR(INDEX(DATA!$AA$133:$AA$368,MATCH(1,(DATA!$D$133:$D$368=B639)*(DATA!$E$133:$E$368=D639),0)),"n/a")</f>
        <v>0.29099999999999998</v>
      </c>
      <c r="K639" s="76">
        <f t="array" ref="K639">IFERROR(INDEX(DATA!$AJ$133:$AJ$368,MATCH(1,(DATA!$D$133:$D$368=B639)*(DATA!$E$133:$E$368=D639),0)),"n/a")</f>
        <v>2307231</v>
      </c>
      <c r="L639" s="77">
        <f t="array" ref="L639">IFERROR(INDEX(DATA!$AK$133:$AK$368,MATCH(1,(DATA!$D$133:$D$368=B639)*(DATA!$E$133:$E$368=D639),0)),"n/a")</f>
        <v>0.26700000000000002</v>
      </c>
      <c r="R639" s="66"/>
      <c r="S639" s="66"/>
      <c r="T639" s="66"/>
      <c r="U639" s="66"/>
      <c r="V639" s="66"/>
      <c r="W639" s="66"/>
      <c r="X639" s="66"/>
      <c r="Y639" s="66"/>
    </row>
    <row r="640" spans="1:25" x14ac:dyDescent="0.2">
      <c r="A640" s="75" t="s">
        <v>19</v>
      </c>
      <c r="B640" s="66" t="s">
        <v>11</v>
      </c>
      <c r="C640" s="66" t="s">
        <v>0</v>
      </c>
      <c r="D640" s="66" t="s">
        <v>292</v>
      </c>
      <c r="E640" s="76">
        <f t="array" ref="E640">IFERROR(INDEX(DATA!$F$133:$F$368,MATCH(1,(DATA!$D$133:$D$368=B640)*(DATA!$E$133:$E$368=D640),0)),"n/a")</f>
        <v>1051359</v>
      </c>
      <c r="F640" s="77">
        <f t="array" ref="F640">IFERROR(INDEX(DATA!$G$133:$G$368,MATCH(1,(DATA!$D$133:$D$368=B640)*(DATA!$E$133:$E$368=D640),0)),"n/a")</f>
        <v>3.5999999999999997E-2</v>
      </c>
      <c r="G640" s="76">
        <f t="array" ref="G640">IFERROR(INDEX(DATA!$P$133:$P$368,MATCH(1,(DATA!$D$133:$D$368=B640)*(DATA!$E$133:$E$368=D640),0)),"n/a")</f>
        <v>3212261</v>
      </c>
      <c r="H640" s="77">
        <f t="array" ref="H640">IFERROR(INDEX(DATA!$Q$133:$Q$368,MATCH(1,(DATA!$D$133:$D$368=B640)*(DATA!$E$133:$E$368=D640),0)),"n/a")</f>
        <v>2.9000000000000001E-2</v>
      </c>
      <c r="I640" s="76">
        <f t="array" ref="I640">IFERROR(INDEX(DATA!$Z$133:$Z$368,MATCH(1,(DATA!$D$133:$D$368=B640)*(DATA!$E$133:$E$368=D640),0)),"n/a")</f>
        <v>6024720</v>
      </c>
      <c r="J640" s="77">
        <f t="array" ref="J640">IFERROR(INDEX(DATA!$AA$133:$AA$368,MATCH(1,(DATA!$D$133:$D$368=B640)*(DATA!$E$133:$E$368=D640),0)),"n/a")</f>
        <v>4.4999999999999998E-2</v>
      </c>
      <c r="K640" s="76">
        <f t="array" ref="K640">IFERROR(INDEX(DATA!$AJ$133:$AJ$368,MATCH(1,(DATA!$D$133:$D$368=B640)*(DATA!$E$133:$E$368=D640),0)),"n/a")</f>
        <v>11802028</v>
      </c>
      <c r="L640" s="77">
        <f t="array" ref="L640">IFERROR(INDEX(DATA!$AK$133:$AK$368,MATCH(1,(DATA!$D$133:$D$368=B640)*(DATA!$E$133:$E$368=D640),0)),"n/a")</f>
        <v>6.2E-2</v>
      </c>
      <c r="R640" s="66"/>
      <c r="S640" s="66"/>
      <c r="T640" s="66"/>
      <c r="U640" s="66"/>
      <c r="V640" s="66"/>
      <c r="W640" s="66"/>
      <c r="X640" s="66"/>
      <c r="Y640" s="66"/>
    </row>
    <row r="641" spans="1:25" x14ac:dyDescent="0.2">
      <c r="A641" s="75" t="s">
        <v>19</v>
      </c>
      <c r="B641" s="66" t="s">
        <v>11</v>
      </c>
      <c r="C641" s="66" t="s">
        <v>0</v>
      </c>
      <c r="D641" s="66" t="s">
        <v>293</v>
      </c>
      <c r="E641" s="76">
        <f t="array" ref="E641">IFERROR(INDEX(DATA!$F$133:$F$368,MATCH(1,(DATA!$D$133:$D$368=B641)*(DATA!$E$133:$E$368=D641),0)),"n/a")</f>
        <v>118020</v>
      </c>
      <c r="F641" s="77">
        <f t="array" ref="F641">IFERROR(INDEX(DATA!$G$133:$G$368,MATCH(1,(DATA!$D$133:$D$368=B641)*(DATA!$E$133:$E$368=D641),0)),"n/a")</f>
        <v>0.35899999999999999</v>
      </c>
      <c r="G641" s="76">
        <f t="array" ref="G641">IFERROR(INDEX(DATA!$P$133:$P$368,MATCH(1,(DATA!$D$133:$D$368=B641)*(DATA!$E$133:$E$368=D641),0)),"n/a")</f>
        <v>316216</v>
      </c>
      <c r="H641" s="77">
        <f t="array" ref="H641">IFERROR(INDEX(DATA!$Q$133:$Q$368,MATCH(1,(DATA!$D$133:$D$368=B641)*(DATA!$E$133:$E$368=D641),0)),"n/a")</f>
        <v>0.29699999999999999</v>
      </c>
      <c r="I641" s="76">
        <f t="array" ref="I641">IFERROR(INDEX(DATA!$Z$133:$Z$368,MATCH(1,(DATA!$D$133:$D$368=B641)*(DATA!$E$133:$E$368=D641),0)),"n/a")</f>
        <v>591273</v>
      </c>
      <c r="J641" s="77">
        <f t="array" ref="J641">IFERROR(INDEX(DATA!$AA$133:$AA$368,MATCH(1,(DATA!$D$133:$D$368=B641)*(DATA!$E$133:$E$368=D641),0)),"n/a")</f>
        <v>0.26800000000000002</v>
      </c>
      <c r="K641" s="76">
        <f t="array" ref="K641">IFERROR(INDEX(DATA!$AJ$133:$AJ$368,MATCH(1,(DATA!$D$133:$D$368=B641)*(DATA!$E$133:$E$368=D641),0)),"n/a")</f>
        <v>1166282</v>
      </c>
      <c r="L641" s="77">
        <f t="array" ref="L641">IFERROR(INDEX(DATA!$AK$133:$AK$368,MATCH(1,(DATA!$D$133:$D$368=B641)*(DATA!$E$133:$E$368=D641),0)),"n/a")</f>
        <v>0.27300000000000002</v>
      </c>
      <c r="R641" s="66"/>
      <c r="S641" s="66"/>
      <c r="T641" s="66"/>
      <c r="U641" s="66"/>
      <c r="V641" s="66"/>
      <c r="W641" s="66"/>
      <c r="X641" s="66"/>
      <c r="Y641" s="66"/>
    </row>
    <row r="642" spans="1:25" x14ac:dyDescent="0.2">
      <c r="A642" s="75" t="s">
        <v>19</v>
      </c>
      <c r="B642" s="66" t="s">
        <v>11</v>
      </c>
      <c r="C642" s="66" t="s">
        <v>0</v>
      </c>
      <c r="D642" s="66" t="s">
        <v>294</v>
      </c>
      <c r="E642" s="76">
        <f t="array" ref="E642">IFERROR(INDEX(DATA!$F$133:$F$368,MATCH(1,(DATA!$D$133:$D$368=B642)*(DATA!$E$133:$E$368=D642),0)),"n/a")</f>
        <v>701008</v>
      </c>
      <c r="F642" s="77">
        <f t="array" ref="F642">IFERROR(INDEX(DATA!$G$133:$G$368,MATCH(1,(DATA!$D$133:$D$368=B642)*(DATA!$E$133:$E$368=D642),0)),"n/a")</f>
        <v>4.9000000000000002E-2</v>
      </c>
      <c r="G642" s="76">
        <f t="array" ref="G642">IFERROR(INDEX(DATA!$P$133:$P$368,MATCH(1,(DATA!$D$133:$D$368=B642)*(DATA!$E$133:$E$368=D642),0)),"n/a")</f>
        <v>2104456</v>
      </c>
      <c r="H642" s="77">
        <f t="array" ref="H642">IFERROR(INDEX(DATA!$Q$133:$Q$368,MATCH(1,(DATA!$D$133:$D$368=B642)*(DATA!$E$133:$E$368=D642),0)),"n/a")</f>
        <v>7.0000000000000007E-2</v>
      </c>
      <c r="I642" s="76">
        <f t="array" ref="I642">IFERROR(INDEX(DATA!$Z$133:$Z$368,MATCH(1,(DATA!$D$133:$D$368=B642)*(DATA!$E$133:$E$368=D642),0)),"n/a")</f>
        <v>4118509</v>
      </c>
      <c r="J642" s="77">
        <f t="array" ref="J642">IFERROR(INDEX(DATA!$AA$133:$AA$368,MATCH(1,(DATA!$D$133:$D$368=B642)*(DATA!$E$133:$E$368=D642),0)),"n/a")</f>
        <v>7.6999999999999999E-2</v>
      </c>
      <c r="K642" s="76">
        <f t="array" ref="K642">IFERROR(INDEX(DATA!$AJ$133:$AJ$368,MATCH(1,(DATA!$D$133:$D$368=B642)*(DATA!$E$133:$E$368=D642),0)),"n/a")</f>
        <v>8136103</v>
      </c>
      <c r="L642" s="77">
        <f t="array" ref="L642">IFERROR(INDEX(DATA!$AK$133:$AK$368,MATCH(1,(DATA!$D$133:$D$368=B642)*(DATA!$E$133:$E$368=D642),0)),"n/a")</f>
        <v>0.13100000000000001</v>
      </c>
      <c r="R642" s="66"/>
      <c r="S642" s="66"/>
      <c r="T642" s="66"/>
      <c r="U642" s="66"/>
      <c r="V642" s="66"/>
      <c r="W642" s="66"/>
      <c r="X642" s="66"/>
      <c r="Y642" s="66"/>
    </row>
    <row r="643" spans="1:25" x14ac:dyDescent="0.2">
      <c r="A643" s="75" t="s">
        <v>19</v>
      </c>
      <c r="B643" s="66" t="s">
        <v>11</v>
      </c>
      <c r="C643" s="66" t="s">
        <v>0</v>
      </c>
      <c r="D643" s="66" t="s">
        <v>295</v>
      </c>
      <c r="E643" s="76">
        <f t="array" ref="E643">IFERROR(INDEX(DATA!$F$133:$F$368,MATCH(1,(DATA!$D$133:$D$368=B643)*(DATA!$E$133:$E$368=D643),0)),"n/a")</f>
        <v>266734</v>
      </c>
      <c r="F643" s="77">
        <f t="array" ref="F643">IFERROR(INDEX(DATA!$G$133:$G$368,MATCH(1,(DATA!$D$133:$D$368=B643)*(DATA!$E$133:$E$368=D643),0)),"n/a")</f>
        <v>0.20699999999999999</v>
      </c>
      <c r="G643" s="76">
        <f t="array" ref="G643">IFERROR(INDEX(DATA!$P$133:$P$368,MATCH(1,(DATA!$D$133:$D$368=B643)*(DATA!$E$133:$E$368=D643),0)),"n/a")</f>
        <v>810527</v>
      </c>
      <c r="H643" s="77">
        <f t="array" ref="H643">IFERROR(INDEX(DATA!$Q$133:$Q$368,MATCH(1,(DATA!$D$133:$D$368=B643)*(DATA!$E$133:$E$368=D643),0)),"n/a")</f>
        <v>0.13600000000000001</v>
      </c>
      <c r="I643" s="76">
        <f t="array" ref="I643">IFERROR(INDEX(DATA!$Z$133:$Z$368,MATCH(1,(DATA!$D$133:$D$368=B643)*(DATA!$E$133:$E$368=D643),0)),"n/a")</f>
        <v>1607628</v>
      </c>
      <c r="J643" s="77">
        <f t="array" ref="J643">IFERROR(INDEX(DATA!$AA$133:$AA$368,MATCH(1,(DATA!$D$133:$D$368=B643)*(DATA!$E$133:$E$368=D643),0)),"n/a")</f>
        <v>0.23300000000000001</v>
      </c>
      <c r="K643" s="76">
        <f t="array" ref="K643">IFERROR(INDEX(DATA!$AJ$133:$AJ$368,MATCH(1,(DATA!$D$133:$D$368=B643)*(DATA!$E$133:$E$368=D643),0)),"n/a")</f>
        <v>3014446</v>
      </c>
      <c r="L643" s="77">
        <f t="array" ref="L643">IFERROR(INDEX(DATA!$AK$133:$AK$368,MATCH(1,(DATA!$D$133:$D$368=B643)*(DATA!$E$133:$E$368=D643),0)),"n/a")</f>
        <v>0.27700000000000002</v>
      </c>
      <c r="R643" s="66"/>
      <c r="S643" s="66"/>
      <c r="T643" s="66"/>
      <c r="U643" s="66"/>
      <c r="V643" s="66"/>
      <c r="W643" s="66"/>
      <c r="X643" s="66"/>
      <c r="Y643" s="66"/>
    </row>
    <row r="644" spans="1:25" x14ac:dyDescent="0.2">
      <c r="A644" s="75" t="s">
        <v>19</v>
      </c>
      <c r="B644" s="66" t="s">
        <v>11</v>
      </c>
      <c r="C644" s="66" t="s">
        <v>0</v>
      </c>
      <c r="D644" s="66" t="s">
        <v>296</v>
      </c>
      <c r="E644" s="76">
        <f t="array" ref="E644">IFERROR(INDEX(DATA!$F$133:$F$368,MATCH(1,(DATA!$D$133:$D$368=B644)*(DATA!$E$133:$E$368=D644),0)),"n/a")</f>
        <v>294427</v>
      </c>
      <c r="F644" s="77">
        <f t="array" ref="F644">IFERROR(INDEX(DATA!$G$133:$G$368,MATCH(1,(DATA!$D$133:$D$368=B644)*(DATA!$E$133:$E$368=D644),0)),"n/a")</f>
        <v>5.1999999999999998E-2</v>
      </c>
      <c r="G644" s="76">
        <f t="array" ref="G644">IFERROR(INDEX(DATA!$P$133:$P$368,MATCH(1,(DATA!$D$133:$D$368=B644)*(DATA!$E$133:$E$368=D644),0)),"n/a")</f>
        <v>942320</v>
      </c>
      <c r="H644" s="77">
        <f t="array" ref="H644">IFERROR(INDEX(DATA!$Q$133:$Q$368,MATCH(1,(DATA!$D$133:$D$368=B644)*(DATA!$E$133:$E$368=D644),0)),"n/a")</f>
        <v>4.8000000000000001E-2</v>
      </c>
      <c r="I644" s="76">
        <f t="array" ref="I644">IFERROR(INDEX(DATA!$Z$133:$Z$368,MATCH(1,(DATA!$D$133:$D$368=B644)*(DATA!$E$133:$E$368=D644),0)),"n/a")</f>
        <v>1847393</v>
      </c>
      <c r="J644" s="77">
        <f t="array" ref="J644">IFERROR(INDEX(DATA!$AA$133:$AA$368,MATCH(1,(DATA!$D$133:$D$368=B644)*(DATA!$E$133:$E$368=D644),0)),"n/a")</f>
        <v>3.7999999999999999E-2</v>
      </c>
      <c r="K644" s="76">
        <f t="array" ref="K644">IFERROR(INDEX(DATA!$AJ$133:$AJ$368,MATCH(1,(DATA!$D$133:$D$368=B644)*(DATA!$E$133:$E$368=D644),0)),"n/a")</f>
        <v>3563383</v>
      </c>
      <c r="L644" s="77">
        <f t="array" ref="L644">IFERROR(INDEX(DATA!$AK$133:$AK$368,MATCH(1,(DATA!$D$133:$D$368=B644)*(DATA!$E$133:$E$368=D644),0)),"n/a")</f>
        <v>7.6999999999999999E-2</v>
      </c>
      <c r="R644" s="66"/>
      <c r="S644" s="66"/>
      <c r="T644" s="66"/>
      <c r="U644" s="66"/>
      <c r="V644" s="66"/>
      <c r="W644" s="66"/>
      <c r="X644" s="66"/>
      <c r="Y644" s="66"/>
    </row>
    <row r="645" spans="1:25" x14ac:dyDescent="0.2">
      <c r="A645" s="75" t="s">
        <v>19</v>
      </c>
      <c r="B645" s="66" t="s">
        <v>11</v>
      </c>
      <c r="C645" s="66" t="s">
        <v>0</v>
      </c>
      <c r="D645" s="66" t="s">
        <v>297</v>
      </c>
      <c r="E645" s="76">
        <f t="array" ref="E645">IFERROR(INDEX(DATA!$F$133:$F$368,MATCH(1,(DATA!$D$133:$D$368=B645)*(DATA!$E$133:$E$368=D645),0)),"n/a")</f>
        <v>179043</v>
      </c>
      <c r="F645" s="77">
        <f t="array" ref="F645">IFERROR(INDEX(DATA!$G$133:$G$368,MATCH(1,(DATA!$D$133:$D$368=B645)*(DATA!$E$133:$E$368=D645),0)),"n/a")</f>
        <v>0.187</v>
      </c>
      <c r="G645" s="76">
        <f t="array" ref="G645">IFERROR(INDEX(DATA!$P$133:$P$368,MATCH(1,(DATA!$D$133:$D$368=B645)*(DATA!$E$133:$E$368=D645),0)),"n/a")</f>
        <v>493685</v>
      </c>
      <c r="H645" s="77">
        <f t="array" ref="H645">IFERROR(INDEX(DATA!$Q$133:$Q$368,MATCH(1,(DATA!$D$133:$D$368=B645)*(DATA!$E$133:$E$368=D645),0)),"n/a")</f>
        <v>0.189</v>
      </c>
      <c r="I645" s="76">
        <f t="array" ref="I645">IFERROR(INDEX(DATA!$Z$133:$Z$368,MATCH(1,(DATA!$D$133:$D$368=B645)*(DATA!$E$133:$E$368=D645),0)),"n/a")</f>
        <v>953171</v>
      </c>
      <c r="J645" s="77">
        <f t="array" ref="J645">IFERROR(INDEX(DATA!$AA$133:$AA$368,MATCH(1,(DATA!$D$133:$D$368=B645)*(DATA!$E$133:$E$368=D645),0)),"n/a")</f>
        <v>0.17100000000000001</v>
      </c>
      <c r="K645" s="76">
        <f t="array" ref="K645">IFERROR(INDEX(DATA!$AJ$133:$AJ$368,MATCH(1,(DATA!$D$133:$D$368=B645)*(DATA!$E$133:$E$368=D645),0)),"n/a")</f>
        <v>1901298</v>
      </c>
      <c r="L645" s="77">
        <f t="array" ref="L645">IFERROR(INDEX(DATA!$AK$133:$AK$368,MATCH(1,(DATA!$D$133:$D$368=B645)*(DATA!$E$133:$E$368=D645),0)),"n/a")</f>
        <v>0.19500000000000001</v>
      </c>
      <c r="R645" s="66"/>
      <c r="S645" s="66"/>
      <c r="T645" s="66"/>
      <c r="U645" s="66"/>
      <c r="V645" s="66"/>
      <c r="W645" s="66"/>
      <c r="X645" s="66"/>
      <c r="Y645" s="66"/>
    </row>
    <row r="646" spans="1:25" x14ac:dyDescent="0.2">
      <c r="A646" s="75" t="s">
        <v>19</v>
      </c>
      <c r="B646" s="66" t="s">
        <v>11</v>
      </c>
      <c r="C646" s="66" t="s">
        <v>0</v>
      </c>
      <c r="D646" s="66" t="s">
        <v>298</v>
      </c>
      <c r="E646" s="76">
        <f t="array" ref="E646">IFERROR(INDEX(DATA!$F$133:$F$368,MATCH(1,(DATA!$D$133:$D$368=B646)*(DATA!$E$133:$E$368=D646),0)),"n/a")</f>
        <v>282423</v>
      </c>
      <c r="F646" s="77">
        <f t="array" ref="F646">IFERROR(INDEX(DATA!$G$133:$G$368,MATCH(1,(DATA!$D$133:$D$368=B646)*(DATA!$E$133:$E$368=D646),0)),"n/a")</f>
        <v>0.189</v>
      </c>
      <c r="G646" s="76">
        <f t="array" ref="G646">IFERROR(INDEX(DATA!$P$133:$P$368,MATCH(1,(DATA!$D$133:$D$368=B646)*(DATA!$E$133:$E$368=D646),0)),"n/a")</f>
        <v>778623</v>
      </c>
      <c r="H646" s="77">
        <f t="array" ref="H646">IFERROR(INDEX(DATA!$Q$133:$Q$368,MATCH(1,(DATA!$D$133:$D$368=B646)*(DATA!$E$133:$E$368=D646),0)),"n/a")</f>
        <v>0.185</v>
      </c>
      <c r="I646" s="76">
        <f t="array" ref="I646">IFERROR(INDEX(DATA!$Z$133:$Z$368,MATCH(1,(DATA!$D$133:$D$368=B646)*(DATA!$E$133:$E$368=D646),0)),"n/a")</f>
        <v>1489123</v>
      </c>
      <c r="J646" s="77">
        <f t="array" ref="J646">IFERROR(INDEX(DATA!$AA$133:$AA$368,MATCH(1,(DATA!$D$133:$D$368=B646)*(DATA!$E$133:$E$368=D646),0)),"n/a")</f>
        <v>0.14499999999999999</v>
      </c>
      <c r="K646" s="76">
        <f t="array" ref="K646">IFERROR(INDEX(DATA!$AJ$133:$AJ$368,MATCH(1,(DATA!$D$133:$D$368=B646)*(DATA!$E$133:$E$368=D646),0)),"n/a")</f>
        <v>3012313</v>
      </c>
      <c r="L646" s="77">
        <f t="array" ref="L646">IFERROR(INDEX(DATA!$AK$133:$AK$368,MATCH(1,(DATA!$D$133:$D$368=B646)*(DATA!$E$133:$E$368=D646),0)),"n/a")</f>
        <v>0.189</v>
      </c>
      <c r="R646" s="66"/>
      <c r="S646" s="66"/>
      <c r="T646" s="66"/>
      <c r="U646" s="66"/>
      <c r="V646" s="66"/>
      <c r="W646" s="66"/>
      <c r="X646" s="66"/>
      <c r="Y646" s="66"/>
    </row>
    <row r="647" spans="1:25" x14ac:dyDescent="0.2">
      <c r="A647" s="75" t="s">
        <v>19</v>
      </c>
      <c r="B647" s="66" t="s">
        <v>11</v>
      </c>
      <c r="C647" s="66" t="s">
        <v>0</v>
      </c>
      <c r="D647" s="66" t="s">
        <v>299</v>
      </c>
      <c r="E647" s="76">
        <f t="array" ref="E647">IFERROR(INDEX(DATA!$F$133:$F$368,MATCH(1,(DATA!$D$133:$D$368=B647)*(DATA!$E$133:$E$368=D647),0)),"n/a")</f>
        <v>1428339</v>
      </c>
      <c r="F647" s="77">
        <f t="array" ref="F647">IFERROR(INDEX(DATA!$G$133:$G$368,MATCH(1,(DATA!$D$133:$D$368=B647)*(DATA!$E$133:$E$368=D647),0)),"n/a")</f>
        <v>0.23899999999999999</v>
      </c>
      <c r="G647" s="76">
        <f t="array" ref="G647">IFERROR(INDEX(DATA!$P$133:$P$368,MATCH(1,(DATA!$D$133:$D$368=B647)*(DATA!$E$133:$E$368=D647),0)),"n/a")</f>
        <v>4338491</v>
      </c>
      <c r="H647" s="77">
        <f t="array" ref="H647">IFERROR(INDEX(DATA!$Q$133:$Q$368,MATCH(1,(DATA!$D$133:$D$368=B647)*(DATA!$E$133:$E$368=D647),0)),"n/a")</f>
        <v>0.06</v>
      </c>
      <c r="I647" s="76">
        <f t="array" ref="I647">IFERROR(INDEX(DATA!$Z$133:$Z$368,MATCH(1,(DATA!$D$133:$D$368=B647)*(DATA!$E$133:$E$368=D647),0)),"n/a")</f>
        <v>8373761</v>
      </c>
      <c r="J647" s="77">
        <f t="array" ref="J647">IFERROR(INDEX(DATA!$AA$133:$AA$368,MATCH(1,(DATA!$D$133:$D$368=B647)*(DATA!$E$133:$E$368=D647),0)),"n/a")</f>
        <v>0</v>
      </c>
      <c r="K647" s="76">
        <f t="array" ref="K647">IFERROR(INDEX(DATA!$AJ$133:$AJ$368,MATCH(1,(DATA!$D$133:$D$368=B647)*(DATA!$E$133:$E$368=D647),0)),"n/a")</f>
        <v>16928682</v>
      </c>
      <c r="L647" s="77">
        <f t="array" ref="L647">IFERROR(INDEX(DATA!$AK$133:$AK$368,MATCH(1,(DATA!$D$133:$D$368=B647)*(DATA!$E$133:$E$368=D647),0)),"n/a")</f>
        <v>1E-3</v>
      </c>
      <c r="R647" s="66"/>
      <c r="S647" s="66"/>
      <c r="T647" s="66"/>
      <c r="U647" s="66"/>
      <c r="V647" s="66"/>
      <c r="W647" s="66"/>
      <c r="X647" s="66"/>
      <c r="Y647" s="66"/>
    </row>
    <row r="648" spans="1:25" x14ac:dyDescent="0.2">
      <c r="A648" s="75" t="s">
        <v>19</v>
      </c>
      <c r="B648" s="66" t="s">
        <v>11</v>
      </c>
      <c r="C648" s="66" t="s">
        <v>0</v>
      </c>
      <c r="D648" s="66" t="s">
        <v>300</v>
      </c>
      <c r="E648" s="76">
        <f t="array" ref="E648">IFERROR(INDEX(DATA!$F$133:$F$368,MATCH(1,(DATA!$D$133:$D$368=B648)*(DATA!$E$133:$E$368=D648),0)),"n/a")</f>
        <v>575082</v>
      </c>
      <c r="F648" s="77">
        <f t="array" ref="F648">IFERROR(INDEX(DATA!$G$133:$G$368,MATCH(1,(DATA!$D$133:$D$368=B648)*(DATA!$E$133:$E$368=D648),0)),"n/a")</f>
        <v>9.0999999999999998E-2</v>
      </c>
      <c r="G648" s="76">
        <f t="array" ref="G648">IFERROR(INDEX(DATA!$P$133:$P$368,MATCH(1,(DATA!$D$133:$D$368=B648)*(DATA!$E$133:$E$368=D648),0)),"n/a")</f>
        <v>1646770</v>
      </c>
      <c r="H648" s="77">
        <f t="array" ref="H648">IFERROR(INDEX(DATA!$Q$133:$Q$368,MATCH(1,(DATA!$D$133:$D$368=B648)*(DATA!$E$133:$E$368=D648),0)),"n/a")</f>
        <v>0.104</v>
      </c>
      <c r="I648" s="76">
        <f t="array" ref="I648">IFERROR(INDEX(DATA!$Z$133:$Z$368,MATCH(1,(DATA!$D$133:$D$368=B648)*(DATA!$E$133:$E$368=D648),0)),"n/a")</f>
        <v>3077648</v>
      </c>
      <c r="J648" s="77">
        <f t="array" ref="J648">IFERROR(INDEX(DATA!$AA$133:$AA$368,MATCH(1,(DATA!$D$133:$D$368=B648)*(DATA!$E$133:$E$368=D648),0)),"n/a")</f>
        <v>8.5999999999999993E-2</v>
      </c>
      <c r="K648" s="76">
        <f t="array" ref="K648">IFERROR(INDEX(DATA!$AJ$133:$AJ$368,MATCH(1,(DATA!$D$133:$D$368=B648)*(DATA!$E$133:$E$368=D648),0)),"n/a")</f>
        <v>6205947</v>
      </c>
      <c r="L648" s="77">
        <f t="array" ref="L648">IFERROR(INDEX(DATA!$AK$133:$AK$368,MATCH(1,(DATA!$D$133:$D$368=B648)*(DATA!$E$133:$E$368=D648),0)),"n/a")</f>
        <v>9.4E-2</v>
      </c>
      <c r="R648" s="66"/>
      <c r="S648" s="66"/>
      <c r="T648" s="66"/>
      <c r="U648" s="66"/>
      <c r="V648" s="66"/>
      <c r="W648" s="66"/>
      <c r="X648" s="66"/>
      <c r="Y648" s="66"/>
    </row>
    <row r="649" spans="1:25" x14ac:dyDescent="0.2">
      <c r="A649" s="75" t="s">
        <v>19</v>
      </c>
      <c r="B649" s="66" t="s">
        <v>11</v>
      </c>
      <c r="C649" s="66" t="s">
        <v>0</v>
      </c>
      <c r="D649" s="66" t="s">
        <v>301</v>
      </c>
      <c r="E649" s="76">
        <f t="array" ref="E649">IFERROR(INDEX(DATA!$F$133:$F$368,MATCH(1,(DATA!$D$133:$D$368=B649)*(DATA!$E$133:$E$368=D649),0)),"n/a")</f>
        <v>99323</v>
      </c>
      <c r="F649" s="77">
        <f t="array" ref="F649">IFERROR(INDEX(DATA!$G$133:$G$368,MATCH(1,(DATA!$D$133:$D$368=B649)*(DATA!$E$133:$E$368=D649),0)),"n/a")</f>
        <v>0.32400000000000001</v>
      </c>
      <c r="G649" s="76">
        <f t="array" ref="G649">IFERROR(INDEX(DATA!$P$133:$P$368,MATCH(1,(DATA!$D$133:$D$368=B649)*(DATA!$E$133:$E$368=D649),0)),"n/a")</f>
        <v>277522</v>
      </c>
      <c r="H649" s="77">
        <f t="array" ref="H649">IFERROR(INDEX(DATA!$Q$133:$Q$368,MATCH(1,(DATA!$D$133:$D$368=B649)*(DATA!$E$133:$E$368=D649),0)),"n/a")</f>
        <v>0.34799999999999998</v>
      </c>
      <c r="I649" s="76">
        <f t="array" ref="I649">IFERROR(INDEX(DATA!$Z$133:$Z$368,MATCH(1,(DATA!$D$133:$D$368=B649)*(DATA!$E$133:$E$368=D649),0)),"n/a")</f>
        <v>517233</v>
      </c>
      <c r="J649" s="77">
        <f t="array" ref="J649">IFERROR(INDEX(DATA!$AA$133:$AA$368,MATCH(1,(DATA!$D$133:$D$368=B649)*(DATA!$E$133:$E$368=D649),0)),"n/a")</f>
        <v>0.35799999999999998</v>
      </c>
      <c r="K649" s="76">
        <f t="array" ref="K649">IFERROR(INDEX(DATA!$AJ$133:$AJ$368,MATCH(1,(DATA!$D$133:$D$368=B649)*(DATA!$E$133:$E$368=D649),0)),"n/a")</f>
        <v>1014321</v>
      </c>
      <c r="L649" s="77">
        <f t="array" ref="L649">IFERROR(INDEX(DATA!$AK$133:$AK$368,MATCH(1,(DATA!$D$133:$D$368=B649)*(DATA!$E$133:$E$368=D649),0)),"n/a")</f>
        <v>0.34100000000000003</v>
      </c>
      <c r="R649" s="66"/>
      <c r="S649" s="66"/>
      <c r="T649" s="66"/>
      <c r="U649" s="66"/>
      <c r="V649" s="66"/>
      <c r="W649" s="66"/>
      <c r="X649" s="66"/>
      <c r="Y649" s="66"/>
    </row>
    <row r="650" spans="1:25" x14ac:dyDescent="0.2">
      <c r="A650" s="75" t="s">
        <v>19</v>
      </c>
      <c r="B650" s="66" t="s">
        <v>11</v>
      </c>
      <c r="C650" s="66" t="s">
        <v>0</v>
      </c>
      <c r="D650" s="66" t="s">
        <v>302</v>
      </c>
      <c r="E650" s="76">
        <f t="array" ref="E650">IFERROR(INDEX(DATA!$F$133:$F$368,MATCH(1,(DATA!$D$133:$D$368=B650)*(DATA!$E$133:$E$368=D650),0)),"n/a")</f>
        <v>436251</v>
      </c>
      <c r="F650" s="77">
        <f t="array" ref="F650">IFERROR(INDEX(DATA!$G$133:$G$368,MATCH(1,(DATA!$D$133:$D$368=B650)*(DATA!$E$133:$E$368=D650),0)),"n/a")</f>
        <v>7.4999999999999997E-2</v>
      </c>
      <c r="G650" s="76">
        <f t="array" ref="G650">IFERROR(INDEX(DATA!$P$133:$P$368,MATCH(1,(DATA!$D$133:$D$368=B650)*(DATA!$E$133:$E$368=D650),0)),"n/a")</f>
        <v>1278857</v>
      </c>
      <c r="H650" s="77">
        <f t="array" ref="H650">IFERROR(INDEX(DATA!$Q$133:$Q$368,MATCH(1,(DATA!$D$133:$D$368=B650)*(DATA!$E$133:$E$368=D650),0)),"n/a")</f>
        <v>7.0999999999999994E-2</v>
      </c>
      <c r="I650" s="76">
        <f t="array" ref="I650">IFERROR(INDEX(DATA!$Z$133:$Z$368,MATCH(1,(DATA!$D$133:$D$368=B650)*(DATA!$E$133:$E$368=D650),0)),"n/a")</f>
        <v>2505819</v>
      </c>
      <c r="J650" s="77">
        <f t="array" ref="J650">IFERROR(INDEX(DATA!$AA$133:$AA$368,MATCH(1,(DATA!$D$133:$D$368=B650)*(DATA!$E$133:$E$368=D650),0)),"n/a")</f>
        <v>6.8000000000000005E-2</v>
      </c>
      <c r="K650" s="76">
        <f t="array" ref="K650">IFERROR(INDEX(DATA!$AJ$133:$AJ$368,MATCH(1,(DATA!$D$133:$D$368=B650)*(DATA!$E$133:$E$368=D650),0)),"n/a")</f>
        <v>5005634</v>
      </c>
      <c r="L650" s="77">
        <f t="array" ref="L650">IFERROR(INDEX(DATA!$AK$133:$AK$368,MATCH(1,(DATA!$D$133:$D$368=B650)*(DATA!$E$133:$E$368=D650),0)),"n/a")</f>
        <v>0.124</v>
      </c>
      <c r="R650" s="66"/>
      <c r="S650" s="66"/>
      <c r="T650" s="66"/>
      <c r="U650" s="66"/>
      <c r="V650" s="66"/>
      <c r="W650" s="66"/>
      <c r="X650" s="66"/>
      <c r="Y650" s="66"/>
    </row>
    <row r="651" spans="1:25" x14ac:dyDescent="0.2">
      <c r="A651" s="75" t="s">
        <v>19</v>
      </c>
      <c r="B651" s="66" t="s">
        <v>11</v>
      </c>
      <c r="C651" s="66" t="s">
        <v>0</v>
      </c>
      <c r="D651" s="66" t="s">
        <v>303</v>
      </c>
      <c r="E651" s="76">
        <f t="array" ref="E651">IFERROR(INDEX(DATA!$F$133:$F$368,MATCH(1,(DATA!$D$133:$D$368=B651)*(DATA!$E$133:$E$368=D651),0)),"n/a")</f>
        <v>186723</v>
      </c>
      <c r="F651" s="77">
        <f t="array" ref="F651">IFERROR(INDEX(DATA!$G$133:$G$368,MATCH(1,(DATA!$D$133:$D$368=B651)*(DATA!$E$133:$E$368=D651),0)),"n/a")</f>
        <v>0.217</v>
      </c>
      <c r="G651" s="76">
        <f t="array" ref="G651">IFERROR(INDEX(DATA!$P$133:$P$368,MATCH(1,(DATA!$D$133:$D$368=B651)*(DATA!$E$133:$E$368=D651),0)),"n/a")</f>
        <v>513311</v>
      </c>
      <c r="H651" s="77">
        <f t="array" ref="H651">IFERROR(INDEX(DATA!$Q$133:$Q$368,MATCH(1,(DATA!$D$133:$D$368=B651)*(DATA!$E$133:$E$368=D651),0)),"n/a")</f>
        <v>0.155</v>
      </c>
      <c r="I651" s="76">
        <f t="array" ref="I651">IFERROR(INDEX(DATA!$Z$133:$Z$368,MATCH(1,(DATA!$D$133:$D$368=B651)*(DATA!$E$133:$E$368=D651),0)),"n/a")</f>
        <v>969515</v>
      </c>
      <c r="J651" s="77">
        <f t="array" ref="J651">IFERROR(INDEX(DATA!$AA$133:$AA$368,MATCH(1,(DATA!$D$133:$D$368=B651)*(DATA!$E$133:$E$368=D651),0)),"n/a")</f>
        <v>0.16800000000000001</v>
      </c>
      <c r="K651" s="76">
        <f t="array" ref="K651">IFERROR(INDEX(DATA!$AJ$133:$AJ$368,MATCH(1,(DATA!$D$133:$D$368=B651)*(DATA!$E$133:$E$368=D651),0)),"n/a")</f>
        <v>1972206</v>
      </c>
      <c r="L651" s="77">
        <f t="array" ref="L651">IFERROR(INDEX(DATA!$AK$133:$AK$368,MATCH(1,(DATA!$D$133:$D$368=B651)*(DATA!$E$133:$E$368=D651),0)),"n/a")</f>
        <v>0.19900000000000001</v>
      </c>
      <c r="R651" s="66"/>
      <c r="S651" s="66"/>
      <c r="T651" s="66"/>
      <c r="U651" s="66"/>
      <c r="V651" s="66"/>
      <c r="W651" s="66"/>
      <c r="X651" s="66"/>
      <c r="Y651" s="66"/>
    </row>
    <row r="652" spans="1:25" x14ac:dyDescent="0.2">
      <c r="A652" s="75" t="s">
        <v>19</v>
      </c>
      <c r="B652" s="66" t="s">
        <v>11</v>
      </c>
      <c r="C652" s="66" t="s">
        <v>0</v>
      </c>
      <c r="D652" s="66" t="s">
        <v>304</v>
      </c>
      <c r="E652" s="76">
        <f t="array" ref="E652">IFERROR(INDEX(DATA!$F$133:$F$368,MATCH(1,(DATA!$D$133:$D$368=B652)*(DATA!$E$133:$E$368=D652),0)),"n/a")</f>
        <v>596534</v>
      </c>
      <c r="F652" s="77">
        <f t="array" ref="F652">IFERROR(INDEX(DATA!$G$133:$G$368,MATCH(1,(DATA!$D$133:$D$368=B652)*(DATA!$E$133:$E$368=D652),0)),"n/a")</f>
        <v>0.25600000000000001</v>
      </c>
      <c r="G652" s="76">
        <f t="array" ref="G652">IFERROR(INDEX(DATA!$P$133:$P$368,MATCH(1,(DATA!$D$133:$D$368=B652)*(DATA!$E$133:$E$368=D652),0)),"n/a")</f>
        <v>1792122</v>
      </c>
      <c r="H652" s="77">
        <f t="array" ref="H652">IFERROR(INDEX(DATA!$Q$133:$Q$368,MATCH(1,(DATA!$D$133:$D$368=B652)*(DATA!$E$133:$E$368=D652),0)),"n/a")</f>
        <v>8.5000000000000006E-2</v>
      </c>
      <c r="I652" s="76">
        <f t="array" ref="I652">IFERROR(INDEX(DATA!$Z$133:$Z$368,MATCH(1,(DATA!$D$133:$D$368=B652)*(DATA!$E$133:$E$368=D652),0)),"n/a")</f>
        <v>3430380</v>
      </c>
      <c r="J652" s="77">
        <f t="array" ref="J652">IFERROR(INDEX(DATA!$AA$133:$AA$368,MATCH(1,(DATA!$D$133:$D$368=B652)*(DATA!$E$133:$E$368=D652),0)),"n/a")</f>
        <v>6.0000000000000001E-3</v>
      </c>
      <c r="K652" s="76">
        <f t="array" ref="K652">IFERROR(INDEX(DATA!$AJ$133:$AJ$368,MATCH(1,(DATA!$D$133:$D$368=B652)*(DATA!$E$133:$E$368=D652),0)),"n/a")</f>
        <v>6821229</v>
      </c>
      <c r="L652" s="77">
        <f t="array" ref="L652">IFERROR(INDEX(DATA!$AK$133:$AK$368,MATCH(1,(DATA!$D$133:$D$368=B652)*(DATA!$E$133:$E$368=D652),0)),"n/a")</f>
        <v>8.9999999999999993E-3</v>
      </c>
      <c r="R652" s="66"/>
      <c r="S652" s="66"/>
      <c r="T652" s="66"/>
      <c r="U652" s="66"/>
      <c r="V652" s="66"/>
      <c r="W652" s="66"/>
      <c r="X652" s="66"/>
      <c r="Y652" s="66"/>
    </row>
    <row r="653" spans="1:25" x14ac:dyDescent="0.2">
      <c r="A653" s="75" t="s">
        <v>19</v>
      </c>
      <c r="B653" s="66" t="s">
        <v>11</v>
      </c>
      <c r="C653" s="66" t="s">
        <v>0</v>
      </c>
      <c r="D653" s="66" t="s">
        <v>305</v>
      </c>
      <c r="E653" s="76">
        <f t="array" ref="E653">IFERROR(INDEX(DATA!$F$133:$F$368,MATCH(1,(DATA!$D$133:$D$368=B653)*(DATA!$E$133:$E$368=D653),0)),"n/a")</f>
        <v>393342</v>
      </c>
      <c r="F653" s="77">
        <f t="array" ref="F653">IFERROR(INDEX(DATA!$G$133:$G$368,MATCH(1,(DATA!$D$133:$D$368=B653)*(DATA!$E$133:$E$368=D653),0)),"n/a")</f>
        <v>0.185</v>
      </c>
      <c r="G653" s="76">
        <f t="array" ref="G653">IFERROR(INDEX(DATA!$P$133:$P$368,MATCH(1,(DATA!$D$133:$D$368=B653)*(DATA!$E$133:$E$368=D653),0)),"n/a")</f>
        <v>1196673</v>
      </c>
      <c r="H653" s="77">
        <f t="array" ref="H653">IFERROR(INDEX(DATA!$Q$133:$Q$368,MATCH(1,(DATA!$D$133:$D$368=B653)*(DATA!$E$133:$E$368=D653),0)),"n/a")</f>
        <v>0.11799999999999999</v>
      </c>
      <c r="I653" s="76">
        <f t="array" ref="I653">IFERROR(INDEX(DATA!$Z$133:$Z$368,MATCH(1,(DATA!$D$133:$D$368=B653)*(DATA!$E$133:$E$368=D653),0)),"n/a")</f>
        <v>2187043</v>
      </c>
      <c r="J653" s="77">
        <f t="array" ref="J653">IFERROR(INDEX(DATA!$AA$133:$AA$368,MATCH(1,(DATA!$D$133:$D$368=B653)*(DATA!$E$133:$E$368=D653),0)),"n/a")</f>
        <v>9.4E-2</v>
      </c>
      <c r="K653" s="76">
        <f t="array" ref="K653">IFERROR(INDEX(DATA!$AJ$133:$AJ$368,MATCH(1,(DATA!$D$133:$D$368=B653)*(DATA!$E$133:$E$368=D653),0)),"n/a")</f>
        <v>4081348</v>
      </c>
      <c r="L653" s="77">
        <f t="array" ref="L653">IFERROR(INDEX(DATA!$AK$133:$AK$368,MATCH(1,(DATA!$D$133:$D$368=B653)*(DATA!$E$133:$E$368=D653),0)),"n/a")</f>
        <v>0.106</v>
      </c>
      <c r="R653" s="66"/>
      <c r="S653" s="66"/>
      <c r="T653" s="66"/>
      <c r="U653" s="66"/>
      <c r="V653" s="66"/>
      <c r="W653" s="66"/>
      <c r="X653" s="66"/>
      <c r="Y653" s="66"/>
    </row>
    <row r="654" spans="1:25" x14ac:dyDescent="0.2">
      <c r="A654" s="75" t="s">
        <v>19</v>
      </c>
      <c r="B654" s="66" t="s">
        <v>11</v>
      </c>
      <c r="C654" s="66" t="s">
        <v>0</v>
      </c>
      <c r="D654" s="66" t="s">
        <v>306</v>
      </c>
      <c r="E654" s="76">
        <f t="array" ref="E654">IFERROR(INDEX(DATA!$F$133:$F$368,MATCH(1,(DATA!$D$133:$D$368=B654)*(DATA!$E$133:$E$368=D654),0)),"n/a")</f>
        <v>345248</v>
      </c>
      <c r="F654" s="77">
        <f t="array" ref="F654">IFERROR(INDEX(DATA!$G$133:$G$368,MATCH(1,(DATA!$D$133:$D$368=B654)*(DATA!$E$133:$E$368=D654),0)),"n/a")</f>
        <v>0.10199999999999999</v>
      </c>
      <c r="G654" s="76">
        <f t="array" ref="G654">IFERROR(INDEX(DATA!$P$133:$P$368,MATCH(1,(DATA!$D$133:$D$368=B654)*(DATA!$E$133:$E$368=D654),0)),"n/a")</f>
        <v>1035168</v>
      </c>
      <c r="H654" s="77">
        <f t="array" ref="H654">IFERROR(INDEX(DATA!$Q$133:$Q$368,MATCH(1,(DATA!$D$133:$D$368=B654)*(DATA!$E$133:$E$368=D654),0)),"n/a")</f>
        <v>0.124</v>
      </c>
      <c r="I654" s="76">
        <f t="array" ref="I654">IFERROR(INDEX(DATA!$Z$133:$Z$368,MATCH(1,(DATA!$D$133:$D$368=B654)*(DATA!$E$133:$E$368=D654),0)),"n/a")</f>
        <v>1939142</v>
      </c>
      <c r="J654" s="77">
        <f t="array" ref="J654">IFERROR(INDEX(DATA!$AA$133:$AA$368,MATCH(1,(DATA!$D$133:$D$368=B654)*(DATA!$E$133:$E$368=D654),0)),"n/a")</f>
        <v>0.109</v>
      </c>
      <c r="K654" s="76">
        <f t="array" ref="K654">IFERROR(INDEX(DATA!$AJ$133:$AJ$368,MATCH(1,(DATA!$D$133:$D$368=B654)*(DATA!$E$133:$E$368=D654),0)),"n/a")</f>
        <v>3998969</v>
      </c>
      <c r="L654" s="77">
        <f t="array" ref="L654">IFERROR(INDEX(DATA!$AK$133:$AK$368,MATCH(1,(DATA!$D$133:$D$368=B654)*(DATA!$E$133:$E$368=D654),0)),"n/a")</f>
        <v>0.13</v>
      </c>
      <c r="R654" s="66"/>
      <c r="S654" s="66"/>
      <c r="T654" s="66"/>
      <c r="U654" s="66"/>
      <c r="V654" s="66"/>
      <c r="W654" s="66"/>
      <c r="X654" s="66"/>
      <c r="Y654" s="66"/>
    </row>
    <row r="655" spans="1:25" x14ac:dyDescent="0.2">
      <c r="A655" s="75" t="s">
        <v>19</v>
      </c>
      <c r="B655" s="66" t="s">
        <v>11</v>
      </c>
      <c r="C655" s="66" t="s">
        <v>0</v>
      </c>
      <c r="D655" s="66" t="s">
        <v>307</v>
      </c>
      <c r="E655" s="76">
        <f t="array" ref="E655">IFERROR(INDEX(DATA!$F$133:$F$368,MATCH(1,(DATA!$D$133:$D$368=B655)*(DATA!$E$133:$E$368=D655),0)),"n/a")</f>
        <v>415579</v>
      </c>
      <c r="F655" s="77">
        <f t="array" ref="F655">IFERROR(INDEX(DATA!$G$133:$G$368,MATCH(1,(DATA!$D$133:$D$368=B655)*(DATA!$E$133:$E$368=D655),0)),"n/a")</f>
        <v>0.151</v>
      </c>
      <c r="G655" s="76">
        <f t="array" ref="G655">IFERROR(INDEX(DATA!$P$133:$P$368,MATCH(1,(DATA!$D$133:$D$368=B655)*(DATA!$E$133:$E$368=D655),0)),"n/a")</f>
        <v>1283772</v>
      </c>
      <c r="H655" s="77">
        <f t="array" ref="H655">IFERROR(INDEX(DATA!$Q$133:$Q$368,MATCH(1,(DATA!$D$133:$D$368=B655)*(DATA!$E$133:$E$368=D655),0)),"n/a")</f>
        <v>0.159</v>
      </c>
      <c r="I655" s="76">
        <f t="array" ref="I655">IFERROR(INDEX(DATA!$Z$133:$Z$368,MATCH(1,(DATA!$D$133:$D$368=B655)*(DATA!$E$133:$E$368=D655),0)),"n/a")</f>
        <v>2412791</v>
      </c>
      <c r="J655" s="77">
        <f t="array" ref="J655">IFERROR(INDEX(DATA!$AA$133:$AA$368,MATCH(1,(DATA!$D$133:$D$368=B655)*(DATA!$E$133:$E$368=D655),0)),"n/a")</f>
        <v>0.17</v>
      </c>
      <c r="K655" s="76">
        <f t="array" ref="K655">IFERROR(INDEX(DATA!$AJ$133:$AJ$368,MATCH(1,(DATA!$D$133:$D$368=B655)*(DATA!$E$133:$E$368=D655),0)),"n/a")</f>
        <v>4757399</v>
      </c>
      <c r="L655" s="77">
        <f t="array" ref="L655">IFERROR(INDEX(DATA!$AK$133:$AK$368,MATCH(1,(DATA!$D$133:$D$368=B655)*(DATA!$E$133:$E$368=D655),0)),"n/a")</f>
        <v>0.105</v>
      </c>
      <c r="R655" s="66"/>
      <c r="S655" s="66"/>
      <c r="T655" s="66"/>
      <c r="U655" s="66"/>
      <c r="V655" s="66"/>
      <c r="W655" s="66"/>
      <c r="X655" s="66"/>
      <c r="Y655" s="66"/>
    </row>
    <row r="656" spans="1:25" x14ac:dyDescent="0.2">
      <c r="A656" s="75" t="s">
        <v>19</v>
      </c>
      <c r="B656" s="66" t="s">
        <v>11</v>
      </c>
      <c r="C656" s="66" t="s">
        <v>0</v>
      </c>
      <c r="D656" s="66" t="s">
        <v>308</v>
      </c>
      <c r="E656" s="76">
        <f t="array" ref="E656">IFERROR(INDEX(DATA!$F$133:$F$368,MATCH(1,(DATA!$D$133:$D$368=B656)*(DATA!$E$133:$E$368=D656),0)),"n/a")</f>
        <v>296947</v>
      </c>
      <c r="F656" s="77">
        <f t="array" ref="F656">IFERROR(INDEX(DATA!$G$133:$G$368,MATCH(1,(DATA!$D$133:$D$368=B656)*(DATA!$E$133:$E$368=D656),0)),"n/a")</f>
        <v>0.04</v>
      </c>
      <c r="G656" s="76">
        <f t="array" ref="G656">IFERROR(INDEX(DATA!$P$133:$P$368,MATCH(1,(DATA!$D$133:$D$368=B656)*(DATA!$E$133:$E$368=D656),0)),"n/a")</f>
        <v>851903</v>
      </c>
      <c r="H656" s="77">
        <f t="array" ref="H656">IFERROR(INDEX(DATA!$Q$133:$Q$368,MATCH(1,(DATA!$D$133:$D$368=B656)*(DATA!$E$133:$E$368=D656),0)),"n/a")</f>
        <v>8.5999999999999993E-2</v>
      </c>
      <c r="I656" s="76">
        <f t="array" ref="I656">IFERROR(INDEX(DATA!$Z$133:$Z$368,MATCH(1,(DATA!$D$133:$D$368=B656)*(DATA!$E$133:$E$368=D656),0)),"n/a")</f>
        <v>1620731</v>
      </c>
      <c r="J656" s="77">
        <f t="array" ref="J656">IFERROR(INDEX(DATA!$AA$133:$AA$368,MATCH(1,(DATA!$D$133:$D$368=B656)*(DATA!$E$133:$E$368=D656),0)),"n/a")</f>
        <v>6.7000000000000004E-2</v>
      </c>
      <c r="K656" s="76">
        <f t="array" ref="K656">IFERROR(INDEX(DATA!$AJ$133:$AJ$368,MATCH(1,(DATA!$D$133:$D$368=B656)*(DATA!$E$133:$E$368=D656),0)),"n/a")</f>
        <v>3214304</v>
      </c>
      <c r="L656" s="77">
        <f t="array" ref="L656">IFERROR(INDEX(DATA!$AK$133:$AK$368,MATCH(1,(DATA!$D$133:$D$368=B656)*(DATA!$E$133:$E$368=D656),0)),"n/a")</f>
        <v>7.2999999999999995E-2</v>
      </c>
      <c r="R656" s="66"/>
      <c r="S656" s="66"/>
      <c r="T656" s="66"/>
      <c r="U656" s="66"/>
      <c r="V656" s="66"/>
      <c r="W656" s="66"/>
      <c r="X656" s="66"/>
      <c r="Y656" s="66"/>
    </row>
    <row r="657" spans="1:25" x14ac:dyDescent="0.2">
      <c r="A657" s="75" t="s">
        <v>19</v>
      </c>
      <c r="B657" s="66" t="s">
        <v>11</v>
      </c>
      <c r="C657" s="66" t="s">
        <v>0</v>
      </c>
      <c r="D657" s="66" t="s">
        <v>309</v>
      </c>
      <c r="E657" s="76">
        <f t="array" ref="E657">IFERROR(INDEX(DATA!$F$133:$F$368,MATCH(1,(DATA!$D$133:$D$368=B657)*(DATA!$E$133:$E$368=D657),0)),"n/a")</f>
        <v>292540</v>
      </c>
      <c r="F657" s="77">
        <f t="array" ref="F657">IFERROR(INDEX(DATA!$G$133:$G$368,MATCH(1,(DATA!$D$133:$D$368=B657)*(DATA!$E$133:$E$368=D657),0)),"n/a")</f>
        <v>0.255</v>
      </c>
      <c r="G657" s="76">
        <f t="array" ref="G657">IFERROR(INDEX(DATA!$P$133:$P$368,MATCH(1,(DATA!$D$133:$D$368=B657)*(DATA!$E$133:$E$368=D657),0)),"n/a")</f>
        <v>829549</v>
      </c>
      <c r="H657" s="77">
        <f t="array" ref="H657">IFERROR(INDEX(DATA!$Q$133:$Q$368,MATCH(1,(DATA!$D$133:$D$368=B657)*(DATA!$E$133:$E$368=D657),0)),"n/a")</f>
        <v>0.183</v>
      </c>
      <c r="I657" s="76">
        <f t="array" ref="I657">IFERROR(INDEX(DATA!$Z$133:$Z$368,MATCH(1,(DATA!$D$133:$D$368=B657)*(DATA!$E$133:$E$368=D657),0)),"n/a")</f>
        <v>1573276</v>
      </c>
      <c r="J657" s="77">
        <f t="array" ref="J657">IFERROR(INDEX(DATA!$AA$133:$AA$368,MATCH(1,(DATA!$D$133:$D$368=B657)*(DATA!$E$133:$E$368=D657),0)),"n/a")</f>
        <v>0.13600000000000001</v>
      </c>
      <c r="K657" s="76">
        <f t="array" ref="K657">IFERROR(INDEX(DATA!$AJ$133:$AJ$368,MATCH(1,(DATA!$D$133:$D$368=B657)*(DATA!$E$133:$E$368=D657),0)),"n/a")</f>
        <v>3073168</v>
      </c>
      <c r="L657" s="77">
        <f t="array" ref="L657">IFERROR(INDEX(DATA!$AK$133:$AK$368,MATCH(1,(DATA!$D$133:$D$368=B657)*(DATA!$E$133:$E$368=D657),0)),"n/a")</f>
        <v>0.14099999999999999</v>
      </c>
      <c r="R657" s="66"/>
      <c r="S657" s="66"/>
      <c r="T657" s="66"/>
      <c r="U657" s="66"/>
      <c r="V657" s="66"/>
      <c r="W657" s="66"/>
      <c r="X657" s="66"/>
      <c r="Y657" s="66"/>
    </row>
    <row r="658" spans="1:25" x14ac:dyDescent="0.2">
      <c r="A658" s="75" t="s">
        <v>19</v>
      </c>
      <c r="B658" s="66" t="s">
        <v>11</v>
      </c>
      <c r="C658" s="66" t="s">
        <v>0</v>
      </c>
      <c r="D658" s="66" t="s">
        <v>310</v>
      </c>
      <c r="E658" s="76">
        <f t="array" ref="E658">IFERROR(INDEX(DATA!$F$133:$F$368,MATCH(1,(DATA!$D$133:$D$368=B658)*(DATA!$E$133:$E$368=D658),0)),"n/a")</f>
        <v>168566</v>
      </c>
      <c r="F658" s="77">
        <f t="array" ref="F658">IFERROR(INDEX(DATA!$G$133:$G$368,MATCH(1,(DATA!$D$133:$D$368=B658)*(DATA!$E$133:$E$368=D658),0)),"n/a")</f>
        <v>0.23599999999999999</v>
      </c>
      <c r="G658" s="76">
        <f t="array" ref="G658">IFERROR(INDEX(DATA!$P$133:$P$368,MATCH(1,(DATA!$D$133:$D$368=B658)*(DATA!$E$133:$E$368=D658),0)),"n/a")</f>
        <v>474067</v>
      </c>
      <c r="H658" s="77">
        <f t="array" ref="H658">IFERROR(INDEX(DATA!$Q$133:$Q$368,MATCH(1,(DATA!$D$133:$D$368=B658)*(DATA!$E$133:$E$368=D658),0)),"n/a")</f>
        <v>0.189</v>
      </c>
      <c r="I658" s="76">
        <f t="array" ref="I658">IFERROR(INDEX(DATA!$Z$133:$Z$368,MATCH(1,(DATA!$D$133:$D$368=B658)*(DATA!$E$133:$E$368=D658),0)),"n/a")</f>
        <v>899135</v>
      </c>
      <c r="J658" s="77">
        <f t="array" ref="J658">IFERROR(INDEX(DATA!$AA$133:$AA$368,MATCH(1,(DATA!$D$133:$D$368=B658)*(DATA!$E$133:$E$368=D658),0)),"n/a")</f>
        <v>0.13400000000000001</v>
      </c>
      <c r="K658" s="76">
        <f t="array" ref="K658">IFERROR(INDEX(DATA!$AJ$133:$AJ$368,MATCH(1,(DATA!$D$133:$D$368=B658)*(DATA!$E$133:$E$368=D658),0)),"n/a")</f>
        <v>1805468</v>
      </c>
      <c r="L658" s="77">
        <f t="array" ref="L658">IFERROR(INDEX(DATA!$AK$133:$AK$368,MATCH(1,(DATA!$D$133:$D$368=B658)*(DATA!$E$133:$E$368=D658),0)),"n/a")</f>
        <v>0.13700000000000001</v>
      </c>
      <c r="R658" s="66"/>
      <c r="S658" s="66"/>
      <c r="T658" s="66"/>
      <c r="U658" s="66"/>
      <c r="V658" s="66"/>
      <c r="W658" s="66"/>
      <c r="X658" s="66"/>
      <c r="Y658" s="66"/>
    </row>
    <row r="659" spans="1:25" x14ac:dyDescent="0.2">
      <c r="A659" s="75" t="s">
        <v>19</v>
      </c>
      <c r="B659" s="66" t="s">
        <v>11</v>
      </c>
      <c r="C659" s="66" t="s">
        <v>0</v>
      </c>
      <c r="D659" s="66" t="s">
        <v>311</v>
      </c>
      <c r="E659" s="76">
        <f t="array" ref="E659">IFERROR(INDEX(DATA!$F$133:$F$368,MATCH(1,(DATA!$D$133:$D$368=B659)*(DATA!$E$133:$E$368=D659),0)),"n/a")</f>
        <v>264874</v>
      </c>
      <c r="F659" s="77">
        <f t="array" ref="F659">IFERROR(INDEX(DATA!$G$133:$G$368,MATCH(1,(DATA!$D$133:$D$368=B659)*(DATA!$E$133:$E$368=D659),0)),"n/a")</f>
        <v>-0.17299999999999999</v>
      </c>
      <c r="G659" s="76">
        <f t="array" ref="G659">IFERROR(INDEX(DATA!$P$133:$P$368,MATCH(1,(DATA!$D$133:$D$368=B659)*(DATA!$E$133:$E$368=D659),0)),"n/a")</f>
        <v>796827</v>
      </c>
      <c r="H659" s="77">
        <f t="array" ref="H659">IFERROR(INDEX(DATA!$Q$133:$Q$368,MATCH(1,(DATA!$D$133:$D$368=B659)*(DATA!$E$133:$E$368=D659),0)),"n/a")</f>
        <v>-0.214</v>
      </c>
      <c r="I659" s="76">
        <f t="array" ref="I659">IFERROR(INDEX(DATA!$Z$133:$Z$368,MATCH(1,(DATA!$D$133:$D$368=B659)*(DATA!$E$133:$E$368=D659),0)),"n/a")</f>
        <v>1670137</v>
      </c>
      <c r="J659" s="77">
        <f t="array" ref="J659">IFERROR(INDEX(DATA!$AA$133:$AA$368,MATCH(1,(DATA!$D$133:$D$368=B659)*(DATA!$E$133:$E$368=D659),0)),"n/a")</f>
        <v>-0.11700000000000001</v>
      </c>
      <c r="K659" s="76">
        <f t="array" ref="K659">IFERROR(INDEX(DATA!$AJ$133:$AJ$368,MATCH(1,(DATA!$D$133:$D$368=B659)*(DATA!$E$133:$E$368=D659),0)),"n/a")</f>
        <v>3522432</v>
      </c>
      <c r="L659" s="77">
        <f t="array" ref="L659">IFERROR(INDEX(DATA!$AK$133:$AK$368,MATCH(1,(DATA!$D$133:$D$368=B659)*(DATA!$E$133:$E$368=D659),0)),"n/a")</f>
        <v>-0.05</v>
      </c>
      <c r="R659" s="66"/>
      <c r="S659" s="66"/>
      <c r="T659" s="66"/>
      <c r="U659" s="66"/>
      <c r="V659" s="66"/>
      <c r="W659" s="66"/>
      <c r="X659" s="66"/>
      <c r="Y659" s="66"/>
    </row>
    <row r="660" spans="1:25" x14ac:dyDescent="0.2">
      <c r="A660" s="75" t="s">
        <v>19</v>
      </c>
      <c r="B660" s="66" t="s">
        <v>11</v>
      </c>
      <c r="C660" s="66" t="s">
        <v>0</v>
      </c>
      <c r="D660" s="66" t="s">
        <v>312</v>
      </c>
      <c r="E660" s="76">
        <f t="array" ref="E660">IFERROR(INDEX(DATA!$F$133:$F$368,MATCH(1,(DATA!$D$133:$D$368=B660)*(DATA!$E$133:$E$368=D660),0)),"n/a")</f>
        <v>133087</v>
      </c>
      <c r="F660" s="77">
        <f t="array" ref="F660">IFERROR(INDEX(DATA!$G$133:$G$368,MATCH(1,(DATA!$D$133:$D$368=B660)*(DATA!$E$133:$E$368=D660),0)),"n/a")</f>
        <v>0.34599999999999997</v>
      </c>
      <c r="G660" s="76">
        <f t="array" ref="G660">IFERROR(INDEX(DATA!$P$133:$P$368,MATCH(1,(DATA!$D$133:$D$368=B660)*(DATA!$E$133:$E$368=D660),0)),"n/a")</f>
        <v>393059</v>
      </c>
      <c r="H660" s="77">
        <f t="array" ref="H660">IFERROR(INDEX(DATA!$Q$133:$Q$368,MATCH(1,(DATA!$D$133:$D$368=B660)*(DATA!$E$133:$E$368=D660),0)),"n/a")</f>
        <v>0.33300000000000002</v>
      </c>
      <c r="I660" s="76">
        <f t="array" ref="I660">IFERROR(INDEX(DATA!$Z$133:$Z$368,MATCH(1,(DATA!$D$133:$D$368=B660)*(DATA!$E$133:$E$368=D660),0)),"n/a")</f>
        <v>699855</v>
      </c>
      <c r="J660" s="77">
        <f t="array" ref="J660">IFERROR(INDEX(DATA!$AA$133:$AA$368,MATCH(1,(DATA!$D$133:$D$368=B660)*(DATA!$E$133:$E$368=D660),0)),"n/a")</f>
        <v>0.313</v>
      </c>
      <c r="K660" s="76">
        <f t="array" ref="K660">IFERROR(INDEX(DATA!$AJ$133:$AJ$368,MATCH(1,(DATA!$D$133:$D$368=B660)*(DATA!$E$133:$E$368=D660),0)),"n/a")</f>
        <v>1354814</v>
      </c>
      <c r="L660" s="77">
        <f t="array" ref="L660">IFERROR(INDEX(DATA!$AK$133:$AK$368,MATCH(1,(DATA!$D$133:$D$368=B660)*(DATA!$E$133:$E$368=D660),0)),"n/a")</f>
        <v>0.33500000000000002</v>
      </c>
      <c r="R660" s="66"/>
      <c r="S660" s="66"/>
      <c r="T660" s="66"/>
      <c r="U660" s="66"/>
      <c r="V660" s="66"/>
      <c r="W660" s="66"/>
      <c r="X660" s="66"/>
      <c r="Y660" s="66"/>
    </row>
    <row r="661" spans="1:25" x14ac:dyDescent="0.2">
      <c r="A661" s="75" t="s">
        <v>19</v>
      </c>
      <c r="B661" s="66" t="s">
        <v>11</v>
      </c>
      <c r="C661" s="66" t="s">
        <v>0</v>
      </c>
      <c r="D661" s="66" t="s">
        <v>313</v>
      </c>
      <c r="E661" s="76">
        <f t="array" ref="E661">IFERROR(INDEX(DATA!$F$133:$F$368,MATCH(1,(DATA!$D$133:$D$368=B661)*(DATA!$E$133:$E$368=D661),0)),"n/a")</f>
        <v>284853</v>
      </c>
      <c r="F661" s="77">
        <f t="array" ref="F661">IFERROR(INDEX(DATA!$G$133:$G$368,MATCH(1,(DATA!$D$133:$D$368=B661)*(DATA!$E$133:$E$368=D661),0)),"n/a")</f>
        <v>8.0000000000000002E-3</v>
      </c>
      <c r="G661" s="76">
        <f t="array" ref="G661">IFERROR(INDEX(DATA!$P$133:$P$368,MATCH(1,(DATA!$D$133:$D$368=B661)*(DATA!$E$133:$E$368=D661),0)),"n/a")</f>
        <v>883729</v>
      </c>
      <c r="H661" s="77">
        <f t="array" ref="H661">IFERROR(INDEX(DATA!$Q$133:$Q$368,MATCH(1,(DATA!$D$133:$D$368=B661)*(DATA!$E$133:$E$368=D661),0)),"n/a")</f>
        <v>8.9999999999999993E-3</v>
      </c>
      <c r="I661" s="76">
        <f t="array" ref="I661">IFERROR(INDEX(DATA!$Z$133:$Z$368,MATCH(1,(DATA!$D$133:$D$368=B661)*(DATA!$E$133:$E$368=D661),0)),"n/a")</f>
        <v>1671420</v>
      </c>
      <c r="J661" s="77">
        <f t="array" ref="J661">IFERROR(INDEX(DATA!$AA$133:$AA$368,MATCH(1,(DATA!$D$133:$D$368=B661)*(DATA!$E$133:$E$368=D661),0)),"n/a")</f>
        <v>0.02</v>
      </c>
      <c r="K661" s="76">
        <f t="array" ref="K661">IFERROR(INDEX(DATA!$AJ$133:$AJ$368,MATCH(1,(DATA!$D$133:$D$368=B661)*(DATA!$E$133:$E$368=D661),0)),"n/a")</f>
        <v>3288569</v>
      </c>
      <c r="L661" s="77">
        <f t="array" ref="L661">IFERROR(INDEX(DATA!$AK$133:$AK$368,MATCH(1,(DATA!$D$133:$D$368=B661)*(DATA!$E$133:$E$368=D661),0)),"n/a")</f>
        <v>1.7999999999999999E-2</v>
      </c>
      <c r="R661" s="66"/>
      <c r="S661" s="66"/>
      <c r="T661" s="66"/>
      <c r="U661" s="66"/>
      <c r="V661" s="66"/>
      <c r="W661" s="66"/>
      <c r="X661" s="66"/>
      <c r="Y661" s="66"/>
    </row>
    <row r="662" spans="1:25" x14ac:dyDescent="0.2">
      <c r="A662" s="75" t="s">
        <v>19</v>
      </c>
      <c r="B662" s="66" t="s">
        <v>11</v>
      </c>
      <c r="C662" s="66" t="s">
        <v>0</v>
      </c>
      <c r="D662" s="66" t="s">
        <v>314</v>
      </c>
      <c r="E662" s="76">
        <f t="array" ref="E662">IFERROR(INDEX(DATA!$F$133:$F$368,MATCH(1,(DATA!$D$133:$D$368=B662)*(DATA!$E$133:$E$368=D662),0)),"n/a")</f>
        <v>636230</v>
      </c>
      <c r="F662" s="77">
        <f t="array" ref="F662">IFERROR(INDEX(DATA!$G$133:$G$368,MATCH(1,(DATA!$D$133:$D$368=B662)*(DATA!$E$133:$E$368=D662),0)),"n/a")</f>
        <v>3.6999999999999998E-2</v>
      </c>
      <c r="G662" s="76">
        <f t="array" ref="G662">IFERROR(INDEX(DATA!$P$133:$P$368,MATCH(1,(DATA!$D$133:$D$368=B662)*(DATA!$E$133:$E$368=D662),0)),"n/a")</f>
        <v>1935150</v>
      </c>
      <c r="H662" s="77">
        <f t="array" ref="H662">IFERROR(INDEX(DATA!$Q$133:$Q$368,MATCH(1,(DATA!$D$133:$D$368=B662)*(DATA!$E$133:$E$368=D662),0)),"n/a")</f>
        <v>-3.6999999999999998E-2</v>
      </c>
      <c r="I662" s="76">
        <f t="array" ref="I662">IFERROR(INDEX(DATA!$Z$133:$Z$368,MATCH(1,(DATA!$D$133:$D$368=B662)*(DATA!$E$133:$E$368=D662),0)),"n/a")</f>
        <v>3773157</v>
      </c>
      <c r="J662" s="77">
        <f t="array" ref="J662">IFERROR(INDEX(DATA!$AA$133:$AA$368,MATCH(1,(DATA!$D$133:$D$368=B662)*(DATA!$E$133:$E$368=D662),0)),"n/a")</f>
        <v>-3.6999999999999998E-2</v>
      </c>
      <c r="K662" s="76">
        <f t="array" ref="K662">IFERROR(INDEX(DATA!$AJ$133:$AJ$368,MATCH(1,(DATA!$D$133:$D$368=B662)*(DATA!$E$133:$E$368=D662),0)),"n/a")</f>
        <v>7511585</v>
      </c>
      <c r="L662" s="77">
        <f t="array" ref="L662">IFERROR(INDEX(DATA!$AK$133:$AK$368,MATCH(1,(DATA!$D$133:$D$368=B662)*(DATA!$E$133:$E$368=D662),0)),"n/a")</f>
        <v>-5.7000000000000002E-2</v>
      </c>
      <c r="R662" s="66"/>
      <c r="S662" s="66"/>
      <c r="T662" s="66"/>
      <c r="U662" s="66"/>
      <c r="V662" s="66"/>
      <c r="W662" s="66"/>
      <c r="X662" s="66"/>
      <c r="Y662" s="66"/>
    </row>
    <row r="663" spans="1:25" x14ac:dyDescent="0.2">
      <c r="A663" s="75" t="s">
        <v>19</v>
      </c>
      <c r="B663" s="66" t="s">
        <v>11</v>
      </c>
      <c r="C663" s="66" t="s">
        <v>0</v>
      </c>
      <c r="D663" s="66" t="s">
        <v>315</v>
      </c>
      <c r="E663" s="76">
        <f t="array" ref="E663">IFERROR(INDEX(DATA!$F$133:$F$368,MATCH(1,(DATA!$D$133:$D$368=B663)*(DATA!$E$133:$E$368=D663),0)),"n/a")</f>
        <v>522912</v>
      </c>
      <c r="F663" s="77">
        <f t="array" ref="F663">IFERROR(INDEX(DATA!$G$133:$G$368,MATCH(1,(DATA!$D$133:$D$368=B663)*(DATA!$E$133:$E$368=D663),0)),"n/a")</f>
        <v>0.124</v>
      </c>
      <c r="G663" s="76">
        <f t="array" ref="G663">IFERROR(INDEX(DATA!$P$133:$P$368,MATCH(1,(DATA!$D$133:$D$368=B663)*(DATA!$E$133:$E$368=D663),0)),"n/a")</f>
        <v>1633939</v>
      </c>
      <c r="H663" s="77">
        <f t="array" ref="H663">IFERROR(INDEX(DATA!$Q$133:$Q$368,MATCH(1,(DATA!$D$133:$D$368=B663)*(DATA!$E$133:$E$368=D663),0)),"n/a")</f>
        <v>0.16400000000000001</v>
      </c>
      <c r="I663" s="76">
        <f t="array" ref="I663">IFERROR(INDEX(DATA!$Z$133:$Z$368,MATCH(1,(DATA!$D$133:$D$368=B663)*(DATA!$E$133:$E$368=D663),0)),"n/a")</f>
        <v>3056008</v>
      </c>
      <c r="J663" s="77">
        <f t="array" ref="J663">IFERROR(INDEX(DATA!$AA$133:$AA$368,MATCH(1,(DATA!$D$133:$D$368=B663)*(DATA!$E$133:$E$368=D663),0)),"n/a")</f>
        <v>0.193</v>
      </c>
      <c r="K663" s="76">
        <f t="array" ref="K663">IFERROR(INDEX(DATA!$AJ$133:$AJ$368,MATCH(1,(DATA!$D$133:$D$368=B663)*(DATA!$E$133:$E$368=D663),0)),"n/a")</f>
        <v>5919394</v>
      </c>
      <c r="L663" s="77">
        <f t="array" ref="L663">IFERROR(INDEX(DATA!$AK$133:$AK$368,MATCH(1,(DATA!$D$133:$D$368=B663)*(DATA!$E$133:$E$368=D663),0)),"n/a")</f>
        <v>0.16500000000000001</v>
      </c>
      <c r="R663" s="66"/>
      <c r="S663" s="66"/>
      <c r="T663" s="66"/>
      <c r="U663" s="66"/>
      <c r="V663" s="66"/>
      <c r="W663" s="66"/>
      <c r="X663" s="66"/>
      <c r="Y663" s="66"/>
    </row>
    <row r="664" spans="1:25" x14ac:dyDescent="0.2">
      <c r="A664" s="75" t="s">
        <v>19</v>
      </c>
      <c r="B664" s="66" t="s">
        <v>11</v>
      </c>
      <c r="C664" s="66" t="s">
        <v>0</v>
      </c>
      <c r="D664" s="66" t="s">
        <v>316</v>
      </c>
      <c r="E664" s="76">
        <f t="array" ref="E664">IFERROR(INDEX(DATA!$F$133:$F$368,MATCH(1,(DATA!$D$133:$D$368=B664)*(DATA!$E$133:$E$368=D664),0)),"n/a")</f>
        <v>467501</v>
      </c>
      <c r="F664" s="77">
        <f t="array" ref="F664">IFERROR(INDEX(DATA!$G$133:$G$368,MATCH(1,(DATA!$D$133:$D$368=B664)*(DATA!$E$133:$E$368=D664),0)),"n/a")</f>
        <v>0.109</v>
      </c>
      <c r="G664" s="76">
        <f t="array" ref="G664">IFERROR(INDEX(DATA!$P$133:$P$368,MATCH(1,(DATA!$D$133:$D$368=B664)*(DATA!$E$133:$E$368=D664),0)),"n/a")</f>
        <v>1327479</v>
      </c>
      <c r="H664" s="77">
        <f t="array" ref="H664">IFERROR(INDEX(DATA!$Q$133:$Q$368,MATCH(1,(DATA!$D$133:$D$368=B664)*(DATA!$E$133:$E$368=D664),0)),"n/a")</f>
        <v>0.13700000000000001</v>
      </c>
      <c r="I664" s="76">
        <f t="array" ref="I664">IFERROR(INDEX(DATA!$Z$133:$Z$368,MATCH(1,(DATA!$D$133:$D$368=B664)*(DATA!$E$133:$E$368=D664),0)),"n/a")</f>
        <v>2579812</v>
      </c>
      <c r="J664" s="77">
        <f t="array" ref="J664">IFERROR(INDEX(DATA!$AA$133:$AA$368,MATCH(1,(DATA!$D$133:$D$368=B664)*(DATA!$E$133:$E$368=D664),0)),"n/a")</f>
        <v>0.11899999999999999</v>
      </c>
      <c r="K664" s="76">
        <f t="array" ref="K664">IFERROR(INDEX(DATA!$AJ$133:$AJ$368,MATCH(1,(DATA!$D$133:$D$368=B664)*(DATA!$E$133:$E$368=D664),0)),"n/a")</f>
        <v>5288166</v>
      </c>
      <c r="L664" s="77">
        <f t="array" ref="L664">IFERROR(INDEX(DATA!$AK$133:$AK$368,MATCH(1,(DATA!$D$133:$D$368=B664)*(DATA!$E$133:$E$368=D664),0)),"n/a")</f>
        <v>0.158</v>
      </c>
      <c r="R664" s="66"/>
      <c r="S664" s="66"/>
      <c r="T664" s="66"/>
      <c r="U664" s="66"/>
      <c r="V664" s="66"/>
      <c r="W664" s="66"/>
      <c r="X664" s="66"/>
      <c r="Y664" s="66"/>
    </row>
    <row r="665" spans="1:25" x14ac:dyDescent="0.2">
      <c r="A665" s="75" t="s">
        <v>19</v>
      </c>
      <c r="B665" s="66" t="s">
        <v>11</v>
      </c>
      <c r="C665" s="66" t="s">
        <v>0</v>
      </c>
      <c r="D665" s="66" t="s">
        <v>317</v>
      </c>
      <c r="E665" s="76">
        <f t="array" ref="E665">IFERROR(INDEX(DATA!$F$133:$F$368,MATCH(1,(DATA!$D$133:$D$368=B665)*(DATA!$E$133:$E$368=D665),0)),"n/a")</f>
        <v>298511</v>
      </c>
      <c r="F665" s="77">
        <f t="array" ref="F665">IFERROR(INDEX(DATA!$G$133:$G$368,MATCH(1,(DATA!$D$133:$D$368=B665)*(DATA!$E$133:$E$368=D665),0)),"n/a")</f>
        <v>0.25700000000000001</v>
      </c>
      <c r="G665" s="76">
        <f t="array" ref="G665">IFERROR(INDEX(DATA!$P$133:$P$368,MATCH(1,(DATA!$D$133:$D$368=B665)*(DATA!$E$133:$E$368=D665),0)),"n/a")</f>
        <v>851483</v>
      </c>
      <c r="H665" s="77">
        <f t="array" ref="H665">IFERROR(INDEX(DATA!$Q$133:$Q$368,MATCH(1,(DATA!$D$133:$D$368=B665)*(DATA!$E$133:$E$368=D665),0)),"n/a")</f>
        <v>0.17499999999999999</v>
      </c>
      <c r="I665" s="76">
        <f t="array" ref="I665">IFERROR(INDEX(DATA!$Z$133:$Z$368,MATCH(1,(DATA!$D$133:$D$368=B665)*(DATA!$E$133:$E$368=D665),0)),"n/a")</f>
        <v>1557119</v>
      </c>
      <c r="J665" s="77">
        <f t="array" ref="J665">IFERROR(INDEX(DATA!$AA$133:$AA$368,MATCH(1,(DATA!$D$133:$D$368=B665)*(DATA!$E$133:$E$368=D665),0)),"n/a")</f>
        <v>0.16400000000000001</v>
      </c>
      <c r="K665" s="76">
        <f t="array" ref="K665">IFERROR(INDEX(DATA!$AJ$133:$AJ$368,MATCH(1,(DATA!$D$133:$D$368=B665)*(DATA!$E$133:$E$368=D665),0)),"n/a")</f>
        <v>2998450</v>
      </c>
      <c r="L665" s="77">
        <f t="array" ref="L665">IFERROR(INDEX(DATA!$AK$133:$AK$368,MATCH(1,(DATA!$D$133:$D$368=B665)*(DATA!$E$133:$E$368=D665),0)),"n/a")</f>
        <v>0.14599999999999999</v>
      </c>
      <c r="R665" s="66"/>
      <c r="S665" s="66"/>
      <c r="T665" s="66"/>
      <c r="U665" s="66"/>
      <c r="V665" s="66"/>
      <c r="W665" s="66"/>
      <c r="X665" s="66"/>
      <c r="Y665" s="66"/>
    </row>
    <row r="666" spans="1:25" x14ac:dyDescent="0.2">
      <c r="A666" s="75" t="s">
        <v>19</v>
      </c>
      <c r="B666" s="66" t="s">
        <v>11</v>
      </c>
      <c r="C666" s="66" t="s">
        <v>0</v>
      </c>
      <c r="D666" s="66" t="s">
        <v>318</v>
      </c>
      <c r="E666" s="76">
        <f t="array" ref="E666">IFERROR(INDEX(DATA!$F$133:$F$368,MATCH(1,(DATA!$D$133:$D$368=B666)*(DATA!$E$133:$E$368=D666),0)),"n/a")</f>
        <v>557791</v>
      </c>
      <c r="F666" s="77">
        <f t="array" ref="F666">IFERROR(INDEX(DATA!$G$133:$G$368,MATCH(1,(DATA!$D$133:$D$368=B666)*(DATA!$E$133:$E$368=D666),0)),"n/a")</f>
        <v>7.5999999999999998E-2</v>
      </c>
      <c r="G666" s="76">
        <f t="array" ref="G666">IFERROR(INDEX(DATA!$P$133:$P$368,MATCH(1,(DATA!$D$133:$D$368=B666)*(DATA!$E$133:$E$368=D666),0)),"n/a")</f>
        <v>1665513</v>
      </c>
      <c r="H666" s="77">
        <f t="array" ref="H666">IFERROR(INDEX(DATA!$Q$133:$Q$368,MATCH(1,(DATA!$D$133:$D$368=B666)*(DATA!$E$133:$E$368=D666),0)),"n/a")</f>
        <v>7.8E-2</v>
      </c>
      <c r="I666" s="76">
        <f t="array" ref="I666">IFERROR(INDEX(DATA!$Z$133:$Z$368,MATCH(1,(DATA!$D$133:$D$368=B666)*(DATA!$E$133:$E$368=D666),0)),"n/a")</f>
        <v>3208842</v>
      </c>
      <c r="J666" s="77">
        <f t="array" ref="J666">IFERROR(INDEX(DATA!$AA$133:$AA$368,MATCH(1,(DATA!$D$133:$D$368=B666)*(DATA!$E$133:$E$368=D666),0)),"n/a")</f>
        <v>5.8000000000000003E-2</v>
      </c>
      <c r="K666" s="76">
        <f t="array" ref="K666">IFERROR(INDEX(DATA!$AJ$133:$AJ$368,MATCH(1,(DATA!$D$133:$D$368=B666)*(DATA!$E$133:$E$368=D666),0)),"n/a")</f>
        <v>6378184</v>
      </c>
      <c r="L666" s="77">
        <f t="array" ref="L666">IFERROR(INDEX(DATA!$AK$133:$AK$368,MATCH(1,(DATA!$D$133:$D$368=B666)*(DATA!$E$133:$E$368=D666),0)),"n/a")</f>
        <v>0.107</v>
      </c>
      <c r="R666" s="66"/>
      <c r="S666" s="66"/>
      <c r="T666" s="66"/>
      <c r="U666" s="66"/>
      <c r="V666" s="66"/>
      <c r="W666" s="66"/>
      <c r="X666" s="66"/>
      <c r="Y666" s="66"/>
    </row>
    <row r="667" spans="1:25" x14ac:dyDescent="0.2">
      <c r="A667" s="75" t="s">
        <v>19</v>
      </c>
      <c r="B667" s="66" t="s">
        <v>11</v>
      </c>
      <c r="C667" s="66" t="s">
        <v>0</v>
      </c>
      <c r="D667" s="66" t="s">
        <v>344</v>
      </c>
      <c r="E667" s="76">
        <f t="array" ref="E667">IFERROR(INDEX(DATA!$F$133:$F$368,MATCH(1,(DATA!$D$133:$D$368=B667)*(DATA!$E$133:$E$368=D667),0)),"n/a")</f>
        <v>150414</v>
      </c>
      <c r="F667" s="77">
        <f t="array" ref="F667">IFERROR(INDEX(DATA!$G$133:$G$368,MATCH(1,(DATA!$D$133:$D$368=B667)*(DATA!$E$133:$E$368=D667),0)),"n/a")</f>
        <v>0.24</v>
      </c>
      <c r="G667" s="76">
        <f t="array" ref="G667">IFERROR(INDEX(DATA!$P$133:$P$368,MATCH(1,(DATA!$D$133:$D$368=B667)*(DATA!$E$133:$E$368=D667),0)),"n/a")</f>
        <v>415648</v>
      </c>
      <c r="H667" s="77">
        <f t="array" ref="H667">IFERROR(INDEX(DATA!$Q$133:$Q$368,MATCH(1,(DATA!$D$133:$D$368=B667)*(DATA!$E$133:$E$368=D667),0)),"n/a")</f>
        <v>0.17799999999999999</v>
      </c>
      <c r="I667" s="76">
        <f t="array" ref="I667">IFERROR(INDEX(DATA!$Z$133:$Z$368,MATCH(1,(DATA!$D$133:$D$368=B667)*(DATA!$E$133:$E$368=D667),0)),"n/a")</f>
        <v>803666</v>
      </c>
      <c r="J667" s="77">
        <f t="array" ref="J667">IFERROR(INDEX(DATA!$AA$133:$AA$368,MATCH(1,(DATA!$D$133:$D$368=B667)*(DATA!$E$133:$E$368=D667),0)),"n/a")</f>
        <v>0.19</v>
      </c>
      <c r="K667" s="76">
        <f t="array" ref="K667">IFERROR(INDEX(DATA!$AJ$133:$AJ$368,MATCH(1,(DATA!$D$133:$D$368=B667)*(DATA!$E$133:$E$368=D667),0)),"n/a")</f>
        <v>1632134</v>
      </c>
      <c r="L667" s="77">
        <f t="array" ref="L667">IFERROR(INDEX(DATA!$AK$133:$AK$368,MATCH(1,(DATA!$D$133:$D$368=B667)*(DATA!$E$133:$E$368=D667),0)),"n/a")</f>
        <v>0.216</v>
      </c>
      <c r="R667" s="66"/>
      <c r="S667" s="66"/>
      <c r="T667" s="66"/>
      <c r="U667" s="66"/>
      <c r="V667" s="66"/>
      <c r="W667" s="66"/>
      <c r="X667" s="66"/>
      <c r="Y667" s="66"/>
    </row>
    <row r="668" spans="1:25" x14ac:dyDescent="0.2">
      <c r="A668" s="75" t="s">
        <v>19</v>
      </c>
      <c r="B668" s="66" t="s">
        <v>11</v>
      </c>
      <c r="C668" s="66" t="s">
        <v>0</v>
      </c>
      <c r="D668" s="66" t="s">
        <v>345</v>
      </c>
      <c r="E668" s="76">
        <f t="array" ref="E668">IFERROR(INDEX(DATA!$F$133:$F$368,MATCH(1,(DATA!$D$133:$D$368=B668)*(DATA!$E$133:$E$368=D668),0)),"n/a")</f>
        <v>342918</v>
      </c>
      <c r="F668" s="77">
        <f t="array" ref="F668">IFERROR(INDEX(DATA!$G$133:$G$368,MATCH(1,(DATA!$D$133:$D$368=B668)*(DATA!$E$133:$E$368=D668),0)),"n/a")</f>
        <v>0.22700000000000001</v>
      </c>
      <c r="G668" s="76">
        <f t="array" ref="G668">IFERROR(INDEX(DATA!$P$133:$P$368,MATCH(1,(DATA!$D$133:$D$368=B668)*(DATA!$E$133:$E$368=D668),0)),"n/a")</f>
        <v>1008918</v>
      </c>
      <c r="H668" s="77">
        <f t="array" ref="H668">IFERROR(INDEX(DATA!$Q$133:$Q$368,MATCH(1,(DATA!$D$133:$D$368=B668)*(DATA!$E$133:$E$368=D668),0)),"n/a")</f>
        <v>0.17399999999999999</v>
      </c>
      <c r="I668" s="76">
        <f t="array" ref="I668">IFERROR(INDEX(DATA!$Z$133:$Z$368,MATCH(1,(DATA!$D$133:$D$368=B668)*(DATA!$E$133:$E$368=D668),0)),"n/a")</f>
        <v>1877548</v>
      </c>
      <c r="J668" s="77">
        <f t="array" ref="J668">IFERROR(INDEX(DATA!$AA$133:$AA$368,MATCH(1,(DATA!$D$133:$D$368=B668)*(DATA!$E$133:$E$368=D668),0)),"n/a")</f>
        <v>0.151</v>
      </c>
      <c r="K668" s="76">
        <f t="array" ref="K668">IFERROR(INDEX(DATA!$AJ$133:$AJ$368,MATCH(1,(DATA!$D$133:$D$368=B668)*(DATA!$E$133:$E$368=D668),0)),"n/a")</f>
        <v>3612097</v>
      </c>
      <c r="L668" s="77">
        <f t="array" ref="L668">IFERROR(INDEX(DATA!$AK$133:$AK$368,MATCH(1,(DATA!$D$133:$D$368=B668)*(DATA!$E$133:$E$368=D668),0)),"n/a")</f>
        <v>0.16500000000000001</v>
      </c>
      <c r="R668" s="66"/>
      <c r="S668" s="66"/>
      <c r="T668" s="66"/>
      <c r="U668" s="66"/>
      <c r="V668" s="66"/>
      <c r="W668" s="66"/>
      <c r="X668" s="66"/>
      <c r="Y668" s="66"/>
    </row>
    <row r="669" spans="1:25" x14ac:dyDescent="0.2">
      <c r="A669" s="75"/>
      <c r="E669" s="80"/>
      <c r="F669" s="77"/>
      <c r="G669" s="81"/>
      <c r="H669" s="77"/>
      <c r="I669" s="81"/>
      <c r="J669" s="82"/>
      <c r="K669" s="81"/>
      <c r="L669" s="77"/>
      <c r="R669" s="66"/>
      <c r="S669" s="66"/>
      <c r="T669" s="66"/>
      <c r="U669" s="66"/>
      <c r="V669" s="66"/>
      <c r="W669" s="66"/>
      <c r="X669" s="66"/>
      <c r="Y669" s="66"/>
    </row>
    <row r="670" spans="1:25" x14ac:dyDescent="0.2">
      <c r="A670" s="75" t="s">
        <v>19</v>
      </c>
      <c r="B670" s="66" t="s">
        <v>11</v>
      </c>
      <c r="C670" s="66" t="s">
        <v>9</v>
      </c>
      <c r="D670" s="66" t="s">
        <v>271</v>
      </c>
      <c r="E670" s="86">
        <f t="array" ref="E670">IFERROR(INDEX(DATA!$H$133:$H$368,MATCH(1,(DATA!$D$133:$D$368=B670)*(DATA!$E$133:$E$368=D670),0)),"n/a")</f>
        <v>39785</v>
      </c>
      <c r="F670" s="77">
        <f t="array" ref="F670">IFERROR(INDEX(DATA!$I$133:$I$368,MATCH(1,(DATA!$D$133:$D$368=B670)*(DATA!$E$133:$E$368=D670),0)),"n/a")</f>
        <v>0.26300000000000001</v>
      </c>
      <c r="G670" s="86">
        <f t="array" ref="G670">IFERROR(INDEX(DATA!$R$133:$R$368,MATCH(1,(DATA!$D$133:$D$368=B670)*(DATA!$E$133:$E$368=D670),0)),"n/a")</f>
        <v>107641</v>
      </c>
      <c r="H670" s="77">
        <f t="array" ref="H670">IFERROR(INDEX(DATA!$S$133:$S$368,MATCH(1,(DATA!$D$133:$D$368=B670)*(DATA!$E$133:$E$368=D670),0)),"n/a")</f>
        <v>0.17100000000000001</v>
      </c>
      <c r="I670" s="86">
        <f t="array" ref="I670">IFERROR(INDEX(DATA!$AB$133:$AB$368,MATCH(1,(DATA!$D$133:$D$368=B670)*(DATA!$E$133:$E$368=D670),0)),"n/a")</f>
        <v>203043</v>
      </c>
      <c r="J670" s="77">
        <f t="array" ref="J670">IFERROR(INDEX(DATA!$AC$133:$AC$368,MATCH(1,(DATA!$D$133:$D$368=B670)*(DATA!$E$133:$E$368=D670),0)),"n/a")</f>
        <v>0.13500000000000001</v>
      </c>
      <c r="K670" s="86">
        <f t="array" ref="K670">IFERROR(INDEX(DATA!$AL$133:$AL$368,MATCH(1,(DATA!$D$133:$D$368=B670)*(DATA!$E$133:$E$368=D670),0)),"n/a")</f>
        <v>408045</v>
      </c>
      <c r="L670" s="77">
        <f t="array" ref="L670">IFERROR(INDEX(DATA!$AM$133:$AM$368,MATCH(1,(DATA!$D$133:$D$368=B670)*(DATA!$E$133:$E$368=D670),0)),"n/a")</f>
        <v>0.109</v>
      </c>
      <c r="R670" s="66"/>
      <c r="S670" s="66"/>
      <c r="T670" s="66"/>
      <c r="U670" s="66"/>
      <c r="V670" s="66"/>
      <c r="W670" s="66"/>
      <c r="X670" s="66"/>
      <c r="Y670" s="66"/>
    </row>
    <row r="671" spans="1:25" x14ac:dyDescent="0.2">
      <c r="A671" s="75" t="s">
        <v>19</v>
      </c>
      <c r="B671" s="66" t="s">
        <v>11</v>
      </c>
      <c r="C671" s="66" t="s">
        <v>9</v>
      </c>
      <c r="D671" s="66" t="s">
        <v>272</v>
      </c>
      <c r="E671" s="86">
        <f t="array" ref="E671">IFERROR(INDEX(DATA!$H$133:$H$368,MATCH(1,(DATA!$D$133:$D$368=B671)*(DATA!$E$133:$E$368=D671),0)),"n/a")</f>
        <v>114024</v>
      </c>
      <c r="F671" s="77">
        <f t="array" ref="F671">IFERROR(INDEX(DATA!$I$133:$I$368,MATCH(1,(DATA!$D$133:$D$368=B671)*(DATA!$E$133:$E$368=D671),0)),"n/a")</f>
        <v>0.21</v>
      </c>
      <c r="G671" s="86">
        <f t="array" ref="G671">IFERROR(INDEX(DATA!$R$133:$R$368,MATCH(1,(DATA!$D$133:$D$368=B671)*(DATA!$E$133:$E$368=D671),0)),"n/a")</f>
        <v>322939</v>
      </c>
      <c r="H671" s="77">
        <f t="array" ref="H671">IFERROR(INDEX(DATA!$S$133:$S$368,MATCH(1,(DATA!$D$133:$D$368=B671)*(DATA!$E$133:$E$368=D671),0)),"n/a")</f>
        <v>0.17299999999999999</v>
      </c>
      <c r="I671" s="86">
        <f t="array" ref="I671">IFERROR(INDEX(DATA!$AB$133:$AB$368,MATCH(1,(DATA!$D$133:$D$368=B671)*(DATA!$E$133:$E$368=D671),0)),"n/a")</f>
        <v>621386</v>
      </c>
      <c r="J671" s="77">
        <f t="array" ref="J671">IFERROR(INDEX(DATA!$AC$133:$AC$368,MATCH(1,(DATA!$D$133:$D$368=B671)*(DATA!$E$133:$E$368=D671),0)),"n/a")</f>
        <v>0.14099999999999999</v>
      </c>
      <c r="K671" s="86">
        <f t="array" ref="K671">IFERROR(INDEX(DATA!$AL$133:$AL$368,MATCH(1,(DATA!$D$133:$D$368=B671)*(DATA!$E$133:$E$368=D671),0)),"n/a")</f>
        <v>1221418</v>
      </c>
      <c r="L671" s="77">
        <f t="array" ref="L671">IFERROR(INDEX(DATA!$AM$133:$AM$368,MATCH(1,(DATA!$D$133:$D$368=B671)*(DATA!$E$133:$E$368=D671),0)),"n/a")</f>
        <v>0.17</v>
      </c>
      <c r="R671" s="66"/>
      <c r="S671" s="66"/>
      <c r="T671" s="66"/>
      <c r="U671" s="66"/>
      <c r="V671" s="66"/>
      <c r="W671" s="66"/>
      <c r="X671" s="66"/>
      <c r="Y671" s="66"/>
    </row>
    <row r="672" spans="1:25" x14ac:dyDescent="0.2">
      <c r="A672" s="75" t="s">
        <v>19</v>
      </c>
      <c r="B672" s="66" t="s">
        <v>11</v>
      </c>
      <c r="C672" s="66" t="s">
        <v>9</v>
      </c>
      <c r="D672" s="66" t="s">
        <v>273</v>
      </c>
      <c r="E672" s="86">
        <f t="array" ref="E672">IFERROR(INDEX(DATA!$H$133:$H$368,MATCH(1,(DATA!$D$133:$D$368=B672)*(DATA!$E$133:$E$368=D672),0)),"n/a")</f>
        <v>194884</v>
      </c>
      <c r="F672" s="77">
        <f t="array" ref="F672">IFERROR(INDEX(DATA!$I$133:$I$368,MATCH(1,(DATA!$D$133:$D$368=B672)*(DATA!$E$133:$E$368=D672),0)),"n/a")</f>
        <v>0.16300000000000001</v>
      </c>
      <c r="G672" s="86">
        <f t="array" ref="G672">IFERROR(INDEX(DATA!$R$133:$R$368,MATCH(1,(DATA!$D$133:$D$368=B672)*(DATA!$E$133:$E$368=D672),0)),"n/a")</f>
        <v>577920</v>
      </c>
      <c r="H672" s="77">
        <f t="array" ref="H672">IFERROR(INDEX(DATA!$S$133:$S$368,MATCH(1,(DATA!$D$133:$D$368=B672)*(DATA!$E$133:$E$368=D672),0)),"n/a")</f>
        <v>7.0999999999999994E-2</v>
      </c>
      <c r="I672" s="86">
        <f t="array" ref="I672">IFERROR(INDEX(DATA!$AB$133:$AB$368,MATCH(1,(DATA!$D$133:$D$368=B672)*(DATA!$E$133:$E$368=D672),0)),"n/a")</f>
        <v>1091390</v>
      </c>
      <c r="J672" s="77">
        <f t="array" ref="J672">IFERROR(INDEX(DATA!$AC$133:$AC$368,MATCH(1,(DATA!$D$133:$D$368=B672)*(DATA!$E$133:$E$368=D672),0)),"n/a")</f>
        <v>3.9E-2</v>
      </c>
      <c r="K672" s="86">
        <f t="array" ref="K672">IFERROR(INDEX(DATA!$AL$133:$AL$368,MATCH(1,(DATA!$D$133:$D$368=B672)*(DATA!$E$133:$E$368=D672),0)),"n/a")</f>
        <v>2063839</v>
      </c>
      <c r="L672" s="77">
        <f t="array" ref="L672">IFERROR(INDEX(DATA!$AM$133:$AM$368,MATCH(1,(DATA!$D$133:$D$368=B672)*(DATA!$E$133:$E$368=D672),0)),"n/a")</f>
        <v>3.0000000000000001E-3</v>
      </c>
      <c r="R672" s="66"/>
      <c r="S672" s="66"/>
      <c r="T672" s="66"/>
      <c r="U672" s="66"/>
      <c r="V672" s="66"/>
      <c r="W672" s="66"/>
      <c r="X672" s="66"/>
      <c r="Y672" s="66"/>
    </row>
    <row r="673" spans="1:25" x14ac:dyDescent="0.2">
      <c r="A673" s="75" t="s">
        <v>19</v>
      </c>
      <c r="B673" s="66" t="s">
        <v>11</v>
      </c>
      <c r="C673" s="66" t="s">
        <v>9</v>
      </c>
      <c r="D673" s="66" t="s">
        <v>274</v>
      </c>
      <c r="E673" s="86">
        <f t="array" ref="E673">IFERROR(INDEX(DATA!$H$133:$H$368,MATCH(1,(DATA!$D$133:$D$368=B673)*(DATA!$E$133:$E$368=D673),0)),"n/a")</f>
        <v>78354</v>
      </c>
      <c r="F673" s="77">
        <f t="array" ref="F673">IFERROR(INDEX(DATA!$I$133:$I$368,MATCH(1,(DATA!$D$133:$D$368=B673)*(DATA!$E$133:$E$368=D673),0)),"n/a")</f>
        <v>0.156</v>
      </c>
      <c r="G673" s="86">
        <f t="array" ref="G673">IFERROR(INDEX(DATA!$R$133:$R$368,MATCH(1,(DATA!$D$133:$D$368=B673)*(DATA!$E$133:$E$368=D673),0)),"n/a")</f>
        <v>214591</v>
      </c>
      <c r="H673" s="77">
        <f t="array" ref="H673">IFERROR(INDEX(DATA!$S$133:$S$368,MATCH(1,(DATA!$D$133:$D$368=B673)*(DATA!$E$133:$E$368=D673),0)),"n/a")</f>
        <v>0.14799999999999999</v>
      </c>
      <c r="I673" s="86">
        <f t="array" ref="I673">IFERROR(INDEX(DATA!$AB$133:$AB$368,MATCH(1,(DATA!$D$133:$D$368=B673)*(DATA!$E$133:$E$368=D673),0)),"n/a")</f>
        <v>418309</v>
      </c>
      <c r="J673" s="77">
        <f t="array" ref="J673">IFERROR(INDEX(DATA!$AC$133:$AC$368,MATCH(1,(DATA!$D$133:$D$368=B673)*(DATA!$E$133:$E$368=D673),0)),"n/a")</f>
        <v>0.13700000000000001</v>
      </c>
      <c r="K673" s="86">
        <f t="array" ref="K673">IFERROR(INDEX(DATA!$AL$133:$AL$368,MATCH(1,(DATA!$D$133:$D$368=B673)*(DATA!$E$133:$E$368=D673),0)),"n/a")</f>
        <v>852597</v>
      </c>
      <c r="L673" s="77">
        <f t="array" ref="L673">IFERROR(INDEX(DATA!$AM$133:$AM$368,MATCH(1,(DATA!$D$133:$D$368=B673)*(DATA!$E$133:$E$368=D673),0)),"n/a")</f>
        <v>0.20799999999999999</v>
      </c>
      <c r="R673" s="66"/>
      <c r="S673" s="66"/>
      <c r="T673" s="66"/>
      <c r="U673" s="66"/>
      <c r="V673" s="66"/>
      <c r="W673" s="66"/>
      <c r="X673" s="66"/>
      <c r="Y673" s="66"/>
    </row>
    <row r="674" spans="1:25" x14ac:dyDescent="0.2">
      <c r="A674" s="75" t="s">
        <v>19</v>
      </c>
      <c r="B674" s="66" t="s">
        <v>11</v>
      </c>
      <c r="C674" s="66" t="s">
        <v>9</v>
      </c>
      <c r="D674" s="66" t="s">
        <v>275</v>
      </c>
      <c r="E674" s="86">
        <f t="array" ref="E674">IFERROR(INDEX(DATA!$H$133:$H$368,MATCH(1,(DATA!$D$133:$D$368=B674)*(DATA!$E$133:$E$368=D674),0)),"n/a")</f>
        <v>186801</v>
      </c>
      <c r="F674" s="77">
        <f t="array" ref="F674">IFERROR(INDEX(DATA!$I$133:$I$368,MATCH(1,(DATA!$D$133:$D$368=B674)*(DATA!$E$133:$E$368=D674),0)),"n/a")</f>
        <v>6.5000000000000002E-2</v>
      </c>
      <c r="G674" s="86">
        <f t="array" ref="G674">IFERROR(INDEX(DATA!$R$133:$R$368,MATCH(1,(DATA!$D$133:$D$368=B674)*(DATA!$E$133:$E$368=D674),0)),"n/a")</f>
        <v>582898</v>
      </c>
      <c r="H674" s="77">
        <f t="array" ref="H674">IFERROR(INDEX(DATA!$S$133:$S$368,MATCH(1,(DATA!$D$133:$D$368=B674)*(DATA!$E$133:$E$368=D674),0)),"n/a")</f>
        <v>5.6000000000000001E-2</v>
      </c>
      <c r="I674" s="86">
        <f t="array" ref="I674">IFERROR(INDEX(DATA!$AB$133:$AB$368,MATCH(1,(DATA!$D$133:$D$368=B674)*(DATA!$E$133:$E$368=D674),0)),"n/a")</f>
        <v>1081393</v>
      </c>
      <c r="J674" s="77">
        <f t="array" ref="J674">IFERROR(INDEX(DATA!$AC$133:$AC$368,MATCH(1,(DATA!$D$133:$D$368=B674)*(DATA!$E$133:$E$368=D674),0)),"n/a")</f>
        <v>4.1000000000000002E-2</v>
      </c>
      <c r="K674" s="86">
        <f t="array" ref="K674">IFERROR(INDEX(DATA!$AL$133:$AL$368,MATCH(1,(DATA!$D$133:$D$368=B674)*(DATA!$E$133:$E$368=D674),0)),"n/a")</f>
        <v>2048772</v>
      </c>
      <c r="L674" s="77">
        <f t="array" ref="L674">IFERROR(INDEX(DATA!$AM$133:$AM$368,MATCH(1,(DATA!$D$133:$D$368=B674)*(DATA!$E$133:$E$368=D674),0)),"n/a")</f>
        <v>3.9E-2</v>
      </c>
      <c r="R674" s="66"/>
      <c r="S674" s="66"/>
      <c r="T674" s="66"/>
      <c r="U674" s="66"/>
      <c r="V674" s="66"/>
      <c r="W674" s="66"/>
      <c r="X674" s="66"/>
      <c r="Y674" s="66"/>
    </row>
    <row r="675" spans="1:25" x14ac:dyDescent="0.2">
      <c r="A675" s="75" t="s">
        <v>19</v>
      </c>
      <c r="B675" s="66" t="s">
        <v>11</v>
      </c>
      <c r="C675" s="66" t="s">
        <v>9</v>
      </c>
      <c r="D675" s="66" t="s">
        <v>276</v>
      </c>
      <c r="E675" s="86">
        <f t="array" ref="E675">IFERROR(INDEX(DATA!$H$133:$H$368,MATCH(1,(DATA!$D$133:$D$368=B675)*(DATA!$E$133:$E$368=D675),0)),"n/a")</f>
        <v>80389</v>
      </c>
      <c r="F675" s="77">
        <f t="array" ref="F675">IFERROR(INDEX(DATA!$I$133:$I$368,MATCH(1,(DATA!$D$133:$D$368=B675)*(DATA!$E$133:$E$368=D675),0)),"n/a")</f>
        <v>-2.8000000000000001E-2</v>
      </c>
      <c r="G675" s="86">
        <f t="array" ref="G675">IFERROR(INDEX(DATA!$R$133:$R$368,MATCH(1,(DATA!$D$133:$D$368=B675)*(DATA!$E$133:$E$368=D675),0)),"n/a")</f>
        <v>244150</v>
      </c>
      <c r="H675" s="77">
        <f t="array" ref="H675">IFERROR(INDEX(DATA!$S$133:$S$368,MATCH(1,(DATA!$D$133:$D$368=B675)*(DATA!$E$133:$E$368=D675),0)),"n/a")</f>
        <v>-1.7000000000000001E-2</v>
      </c>
      <c r="I675" s="86">
        <f t="array" ref="I675">IFERROR(INDEX(DATA!$AB$133:$AB$368,MATCH(1,(DATA!$D$133:$D$368=B675)*(DATA!$E$133:$E$368=D675),0)),"n/a")</f>
        <v>462503</v>
      </c>
      <c r="J675" s="77">
        <f t="array" ref="J675">IFERROR(INDEX(DATA!$AC$133:$AC$368,MATCH(1,(DATA!$D$133:$D$368=B675)*(DATA!$E$133:$E$368=D675),0)),"n/a")</f>
        <v>-5.3999999999999999E-2</v>
      </c>
      <c r="K675" s="86">
        <f t="array" ref="K675">IFERROR(INDEX(DATA!$AL$133:$AL$368,MATCH(1,(DATA!$D$133:$D$368=B675)*(DATA!$E$133:$E$368=D675),0)),"n/a")</f>
        <v>951668</v>
      </c>
      <c r="L675" s="77">
        <f t="array" ref="L675">IFERROR(INDEX(DATA!$AM$133:$AM$368,MATCH(1,(DATA!$D$133:$D$368=B675)*(DATA!$E$133:$E$368=D675),0)),"n/a")</f>
        <v>-5.8000000000000003E-2</v>
      </c>
      <c r="R675" s="66"/>
      <c r="S675" s="66"/>
      <c r="T675" s="66"/>
      <c r="U675" s="66"/>
      <c r="V675" s="66"/>
      <c r="W675" s="66"/>
      <c r="X675" s="66"/>
      <c r="Y675" s="66"/>
    </row>
    <row r="676" spans="1:25" x14ac:dyDescent="0.2">
      <c r="A676" s="75" t="s">
        <v>19</v>
      </c>
      <c r="B676" s="66" t="s">
        <v>11</v>
      </c>
      <c r="C676" s="66" t="s">
        <v>9</v>
      </c>
      <c r="D676" s="66" t="s">
        <v>277</v>
      </c>
      <c r="E676" s="86">
        <f t="array" ref="E676">IFERROR(INDEX(DATA!$H$133:$H$368,MATCH(1,(DATA!$D$133:$D$368=B676)*(DATA!$E$133:$E$368=D676),0)),"n/a")</f>
        <v>45007</v>
      </c>
      <c r="F676" s="77">
        <f t="array" ref="F676">IFERROR(INDEX(DATA!$I$133:$I$368,MATCH(1,(DATA!$D$133:$D$368=B676)*(DATA!$E$133:$E$368=D676),0)),"n/a")</f>
        <v>0.129</v>
      </c>
      <c r="G676" s="86">
        <f t="array" ref="G676">IFERROR(INDEX(DATA!$R$133:$R$368,MATCH(1,(DATA!$D$133:$D$368=B676)*(DATA!$E$133:$E$368=D676),0)),"n/a")</f>
        <v>132835</v>
      </c>
      <c r="H676" s="77">
        <f t="array" ref="H676">IFERROR(INDEX(DATA!$S$133:$S$368,MATCH(1,(DATA!$D$133:$D$368=B676)*(DATA!$E$133:$E$368=D676),0)),"n/a")</f>
        <v>0.24</v>
      </c>
      <c r="I676" s="86">
        <f t="array" ref="I676">IFERROR(INDEX(DATA!$AB$133:$AB$368,MATCH(1,(DATA!$D$133:$D$368=B676)*(DATA!$E$133:$E$368=D676),0)),"n/a")</f>
        <v>244241</v>
      </c>
      <c r="J676" s="77">
        <f t="array" ref="J676">IFERROR(INDEX(DATA!$AC$133:$AC$368,MATCH(1,(DATA!$D$133:$D$368=B676)*(DATA!$E$133:$E$368=D676),0)),"n/a")</f>
        <v>0.183</v>
      </c>
      <c r="K676" s="86">
        <f t="array" ref="K676">IFERROR(INDEX(DATA!$AL$133:$AL$368,MATCH(1,(DATA!$D$133:$D$368=B676)*(DATA!$E$133:$E$368=D676),0)),"n/a")</f>
        <v>467685</v>
      </c>
      <c r="L676" s="77">
        <f t="array" ref="L676">IFERROR(INDEX(DATA!$AM$133:$AM$368,MATCH(1,(DATA!$D$133:$D$368=B676)*(DATA!$E$133:$E$368=D676),0)),"n/a")</f>
        <v>0.14399999999999999</v>
      </c>
      <c r="R676" s="66"/>
      <c r="S676" s="66"/>
      <c r="T676" s="66"/>
      <c r="U676" s="66"/>
      <c r="V676" s="66"/>
      <c r="W676" s="66"/>
      <c r="X676" s="66"/>
      <c r="Y676" s="66"/>
    </row>
    <row r="677" spans="1:25" x14ac:dyDescent="0.2">
      <c r="A677" s="75" t="s">
        <v>19</v>
      </c>
      <c r="B677" s="66" t="s">
        <v>11</v>
      </c>
      <c r="C677" s="66" t="s">
        <v>9</v>
      </c>
      <c r="D677" s="66" t="s">
        <v>278</v>
      </c>
      <c r="E677" s="86">
        <f t="array" ref="E677">IFERROR(INDEX(DATA!$H$133:$H$368,MATCH(1,(DATA!$D$133:$D$368=B677)*(DATA!$E$133:$E$368=D677),0)),"n/a")</f>
        <v>117362</v>
      </c>
      <c r="F677" s="77">
        <f t="array" ref="F677">IFERROR(INDEX(DATA!$I$133:$I$368,MATCH(1,(DATA!$D$133:$D$368=B677)*(DATA!$E$133:$E$368=D677),0)),"n/a")</f>
        <v>0.13300000000000001</v>
      </c>
      <c r="G677" s="86">
        <f t="array" ref="G677">IFERROR(INDEX(DATA!$R$133:$R$368,MATCH(1,(DATA!$D$133:$D$368=B677)*(DATA!$E$133:$E$368=D677),0)),"n/a")</f>
        <v>341489</v>
      </c>
      <c r="H677" s="77">
        <f t="array" ref="H677">IFERROR(INDEX(DATA!$S$133:$S$368,MATCH(1,(DATA!$D$133:$D$368=B677)*(DATA!$E$133:$E$368=D677),0)),"n/a")</f>
        <v>8.3000000000000004E-2</v>
      </c>
      <c r="I677" s="86">
        <f t="array" ref="I677">IFERROR(INDEX(DATA!$AB$133:$AB$368,MATCH(1,(DATA!$D$133:$D$368=B677)*(DATA!$E$133:$E$368=D677),0)),"n/a")</f>
        <v>630376</v>
      </c>
      <c r="J677" s="77">
        <f t="array" ref="J677">IFERROR(INDEX(DATA!$AC$133:$AC$368,MATCH(1,(DATA!$D$133:$D$368=B677)*(DATA!$E$133:$E$368=D677),0)),"n/a")</f>
        <v>5.8000000000000003E-2</v>
      </c>
      <c r="K677" s="86">
        <f t="array" ref="K677">IFERROR(INDEX(DATA!$AL$133:$AL$368,MATCH(1,(DATA!$D$133:$D$368=B677)*(DATA!$E$133:$E$368=D677),0)),"n/a")</f>
        <v>1240197</v>
      </c>
      <c r="L677" s="77">
        <f t="array" ref="L677">IFERROR(INDEX(DATA!$AM$133:$AM$368,MATCH(1,(DATA!$D$133:$D$368=B677)*(DATA!$E$133:$E$368=D677),0)),"n/a")</f>
        <v>8.7999999999999995E-2</v>
      </c>
      <c r="R677" s="66"/>
      <c r="S677" s="66"/>
      <c r="T677" s="66"/>
      <c r="U677" s="66"/>
      <c r="V677" s="66"/>
      <c r="W677" s="66"/>
      <c r="X677" s="66"/>
      <c r="Y677" s="66"/>
    </row>
    <row r="678" spans="1:25" x14ac:dyDescent="0.2">
      <c r="A678" s="75" t="s">
        <v>19</v>
      </c>
      <c r="B678" s="66" t="s">
        <v>11</v>
      </c>
      <c r="C678" s="66" t="s">
        <v>9</v>
      </c>
      <c r="D678" s="66" t="s">
        <v>279</v>
      </c>
      <c r="E678" s="86">
        <f t="array" ref="E678">IFERROR(INDEX(DATA!$H$133:$H$368,MATCH(1,(DATA!$D$133:$D$368=B678)*(DATA!$E$133:$E$368=D678),0)),"n/a")</f>
        <v>75041</v>
      </c>
      <c r="F678" s="77">
        <f t="array" ref="F678">IFERROR(INDEX(DATA!$I$133:$I$368,MATCH(1,(DATA!$D$133:$D$368=B678)*(DATA!$E$133:$E$368=D678),0)),"n/a")</f>
        <v>0.29399999999999998</v>
      </c>
      <c r="G678" s="86">
        <f t="array" ref="G678">IFERROR(INDEX(DATA!$R$133:$R$368,MATCH(1,(DATA!$D$133:$D$368=B678)*(DATA!$E$133:$E$368=D678),0)),"n/a")</f>
        <v>204333</v>
      </c>
      <c r="H678" s="77">
        <f t="array" ref="H678">IFERROR(INDEX(DATA!$S$133:$S$368,MATCH(1,(DATA!$D$133:$D$368=B678)*(DATA!$E$133:$E$368=D678),0)),"n/a")</f>
        <v>0.216</v>
      </c>
      <c r="I678" s="86">
        <f t="array" ref="I678">IFERROR(INDEX(DATA!$AB$133:$AB$368,MATCH(1,(DATA!$D$133:$D$368=B678)*(DATA!$E$133:$E$368=D678),0)),"n/a")</f>
        <v>399032</v>
      </c>
      <c r="J678" s="77">
        <f t="array" ref="J678">IFERROR(INDEX(DATA!$AC$133:$AC$368,MATCH(1,(DATA!$D$133:$D$368=B678)*(DATA!$E$133:$E$368=D678),0)),"n/a")</f>
        <v>0.25600000000000001</v>
      </c>
      <c r="K678" s="86">
        <f t="array" ref="K678">IFERROR(INDEX(DATA!$AL$133:$AL$368,MATCH(1,(DATA!$D$133:$D$368=B678)*(DATA!$E$133:$E$368=D678),0)),"n/a")</f>
        <v>783137</v>
      </c>
      <c r="L678" s="77">
        <f t="array" ref="L678">IFERROR(INDEX(DATA!$AM$133:$AM$368,MATCH(1,(DATA!$D$133:$D$368=B678)*(DATA!$E$133:$E$368=D678),0)),"n/a")</f>
        <v>0.248</v>
      </c>
      <c r="R678" s="66"/>
      <c r="S678" s="66"/>
      <c r="T678" s="66"/>
      <c r="U678" s="66"/>
      <c r="V678" s="66"/>
      <c r="W678" s="66"/>
      <c r="X678" s="66"/>
      <c r="Y678" s="66"/>
    </row>
    <row r="679" spans="1:25" x14ac:dyDescent="0.2">
      <c r="A679" s="75" t="s">
        <v>19</v>
      </c>
      <c r="B679" s="66" t="s">
        <v>11</v>
      </c>
      <c r="C679" s="66" t="s">
        <v>9</v>
      </c>
      <c r="D679" s="66" t="s">
        <v>280</v>
      </c>
      <c r="E679" s="86">
        <f t="array" ref="E679">IFERROR(INDEX(DATA!$H$133:$H$368,MATCH(1,(DATA!$D$133:$D$368=B679)*(DATA!$E$133:$E$368=D679),0)),"n/a")</f>
        <v>39183</v>
      </c>
      <c r="F679" s="77">
        <f t="array" ref="F679">IFERROR(INDEX(DATA!$I$133:$I$368,MATCH(1,(DATA!$D$133:$D$368=B679)*(DATA!$E$133:$E$368=D679),0)),"n/a")</f>
        <v>0.18099999999999999</v>
      </c>
      <c r="G679" s="86">
        <f t="array" ref="G679">IFERROR(INDEX(DATA!$R$133:$R$368,MATCH(1,(DATA!$D$133:$D$368=B679)*(DATA!$E$133:$E$368=D679),0)),"n/a")</f>
        <v>113809</v>
      </c>
      <c r="H679" s="77">
        <f t="array" ref="H679">IFERROR(INDEX(DATA!$S$133:$S$368,MATCH(1,(DATA!$D$133:$D$368=B679)*(DATA!$E$133:$E$368=D679),0)),"n/a")</f>
        <v>0.16800000000000001</v>
      </c>
      <c r="I679" s="86">
        <f t="array" ref="I679">IFERROR(INDEX(DATA!$AB$133:$AB$368,MATCH(1,(DATA!$D$133:$D$368=B679)*(DATA!$E$133:$E$368=D679),0)),"n/a")</f>
        <v>207060</v>
      </c>
      <c r="J679" s="77">
        <f t="array" ref="J679">IFERROR(INDEX(DATA!$AC$133:$AC$368,MATCH(1,(DATA!$D$133:$D$368=B679)*(DATA!$E$133:$E$368=D679),0)),"n/a")</f>
        <v>0.15</v>
      </c>
      <c r="K679" s="86">
        <f t="array" ref="K679">IFERROR(INDEX(DATA!$AL$133:$AL$368,MATCH(1,(DATA!$D$133:$D$368=B679)*(DATA!$E$133:$E$368=D679),0)),"n/a")</f>
        <v>416582</v>
      </c>
      <c r="L679" s="77">
        <f t="array" ref="L679">IFERROR(INDEX(DATA!$AM$133:$AM$368,MATCH(1,(DATA!$D$133:$D$368=B679)*(DATA!$E$133:$E$368=D679),0)),"n/a")</f>
        <v>0.19900000000000001</v>
      </c>
      <c r="R679" s="66"/>
      <c r="S679" s="66"/>
      <c r="T679" s="66"/>
      <c r="U679" s="66"/>
      <c r="V679" s="66"/>
      <c r="W679" s="66"/>
      <c r="X679" s="66"/>
      <c r="Y679" s="66"/>
    </row>
    <row r="680" spans="1:25" x14ac:dyDescent="0.2">
      <c r="A680" s="75" t="s">
        <v>19</v>
      </c>
      <c r="B680" s="66" t="s">
        <v>11</v>
      </c>
      <c r="C680" s="66" t="s">
        <v>9</v>
      </c>
      <c r="D680" s="66" t="s">
        <v>281</v>
      </c>
      <c r="E680" s="86">
        <f t="array" ref="E680">IFERROR(INDEX(DATA!$H$133:$H$368,MATCH(1,(DATA!$D$133:$D$368=B680)*(DATA!$E$133:$E$368=D680),0)),"n/a")</f>
        <v>49209</v>
      </c>
      <c r="F680" s="77">
        <f t="array" ref="F680">IFERROR(INDEX(DATA!$I$133:$I$368,MATCH(1,(DATA!$D$133:$D$368=B680)*(DATA!$E$133:$E$368=D680),0)),"n/a")</f>
        <v>0.14000000000000001</v>
      </c>
      <c r="G680" s="86">
        <f t="array" ref="G680">IFERROR(INDEX(DATA!$R$133:$R$368,MATCH(1,(DATA!$D$133:$D$368=B680)*(DATA!$E$133:$E$368=D680),0)),"n/a")</f>
        <v>136062</v>
      </c>
      <c r="H680" s="77">
        <f t="array" ref="H680">IFERROR(INDEX(DATA!$S$133:$S$368,MATCH(1,(DATA!$D$133:$D$368=B680)*(DATA!$E$133:$E$368=D680),0)),"n/a")</f>
        <v>9.0999999999999998E-2</v>
      </c>
      <c r="I680" s="86">
        <f t="array" ref="I680">IFERROR(INDEX(DATA!$AB$133:$AB$368,MATCH(1,(DATA!$D$133:$D$368=B680)*(DATA!$E$133:$E$368=D680),0)),"n/a")</f>
        <v>260415</v>
      </c>
      <c r="J680" s="77">
        <f t="array" ref="J680">IFERROR(INDEX(DATA!$AC$133:$AC$368,MATCH(1,(DATA!$D$133:$D$368=B680)*(DATA!$E$133:$E$368=D680),0)),"n/a")</f>
        <v>0.106</v>
      </c>
      <c r="K680" s="86">
        <f t="array" ref="K680">IFERROR(INDEX(DATA!$AL$133:$AL$368,MATCH(1,(DATA!$D$133:$D$368=B680)*(DATA!$E$133:$E$368=D680),0)),"n/a")</f>
        <v>528989</v>
      </c>
      <c r="L680" s="77">
        <f t="array" ref="L680">IFERROR(INDEX(DATA!$AM$133:$AM$368,MATCH(1,(DATA!$D$133:$D$368=B680)*(DATA!$E$133:$E$368=D680),0)),"n/a")</f>
        <v>0.14299999999999999</v>
      </c>
      <c r="R680" s="66"/>
      <c r="S680" s="66"/>
      <c r="T680" s="66"/>
      <c r="U680" s="66"/>
      <c r="V680" s="66"/>
      <c r="W680" s="66"/>
      <c r="X680" s="66"/>
      <c r="Y680" s="66"/>
    </row>
    <row r="681" spans="1:25" x14ac:dyDescent="0.2">
      <c r="A681" s="75" t="s">
        <v>19</v>
      </c>
      <c r="B681" s="66" t="s">
        <v>11</v>
      </c>
      <c r="C681" s="66" t="s">
        <v>9</v>
      </c>
      <c r="D681" s="66" t="s">
        <v>282</v>
      </c>
      <c r="E681" s="86">
        <f t="array" ref="E681">IFERROR(INDEX(DATA!$H$133:$H$368,MATCH(1,(DATA!$D$133:$D$368=B681)*(DATA!$E$133:$E$368=D681),0)),"n/a")</f>
        <v>103729</v>
      </c>
      <c r="F681" s="77">
        <f t="array" ref="F681">IFERROR(INDEX(DATA!$I$133:$I$368,MATCH(1,(DATA!$D$133:$D$368=B681)*(DATA!$E$133:$E$368=D681),0)),"n/a")</f>
        <v>0.13600000000000001</v>
      </c>
      <c r="G681" s="86">
        <f t="array" ref="G681">IFERROR(INDEX(DATA!$R$133:$R$368,MATCH(1,(DATA!$D$133:$D$368=B681)*(DATA!$E$133:$E$368=D681),0)),"n/a")</f>
        <v>305039</v>
      </c>
      <c r="H681" s="77">
        <f t="array" ref="H681">IFERROR(INDEX(DATA!$S$133:$S$368,MATCH(1,(DATA!$D$133:$D$368=B681)*(DATA!$E$133:$E$368=D681),0)),"n/a")</f>
        <v>0.16600000000000001</v>
      </c>
      <c r="I681" s="86">
        <f t="array" ref="I681">IFERROR(INDEX(DATA!$AB$133:$AB$368,MATCH(1,(DATA!$D$133:$D$368=B681)*(DATA!$E$133:$E$368=D681),0)),"n/a")</f>
        <v>586929</v>
      </c>
      <c r="J681" s="77">
        <f t="array" ref="J681">IFERROR(INDEX(DATA!$AC$133:$AC$368,MATCH(1,(DATA!$D$133:$D$368=B681)*(DATA!$E$133:$E$368=D681),0)),"n/a")</f>
        <v>0.22800000000000001</v>
      </c>
      <c r="K681" s="86">
        <f t="array" ref="K681">IFERROR(INDEX(DATA!$AL$133:$AL$368,MATCH(1,(DATA!$D$133:$D$368=B681)*(DATA!$E$133:$E$368=D681),0)),"n/a")</f>
        <v>1154940</v>
      </c>
      <c r="L681" s="77">
        <f t="array" ref="L681">IFERROR(INDEX(DATA!$AM$133:$AM$368,MATCH(1,(DATA!$D$133:$D$368=B681)*(DATA!$E$133:$E$368=D681),0)),"n/a")</f>
        <v>0.29899999999999999</v>
      </c>
      <c r="R681" s="66"/>
      <c r="S681" s="66"/>
      <c r="T681" s="66"/>
      <c r="U681" s="66"/>
      <c r="V681" s="66"/>
      <c r="W681" s="66"/>
      <c r="X681" s="66"/>
      <c r="Y681" s="66"/>
    </row>
    <row r="682" spans="1:25" x14ac:dyDescent="0.2">
      <c r="A682" s="75" t="s">
        <v>19</v>
      </c>
      <c r="B682" s="66" t="s">
        <v>11</v>
      </c>
      <c r="C682" s="66" t="s">
        <v>9</v>
      </c>
      <c r="D682" s="66" t="s">
        <v>283</v>
      </c>
      <c r="E682" s="86">
        <f t="array" ref="E682">IFERROR(INDEX(DATA!$H$133:$H$368,MATCH(1,(DATA!$D$133:$D$368=B682)*(DATA!$E$133:$E$368=D682),0)),"n/a")</f>
        <v>87303</v>
      </c>
      <c r="F682" s="77">
        <f t="array" ref="F682">IFERROR(INDEX(DATA!$I$133:$I$368,MATCH(1,(DATA!$D$133:$D$368=B682)*(DATA!$E$133:$E$368=D682),0)),"n/a")</f>
        <v>0.19400000000000001</v>
      </c>
      <c r="G682" s="86">
        <f t="array" ref="G682">IFERROR(INDEX(DATA!$R$133:$R$368,MATCH(1,(DATA!$D$133:$D$368=B682)*(DATA!$E$133:$E$368=D682),0)),"n/a")</f>
        <v>268522</v>
      </c>
      <c r="H682" s="77">
        <f t="array" ref="H682">IFERROR(INDEX(DATA!$S$133:$S$368,MATCH(1,(DATA!$D$133:$D$368=B682)*(DATA!$E$133:$E$368=D682),0)),"n/a")</f>
        <v>0.20200000000000001</v>
      </c>
      <c r="I682" s="86">
        <f t="array" ref="I682">IFERROR(INDEX(DATA!$AB$133:$AB$368,MATCH(1,(DATA!$D$133:$D$368=B682)*(DATA!$E$133:$E$368=D682),0)),"n/a")</f>
        <v>521894</v>
      </c>
      <c r="J682" s="77">
        <f t="array" ref="J682">IFERROR(INDEX(DATA!$AC$133:$AC$368,MATCH(1,(DATA!$D$133:$D$368=B682)*(DATA!$E$133:$E$368=D682),0)),"n/a")</f>
        <v>0.249</v>
      </c>
      <c r="K682" s="86">
        <f t="array" ref="K682">IFERROR(INDEX(DATA!$AL$133:$AL$368,MATCH(1,(DATA!$D$133:$D$368=B682)*(DATA!$E$133:$E$368=D682),0)),"n/a")</f>
        <v>1018598</v>
      </c>
      <c r="L682" s="77">
        <f t="array" ref="L682">IFERROR(INDEX(DATA!$AM$133:$AM$368,MATCH(1,(DATA!$D$133:$D$368=B682)*(DATA!$E$133:$E$368=D682),0)),"n/a")</f>
        <v>0.26300000000000001</v>
      </c>
      <c r="R682" s="66"/>
      <c r="S682" s="66"/>
      <c r="T682" s="66"/>
      <c r="U682" s="66"/>
      <c r="V682" s="66"/>
      <c r="W682" s="66"/>
      <c r="X682" s="66"/>
      <c r="Y682" s="66"/>
    </row>
    <row r="683" spans="1:25" x14ac:dyDescent="0.2">
      <c r="A683" s="75" t="s">
        <v>19</v>
      </c>
      <c r="B683" s="66" t="s">
        <v>11</v>
      </c>
      <c r="C683" s="66" t="s">
        <v>9</v>
      </c>
      <c r="D683" s="66" t="s">
        <v>284</v>
      </c>
      <c r="E683" s="86">
        <f t="array" ref="E683">IFERROR(INDEX(DATA!$H$133:$H$368,MATCH(1,(DATA!$D$133:$D$368=B683)*(DATA!$E$133:$E$368=D683),0)),"n/a")</f>
        <v>111376</v>
      </c>
      <c r="F683" s="77">
        <f t="array" ref="F683">IFERROR(INDEX(DATA!$I$133:$I$368,MATCH(1,(DATA!$D$133:$D$368=B683)*(DATA!$E$133:$E$368=D683),0)),"n/a")</f>
        <v>0.39100000000000001</v>
      </c>
      <c r="G683" s="86">
        <f t="array" ref="G683">IFERROR(INDEX(DATA!$R$133:$R$368,MATCH(1,(DATA!$D$133:$D$368=B683)*(DATA!$E$133:$E$368=D683),0)),"n/a")</f>
        <v>294811</v>
      </c>
      <c r="H683" s="77">
        <f t="array" ref="H683">IFERROR(INDEX(DATA!$S$133:$S$368,MATCH(1,(DATA!$D$133:$D$368=B683)*(DATA!$E$133:$E$368=D683),0)),"n/a")</f>
        <v>0.221</v>
      </c>
      <c r="I683" s="86">
        <f t="array" ref="I683">IFERROR(INDEX(DATA!$AB$133:$AB$368,MATCH(1,(DATA!$D$133:$D$368=B683)*(DATA!$E$133:$E$368=D683),0)),"n/a")</f>
        <v>550096</v>
      </c>
      <c r="J683" s="77">
        <f t="array" ref="J683">IFERROR(INDEX(DATA!$AC$133:$AC$368,MATCH(1,(DATA!$D$133:$D$368=B683)*(DATA!$E$133:$E$368=D683),0)),"n/a")</f>
        <v>0.14399999999999999</v>
      </c>
      <c r="K683" s="86">
        <f t="array" ref="K683">IFERROR(INDEX(DATA!$AL$133:$AL$368,MATCH(1,(DATA!$D$133:$D$368=B683)*(DATA!$E$133:$E$368=D683),0)),"n/a")</f>
        <v>1064097</v>
      </c>
      <c r="L683" s="77">
        <f t="array" ref="L683">IFERROR(INDEX(DATA!$AM$133:$AM$368,MATCH(1,(DATA!$D$133:$D$368=B683)*(DATA!$E$133:$E$368=D683),0)),"n/a")</f>
        <v>8.7999999999999995E-2</v>
      </c>
      <c r="R683" s="66"/>
      <c r="S683" s="66"/>
      <c r="T683" s="66"/>
      <c r="U683" s="66"/>
      <c r="V683" s="66"/>
      <c r="W683" s="66"/>
      <c r="X683" s="66"/>
      <c r="Y683" s="66"/>
    </row>
    <row r="684" spans="1:25" x14ac:dyDescent="0.2">
      <c r="A684" s="75" t="s">
        <v>19</v>
      </c>
      <c r="B684" s="66" t="s">
        <v>11</v>
      </c>
      <c r="C684" s="66" t="s">
        <v>9</v>
      </c>
      <c r="D684" s="66" t="s">
        <v>285</v>
      </c>
      <c r="E684" s="86">
        <f t="array" ref="E684">IFERROR(INDEX(DATA!$H$133:$H$368,MATCH(1,(DATA!$D$133:$D$368=B684)*(DATA!$E$133:$E$368=D684),0)),"n/a")</f>
        <v>79782</v>
      </c>
      <c r="F684" s="77">
        <f t="array" ref="F684">IFERROR(INDEX(DATA!$I$133:$I$368,MATCH(1,(DATA!$D$133:$D$368=B684)*(DATA!$E$133:$E$368=D684),0)),"n/a")</f>
        <v>0.625</v>
      </c>
      <c r="G684" s="86">
        <f t="array" ref="G684">IFERROR(INDEX(DATA!$R$133:$R$368,MATCH(1,(DATA!$D$133:$D$368=B684)*(DATA!$E$133:$E$368=D684),0)),"n/a")</f>
        <v>213571</v>
      </c>
      <c r="H684" s="77">
        <f t="array" ref="H684">IFERROR(INDEX(DATA!$S$133:$S$368,MATCH(1,(DATA!$D$133:$D$368=B684)*(DATA!$E$133:$E$368=D684),0)),"n/a")</f>
        <v>0.41599999999999998</v>
      </c>
      <c r="I684" s="86">
        <f t="array" ref="I684">IFERROR(INDEX(DATA!$AB$133:$AB$368,MATCH(1,(DATA!$D$133:$D$368=B684)*(DATA!$E$133:$E$368=D684),0)),"n/a")</f>
        <v>408404</v>
      </c>
      <c r="J684" s="77">
        <f t="array" ref="J684">IFERROR(INDEX(DATA!$AC$133:$AC$368,MATCH(1,(DATA!$D$133:$D$368=B684)*(DATA!$E$133:$E$368=D684),0)),"n/a")</f>
        <v>0.27</v>
      </c>
      <c r="K684" s="86">
        <f t="array" ref="K684">IFERROR(INDEX(DATA!$AL$133:$AL$368,MATCH(1,(DATA!$D$133:$D$368=B684)*(DATA!$E$133:$E$368=D684),0)),"n/a")</f>
        <v>750802</v>
      </c>
      <c r="L684" s="77">
        <f t="array" ref="L684">IFERROR(INDEX(DATA!$AM$133:$AM$368,MATCH(1,(DATA!$D$133:$D$368=B684)*(DATA!$E$133:$E$368=D684),0)),"n/a")</f>
        <v>9.8000000000000004E-2</v>
      </c>
      <c r="R684" s="66"/>
      <c r="S684" s="66"/>
      <c r="T684" s="66"/>
      <c r="U684" s="66"/>
      <c r="V684" s="66"/>
      <c r="W684" s="66"/>
      <c r="X684" s="66"/>
      <c r="Y684" s="66"/>
    </row>
    <row r="685" spans="1:25" x14ac:dyDescent="0.2">
      <c r="A685" s="75" t="s">
        <v>19</v>
      </c>
      <c r="B685" s="66" t="s">
        <v>11</v>
      </c>
      <c r="C685" s="66" t="s">
        <v>9</v>
      </c>
      <c r="D685" s="66" t="s">
        <v>286</v>
      </c>
      <c r="E685" s="86">
        <f t="array" ref="E685">IFERROR(INDEX(DATA!$H$133:$H$368,MATCH(1,(DATA!$D$133:$D$368=B685)*(DATA!$E$133:$E$368=D685),0)),"n/a")</f>
        <v>112015</v>
      </c>
      <c r="F685" s="77">
        <f t="array" ref="F685">IFERROR(INDEX(DATA!$I$133:$I$368,MATCH(1,(DATA!$D$133:$D$368=B685)*(DATA!$E$133:$E$368=D685),0)),"n/a")</f>
        <v>0.54500000000000004</v>
      </c>
      <c r="G685" s="86">
        <f t="array" ref="G685">IFERROR(INDEX(DATA!$R$133:$R$368,MATCH(1,(DATA!$D$133:$D$368=B685)*(DATA!$E$133:$E$368=D685),0)),"n/a")</f>
        <v>329957</v>
      </c>
      <c r="H685" s="77">
        <f t="array" ref="H685">IFERROR(INDEX(DATA!$S$133:$S$368,MATCH(1,(DATA!$D$133:$D$368=B685)*(DATA!$E$133:$E$368=D685),0)),"n/a")</f>
        <v>9.5000000000000001E-2</v>
      </c>
      <c r="I685" s="86">
        <f t="array" ref="I685">IFERROR(INDEX(DATA!$AB$133:$AB$368,MATCH(1,(DATA!$D$133:$D$368=B685)*(DATA!$E$133:$E$368=D685),0)),"n/a")</f>
        <v>626423</v>
      </c>
      <c r="J685" s="77">
        <f t="array" ref="J685">IFERROR(INDEX(DATA!$AC$133:$AC$368,MATCH(1,(DATA!$D$133:$D$368=B685)*(DATA!$E$133:$E$368=D685),0)),"n/a")</f>
        <v>-1.2999999999999999E-2</v>
      </c>
      <c r="K685" s="86">
        <f t="array" ref="K685">IFERROR(INDEX(DATA!$AL$133:$AL$368,MATCH(1,(DATA!$D$133:$D$368=B685)*(DATA!$E$133:$E$368=D685),0)),"n/a")</f>
        <v>1232041</v>
      </c>
      <c r="L685" s="77">
        <f t="array" ref="L685">IFERROR(INDEX(DATA!$AM$133:$AM$368,MATCH(1,(DATA!$D$133:$D$368=B685)*(DATA!$E$133:$E$368=D685),0)),"n/a")</f>
        <v>-3.9E-2</v>
      </c>
      <c r="R685" s="66"/>
      <c r="S685" s="66"/>
      <c r="T685" s="66"/>
      <c r="U685" s="66"/>
      <c r="V685" s="66"/>
      <c r="W685" s="66"/>
      <c r="X685" s="66"/>
      <c r="Y685" s="66"/>
    </row>
    <row r="686" spans="1:25" x14ac:dyDescent="0.2">
      <c r="A686" s="75" t="s">
        <v>19</v>
      </c>
      <c r="B686" s="66" t="s">
        <v>11</v>
      </c>
      <c r="C686" s="66" t="s">
        <v>9</v>
      </c>
      <c r="D686" s="66" t="s">
        <v>287</v>
      </c>
      <c r="E686" s="86">
        <f t="array" ref="E686">IFERROR(INDEX(DATA!$H$133:$H$368,MATCH(1,(DATA!$D$133:$D$368=B686)*(DATA!$E$133:$E$368=D686),0)),"n/a")</f>
        <v>110048</v>
      </c>
      <c r="F686" s="77">
        <f t="array" ref="F686">IFERROR(INDEX(DATA!$I$133:$I$368,MATCH(1,(DATA!$D$133:$D$368=B686)*(DATA!$E$133:$E$368=D686),0)),"n/a")</f>
        <v>0.30399999999999999</v>
      </c>
      <c r="G686" s="86">
        <f t="array" ref="G686">IFERROR(INDEX(DATA!$R$133:$R$368,MATCH(1,(DATA!$D$133:$D$368=B686)*(DATA!$E$133:$E$368=D686),0)),"n/a")</f>
        <v>340027</v>
      </c>
      <c r="H686" s="77">
        <f t="array" ref="H686">IFERROR(INDEX(DATA!$S$133:$S$368,MATCH(1,(DATA!$D$133:$D$368=B686)*(DATA!$E$133:$E$368=D686),0)),"n/a")</f>
        <v>7.0000000000000007E-2</v>
      </c>
      <c r="I686" s="86">
        <f t="array" ref="I686">IFERROR(INDEX(DATA!$AB$133:$AB$368,MATCH(1,(DATA!$D$133:$D$368=B686)*(DATA!$E$133:$E$368=D686),0)),"n/a")</f>
        <v>625714</v>
      </c>
      <c r="J686" s="77">
        <f t="array" ref="J686">IFERROR(INDEX(DATA!$AC$133:$AC$368,MATCH(1,(DATA!$D$133:$D$368=B686)*(DATA!$E$133:$E$368=D686),0)),"n/a")</f>
        <v>-2.9000000000000001E-2</v>
      </c>
      <c r="K686" s="86">
        <f t="array" ref="K686">IFERROR(INDEX(DATA!$AL$133:$AL$368,MATCH(1,(DATA!$D$133:$D$368=B686)*(DATA!$E$133:$E$368=D686),0)),"n/a")</f>
        <v>1247004</v>
      </c>
      <c r="L686" s="77">
        <f t="array" ref="L686">IFERROR(INDEX(DATA!$AM$133:$AM$368,MATCH(1,(DATA!$D$133:$D$368=B686)*(DATA!$E$133:$E$368=D686),0)),"n/a")</f>
        <v>-6.5000000000000002E-2</v>
      </c>
      <c r="R686" s="66"/>
      <c r="S686" s="66"/>
      <c r="T686" s="66"/>
      <c r="U686" s="66"/>
      <c r="V686" s="66"/>
      <c r="W686" s="66"/>
      <c r="X686" s="66"/>
      <c r="Y686" s="66"/>
    </row>
    <row r="687" spans="1:25" x14ac:dyDescent="0.2">
      <c r="A687" s="75" t="s">
        <v>19</v>
      </c>
      <c r="B687" s="66" t="s">
        <v>11</v>
      </c>
      <c r="C687" s="66" t="s">
        <v>9</v>
      </c>
      <c r="D687" s="66" t="s">
        <v>288</v>
      </c>
      <c r="E687" s="86">
        <f t="array" ref="E687">IFERROR(INDEX(DATA!$H$133:$H$368,MATCH(1,(DATA!$D$133:$D$368=B687)*(DATA!$E$133:$E$368=D687),0)),"n/a")</f>
        <v>79321</v>
      </c>
      <c r="F687" s="77">
        <f t="array" ref="F687">IFERROR(INDEX(DATA!$I$133:$I$368,MATCH(1,(DATA!$D$133:$D$368=B687)*(DATA!$E$133:$E$368=D687),0)),"n/a")</f>
        <v>0.24099999999999999</v>
      </c>
      <c r="G687" s="86">
        <f t="array" ref="G687">IFERROR(INDEX(DATA!$R$133:$R$368,MATCH(1,(DATA!$D$133:$D$368=B687)*(DATA!$E$133:$E$368=D687),0)),"n/a")</f>
        <v>224356</v>
      </c>
      <c r="H687" s="77">
        <f t="array" ref="H687">IFERROR(INDEX(DATA!$S$133:$S$368,MATCH(1,(DATA!$D$133:$D$368=B687)*(DATA!$E$133:$E$368=D687),0)),"n/a")</f>
        <v>0.24199999999999999</v>
      </c>
      <c r="I687" s="86">
        <f t="array" ref="I687">IFERROR(INDEX(DATA!$AB$133:$AB$368,MATCH(1,(DATA!$D$133:$D$368=B687)*(DATA!$E$133:$E$368=D687),0)),"n/a")</f>
        <v>434356</v>
      </c>
      <c r="J687" s="77">
        <f t="array" ref="J687">IFERROR(INDEX(DATA!$AC$133:$AC$368,MATCH(1,(DATA!$D$133:$D$368=B687)*(DATA!$E$133:$E$368=D687),0)),"n/a")</f>
        <v>0.30199999999999999</v>
      </c>
      <c r="K687" s="86">
        <f t="array" ref="K687">IFERROR(INDEX(DATA!$AL$133:$AL$368,MATCH(1,(DATA!$D$133:$D$368=B687)*(DATA!$E$133:$E$368=D687),0)),"n/a")</f>
        <v>842540</v>
      </c>
      <c r="L687" s="77">
        <f t="array" ref="L687">IFERROR(INDEX(DATA!$AM$133:$AM$368,MATCH(1,(DATA!$D$133:$D$368=B687)*(DATA!$E$133:$E$368=D687),0)),"n/a")</f>
        <v>0.3</v>
      </c>
      <c r="R687" s="66"/>
      <c r="S687" s="66"/>
      <c r="T687" s="66"/>
      <c r="U687" s="66"/>
      <c r="V687" s="66"/>
      <c r="W687" s="66"/>
      <c r="X687" s="66"/>
      <c r="Y687" s="66"/>
    </row>
    <row r="688" spans="1:25" x14ac:dyDescent="0.2">
      <c r="A688" s="75" t="s">
        <v>19</v>
      </c>
      <c r="B688" s="66" t="s">
        <v>11</v>
      </c>
      <c r="C688" s="66" t="s">
        <v>9</v>
      </c>
      <c r="D688" s="66" t="s">
        <v>289</v>
      </c>
      <c r="E688" s="86">
        <f t="array" ref="E688">IFERROR(INDEX(DATA!$H$133:$H$368,MATCH(1,(DATA!$D$133:$D$368=B688)*(DATA!$E$133:$E$368=D688),0)),"n/a")</f>
        <v>53059</v>
      </c>
      <c r="F688" s="77">
        <f t="array" ref="F688">IFERROR(INDEX(DATA!$I$133:$I$368,MATCH(1,(DATA!$D$133:$D$368=B688)*(DATA!$E$133:$E$368=D688),0)),"n/a")</f>
        <v>0.17499999999999999</v>
      </c>
      <c r="G688" s="86">
        <f t="array" ref="G688">IFERROR(INDEX(DATA!$R$133:$R$368,MATCH(1,(DATA!$D$133:$D$368=B688)*(DATA!$E$133:$E$368=D688),0)),"n/a")</f>
        <v>146778</v>
      </c>
      <c r="H688" s="77">
        <f t="array" ref="H688">IFERROR(INDEX(DATA!$S$133:$S$368,MATCH(1,(DATA!$D$133:$D$368=B688)*(DATA!$E$133:$E$368=D688),0)),"n/a")</f>
        <v>0.124</v>
      </c>
      <c r="I688" s="86">
        <f t="array" ref="I688">IFERROR(INDEX(DATA!$AB$133:$AB$368,MATCH(1,(DATA!$D$133:$D$368=B688)*(DATA!$E$133:$E$368=D688),0)),"n/a")</f>
        <v>283397</v>
      </c>
      <c r="J688" s="77">
        <f t="array" ref="J688">IFERROR(INDEX(DATA!$AC$133:$AC$368,MATCH(1,(DATA!$D$133:$D$368=B688)*(DATA!$E$133:$E$368=D688),0)),"n/a")</f>
        <v>0.13</v>
      </c>
      <c r="K688" s="86">
        <f t="array" ref="K688">IFERROR(INDEX(DATA!$AL$133:$AL$368,MATCH(1,(DATA!$D$133:$D$368=B688)*(DATA!$E$133:$E$368=D688),0)),"n/a")</f>
        <v>557598</v>
      </c>
      <c r="L688" s="77">
        <f t="array" ref="L688">IFERROR(INDEX(DATA!$AM$133:$AM$368,MATCH(1,(DATA!$D$133:$D$368=B688)*(DATA!$E$133:$E$368=D688),0)),"n/a")</f>
        <v>0.11899999999999999</v>
      </c>
      <c r="R688" s="66"/>
      <c r="S688" s="66"/>
      <c r="T688" s="66"/>
      <c r="U688" s="66"/>
      <c r="V688" s="66"/>
      <c r="W688" s="66"/>
      <c r="X688" s="66"/>
      <c r="Y688" s="66"/>
    </row>
    <row r="689" spans="1:25" x14ac:dyDescent="0.2">
      <c r="A689" s="75" t="s">
        <v>19</v>
      </c>
      <c r="B689" s="66" t="s">
        <v>11</v>
      </c>
      <c r="C689" s="66" t="s">
        <v>9</v>
      </c>
      <c r="D689" s="66" t="s">
        <v>290</v>
      </c>
      <c r="E689" s="86">
        <f t="array" ref="E689">IFERROR(INDEX(DATA!$H$133:$H$368,MATCH(1,(DATA!$D$133:$D$368=B689)*(DATA!$E$133:$E$368=D689),0)),"n/a")</f>
        <v>52756</v>
      </c>
      <c r="F689" s="77">
        <f t="array" ref="F689">IFERROR(INDEX(DATA!$I$133:$I$368,MATCH(1,(DATA!$D$133:$D$368=B689)*(DATA!$E$133:$E$368=D689),0)),"n/a")</f>
        <v>8.6999999999999994E-2</v>
      </c>
      <c r="G689" s="86">
        <f t="array" ref="G689">IFERROR(INDEX(DATA!$R$133:$R$368,MATCH(1,(DATA!$D$133:$D$368=B689)*(DATA!$E$133:$E$368=D689),0)),"n/a")</f>
        <v>150403</v>
      </c>
      <c r="H689" s="77">
        <f t="array" ref="H689">IFERROR(INDEX(DATA!$S$133:$S$368,MATCH(1,(DATA!$D$133:$D$368=B689)*(DATA!$E$133:$E$368=D689),0)),"n/a")</f>
        <v>7.2999999999999995E-2</v>
      </c>
      <c r="I689" s="86">
        <f t="array" ref="I689">IFERROR(INDEX(DATA!$AB$133:$AB$368,MATCH(1,(DATA!$D$133:$D$368=B689)*(DATA!$E$133:$E$368=D689),0)),"n/a")</f>
        <v>291976</v>
      </c>
      <c r="J689" s="77">
        <f t="array" ref="J689">IFERROR(INDEX(DATA!$AC$133:$AC$368,MATCH(1,(DATA!$D$133:$D$368=B689)*(DATA!$E$133:$E$368=D689),0)),"n/a")</f>
        <v>0.06</v>
      </c>
      <c r="K689" s="86">
        <f t="array" ref="K689">IFERROR(INDEX(DATA!$AL$133:$AL$368,MATCH(1,(DATA!$D$133:$D$368=B689)*(DATA!$E$133:$E$368=D689),0)),"n/a")</f>
        <v>591099</v>
      </c>
      <c r="L689" s="77">
        <f t="array" ref="L689">IFERROR(INDEX(DATA!$AM$133:$AM$368,MATCH(1,(DATA!$D$133:$D$368=B689)*(DATA!$E$133:$E$368=D689),0)),"n/a")</f>
        <v>0.14199999999999999</v>
      </c>
      <c r="R689" s="66"/>
      <c r="S689" s="66"/>
      <c r="T689" s="66"/>
      <c r="U689" s="66"/>
      <c r="V689" s="66"/>
      <c r="W689" s="66"/>
      <c r="X689" s="66"/>
      <c r="Y689" s="66"/>
    </row>
    <row r="690" spans="1:25" x14ac:dyDescent="0.2">
      <c r="A690" s="75" t="s">
        <v>19</v>
      </c>
      <c r="B690" s="66" t="s">
        <v>11</v>
      </c>
      <c r="C690" s="66" t="s">
        <v>9</v>
      </c>
      <c r="D690" s="66" t="s">
        <v>291</v>
      </c>
      <c r="E690" s="86">
        <f t="array" ref="E690">IFERROR(INDEX(DATA!$H$133:$H$368,MATCH(1,(DATA!$D$133:$D$368=B690)*(DATA!$E$133:$E$368=D690),0)),"n/a")</f>
        <v>42381</v>
      </c>
      <c r="F690" s="77">
        <f t="array" ref="F690">IFERROR(INDEX(DATA!$I$133:$I$368,MATCH(1,(DATA!$D$133:$D$368=B690)*(DATA!$E$133:$E$368=D690),0)),"n/a")</f>
        <v>0.52300000000000002</v>
      </c>
      <c r="G690" s="86">
        <f t="array" ref="G690">IFERROR(INDEX(DATA!$R$133:$R$368,MATCH(1,(DATA!$D$133:$D$368=B690)*(DATA!$E$133:$E$368=D690),0)),"n/a")</f>
        <v>117722</v>
      </c>
      <c r="H690" s="77">
        <f t="array" ref="H690">IFERROR(INDEX(DATA!$S$133:$S$368,MATCH(1,(DATA!$D$133:$D$368=B690)*(DATA!$E$133:$E$368=D690),0)),"n/a")</f>
        <v>0.21099999999999999</v>
      </c>
      <c r="I690" s="86">
        <f t="array" ref="I690">IFERROR(INDEX(DATA!$AB$133:$AB$368,MATCH(1,(DATA!$D$133:$D$368=B690)*(DATA!$E$133:$E$368=D690),0)),"n/a")</f>
        <v>223016</v>
      </c>
      <c r="J690" s="77">
        <f t="array" ref="J690">IFERROR(INDEX(DATA!$AC$133:$AC$368,MATCH(1,(DATA!$D$133:$D$368=B690)*(DATA!$E$133:$E$368=D690),0)),"n/a")</f>
        <v>0.30399999999999999</v>
      </c>
      <c r="K690" s="86">
        <f t="array" ref="K690">IFERROR(INDEX(DATA!$AL$133:$AL$368,MATCH(1,(DATA!$D$133:$D$368=B690)*(DATA!$E$133:$E$368=D690),0)),"n/a")</f>
        <v>425337</v>
      </c>
      <c r="L690" s="77">
        <f t="array" ref="L690">IFERROR(INDEX(DATA!$AM$133:$AM$368,MATCH(1,(DATA!$D$133:$D$368=B690)*(DATA!$E$133:$E$368=D690),0)),"n/a")</f>
        <v>0.29799999999999999</v>
      </c>
      <c r="R690" s="66"/>
      <c r="S690" s="66"/>
      <c r="T690" s="66"/>
      <c r="U690" s="66"/>
      <c r="V690" s="66"/>
      <c r="W690" s="66"/>
      <c r="X690" s="66"/>
      <c r="Y690" s="66"/>
    </row>
    <row r="691" spans="1:25" x14ac:dyDescent="0.2">
      <c r="A691" s="75" t="s">
        <v>19</v>
      </c>
      <c r="B691" s="66" t="s">
        <v>11</v>
      </c>
      <c r="C691" s="66" t="s">
        <v>9</v>
      </c>
      <c r="D691" s="66" t="s">
        <v>292</v>
      </c>
      <c r="E691" s="86">
        <f t="array" ref="E691">IFERROR(INDEX(DATA!$H$133:$H$368,MATCH(1,(DATA!$D$133:$D$368=B691)*(DATA!$E$133:$E$368=D691),0)),"n/a")</f>
        <v>194943</v>
      </c>
      <c r="F691" s="77">
        <f t="array" ref="F691">IFERROR(INDEX(DATA!$I$133:$I$368,MATCH(1,(DATA!$D$133:$D$368=B691)*(DATA!$E$133:$E$368=D691),0)),"n/a")</f>
        <v>6.0000000000000001E-3</v>
      </c>
      <c r="G691" s="86">
        <f t="array" ref="G691">IFERROR(INDEX(DATA!$R$133:$R$368,MATCH(1,(DATA!$D$133:$D$368=B691)*(DATA!$E$133:$E$368=D691),0)),"n/a")</f>
        <v>589692</v>
      </c>
      <c r="H691" s="77">
        <f t="array" ref="H691">IFERROR(INDEX(DATA!$S$133:$S$368,MATCH(1,(DATA!$D$133:$D$368=B691)*(DATA!$E$133:$E$368=D691),0)),"n/a")</f>
        <v>-4.0000000000000001E-3</v>
      </c>
      <c r="I691" s="86">
        <f t="array" ref="I691">IFERROR(INDEX(DATA!$AB$133:$AB$368,MATCH(1,(DATA!$D$133:$D$368=B691)*(DATA!$E$133:$E$368=D691),0)),"n/a")</f>
        <v>1125021</v>
      </c>
      <c r="J691" s="77">
        <f t="array" ref="J691">IFERROR(INDEX(DATA!$AC$133:$AC$368,MATCH(1,(DATA!$D$133:$D$368=B691)*(DATA!$E$133:$E$368=D691),0)),"n/a")</f>
        <v>2.7E-2</v>
      </c>
      <c r="K691" s="86">
        <f t="array" ref="K691">IFERROR(INDEX(DATA!$AL$133:$AL$368,MATCH(1,(DATA!$D$133:$D$368=B691)*(DATA!$E$133:$E$368=D691),0)),"n/a")</f>
        <v>2235241</v>
      </c>
      <c r="L691" s="77">
        <f t="array" ref="L691">IFERROR(INDEX(DATA!$AM$133:$AM$368,MATCH(1,(DATA!$D$133:$D$368=B691)*(DATA!$E$133:$E$368=D691),0)),"n/a")</f>
        <v>6.7000000000000004E-2</v>
      </c>
      <c r="R691" s="66"/>
      <c r="S691" s="66"/>
      <c r="T691" s="66"/>
      <c r="U691" s="66"/>
      <c r="V691" s="66"/>
      <c r="W691" s="66"/>
      <c r="X691" s="66"/>
      <c r="Y691" s="66"/>
    </row>
    <row r="692" spans="1:25" x14ac:dyDescent="0.2">
      <c r="A692" s="75" t="s">
        <v>19</v>
      </c>
      <c r="B692" s="66" t="s">
        <v>11</v>
      </c>
      <c r="C692" s="66" t="s">
        <v>9</v>
      </c>
      <c r="D692" s="66" t="s">
        <v>293</v>
      </c>
      <c r="E692" s="86">
        <f t="array" ref="E692">IFERROR(INDEX(DATA!$H$133:$H$368,MATCH(1,(DATA!$D$133:$D$368=B692)*(DATA!$E$133:$E$368=D692),0)),"n/a")</f>
        <v>27404</v>
      </c>
      <c r="F692" s="77">
        <f t="array" ref="F692">IFERROR(INDEX(DATA!$I$133:$I$368,MATCH(1,(DATA!$D$133:$D$368=B692)*(DATA!$E$133:$E$368=D692),0)),"n/a")</f>
        <v>0.70899999999999996</v>
      </c>
      <c r="G692" s="86">
        <f t="array" ref="G692">IFERROR(INDEX(DATA!$R$133:$R$368,MATCH(1,(DATA!$D$133:$D$368=B692)*(DATA!$E$133:$E$368=D692),0)),"n/a")</f>
        <v>70584</v>
      </c>
      <c r="H692" s="77">
        <f t="array" ref="H692">IFERROR(INDEX(DATA!$S$133:$S$368,MATCH(1,(DATA!$D$133:$D$368=B692)*(DATA!$E$133:$E$368=D692),0)),"n/a")</f>
        <v>0.52500000000000002</v>
      </c>
      <c r="I692" s="86">
        <f t="array" ref="I692">IFERROR(INDEX(DATA!$AB$133:$AB$368,MATCH(1,(DATA!$D$133:$D$368=B692)*(DATA!$E$133:$E$368=D692),0)),"n/a")</f>
        <v>132088</v>
      </c>
      <c r="J692" s="77">
        <f t="array" ref="J692">IFERROR(INDEX(DATA!$AC$133:$AC$368,MATCH(1,(DATA!$D$133:$D$368=B692)*(DATA!$E$133:$E$368=D692),0)),"n/a")</f>
        <v>0.38700000000000001</v>
      </c>
      <c r="K692" s="86">
        <f t="array" ref="K692">IFERROR(INDEX(DATA!$AL$133:$AL$368,MATCH(1,(DATA!$D$133:$D$368=B692)*(DATA!$E$133:$E$368=D692),0)),"n/a")</f>
        <v>248337</v>
      </c>
      <c r="L692" s="77">
        <f t="array" ref="L692">IFERROR(INDEX(DATA!$AM$133:$AM$368,MATCH(1,(DATA!$D$133:$D$368=B692)*(DATA!$E$133:$E$368=D692),0)),"n/a")</f>
        <v>0.24199999999999999</v>
      </c>
      <c r="R692" s="66"/>
      <c r="S692" s="66"/>
      <c r="T692" s="66"/>
      <c r="U692" s="66"/>
      <c r="V692" s="66"/>
      <c r="W692" s="66"/>
      <c r="X692" s="66"/>
      <c r="Y692" s="66"/>
    </row>
    <row r="693" spans="1:25" x14ac:dyDescent="0.2">
      <c r="A693" s="75" t="s">
        <v>19</v>
      </c>
      <c r="B693" s="66" t="s">
        <v>11</v>
      </c>
      <c r="C693" s="66" t="s">
        <v>9</v>
      </c>
      <c r="D693" s="66" t="s">
        <v>294</v>
      </c>
      <c r="E693" s="86">
        <f t="array" ref="E693">IFERROR(INDEX(DATA!$H$133:$H$368,MATCH(1,(DATA!$D$133:$D$368=B693)*(DATA!$E$133:$E$368=D693),0)),"n/a")</f>
        <v>150055</v>
      </c>
      <c r="F693" s="77">
        <f t="array" ref="F693">IFERROR(INDEX(DATA!$I$133:$I$368,MATCH(1,(DATA!$D$133:$D$368=B693)*(DATA!$E$133:$E$368=D693),0)),"n/a")</f>
        <v>6.6000000000000003E-2</v>
      </c>
      <c r="G693" s="86">
        <f t="array" ref="G693">IFERROR(INDEX(DATA!$R$133:$R$368,MATCH(1,(DATA!$D$133:$D$368=B693)*(DATA!$E$133:$E$368=D693),0)),"n/a")</f>
        <v>451358</v>
      </c>
      <c r="H693" s="77">
        <f t="array" ref="H693">IFERROR(INDEX(DATA!$S$133:$S$368,MATCH(1,(DATA!$D$133:$D$368=B693)*(DATA!$E$133:$E$368=D693),0)),"n/a")</f>
        <v>7.5999999999999998E-2</v>
      </c>
      <c r="I693" s="86">
        <f t="array" ref="I693">IFERROR(INDEX(DATA!$AB$133:$AB$368,MATCH(1,(DATA!$D$133:$D$368=B693)*(DATA!$E$133:$E$368=D693),0)),"n/a")</f>
        <v>880213</v>
      </c>
      <c r="J693" s="77">
        <f t="array" ref="J693">IFERROR(INDEX(DATA!$AC$133:$AC$368,MATCH(1,(DATA!$D$133:$D$368=B693)*(DATA!$E$133:$E$368=D693),0)),"n/a")</f>
        <v>7.4999999999999997E-2</v>
      </c>
      <c r="K693" s="86">
        <f t="array" ref="K693">IFERROR(INDEX(DATA!$AL$133:$AL$368,MATCH(1,(DATA!$D$133:$D$368=B693)*(DATA!$E$133:$E$368=D693),0)),"n/a")</f>
        <v>1726643</v>
      </c>
      <c r="L693" s="77">
        <f t="array" ref="L693">IFERROR(INDEX(DATA!$AM$133:$AM$368,MATCH(1,(DATA!$D$133:$D$368=B693)*(DATA!$E$133:$E$368=D693),0)),"n/a")</f>
        <v>0.14399999999999999</v>
      </c>
      <c r="R693" s="66"/>
      <c r="S693" s="66"/>
      <c r="T693" s="66"/>
      <c r="U693" s="66"/>
      <c r="V693" s="66"/>
      <c r="W693" s="66"/>
      <c r="X693" s="66"/>
      <c r="Y693" s="66"/>
    </row>
    <row r="694" spans="1:25" x14ac:dyDescent="0.2">
      <c r="A694" s="75" t="s">
        <v>19</v>
      </c>
      <c r="B694" s="66" t="s">
        <v>11</v>
      </c>
      <c r="C694" s="66" t="s">
        <v>9</v>
      </c>
      <c r="D694" s="66" t="s">
        <v>295</v>
      </c>
      <c r="E694" s="86">
        <f t="array" ref="E694">IFERROR(INDEX(DATA!$H$133:$H$368,MATCH(1,(DATA!$D$133:$D$368=B694)*(DATA!$E$133:$E$368=D694),0)),"n/a")</f>
        <v>60732</v>
      </c>
      <c r="F694" s="77">
        <f t="array" ref="F694">IFERROR(INDEX(DATA!$I$133:$I$368,MATCH(1,(DATA!$D$133:$D$368=B694)*(DATA!$E$133:$E$368=D694),0)),"n/a")</f>
        <v>9.2999999999999999E-2</v>
      </c>
      <c r="G694" s="86">
        <f t="array" ref="G694">IFERROR(INDEX(DATA!$R$133:$R$368,MATCH(1,(DATA!$D$133:$D$368=B694)*(DATA!$E$133:$E$368=D694),0)),"n/a")</f>
        <v>201779</v>
      </c>
      <c r="H694" s="77">
        <f t="array" ref="H694">IFERROR(INDEX(DATA!$S$133:$S$368,MATCH(1,(DATA!$D$133:$D$368=B694)*(DATA!$E$133:$E$368=D694),0)),"n/a")</f>
        <v>0.127</v>
      </c>
      <c r="I694" s="86">
        <f t="array" ref="I694">IFERROR(INDEX(DATA!$AB$133:$AB$368,MATCH(1,(DATA!$D$133:$D$368=B694)*(DATA!$E$133:$E$368=D694),0)),"n/a")</f>
        <v>403336</v>
      </c>
      <c r="J694" s="77">
        <f t="array" ref="J694">IFERROR(INDEX(DATA!$AC$133:$AC$368,MATCH(1,(DATA!$D$133:$D$368=B694)*(DATA!$E$133:$E$368=D694),0)),"n/a")</f>
        <v>0.249</v>
      </c>
      <c r="K694" s="86">
        <f t="array" ref="K694">IFERROR(INDEX(DATA!$AL$133:$AL$368,MATCH(1,(DATA!$D$133:$D$368=B694)*(DATA!$E$133:$E$368=D694),0)),"n/a")</f>
        <v>743671</v>
      </c>
      <c r="L694" s="77">
        <f t="array" ref="L694">IFERROR(INDEX(DATA!$AM$133:$AM$368,MATCH(1,(DATA!$D$133:$D$368=B694)*(DATA!$E$133:$E$368=D694),0)),"n/a")</f>
        <v>0.3</v>
      </c>
      <c r="R694" s="66"/>
      <c r="S694" s="66"/>
      <c r="T694" s="66"/>
      <c r="U694" s="66"/>
      <c r="V694" s="66"/>
      <c r="W694" s="66"/>
      <c r="X694" s="66"/>
      <c r="Y694" s="66"/>
    </row>
    <row r="695" spans="1:25" x14ac:dyDescent="0.2">
      <c r="A695" s="75" t="s">
        <v>19</v>
      </c>
      <c r="B695" s="66" t="s">
        <v>11</v>
      </c>
      <c r="C695" s="66" t="s">
        <v>9</v>
      </c>
      <c r="D695" s="66" t="s">
        <v>296</v>
      </c>
      <c r="E695" s="86">
        <f t="array" ref="E695">IFERROR(INDEX(DATA!$H$133:$H$368,MATCH(1,(DATA!$D$133:$D$368=B695)*(DATA!$E$133:$E$368=D695),0)),"n/a")</f>
        <v>65432</v>
      </c>
      <c r="F695" s="77">
        <f t="array" ref="F695">IFERROR(INDEX(DATA!$I$133:$I$368,MATCH(1,(DATA!$D$133:$D$368=B695)*(DATA!$E$133:$E$368=D695),0)),"n/a")</f>
        <v>-1.4E-2</v>
      </c>
      <c r="G695" s="86">
        <f t="array" ref="G695">IFERROR(INDEX(DATA!$R$133:$R$368,MATCH(1,(DATA!$D$133:$D$368=B695)*(DATA!$E$133:$E$368=D695),0)),"n/a")</f>
        <v>219984</v>
      </c>
      <c r="H695" s="77">
        <f t="array" ref="H695">IFERROR(INDEX(DATA!$S$133:$S$368,MATCH(1,(DATA!$D$133:$D$368=B695)*(DATA!$E$133:$E$368=D695),0)),"n/a")</f>
        <v>2.3E-2</v>
      </c>
      <c r="I695" s="86">
        <f t="array" ref="I695">IFERROR(INDEX(DATA!$AB$133:$AB$368,MATCH(1,(DATA!$D$133:$D$368=B695)*(DATA!$E$133:$E$368=D695),0)),"n/a")</f>
        <v>439793</v>
      </c>
      <c r="J695" s="77">
        <f t="array" ref="J695">IFERROR(INDEX(DATA!$AC$133:$AC$368,MATCH(1,(DATA!$D$133:$D$368=B695)*(DATA!$E$133:$E$368=D695),0)),"n/a")</f>
        <v>-3.0000000000000001E-3</v>
      </c>
      <c r="K695" s="86">
        <f t="array" ref="K695">IFERROR(INDEX(DATA!$AL$133:$AL$368,MATCH(1,(DATA!$D$133:$D$368=B695)*(DATA!$E$133:$E$368=D695),0)),"n/a")</f>
        <v>841639</v>
      </c>
      <c r="L695" s="77">
        <f t="array" ref="L695">IFERROR(INDEX(DATA!$AM$133:$AM$368,MATCH(1,(DATA!$D$133:$D$368=B695)*(DATA!$E$133:$E$368=D695),0)),"n/a")</f>
        <v>5.1999999999999998E-2</v>
      </c>
      <c r="R695" s="66"/>
      <c r="S695" s="66"/>
      <c r="T695" s="66"/>
      <c r="U695" s="66"/>
      <c r="V695" s="66"/>
      <c r="W695" s="66"/>
      <c r="X695" s="66"/>
      <c r="Y695" s="66"/>
    </row>
    <row r="696" spans="1:25" x14ac:dyDescent="0.2">
      <c r="A696" s="75" t="s">
        <v>19</v>
      </c>
      <c r="B696" s="66" t="s">
        <v>11</v>
      </c>
      <c r="C696" s="66" t="s">
        <v>9</v>
      </c>
      <c r="D696" s="66" t="s">
        <v>297</v>
      </c>
      <c r="E696" s="86">
        <f t="array" ref="E696">IFERROR(INDEX(DATA!$H$133:$H$368,MATCH(1,(DATA!$D$133:$D$368=B696)*(DATA!$E$133:$E$368=D696),0)),"n/a")</f>
        <v>37764</v>
      </c>
      <c r="F696" s="77">
        <f t="array" ref="F696">IFERROR(INDEX(DATA!$I$133:$I$368,MATCH(1,(DATA!$D$133:$D$368=B696)*(DATA!$E$133:$E$368=D696),0)),"n/a")</f>
        <v>0.33100000000000002</v>
      </c>
      <c r="G696" s="86">
        <f t="array" ref="G696">IFERROR(INDEX(DATA!$R$133:$R$368,MATCH(1,(DATA!$D$133:$D$368=B696)*(DATA!$E$133:$E$368=D696),0)),"n/a")</f>
        <v>103336</v>
      </c>
      <c r="H696" s="77">
        <f t="array" ref="H696">IFERROR(INDEX(DATA!$S$133:$S$368,MATCH(1,(DATA!$D$133:$D$368=B696)*(DATA!$E$133:$E$368=D696),0)),"n/a")</f>
        <v>0.313</v>
      </c>
      <c r="I696" s="86">
        <f t="array" ref="I696">IFERROR(INDEX(DATA!$AB$133:$AB$368,MATCH(1,(DATA!$D$133:$D$368=B696)*(DATA!$E$133:$E$368=D696),0)),"n/a")</f>
        <v>198606</v>
      </c>
      <c r="J696" s="77">
        <f t="array" ref="J696">IFERROR(INDEX(DATA!$AC$133:$AC$368,MATCH(1,(DATA!$D$133:$D$368=B696)*(DATA!$E$133:$E$368=D696),0)),"n/a")</f>
        <v>0.25</v>
      </c>
      <c r="K696" s="86">
        <f t="array" ref="K696">IFERROR(INDEX(DATA!$AL$133:$AL$368,MATCH(1,(DATA!$D$133:$D$368=B696)*(DATA!$E$133:$E$368=D696),0)),"n/a")</f>
        <v>383467</v>
      </c>
      <c r="L696" s="77">
        <f t="array" ref="L696">IFERROR(INDEX(DATA!$AM$133:$AM$368,MATCH(1,(DATA!$D$133:$D$368=B696)*(DATA!$E$133:$E$368=D696),0)),"n/a")</f>
        <v>0.20100000000000001</v>
      </c>
      <c r="R696" s="66"/>
      <c r="S696" s="66"/>
      <c r="T696" s="66"/>
      <c r="U696" s="66"/>
      <c r="V696" s="66"/>
      <c r="W696" s="66"/>
      <c r="X696" s="66"/>
      <c r="Y696" s="66"/>
    </row>
    <row r="697" spans="1:25" x14ac:dyDescent="0.2">
      <c r="A697" s="75" t="s">
        <v>19</v>
      </c>
      <c r="B697" s="66" t="s">
        <v>11</v>
      </c>
      <c r="C697" s="66" t="s">
        <v>9</v>
      </c>
      <c r="D697" s="66" t="s">
        <v>298</v>
      </c>
      <c r="E697" s="86">
        <f t="array" ref="E697">IFERROR(INDEX(DATA!$H$133:$H$368,MATCH(1,(DATA!$D$133:$D$368=B697)*(DATA!$E$133:$E$368=D697),0)),"n/a")</f>
        <v>64460</v>
      </c>
      <c r="F697" s="77">
        <f t="array" ref="F697">IFERROR(INDEX(DATA!$I$133:$I$368,MATCH(1,(DATA!$D$133:$D$368=B697)*(DATA!$E$133:$E$368=D697),0)),"n/a")</f>
        <v>0.26400000000000001</v>
      </c>
      <c r="G697" s="86">
        <f t="array" ref="G697">IFERROR(INDEX(DATA!$R$133:$R$368,MATCH(1,(DATA!$D$133:$D$368=B697)*(DATA!$E$133:$E$368=D697),0)),"n/a")</f>
        <v>176937</v>
      </c>
      <c r="H697" s="77">
        <f t="array" ref="H697">IFERROR(INDEX(DATA!$S$133:$S$368,MATCH(1,(DATA!$D$133:$D$368=B697)*(DATA!$E$133:$E$368=D697),0)),"n/a")</f>
        <v>0.24399999999999999</v>
      </c>
      <c r="I697" s="86">
        <f t="array" ref="I697">IFERROR(INDEX(DATA!$AB$133:$AB$368,MATCH(1,(DATA!$D$133:$D$368=B697)*(DATA!$E$133:$E$368=D697),0)),"n/a")</f>
        <v>333855</v>
      </c>
      <c r="J697" s="77">
        <f t="array" ref="J697">IFERROR(INDEX(DATA!$AC$133:$AC$368,MATCH(1,(DATA!$D$133:$D$368=B697)*(DATA!$E$133:$E$368=D697),0)),"n/a")</f>
        <v>0.22800000000000001</v>
      </c>
      <c r="K697" s="86">
        <f t="array" ref="K697">IFERROR(INDEX(DATA!$AL$133:$AL$368,MATCH(1,(DATA!$D$133:$D$368=B697)*(DATA!$E$133:$E$368=D697),0)),"n/a")</f>
        <v>664892</v>
      </c>
      <c r="L697" s="77">
        <f t="array" ref="L697">IFERROR(INDEX(DATA!$AM$133:$AM$368,MATCH(1,(DATA!$D$133:$D$368=B697)*(DATA!$E$133:$E$368=D697),0)),"n/a")</f>
        <v>0.309</v>
      </c>
      <c r="R697" s="66"/>
      <c r="S697" s="66"/>
      <c r="T697" s="66"/>
      <c r="U697" s="66"/>
      <c r="V697" s="66"/>
      <c r="W697" s="66"/>
      <c r="X697" s="66"/>
      <c r="Y697" s="66"/>
    </row>
    <row r="698" spans="1:25" x14ac:dyDescent="0.2">
      <c r="A698" s="75" t="s">
        <v>19</v>
      </c>
      <c r="B698" s="66" t="s">
        <v>11</v>
      </c>
      <c r="C698" s="66" t="s">
        <v>9</v>
      </c>
      <c r="D698" s="66" t="s">
        <v>299</v>
      </c>
      <c r="E698" s="86">
        <f t="array" ref="E698">IFERROR(INDEX(DATA!$H$133:$H$368,MATCH(1,(DATA!$D$133:$D$368=B698)*(DATA!$E$133:$E$368=D698),0)),"n/a")</f>
        <v>400553</v>
      </c>
      <c r="F698" s="77">
        <f t="array" ref="F698">IFERROR(INDEX(DATA!$I$133:$I$368,MATCH(1,(DATA!$D$133:$D$368=B698)*(DATA!$E$133:$E$368=D698),0)),"n/a")</f>
        <v>0.47499999999999998</v>
      </c>
      <c r="G698" s="86">
        <f t="array" ref="G698">IFERROR(INDEX(DATA!$R$133:$R$368,MATCH(1,(DATA!$D$133:$D$368=B698)*(DATA!$E$133:$E$368=D698),0)),"n/a")</f>
        <v>1206532</v>
      </c>
      <c r="H698" s="77">
        <f t="array" ref="H698">IFERROR(INDEX(DATA!$S$133:$S$368,MATCH(1,(DATA!$D$133:$D$368=B698)*(DATA!$E$133:$E$368=D698),0)),"n/a")</f>
        <v>0.245</v>
      </c>
      <c r="I698" s="86">
        <f t="array" ref="I698">IFERROR(INDEX(DATA!$AB$133:$AB$368,MATCH(1,(DATA!$D$133:$D$368=B698)*(DATA!$E$133:$E$368=D698),0)),"n/a")</f>
        <v>2355748</v>
      </c>
      <c r="J698" s="77">
        <f t="array" ref="J698">IFERROR(INDEX(DATA!$AC$133:$AC$368,MATCH(1,(DATA!$D$133:$D$368=B698)*(DATA!$E$133:$E$368=D698),0)),"n/a")</f>
        <v>0.16700000000000001</v>
      </c>
      <c r="K698" s="86">
        <f t="array" ref="K698">IFERROR(INDEX(DATA!$AL$133:$AL$368,MATCH(1,(DATA!$D$133:$D$368=B698)*(DATA!$E$133:$E$368=D698),0)),"n/a")</f>
        <v>4783173</v>
      </c>
      <c r="L698" s="77">
        <f t="array" ref="L698">IFERROR(INDEX(DATA!$AM$133:$AM$368,MATCH(1,(DATA!$D$133:$D$368=B698)*(DATA!$E$133:$E$368=D698),0)),"n/a")</f>
        <v>0.14199999999999999</v>
      </c>
      <c r="R698" s="66"/>
      <c r="S698" s="66"/>
      <c r="T698" s="66"/>
      <c r="U698" s="66"/>
      <c r="V698" s="66"/>
      <c r="W698" s="66"/>
      <c r="X698" s="66"/>
      <c r="Y698" s="66"/>
    </row>
    <row r="699" spans="1:25" x14ac:dyDescent="0.2">
      <c r="A699" s="75" t="s">
        <v>19</v>
      </c>
      <c r="B699" s="66" t="s">
        <v>11</v>
      </c>
      <c r="C699" s="66" t="s">
        <v>9</v>
      </c>
      <c r="D699" s="66" t="s">
        <v>300</v>
      </c>
      <c r="E699" s="86">
        <f t="array" ref="E699">IFERROR(INDEX(DATA!$H$133:$H$368,MATCH(1,(DATA!$D$133:$D$368=B699)*(DATA!$E$133:$E$368=D699),0)),"n/a")</f>
        <v>130890</v>
      </c>
      <c r="F699" s="77">
        <f t="array" ref="F699">IFERROR(INDEX(DATA!$I$133:$I$368,MATCH(1,(DATA!$D$133:$D$368=B699)*(DATA!$E$133:$E$368=D699),0)),"n/a")</f>
        <v>5.6000000000000001E-2</v>
      </c>
      <c r="G699" s="86">
        <f t="array" ref="G699">IFERROR(INDEX(DATA!$R$133:$R$368,MATCH(1,(DATA!$D$133:$D$368=B699)*(DATA!$E$133:$E$368=D699),0)),"n/a")</f>
        <v>390136</v>
      </c>
      <c r="H699" s="77">
        <f t="array" ref="H699">IFERROR(INDEX(DATA!$S$133:$S$368,MATCH(1,(DATA!$D$133:$D$368=B699)*(DATA!$E$133:$E$368=D699),0)),"n/a")</f>
        <v>0.124</v>
      </c>
      <c r="I699" s="86">
        <f t="array" ref="I699">IFERROR(INDEX(DATA!$AB$133:$AB$368,MATCH(1,(DATA!$D$133:$D$368=B699)*(DATA!$E$133:$E$368=D699),0)),"n/a")</f>
        <v>723716</v>
      </c>
      <c r="J699" s="77">
        <f t="array" ref="J699">IFERROR(INDEX(DATA!$AC$133:$AC$368,MATCH(1,(DATA!$D$133:$D$368=B699)*(DATA!$E$133:$E$368=D699),0)),"n/a")</f>
        <v>0.11899999999999999</v>
      </c>
      <c r="K699" s="86">
        <f t="array" ref="K699">IFERROR(INDEX(DATA!$AL$133:$AL$368,MATCH(1,(DATA!$D$133:$D$368=B699)*(DATA!$E$133:$E$368=D699),0)),"n/a")</f>
        <v>1438014</v>
      </c>
      <c r="L699" s="77">
        <f t="array" ref="L699">IFERROR(INDEX(DATA!$AM$133:$AM$368,MATCH(1,(DATA!$D$133:$D$368=B699)*(DATA!$E$133:$E$368=D699),0)),"n/a")</f>
        <v>0.129</v>
      </c>
      <c r="R699" s="66"/>
      <c r="S699" s="66"/>
      <c r="T699" s="66"/>
      <c r="U699" s="66"/>
      <c r="V699" s="66"/>
      <c r="W699" s="66"/>
      <c r="X699" s="66"/>
      <c r="Y699" s="66"/>
    </row>
    <row r="700" spans="1:25" x14ac:dyDescent="0.2">
      <c r="A700" s="75" t="s">
        <v>19</v>
      </c>
      <c r="B700" s="66" t="s">
        <v>11</v>
      </c>
      <c r="C700" s="66" t="s">
        <v>9</v>
      </c>
      <c r="D700" s="66" t="s">
        <v>301</v>
      </c>
      <c r="E700" s="86">
        <f t="array" ref="E700">IFERROR(INDEX(DATA!$H$133:$H$368,MATCH(1,(DATA!$D$133:$D$368=B700)*(DATA!$E$133:$E$368=D700),0)),"n/a")</f>
        <v>19439</v>
      </c>
      <c r="F700" s="77">
        <f t="array" ref="F700">IFERROR(INDEX(DATA!$I$133:$I$368,MATCH(1,(DATA!$D$133:$D$368=B700)*(DATA!$E$133:$E$368=D700),0)),"n/a")</f>
        <v>0.27900000000000003</v>
      </c>
      <c r="G700" s="86">
        <f t="array" ref="G700">IFERROR(INDEX(DATA!$R$133:$R$368,MATCH(1,(DATA!$D$133:$D$368=B700)*(DATA!$E$133:$E$368=D700),0)),"n/a")</f>
        <v>54246</v>
      </c>
      <c r="H700" s="77">
        <f t="array" ref="H700">IFERROR(INDEX(DATA!$S$133:$S$368,MATCH(1,(DATA!$D$133:$D$368=B700)*(DATA!$E$133:$E$368=D700),0)),"n/a")</f>
        <v>0.30199999999999999</v>
      </c>
      <c r="I700" s="86">
        <f t="array" ref="I700">IFERROR(INDEX(DATA!$AB$133:$AB$368,MATCH(1,(DATA!$D$133:$D$368=B700)*(DATA!$E$133:$E$368=D700),0)),"n/a")</f>
        <v>98987</v>
      </c>
      <c r="J700" s="77">
        <f t="array" ref="J700">IFERROR(INDEX(DATA!$AC$133:$AC$368,MATCH(1,(DATA!$D$133:$D$368=B700)*(DATA!$E$133:$E$368=D700),0)),"n/a")</f>
        <v>0.30599999999999999</v>
      </c>
      <c r="K700" s="86">
        <f t="array" ref="K700">IFERROR(INDEX(DATA!$AL$133:$AL$368,MATCH(1,(DATA!$D$133:$D$368=B700)*(DATA!$E$133:$E$368=D700),0)),"n/a")</f>
        <v>193338</v>
      </c>
      <c r="L700" s="77">
        <f t="array" ref="L700">IFERROR(INDEX(DATA!$AM$133:$AM$368,MATCH(1,(DATA!$D$133:$D$368=B700)*(DATA!$E$133:$E$368=D700),0)),"n/a")</f>
        <v>0.28799999999999998</v>
      </c>
      <c r="R700" s="66"/>
      <c r="S700" s="66"/>
      <c r="T700" s="66"/>
      <c r="U700" s="66"/>
      <c r="V700" s="66"/>
      <c r="W700" s="66"/>
      <c r="X700" s="66"/>
      <c r="Y700" s="66"/>
    </row>
    <row r="701" spans="1:25" x14ac:dyDescent="0.2">
      <c r="A701" s="75" t="s">
        <v>19</v>
      </c>
      <c r="B701" s="66" t="s">
        <v>11</v>
      </c>
      <c r="C701" s="66" t="s">
        <v>9</v>
      </c>
      <c r="D701" s="66" t="s">
        <v>302</v>
      </c>
      <c r="E701" s="86">
        <f t="array" ref="E701">IFERROR(INDEX(DATA!$H$133:$H$368,MATCH(1,(DATA!$D$133:$D$368=B701)*(DATA!$E$133:$E$368=D701),0)),"n/a")</f>
        <v>95254</v>
      </c>
      <c r="F701" s="77">
        <f t="array" ref="F701">IFERROR(INDEX(DATA!$I$133:$I$368,MATCH(1,(DATA!$D$133:$D$368=B701)*(DATA!$E$133:$E$368=D701),0)),"n/a")</f>
        <v>7.6999999999999999E-2</v>
      </c>
      <c r="G701" s="86">
        <f t="array" ref="G701">IFERROR(INDEX(DATA!$R$133:$R$368,MATCH(1,(DATA!$D$133:$D$368=B701)*(DATA!$E$133:$E$368=D701),0)),"n/a")</f>
        <v>280507</v>
      </c>
      <c r="H701" s="77">
        <f t="array" ref="H701">IFERROR(INDEX(DATA!$S$133:$S$368,MATCH(1,(DATA!$D$133:$D$368=B701)*(DATA!$E$133:$E$368=D701),0)),"n/a")</f>
        <v>0.06</v>
      </c>
      <c r="I701" s="86">
        <f t="array" ref="I701">IFERROR(INDEX(DATA!$AB$133:$AB$368,MATCH(1,(DATA!$D$133:$D$368=B701)*(DATA!$E$133:$E$368=D701),0)),"n/a")</f>
        <v>547368</v>
      </c>
      <c r="J701" s="77">
        <f t="array" ref="J701">IFERROR(INDEX(DATA!$AC$133:$AC$368,MATCH(1,(DATA!$D$133:$D$368=B701)*(DATA!$E$133:$E$368=D701),0)),"n/a")</f>
        <v>0.06</v>
      </c>
      <c r="K701" s="86">
        <f t="array" ref="K701">IFERROR(INDEX(DATA!$AL$133:$AL$368,MATCH(1,(DATA!$D$133:$D$368=B701)*(DATA!$E$133:$E$368=D701),0)),"n/a")</f>
        <v>1090583</v>
      </c>
      <c r="L701" s="77">
        <f t="array" ref="L701">IFERROR(INDEX(DATA!$AM$133:$AM$368,MATCH(1,(DATA!$D$133:$D$368=B701)*(DATA!$E$133:$E$368=D701),0)),"n/a")</f>
        <v>0.14399999999999999</v>
      </c>
      <c r="R701" s="66"/>
      <c r="S701" s="66"/>
      <c r="T701" s="66"/>
      <c r="U701" s="66"/>
      <c r="V701" s="66"/>
      <c r="W701" s="66"/>
      <c r="X701" s="66"/>
      <c r="Y701" s="66"/>
    </row>
    <row r="702" spans="1:25" x14ac:dyDescent="0.2">
      <c r="A702" s="75" t="s">
        <v>19</v>
      </c>
      <c r="B702" s="66" t="s">
        <v>11</v>
      </c>
      <c r="C702" s="66" t="s">
        <v>9</v>
      </c>
      <c r="D702" s="66" t="s">
        <v>303</v>
      </c>
      <c r="E702" s="86">
        <f t="array" ref="E702">IFERROR(INDEX(DATA!$H$133:$H$368,MATCH(1,(DATA!$D$133:$D$368=B702)*(DATA!$E$133:$E$368=D702),0)),"n/a")</f>
        <v>46003</v>
      </c>
      <c r="F702" s="77">
        <f t="array" ref="F702">IFERROR(INDEX(DATA!$I$133:$I$368,MATCH(1,(DATA!$D$133:$D$368=B702)*(DATA!$E$133:$E$368=D702),0)),"n/a")</f>
        <v>0.29899999999999999</v>
      </c>
      <c r="G702" s="86">
        <f t="array" ref="G702">IFERROR(INDEX(DATA!$R$133:$R$368,MATCH(1,(DATA!$D$133:$D$368=B702)*(DATA!$E$133:$E$368=D702),0)),"n/a")</f>
        <v>122563</v>
      </c>
      <c r="H702" s="77">
        <f t="array" ref="H702">IFERROR(INDEX(DATA!$S$133:$S$368,MATCH(1,(DATA!$D$133:$D$368=B702)*(DATA!$E$133:$E$368=D702),0)),"n/a")</f>
        <v>0.16700000000000001</v>
      </c>
      <c r="I702" s="86">
        <f t="array" ref="I702">IFERROR(INDEX(DATA!$AB$133:$AB$368,MATCH(1,(DATA!$D$133:$D$368=B702)*(DATA!$E$133:$E$368=D702),0)),"n/a")</f>
        <v>228372</v>
      </c>
      <c r="J702" s="77">
        <f t="array" ref="J702">IFERROR(INDEX(DATA!$AC$133:$AC$368,MATCH(1,(DATA!$D$133:$D$368=B702)*(DATA!$E$133:$E$368=D702),0)),"n/a")</f>
        <v>0.14799999999999999</v>
      </c>
      <c r="K702" s="86">
        <f t="array" ref="K702">IFERROR(INDEX(DATA!$AL$133:$AL$368,MATCH(1,(DATA!$D$133:$D$368=B702)*(DATA!$E$133:$E$368=D702),0)),"n/a")</f>
        <v>456080</v>
      </c>
      <c r="L702" s="77">
        <f t="array" ref="L702">IFERROR(INDEX(DATA!$AM$133:$AM$368,MATCH(1,(DATA!$D$133:$D$368=B702)*(DATA!$E$133:$E$368=D702),0)),"n/a")</f>
        <v>0.154</v>
      </c>
      <c r="R702" s="66"/>
      <c r="S702" s="66"/>
      <c r="T702" s="66"/>
      <c r="U702" s="66"/>
      <c r="V702" s="66"/>
      <c r="W702" s="66"/>
      <c r="X702" s="66"/>
      <c r="Y702" s="66"/>
    </row>
    <row r="703" spans="1:25" x14ac:dyDescent="0.2">
      <c r="A703" s="75" t="s">
        <v>19</v>
      </c>
      <c r="B703" s="66" t="s">
        <v>11</v>
      </c>
      <c r="C703" s="66" t="s">
        <v>9</v>
      </c>
      <c r="D703" s="66" t="s">
        <v>304</v>
      </c>
      <c r="E703" s="86">
        <f t="array" ref="E703">IFERROR(INDEX(DATA!$H$133:$H$368,MATCH(1,(DATA!$D$133:$D$368=B703)*(DATA!$E$133:$E$368=D703),0)),"n/a")</f>
        <v>155054</v>
      </c>
      <c r="F703" s="77">
        <f t="array" ref="F703">IFERROR(INDEX(DATA!$I$133:$I$368,MATCH(1,(DATA!$D$133:$D$368=B703)*(DATA!$E$133:$E$368=D703),0)),"n/a")</f>
        <v>0.38500000000000001</v>
      </c>
      <c r="G703" s="86">
        <f t="array" ref="G703">IFERROR(INDEX(DATA!$R$133:$R$368,MATCH(1,(DATA!$D$133:$D$368=B703)*(DATA!$E$133:$E$368=D703),0)),"n/a")</f>
        <v>458585</v>
      </c>
      <c r="H703" s="77">
        <f t="array" ref="H703">IFERROR(INDEX(DATA!$S$133:$S$368,MATCH(1,(DATA!$D$133:$D$368=B703)*(DATA!$E$133:$E$368=D703),0)),"n/a")</f>
        <v>0.158</v>
      </c>
      <c r="I703" s="86">
        <f t="array" ref="I703">IFERROR(INDEX(DATA!$AB$133:$AB$368,MATCH(1,(DATA!$D$133:$D$368=B703)*(DATA!$E$133:$E$368=D703),0)),"n/a")</f>
        <v>868535</v>
      </c>
      <c r="J703" s="77">
        <f t="array" ref="J703">IFERROR(INDEX(DATA!$AC$133:$AC$368,MATCH(1,(DATA!$D$133:$D$368=B703)*(DATA!$E$133:$E$368=D703),0)),"n/a")</f>
        <v>6.4000000000000001E-2</v>
      </c>
      <c r="K703" s="86">
        <f t="array" ref="K703">IFERROR(INDEX(DATA!$AL$133:$AL$368,MATCH(1,(DATA!$D$133:$D$368=B703)*(DATA!$E$133:$E$368=D703),0)),"n/a")</f>
        <v>1716190</v>
      </c>
      <c r="L703" s="77">
        <f t="array" ref="L703">IFERROR(INDEX(DATA!$AM$133:$AM$368,MATCH(1,(DATA!$D$133:$D$368=B703)*(DATA!$E$133:$E$368=D703),0)),"n/a")</f>
        <v>6.7000000000000004E-2</v>
      </c>
      <c r="R703" s="66"/>
      <c r="S703" s="66"/>
      <c r="T703" s="66"/>
      <c r="U703" s="66"/>
      <c r="V703" s="66"/>
      <c r="W703" s="66"/>
      <c r="X703" s="66"/>
      <c r="Y703" s="66"/>
    </row>
    <row r="704" spans="1:25" x14ac:dyDescent="0.2">
      <c r="A704" s="75" t="s">
        <v>19</v>
      </c>
      <c r="B704" s="66" t="s">
        <v>11</v>
      </c>
      <c r="C704" s="66" t="s">
        <v>9</v>
      </c>
      <c r="D704" s="66" t="s">
        <v>305</v>
      </c>
      <c r="E704" s="86">
        <f t="array" ref="E704">IFERROR(INDEX(DATA!$H$133:$H$368,MATCH(1,(DATA!$D$133:$D$368=B704)*(DATA!$E$133:$E$368=D704),0)),"n/a")</f>
        <v>84523</v>
      </c>
      <c r="F704" s="77">
        <f t="array" ref="F704">IFERROR(INDEX(DATA!$I$133:$I$368,MATCH(1,(DATA!$D$133:$D$368=B704)*(DATA!$E$133:$E$368=D704),0)),"n/a")</f>
        <v>7.4999999999999997E-2</v>
      </c>
      <c r="G704" s="86">
        <f t="array" ref="G704">IFERROR(INDEX(DATA!$R$133:$R$368,MATCH(1,(DATA!$D$133:$D$368=B704)*(DATA!$E$133:$E$368=D704),0)),"n/a")</f>
        <v>256732</v>
      </c>
      <c r="H704" s="77">
        <f t="array" ref="H704">IFERROR(INDEX(DATA!$S$133:$S$368,MATCH(1,(DATA!$D$133:$D$368=B704)*(DATA!$E$133:$E$368=D704),0)),"n/a")</f>
        <v>2.3E-2</v>
      </c>
      <c r="I704" s="86">
        <f t="array" ref="I704">IFERROR(INDEX(DATA!$AB$133:$AB$368,MATCH(1,(DATA!$D$133:$D$368=B704)*(DATA!$E$133:$E$368=D704),0)),"n/a")</f>
        <v>479680</v>
      </c>
      <c r="J704" s="77">
        <f t="array" ref="J704">IFERROR(INDEX(DATA!$AC$133:$AC$368,MATCH(1,(DATA!$D$133:$D$368=B704)*(DATA!$E$133:$E$368=D704),0)),"n/a")</f>
        <v>3.5000000000000003E-2</v>
      </c>
      <c r="K704" s="86">
        <f t="array" ref="K704">IFERROR(INDEX(DATA!$AL$133:$AL$368,MATCH(1,(DATA!$D$133:$D$368=B704)*(DATA!$E$133:$E$368=D704),0)),"n/a")</f>
        <v>945551</v>
      </c>
      <c r="L704" s="77">
        <f t="array" ref="L704">IFERROR(INDEX(DATA!$AM$133:$AM$368,MATCH(1,(DATA!$D$133:$D$368=B704)*(DATA!$E$133:$E$368=D704),0)),"n/a")</f>
        <v>0.104</v>
      </c>
      <c r="R704" s="66"/>
      <c r="S704" s="66"/>
      <c r="T704" s="66"/>
      <c r="U704" s="66"/>
      <c r="V704" s="66"/>
      <c r="W704" s="66"/>
      <c r="X704" s="66"/>
      <c r="Y704" s="66"/>
    </row>
    <row r="705" spans="1:25" x14ac:dyDescent="0.2">
      <c r="A705" s="75" t="s">
        <v>19</v>
      </c>
      <c r="B705" s="66" t="s">
        <v>11</v>
      </c>
      <c r="C705" s="66" t="s">
        <v>9</v>
      </c>
      <c r="D705" s="66" t="s">
        <v>306</v>
      </c>
      <c r="E705" s="86">
        <f t="array" ref="E705">IFERROR(INDEX(DATA!$H$133:$H$368,MATCH(1,(DATA!$D$133:$D$368=B705)*(DATA!$E$133:$E$368=D705),0)),"n/a")</f>
        <v>70021</v>
      </c>
      <c r="F705" s="77">
        <f t="array" ref="F705">IFERROR(INDEX(DATA!$I$133:$I$368,MATCH(1,(DATA!$D$133:$D$368=B705)*(DATA!$E$133:$E$368=D705),0)),"n/a")</f>
        <v>0.12</v>
      </c>
      <c r="G705" s="86">
        <f t="array" ref="G705">IFERROR(INDEX(DATA!$R$133:$R$368,MATCH(1,(DATA!$D$133:$D$368=B705)*(DATA!$E$133:$E$368=D705),0)),"n/a")</f>
        <v>204299</v>
      </c>
      <c r="H705" s="77">
        <f t="array" ref="H705">IFERROR(INDEX(DATA!$S$133:$S$368,MATCH(1,(DATA!$D$133:$D$368=B705)*(DATA!$E$133:$E$368=D705),0)),"n/a")</f>
        <v>0.17</v>
      </c>
      <c r="I705" s="86">
        <f t="array" ref="I705">IFERROR(INDEX(DATA!$AB$133:$AB$368,MATCH(1,(DATA!$D$133:$D$368=B705)*(DATA!$E$133:$E$368=D705),0)),"n/a")</f>
        <v>371746</v>
      </c>
      <c r="J705" s="77">
        <f t="array" ref="J705">IFERROR(INDEX(DATA!$AC$133:$AC$368,MATCH(1,(DATA!$D$133:$D$368=B705)*(DATA!$E$133:$E$368=D705),0)),"n/a")</f>
        <v>0.14899999999999999</v>
      </c>
      <c r="K705" s="86">
        <f t="array" ref="K705">IFERROR(INDEX(DATA!$AL$133:$AL$368,MATCH(1,(DATA!$D$133:$D$368=B705)*(DATA!$E$133:$E$368=D705),0)),"n/a")</f>
        <v>754195</v>
      </c>
      <c r="L705" s="77">
        <f t="array" ref="L705">IFERROR(INDEX(DATA!$AM$133:$AM$368,MATCH(1,(DATA!$D$133:$D$368=B705)*(DATA!$E$133:$E$368=D705),0)),"n/a")</f>
        <v>0.16700000000000001</v>
      </c>
      <c r="R705" s="66"/>
      <c r="S705" s="66"/>
      <c r="T705" s="66"/>
      <c r="U705" s="66"/>
      <c r="V705" s="66"/>
      <c r="W705" s="66"/>
      <c r="X705" s="66"/>
      <c r="Y705" s="66"/>
    </row>
    <row r="706" spans="1:25" x14ac:dyDescent="0.2">
      <c r="A706" s="75" t="s">
        <v>19</v>
      </c>
      <c r="B706" s="66" t="s">
        <v>11</v>
      </c>
      <c r="C706" s="66" t="s">
        <v>9</v>
      </c>
      <c r="D706" s="66" t="s">
        <v>307</v>
      </c>
      <c r="E706" s="86">
        <f t="array" ref="E706">IFERROR(INDEX(DATA!$H$133:$H$368,MATCH(1,(DATA!$D$133:$D$368=B706)*(DATA!$E$133:$E$368=D706),0)),"n/a")</f>
        <v>102865</v>
      </c>
      <c r="F706" s="77">
        <f t="array" ref="F706">IFERROR(INDEX(DATA!$I$133:$I$368,MATCH(1,(DATA!$D$133:$D$368=B706)*(DATA!$E$133:$E$368=D706),0)),"n/a")</f>
        <v>0.129</v>
      </c>
      <c r="G706" s="86">
        <f t="array" ref="G706">IFERROR(INDEX(DATA!$R$133:$R$368,MATCH(1,(DATA!$D$133:$D$368=B706)*(DATA!$E$133:$E$368=D706),0)),"n/a")</f>
        <v>316126</v>
      </c>
      <c r="H706" s="77">
        <f t="array" ref="H706">IFERROR(INDEX(DATA!$S$133:$S$368,MATCH(1,(DATA!$D$133:$D$368=B706)*(DATA!$E$133:$E$368=D706),0)),"n/a")</f>
        <v>0.11799999999999999</v>
      </c>
      <c r="I706" s="86">
        <f t="array" ref="I706">IFERROR(INDEX(DATA!$AB$133:$AB$368,MATCH(1,(DATA!$D$133:$D$368=B706)*(DATA!$E$133:$E$368=D706),0)),"n/a")</f>
        <v>601384</v>
      </c>
      <c r="J706" s="77">
        <f t="array" ref="J706">IFERROR(INDEX(DATA!$AC$133:$AC$368,MATCH(1,(DATA!$D$133:$D$368=B706)*(DATA!$E$133:$E$368=D706),0)),"n/a")</f>
        <v>0.14299999999999999</v>
      </c>
      <c r="K706" s="86">
        <f t="array" ref="K706">IFERROR(INDEX(DATA!$AL$133:$AL$368,MATCH(1,(DATA!$D$133:$D$368=B706)*(DATA!$E$133:$E$368=D706),0)),"n/a")</f>
        <v>1193714</v>
      </c>
      <c r="L706" s="77">
        <f t="array" ref="L706">IFERROR(INDEX(DATA!$AM$133:$AM$368,MATCH(1,(DATA!$D$133:$D$368=B706)*(DATA!$E$133:$E$368=D706),0)),"n/a")</f>
        <v>0.17799999999999999</v>
      </c>
      <c r="R706" s="66"/>
      <c r="S706" s="66"/>
      <c r="T706" s="66"/>
      <c r="U706" s="66"/>
      <c r="V706" s="66"/>
      <c r="W706" s="66"/>
      <c r="X706" s="66"/>
      <c r="Y706" s="66"/>
    </row>
    <row r="707" spans="1:25" x14ac:dyDescent="0.2">
      <c r="A707" s="75" t="s">
        <v>19</v>
      </c>
      <c r="B707" s="66" t="s">
        <v>11</v>
      </c>
      <c r="C707" s="66" t="s">
        <v>9</v>
      </c>
      <c r="D707" s="66" t="s">
        <v>308</v>
      </c>
      <c r="E707" s="86">
        <f t="array" ref="E707">IFERROR(INDEX(DATA!$H$133:$H$368,MATCH(1,(DATA!$D$133:$D$368=B707)*(DATA!$E$133:$E$368=D707),0)),"n/a")</f>
        <v>61892</v>
      </c>
      <c r="F707" s="77">
        <f t="array" ref="F707">IFERROR(INDEX(DATA!$I$133:$I$368,MATCH(1,(DATA!$D$133:$D$368=B707)*(DATA!$E$133:$E$368=D707),0)),"n/a")</f>
        <v>7.2999999999999995E-2</v>
      </c>
      <c r="G707" s="86">
        <f t="array" ref="G707">IFERROR(INDEX(DATA!$R$133:$R$368,MATCH(1,(DATA!$D$133:$D$368=B707)*(DATA!$E$133:$E$368=D707),0)),"n/a")</f>
        <v>177782</v>
      </c>
      <c r="H707" s="77">
        <f t="array" ref="H707">IFERROR(INDEX(DATA!$S$133:$S$368,MATCH(1,(DATA!$D$133:$D$368=B707)*(DATA!$E$133:$E$368=D707),0)),"n/a")</f>
        <v>0.13900000000000001</v>
      </c>
      <c r="I707" s="86">
        <f t="array" ref="I707">IFERROR(INDEX(DATA!$AB$133:$AB$368,MATCH(1,(DATA!$D$133:$D$368=B707)*(DATA!$E$133:$E$368=D707),0)),"n/a")</f>
        <v>333188</v>
      </c>
      <c r="J707" s="77">
        <f t="array" ref="J707">IFERROR(INDEX(DATA!$AC$133:$AC$368,MATCH(1,(DATA!$D$133:$D$368=B707)*(DATA!$E$133:$E$368=D707),0)),"n/a")</f>
        <v>0.11700000000000001</v>
      </c>
      <c r="K707" s="86">
        <f t="array" ref="K707">IFERROR(INDEX(DATA!$AL$133:$AL$368,MATCH(1,(DATA!$D$133:$D$368=B707)*(DATA!$E$133:$E$368=D707),0)),"n/a")</f>
        <v>643864</v>
      </c>
      <c r="L707" s="77">
        <f t="array" ref="L707">IFERROR(INDEX(DATA!$AM$133:$AM$368,MATCH(1,(DATA!$D$133:$D$368=B707)*(DATA!$E$133:$E$368=D707),0)),"n/a")</f>
        <v>0.112</v>
      </c>
      <c r="R707" s="66"/>
      <c r="S707" s="66"/>
      <c r="T707" s="66"/>
      <c r="U707" s="66"/>
      <c r="V707" s="66"/>
      <c r="W707" s="66"/>
      <c r="X707" s="66"/>
      <c r="Y707" s="66"/>
    </row>
    <row r="708" spans="1:25" x14ac:dyDescent="0.2">
      <c r="A708" s="75" t="s">
        <v>19</v>
      </c>
      <c r="B708" s="66" t="s">
        <v>11</v>
      </c>
      <c r="C708" s="66" t="s">
        <v>9</v>
      </c>
      <c r="D708" s="66" t="s">
        <v>309</v>
      </c>
      <c r="E708" s="86">
        <f t="array" ref="E708">IFERROR(INDEX(DATA!$H$133:$H$368,MATCH(1,(DATA!$D$133:$D$368=B708)*(DATA!$E$133:$E$368=D708),0)),"n/a")</f>
        <v>61549</v>
      </c>
      <c r="F708" s="77">
        <f t="array" ref="F708">IFERROR(INDEX(DATA!$I$133:$I$368,MATCH(1,(DATA!$D$133:$D$368=B708)*(DATA!$E$133:$E$368=D708),0)),"n/a")</f>
        <v>0.28100000000000003</v>
      </c>
      <c r="G708" s="86">
        <f t="array" ref="G708">IFERROR(INDEX(DATA!$R$133:$R$368,MATCH(1,(DATA!$D$133:$D$368=B708)*(DATA!$E$133:$E$368=D708),0)),"n/a")</f>
        <v>176167</v>
      </c>
      <c r="H708" s="77">
        <f t="array" ref="H708">IFERROR(INDEX(DATA!$S$133:$S$368,MATCH(1,(DATA!$D$133:$D$368=B708)*(DATA!$E$133:$E$368=D708),0)),"n/a")</f>
        <v>0.19900000000000001</v>
      </c>
      <c r="I708" s="86">
        <f t="array" ref="I708">IFERROR(INDEX(DATA!$AB$133:$AB$368,MATCH(1,(DATA!$D$133:$D$368=B708)*(DATA!$E$133:$E$368=D708),0)),"n/a")</f>
        <v>327066</v>
      </c>
      <c r="J708" s="77">
        <f t="array" ref="J708">IFERROR(INDEX(DATA!$AC$133:$AC$368,MATCH(1,(DATA!$D$133:$D$368=B708)*(DATA!$E$133:$E$368=D708),0)),"n/a")</f>
        <v>0.13400000000000001</v>
      </c>
      <c r="K708" s="86">
        <f t="array" ref="K708">IFERROR(INDEX(DATA!$AL$133:$AL$368,MATCH(1,(DATA!$D$133:$D$368=B708)*(DATA!$E$133:$E$368=D708),0)),"n/a")</f>
        <v>625523</v>
      </c>
      <c r="L708" s="77">
        <f t="array" ref="L708">IFERROR(INDEX(DATA!$AM$133:$AM$368,MATCH(1,(DATA!$D$133:$D$368=B708)*(DATA!$E$133:$E$368=D708),0)),"n/a")</f>
        <v>0.14699999999999999</v>
      </c>
      <c r="R708" s="66"/>
      <c r="S708" s="66"/>
      <c r="T708" s="66"/>
      <c r="U708" s="66"/>
      <c r="V708" s="66"/>
      <c r="W708" s="66"/>
      <c r="X708" s="66"/>
      <c r="Y708" s="66"/>
    </row>
    <row r="709" spans="1:25" x14ac:dyDescent="0.2">
      <c r="A709" s="75" t="s">
        <v>19</v>
      </c>
      <c r="B709" s="66" t="s">
        <v>11</v>
      </c>
      <c r="C709" s="66" t="s">
        <v>9</v>
      </c>
      <c r="D709" s="66" t="s">
        <v>310</v>
      </c>
      <c r="E709" s="86">
        <f t="array" ref="E709">IFERROR(INDEX(DATA!$H$133:$H$368,MATCH(1,(DATA!$D$133:$D$368=B709)*(DATA!$E$133:$E$368=D709),0)),"n/a")</f>
        <v>32350</v>
      </c>
      <c r="F709" s="77">
        <f t="array" ref="F709">IFERROR(INDEX(DATA!$I$133:$I$368,MATCH(1,(DATA!$D$133:$D$368=B709)*(DATA!$E$133:$E$368=D709),0)),"n/a")</f>
        <v>0.23899999999999999</v>
      </c>
      <c r="G709" s="86">
        <f t="array" ref="G709">IFERROR(INDEX(DATA!$R$133:$R$368,MATCH(1,(DATA!$D$133:$D$368=B709)*(DATA!$E$133:$E$368=D709),0)),"n/a")</f>
        <v>92872</v>
      </c>
      <c r="H709" s="77">
        <f t="array" ref="H709">IFERROR(INDEX(DATA!$S$133:$S$368,MATCH(1,(DATA!$D$133:$D$368=B709)*(DATA!$E$133:$E$368=D709),0)),"n/a")</f>
        <v>0.2</v>
      </c>
      <c r="I709" s="86">
        <f t="array" ref="I709">IFERROR(INDEX(DATA!$AB$133:$AB$368,MATCH(1,(DATA!$D$133:$D$368=B709)*(DATA!$E$133:$E$368=D709),0)),"n/a")</f>
        <v>171452</v>
      </c>
      <c r="J709" s="77">
        <f t="array" ref="J709">IFERROR(INDEX(DATA!$AC$133:$AC$368,MATCH(1,(DATA!$D$133:$D$368=B709)*(DATA!$E$133:$E$368=D709),0)),"n/a")</f>
        <v>0.13300000000000001</v>
      </c>
      <c r="K709" s="86">
        <f t="array" ref="K709">IFERROR(INDEX(DATA!$AL$133:$AL$368,MATCH(1,(DATA!$D$133:$D$368=B709)*(DATA!$E$133:$E$368=D709),0)),"n/a")</f>
        <v>337319</v>
      </c>
      <c r="L709" s="77">
        <f t="array" ref="L709">IFERROR(INDEX(DATA!$AM$133:$AM$368,MATCH(1,(DATA!$D$133:$D$368=B709)*(DATA!$E$133:$E$368=D709),0)),"n/a")</f>
        <v>0.13700000000000001</v>
      </c>
      <c r="R709" s="66"/>
      <c r="S709" s="66"/>
      <c r="T709" s="66"/>
      <c r="U709" s="66"/>
      <c r="V709" s="66"/>
      <c r="W709" s="66"/>
      <c r="X709" s="66"/>
      <c r="Y709" s="66"/>
    </row>
    <row r="710" spans="1:25" x14ac:dyDescent="0.2">
      <c r="A710" s="75" t="s">
        <v>19</v>
      </c>
      <c r="B710" s="66" t="s">
        <v>11</v>
      </c>
      <c r="C710" s="66" t="s">
        <v>9</v>
      </c>
      <c r="D710" s="66" t="s">
        <v>311</v>
      </c>
      <c r="E710" s="86">
        <f t="array" ref="E710">IFERROR(INDEX(DATA!$H$133:$H$368,MATCH(1,(DATA!$D$133:$D$368=B710)*(DATA!$E$133:$E$368=D710),0)),"n/a")</f>
        <v>50784</v>
      </c>
      <c r="F710" s="77">
        <f t="array" ref="F710">IFERROR(INDEX(DATA!$I$133:$I$368,MATCH(1,(DATA!$D$133:$D$368=B710)*(DATA!$E$133:$E$368=D710),0)),"n/a")</f>
        <v>-0.182</v>
      </c>
      <c r="G710" s="86">
        <f t="array" ref="G710">IFERROR(INDEX(DATA!$R$133:$R$368,MATCH(1,(DATA!$D$133:$D$368=B710)*(DATA!$E$133:$E$368=D710),0)),"n/a")</f>
        <v>151430</v>
      </c>
      <c r="H710" s="77">
        <f t="array" ref="H710">IFERROR(INDEX(DATA!$S$133:$S$368,MATCH(1,(DATA!$D$133:$D$368=B710)*(DATA!$E$133:$E$368=D710),0)),"n/a")</f>
        <v>-0.249</v>
      </c>
      <c r="I710" s="86">
        <f t="array" ref="I710">IFERROR(INDEX(DATA!$AB$133:$AB$368,MATCH(1,(DATA!$D$133:$D$368=B710)*(DATA!$E$133:$E$368=D710),0)),"n/a")</f>
        <v>317655</v>
      </c>
      <c r="J710" s="77">
        <f t="array" ref="J710">IFERROR(INDEX(DATA!$AC$133:$AC$368,MATCH(1,(DATA!$D$133:$D$368=B710)*(DATA!$E$133:$E$368=D710),0)),"n/a")</f>
        <v>-0.16800000000000001</v>
      </c>
      <c r="K710" s="86">
        <f t="array" ref="K710">IFERROR(INDEX(DATA!$AL$133:$AL$368,MATCH(1,(DATA!$D$133:$D$368=B710)*(DATA!$E$133:$E$368=D710),0)),"n/a")</f>
        <v>670212</v>
      </c>
      <c r="L710" s="77">
        <f t="array" ref="L710">IFERROR(INDEX(DATA!$AM$133:$AM$368,MATCH(1,(DATA!$D$133:$D$368=B710)*(DATA!$E$133:$E$368=D710),0)),"n/a")</f>
        <v>-0.11600000000000001</v>
      </c>
      <c r="R710" s="66"/>
      <c r="S710" s="66"/>
      <c r="T710" s="66"/>
      <c r="U710" s="66"/>
      <c r="V710" s="66"/>
      <c r="W710" s="66"/>
      <c r="X710" s="66"/>
      <c r="Y710" s="66"/>
    </row>
    <row r="711" spans="1:25" x14ac:dyDescent="0.2">
      <c r="A711" s="75" t="s">
        <v>19</v>
      </c>
      <c r="B711" s="66" t="s">
        <v>11</v>
      </c>
      <c r="C711" s="66" t="s">
        <v>9</v>
      </c>
      <c r="D711" s="66" t="s">
        <v>312</v>
      </c>
      <c r="E711" s="86">
        <f t="array" ref="E711">IFERROR(INDEX(DATA!$H$133:$H$368,MATCH(1,(DATA!$D$133:$D$368=B711)*(DATA!$E$133:$E$368=D711),0)),"n/a")</f>
        <v>27533</v>
      </c>
      <c r="F711" s="77">
        <f t="array" ref="F711">IFERROR(INDEX(DATA!$I$133:$I$368,MATCH(1,(DATA!$D$133:$D$368=B711)*(DATA!$E$133:$E$368=D711),0)),"n/a")</f>
        <v>0.312</v>
      </c>
      <c r="G711" s="86">
        <f t="array" ref="G711">IFERROR(INDEX(DATA!$R$133:$R$368,MATCH(1,(DATA!$D$133:$D$368=B711)*(DATA!$E$133:$E$368=D711),0)),"n/a")</f>
        <v>81095</v>
      </c>
      <c r="H711" s="77">
        <f t="array" ref="H711">IFERROR(INDEX(DATA!$S$133:$S$368,MATCH(1,(DATA!$D$133:$D$368=B711)*(DATA!$E$133:$E$368=D711),0)),"n/a")</f>
        <v>0.28999999999999998</v>
      </c>
      <c r="I711" s="86">
        <f t="array" ref="I711">IFERROR(INDEX(DATA!$AB$133:$AB$368,MATCH(1,(DATA!$D$133:$D$368=B711)*(DATA!$E$133:$E$368=D711),0)),"n/a")</f>
        <v>145103</v>
      </c>
      <c r="J711" s="77">
        <f t="array" ref="J711">IFERROR(INDEX(DATA!$AC$133:$AC$368,MATCH(1,(DATA!$D$133:$D$368=B711)*(DATA!$E$133:$E$368=D711),0)),"n/a")</f>
        <v>0.28799999999999998</v>
      </c>
      <c r="K711" s="86">
        <f t="array" ref="K711">IFERROR(INDEX(DATA!$AL$133:$AL$368,MATCH(1,(DATA!$D$133:$D$368=B711)*(DATA!$E$133:$E$368=D711),0)),"n/a")</f>
        <v>279146</v>
      </c>
      <c r="L711" s="77">
        <f t="array" ref="L711">IFERROR(INDEX(DATA!$AM$133:$AM$368,MATCH(1,(DATA!$D$133:$D$368=B711)*(DATA!$E$133:$E$368=D711),0)),"n/a")</f>
        <v>0.32900000000000001</v>
      </c>
      <c r="R711" s="66"/>
      <c r="S711" s="66"/>
      <c r="T711" s="66"/>
      <c r="U711" s="66"/>
      <c r="V711" s="66"/>
      <c r="W711" s="66"/>
      <c r="X711" s="66"/>
      <c r="Y711" s="66"/>
    </row>
    <row r="712" spans="1:25" x14ac:dyDescent="0.2">
      <c r="A712" s="75" t="s">
        <v>19</v>
      </c>
      <c r="B712" s="66" t="s">
        <v>11</v>
      </c>
      <c r="C712" s="66" t="s">
        <v>9</v>
      </c>
      <c r="D712" s="66" t="s">
        <v>313</v>
      </c>
      <c r="E712" s="86">
        <f t="array" ref="E712">IFERROR(INDEX(DATA!$H$133:$H$368,MATCH(1,(DATA!$D$133:$D$368=B712)*(DATA!$E$133:$E$368=D712),0)),"n/a")</f>
        <v>54795</v>
      </c>
      <c r="F712" s="77">
        <f t="array" ref="F712">IFERROR(INDEX(DATA!$I$133:$I$368,MATCH(1,(DATA!$D$133:$D$368=B712)*(DATA!$E$133:$E$368=D712),0)),"n/a")</f>
        <v>-1.4999999999999999E-2</v>
      </c>
      <c r="G712" s="86">
        <f t="array" ref="G712">IFERROR(INDEX(DATA!$R$133:$R$368,MATCH(1,(DATA!$D$133:$D$368=B712)*(DATA!$E$133:$E$368=D712),0)),"n/a")</f>
        <v>168511</v>
      </c>
      <c r="H712" s="77">
        <f t="array" ref="H712">IFERROR(INDEX(DATA!$S$133:$S$368,MATCH(1,(DATA!$D$133:$D$368=B712)*(DATA!$E$133:$E$368=D712),0)),"n/a")</f>
        <v>-1.7999999999999999E-2</v>
      </c>
      <c r="I712" s="86">
        <f t="array" ref="I712">IFERROR(INDEX(DATA!$AB$133:$AB$368,MATCH(1,(DATA!$D$133:$D$368=B712)*(DATA!$E$133:$E$368=D712),0)),"n/a")</f>
        <v>327484</v>
      </c>
      <c r="J712" s="77">
        <f t="array" ref="J712">IFERROR(INDEX(DATA!$AC$133:$AC$368,MATCH(1,(DATA!$D$133:$D$368=B712)*(DATA!$E$133:$E$368=D712),0)),"n/a")</f>
        <v>1.4E-2</v>
      </c>
      <c r="K712" s="86">
        <f t="array" ref="K712">IFERROR(INDEX(DATA!$AL$133:$AL$368,MATCH(1,(DATA!$D$133:$D$368=B712)*(DATA!$E$133:$E$368=D712),0)),"n/a")</f>
        <v>655638</v>
      </c>
      <c r="L712" s="77">
        <f t="array" ref="L712">IFERROR(INDEX(DATA!$AM$133:$AM$368,MATCH(1,(DATA!$D$133:$D$368=B712)*(DATA!$E$133:$E$368=D712),0)),"n/a")</f>
        <v>3.7999999999999999E-2</v>
      </c>
      <c r="R712" s="66"/>
      <c r="S712" s="66"/>
      <c r="T712" s="66"/>
      <c r="U712" s="66"/>
      <c r="V712" s="66"/>
      <c r="W712" s="66"/>
      <c r="X712" s="66"/>
      <c r="Y712" s="66"/>
    </row>
    <row r="713" spans="1:25" x14ac:dyDescent="0.2">
      <c r="A713" s="75" t="s">
        <v>19</v>
      </c>
      <c r="B713" s="66" t="s">
        <v>11</v>
      </c>
      <c r="C713" s="66" t="s">
        <v>9</v>
      </c>
      <c r="D713" s="66" t="s">
        <v>314</v>
      </c>
      <c r="E713" s="86">
        <f t="array" ref="E713">IFERROR(INDEX(DATA!$H$133:$H$368,MATCH(1,(DATA!$D$133:$D$368=B713)*(DATA!$E$133:$E$368=D713),0)),"n/a")</f>
        <v>110650</v>
      </c>
      <c r="F713" s="77">
        <f t="array" ref="F713">IFERROR(INDEX(DATA!$I$133:$I$368,MATCH(1,(DATA!$D$133:$D$368=B713)*(DATA!$E$133:$E$368=D713),0)),"n/a")</f>
        <v>8.4000000000000005E-2</v>
      </c>
      <c r="G713" s="86">
        <f t="array" ref="G713">IFERROR(INDEX(DATA!$R$133:$R$368,MATCH(1,(DATA!$D$133:$D$368=B713)*(DATA!$E$133:$E$368=D713),0)),"n/a")</f>
        <v>326429</v>
      </c>
      <c r="H713" s="77">
        <f t="array" ref="H713">IFERROR(INDEX(DATA!$S$133:$S$368,MATCH(1,(DATA!$D$133:$D$368=B713)*(DATA!$E$133:$E$368=D713),0)),"n/a")</f>
        <v>-7.1999999999999995E-2</v>
      </c>
      <c r="I713" s="86">
        <f t="array" ref="I713">IFERROR(INDEX(DATA!$AB$133:$AB$368,MATCH(1,(DATA!$D$133:$D$368=B713)*(DATA!$E$133:$E$368=D713),0)),"n/a")</f>
        <v>647679</v>
      </c>
      <c r="J713" s="77">
        <f t="array" ref="J713">IFERROR(INDEX(DATA!$AC$133:$AC$368,MATCH(1,(DATA!$D$133:$D$368=B713)*(DATA!$E$133:$E$368=D713),0)),"n/a")</f>
        <v>-0.10199999999999999</v>
      </c>
      <c r="K713" s="86">
        <f t="array" ref="K713">IFERROR(INDEX(DATA!$AL$133:$AL$368,MATCH(1,(DATA!$D$133:$D$368=B713)*(DATA!$E$133:$E$368=D713),0)),"n/a")</f>
        <v>1272240</v>
      </c>
      <c r="L713" s="77">
        <f t="array" ref="L713">IFERROR(INDEX(DATA!$AM$133:$AM$368,MATCH(1,(DATA!$D$133:$D$368=B713)*(DATA!$E$133:$E$368=D713),0)),"n/a")</f>
        <v>-0.14699999999999999</v>
      </c>
      <c r="R713" s="66"/>
      <c r="S713" s="66"/>
      <c r="T713" s="66"/>
      <c r="U713" s="66"/>
      <c r="V713" s="66"/>
      <c r="W713" s="66"/>
      <c r="X713" s="66"/>
      <c r="Y713" s="66"/>
    </row>
    <row r="714" spans="1:25" x14ac:dyDescent="0.2">
      <c r="A714" s="75" t="s">
        <v>19</v>
      </c>
      <c r="B714" s="66" t="s">
        <v>11</v>
      </c>
      <c r="C714" s="66" t="s">
        <v>9</v>
      </c>
      <c r="D714" s="66" t="s">
        <v>315</v>
      </c>
      <c r="E714" s="86">
        <f t="array" ref="E714">IFERROR(INDEX(DATA!$H$133:$H$368,MATCH(1,(DATA!$D$133:$D$368=B714)*(DATA!$E$133:$E$368=D714),0)),"n/a")</f>
        <v>113226</v>
      </c>
      <c r="F714" s="77">
        <f t="array" ref="F714">IFERROR(INDEX(DATA!$I$133:$I$368,MATCH(1,(DATA!$D$133:$D$368=B714)*(DATA!$E$133:$E$368=D714),0)),"n/a")</f>
        <v>6.9000000000000006E-2</v>
      </c>
      <c r="G714" s="86">
        <f t="array" ref="G714">IFERROR(INDEX(DATA!$R$133:$R$368,MATCH(1,(DATA!$D$133:$D$368=B714)*(DATA!$E$133:$E$368=D714),0)),"n/a")</f>
        <v>355423</v>
      </c>
      <c r="H714" s="77">
        <f t="array" ref="H714">IFERROR(INDEX(DATA!$S$133:$S$368,MATCH(1,(DATA!$D$133:$D$368=B714)*(DATA!$E$133:$E$368=D714),0)),"n/a")</f>
        <v>0.109</v>
      </c>
      <c r="I714" s="86">
        <f t="array" ref="I714">IFERROR(INDEX(DATA!$AB$133:$AB$368,MATCH(1,(DATA!$D$133:$D$368=B714)*(DATA!$E$133:$E$368=D714),0)),"n/a")</f>
        <v>672757</v>
      </c>
      <c r="J714" s="77">
        <f t="array" ref="J714">IFERROR(INDEX(DATA!$AC$133:$AC$368,MATCH(1,(DATA!$D$133:$D$368=B714)*(DATA!$E$133:$E$368=D714),0)),"n/a")</f>
        <v>0.152</v>
      </c>
      <c r="K714" s="86">
        <f t="array" ref="K714">IFERROR(INDEX(DATA!$AL$133:$AL$368,MATCH(1,(DATA!$D$133:$D$368=B714)*(DATA!$E$133:$E$368=D714),0)),"n/a")</f>
        <v>1311525</v>
      </c>
      <c r="L714" s="77">
        <f t="array" ref="L714">IFERROR(INDEX(DATA!$AM$133:$AM$368,MATCH(1,(DATA!$D$133:$D$368=B714)*(DATA!$E$133:$E$368=D714),0)),"n/a")</f>
        <v>0.16900000000000001</v>
      </c>
      <c r="R714" s="66"/>
      <c r="S714" s="66"/>
      <c r="T714" s="66"/>
      <c r="U714" s="66"/>
      <c r="V714" s="66"/>
      <c r="W714" s="66"/>
      <c r="X714" s="66"/>
      <c r="Y714" s="66"/>
    </row>
    <row r="715" spans="1:25" x14ac:dyDescent="0.2">
      <c r="A715" s="75" t="s">
        <v>19</v>
      </c>
      <c r="B715" s="66" t="s">
        <v>11</v>
      </c>
      <c r="C715" s="66" t="s">
        <v>9</v>
      </c>
      <c r="D715" s="66" t="s">
        <v>316</v>
      </c>
      <c r="E715" s="86">
        <f t="array" ref="E715">IFERROR(INDEX(DATA!$H$133:$H$368,MATCH(1,(DATA!$D$133:$D$368=B715)*(DATA!$E$133:$E$368=D715),0)),"n/a")</f>
        <v>99146</v>
      </c>
      <c r="F715" s="77">
        <f t="array" ref="F715">IFERROR(INDEX(DATA!$I$133:$I$368,MATCH(1,(DATA!$D$133:$D$368=B715)*(DATA!$E$133:$E$368=D715),0)),"n/a")</f>
        <v>0.13700000000000001</v>
      </c>
      <c r="G715" s="86">
        <f t="array" ref="G715">IFERROR(INDEX(DATA!$R$133:$R$368,MATCH(1,(DATA!$D$133:$D$368=B715)*(DATA!$E$133:$E$368=D715),0)),"n/a")</f>
        <v>281142</v>
      </c>
      <c r="H715" s="77">
        <f t="array" ref="H715">IFERROR(INDEX(DATA!$S$133:$S$368,MATCH(1,(DATA!$D$133:$D$368=B715)*(DATA!$E$133:$E$368=D715),0)),"n/a")</f>
        <v>0.16400000000000001</v>
      </c>
      <c r="I715" s="86">
        <f t="array" ref="I715">IFERROR(INDEX(DATA!$AB$133:$AB$368,MATCH(1,(DATA!$D$133:$D$368=B715)*(DATA!$E$133:$E$368=D715),0)),"n/a")</f>
        <v>537644</v>
      </c>
      <c r="J715" s="77">
        <f t="array" ref="J715">IFERROR(INDEX(DATA!$AC$133:$AC$368,MATCH(1,(DATA!$D$133:$D$368=B715)*(DATA!$E$133:$E$368=D715),0)),"n/a")</f>
        <v>0.13500000000000001</v>
      </c>
      <c r="K715" s="86">
        <f t="array" ref="K715">IFERROR(INDEX(DATA!$AL$133:$AL$368,MATCH(1,(DATA!$D$133:$D$368=B715)*(DATA!$E$133:$E$368=D715),0)),"n/a")</f>
        <v>1088602</v>
      </c>
      <c r="L715" s="77">
        <f t="array" ref="L715">IFERROR(INDEX(DATA!$AM$133:$AM$368,MATCH(1,(DATA!$D$133:$D$368=B715)*(DATA!$E$133:$E$368=D715),0)),"n/a")</f>
        <v>0.193</v>
      </c>
      <c r="R715" s="66"/>
      <c r="S715" s="66"/>
      <c r="T715" s="66"/>
      <c r="U715" s="66"/>
      <c r="V715" s="66"/>
      <c r="W715" s="66"/>
      <c r="X715" s="66"/>
      <c r="Y715" s="66"/>
    </row>
    <row r="716" spans="1:25" x14ac:dyDescent="0.2">
      <c r="A716" s="75" t="s">
        <v>19</v>
      </c>
      <c r="B716" s="66" t="s">
        <v>11</v>
      </c>
      <c r="C716" s="66" t="s">
        <v>9</v>
      </c>
      <c r="D716" s="66" t="s">
        <v>317</v>
      </c>
      <c r="E716" s="86">
        <f t="array" ref="E716">IFERROR(INDEX(DATA!$H$133:$H$368,MATCH(1,(DATA!$D$133:$D$368=B716)*(DATA!$E$133:$E$368=D716),0)),"n/a")</f>
        <v>59583</v>
      </c>
      <c r="F716" s="77">
        <f t="array" ref="F716">IFERROR(INDEX(DATA!$I$133:$I$368,MATCH(1,(DATA!$D$133:$D$368=B716)*(DATA!$E$133:$E$368=D716),0)),"n/a")</f>
        <v>0.32800000000000001</v>
      </c>
      <c r="G716" s="86">
        <f t="array" ref="G716">IFERROR(INDEX(DATA!$R$133:$R$368,MATCH(1,(DATA!$D$133:$D$368=B716)*(DATA!$E$133:$E$368=D716),0)),"n/a")</f>
        <v>168951</v>
      </c>
      <c r="H716" s="77">
        <f t="array" ref="H716">IFERROR(INDEX(DATA!$S$133:$S$368,MATCH(1,(DATA!$D$133:$D$368=B716)*(DATA!$E$133:$E$368=D716),0)),"n/a")</f>
        <v>0.218</v>
      </c>
      <c r="I716" s="86">
        <f t="array" ref="I716">IFERROR(INDEX(DATA!$AB$133:$AB$368,MATCH(1,(DATA!$D$133:$D$368=B716)*(DATA!$E$133:$E$368=D716),0)),"n/a")</f>
        <v>304156</v>
      </c>
      <c r="J716" s="77">
        <f t="array" ref="J716">IFERROR(INDEX(DATA!$AC$133:$AC$368,MATCH(1,(DATA!$D$133:$D$368=B716)*(DATA!$E$133:$E$368=D716),0)),"n/a")</f>
        <v>0.21199999999999999</v>
      </c>
      <c r="K716" s="86">
        <f t="array" ref="K716">IFERROR(INDEX(DATA!$AL$133:$AL$368,MATCH(1,(DATA!$D$133:$D$368=B716)*(DATA!$E$133:$E$368=D716),0)),"n/a")</f>
        <v>581690</v>
      </c>
      <c r="L716" s="77">
        <f t="array" ref="L716">IFERROR(INDEX(DATA!$AM$133:$AM$368,MATCH(1,(DATA!$D$133:$D$368=B716)*(DATA!$E$133:$E$368=D716),0)),"n/a")</f>
        <v>0.16</v>
      </c>
      <c r="R716" s="66"/>
      <c r="S716" s="66"/>
      <c r="T716" s="66"/>
      <c r="U716" s="66"/>
      <c r="V716" s="66"/>
      <c r="W716" s="66"/>
      <c r="X716" s="66"/>
      <c r="Y716" s="66"/>
    </row>
    <row r="717" spans="1:25" x14ac:dyDescent="0.2">
      <c r="A717" s="75" t="s">
        <v>19</v>
      </c>
      <c r="B717" s="66" t="s">
        <v>11</v>
      </c>
      <c r="C717" s="66" t="s">
        <v>9</v>
      </c>
      <c r="D717" s="66" t="s">
        <v>318</v>
      </c>
      <c r="E717" s="86">
        <f t="array" ref="E717">IFERROR(INDEX(DATA!$H$133:$H$368,MATCH(1,(DATA!$D$133:$D$368=B717)*(DATA!$E$133:$E$368=D717),0)),"n/a")</f>
        <v>121557</v>
      </c>
      <c r="F717" s="77">
        <f t="array" ref="F717">IFERROR(INDEX(DATA!$I$133:$I$368,MATCH(1,(DATA!$D$133:$D$368=B717)*(DATA!$E$133:$E$368=D717),0)),"n/a")</f>
        <v>6.7000000000000004E-2</v>
      </c>
      <c r="G717" s="86">
        <f t="array" ref="G717">IFERROR(INDEX(DATA!$R$133:$R$368,MATCH(1,(DATA!$D$133:$D$368=B717)*(DATA!$E$133:$E$368=D717),0)),"n/a")</f>
        <v>365614</v>
      </c>
      <c r="H717" s="77">
        <f t="array" ref="H717">IFERROR(INDEX(DATA!$S$133:$S$368,MATCH(1,(DATA!$D$133:$D$368=B717)*(DATA!$E$133:$E$368=D717),0)),"n/a")</f>
        <v>6.3E-2</v>
      </c>
      <c r="I717" s="86">
        <f t="array" ref="I717">IFERROR(INDEX(DATA!$AB$133:$AB$368,MATCH(1,(DATA!$D$133:$D$368=B717)*(DATA!$E$133:$E$368=D717),0)),"n/a")</f>
        <v>697602</v>
      </c>
      <c r="J717" s="77">
        <f t="array" ref="J717">IFERROR(INDEX(DATA!$AC$133:$AC$368,MATCH(1,(DATA!$D$133:$D$368=B717)*(DATA!$E$133:$E$368=D717),0)),"n/a")</f>
        <v>4.1000000000000002E-2</v>
      </c>
      <c r="K717" s="86">
        <f t="array" ref="K717">IFERROR(INDEX(DATA!$AL$133:$AL$368,MATCH(1,(DATA!$D$133:$D$368=B717)*(DATA!$E$133:$E$368=D717),0)),"n/a")</f>
        <v>1383636</v>
      </c>
      <c r="L717" s="77">
        <f t="array" ref="L717">IFERROR(INDEX(DATA!$AM$133:$AM$368,MATCH(1,(DATA!$D$133:$D$368=B717)*(DATA!$E$133:$E$368=D717),0)),"n/a")</f>
        <v>0.115</v>
      </c>
      <c r="R717" s="66"/>
      <c r="S717" s="66"/>
      <c r="T717" s="66"/>
      <c r="U717" s="66"/>
      <c r="V717" s="66"/>
      <c r="W717" s="66"/>
      <c r="X717" s="66"/>
      <c r="Y717" s="66"/>
    </row>
    <row r="718" spans="1:25" x14ac:dyDescent="0.2">
      <c r="A718" s="75" t="s">
        <v>19</v>
      </c>
      <c r="B718" s="66" t="s">
        <v>11</v>
      </c>
      <c r="C718" s="66" t="s">
        <v>9</v>
      </c>
      <c r="D718" s="66" t="s">
        <v>344</v>
      </c>
      <c r="E718" s="86">
        <f t="array" ref="E718">IFERROR(INDEX(DATA!$H$133:$H$368,MATCH(1,(DATA!$D$133:$D$368=B718)*(DATA!$E$133:$E$368=D718),0)),"n/a")</f>
        <v>39524</v>
      </c>
      <c r="F718" s="77">
        <f t="array" ref="F718">IFERROR(INDEX(DATA!$I$133:$I$368,MATCH(1,(DATA!$D$133:$D$368=B718)*(DATA!$E$133:$E$368=D718),0)),"n/a")</f>
        <v>0.32700000000000001</v>
      </c>
      <c r="G718" s="86">
        <f t="array" ref="G718">IFERROR(INDEX(DATA!$R$133:$R$368,MATCH(1,(DATA!$D$133:$D$368=B718)*(DATA!$E$133:$E$368=D718),0)),"n/a")</f>
        <v>104064</v>
      </c>
      <c r="H718" s="77">
        <f t="array" ref="H718">IFERROR(INDEX(DATA!$S$133:$S$368,MATCH(1,(DATA!$D$133:$D$368=B718)*(DATA!$E$133:$E$368=D718),0)),"n/a")</f>
        <v>0.17299999999999999</v>
      </c>
      <c r="I718" s="86">
        <f t="array" ref="I718">IFERROR(INDEX(DATA!$AB$133:$AB$368,MATCH(1,(DATA!$D$133:$D$368=B718)*(DATA!$E$133:$E$368=D718),0)),"n/a")</f>
        <v>201218</v>
      </c>
      <c r="J718" s="77">
        <f t="array" ref="J718">IFERROR(INDEX(DATA!$AC$133:$AC$368,MATCH(1,(DATA!$D$133:$D$368=B718)*(DATA!$E$133:$E$368=D718),0)),"n/a")</f>
        <v>0.14699999999999999</v>
      </c>
      <c r="K718" s="86">
        <f t="array" ref="K718">IFERROR(INDEX(DATA!$AL$133:$AL$368,MATCH(1,(DATA!$D$133:$D$368=B718)*(DATA!$E$133:$E$368=D718),0)),"n/a")</f>
        <v>405442</v>
      </c>
      <c r="L718" s="77">
        <f t="array" ref="L718">IFERROR(INDEX(DATA!$AM$133:$AM$368,MATCH(1,(DATA!$D$133:$D$368=B718)*(DATA!$E$133:$E$368=D718),0)),"n/a")</f>
        <v>0.151</v>
      </c>
      <c r="R718" s="66"/>
      <c r="S718" s="66"/>
      <c r="T718" s="66"/>
      <c r="U718" s="66"/>
      <c r="V718" s="66"/>
      <c r="W718" s="66"/>
      <c r="X718" s="66"/>
      <c r="Y718" s="66"/>
    </row>
    <row r="719" spans="1:25" x14ac:dyDescent="0.2">
      <c r="A719" s="75" t="s">
        <v>19</v>
      </c>
      <c r="B719" s="66" t="s">
        <v>11</v>
      </c>
      <c r="C719" s="66" t="s">
        <v>9</v>
      </c>
      <c r="D719" s="66" t="s">
        <v>345</v>
      </c>
      <c r="E719" s="86">
        <f t="array" ref="E719">IFERROR(INDEX(DATA!$H$133:$H$368,MATCH(1,(DATA!$D$133:$D$368=B719)*(DATA!$E$133:$E$368=D719),0)),"n/a")</f>
        <v>136748</v>
      </c>
      <c r="F719" s="77">
        <f t="array" ref="F719">IFERROR(INDEX(DATA!$I$133:$I$368,MATCH(1,(DATA!$D$133:$D$368=B719)*(DATA!$E$133:$E$368=D719),0)),"n/a")</f>
        <v>0.16400000000000001</v>
      </c>
      <c r="G719" s="86">
        <f t="array" ref="G719">IFERROR(INDEX(DATA!$R$133:$R$368,MATCH(1,(DATA!$D$133:$D$368=B719)*(DATA!$E$133:$E$368=D719),0)),"n/a")</f>
        <v>402522</v>
      </c>
      <c r="H719" s="77">
        <f t="array" ref="H719">IFERROR(INDEX(DATA!$S$133:$S$368,MATCH(1,(DATA!$D$133:$D$368=B719)*(DATA!$E$133:$E$368=D719),0)),"n/a")</f>
        <v>7.0000000000000007E-2</v>
      </c>
      <c r="I719" s="86">
        <f t="array" ref="I719">IFERROR(INDEX(DATA!$AB$133:$AB$368,MATCH(1,(DATA!$D$133:$D$368=B719)*(DATA!$E$133:$E$368=D719),0)),"n/a")</f>
        <v>767074</v>
      </c>
      <c r="J719" s="77">
        <f t="array" ref="J719">IFERROR(INDEX(DATA!$AC$133:$AC$368,MATCH(1,(DATA!$D$133:$D$368=B719)*(DATA!$E$133:$E$368=D719),0)),"n/a")</f>
        <v>7.5999999999999998E-2</v>
      </c>
      <c r="K719" s="86">
        <f t="array" ref="K719">IFERROR(INDEX(DATA!$AL$133:$AL$368,MATCH(1,(DATA!$D$133:$D$368=B719)*(DATA!$E$133:$E$368=D719),0)),"n/a")</f>
        <v>1543210</v>
      </c>
      <c r="L719" s="77">
        <f t="array" ref="L719">IFERROR(INDEX(DATA!$AM$133:$AM$368,MATCH(1,(DATA!$D$133:$D$368=B719)*(DATA!$E$133:$E$368=D719),0)),"n/a")</f>
        <v>0.191</v>
      </c>
      <c r="R719" s="66"/>
      <c r="S719" s="66"/>
      <c r="T719" s="66"/>
      <c r="U719" s="66"/>
      <c r="V719" s="66"/>
      <c r="W719" s="66"/>
      <c r="X719" s="66"/>
      <c r="Y719" s="66"/>
    </row>
    <row r="720" spans="1:25" x14ac:dyDescent="0.2">
      <c r="A720" s="75"/>
      <c r="E720" s="86"/>
      <c r="F720" s="77"/>
      <c r="G720" s="86"/>
      <c r="H720" s="77"/>
      <c r="I720" s="86"/>
      <c r="J720" s="82"/>
      <c r="K720" s="86"/>
      <c r="L720" s="77"/>
      <c r="R720" s="66"/>
      <c r="S720" s="66"/>
      <c r="T720" s="66"/>
      <c r="U720" s="66"/>
      <c r="V720" s="66"/>
      <c r="W720" s="66"/>
      <c r="X720" s="66"/>
      <c r="Y720" s="66"/>
    </row>
    <row r="721" spans="1:25" x14ac:dyDescent="0.2">
      <c r="A721" s="75" t="s">
        <v>19</v>
      </c>
      <c r="B721" s="66" t="s">
        <v>11</v>
      </c>
      <c r="C721" s="66" t="s">
        <v>25</v>
      </c>
      <c r="D721" s="66" t="s">
        <v>271</v>
      </c>
      <c r="E721" s="86">
        <f t="array" ref="E721">IFERROR(INDEX(DATA!$J$133:$J$368,MATCH(1,(DATA!$D$133:$D$368=B721)*(DATA!$E$133:$E$368=D721),0)),"n/a")</f>
        <v>66163</v>
      </c>
      <c r="F721" s="77">
        <f t="array" ref="F721">IFERROR(INDEX(DATA!$K$133:$K$368,MATCH(1,(DATA!$D$133:$D$368=B721)*(DATA!$E$133:$E$368=D721),0)),"n/a")</f>
        <v>0.216</v>
      </c>
      <c r="G721" s="86">
        <f t="array" ref="G721">IFERROR(INDEX(DATA!$T$133:$T$368,MATCH(1,(DATA!$D$133:$D$368=B721)*(DATA!$E$133:$E$368=D721),0)),"n/a")</f>
        <v>179509</v>
      </c>
      <c r="H721" s="77">
        <f t="array" ref="H721">IFERROR(INDEX(DATA!$U$133:$U$368,MATCH(1,(DATA!$D$133:$D$368=B721)*(DATA!$E$133:$E$368=D721),0)),"n/a")</f>
        <v>0.15</v>
      </c>
      <c r="I721" s="86">
        <f t="array" ref="I721">IFERROR(INDEX(DATA!$AD$133:$AD$368,MATCH(1,(DATA!$D$133:$D$368=B721)*(DATA!$E$133:$E$368=D721),0)),"n/a")</f>
        <v>337704</v>
      </c>
      <c r="J721" s="77">
        <f t="array" ref="J721">IFERROR(INDEX(DATA!$AE$133:$AE$368,MATCH(1,(DATA!$D$133:$D$368=B721)*(DATA!$E$133:$E$368=D721),0)),"n/a")</f>
        <v>0.112</v>
      </c>
      <c r="K721" s="86">
        <f t="array" ref="K721">IFERROR(INDEX(DATA!$AN$133:$AN$368,MATCH(1,(DATA!$D$133:$D$368=B721)*(DATA!$E$133:$E$368=D721),0)),"n/a")</f>
        <v>673470</v>
      </c>
      <c r="L721" s="77">
        <f t="array" ref="L721">IFERROR(INDEX(DATA!$AO$133:$AO$368,MATCH(1,(DATA!$D$133:$D$368=B721)*(DATA!$E$133:$E$368=D721),0)),"n/a")</f>
        <v>7.6999999999999999E-2</v>
      </c>
      <c r="R721" s="66"/>
      <c r="S721" s="66"/>
      <c r="T721" s="66"/>
      <c r="U721" s="66"/>
      <c r="V721" s="66"/>
      <c r="W721" s="66"/>
      <c r="X721" s="66"/>
      <c r="Y721" s="66"/>
    </row>
    <row r="722" spans="1:25" x14ac:dyDescent="0.2">
      <c r="A722" s="75" t="s">
        <v>19</v>
      </c>
      <c r="B722" s="66" t="s">
        <v>11</v>
      </c>
      <c r="C722" s="66" t="s">
        <v>25</v>
      </c>
      <c r="D722" s="66" t="s">
        <v>272</v>
      </c>
      <c r="E722" s="86">
        <f t="array" ref="E722">IFERROR(INDEX(DATA!$J$133:$J$368,MATCH(1,(DATA!$D$133:$D$368=B722)*(DATA!$E$133:$E$368=D722),0)),"n/a")</f>
        <v>217056</v>
      </c>
      <c r="F722" s="77">
        <f t="array" ref="F722">IFERROR(INDEX(DATA!$K$133:$K$368,MATCH(1,(DATA!$D$133:$D$368=B722)*(DATA!$E$133:$E$368=D722),0)),"n/a")</f>
        <v>0.16800000000000001</v>
      </c>
      <c r="G722" s="86">
        <f t="array" ref="G722">IFERROR(INDEX(DATA!$T$133:$T$368,MATCH(1,(DATA!$D$133:$D$368=B722)*(DATA!$E$133:$E$368=D722),0)),"n/a")</f>
        <v>618576</v>
      </c>
      <c r="H722" s="77">
        <f t="array" ref="H722">IFERROR(INDEX(DATA!$U$133:$U$368,MATCH(1,(DATA!$D$133:$D$368=B722)*(DATA!$E$133:$E$368=D722),0)),"n/a")</f>
        <v>0.14299999999999999</v>
      </c>
      <c r="I722" s="86">
        <f t="array" ref="I722">IFERROR(INDEX(DATA!$AD$133:$AD$368,MATCH(1,(DATA!$D$133:$D$368=B722)*(DATA!$E$133:$E$368=D722),0)),"n/a")</f>
        <v>1203304</v>
      </c>
      <c r="J722" s="77">
        <f t="array" ref="J722">IFERROR(INDEX(DATA!$AE$133:$AE$368,MATCH(1,(DATA!$D$133:$D$368=B722)*(DATA!$E$133:$E$368=D722),0)),"n/a")</f>
        <v>0.11700000000000001</v>
      </c>
      <c r="K722" s="86">
        <f t="array" ref="K722">IFERROR(INDEX(DATA!$AN$133:$AN$368,MATCH(1,(DATA!$D$133:$D$368=B722)*(DATA!$E$133:$E$368=D722),0)),"n/a")</f>
        <v>2385870</v>
      </c>
      <c r="L722" s="77">
        <f t="array" ref="L722">IFERROR(INDEX(DATA!$AO$133:$AO$368,MATCH(1,(DATA!$D$133:$D$368=B722)*(DATA!$E$133:$E$368=D722),0)),"n/a")</f>
        <v>0.14000000000000001</v>
      </c>
      <c r="R722" s="66"/>
      <c r="S722" s="66"/>
      <c r="T722" s="66"/>
      <c r="U722" s="66"/>
      <c r="V722" s="66"/>
      <c r="W722" s="66"/>
      <c r="X722" s="66"/>
      <c r="Y722" s="66"/>
    </row>
    <row r="723" spans="1:25" x14ac:dyDescent="0.2">
      <c r="A723" s="75" t="s">
        <v>19</v>
      </c>
      <c r="B723" s="66" t="s">
        <v>11</v>
      </c>
      <c r="C723" s="66" t="s">
        <v>25</v>
      </c>
      <c r="D723" s="66" t="s">
        <v>273</v>
      </c>
      <c r="E723" s="86">
        <f t="array" ref="E723">IFERROR(INDEX(DATA!$J$133:$J$368,MATCH(1,(DATA!$D$133:$D$368=B723)*(DATA!$E$133:$E$368=D723),0)),"n/a")</f>
        <v>356062</v>
      </c>
      <c r="F723" s="77">
        <f t="array" ref="F723">IFERROR(INDEX(DATA!$K$133:$K$368,MATCH(1,(DATA!$D$133:$D$368=B723)*(DATA!$E$133:$E$368=D723),0)),"n/a")</f>
        <v>9.9000000000000005E-2</v>
      </c>
      <c r="G723" s="86">
        <f t="array" ref="G723">IFERROR(INDEX(DATA!$T$133:$T$368,MATCH(1,(DATA!$D$133:$D$368=B723)*(DATA!$E$133:$E$368=D723),0)),"n/a")</f>
        <v>1052451</v>
      </c>
      <c r="H723" s="77">
        <f t="array" ref="H723">IFERROR(INDEX(DATA!$U$133:$U$368,MATCH(1,(DATA!$D$133:$D$368=B723)*(DATA!$E$133:$E$368=D723),0)),"n/a")</f>
        <v>0.01</v>
      </c>
      <c r="I723" s="86">
        <f t="array" ref="I723">IFERROR(INDEX(DATA!$AD$133:$AD$368,MATCH(1,(DATA!$D$133:$D$368=B723)*(DATA!$E$133:$E$368=D723),0)),"n/a")</f>
        <v>2014915</v>
      </c>
      <c r="J723" s="77">
        <f t="array" ref="J723">IFERROR(INDEX(DATA!$AE$133:$AE$368,MATCH(1,(DATA!$D$133:$D$368=B723)*(DATA!$E$133:$E$368=D723),0)),"n/a")</f>
        <v>-5.0000000000000001E-3</v>
      </c>
      <c r="K723" s="86">
        <f t="array" ref="K723">IFERROR(INDEX(DATA!$AN$133:$AN$368,MATCH(1,(DATA!$D$133:$D$368=B723)*(DATA!$E$133:$E$368=D723),0)),"n/a")</f>
        <v>3875829</v>
      </c>
      <c r="L723" s="77">
        <f t="array" ref="L723">IFERROR(INDEX(DATA!$AO$133:$AO$368,MATCH(1,(DATA!$D$133:$D$368=B723)*(DATA!$E$133:$E$368=D723),0)),"n/a")</f>
        <v>-3.3000000000000002E-2</v>
      </c>
      <c r="R723" s="66"/>
      <c r="S723" s="66"/>
      <c r="T723" s="66"/>
      <c r="U723" s="66"/>
      <c r="V723" s="66"/>
      <c r="W723" s="66"/>
      <c r="X723" s="66"/>
      <c r="Y723" s="66"/>
    </row>
    <row r="724" spans="1:25" x14ac:dyDescent="0.2">
      <c r="A724" s="75" t="s">
        <v>19</v>
      </c>
      <c r="B724" s="66" t="s">
        <v>11</v>
      </c>
      <c r="C724" s="66" t="s">
        <v>25</v>
      </c>
      <c r="D724" s="66" t="s">
        <v>274</v>
      </c>
      <c r="E724" s="86">
        <f t="array" ref="E724">IFERROR(INDEX(DATA!$J$133:$J$368,MATCH(1,(DATA!$D$133:$D$368=B724)*(DATA!$E$133:$E$368=D724),0)),"n/a")</f>
        <v>142263</v>
      </c>
      <c r="F724" s="77">
        <f t="array" ref="F724">IFERROR(INDEX(DATA!$K$133:$K$368,MATCH(1,(DATA!$D$133:$D$368=B724)*(DATA!$E$133:$E$368=D724),0)),"n/a")</f>
        <v>0.11799999999999999</v>
      </c>
      <c r="G724" s="86">
        <f t="array" ref="G724">IFERROR(INDEX(DATA!$T$133:$T$368,MATCH(1,(DATA!$D$133:$D$368=B724)*(DATA!$E$133:$E$368=D724),0)),"n/a")</f>
        <v>388960</v>
      </c>
      <c r="H724" s="77">
        <f t="array" ref="H724">IFERROR(INDEX(DATA!$U$133:$U$368,MATCH(1,(DATA!$D$133:$D$368=B724)*(DATA!$E$133:$E$368=D724),0)),"n/a")</f>
        <v>0.104</v>
      </c>
      <c r="I724" s="86">
        <f t="array" ref="I724">IFERROR(INDEX(DATA!$AD$133:$AD$368,MATCH(1,(DATA!$D$133:$D$368=B724)*(DATA!$E$133:$E$368=D724),0)),"n/a")</f>
        <v>758524</v>
      </c>
      <c r="J724" s="77">
        <f t="array" ref="J724">IFERROR(INDEX(DATA!$AE$133:$AE$368,MATCH(1,(DATA!$D$133:$D$368=B724)*(DATA!$E$133:$E$368=D724),0)),"n/a")</f>
        <v>8.1000000000000003E-2</v>
      </c>
      <c r="K724" s="86">
        <f t="array" ref="K724">IFERROR(INDEX(DATA!$AN$133:$AN$368,MATCH(1,(DATA!$D$133:$D$368=B724)*(DATA!$E$133:$E$368=D724),0)),"n/a")</f>
        <v>1547525</v>
      </c>
      <c r="L724" s="77">
        <f t="array" ref="L724">IFERROR(INDEX(DATA!$AO$133:$AO$368,MATCH(1,(DATA!$D$133:$D$368=B724)*(DATA!$E$133:$E$368=D724),0)),"n/a")</f>
        <v>0.122</v>
      </c>
      <c r="R724" s="66"/>
      <c r="S724" s="66"/>
      <c r="T724" s="66"/>
      <c r="U724" s="66"/>
      <c r="V724" s="66"/>
      <c r="W724" s="66"/>
      <c r="X724" s="66"/>
      <c r="Y724" s="66"/>
    </row>
    <row r="725" spans="1:25" x14ac:dyDescent="0.2">
      <c r="A725" s="75" t="s">
        <v>19</v>
      </c>
      <c r="B725" s="66" t="s">
        <v>11</v>
      </c>
      <c r="C725" s="66" t="s">
        <v>25</v>
      </c>
      <c r="D725" s="66" t="s">
        <v>275</v>
      </c>
      <c r="E725" s="86">
        <f t="array" ref="E725">IFERROR(INDEX(DATA!$J$133:$J$368,MATCH(1,(DATA!$D$133:$D$368=B725)*(DATA!$E$133:$E$368=D725),0)),"n/a")</f>
        <v>291480</v>
      </c>
      <c r="F725" s="77">
        <f t="array" ref="F725">IFERROR(INDEX(DATA!$K$133:$K$368,MATCH(1,(DATA!$D$133:$D$368=B725)*(DATA!$E$133:$E$368=D725),0)),"n/a")</f>
        <v>4.5999999999999999E-2</v>
      </c>
      <c r="G725" s="86">
        <f t="array" ref="G725">IFERROR(INDEX(DATA!$T$133:$T$368,MATCH(1,(DATA!$D$133:$D$368=B725)*(DATA!$E$133:$E$368=D725),0)),"n/a")</f>
        <v>903640</v>
      </c>
      <c r="H725" s="77">
        <f t="array" ref="H725">IFERROR(INDEX(DATA!$U$133:$U$368,MATCH(1,(DATA!$D$133:$D$368=B725)*(DATA!$E$133:$E$368=D725),0)),"n/a")</f>
        <v>0.01</v>
      </c>
      <c r="I725" s="86">
        <f t="array" ref="I725">IFERROR(INDEX(DATA!$AD$133:$AD$368,MATCH(1,(DATA!$D$133:$D$368=B725)*(DATA!$E$133:$E$368=D725),0)),"n/a")</f>
        <v>1694388</v>
      </c>
      <c r="J725" s="77">
        <f t="array" ref="J725">IFERROR(INDEX(DATA!$AE$133:$AE$368,MATCH(1,(DATA!$D$133:$D$368=B725)*(DATA!$E$133:$E$368=D725),0)),"n/a")</f>
        <v>-3.0000000000000001E-3</v>
      </c>
      <c r="K725" s="86">
        <f t="array" ref="K725">IFERROR(INDEX(DATA!$AN$133:$AN$368,MATCH(1,(DATA!$D$133:$D$368=B725)*(DATA!$E$133:$E$368=D725),0)),"n/a")</f>
        <v>3222444</v>
      </c>
      <c r="L725" s="77">
        <f t="array" ref="L725">IFERROR(INDEX(DATA!$AO$133:$AO$368,MATCH(1,(DATA!$D$133:$D$368=B725)*(DATA!$E$133:$E$368=D725),0)),"n/a")</f>
        <v>-1.7000000000000001E-2</v>
      </c>
      <c r="R725" s="66"/>
      <c r="S725" s="66"/>
      <c r="T725" s="66"/>
      <c r="U725" s="66"/>
      <c r="V725" s="66"/>
      <c r="W725" s="66"/>
      <c r="X725" s="66"/>
      <c r="Y725" s="66"/>
    </row>
    <row r="726" spans="1:25" x14ac:dyDescent="0.2">
      <c r="A726" s="75" t="s">
        <v>19</v>
      </c>
      <c r="B726" s="66" t="s">
        <v>11</v>
      </c>
      <c r="C726" s="66" t="s">
        <v>25</v>
      </c>
      <c r="D726" s="66" t="s">
        <v>276</v>
      </c>
      <c r="E726" s="86">
        <f t="array" ref="E726">IFERROR(INDEX(DATA!$J$133:$J$368,MATCH(1,(DATA!$D$133:$D$368=B726)*(DATA!$E$133:$E$368=D726),0)),"n/a")</f>
        <v>152387</v>
      </c>
      <c r="F726" s="77">
        <f t="array" ref="F726">IFERROR(INDEX(DATA!$K$133:$K$368,MATCH(1,(DATA!$D$133:$D$368=B726)*(DATA!$E$133:$E$368=D726),0)),"n/a")</f>
        <v>-2.5000000000000001E-2</v>
      </c>
      <c r="G726" s="86">
        <f t="array" ref="G726">IFERROR(INDEX(DATA!$T$133:$T$368,MATCH(1,(DATA!$D$133:$D$368=B726)*(DATA!$E$133:$E$368=D726),0)),"n/a")</f>
        <v>462150</v>
      </c>
      <c r="H726" s="77">
        <f t="array" ref="H726">IFERROR(INDEX(DATA!$U$133:$U$368,MATCH(1,(DATA!$D$133:$D$368=B726)*(DATA!$E$133:$E$368=D726),0)),"n/a")</f>
        <v>-1.4999999999999999E-2</v>
      </c>
      <c r="I726" s="86">
        <f t="array" ref="I726">IFERROR(INDEX(DATA!$AD$133:$AD$368,MATCH(1,(DATA!$D$133:$D$368=B726)*(DATA!$E$133:$E$368=D726),0)),"n/a")</f>
        <v>878314</v>
      </c>
      <c r="J726" s="77">
        <f t="array" ref="J726">IFERROR(INDEX(DATA!$AE$133:$AE$368,MATCH(1,(DATA!$D$133:$D$368=B726)*(DATA!$E$133:$E$368=D726),0)),"n/a")</f>
        <v>-3.7999999999999999E-2</v>
      </c>
      <c r="K726" s="86">
        <f t="array" ref="K726">IFERROR(INDEX(DATA!$AN$133:$AN$368,MATCH(1,(DATA!$D$133:$D$368=B726)*(DATA!$E$133:$E$368=D726),0)),"n/a")</f>
        <v>1801401</v>
      </c>
      <c r="L726" s="77">
        <f t="array" ref="L726">IFERROR(INDEX(DATA!$AO$133:$AO$368,MATCH(1,(DATA!$D$133:$D$368=B726)*(DATA!$E$133:$E$368=D726),0)),"n/a")</f>
        <v>-0.04</v>
      </c>
      <c r="R726" s="66"/>
      <c r="S726" s="66"/>
      <c r="T726" s="66"/>
      <c r="U726" s="66"/>
      <c r="V726" s="66"/>
      <c r="W726" s="66"/>
      <c r="X726" s="66"/>
      <c r="Y726" s="66"/>
    </row>
    <row r="727" spans="1:25" x14ac:dyDescent="0.2">
      <c r="A727" s="75" t="s">
        <v>19</v>
      </c>
      <c r="B727" s="66" t="s">
        <v>11</v>
      </c>
      <c r="C727" s="66" t="s">
        <v>25</v>
      </c>
      <c r="D727" s="66" t="s">
        <v>277</v>
      </c>
      <c r="E727" s="86">
        <f t="array" ref="E727">IFERROR(INDEX(DATA!$J$133:$J$368,MATCH(1,(DATA!$D$133:$D$368=B727)*(DATA!$E$133:$E$368=D727),0)),"n/a")</f>
        <v>82014</v>
      </c>
      <c r="F727" s="77">
        <f t="array" ref="F727">IFERROR(INDEX(DATA!$K$133:$K$368,MATCH(1,(DATA!$D$133:$D$368=B727)*(DATA!$E$133:$E$368=D727),0)),"n/a")</f>
        <v>9.2999999999999999E-2</v>
      </c>
      <c r="G727" s="86">
        <f t="array" ref="G727">IFERROR(INDEX(DATA!$T$133:$T$368,MATCH(1,(DATA!$D$133:$D$368=B727)*(DATA!$E$133:$E$368=D727),0)),"n/a")</f>
        <v>242377</v>
      </c>
      <c r="H727" s="77">
        <f t="array" ref="H727">IFERROR(INDEX(DATA!$U$133:$U$368,MATCH(1,(DATA!$D$133:$D$368=B727)*(DATA!$E$133:$E$368=D727),0)),"n/a")</f>
        <v>0.216</v>
      </c>
      <c r="I727" s="86">
        <f t="array" ref="I727">IFERROR(INDEX(DATA!$AD$133:$AD$368,MATCH(1,(DATA!$D$133:$D$368=B727)*(DATA!$E$133:$E$368=D727),0)),"n/a")</f>
        <v>455787</v>
      </c>
      <c r="J727" s="77">
        <f t="array" ref="J727">IFERROR(INDEX(DATA!$AE$133:$AE$368,MATCH(1,(DATA!$D$133:$D$368=B727)*(DATA!$E$133:$E$368=D727),0)),"n/a")</f>
        <v>0.16300000000000001</v>
      </c>
      <c r="K727" s="86">
        <f t="array" ref="K727">IFERROR(INDEX(DATA!$AN$133:$AN$368,MATCH(1,(DATA!$D$133:$D$368=B727)*(DATA!$E$133:$E$368=D727),0)),"n/a")</f>
        <v>881698</v>
      </c>
      <c r="L727" s="77">
        <f t="array" ref="L727">IFERROR(INDEX(DATA!$AO$133:$AO$368,MATCH(1,(DATA!$D$133:$D$368=B727)*(DATA!$E$133:$E$368=D727),0)),"n/a")</f>
        <v>0.123</v>
      </c>
      <c r="R727" s="66"/>
      <c r="S727" s="66"/>
      <c r="T727" s="66"/>
      <c r="U727" s="66"/>
      <c r="V727" s="66"/>
      <c r="W727" s="66"/>
      <c r="X727" s="66"/>
      <c r="Y727" s="66"/>
    </row>
    <row r="728" spans="1:25" x14ac:dyDescent="0.2">
      <c r="A728" s="75" t="s">
        <v>19</v>
      </c>
      <c r="B728" s="66" t="s">
        <v>11</v>
      </c>
      <c r="C728" s="66" t="s">
        <v>25</v>
      </c>
      <c r="D728" s="66" t="s">
        <v>278</v>
      </c>
      <c r="E728" s="86">
        <f t="array" ref="E728">IFERROR(INDEX(DATA!$J$133:$J$368,MATCH(1,(DATA!$D$133:$D$368=B728)*(DATA!$E$133:$E$368=D728),0)),"n/a")</f>
        <v>213359</v>
      </c>
      <c r="F728" s="77">
        <f t="array" ref="F728">IFERROR(INDEX(DATA!$K$133:$K$368,MATCH(1,(DATA!$D$133:$D$368=B728)*(DATA!$E$133:$E$368=D728),0)),"n/a")</f>
        <v>0.126</v>
      </c>
      <c r="G728" s="86">
        <f t="array" ref="G728">IFERROR(INDEX(DATA!$T$133:$T$368,MATCH(1,(DATA!$D$133:$D$368=B728)*(DATA!$E$133:$E$368=D728),0)),"n/a")</f>
        <v>618872</v>
      </c>
      <c r="H728" s="77">
        <f t="array" ref="H728">IFERROR(INDEX(DATA!$U$133:$U$368,MATCH(1,(DATA!$D$133:$D$368=B728)*(DATA!$E$133:$E$368=D728),0)),"n/a")</f>
        <v>7.4999999999999997E-2</v>
      </c>
      <c r="I728" s="86">
        <f t="array" ref="I728">IFERROR(INDEX(DATA!$AD$133:$AD$368,MATCH(1,(DATA!$D$133:$D$368=B728)*(DATA!$E$133:$E$368=D728),0)),"n/a")</f>
        <v>1162865</v>
      </c>
      <c r="J728" s="77">
        <f t="array" ref="J728">IFERROR(INDEX(DATA!$AE$133:$AE$368,MATCH(1,(DATA!$D$133:$D$368=B728)*(DATA!$E$133:$E$368=D728),0)),"n/a")</f>
        <v>4.4999999999999998E-2</v>
      </c>
      <c r="K728" s="86">
        <f t="array" ref="K728">IFERROR(INDEX(DATA!$AN$133:$AN$368,MATCH(1,(DATA!$D$133:$D$368=B728)*(DATA!$E$133:$E$368=D728),0)),"n/a")</f>
        <v>2304182</v>
      </c>
      <c r="L728" s="77">
        <f t="array" ref="L728">IFERROR(INDEX(DATA!$AO$133:$AO$368,MATCH(1,(DATA!$D$133:$D$368=B728)*(DATA!$E$133:$E$368=D728),0)),"n/a")</f>
        <v>7.1999999999999995E-2</v>
      </c>
      <c r="R728" s="66"/>
      <c r="S728" s="66"/>
      <c r="T728" s="66"/>
      <c r="U728" s="66"/>
      <c r="V728" s="66"/>
      <c r="W728" s="66"/>
      <c r="X728" s="66"/>
      <c r="Y728" s="66"/>
    </row>
    <row r="729" spans="1:25" x14ac:dyDescent="0.2">
      <c r="A729" s="75" t="s">
        <v>19</v>
      </c>
      <c r="B729" s="66" t="s">
        <v>11</v>
      </c>
      <c r="C729" s="66" t="s">
        <v>25</v>
      </c>
      <c r="D729" s="66" t="s">
        <v>279</v>
      </c>
      <c r="E729" s="86">
        <f t="array" ref="E729">IFERROR(INDEX(DATA!$J$133:$J$368,MATCH(1,(DATA!$D$133:$D$368=B729)*(DATA!$E$133:$E$368=D729),0)),"n/a")</f>
        <v>131289</v>
      </c>
      <c r="F729" s="77">
        <f t="array" ref="F729">IFERROR(INDEX(DATA!$K$133:$K$368,MATCH(1,(DATA!$D$133:$D$368=B729)*(DATA!$E$133:$E$368=D729),0)),"n/a")</f>
        <v>0.29299999999999998</v>
      </c>
      <c r="G729" s="86">
        <f t="array" ref="G729">IFERROR(INDEX(DATA!$T$133:$T$368,MATCH(1,(DATA!$D$133:$D$368=B729)*(DATA!$E$133:$E$368=D729),0)),"n/a")</f>
        <v>352302</v>
      </c>
      <c r="H729" s="77">
        <f t="array" ref="H729">IFERROR(INDEX(DATA!$U$133:$U$368,MATCH(1,(DATA!$D$133:$D$368=B729)*(DATA!$E$133:$E$368=D729),0)),"n/a")</f>
        <v>0.214</v>
      </c>
      <c r="I729" s="86">
        <f t="array" ref="I729">IFERROR(INDEX(DATA!$AD$133:$AD$368,MATCH(1,(DATA!$D$133:$D$368=B729)*(DATA!$E$133:$E$368=D729),0)),"n/a")</f>
        <v>698866</v>
      </c>
      <c r="J729" s="77">
        <f t="array" ref="J729">IFERROR(INDEX(DATA!$AE$133:$AE$368,MATCH(1,(DATA!$D$133:$D$368=B729)*(DATA!$E$133:$E$368=D729),0)),"n/a")</f>
        <v>0.248</v>
      </c>
      <c r="K729" s="86">
        <f t="array" ref="K729">IFERROR(INDEX(DATA!$AN$133:$AN$368,MATCH(1,(DATA!$D$133:$D$368=B729)*(DATA!$E$133:$E$368=D729),0)),"n/a")</f>
        <v>1377309</v>
      </c>
      <c r="L729" s="77">
        <f t="array" ref="L729">IFERROR(INDEX(DATA!$AO$133:$AO$368,MATCH(1,(DATA!$D$133:$D$368=B729)*(DATA!$E$133:$E$368=D729),0)),"n/a")</f>
        <v>0.22700000000000001</v>
      </c>
      <c r="R729" s="66"/>
      <c r="S729" s="66"/>
      <c r="T729" s="66"/>
      <c r="U729" s="66"/>
      <c r="V729" s="66"/>
      <c r="W729" s="66"/>
      <c r="X729" s="66"/>
      <c r="Y729" s="66"/>
    </row>
    <row r="730" spans="1:25" x14ac:dyDescent="0.2">
      <c r="A730" s="75" t="s">
        <v>19</v>
      </c>
      <c r="B730" s="66" t="s">
        <v>11</v>
      </c>
      <c r="C730" s="66" t="s">
        <v>25</v>
      </c>
      <c r="D730" s="66" t="s">
        <v>280</v>
      </c>
      <c r="E730" s="86">
        <f t="array" ref="E730">IFERROR(INDEX(DATA!$J$133:$J$368,MATCH(1,(DATA!$D$133:$D$368=B730)*(DATA!$E$133:$E$368=D730),0)),"n/a")</f>
        <v>73990</v>
      </c>
      <c r="F730" s="77">
        <f t="array" ref="F730">IFERROR(INDEX(DATA!$K$133:$K$368,MATCH(1,(DATA!$D$133:$D$368=B730)*(DATA!$E$133:$E$368=D730),0)),"n/a")</f>
        <v>0.17100000000000001</v>
      </c>
      <c r="G730" s="86">
        <f t="array" ref="G730">IFERROR(INDEX(DATA!$T$133:$T$368,MATCH(1,(DATA!$D$133:$D$368=B730)*(DATA!$E$133:$E$368=D730),0)),"n/a")</f>
        <v>213257</v>
      </c>
      <c r="H730" s="77">
        <f t="array" ref="H730">IFERROR(INDEX(DATA!$U$133:$U$368,MATCH(1,(DATA!$D$133:$D$368=B730)*(DATA!$E$133:$E$368=D730),0)),"n/a")</f>
        <v>0.16800000000000001</v>
      </c>
      <c r="I730" s="86">
        <f t="array" ref="I730">IFERROR(INDEX(DATA!$AD$133:$AD$368,MATCH(1,(DATA!$D$133:$D$368=B730)*(DATA!$E$133:$E$368=D730),0)),"n/a")</f>
        <v>390889</v>
      </c>
      <c r="J730" s="77">
        <f t="array" ref="J730">IFERROR(INDEX(DATA!$AE$133:$AE$368,MATCH(1,(DATA!$D$133:$D$368=B730)*(DATA!$E$133:$E$368=D730),0)),"n/a")</f>
        <v>0.14299999999999999</v>
      </c>
      <c r="K730" s="86">
        <f t="array" ref="K730">IFERROR(INDEX(DATA!$AN$133:$AN$368,MATCH(1,(DATA!$D$133:$D$368=B730)*(DATA!$E$133:$E$368=D730),0)),"n/a")</f>
        <v>785648</v>
      </c>
      <c r="L730" s="77">
        <f t="array" ref="L730">IFERROR(INDEX(DATA!$AO$133:$AO$368,MATCH(1,(DATA!$D$133:$D$368=B730)*(DATA!$E$133:$E$368=D730),0)),"n/a")</f>
        <v>0.16</v>
      </c>
      <c r="R730" s="66"/>
      <c r="S730" s="66"/>
      <c r="T730" s="66"/>
      <c r="U730" s="66"/>
      <c r="V730" s="66"/>
      <c r="W730" s="66"/>
      <c r="X730" s="66"/>
      <c r="Y730" s="66"/>
    </row>
    <row r="731" spans="1:25" x14ac:dyDescent="0.2">
      <c r="A731" s="75" t="s">
        <v>19</v>
      </c>
      <c r="B731" s="66" t="s">
        <v>11</v>
      </c>
      <c r="C731" s="66" t="s">
        <v>25</v>
      </c>
      <c r="D731" s="66" t="s">
        <v>281</v>
      </c>
      <c r="E731" s="86">
        <f t="array" ref="E731">IFERROR(INDEX(DATA!$J$133:$J$368,MATCH(1,(DATA!$D$133:$D$368=B731)*(DATA!$E$133:$E$368=D731),0)),"n/a")</f>
        <v>90751</v>
      </c>
      <c r="F731" s="77">
        <f t="array" ref="F731">IFERROR(INDEX(DATA!$K$133:$K$368,MATCH(1,(DATA!$D$133:$D$368=B731)*(DATA!$E$133:$E$368=D731),0)),"n/a")</f>
        <v>0.13500000000000001</v>
      </c>
      <c r="G731" s="86">
        <f t="array" ref="G731">IFERROR(INDEX(DATA!$T$133:$T$368,MATCH(1,(DATA!$D$133:$D$368=B731)*(DATA!$E$133:$E$368=D731),0)),"n/a")</f>
        <v>251725</v>
      </c>
      <c r="H731" s="77">
        <f t="array" ref="H731">IFERROR(INDEX(DATA!$U$133:$U$368,MATCH(1,(DATA!$D$133:$D$368=B731)*(DATA!$E$133:$E$368=D731),0)),"n/a")</f>
        <v>9.7000000000000003E-2</v>
      </c>
      <c r="I731" s="86">
        <f t="array" ref="I731">IFERROR(INDEX(DATA!$AD$133:$AD$368,MATCH(1,(DATA!$D$133:$D$368=B731)*(DATA!$E$133:$E$368=D731),0)),"n/a")</f>
        <v>485697</v>
      </c>
      <c r="J731" s="77">
        <f t="array" ref="J731">IFERROR(INDEX(DATA!$AE$133:$AE$368,MATCH(1,(DATA!$D$133:$D$368=B731)*(DATA!$E$133:$E$368=D731),0)),"n/a")</f>
        <v>0.113</v>
      </c>
      <c r="K731" s="86">
        <f t="array" ref="K731">IFERROR(INDEX(DATA!$AN$133:$AN$368,MATCH(1,(DATA!$D$133:$D$368=B731)*(DATA!$E$133:$E$368=D731),0)),"n/a")</f>
        <v>985232</v>
      </c>
      <c r="L731" s="77">
        <f t="array" ref="L731">IFERROR(INDEX(DATA!$AO$133:$AO$368,MATCH(1,(DATA!$D$133:$D$368=B731)*(DATA!$E$133:$E$368=D731),0)),"n/a")</f>
        <v>0.13700000000000001</v>
      </c>
      <c r="R731" s="66"/>
      <c r="S731" s="66"/>
      <c r="T731" s="66"/>
      <c r="U731" s="66"/>
      <c r="V731" s="66"/>
      <c r="W731" s="66"/>
      <c r="X731" s="66"/>
      <c r="Y731" s="66"/>
    </row>
    <row r="732" spans="1:25" x14ac:dyDescent="0.2">
      <c r="A732" s="75" t="s">
        <v>19</v>
      </c>
      <c r="B732" s="66" t="s">
        <v>11</v>
      </c>
      <c r="C732" s="66" t="s">
        <v>25</v>
      </c>
      <c r="D732" s="66" t="s">
        <v>282</v>
      </c>
      <c r="E732" s="86">
        <f t="array" ref="E732">IFERROR(INDEX(DATA!$J$133:$J$368,MATCH(1,(DATA!$D$133:$D$368=B732)*(DATA!$E$133:$E$368=D732),0)),"n/a")</f>
        <v>176980</v>
      </c>
      <c r="F732" s="77">
        <f t="array" ref="F732">IFERROR(INDEX(DATA!$K$133:$K$368,MATCH(1,(DATA!$D$133:$D$368=B732)*(DATA!$E$133:$E$368=D732),0)),"n/a")</f>
        <v>0.14299999999999999</v>
      </c>
      <c r="G732" s="86">
        <f t="array" ref="G732">IFERROR(INDEX(DATA!$T$133:$T$368,MATCH(1,(DATA!$D$133:$D$368=B732)*(DATA!$E$133:$E$368=D732),0)),"n/a")</f>
        <v>512625</v>
      </c>
      <c r="H732" s="77">
        <f t="array" ref="H732">IFERROR(INDEX(DATA!$U$133:$U$368,MATCH(1,(DATA!$D$133:$D$368=B732)*(DATA!$E$133:$E$368=D732),0)),"n/a")</f>
        <v>0.157</v>
      </c>
      <c r="I732" s="86">
        <f t="array" ref="I732">IFERROR(INDEX(DATA!$AD$133:$AD$368,MATCH(1,(DATA!$D$133:$D$368=B732)*(DATA!$E$133:$E$368=D732),0)),"n/a")</f>
        <v>983571</v>
      </c>
      <c r="J732" s="77">
        <f t="array" ref="J732">IFERROR(INDEX(DATA!$AE$133:$AE$368,MATCH(1,(DATA!$D$133:$D$368=B732)*(DATA!$E$133:$E$368=D732),0)),"n/a")</f>
        <v>0.17</v>
      </c>
      <c r="K732" s="86">
        <f t="array" ref="K732">IFERROR(INDEX(DATA!$AN$133:$AN$368,MATCH(1,(DATA!$D$133:$D$368=B732)*(DATA!$E$133:$E$368=D732),0)),"n/a")</f>
        <v>1932063</v>
      </c>
      <c r="L732" s="77">
        <f t="array" ref="L732">IFERROR(INDEX(DATA!$AO$133:$AO$368,MATCH(1,(DATA!$D$133:$D$368=B732)*(DATA!$E$133:$E$368=D732),0)),"n/a")</f>
        <v>0.19700000000000001</v>
      </c>
      <c r="R732" s="66"/>
      <c r="S732" s="66"/>
      <c r="T732" s="66"/>
      <c r="U732" s="66"/>
      <c r="V732" s="66"/>
      <c r="W732" s="66"/>
      <c r="X732" s="66"/>
      <c r="Y732" s="66"/>
    </row>
    <row r="733" spans="1:25" x14ac:dyDescent="0.2">
      <c r="A733" s="75" t="s">
        <v>19</v>
      </c>
      <c r="B733" s="66" t="s">
        <v>11</v>
      </c>
      <c r="C733" s="66" t="s">
        <v>25</v>
      </c>
      <c r="D733" s="66" t="s">
        <v>283</v>
      </c>
      <c r="E733" s="86">
        <f t="array" ref="E733">IFERROR(INDEX(DATA!$J$133:$J$368,MATCH(1,(DATA!$D$133:$D$368=B733)*(DATA!$E$133:$E$368=D733),0)),"n/a")</f>
        <v>158434</v>
      </c>
      <c r="F733" s="77">
        <f t="array" ref="F733">IFERROR(INDEX(DATA!$K$133:$K$368,MATCH(1,(DATA!$D$133:$D$368=B733)*(DATA!$E$133:$E$368=D733),0)),"n/a")</f>
        <v>0.26600000000000001</v>
      </c>
      <c r="G733" s="86">
        <f t="array" ref="G733">IFERROR(INDEX(DATA!$T$133:$T$368,MATCH(1,(DATA!$D$133:$D$368=B733)*(DATA!$E$133:$E$368=D733),0)),"n/a")</f>
        <v>485496</v>
      </c>
      <c r="H733" s="77">
        <f t="array" ref="H733">IFERROR(INDEX(DATA!$U$133:$U$368,MATCH(1,(DATA!$D$133:$D$368=B733)*(DATA!$E$133:$E$368=D733),0)),"n/a")</f>
        <v>0.29799999999999999</v>
      </c>
      <c r="I733" s="86">
        <f t="array" ref="I733">IFERROR(INDEX(DATA!$AD$133:$AD$368,MATCH(1,(DATA!$D$133:$D$368=B733)*(DATA!$E$133:$E$368=D733),0)),"n/a")</f>
        <v>913539</v>
      </c>
      <c r="J733" s="77">
        <f t="array" ref="J733">IFERROR(INDEX(DATA!$AE$133:$AE$368,MATCH(1,(DATA!$D$133:$D$368=B733)*(DATA!$E$133:$E$368=D733),0)),"n/a")</f>
        <v>0.309</v>
      </c>
      <c r="K733" s="86">
        <f t="array" ref="K733">IFERROR(INDEX(DATA!$AN$133:$AN$368,MATCH(1,(DATA!$D$133:$D$368=B733)*(DATA!$E$133:$E$368=D733),0)),"n/a")</f>
        <v>1741005</v>
      </c>
      <c r="L733" s="77">
        <f t="array" ref="L733">IFERROR(INDEX(DATA!$AO$133:$AO$368,MATCH(1,(DATA!$D$133:$D$368=B733)*(DATA!$E$133:$E$368=D733),0)),"n/a")</f>
        <v>0.3</v>
      </c>
      <c r="R733" s="66"/>
      <c r="S733" s="66"/>
      <c r="T733" s="66"/>
      <c r="U733" s="66"/>
      <c r="V733" s="66"/>
      <c r="W733" s="66"/>
      <c r="X733" s="66"/>
      <c r="Y733" s="66"/>
    </row>
    <row r="734" spans="1:25" x14ac:dyDescent="0.2">
      <c r="A734" s="75" t="s">
        <v>19</v>
      </c>
      <c r="B734" s="66" t="s">
        <v>11</v>
      </c>
      <c r="C734" s="66" t="s">
        <v>25</v>
      </c>
      <c r="D734" s="66" t="s">
        <v>284</v>
      </c>
      <c r="E734" s="86">
        <f t="array" ref="E734">IFERROR(INDEX(DATA!$J$133:$J$368,MATCH(1,(DATA!$D$133:$D$368=B734)*(DATA!$E$133:$E$368=D734),0)),"n/a")</f>
        <v>195220</v>
      </c>
      <c r="F734" s="77">
        <f t="array" ref="F734">IFERROR(INDEX(DATA!$K$133:$K$368,MATCH(1,(DATA!$D$133:$D$368=B734)*(DATA!$E$133:$E$368=D734),0)),"n/a")</f>
        <v>0.39500000000000002</v>
      </c>
      <c r="G734" s="86">
        <f t="array" ref="G734">IFERROR(INDEX(DATA!$T$133:$T$368,MATCH(1,(DATA!$D$133:$D$368=B734)*(DATA!$E$133:$E$368=D734),0)),"n/a")</f>
        <v>518359</v>
      </c>
      <c r="H734" s="77">
        <f t="array" ref="H734">IFERROR(INDEX(DATA!$U$133:$U$368,MATCH(1,(DATA!$D$133:$D$368=B734)*(DATA!$E$133:$E$368=D734),0)),"n/a")</f>
        <v>0.224</v>
      </c>
      <c r="I734" s="86">
        <f t="array" ref="I734">IFERROR(INDEX(DATA!$AD$133:$AD$368,MATCH(1,(DATA!$D$133:$D$368=B734)*(DATA!$E$133:$E$368=D734),0)),"n/a")</f>
        <v>976684</v>
      </c>
      <c r="J734" s="77">
        <f t="array" ref="J734">IFERROR(INDEX(DATA!$AE$133:$AE$368,MATCH(1,(DATA!$D$133:$D$368=B734)*(DATA!$E$133:$E$368=D734),0)),"n/a")</f>
        <v>0.14799999999999999</v>
      </c>
      <c r="K734" s="86">
        <f t="array" ref="K734">IFERROR(INDEX(DATA!$AN$133:$AN$368,MATCH(1,(DATA!$D$133:$D$368=B734)*(DATA!$E$133:$E$368=D734),0)),"n/a")</f>
        <v>1885847</v>
      </c>
      <c r="L734" s="77">
        <f t="array" ref="L734">IFERROR(INDEX(DATA!$AO$133:$AO$368,MATCH(1,(DATA!$D$133:$D$368=B734)*(DATA!$E$133:$E$368=D734),0)),"n/a")</f>
        <v>8.4000000000000005E-2</v>
      </c>
      <c r="R734" s="66"/>
      <c r="S734" s="66"/>
      <c r="T734" s="66"/>
      <c r="U734" s="66"/>
      <c r="V734" s="66"/>
      <c r="W734" s="66"/>
      <c r="X734" s="66"/>
      <c r="Y734" s="66"/>
    </row>
    <row r="735" spans="1:25" x14ac:dyDescent="0.2">
      <c r="A735" s="75" t="s">
        <v>19</v>
      </c>
      <c r="B735" s="66" t="s">
        <v>11</v>
      </c>
      <c r="C735" s="66" t="s">
        <v>25</v>
      </c>
      <c r="D735" s="66" t="s">
        <v>285</v>
      </c>
      <c r="E735" s="86">
        <f t="array" ref="E735">IFERROR(INDEX(DATA!$J$133:$J$368,MATCH(1,(DATA!$D$133:$D$368=B735)*(DATA!$E$133:$E$368=D735),0)),"n/a")</f>
        <v>138460</v>
      </c>
      <c r="F735" s="77">
        <f t="array" ref="F735">IFERROR(INDEX(DATA!$K$133:$K$368,MATCH(1,(DATA!$D$133:$D$368=B735)*(DATA!$E$133:$E$368=D735),0)),"n/a")</f>
        <v>0.60299999999999998</v>
      </c>
      <c r="G735" s="86">
        <f t="array" ref="G735">IFERROR(INDEX(DATA!$T$133:$T$368,MATCH(1,(DATA!$D$133:$D$368=B735)*(DATA!$E$133:$E$368=D735),0)),"n/a")</f>
        <v>374250</v>
      </c>
      <c r="H735" s="77">
        <f t="array" ref="H735">IFERROR(INDEX(DATA!$U$133:$U$368,MATCH(1,(DATA!$D$133:$D$368=B735)*(DATA!$E$133:$E$368=D735),0)),"n/a")</f>
        <v>0.40600000000000003</v>
      </c>
      <c r="I735" s="86">
        <f t="array" ref="I735">IFERROR(INDEX(DATA!$AD$133:$AD$368,MATCH(1,(DATA!$D$133:$D$368=B735)*(DATA!$E$133:$E$368=D735),0)),"n/a")</f>
        <v>720546</v>
      </c>
      <c r="J735" s="77">
        <f t="array" ref="J735">IFERROR(INDEX(DATA!$AE$133:$AE$368,MATCH(1,(DATA!$D$133:$D$368=B735)*(DATA!$E$133:$E$368=D735),0)),"n/a")</f>
        <v>0.26600000000000001</v>
      </c>
      <c r="K735" s="86">
        <f t="array" ref="K735">IFERROR(INDEX(DATA!$AN$133:$AN$368,MATCH(1,(DATA!$D$133:$D$368=B735)*(DATA!$E$133:$E$368=D735),0)),"n/a")</f>
        <v>1317834</v>
      </c>
      <c r="L735" s="77">
        <f t="array" ref="L735">IFERROR(INDEX(DATA!$AO$133:$AO$368,MATCH(1,(DATA!$D$133:$D$368=B735)*(DATA!$E$133:$E$368=D735),0)),"n/a")</f>
        <v>8.5999999999999993E-2</v>
      </c>
      <c r="R735" s="66"/>
      <c r="S735" s="66"/>
      <c r="T735" s="66"/>
      <c r="U735" s="66"/>
      <c r="V735" s="66"/>
      <c r="W735" s="66"/>
      <c r="X735" s="66"/>
      <c r="Y735" s="66"/>
    </row>
    <row r="736" spans="1:25" x14ac:dyDescent="0.2">
      <c r="A736" s="75" t="s">
        <v>19</v>
      </c>
      <c r="B736" s="66" t="s">
        <v>11</v>
      </c>
      <c r="C736" s="66" t="s">
        <v>25</v>
      </c>
      <c r="D736" s="66" t="s">
        <v>286</v>
      </c>
      <c r="E736" s="86">
        <f t="array" ref="E736">IFERROR(INDEX(DATA!$J$133:$J$368,MATCH(1,(DATA!$D$133:$D$368=B736)*(DATA!$E$133:$E$368=D736),0)),"n/a")</f>
        <v>191791</v>
      </c>
      <c r="F736" s="77">
        <f t="array" ref="F736">IFERROR(INDEX(DATA!$K$133:$K$368,MATCH(1,(DATA!$D$133:$D$368=B736)*(DATA!$E$133:$E$368=D736),0)),"n/a")</f>
        <v>0.505</v>
      </c>
      <c r="G736" s="86">
        <f t="array" ref="G736">IFERROR(INDEX(DATA!$T$133:$T$368,MATCH(1,(DATA!$D$133:$D$368=B736)*(DATA!$E$133:$E$368=D736),0)),"n/a")</f>
        <v>562889</v>
      </c>
      <c r="H736" s="77">
        <f t="array" ref="H736">IFERROR(INDEX(DATA!$U$133:$U$368,MATCH(1,(DATA!$D$133:$D$368=B736)*(DATA!$E$133:$E$368=D736),0)),"n/a")</f>
        <v>3.1E-2</v>
      </c>
      <c r="I736" s="86">
        <f t="array" ref="I736">IFERROR(INDEX(DATA!$AD$133:$AD$368,MATCH(1,(DATA!$D$133:$D$368=B736)*(DATA!$E$133:$E$368=D736),0)),"n/a")</f>
        <v>1088887</v>
      </c>
      <c r="J736" s="77">
        <f t="array" ref="J736">IFERROR(INDEX(DATA!$AE$133:$AE$368,MATCH(1,(DATA!$D$133:$D$368=B736)*(DATA!$E$133:$E$368=D736),0)),"n/a")</f>
        <v>-6.3E-2</v>
      </c>
      <c r="K736" s="86">
        <f t="array" ref="K736">IFERROR(INDEX(DATA!$AN$133:$AN$368,MATCH(1,(DATA!$D$133:$D$368=B736)*(DATA!$E$133:$E$368=D736),0)),"n/a")</f>
        <v>2175463</v>
      </c>
      <c r="L736" s="77">
        <f t="array" ref="L736">IFERROR(INDEX(DATA!$AO$133:$AO$368,MATCH(1,(DATA!$D$133:$D$368=B736)*(DATA!$E$133:$E$368=D736),0)),"n/a")</f>
        <v>-7.8E-2</v>
      </c>
      <c r="R736" s="66"/>
      <c r="S736" s="66"/>
      <c r="T736" s="66"/>
      <c r="U736" s="66"/>
      <c r="V736" s="66"/>
      <c r="W736" s="66"/>
      <c r="X736" s="66"/>
      <c r="Y736" s="66"/>
    </row>
    <row r="737" spans="1:25" x14ac:dyDescent="0.2">
      <c r="A737" s="75" t="s">
        <v>19</v>
      </c>
      <c r="B737" s="66" t="s">
        <v>11</v>
      </c>
      <c r="C737" s="66" t="s">
        <v>25</v>
      </c>
      <c r="D737" s="66" t="s">
        <v>287</v>
      </c>
      <c r="E737" s="86">
        <f t="array" ref="E737">IFERROR(INDEX(DATA!$J$133:$J$368,MATCH(1,(DATA!$D$133:$D$368=B737)*(DATA!$E$133:$E$368=D737),0)),"n/a")</f>
        <v>177852</v>
      </c>
      <c r="F737" s="77">
        <f t="array" ref="F737">IFERROR(INDEX(DATA!$K$133:$K$368,MATCH(1,(DATA!$D$133:$D$368=B737)*(DATA!$E$133:$E$368=D737),0)),"n/a")</f>
        <v>0.18</v>
      </c>
      <c r="G737" s="86">
        <f t="array" ref="G737">IFERROR(INDEX(DATA!$T$133:$T$368,MATCH(1,(DATA!$D$133:$D$368=B737)*(DATA!$E$133:$E$368=D737),0)),"n/a")</f>
        <v>556401</v>
      </c>
      <c r="H737" s="77">
        <f t="array" ref="H737">IFERROR(INDEX(DATA!$U$133:$U$368,MATCH(1,(DATA!$D$133:$D$368=B737)*(DATA!$E$133:$E$368=D737),0)),"n/a")</f>
        <v>-4.2000000000000003E-2</v>
      </c>
      <c r="I737" s="86">
        <f t="array" ref="I737">IFERROR(INDEX(DATA!$AD$133:$AD$368,MATCH(1,(DATA!$D$133:$D$368=B737)*(DATA!$E$133:$E$368=D737),0)),"n/a")</f>
        <v>1031105</v>
      </c>
      <c r="J737" s="77">
        <f t="array" ref="J737">IFERROR(INDEX(DATA!$AE$133:$AE$368,MATCH(1,(DATA!$D$133:$D$368=B737)*(DATA!$E$133:$E$368=D737),0)),"n/a")</f>
        <v>-0.12</v>
      </c>
      <c r="K737" s="86">
        <f t="array" ref="K737">IFERROR(INDEX(DATA!$AN$133:$AN$368,MATCH(1,(DATA!$D$133:$D$368=B737)*(DATA!$E$133:$E$368=D737),0)),"n/a")</f>
        <v>2107755</v>
      </c>
      <c r="L737" s="77">
        <f t="array" ref="L737">IFERROR(INDEX(DATA!$AO$133:$AO$368,MATCH(1,(DATA!$D$133:$D$368=B737)*(DATA!$E$133:$E$368=D737),0)),"n/a")</f>
        <v>-0.126</v>
      </c>
      <c r="R737" s="66"/>
      <c r="S737" s="66"/>
      <c r="T737" s="66"/>
      <c r="U737" s="66"/>
      <c r="V737" s="66"/>
      <c r="W737" s="66"/>
      <c r="X737" s="66"/>
      <c r="Y737" s="66"/>
    </row>
    <row r="738" spans="1:25" x14ac:dyDescent="0.2">
      <c r="A738" s="75" t="s">
        <v>19</v>
      </c>
      <c r="B738" s="66" t="s">
        <v>11</v>
      </c>
      <c r="C738" s="66" t="s">
        <v>25</v>
      </c>
      <c r="D738" s="66" t="s">
        <v>288</v>
      </c>
      <c r="E738" s="86">
        <f t="array" ref="E738">IFERROR(INDEX(DATA!$J$133:$J$368,MATCH(1,(DATA!$D$133:$D$368=B738)*(DATA!$E$133:$E$368=D738),0)),"n/a")</f>
        <v>139290</v>
      </c>
      <c r="F738" s="77">
        <f t="array" ref="F738">IFERROR(INDEX(DATA!$K$133:$K$368,MATCH(1,(DATA!$D$133:$D$368=B738)*(DATA!$E$133:$E$368=D738),0)),"n/a")</f>
        <v>0.255</v>
      </c>
      <c r="G738" s="86">
        <f t="array" ref="G738">IFERROR(INDEX(DATA!$T$133:$T$368,MATCH(1,(DATA!$D$133:$D$368=B738)*(DATA!$E$133:$E$368=D738),0)),"n/a")</f>
        <v>388710</v>
      </c>
      <c r="H738" s="77">
        <f t="array" ref="H738">IFERROR(INDEX(DATA!$U$133:$U$368,MATCH(1,(DATA!$D$133:$D$368=B738)*(DATA!$E$133:$E$368=D738),0)),"n/a")</f>
        <v>0.22900000000000001</v>
      </c>
      <c r="I738" s="86">
        <f t="array" ref="I738">IFERROR(INDEX(DATA!$AD$133:$AD$368,MATCH(1,(DATA!$D$133:$D$368=B738)*(DATA!$E$133:$E$368=D738),0)),"n/a")</f>
        <v>750547</v>
      </c>
      <c r="J738" s="77">
        <f t="array" ref="J738">IFERROR(INDEX(DATA!$AE$133:$AE$368,MATCH(1,(DATA!$D$133:$D$368=B738)*(DATA!$E$133:$E$368=D738),0)),"n/a")</f>
        <v>0.24299999999999999</v>
      </c>
      <c r="K738" s="86">
        <f t="array" ref="K738">IFERROR(INDEX(DATA!$AN$133:$AN$368,MATCH(1,(DATA!$D$133:$D$368=B738)*(DATA!$E$133:$E$368=D738),0)),"n/a")</f>
        <v>1452017</v>
      </c>
      <c r="L738" s="77">
        <f t="array" ref="L738">IFERROR(INDEX(DATA!$AO$133:$AO$368,MATCH(1,(DATA!$D$133:$D$368=B738)*(DATA!$E$133:$E$368=D738),0)),"n/a")</f>
        <v>0.248</v>
      </c>
      <c r="R738" s="66"/>
      <c r="S738" s="66"/>
      <c r="T738" s="66"/>
      <c r="U738" s="66"/>
      <c r="V738" s="66"/>
      <c r="W738" s="66"/>
      <c r="X738" s="66"/>
      <c r="Y738" s="66"/>
    </row>
    <row r="739" spans="1:25" x14ac:dyDescent="0.2">
      <c r="A739" s="75" t="s">
        <v>19</v>
      </c>
      <c r="B739" s="66" t="s">
        <v>11</v>
      </c>
      <c r="C739" s="66" t="s">
        <v>25</v>
      </c>
      <c r="D739" s="66" t="s">
        <v>289</v>
      </c>
      <c r="E739" s="86">
        <f t="array" ref="E739">IFERROR(INDEX(DATA!$J$133:$J$368,MATCH(1,(DATA!$D$133:$D$368=B739)*(DATA!$E$133:$E$368=D739),0)),"n/a")</f>
        <v>90886</v>
      </c>
      <c r="F739" s="77">
        <f t="array" ref="F739">IFERROR(INDEX(DATA!$K$133:$K$368,MATCH(1,(DATA!$D$133:$D$368=B739)*(DATA!$E$133:$E$368=D739),0)),"n/a")</f>
        <v>0.16200000000000001</v>
      </c>
      <c r="G739" s="86">
        <f t="array" ref="G739">IFERROR(INDEX(DATA!$T$133:$T$368,MATCH(1,(DATA!$D$133:$D$368=B739)*(DATA!$E$133:$E$368=D739),0)),"n/a")</f>
        <v>249362</v>
      </c>
      <c r="H739" s="77">
        <f t="array" ref="H739">IFERROR(INDEX(DATA!$U$133:$U$368,MATCH(1,(DATA!$D$133:$D$368=B739)*(DATA!$E$133:$E$368=D739),0)),"n/a")</f>
        <v>0.112</v>
      </c>
      <c r="I739" s="86">
        <f t="array" ref="I739">IFERROR(INDEX(DATA!$AD$133:$AD$368,MATCH(1,(DATA!$D$133:$D$368=B739)*(DATA!$E$133:$E$368=D739),0)),"n/a")</f>
        <v>487000</v>
      </c>
      <c r="J739" s="77">
        <f t="array" ref="J739">IFERROR(INDEX(DATA!$AE$133:$AE$368,MATCH(1,(DATA!$D$133:$D$368=B739)*(DATA!$E$133:$E$368=D739),0)),"n/a")</f>
        <v>0.114</v>
      </c>
      <c r="K739" s="86">
        <f t="array" ref="K739">IFERROR(INDEX(DATA!$AN$133:$AN$368,MATCH(1,(DATA!$D$133:$D$368=B739)*(DATA!$E$133:$E$368=D739),0)),"n/a")</f>
        <v>961705</v>
      </c>
      <c r="L739" s="77">
        <f t="array" ref="L739">IFERROR(INDEX(DATA!$AO$133:$AO$368,MATCH(1,(DATA!$D$133:$D$368=B739)*(DATA!$E$133:$E$368=D739),0)),"n/a")</f>
        <v>8.3000000000000004E-2</v>
      </c>
      <c r="R739" s="66"/>
      <c r="S739" s="66"/>
      <c r="T739" s="66"/>
      <c r="U739" s="66"/>
      <c r="V739" s="66"/>
      <c r="W739" s="66"/>
      <c r="X739" s="66"/>
      <c r="Y739" s="66"/>
    </row>
    <row r="740" spans="1:25" x14ac:dyDescent="0.2">
      <c r="A740" s="75" t="s">
        <v>19</v>
      </c>
      <c r="B740" s="66" t="s">
        <v>11</v>
      </c>
      <c r="C740" s="66" t="s">
        <v>25</v>
      </c>
      <c r="D740" s="66" t="s">
        <v>290</v>
      </c>
      <c r="E740" s="86">
        <f t="array" ref="E740">IFERROR(INDEX(DATA!$J$133:$J$368,MATCH(1,(DATA!$D$133:$D$368=B740)*(DATA!$E$133:$E$368=D740),0)),"n/a")</f>
        <v>99053</v>
      </c>
      <c r="F740" s="77">
        <f t="array" ref="F740">IFERROR(INDEX(DATA!$K$133:$K$368,MATCH(1,(DATA!$D$133:$D$368=B740)*(DATA!$E$133:$E$368=D740),0)),"n/a")</f>
        <v>7.4999999999999997E-2</v>
      </c>
      <c r="G740" s="86">
        <f t="array" ref="G740">IFERROR(INDEX(DATA!$T$133:$T$368,MATCH(1,(DATA!$D$133:$D$368=B740)*(DATA!$E$133:$E$368=D740),0)),"n/a")</f>
        <v>282705</v>
      </c>
      <c r="H740" s="77">
        <f t="array" ref="H740">IFERROR(INDEX(DATA!$U$133:$U$368,MATCH(1,(DATA!$D$133:$D$368=B740)*(DATA!$E$133:$E$368=D740),0)),"n/a")</f>
        <v>5.8000000000000003E-2</v>
      </c>
      <c r="I740" s="86">
        <f t="array" ref="I740">IFERROR(INDEX(DATA!$AD$133:$AD$368,MATCH(1,(DATA!$D$133:$D$368=B740)*(DATA!$E$133:$E$368=D740),0)),"n/a")</f>
        <v>550630</v>
      </c>
      <c r="J740" s="77">
        <f t="array" ref="J740">IFERROR(INDEX(DATA!$AE$133:$AE$368,MATCH(1,(DATA!$D$133:$D$368=B740)*(DATA!$E$133:$E$368=D740),0)),"n/a")</f>
        <v>3.4000000000000002E-2</v>
      </c>
      <c r="K740" s="86">
        <f t="array" ref="K740">IFERROR(INDEX(DATA!$AN$133:$AN$368,MATCH(1,(DATA!$D$133:$D$368=B740)*(DATA!$E$133:$E$368=D740),0)),"n/a")</f>
        <v>1109079</v>
      </c>
      <c r="L740" s="77">
        <f t="array" ref="L740">IFERROR(INDEX(DATA!$AO$133:$AO$368,MATCH(1,(DATA!$D$133:$D$368=B740)*(DATA!$E$133:$E$368=D740),0)),"n/a")</f>
        <v>8.6999999999999994E-2</v>
      </c>
      <c r="R740" s="66"/>
      <c r="S740" s="66"/>
      <c r="T740" s="66"/>
      <c r="U740" s="66"/>
      <c r="V740" s="66"/>
      <c r="W740" s="66"/>
      <c r="X740" s="66"/>
      <c r="Y740" s="66"/>
    </row>
    <row r="741" spans="1:25" x14ac:dyDescent="0.2">
      <c r="A741" s="75" t="s">
        <v>19</v>
      </c>
      <c r="B741" s="66" t="s">
        <v>11</v>
      </c>
      <c r="C741" s="66" t="s">
        <v>25</v>
      </c>
      <c r="D741" s="66" t="s">
        <v>291</v>
      </c>
      <c r="E741" s="86">
        <f t="array" ref="E741">IFERROR(INDEX(DATA!$J$133:$J$368,MATCH(1,(DATA!$D$133:$D$368=B741)*(DATA!$E$133:$E$368=D741),0)),"n/a")</f>
        <v>80708</v>
      </c>
      <c r="F741" s="77">
        <f t="array" ref="F741">IFERROR(INDEX(DATA!$K$133:$K$368,MATCH(1,(DATA!$D$133:$D$368=B741)*(DATA!$E$133:$E$368=D741),0)),"n/a")</f>
        <v>0.58499999999999996</v>
      </c>
      <c r="G741" s="86">
        <f t="array" ref="G741">IFERROR(INDEX(DATA!$T$133:$T$368,MATCH(1,(DATA!$D$133:$D$368=B741)*(DATA!$E$133:$E$368=D741),0)),"n/a")</f>
        <v>223147</v>
      </c>
      <c r="H741" s="77">
        <f t="array" ref="H741">IFERROR(INDEX(DATA!$U$133:$U$368,MATCH(1,(DATA!$D$133:$D$368=B741)*(DATA!$E$133:$E$368=D741),0)),"n/a")</f>
        <v>0.23300000000000001</v>
      </c>
      <c r="I741" s="86">
        <f t="array" ref="I741">IFERROR(INDEX(DATA!$AD$133:$AD$368,MATCH(1,(DATA!$D$133:$D$368=B741)*(DATA!$E$133:$E$368=D741),0)),"n/a")</f>
        <v>429545</v>
      </c>
      <c r="J741" s="77">
        <f t="array" ref="J741">IFERROR(INDEX(DATA!$AE$133:$AE$368,MATCH(1,(DATA!$D$133:$D$368=B741)*(DATA!$E$133:$E$368=D741),0)),"n/a")</f>
        <v>0.32700000000000001</v>
      </c>
      <c r="K741" s="86">
        <f t="array" ref="K741">IFERROR(INDEX(DATA!$AN$133:$AN$368,MATCH(1,(DATA!$D$133:$D$368=B741)*(DATA!$E$133:$E$368=D741),0)),"n/a")</f>
        <v>819739</v>
      </c>
      <c r="L741" s="77">
        <f t="array" ref="L741">IFERROR(INDEX(DATA!$AO$133:$AO$368,MATCH(1,(DATA!$D$133:$D$368=B741)*(DATA!$E$133:$E$368=D741),0)),"n/a")</f>
        <v>0.317</v>
      </c>
      <c r="R741" s="66"/>
      <c r="S741" s="66"/>
      <c r="T741" s="66"/>
      <c r="U741" s="66"/>
      <c r="V741" s="66"/>
      <c r="W741" s="66"/>
      <c r="X741" s="66"/>
      <c r="Y741" s="66"/>
    </row>
    <row r="742" spans="1:25" x14ac:dyDescent="0.2">
      <c r="A742" s="75" t="s">
        <v>19</v>
      </c>
      <c r="B742" s="66" t="s">
        <v>11</v>
      </c>
      <c r="C742" s="66" t="s">
        <v>25</v>
      </c>
      <c r="D742" s="66" t="s">
        <v>292</v>
      </c>
      <c r="E742" s="86">
        <f t="array" ref="E742">IFERROR(INDEX(DATA!$J$133:$J$368,MATCH(1,(DATA!$D$133:$D$368=B742)*(DATA!$E$133:$E$368=D742),0)),"n/a")</f>
        <v>389314</v>
      </c>
      <c r="F742" s="77">
        <f t="array" ref="F742">IFERROR(INDEX(DATA!$K$133:$K$368,MATCH(1,(DATA!$D$133:$D$368=B742)*(DATA!$E$133:$E$368=D742),0)),"n/a")</f>
        <v>4.0000000000000001E-3</v>
      </c>
      <c r="G742" s="86">
        <f t="array" ref="G742">IFERROR(INDEX(DATA!$T$133:$T$368,MATCH(1,(DATA!$D$133:$D$368=B742)*(DATA!$E$133:$E$368=D742),0)),"n/a")</f>
        <v>1174119</v>
      </c>
      <c r="H742" s="77">
        <f t="array" ref="H742">IFERROR(INDEX(DATA!$U$133:$U$368,MATCH(1,(DATA!$D$133:$D$368=B742)*(DATA!$E$133:$E$368=D742),0)),"n/a")</f>
        <v>-5.0000000000000001E-3</v>
      </c>
      <c r="I742" s="86">
        <f t="array" ref="I742">IFERROR(INDEX(DATA!$AD$133:$AD$368,MATCH(1,(DATA!$D$133:$D$368=B742)*(DATA!$E$133:$E$368=D742),0)),"n/a")</f>
        <v>2258597</v>
      </c>
      <c r="J742" s="77">
        <f t="array" ref="J742">IFERROR(INDEX(DATA!$AE$133:$AE$368,MATCH(1,(DATA!$D$133:$D$368=B742)*(DATA!$E$133:$E$368=D742),0)),"n/a")</f>
        <v>2.5000000000000001E-2</v>
      </c>
      <c r="K742" s="86">
        <f t="array" ref="K742">IFERROR(INDEX(DATA!$AN$133:$AN$368,MATCH(1,(DATA!$D$133:$D$368=B742)*(DATA!$E$133:$E$368=D742),0)),"n/a")</f>
        <v>4493582</v>
      </c>
      <c r="L742" s="77">
        <f t="array" ref="L742">IFERROR(INDEX(DATA!$AO$133:$AO$368,MATCH(1,(DATA!$D$133:$D$368=B742)*(DATA!$E$133:$E$368=D742),0)),"n/a")</f>
        <v>6.6000000000000003E-2</v>
      </c>
      <c r="R742" s="66"/>
      <c r="S742" s="66"/>
      <c r="T742" s="66"/>
      <c r="U742" s="66"/>
      <c r="V742" s="66"/>
      <c r="W742" s="66"/>
      <c r="X742" s="66"/>
      <c r="Y742" s="66"/>
    </row>
    <row r="743" spans="1:25" x14ac:dyDescent="0.2">
      <c r="A743" s="75" t="s">
        <v>19</v>
      </c>
      <c r="B743" s="66" t="s">
        <v>11</v>
      </c>
      <c r="C743" s="66" t="s">
        <v>25</v>
      </c>
      <c r="D743" s="66" t="s">
        <v>293</v>
      </c>
      <c r="E743" s="86">
        <f t="array" ref="E743">IFERROR(INDEX(DATA!$J$133:$J$368,MATCH(1,(DATA!$D$133:$D$368=B743)*(DATA!$E$133:$E$368=D743),0)),"n/a")</f>
        <v>45890</v>
      </c>
      <c r="F743" s="77">
        <f t="array" ref="F743">IFERROR(INDEX(DATA!$K$133:$K$368,MATCH(1,(DATA!$D$133:$D$368=B743)*(DATA!$E$133:$E$368=D743),0)),"n/a")</f>
        <v>0.66500000000000004</v>
      </c>
      <c r="G743" s="86">
        <f t="array" ref="G743">IFERROR(INDEX(DATA!$T$133:$T$368,MATCH(1,(DATA!$D$133:$D$368=B743)*(DATA!$E$133:$E$368=D743),0)),"n/a")</f>
        <v>118518</v>
      </c>
      <c r="H743" s="77">
        <f t="array" ref="H743">IFERROR(INDEX(DATA!$U$133:$U$368,MATCH(1,(DATA!$D$133:$D$368=B743)*(DATA!$E$133:$E$368=D743),0)),"n/a")</f>
        <v>0.49299999999999999</v>
      </c>
      <c r="I743" s="86">
        <f t="array" ref="I743">IFERROR(INDEX(DATA!$AD$133:$AD$368,MATCH(1,(DATA!$D$133:$D$368=B743)*(DATA!$E$133:$E$368=D743),0)),"n/a")</f>
        <v>227464</v>
      </c>
      <c r="J743" s="77">
        <f t="array" ref="J743">IFERROR(INDEX(DATA!$AE$133:$AE$368,MATCH(1,(DATA!$D$133:$D$368=B743)*(DATA!$E$133:$E$368=D743),0)),"n/a")</f>
        <v>0.34799999999999998</v>
      </c>
      <c r="K743" s="86">
        <f t="array" ref="K743">IFERROR(INDEX(DATA!$AN$133:$AN$368,MATCH(1,(DATA!$D$133:$D$368=B743)*(DATA!$E$133:$E$368=D743),0)),"n/a")</f>
        <v>427962</v>
      </c>
      <c r="L743" s="77">
        <f t="array" ref="L743">IFERROR(INDEX(DATA!$AO$133:$AO$368,MATCH(1,(DATA!$D$133:$D$368=B743)*(DATA!$E$133:$E$368=D743),0)),"n/a")</f>
        <v>0.182</v>
      </c>
      <c r="R743" s="66"/>
      <c r="S743" s="66"/>
      <c r="T743" s="66"/>
      <c r="U743" s="66"/>
      <c r="V743" s="66"/>
      <c r="W743" s="66"/>
      <c r="X743" s="66"/>
      <c r="Y743" s="66"/>
    </row>
    <row r="744" spans="1:25" x14ac:dyDescent="0.2">
      <c r="A744" s="75" t="s">
        <v>19</v>
      </c>
      <c r="B744" s="66" t="s">
        <v>11</v>
      </c>
      <c r="C744" s="66" t="s">
        <v>25</v>
      </c>
      <c r="D744" s="66" t="s">
        <v>294</v>
      </c>
      <c r="E744" s="86">
        <f t="array" ref="E744">IFERROR(INDEX(DATA!$J$133:$J$368,MATCH(1,(DATA!$D$133:$D$368=B744)*(DATA!$E$133:$E$368=D744),0)),"n/a")</f>
        <v>287972</v>
      </c>
      <c r="F744" s="77">
        <f t="array" ref="F744">IFERROR(INDEX(DATA!$K$133:$K$368,MATCH(1,(DATA!$D$133:$D$368=B744)*(DATA!$E$133:$E$368=D744),0)),"n/a")</f>
        <v>3.9E-2</v>
      </c>
      <c r="G744" s="86">
        <f t="array" ref="G744">IFERROR(INDEX(DATA!$T$133:$T$368,MATCH(1,(DATA!$D$133:$D$368=B744)*(DATA!$E$133:$E$368=D744),0)),"n/a")</f>
        <v>867388</v>
      </c>
      <c r="H744" s="77">
        <f t="array" ref="H744">IFERROR(INDEX(DATA!$U$133:$U$368,MATCH(1,(DATA!$D$133:$D$368=B744)*(DATA!$E$133:$E$368=D744),0)),"n/a")</f>
        <v>5.8000000000000003E-2</v>
      </c>
      <c r="I744" s="86">
        <f t="array" ref="I744">IFERROR(INDEX(DATA!$AD$133:$AD$368,MATCH(1,(DATA!$D$133:$D$368=B744)*(DATA!$E$133:$E$368=D744),0)),"n/a")</f>
        <v>1699260</v>
      </c>
      <c r="J744" s="77">
        <f t="array" ref="J744">IFERROR(INDEX(DATA!$AE$133:$AE$368,MATCH(1,(DATA!$D$133:$D$368=B744)*(DATA!$E$133:$E$368=D744),0)),"n/a")</f>
        <v>5.6000000000000001E-2</v>
      </c>
      <c r="K744" s="86">
        <f t="array" ref="K744">IFERROR(INDEX(DATA!$AN$133:$AN$368,MATCH(1,(DATA!$D$133:$D$368=B744)*(DATA!$E$133:$E$368=D744),0)),"n/a")</f>
        <v>3345156</v>
      </c>
      <c r="L744" s="77">
        <f t="array" ref="L744">IFERROR(INDEX(DATA!$AO$133:$AO$368,MATCH(1,(DATA!$D$133:$D$368=B744)*(DATA!$E$133:$E$368=D744),0)),"n/a")</f>
        <v>0.113</v>
      </c>
      <c r="R744" s="66"/>
      <c r="S744" s="66"/>
      <c r="T744" s="66"/>
      <c r="U744" s="66"/>
      <c r="V744" s="66"/>
      <c r="W744" s="66"/>
      <c r="X744" s="66"/>
      <c r="Y744" s="66"/>
    </row>
    <row r="745" spans="1:25" x14ac:dyDescent="0.2">
      <c r="A745" s="75" t="s">
        <v>19</v>
      </c>
      <c r="B745" s="66" t="s">
        <v>11</v>
      </c>
      <c r="C745" s="66" t="s">
        <v>25</v>
      </c>
      <c r="D745" s="66" t="s">
        <v>295</v>
      </c>
      <c r="E745" s="86">
        <f t="array" ref="E745">IFERROR(INDEX(DATA!$J$133:$J$368,MATCH(1,(DATA!$D$133:$D$368=B745)*(DATA!$E$133:$E$368=D745),0)),"n/a")</f>
        <v>115523</v>
      </c>
      <c r="F745" s="77">
        <f t="array" ref="F745">IFERROR(INDEX(DATA!$K$133:$K$368,MATCH(1,(DATA!$D$133:$D$368=B745)*(DATA!$E$133:$E$368=D745),0)),"n/a")</f>
        <v>8.5999999999999993E-2</v>
      </c>
      <c r="G745" s="86">
        <f t="array" ref="G745">IFERROR(INDEX(DATA!$T$133:$T$368,MATCH(1,(DATA!$D$133:$D$368=B745)*(DATA!$E$133:$E$368=D745),0)),"n/a")</f>
        <v>386056</v>
      </c>
      <c r="H745" s="77">
        <f t="array" ref="H745">IFERROR(INDEX(DATA!$U$133:$U$368,MATCH(1,(DATA!$D$133:$D$368=B745)*(DATA!$E$133:$E$368=D745),0)),"n/a")</f>
        <v>0.125</v>
      </c>
      <c r="I745" s="86">
        <f t="array" ref="I745">IFERROR(INDEX(DATA!$AD$133:$AD$368,MATCH(1,(DATA!$D$133:$D$368=B745)*(DATA!$E$133:$E$368=D745),0)),"n/a")</f>
        <v>783925</v>
      </c>
      <c r="J745" s="77">
        <f t="array" ref="J745">IFERROR(INDEX(DATA!$AE$133:$AE$368,MATCH(1,(DATA!$D$133:$D$368=B745)*(DATA!$E$133:$E$368=D745),0)),"n/a")</f>
        <v>0.252</v>
      </c>
      <c r="K745" s="86">
        <f t="array" ref="K745">IFERROR(INDEX(DATA!$AN$133:$AN$368,MATCH(1,(DATA!$D$133:$D$368=B745)*(DATA!$E$133:$E$368=D745),0)),"n/a")</f>
        <v>1446726</v>
      </c>
      <c r="L745" s="77">
        <f t="array" ref="L745">IFERROR(INDEX(DATA!$AO$133:$AO$368,MATCH(1,(DATA!$D$133:$D$368=B745)*(DATA!$E$133:$E$368=D745),0)),"n/a")</f>
        <v>0.28999999999999998</v>
      </c>
      <c r="R745" s="66"/>
      <c r="S745" s="66"/>
      <c r="T745" s="66"/>
      <c r="U745" s="66"/>
      <c r="V745" s="66"/>
      <c r="W745" s="66"/>
      <c r="X745" s="66"/>
      <c r="Y745" s="66"/>
    </row>
    <row r="746" spans="1:25" x14ac:dyDescent="0.2">
      <c r="A746" s="75" t="s">
        <v>19</v>
      </c>
      <c r="B746" s="66" t="s">
        <v>11</v>
      </c>
      <c r="C746" s="66" t="s">
        <v>25</v>
      </c>
      <c r="D746" s="66" t="s">
        <v>296</v>
      </c>
      <c r="E746" s="86">
        <f t="array" ref="E746">IFERROR(INDEX(DATA!$J$133:$J$368,MATCH(1,(DATA!$D$133:$D$368=B746)*(DATA!$E$133:$E$368=D746),0)),"n/a")</f>
        <v>118020</v>
      </c>
      <c r="F746" s="77">
        <f t="array" ref="F746">IFERROR(INDEX(DATA!$K$133:$K$368,MATCH(1,(DATA!$D$133:$D$368=B746)*(DATA!$E$133:$E$368=D746),0)),"n/a")</f>
        <v>-2.1999999999999999E-2</v>
      </c>
      <c r="G746" s="86">
        <f t="array" ref="G746">IFERROR(INDEX(DATA!$T$133:$T$368,MATCH(1,(DATA!$D$133:$D$368=B746)*(DATA!$E$133:$E$368=D746),0)),"n/a")</f>
        <v>400191</v>
      </c>
      <c r="H746" s="77">
        <f t="array" ref="H746">IFERROR(INDEX(DATA!$U$133:$U$368,MATCH(1,(DATA!$D$133:$D$368=B746)*(DATA!$E$133:$E$368=D746),0)),"n/a")</f>
        <v>1.7999999999999999E-2</v>
      </c>
      <c r="I746" s="86">
        <f t="array" ref="I746">IFERROR(INDEX(DATA!$AD$133:$AD$368,MATCH(1,(DATA!$D$133:$D$368=B746)*(DATA!$E$133:$E$368=D746),0)),"n/a")</f>
        <v>822538</v>
      </c>
      <c r="J746" s="77">
        <f t="array" ref="J746">IFERROR(INDEX(DATA!$AE$133:$AE$368,MATCH(1,(DATA!$D$133:$D$368=B746)*(DATA!$E$133:$E$368=D746),0)),"n/a")</f>
        <v>-1.4E-2</v>
      </c>
      <c r="K746" s="86">
        <f t="array" ref="K746">IFERROR(INDEX(DATA!$AN$133:$AN$368,MATCH(1,(DATA!$D$133:$D$368=B746)*(DATA!$E$133:$E$368=D746),0)),"n/a")</f>
        <v>1575572</v>
      </c>
      <c r="L746" s="77">
        <f t="array" ref="L746">IFERROR(INDEX(DATA!$AO$133:$AO$368,MATCH(1,(DATA!$D$133:$D$368=B746)*(DATA!$E$133:$E$368=D746),0)),"n/a")</f>
        <v>3.5999999999999997E-2</v>
      </c>
      <c r="R746" s="66"/>
      <c r="S746" s="66"/>
      <c r="T746" s="66"/>
      <c r="U746" s="66"/>
      <c r="V746" s="66"/>
      <c r="W746" s="66"/>
      <c r="X746" s="66"/>
      <c r="Y746" s="66"/>
    </row>
    <row r="747" spans="1:25" x14ac:dyDescent="0.2">
      <c r="A747" s="75" t="s">
        <v>19</v>
      </c>
      <c r="B747" s="66" t="s">
        <v>11</v>
      </c>
      <c r="C747" s="66" t="s">
        <v>25</v>
      </c>
      <c r="D747" s="66" t="s">
        <v>297</v>
      </c>
      <c r="E747" s="86">
        <f t="array" ref="E747">IFERROR(INDEX(DATA!$J$133:$J$368,MATCH(1,(DATA!$D$133:$D$368=B747)*(DATA!$E$133:$E$368=D747),0)),"n/a")</f>
        <v>67157</v>
      </c>
      <c r="F747" s="77">
        <f t="array" ref="F747">IFERROR(INDEX(DATA!$K$133:$K$368,MATCH(1,(DATA!$D$133:$D$368=B747)*(DATA!$E$133:$E$368=D747),0)),"n/a")</f>
        <v>0.28399999999999997</v>
      </c>
      <c r="G747" s="86">
        <f t="array" ref="G747">IFERROR(INDEX(DATA!$T$133:$T$368,MATCH(1,(DATA!$D$133:$D$368=B747)*(DATA!$E$133:$E$368=D747),0)),"n/a")</f>
        <v>185301</v>
      </c>
      <c r="H747" s="77">
        <f t="array" ref="H747">IFERROR(INDEX(DATA!$U$133:$U$368,MATCH(1,(DATA!$D$133:$D$368=B747)*(DATA!$E$133:$E$368=D747),0)),"n/a")</f>
        <v>0.28299999999999997</v>
      </c>
      <c r="I747" s="86">
        <f t="array" ref="I747">IFERROR(INDEX(DATA!$AD$133:$AD$368,MATCH(1,(DATA!$D$133:$D$368=B747)*(DATA!$E$133:$E$368=D747),0)),"n/a")</f>
        <v>362595</v>
      </c>
      <c r="J747" s="77">
        <f t="array" ref="J747">IFERROR(INDEX(DATA!$AE$133:$AE$368,MATCH(1,(DATA!$D$133:$D$368=B747)*(DATA!$E$133:$E$368=D747),0)),"n/a")</f>
        <v>0.21199999999999999</v>
      </c>
      <c r="K747" s="86">
        <f t="array" ref="K747">IFERROR(INDEX(DATA!$AN$133:$AN$368,MATCH(1,(DATA!$D$133:$D$368=B747)*(DATA!$E$133:$E$368=D747),0)),"n/a")</f>
        <v>703058</v>
      </c>
      <c r="L747" s="77">
        <f t="array" ref="L747">IFERROR(INDEX(DATA!$AO$133:$AO$368,MATCH(1,(DATA!$D$133:$D$368=B747)*(DATA!$E$133:$E$368=D747),0)),"n/a")</f>
        <v>0.15</v>
      </c>
      <c r="R747" s="66"/>
      <c r="S747" s="66"/>
      <c r="T747" s="66"/>
      <c r="U747" s="66"/>
      <c r="V747" s="66"/>
      <c r="W747" s="66"/>
      <c r="X747" s="66"/>
      <c r="Y747" s="66"/>
    </row>
    <row r="748" spans="1:25" x14ac:dyDescent="0.2">
      <c r="A748" s="75" t="s">
        <v>19</v>
      </c>
      <c r="B748" s="66" t="s">
        <v>11</v>
      </c>
      <c r="C748" s="66" t="s">
        <v>25</v>
      </c>
      <c r="D748" s="66" t="s">
        <v>298</v>
      </c>
      <c r="E748" s="86">
        <f t="array" ref="E748">IFERROR(INDEX(DATA!$J$133:$J$368,MATCH(1,(DATA!$D$133:$D$368=B748)*(DATA!$E$133:$E$368=D748),0)),"n/a")</f>
        <v>102092</v>
      </c>
      <c r="F748" s="77">
        <f t="array" ref="F748">IFERROR(INDEX(DATA!$K$133:$K$368,MATCH(1,(DATA!$D$133:$D$368=B748)*(DATA!$E$133:$E$368=D748),0)),"n/a")</f>
        <v>0.21199999999999999</v>
      </c>
      <c r="G748" s="86">
        <f t="array" ref="G748">IFERROR(INDEX(DATA!$T$133:$T$368,MATCH(1,(DATA!$D$133:$D$368=B748)*(DATA!$E$133:$E$368=D748),0)),"n/a")</f>
        <v>277831</v>
      </c>
      <c r="H748" s="77">
        <f t="array" ref="H748">IFERROR(INDEX(DATA!$U$133:$U$368,MATCH(1,(DATA!$D$133:$D$368=B748)*(DATA!$E$133:$E$368=D748),0)),"n/a")</f>
        <v>0.18099999999999999</v>
      </c>
      <c r="I748" s="86">
        <f t="array" ref="I748">IFERROR(INDEX(DATA!$AD$133:$AD$368,MATCH(1,(DATA!$D$133:$D$368=B748)*(DATA!$E$133:$E$368=D748),0)),"n/a")</f>
        <v>532977</v>
      </c>
      <c r="J748" s="77">
        <f t="array" ref="J748">IFERROR(INDEX(DATA!$AE$133:$AE$368,MATCH(1,(DATA!$D$133:$D$368=B748)*(DATA!$E$133:$E$368=D748),0)),"n/a")</f>
        <v>0.14199999999999999</v>
      </c>
      <c r="K748" s="86">
        <f t="array" ref="K748">IFERROR(INDEX(DATA!$AN$133:$AN$368,MATCH(1,(DATA!$D$133:$D$368=B748)*(DATA!$E$133:$E$368=D748),0)),"n/a")</f>
        <v>1077636</v>
      </c>
      <c r="L748" s="77">
        <f t="array" ref="L748">IFERROR(INDEX(DATA!$AO$133:$AO$368,MATCH(1,(DATA!$D$133:$D$368=B748)*(DATA!$E$133:$E$368=D748),0)),"n/a")</f>
        <v>0.17699999999999999</v>
      </c>
      <c r="R748" s="66"/>
      <c r="S748" s="66"/>
      <c r="T748" s="66"/>
      <c r="U748" s="66"/>
      <c r="V748" s="66"/>
      <c r="W748" s="66"/>
      <c r="X748" s="66"/>
      <c r="Y748" s="66"/>
    </row>
    <row r="749" spans="1:25" x14ac:dyDescent="0.2">
      <c r="A749" s="75" t="s">
        <v>19</v>
      </c>
      <c r="B749" s="66" t="s">
        <v>11</v>
      </c>
      <c r="C749" s="66" t="s">
        <v>25</v>
      </c>
      <c r="D749" s="66" t="s">
        <v>299</v>
      </c>
      <c r="E749" s="86">
        <f t="array" ref="E749">IFERROR(INDEX(DATA!$J$133:$J$368,MATCH(1,(DATA!$D$133:$D$368=B749)*(DATA!$E$133:$E$368=D749),0)),"n/a")</f>
        <v>521116</v>
      </c>
      <c r="F749" s="77">
        <f t="array" ref="F749">IFERROR(INDEX(DATA!$K$133:$K$368,MATCH(1,(DATA!$D$133:$D$368=B749)*(DATA!$E$133:$E$368=D749),0)),"n/a")</f>
        <v>0.32100000000000001</v>
      </c>
      <c r="G749" s="86">
        <f t="array" ref="G749">IFERROR(INDEX(DATA!$T$133:$T$368,MATCH(1,(DATA!$D$133:$D$368=B749)*(DATA!$E$133:$E$368=D749),0)),"n/a")</f>
        <v>1576673</v>
      </c>
      <c r="H749" s="77">
        <f t="array" ref="H749">IFERROR(INDEX(DATA!$U$133:$U$368,MATCH(1,(DATA!$D$133:$D$368=B749)*(DATA!$E$133:$E$368=D749),0)),"n/a")</f>
        <v>4.4999999999999998E-2</v>
      </c>
      <c r="I749" s="86">
        <f t="array" ref="I749">IFERROR(INDEX(DATA!$AD$133:$AD$368,MATCH(1,(DATA!$D$133:$D$368=B749)*(DATA!$E$133:$E$368=D749),0)),"n/a")</f>
        <v>3044261</v>
      </c>
      <c r="J749" s="77">
        <f t="array" ref="J749">IFERROR(INDEX(DATA!$AE$133:$AE$368,MATCH(1,(DATA!$D$133:$D$368=B749)*(DATA!$E$133:$E$368=D749),0)),"n/a")</f>
        <v>-2.5000000000000001E-2</v>
      </c>
      <c r="K749" s="86">
        <f t="array" ref="K749">IFERROR(INDEX(DATA!$AN$133:$AN$368,MATCH(1,(DATA!$D$133:$D$368=B749)*(DATA!$E$133:$E$368=D749),0)),"n/a")</f>
        <v>6156247</v>
      </c>
      <c r="L749" s="77">
        <f t="array" ref="L749">IFERROR(INDEX(DATA!$AO$133:$AO$368,MATCH(1,(DATA!$D$133:$D$368=B749)*(DATA!$E$133:$E$368=D749),0)),"n/a")</f>
        <v>-2.9000000000000001E-2</v>
      </c>
      <c r="R749" s="66"/>
      <c r="S749" s="66"/>
      <c r="T749" s="66"/>
      <c r="U749" s="66"/>
      <c r="V749" s="66"/>
      <c r="W749" s="66"/>
      <c r="X749" s="66"/>
      <c r="Y749" s="66"/>
    </row>
    <row r="750" spans="1:25" x14ac:dyDescent="0.2">
      <c r="A750" s="75" t="s">
        <v>19</v>
      </c>
      <c r="B750" s="66" t="s">
        <v>11</v>
      </c>
      <c r="C750" s="66" t="s">
        <v>25</v>
      </c>
      <c r="D750" s="66" t="s">
        <v>300</v>
      </c>
      <c r="E750" s="86">
        <f t="array" ref="E750">IFERROR(INDEX(DATA!$J$133:$J$368,MATCH(1,(DATA!$D$133:$D$368=B750)*(DATA!$E$133:$E$368=D750),0)),"n/a")</f>
        <v>214592</v>
      </c>
      <c r="F750" s="77">
        <f t="array" ref="F750">IFERROR(INDEX(DATA!$K$133:$K$368,MATCH(1,(DATA!$D$133:$D$368=B750)*(DATA!$E$133:$E$368=D750),0)),"n/a")</f>
        <v>8.5000000000000006E-2</v>
      </c>
      <c r="G750" s="86">
        <f t="array" ref="G750">IFERROR(INDEX(DATA!$T$133:$T$368,MATCH(1,(DATA!$D$133:$D$368=B750)*(DATA!$E$133:$E$368=D750),0)),"n/a")</f>
        <v>637674</v>
      </c>
      <c r="H750" s="77">
        <f t="array" ref="H750">IFERROR(INDEX(DATA!$U$133:$U$368,MATCH(1,(DATA!$D$133:$D$368=B750)*(DATA!$E$133:$E$368=D750),0)),"n/a")</f>
        <v>0.151</v>
      </c>
      <c r="I750" s="86">
        <f t="array" ref="I750">IFERROR(INDEX(DATA!$AD$133:$AD$368,MATCH(1,(DATA!$D$133:$D$368=B750)*(DATA!$E$133:$E$368=D750),0)),"n/a")</f>
        <v>1181097</v>
      </c>
      <c r="J750" s="77">
        <f t="array" ref="J750">IFERROR(INDEX(DATA!$AE$133:$AE$368,MATCH(1,(DATA!$D$133:$D$368=B750)*(DATA!$E$133:$E$368=D750),0)),"n/a")</f>
        <v>0.13600000000000001</v>
      </c>
      <c r="K750" s="86">
        <f t="array" ref="K750">IFERROR(INDEX(DATA!$AN$133:$AN$368,MATCH(1,(DATA!$D$133:$D$368=B750)*(DATA!$E$133:$E$368=D750),0)),"n/a")</f>
        <v>2327278</v>
      </c>
      <c r="L750" s="77">
        <f t="array" ref="L750">IFERROR(INDEX(DATA!$AO$133:$AO$368,MATCH(1,(DATA!$D$133:$D$368=B750)*(DATA!$E$133:$E$368=D750),0)),"n/a")</f>
        <v>0.11899999999999999</v>
      </c>
      <c r="R750" s="66"/>
      <c r="S750" s="66"/>
      <c r="T750" s="66"/>
      <c r="U750" s="66"/>
      <c r="V750" s="66"/>
      <c r="W750" s="66"/>
      <c r="X750" s="66"/>
      <c r="Y750" s="66"/>
    </row>
    <row r="751" spans="1:25" x14ac:dyDescent="0.2">
      <c r="A751" s="75" t="s">
        <v>19</v>
      </c>
      <c r="B751" s="66" t="s">
        <v>11</v>
      </c>
      <c r="C751" s="66" t="s">
        <v>25</v>
      </c>
      <c r="D751" s="66" t="s">
        <v>301</v>
      </c>
      <c r="E751" s="86">
        <f t="array" ref="E751">IFERROR(INDEX(DATA!$J$133:$J$368,MATCH(1,(DATA!$D$133:$D$368=B751)*(DATA!$E$133:$E$368=D751),0)),"n/a")</f>
        <v>34214</v>
      </c>
      <c r="F751" s="77">
        <f t="array" ref="F751">IFERROR(INDEX(DATA!$K$133:$K$368,MATCH(1,(DATA!$D$133:$D$368=B751)*(DATA!$E$133:$E$368=D751),0)),"n/a")</f>
        <v>0.28699999999999998</v>
      </c>
      <c r="G751" s="86">
        <f t="array" ref="G751">IFERROR(INDEX(DATA!$T$133:$T$368,MATCH(1,(DATA!$D$133:$D$368=B751)*(DATA!$E$133:$E$368=D751),0)),"n/a")</f>
        <v>95043</v>
      </c>
      <c r="H751" s="77">
        <f t="array" ref="H751">IFERROR(INDEX(DATA!$U$133:$U$368,MATCH(1,(DATA!$D$133:$D$368=B751)*(DATA!$E$133:$E$368=D751),0)),"n/a")</f>
        <v>0.32200000000000001</v>
      </c>
      <c r="I751" s="86">
        <f t="array" ref="I751">IFERROR(INDEX(DATA!$AD$133:$AD$368,MATCH(1,(DATA!$D$133:$D$368=B751)*(DATA!$E$133:$E$368=D751),0)),"n/a")</f>
        <v>178410</v>
      </c>
      <c r="J751" s="77">
        <f t="array" ref="J751">IFERROR(INDEX(DATA!$AE$133:$AE$368,MATCH(1,(DATA!$D$133:$D$368=B751)*(DATA!$E$133:$E$368=D751),0)),"n/a")</f>
        <v>0.33300000000000002</v>
      </c>
      <c r="K751" s="86">
        <f t="array" ref="K751">IFERROR(INDEX(DATA!$AN$133:$AN$368,MATCH(1,(DATA!$D$133:$D$368=B751)*(DATA!$E$133:$E$368=D751),0)),"n/a")</f>
        <v>349231</v>
      </c>
      <c r="L751" s="77">
        <f t="array" ref="L751">IFERROR(INDEX(DATA!$AO$133:$AO$368,MATCH(1,(DATA!$D$133:$D$368=B751)*(DATA!$E$133:$E$368=D751),0)),"n/a")</f>
        <v>0.30199999999999999</v>
      </c>
      <c r="R751" s="66"/>
      <c r="S751" s="66"/>
      <c r="T751" s="66"/>
      <c r="U751" s="66"/>
      <c r="V751" s="66"/>
      <c r="W751" s="66"/>
      <c r="X751" s="66"/>
      <c r="Y751" s="66"/>
    </row>
    <row r="752" spans="1:25" x14ac:dyDescent="0.2">
      <c r="A752" s="75" t="s">
        <v>19</v>
      </c>
      <c r="B752" s="66" t="s">
        <v>11</v>
      </c>
      <c r="C752" s="66" t="s">
        <v>25</v>
      </c>
      <c r="D752" s="66" t="s">
        <v>302</v>
      </c>
      <c r="E752" s="86">
        <f t="array" ref="E752">IFERROR(INDEX(DATA!$J$133:$J$368,MATCH(1,(DATA!$D$133:$D$368=B752)*(DATA!$E$133:$E$368=D752),0)),"n/a")</f>
        <v>178296</v>
      </c>
      <c r="F752" s="77">
        <f t="array" ref="F752">IFERROR(INDEX(DATA!$K$133:$K$368,MATCH(1,(DATA!$D$133:$D$368=B752)*(DATA!$E$133:$E$368=D752),0)),"n/a")</f>
        <v>6.2E-2</v>
      </c>
      <c r="G752" s="86">
        <f t="array" ref="G752">IFERROR(INDEX(DATA!$T$133:$T$368,MATCH(1,(DATA!$D$133:$D$368=B752)*(DATA!$E$133:$E$368=D752),0)),"n/a")</f>
        <v>523840</v>
      </c>
      <c r="H752" s="77">
        <f t="array" ref="H752">IFERROR(INDEX(DATA!$U$133:$U$368,MATCH(1,(DATA!$D$133:$D$368=B752)*(DATA!$E$133:$E$368=D752),0)),"n/a")</f>
        <v>5.0999999999999997E-2</v>
      </c>
      <c r="I752" s="86">
        <f t="array" ref="I752">IFERROR(INDEX(DATA!$AD$133:$AD$368,MATCH(1,(DATA!$D$133:$D$368=B752)*(DATA!$E$133:$E$368=D752),0)),"n/a")</f>
        <v>1024963</v>
      </c>
      <c r="J752" s="77">
        <f t="array" ref="J752">IFERROR(INDEX(DATA!$AE$133:$AE$368,MATCH(1,(DATA!$D$133:$D$368=B752)*(DATA!$E$133:$E$368=D752),0)),"n/a")</f>
        <v>4.1000000000000002E-2</v>
      </c>
      <c r="K752" s="86">
        <f t="array" ref="K752">IFERROR(INDEX(DATA!$AN$133:$AN$368,MATCH(1,(DATA!$D$133:$D$368=B752)*(DATA!$E$133:$E$368=D752),0)),"n/a")</f>
        <v>2043180</v>
      </c>
      <c r="L752" s="77">
        <f t="array" ref="L752">IFERROR(INDEX(DATA!$AO$133:$AO$368,MATCH(1,(DATA!$D$133:$D$368=B752)*(DATA!$E$133:$E$368=D752),0)),"n/a")</f>
        <v>9.9000000000000005E-2</v>
      </c>
      <c r="R752" s="66"/>
      <c r="S752" s="66"/>
      <c r="T752" s="66"/>
      <c r="U752" s="66"/>
      <c r="V752" s="66"/>
      <c r="W752" s="66"/>
      <c r="X752" s="66"/>
      <c r="Y752" s="66"/>
    </row>
    <row r="753" spans="1:25" x14ac:dyDescent="0.2">
      <c r="A753" s="75" t="s">
        <v>19</v>
      </c>
      <c r="B753" s="66" t="s">
        <v>11</v>
      </c>
      <c r="C753" s="66" t="s">
        <v>25</v>
      </c>
      <c r="D753" s="66" t="s">
        <v>303</v>
      </c>
      <c r="E753" s="86">
        <f t="array" ref="E753">IFERROR(INDEX(DATA!$J$133:$J$368,MATCH(1,(DATA!$D$133:$D$368=B753)*(DATA!$E$133:$E$368=D753),0)),"n/a")</f>
        <v>74813</v>
      </c>
      <c r="F753" s="77">
        <f t="array" ref="F753">IFERROR(INDEX(DATA!$K$133:$K$368,MATCH(1,(DATA!$D$133:$D$368=B753)*(DATA!$E$133:$E$368=D753),0)),"n/a")</f>
        <v>0.27900000000000003</v>
      </c>
      <c r="G753" s="86">
        <f t="array" ref="G753">IFERROR(INDEX(DATA!$T$133:$T$368,MATCH(1,(DATA!$D$133:$D$368=B753)*(DATA!$E$133:$E$368=D753),0)),"n/a")</f>
        <v>196920</v>
      </c>
      <c r="H753" s="77">
        <f t="array" ref="H753">IFERROR(INDEX(DATA!$U$133:$U$368,MATCH(1,(DATA!$D$133:$D$368=B753)*(DATA!$E$133:$E$368=D753),0)),"n/a")</f>
        <v>0.14199999999999999</v>
      </c>
      <c r="I753" s="86">
        <f t="array" ref="I753">IFERROR(INDEX(DATA!$AD$133:$AD$368,MATCH(1,(DATA!$D$133:$D$368=B753)*(DATA!$E$133:$E$368=D753),0)),"n/a")</f>
        <v>374752</v>
      </c>
      <c r="J753" s="77">
        <f t="array" ref="J753">IFERROR(INDEX(DATA!$AE$133:$AE$368,MATCH(1,(DATA!$D$133:$D$368=B753)*(DATA!$E$133:$E$368=D753),0)),"n/a")</f>
        <v>0.123</v>
      </c>
      <c r="K753" s="86">
        <f t="array" ref="K753">IFERROR(INDEX(DATA!$AN$133:$AN$368,MATCH(1,(DATA!$D$133:$D$368=B753)*(DATA!$E$133:$E$368=D753),0)),"n/a")</f>
        <v>755991</v>
      </c>
      <c r="L753" s="77">
        <f t="array" ref="L753">IFERROR(INDEX(DATA!$AO$133:$AO$368,MATCH(1,(DATA!$D$133:$D$368=B753)*(DATA!$E$133:$E$368=D753),0)),"n/a")</f>
        <v>0.11600000000000001</v>
      </c>
      <c r="R753" s="66"/>
      <c r="S753" s="66"/>
      <c r="T753" s="66"/>
      <c r="U753" s="66"/>
      <c r="V753" s="66"/>
      <c r="W753" s="66"/>
      <c r="X753" s="66"/>
      <c r="Y753" s="66"/>
    </row>
    <row r="754" spans="1:25" x14ac:dyDescent="0.2">
      <c r="A754" s="75" t="s">
        <v>19</v>
      </c>
      <c r="B754" s="66" t="s">
        <v>11</v>
      </c>
      <c r="C754" s="66" t="s">
        <v>25</v>
      </c>
      <c r="D754" s="66" t="s">
        <v>304</v>
      </c>
      <c r="E754" s="86">
        <f t="array" ref="E754">IFERROR(INDEX(DATA!$J$133:$J$368,MATCH(1,(DATA!$D$133:$D$368=B754)*(DATA!$E$133:$E$368=D754),0)),"n/a")</f>
        <v>235618</v>
      </c>
      <c r="F754" s="77">
        <f t="array" ref="F754">IFERROR(INDEX(DATA!$K$133:$K$368,MATCH(1,(DATA!$D$133:$D$368=B754)*(DATA!$E$133:$E$368=D754),0)),"n/a")</f>
        <v>0.29899999999999999</v>
      </c>
      <c r="G754" s="86">
        <f t="array" ref="G754">IFERROR(INDEX(DATA!$T$133:$T$368,MATCH(1,(DATA!$D$133:$D$368=B754)*(DATA!$E$133:$E$368=D754),0)),"n/a")</f>
        <v>704152</v>
      </c>
      <c r="H754" s="77">
        <f t="array" ref="H754">IFERROR(INDEX(DATA!$U$133:$U$368,MATCH(1,(DATA!$D$133:$D$368=B754)*(DATA!$E$133:$E$368=D754),0)),"n/a")</f>
        <v>5.2999999999999999E-2</v>
      </c>
      <c r="I754" s="86">
        <f t="array" ref="I754">IFERROR(INDEX(DATA!$AD$133:$AD$368,MATCH(1,(DATA!$D$133:$D$368=B754)*(DATA!$E$133:$E$368=D754),0)),"n/a")</f>
        <v>1348824</v>
      </c>
      <c r="J754" s="77">
        <f t="array" ref="J754">IFERROR(INDEX(DATA!$AE$133:$AE$368,MATCH(1,(DATA!$D$133:$D$368=B754)*(DATA!$E$133:$E$368=D754),0)),"n/a")</f>
        <v>-2.5000000000000001E-2</v>
      </c>
      <c r="K754" s="86">
        <f t="array" ref="K754">IFERROR(INDEX(DATA!$AN$133:$AN$368,MATCH(1,(DATA!$D$133:$D$368=B754)*(DATA!$E$133:$E$368=D754),0)),"n/a")</f>
        <v>2688924</v>
      </c>
      <c r="L754" s="77">
        <f t="array" ref="L754">IFERROR(INDEX(DATA!$AO$133:$AO$368,MATCH(1,(DATA!$D$133:$D$368=B754)*(DATA!$E$133:$E$368=D754),0)),"n/a")</f>
        <v>-6.0000000000000001E-3</v>
      </c>
      <c r="R754" s="66"/>
      <c r="S754" s="66"/>
      <c r="T754" s="66"/>
      <c r="U754" s="66"/>
      <c r="V754" s="66"/>
      <c r="W754" s="66"/>
      <c r="X754" s="66"/>
      <c r="Y754" s="66"/>
    </row>
    <row r="755" spans="1:25" x14ac:dyDescent="0.2">
      <c r="A755" s="75" t="s">
        <v>19</v>
      </c>
      <c r="B755" s="66" t="s">
        <v>11</v>
      </c>
      <c r="C755" s="66" t="s">
        <v>25</v>
      </c>
      <c r="D755" s="66" t="s">
        <v>305</v>
      </c>
      <c r="E755" s="86">
        <f t="array" ref="E755">IFERROR(INDEX(DATA!$J$133:$J$368,MATCH(1,(DATA!$D$133:$D$368=B755)*(DATA!$E$133:$E$368=D755),0)),"n/a")</f>
        <v>118908</v>
      </c>
      <c r="F755" s="77">
        <f t="array" ref="F755">IFERROR(INDEX(DATA!$K$133:$K$368,MATCH(1,(DATA!$D$133:$D$368=B755)*(DATA!$E$133:$E$368=D755),0)),"n/a")</f>
        <v>2.8000000000000001E-2</v>
      </c>
      <c r="G755" s="86">
        <f t="array" ref="G755">IFERROR(INDEX(DATA!$T$133:$T$368,MATCH(1,(DATA!$D$133:$D$368=B755)*(DATA!$E$133:$E$368=D755),0)),"n/a")</f>
        <v>357899</v>
      </c>
      <c r="H755" s="77">
        <f t="array" ref="H755">IFERROR(INDEX(DATA!$U$133:$U$368,MATCH(1,(DATA!$D$133:$D$368=B755)*(DATA!$E$133:$E$368=D755),0)),"n/a")</f>
        <v>-2.1999999999999999E-2</v>
      </c>
      <c r="I755" s="86">
        <f t="array" ref="I755">IFERROR(INDEX(DATA!$AD$133:$AD$368,MATCH(1,(DATA!$D$133:$D$368=B755)*(DATA!$E$133:$E$368=D755),0)),"n/a")</f>
        <v>675569</v>
      </c>
      <c r="J755" s="77">
        <f t="array" ref="J755">IFERROR(INDEX(DATA!$AE$133:$AE$368,MATCH(1,(DATA!$D$133:$D$368=B755)*(DATA!$E$133:$E$368=D755),0)),"n/a")</f>
        <v>-2.9000000000000001E-2</v>
      </c>
      <c r="K755" s="86">
        <f t="array" ref="K755">IFERROR(INDEX(DATA!$AN$133:$AN$368,MATCH(1,(DATA!$D$133:$D$368=B755)*(DATA!$E$133:$E$368=D755),0)),"n/a")</f>
        <v>1346843</v>
      </c>
      <c r="L755" s="77">
        <f t="array" ref="L755">IFERROR(INDEX(DATA!$AO$133:$AO$368,MATCH(1,(DATA!$D$133:$D$368=B755)*(DATA!$E$133:$E$368=D755),0)),"n/a")</f>
        <v>6.0000000000000001E-3</v>
      </c>
      <c r="R755" s="66"/>
      <c r="S755" s="66"/>
      <c r="T755" s="66"/>
      <c r="U755" s="66"/>
      <c r="V755" s="66"/>
      <c r="W755" s="66"/>
      <c r="X755" s="66"/>
      <c r="Y755" s="66"/>
    </row>
    <row r="756" spans="1:25" x14ac:dyDescent="0.2">
      <c r="A756" s="75" t="s">
        <v>19</v>
      </c>
      <c r="B756" s="66" t="s">
        <v>11</v>
      </c>
      <c r="C756" s="66" t="s">
        <v>25</v>
      </c>
      <c r="D756" s="66" t="s">
        <v>306</v>
      </c>
      <c r="E756" s="86">
        <f t="array" ref="E756">IFERROR(INDEX(DATA!$J$133:$J$368,MATCH(1,(DATA!$D$133:$D$368=B756)*(DATA!$E$133:$E$368=D756),0)),"n/a")</f>
        <v>128901</v>
      </c>
      <c r="F756" s="77">
        <f t="array" ref="F756">IFERROR(INDEX(DATA!$K$133:$K$368,MATCH(1,(DATA!$D$133:$D$368=B756)*(DATA!$E$133:$E$368=D756),0)),"n/a")</f>
        <v>8.5000000000000006E-2</v>
      </c>
      <c r="G756" s="86">
        <f t="array" ref="G756">IFERROR(INDEX(DATA!$T$133:$T$368,MATCH(1,(DATA!$D$133:$D$368=B756)*(DATA!$E$133:$E$368=D756),0)),"n/a")</f>
        <v>371930</v>
      </c>
      <c r="H756" s="77">
        <f t="array" ref="H756">IFERROR(INDEX(DATA!$U$133:$U$368,MATCH(1,(DATA!$D$133:$D$368=B756)*(DATA!$E$133:$E$368=D756),0)),"n/a")</f>
        <v>0.14299999999999999</v>
      </c>
      <c r="I756" s="86">
        <f t="array" ref="I756">IFERROR(INDEX(DATA!$AD$133:$AD$368,MATCH(1,(DATA!$D$133:$D$368=B756)*(DATA!$E$133:$E$368=D756),0)),"n/a")</f>
        <v>681306</v>
      </c>
      <c r="J756" s="77">
        <f t="array" ref="J756">IFERROR(INDEX(DATA!$AE$133:$AE$368,MATCH(1,(DATA!$D$133:$D$368=B756)*(DATA!$E$133:$E$368=D756),0)),"n/a")</f>
        <v>0.124</v>
      </c>
      <c r="K756" s="86">
        <f t="array" ref="K756">IFERROR(INDEX(DATA!$AN$133:$AN$368,MATCH(1,(DATA!$D$133:$D$368=B756)*(DATA!$E$133:$E$368=D756),0)),"n/a")</f>
        <v>1391964</v>
      </c>
      <c r="L756" s="77">
        <f t="array" ref="L756">IFERROR(INDEX(DATA!$AO$133:$AO$368,MATCH(1,(DATA!$D$133:$D$368=B756)*(DATA!$E$133:$E$368=D756),0)),"n/a")</f>
        <v>0.129</v>
      </c>
      <c r="R756" s="66"/>
      <c r="S756" s="66"/>
      <c r="T756" s="66"/>
      <c r="U756" s="66"/>
      <c r="V756" s="66"/>
      <c r="W756" s="66"/>
      <c r="X756" s="66"/>
      <c r="Y756" s="66"/>
    </row>
    <row r="757" spans="1:25" x14ac:dyDescent="0.2">
      <c r="A757" s="75" t="s">
        <v>19</v>
      </c>
      <c r="B757" s="66" t="s">
        <v>11</v>
      </c>
      <c r="C757" s="66" t="s">
        <v>25</v>
      </c>
      <c r="D757" s="66" t="s">
        <v>307</v>
      </c>
      <c r="E757" s="86">
        <f t="array" ref="E757">IFERROR(INDEX(DATA!$J$133:$J$368,MATCH(1,(DATA!$D$133:$D$368=B757)*(DATA!$E$133:$E$368=D757),0)),"n/a")</f>
        <v>213952</v>
      </c>
      <c r="F757" s="77">
        <f t="array" ref="F757">IFERROR(INDEX(DATA!$K$133:$K$368,MATCH(1,(DATA!$D$133:$D$368=B757)*(DATA!$E$133:$E$368=D757),0)),"n/a")</f>
        <v>0.11600000000000001</v>
      </c>
      <c r="G757" s="86">
        <f t="array" ref="G757">IFERROR(INDEX(DATA!$T$133:$T$368,MATCH(1,(DATA!$D$133:$D$368=B757)*(DATA!$E$133:$E$368=D757),0)),"n/a")</f>
        <v>654749</v>
      </c>
      <c r="H757" s="77">
        <f t="array" ref="H757">IFERROR(INDEX(DATA!$U$133:$U$368,MATCH(1,(DATA!$D$133:$D$368=B757)*(DATA!$E$133:$E$368=D757),0)),"n/a")</f>
        <v>0.1</v>
      </c>
      <c r="I757" s="86">
        <f t="array" ref="I757">IFERROR(INDEX(DATA!$AD$133:$AD$368,MATCH(1,(DATA!$D$133:$D$368=B757)*(DATA!$E$133:$E$368=D757),0)),"n/a")</f>
        <v>1249658</v>
      </c>
      <c r="J757" s="77">
        <f t="array" ref="J757">IFERROR(INDEX(DATA!$AE$133:$AE$368,MATCH(1,(DATA!$D$133:$D$368=B757)*(DATA!$E$133:$E$368=D757),0)),"n/a")</f>
        <v>0.125</v>
      </c>
      <c r="K757" s="86">
        <f t="array" ref="K757">IFERROR(INDEX(DATA!$AN$133:$AN$368,MATCH(1,(DATA!$D$133:$D$368=B757)*(DATA!$E$133:$E$368=D757),0)),"n/a")</f>
        <v>2486738</v>
      </c>
      <c r="L757" s="77">
        <f t="array" ref="L757">IFERROR(INDEX(DATA!$AO$133:$AO$368,MATCH(1,(DATA!$D$133:$D$368=B757)*(DATA!$E$133:$E$368=D757),0)),"n/a")</f>
        <v>0.19600000000000001</v>
      </c>
      <c r="R757" s="66"/>
      <c r="S757" s="66"/>
      <c r="T757" s="66"/>
      <c r="U757" s="66"/>
      <c r="V757" s="66"/>
      <c r="W757" s="66"/>
      <c r="X757" s="66"/>
      <c r="Y757" s="66"/>
    </row>
    <row r="758" spans="1:25" x14ac:dyDescent="0.2">
      <c r="A758" s="75" t="s">
        <v>19</v>
      </c>
      <c r="B758" s="66" t="s">
        <v>11</v>
      </c>
      <c r="C758" s="66" t="s">
        <v>25</v>
      </c>
      <c r="D758" s="66" t="s">
        <v>308</v>
      </c>
      <c r="E758" s="86">
        <f t="array" ref="E758">IFERROR(INDEX(DATA!$J$133:$J$368,MATCH(1,(DATA!$D$133:$D$368=B758)*(DATA!$E$133:$E$368=D758),0)),"n/a")</f>
        <v>111785</v>
      </c>
      <c r="F758" s="77">
        <f t="array" ref="F758">IFERROR(INDEX(DATA!$K$133:$K$368,MATCH(1,(DATA!$D$133:$D$368=B758)*(DATA!$E$133:$E$368=D758),0)),"n/a")</f>
        <v>3.6999999999999998E-2</v>
      </c>
      <c r="G758" s="86">
        <f t="array" ref="G758">IFERROR(INDEX(DATA!$T$133:$T$368,MATCH(1,(DATA!$D$133:$D$368=B758)*(DATA!$E$133:$E$368=D758),0)),"n/a")</f>
        <v>321555</v>
      </c>
      <c r="H758" s="77">
        <f t="array" ref="H758">IFERROR(INDEX(DATA!$U$133:$U$368,MATCH(1,(DATA!$D$133:$D$368=B758)*(DATA!$E$133:$E$368=D758),0)),"n/a")</f>
        <v>0.126</v>
      </c>
      <c r="I758" s="86">
        <f t="array" ref="I758">IFERROR(INDEX(DATA!$AD$133:$AD$368,MATCH(1,(DATA!$D$133:$D$368=B758)*(DATA!$E$133:$E$368=D758),0)),"n/a")</f>
        <v>610349</v>
      </c>
      <c r="J758" s="77">
        <f t="array" ref="J758">IFERROR(INDEX(DATA!$AE$133:$AE$368,MATCH(1,(DATA!$D$133:$D$368=B758)*(DATA!$E$133:$E$368=D758),0)),"n/a")</f>
        <v>0.105</v>
      </c>
      <c r="K758" s="86">
        <f t="array" ref="K758">IFERROR(INDEX(DATA!$AN$133:$AN$368,MATCH(1,(DATA!$D$133:$D$368=B758)*(DATA!$E$133:$E$368=D758),0)),"n/a")</f>
        <v>1190778</v>
      </c>
      <c r="L758" s="77">
        <f t="array" ref="L758">IFERROR(INDEX(DATA!$AO$133:$AO$368,MATCH(1,(DATA!$D$133:$D$368=B758)*(DATA!$E$133:$E$368=D758),0)),"n/a")</f>
        <v>8.6999999999999994E-2</v>
      </c>
      <c r="R758" s="66"/>
      <c r="S758" s="66"/>
      <c r="T758" s="66"/>
      <c r="U758" s="66"/>
      <c r="V758" s="66"/>
      <c r="W758" s="66"/>
      <c r="X758" s="66"/>
      <c r="Y758" s="66"/>
    </row>
    <row r="759" spans="1:25" x14ac:dyDescent="0.2">
      <c r="A759" s="75" t="s">
        <v>19</v>
      </c>
      <c r="B759" s="66" t="s">
        <v>11</v>
      </c>
      <c r="C759" s="66" t="s">
        <v>25</v>
      </c>
      <c r="D759" s="66" t="s">
        <v>309</v>
      </c>
      <c r="E759" s="86">
        <f t="array" ref="E759">IFERROR(INDEX(DATA!$J$133:$J$368,MATCH(1,(DATA!$D$133:$D$368=B759)*(DATA!$E$133:$E$368=D759),0)),"n/a")</f>
        <v>112139</v>
      </c>
      <c r="F759" s="77">
        <f t="array" ref="F759">IFERROR(INDEX(DATA!$K$133:$K$368,MATCH(1,(DATA!$D$133:$D$368=B759)*(DATA!$E$133:$E$368=D759),0)),"n/a")</f>
        <v>0.24399999999999999</v>
      </c>
      <c r="G759" s="86">
        <f t="array" ref="G759">IFERROR(INDEX(DATA!$T$133:$T$368,MATCH(1,(DATA!$D$133:$D$368=B759)*(DATA!$E$133:$E$368=D759),0)),"n/a")</f>
        <v>320561</v>
      </c>
      <c r="H759" s="77">
        <f t="array" ref="H759">IFERROR(INDEX(DATA!$U$133:$U$368,MATCH(1,(DATA!$D$133:$D$368=B759)*(DATA!$E$133:$E$368=D759),0)),"n/a")</f>
        <v>0.16600000000000001</v>
      </c>
      <c r="I759" s="86">
        <f t="array" ref="I759">IFERROR(INDEX(DATA!$AD$133:$AD$368,MATCH(1,(DATA!$D$133:$D$368=B759)*(DATA!$E$133:$E$368=D759),0)),"n/a")</f>
        <v>605602</v>
      </c>
      <c r="J759" s="77">
        <f t="array" ref="J759">IFERROR(INDEX(DATA!$AE$133:$AE$368,MATCH(1,(DATA!$D$133:$D$368=B759)*(DATA!$E$133:$E$368=D759),0)),"n/a")</f>
        <v>0.107</v>
      </c>
      <c r="K759" s="86">
        <f t="array" ref="K759">IFERROR(INDEX(DATA!$AN$133:$AN$368,MATCH(1,(DATA!$D$133:$D$368=B759)*(DATA!$E$133:$E$368=D759),0)),"n/a")</f>
        <v>1175652</v>
      </c>
      <c r="L759" s="77">
        <f t="array" ref="L759">IFERROR(INDEX(DATA!$AO$133:$AO$368,MATCH(1,(DATA!$D$133:$D$368=B759)*(DATA!$E$133:$E$368=D759),0)),"n/a")</f>
        <v>0.114</v>
      </c>
      <c r="R759" s="66"/>
      <c r="S759" s="66"/>
      <c r="T759" s="66"/>
      <c r="U759" s="66"/>
      <c r="V759" s="66"/>
      <c r="W759" s="66"/>
      <c r="X759" s="66"/>
      <c r="Y759" s="66"/>
    </row>
    <row r="760" spans="1:25" x14ac:dyDescent="0.2">
      <c r="A760" s="75" t="s">
        <v>19</v>
      </c>
      <c r="B760" s="66" t="s">
        <v>11</v>
      </c>
      <c r="C760" s="66" t="s">
        <v>25</v>
      </c>
      <c r="D760" s="66" t="s">
        <v>310</v>
      </c>
      <c r="E760" s="86">
        <f t="array" ref="E760">IFERROR(INDEX(DATA!$J$133:$J$368,MATCH(1,(DATA!$D$133:$D$368=B760)*(DATA!$E$133:$E$368=D760),0)),"n/a")</f>
        <v>56692</v>
      </c>
      <c r="F760" s="77">
        <f t="array" ref="F760">IFERROR(INDEX(DATA!$K$133:$K$368,MATCH(1,(DATA!$D$133:$D$368=B760)*(DATA!$E$133:$E$368=D760),0)),"n/a")</f>
        <v>0.23</v>
      </c>
      <c r="G760" s="86">
        <f t="array" ref="G760">IFERROR(INDEX(DATA!$T$133:$T$368,MATCH(1,(DATA!$D$133:$D$368=B760)*(DATA!$E$133:$E$368=D760),0)),"n/a")</f>
        <v>162237</v>
      </c>
      <c r="H760" s="77">
        <f t="array" ref="H760">IFERROR(INDEX(DATA!$U$133:$U$368,MATCH(1,(DATA!$D$133:$D$368=B760)*(DATA!$E$133:$E$368=D760),0)),"n/a")</f>
        <v>0.20799999999999999</v>
      </c>
      <c r="I760" s="86">
        <f t="array" ref="I760">IFERROR(INDEX(DATA!$AD$133:$AD$368,MATCH(1,(DATA!$D$133:$D$368=B760)*(DATA!$E$133:$E$368=D760),0)),"n/a")</f>
        <v>304305</v>
      </c>
      <c r="J760" s="77">
        <f t="array" ref="J760">IFERROR(INDEX(DATA!$AE$133:$AE$368,MATCH(1,(DATA!$D$133:$D$368=B760)*(DATA!$E$133:$E$368=D760),0)),"n/a")</f>
        <v>0.13400000000000001</v>
      </c>
      <c r="K760" s="86">
        <f t="array" ref="K760">IFERROR(INDEX(DATA!$AN$133:$AN$368,MATCH(1,(DATA!$D$133:$D$368=B760)*(DATA!$E$133:$E$368=D760),0)),"n/a")</f>
        <v>602924</v>
      </c>
      <c r="L760" s="77">
        <f t="array" ref="L760">IFERROR(INDEX(DATA!$AO$133:$AO$368,MATCH(1,(DATA!$D$133:$D$368=B760)*(DATA!$E$133:$E$368=D760),0)),"n/a")</f>
        <v>0.107</v>
      </c>
      <c r="R760" s="66"/>
      <c r="S760" s="66"/>
      <c r="T760" s="66"/>
      <c r="U760" s="66"/>
      <c r="V760" s="66"/>
      <c r="W760" s="66"/>
      <c r="X760" s="66"/>
      <c r="Y760" s="66"/>
    </row>
    <row r="761" spans="1:25" x14ac:dyDescent="0.2">
      <c r="A761" s="75" t="s">
        <v>19</v>
      </c>
      <c r="B761" s="66" t="s">
        <v>11</v>
      </c>
      <c r="C761" s="66" t="s">
        <v>25</v>
      </c>
      <c r="D761" s="66" t="s">
        <v>311</v>
      </c>
      <c r="E761" s="86">
        <f t="array" ref="E761">IFERROR(INDEX(DATA!$J$133:$J$368,MATCH(1,(DATA!$D$133:$D$368=B761)*(DATA!$E$133:$E$368=D761),0)),"n/a")</f>
        <v>92959</v>
      </c>
      <c r="F761" s="77">
        <f t="array" ref="F761">IFERROR(INDEX(DATA!$K$133:$K$368,MATCH(1,(DATA!$D$133:$D$368=B761)*(DATA!$E$133:$E$368=D761),0)),"n/a")</f>
        <v>-0.20300000000000001</v>
      </c>
      <c r="G761" s="86">
        <f t="array" ref="G761">IFERROR(INDEX(DATA!$T$133:$T$368,MATCH(1,(DATA!$D$133:$D$368=B761)*(DATA!$E$133:$E$368=D761),0)),"n/a")</f>
        <v>278128</v>
      </c>
      <c r="H761" s="77">
        <f t="array" ref="H761">IFERROR(INDEX(DATA!$U$133:$U$368,MATCH(1,(DATA!$D$133:$D$368=B761)*(DATA!$E$133:$E$368=D761),0)),"n/a")</f>
        <v>-0.26200000000000001</v>
      </c>
      <c r="I761" s="86">
        <f t="array" ref="I761">IFERROR(INDEX(DATA!$AD$133:$AD$368,MATCH(1,(DATA!$D$133:$D$368=B761)*(DATA!$E$133:$E$368=D761),0)),"n/a")</f>
        <v>593453</v>
      </c>
      <c r="J761" s="77">
        <f t="array" ref="J761">IFERROR(INDEX(DATA!$AE$133:$AE$368,MATCH(1,(DATA!$D$133:$D$368=B761)*(DATA!$E$133:$E$368=D761),0)),"n/a")</f>
        <v>-0.17199999999999999</v>
      </c>
      <c r="K761" s="86">
        <f t="array" ref="K761">IFERROR(INDEX(DATA!$AN$133:$AN$368,MATCH(1,(DATA!$D$133:$D$368=B761)*(DATA!$E$133:$E$368=D761),0)),"n/a")</f>
        <v>1260931</v>
      </c>
      <c r="L761" s="77">
        <f t="array" ref="L761">IFERROR(INDEX(DATA!$AO$133:$AO$368,MATCH(1,(DATA!$D$133:$D$368=B761)*(DATA!$E$133:$E$368=D761),0)),"n/a")</f>
        <v>-0.11700000000000001</v>
      </c>
      <c r="R761" s="66"/>
      <c r="S761" s="66"/>
      <c r="T761" s="66"/>
      <c r="U761" s="66"/>
      <c r="V761" s="66"/>
      <c r="W761" s="66"/>
      <c r="X761" s="66"/>
      <c r="Y761" s="66"/>
    </row>
    <row r="762" spans="1:25" x14ac:dyDescent="0.2">
      <c r="A762" s="75" t="s">
        <v>19</v>
      </c>
      <c r="B762" s="66" t="s">
        <v>11</v>
      </c>
      <c r="C762" s="66" t="s">
        <v>25</v>
      </c>
      <c r="D762" s="66" t="s">
        <v>312</v>
      </c>
      <c r="E762" s="86">
        <f t="array" ref="E762">IFERROR(INDEX(DATA!$J$133:$J$368,MATCH(1,(DATA!$D$133:$D$368=B762)*(DATA!$E$133:$E$368=D762),0)),"n/a")</f>
        <v>48162</v>
      </c>
      <c r="F762" s="77">
        <f t="array" ref="F762">IFERROR(INDEX(DATA!$K$133:$K$368,MATCH(1,(DATA!$D$133:$D$368=B762)*(DATA!$E$133:$E$368=D762),0)),"n/a")</f>
        <v>0.35099999999999998</v>
      </c>
      <c r="G762" s="86">
        <f t="array" ref="G762">IFERROR(INDEX(DATA!$T$133:$T$368,MATCH(1,(DATA!$D$133:$D$368=B762)*(DATA!$E$133:$E$368=D762),0)),"n/a")</f>
        <v>141326</v>
      </c>
      <c r="H762" s="77">
        <f t="array" ref="H762">IFERROR(INDEX(DATA!$U$133:$U$368,MATCH(1,(DATA!$D$133:$D$368=B762)*(DATA!$E$133:$E$368=D762),0)),"n/a")</f>
        <v>0.34</v>
      </c>
      <c r="I762" s="86">
        <f t="array" ref="I762">IFERROR(INDEX(DATA!$AD$133:$AD$368,MATCH(1,(DATA!$D$133:$D$368=B762)*(DATA!$E$133:$E$368=D762),0)),"n/a")</f>
        <v>255278</v>
      </c>
      <c r="J762" s="77">
        <f t="array" ref="J762">IFERROR(INDEX(DATA!$AE$133:$AE$368,MATCH(1,(DATA!$D$133:$D$368=B762)*(DATA!$E$133:$E$368=D762),0)),"n/a")</f>
        <v>0.32400000000000001</v>
      </c>
      <c r="K762" s="86">
        <f t="array" ref="K762">IFERROR(INDEX(DATA!$AN$133:$AN$368,MATCH(1,(DATA!$D$133:$D$368=B762)*(DATA!$E$133:$E$368=D762),0)),"n/a")</f>
        <v>488229</v>
      </c>
      <c r="L762" s="77">
        <f t="array" ref="L762">IFERROR(INDEX(DATA!$AO$133:$AO$368,MATCH(1,(DATA!$D$133:$D$368=B762)*(DATA!$E$133:$E$368=D762),0)),"n/a")</f>
        <v>0.32100000000000001</v>
      </c>
      <c r="R762" s="66"/>
      <c r="S762" s="66"/>
      <c r="T762" s="66"/>
      <c r="U762" s="66"/>
      <c r="V762" s="66"/>
      <c r="W762" s="66"/>
      <c r="X762" s="66"/>
      <c r="Y762" s="66"/>
    </row>
    <row r="763" spans="1:25" x14ac:dyDescent="0.2">
      <c r="A763" s="75" t="s">
        <v>19</v>
      </c>
      <c r="B763" s="66" t="s">
        <v>11</v>
      </c>
      <c r="C763" s="66" t="s">
        <v>25</v>
      </c>
      <c r="D763" s="66" t="s">
        <v>313</v>
      </c>
      <c r="E763" s="86">
        <f t="array" ref="E763">IFERROR(INDEX(DATA!$J$133:$J$368,MATCH(1,(DATA!$D$133:$D$368=B763)*(DATA!$E$133:$E$368=D763),0)),"n/a")</f>
        <v>107866</v>
      </c>
      <c r="F763" s="77">
        <f t="array" ref="F763">IFERROR(INDEX(DATA!$K$133:$K$368,MATCH(1,(DATA!$D$133:$D$368=B763)*(DATA!$E$133:$E$368=D763),0)),"n/a")</f>
        <v>-1.7000000000000001E-2</v>
      </c>
      <c r="G763" s="86">
        <f t="array" ref="G763">IFERROR(INDEX(DATA!$T$133:$T$368,MATCH(1,(DATA!$D$133:$D$368=B763)*(DATA!$E$133:$E$368=D763),0)),"n/a")</f>
        <v>330863</v>
      </c>
      <c r="H763" s="77">
        <f t="array" ref="H763">IFERROR(INDEX(DATA!$U$133:$U$368,MATCH(1,(DATA!$D$133:$D$368=B763)*(DATA!$E$133:$E$368=D763),0)),"n/a")</f>
        <v>-2.1000000000000001E-2</v>
      </c>
      <c r="I763" s="86">
        <f t="array" ref="I763">IFERROR(INDEX(DATA!$AD$133:$AD$368,MATCH(1,(DATA!$D$133:$D$368=B763)*(DATA!$E$133:$E$368=D763),0)),"n/a")</f>
        <v>643014</v>
      </c>
      <c r="J763" s="77">
        <f t="array" ref="J763">IFERROR(INDEX(DATA!$AE$133:$AE$368,MATCH(1,(DATA!$D$133:$D$368=B763)*(DATA!$E$133:$E$368=D763),0)),"n/a")</f>
        <v>8.9999999999999993E-3</v>
      </c>
      <c r="K763" s="86">
        <f t="array" ref="K763">IFERROR(INDEX(DATA!$AN$133:$AN$368,MATCH(1,(DATA!$D$133:$D$368=B763)*(DATA!$E$133:$E$368=D763),0)),"n/a")</f>
        <v>1291278</v>
      </c>
      <c r="L763" s="77">
        <f t="array" ref="L763">IFERROR(INDEX(DATA!$AO$133:$AO$368,MATCH(1,(DATA!$D$133:$D$368=B763)*(DATA!$E$133:$E$368=D763),0)),"n/a")</f>
        <v>3.5000000000000003E-2</v>
      </c>
      <c r="R763" s="66"/>
      <c r="S763" s="66"/>
      <c r="T763" s="66"/>
      <c r="U763" s="66"/>
      <c r="V763" s="66"/>
      <c r="W763" s="66"/>
      <c r="X763" s="66"/>
      <c r="Y763" s="66"/>
    </row>
    <row r="764" spans="1:25" x14ac:dyDescent="0.2">
      <c r="A764" s="75" t="s">
        <v>19</v>
      </c>
      <c r="B764" s="66" t="s">
        <v>11</v>
      </c>
      <c r="C764" s="66" t="s">
        <v>25</v>
      </c>
      <c r="D764" s="66" t="s">
        <v>314</v>
      </c>
      <c r="E764" s="86">
        <f t="array" ref="E764">IFERROR(INDEX(DATA!$J$133:$J$368,MATCH(1,(DATA!$D$133:$D$368=B764)*(DATA!$E$133:$E$368=D764),0)),"n/a")</f>
        <v>208273</v>
      </c>
      <c r="F764" s="77">
        <f t="array" ref="F764">IFERROR(INDEX(DATA!$K$133:$K$368,MATCH(1,(DATA!$D$133:$D$368=B764)*(DATA!$E$133:$E$368=D764),0)),"n/a")</f>
        <v>7.5999999999999998E-2</v>
      </c>
      <c r="G764" s="86">
        <f t="array" ref="G764">IFERROR(INDEX(DATA!$T$133:$T$368,MATCH(1,(DATA!$D$133:$D$368=B764)*(DATA!$E$133:$E$368=D764),0)),"n/a")</f>
        <v>614105</v>
      </c>
      <c r="H764" s="77">
        <f t="array" ref="H764">IFERROR(INDEX(DATA!$U$133:$U$368,MATCH(1,(DATA!$D$133:$D$368=B764)*(DATA!$E$133:$E$368=D764),0)),"n/a")</f>
        <v>-6.6000000000000003E-2</v>
      </c>
      <c r="I764" s="86">
        <f t="array" ref="I764">IFERROR(INDEX(DATA!$AD$133:$AD$368,MATCH(1,(DATA!$D$133:$D$368=B764)*(DATA!$E$133:$E$368=D764),0)),"n/a")</f>
        <v>1221355</v>
      </c>
      <c r="J764" s="77">
        <f t="array" ref="J764">IFERROR(INDEX(DATA!$AE$133:$AE$368,MATCH(1,(DATA!$D$133:$D$368=B764)*(DATA!$E$133:$E$368=D764),0)),"n/a")</f>
        <v>-8.8999999999999996E-2</v>
      </c>
      <c r="K764" s="86">
        <f t="array" ref="K764">IFERROR(INDEX(DATA!$AN$133:$AN$368,MATCH(1,(DATA!$D$133:$D$368=B764)*(DATA!$E$133:$E$368=D764),0)),"n/a")</f>
        <v>2409939</v>
      </c>
      <c r="L764" s="77">
        <f t="array" ref="L764">IFERROR(INDEX(DATA!$AO$133:$AO$368,MATCH(1,(DATA!$D$133:$D$368=B764)*(DATA!$E$133:$E$368=D764),0)),"n/a")</f>
        <v>-0.13200000000000001</v>
      </c>
      <c r="R764" s="66"/>
      <c r="S764" s="66"/>
      <c r="T764" s="66"/>
      <c r="U764" s="66"/>
      <c r="V764" s="66"/>
      <c r="W764" s="66"/>
      <c r="X764" s="66"/>
      <c r="Y764" s="66"/>
    </row>
    <row r="765" spans="1:25" x14ac:dyDescent="0.2">
      <c r="A765" s="75" t="s">
        <v>19</v>
      </c>
      <c r="B765" s="66" t="s">
        <v>11</v>
      </c>
      <c r="C765" s="66" t="s">
        <v>25</v>
      </c>
      <c r="D765" s="66" t="s">
        <v>315</v>
      </c>
      <c r="E765" s="86">
        <f t="array" ref="E765">IFERROR(INDEX(DATA!$J$133:$J$368,MATCH(1,(DATA!$D$133:$D$368=B765)*(DATA!$E$133:$E$368=D765),0)),"n/a")</f>
        <v>227277</v>
      </c>
      <c r="F765" s="77">
        <f t="array" ref="F765">IFERROR(INDEX(DATA!$K$133:$K$368,MATCH(1,(DATA!$D$133:$D$368=B765)*(DATA!$E$133:$E$368=D765),0)),"n/a")</f>
        <v>4.9000000000000002E-2</v>
      </c>
      <c r="G765" s="86">
        <f t="array" ref="G765">IFERROR(INDEX(DATA!$T$133:$T$368,MATCH(1,(DATA!$D$133:$D$368=B765)*(DATA!$E$133:$E$368=D765),0)),"n/a")</f>
        <v>710672</v>
      </c>
      <c r="H765" s="77">
        <f t="array" ref="H765">IFERROR(INDEX(DATA!$U$133:$U$368,MATCH(1,(DATA!$D$133:$D$368=B765)*(DATA!$E$133:$E$368=D765),0)),"n/a")</f>
        <v>8.7999999999999995E-2</v>
      </c>
      <c r="I765" s="86">
        <f t="array" ref="I765">IFERROR(INDEX(DATA!$AD$133:$AD$368,MATCH(1,(DATA!$D$133:$D$368=B765)*(DATA!$E$133:$E$368=D765),0)),"n/a")</f>
        <v>1357957</v>
      </c>
      <c r="J765" s="77">
        <f t="array" ref="J765">IFERROR(INDEX(DATA!$AE$133:$AE$368,MATCH(1,(DATA!$D$133:$D$368=B765)*(DATA!$E$133:$E$368=D765),0)),"n/a")</f>
        <v>0.13600000000000001</v>
      </c>
      <c r="K765" s="86">
        <f t="array" ref="K765">IFERROR(INDEX(DATA!$AN$133:$AN$368,MATCH(1,(DATA!$D$133:$D$368=B765)*(DATA!$E$133:$E$368=D765),0)),"n/a")</f>
        <v>2656097</v>
      </c>
      <c r="L765" s="77">
        <f t="array" ref="L765">IFERROR(INDEX(DATA!$AO$133:$AO$368,MATCH(1,(DATA!$D$133:$D$368=B765)*(DATA!$E$133:$E$368=D765),0)),"n/a")</f>
        <v>0.14899999999999999</v>
      </c>
      <c r="R765" s="66"/>
      <c r="S765" s="66"/>
      <c r="T765" s="66"/>
      <c r="U765" s="66"/>
      <c r="V765" s="66"/>
      <c r="W765" s="66"/>
      <c r="X765" s="66"/>
      <c r="Y765" s="66"/>
    </row>
    <row r="766" spans="1:25" x14ac:dyDescent="0.2">
      <c r="A766" s="75" t="s">
        <v>19</v>
      </c>
      <c r="B766" s="66" t="s">
        <v>11</v>
      </c>
      <c r="C766" s="66" t="s">
        <v>25</v>
      </c>
      <c r="D766" s="66" t="s">
        <v>316</v>
      </c>
      <c r="E766" s="86">
        <f t="array" ref="E766">IFERROR(INDEX(DATA!$J$133:$J$368,MATCH(1,(DATA!$D$133:$D$368=B766)*(DATA!$E$133:$E$368=D766),0)),"n/a")</f>
        <v>187972</v>
      </c>
      <c r="F766" s="77">
        <f t="array" ref="F766">IFERROR(INDEX(DATA!$K$133:$K$368,MATCH(1,(DATA!$D$133:$D$368=B766)*(DATA!$E$133:$E$368=D766),0)),"n/a")</f>
        <v>0.10299999999999999</v>
      </c>
      <c r="G766" s="86">
        <f t="array" ref="G766">IFERROR(INDEX(DATA!$T$133:$T$368,MATCH(1,(DATA!$D$133:$D$368=B766)*(DATA!$E$133:$E$368=D766),0)),"n/a")</f>
        <v>534310</v>
      </c>
      <c r="H766" s="77">
        <f t="array" ref="H766">IFERROR(INDEX(DATA!$U$133:$U$368,MATCH(1,(DATA!$D$133:$D$368=B766)*(DATA!$E$133:$E$368=D766),0)),"n/a")</f>
        <v>0.14199999999999999</v>
      </c>
      <c r="I766" s="86">
        <f t="array" ref="I766">IFERROR(INDEX(DATA!$AD$133:$AD$368,MATCH(1,(DATA!$D$133:$D$368=B766)*(DATA!$E$133:$E$368=D766),0)),"n/a")</f>
        <v>1035363</v>
      </c>
      <c r="J766" s="77">
        <f t="array" ref="J766">IFERROR(INDEX(DATA!$AE$133:$AE$368,MATCH(1,(DATA!$D$133:$D$368=B766)*(DATA!$E$133:$E$368=D766),0)),"n/a")</f>
        <v>0.114</v>
      </c>
      <c r="K766" s="86">
        <f t="array" ref="K766">IFERROR(INDEX(DATA!$AN$133:$AN$368,MATCH(1,(DATA!$D$133:$D$368=B766)*(DATA!$E$133:$E$368=D766),0)),"n/a")</f>
        <v>2112448</v>
      </c>
      <c r="L766" s="77">
        <f t="array" ref="L766">IFERROR(INDEX(DATA!$AO$133:$AO$368,MATCH(1,(DATA!$D$133:$D$368=B766)*(DATA!$E$133:$E$368=D766),0)),"n/a")</f>
        <v>0.153</v>
      </c>
      <c r="R766" s="66"/>
      <c r="S766" s="66"/>
      <c r="T766" s="66"/>
      <c r="U766" s="66"/>
      <c r="V766" s="66"/>
      <c r="W766" s="66"/>
      <c r="X766" s="66"/>
      <c r="Y766" s="66"/>
    </row>
    <row r="767" spans="1:25" x14ac:dyDescent="0.2">
      <c r="A767" s="75" t="s">
        <v>19</v>
      </c>
      <c r="B767" s="66" t="s">
        <v>11</v>
      </c>
      <c r="C767" s="66" t="s">
        <v>25</v>
      </c>
      <c r="D767" s="66" t="s">
        <v>317</v>
      </c>
      <c r="E767" s="86">
        <f t="array" ref="E767">IFERROR(INDEX(DATA!$J$133:$J$368,MATCH(1,(DATA!$D$133:$D$368=B767)*(DATA!$E$133:$E$368=D767),0)),"n/a")</f>
        <v>99441</v>
      </c>
      <c r="F767" s="77">
        <f t="array" ref="F767">IFERROR(INDEX(DATA!$K$133:$K$368,MATCH(1,(DATA!$D$133:$D$368=B767)*(DATA!$E$133:$E$368=D767),0)),"n/a")</f>
        <v>0.28899999999999998</v>
      </c>
      <c r="G767" s="86">
        <f t="array" ref="G767">IFERROR(INDEX(DATA!$T$133:$T$368,MATCH(1,(DATA!$D$133:$D$368=B767)*(DATA!$E$133:$E$368=D767),0)),"n/a")</f>
        <v>282950</v>
      </c>
      <c r="H767" s="77">
        <f t="array" ref="H767">IFERROR(INDEX(DATA!$U$133:$U$368,MATCH(1,(DATA!$D$133:$D$368=B767)*(DATA!$E$133:$E$368=D767),0)),"n/a")</f>
        <v>0.17399999999999999</v>
      </c>
      <c r="I767" s="86">
        <f t="array" ref="I767">IFERROR(INDEX(DATA!$AD$133:$AD$368,MATCH(1,(DATA!$D$133:$D$368=B767)*(DATA!$E$133:$E$368=D767),0)),"n/a")</f>
        <v>518210</v>
      </c>
      <c r="J767" s="77">
        <f t="array" ref="J767">IFERROR(INDEX(DATA!$AE$133:$AE$368,MATCH(1,(DATA!$D$133:$D$368=B767)*(DATA!$E$133:$E$368=D767),0)),"n/a")</f>
        <v>0.16600000000000001</v>
      </c>
      <c r="K767" s="86">
        <f t="array" ref="K767">IFERROR(INDEX(DATA!$AN$133:$AN$368,MATCH(1,(DATA!$D$133:$D$368=B767)*(DATA!$E$133:$E$368=D767),0)),"n/a")</f>
        <v>1004539</v>
      </c>
      <c r="L767" s="77">
        <f t="array" ref="L767">IFERROR(INDEX(DATA!$AO$133:$AO$368,MATCH(1,(DATA!$D$133:$D$368=B767)*(DATA!$E$133:$E$368=D767),0)),"n/a")</f>
        <v>0.124</v>
      </c>
      <c r="R767" s="66"/>
      <c r="S767" s="66"/>
      <c r="T767" s="66"/>
      <c r="U767" s="66"/>
      <c r="V767" s="66"/>
      <c r="W767" s="66"/>
      <c r="X767" s="66"/>
      <c r="Y767" s="66"/>
    </row>
    <row r="768" spans="1:25" x14ac:dyDescent="0.2">
      <c r="A768" s="75" t="s">
        <v>19</v>
      </c>
      <c r="B768" s="66" t="s">
        <v>11</v>
      </c>
      <c r="C768" s="66" t="s">
        <v>25</v>
      </c>
      <c r="D768" s="66" t="s">
        <v>318</v>
      </c>
      <c r="E768" s="86">
        <f t="array" ref="E768">IFERROR(INDEX(DATA!$J$133:$J$368,MATCH(1,(DATA!$D$133:$D$368=B768)*(DATA!$E$133:$E$368=D768),0)),"n/a")</f>
        <v>230153</v>
      </c>
      <c r="F768" s="77">
        <f t="array" ref="F768">IFERROR(INDEX(DATA!$K$133:$K$368,MATCH(1,(DATA!$D$133:$D$368=B768)*(DATA!$E$133:$E$368=D768),0)),"n/a")</f>
        <v>5.0999999999999997E-2</v>
      </c>
      <c r="G768" s="86">
        <f t="array" ref="G768">IFERROR(INDEX(DATA!$T$133:$T$368,MATCH(1,(DATA!$D$133:$D$368=B768)*(DATA!$E$133:$E$368=D768),0)),"n/a")</f>
        <v>690972</v>
      </c>
      <c r="H768" s="77">
        <f t="array" ref="H768">IFERROR(INDEX(DATA!$U$133:$U$368,MATCH(1,(DATA!$D$133:$D$368=B768)*(DATA!$E$133:$E$368=D768),0)),"n/a")</f>
        <v>5.1999999999999998E-2</v>
      </c>
      <c r="I768" s="86">
        <f t="array" ref="I768">IFERROR(INDEX(DATA!$AD$133:$AD$368,MATCH(1,(DATA!$D$133:$D$368=B768)*(DATA!$E$133:$E$368=D768),0)),"n/a")</f>
        <v>1330466</v>
      </c>
      <c r="J768" s="77">
        <f t="array" ref="J768">IFERROR(INDEX(DATA!$AE$133:$AE$368,MATCH(1,(DATA!$D$133:$D$368=B768)*(DATA!$E$133:$E$368=D768),0)),"n/a")</f>
        <v>2.3E-2</v>
      </c>
      <c r="K768" s="86">
        <f t="array" ref="K768">IFERROR(INDEX(DATA!$AN$133:$AN$368,MATCH(1,(DATA!$D$133:$D$368=B768)*(DATA!$E$133:$E$368=D768),0)),"n/a")</f>
        <v>2642331</v>
      </c>
      <c r="L768" s="77">
        <f t="array" ref="L768">IFERROR(INDEX(DATA!$AO$133:$AO$368,MATCH(1,(DATA!$D$133:$D$368=B768)*(DATA!$E$133:$E$368=D768),0)),"n/a")</f>
        <v>7.4999999999999997E-2</v>
      </c>
      <c r="R768" s="66"/>
      <c r="S768" s="66"/>
      <c r="T768" s="66"/>
      <c r="U768" s="66"/>
      <c r="V768" s="66"/>
      <c r="W768" s="66"/>
      <c r="X768" s="66"/>
      <c r="Y768" s="66"/>
    </row>
    <row r="769" spans="1:25" x14ac:dyDescent="0.2">
      <c r="A769" s="75" t="s">
        <v>19</v>
      </c>
      <c r="B769" s="66" t="s">
        <v>11</v>
      </c>
      <c r="C769" s="66" t="s">
        <v>25</v>
      </c>
      <c r="D769" s="66" t="s">
        <v>344</v>
      </c>
      <c r="E769" s="86">
        <f t="array" ref="E769">IFERROR(INDEX(DATA!$J$133:$J$368,MATCH(1,(DATA!$D$133:$D$368=B769)*(DATA!$E$133:$E$368=D769),0)),"n/a")</f>
        <v>67959</v>
      </c>
      <c r="F769" s="77">
        <f t="array" ref="F769">IFERROR(INDEX(DATA!$K$133:$K$368,MATCH(1,(DATA!$D$133:$D$368=B769)*(DATA!$E$133:$E$368=D769),0)),"n/a")</f>
        <v>0.32500000000000001</v>
      </c>
      <c r="G769" s="86">
        <f t="array" ref="G769">IFERROR(INDEX(DATA!$T$133:$T$368,MATCH(1,(DATA!$D$133:$D$368=B769)*(DATA!$E$133:$E$368=D769),0)),"n/a")</f>
        <v>178743</v>
      </c>
      <c r="H769" s="77">
        <f t="array" ref="H769">IFERROR(INDEX(DATA!$U$133:$U$368,MATCH(1,(DATA!$D$133:$D$368=B769)*(DATA!$E$133:$E$368=D769),0)),"n/a")</f>
        <v>0.17499999999999999</v>
      </c>
      <c r="I769" s="86">
        <f t="array" ref="I769">IFERROR(INDEX(DATA!$AD$133:$AD$368,MATCH(1,(DATA!$D$133:$D$368=B769)*(DATA!$E$133:$E$368=D769),0)),"n/a")</f>
        <v>347508</v>
      </c>
      <c r="J769" s="77">
        <f t="array" ref="J769">IFERROR(INDEX(DATA!$AE$133:$AE$368,MATCH(1,(DATA!$D$133:$D$368=B769)*(DATA!$E$133:$E$368=D769),0)),"n/a")</f>
        <v>0.14199999999999999</v>
      </c>
      <c r="K769" s="86">
        <f t="array" ref="K769">IFERROR(INDEX(DATA!$AN$133:$AN$368,MATCH(1,(DATA!$D$133:$D$368=B769)*(DATA!$E$133:$E$368=D769),0)),"n/a")</f>
        <v>699172</v>
      </c>
      <c r="L769" s="77">
        <f t="array" ref="L769">IFERROR(INDEX(DATA!$AO$133:$AO$368,MATCH(1,(DATA!$D$133:$D$368=B769)*(DATA!$E$133:$E$368=D769),0)),"n/a")</f>
        <v>0.121</v>
      </c>
      <c r="R769" s="66"/>
      <c r="S769" s="66"/>
      <c r="T769" s="66"/>
      <c r="U769" s="66"/>
      <c r="V769" s="66"/>
      <c r="W769" s="66"/>
      <c r="X769" s="66"/>
      <c r="Y769" s="66"/>
    </row>
    <row r="770" spans="1:25" x14ac:dyDescent="0.2">
      <c r="A770" s="75" t="s">
        <v>19</v>
      </c>
      <c r="B770" s="66" t="s">
        <v>11</v>
      </c>
      <c r="C770" s="66" t="s">
        <v>25</v>
      </c>
      <c r="D770" s="66" t="s">
        <v>345</v>
      </c>
      <c r="E770" s="86">
        <f t="array" ref="E770">IFERROR(INDEX(DATA!$J$133:$J$368,MATCH(1,(DATA!$D$133:$D$368=B770)*(DATA!$E$133:$E$368=D770),0)),"n/a")</f>
        <v>126154</v>
      </c>
      <c r="F770" s="77">
        <f t="array" ref="F770">IFERROR(INDEX(DATA!$K$133:$K$368,MATCH(1,(DATA!$D$133:$D$368=B770)*(DATA!$E$133:$E$368=D770),0)),"n/a")</f>
        <v>0.23799999999999999</v>
      </c>
      <c r="G770" s="86">
        <f t="array" ref="G770">IFERROR(INDEX(DATA!$T$133:$T$368,MATCH(1,(DATA!$D$133:$D$368=B770)*(DATA!$E$133:$E$368=D770),0)),"n/a")</f>
        <v>363353</v>
      </c>
      <c r="H770" s="77">
        <f t="array" ref="H770">IFERROR(INDEX(DATA!$U$133:$U$368,MATCH(1,(DATA!$D$133:$D$368=B770)*(DATA!$E$133:$E$368=D770),0)),"n/a")</f>
        <v>0.159</v>
      </c>
      <c r="I770" s="86">
        <f t="array" ref="I770">IFERROR(INDEX(DATA!$AD$133:$AD$368,MATCH(1,(DATA!$D$133:$D$368=B770)*(DATA!$E$133:$E$368=D770),0)),"n/a")</f>
        <v>678862</v>
      </c>
      <c r="J770" s="77">
        <f t="array" ref="J770">IFERROR(INDEX(DATA!$AE$133:$AE$368,MATCH(1,(DATA!$D$133:$D$368=B770)*(DATA!$E$133:$E$368=D770),0)),"n/a")</f>
        <v>0.10100000000000001</v>
      </c>
      <c r="K770" s="86">
        <f t="array" ref="K770">IFERROR(INDEX(DATA!$AN$133:$AN$368,MATCH(1,(DATA!$D$133:$D$368=B770)*(DATA!$E$133:$E$368=D770),0)),"n/a")</f>
        <v>1322651</v>
      </c>
      <c r="L770" s="77">
        <f t="array" ref="L770">IFERROR(INDEX(DATA!$AO$133:$AO$368,MATCH(1,(DATA!$D$133:$D$368=B770)*(DATA!$E$133:$E$368=D770),0)),"n/a")</f>
        <v>8.1000000000000003E-2</v>
      </c>
      <c r="R770" s="66"/>
      <c r="S770" s="66"/>
      <c r="T770" s="66"/>
      <c r="U770" s="66"/>
      <c r="V770" s="66"/>
      <c r="W770" s="66"/>
      <c r="X770" s="66"/>
      <c r="Y770" s="66"/>
    </row>
    <row r="771" spans="1:25" x14ac:dyDescent="0.2">
      <c r="A771" s="75"/>
      <c r="E771" s="80"/>
      <c r="F771" s="77"/>
      <c r="G771" s="81"/>
      <c r="H771" s="77"/>
      <c r="I771" s="81"/>
      <c r="J771" s="82"/>
      <c r="K771" s="81"/>
      <c r="L771" s="77"/>
      <c r="R771" s="66"/>
      <c r="S771" s="66"/>
      <c r="T771" s="66"/>
      <c r="U771" s="66"/>
      <c r="V771" s="66"/>
      <c r="W771" s="66"/>
      <c r="X771" s="66"/>
      <c r="Y771" s="66"/>
    </row>
    <row r="772" spans="1:25" x14ac:dyDescent="0.2">
      <c r="A772" s="75" t="s">
        <v>19</v>
      </c>
      <c r="B772" s="66" t="s">
        <v>11</v>
      </c>
      <c r="C772" s="66" t="s">
        <v>10</v>
      </c>
      <c r="D772" s="66" t="s">
        <v>271</v>
      </c>
      <c r="E772" s="87">
        <f t="array" ref="E772">IFERROR(INDEX(DATA!$L$133:$L$368,MATCH(1,(DATA!$D$133:$D$368=B772)*(DATA!$E$133:$E$368=D772),0)),"n/a")</f>
        <v>4.7699999999999996</v>
      </c>
      <c r="F772" s="77">
        <f t="array" ref="F772">IFERROR(INDEX(DATA!$M$133:$M$368,MATCH(1,(DATA!$D$133:$D$368=B772)*(DATA!$E$133:$E$368=D772),0)),"n/a")</f>
        <v>2.1999999999999999E-2</v>
      </c>
      <c r="G772" s="87">
        <f t="array" ref="G772">IFERROR(INDEX(DATA!$V$133:$V$368,MATCH(1,(DATA!$D$133:$D$368=B772)*(DATA!$E$133:$E$368=D772),0)),"n/a")</f>
        <v>4.63</v>
      </c>
      <c r="H772" s="77">
        <f t="array" ref="H772">IFERROR(INDEX(DATA!$W$133:$W$368,MATCH(1,(DATA!$D$133:$D$368=B772)*(DATA!$E$133:$E$368=D772),0)),"n/a")</f>
        <v>-4.1000000000000002E-2</v>
      </c>
      <c r="I772" s="87">
        <f t="array" ref="I772">IFERROR(INDEX(DATA!$AF$133:$AF$368,MATCH(1,(DATA!$D$133:$D$368=B772)*(DATA!$E$133:$E$368=D772),0)),"n/a")</f>
        <v>4.54</v>
      </c>
      <c r="J772" s="77">
        <f t="array" ref="J772">IFERROR(INDEX(DATA!$AG$133:$AG$368,MATCH(1,(DATA!$D$133:$D$368=B772)*(DATA!$E$133:$E$368=D772),0)),"n/a")</f>
        <v>-4.8000000000000001E-2</v>
      </c>
      <c r="K772" s="87">
        <f t="array" ref="K772">IFERROR(INDEX(DATA!$AP$133:$AP$368,MATCH(1,(DATA!$D$133:$D$368=B772)*(DATA!$E$133:$E$368=D772),0)),"n/a")</f>
        <v>4.55</v>
      </c>
      <c r="L772" s="77">
        <f t="array" ref="L772">IFERROR(INDEX(DATA!$AQ$133:$AQ$368,MATCH(1,(DATA!$D$133:$D$368=B772)*(DATA!$E$133:$E$368=D772),0)),"n/a")</f>
        <v>-0.05</v>
      </c>
      <c r="R772" s="66"/>
      <c r="S772" s="66"/>
      <c r="T772" s="66"/>
      <c r="U772" s="66"/>
      <c r="V772" s="66"/>
      <c r="W772" s="66"/>
      <c r="X772" s="66"/>
      <c r="Y772" s="66"/>
    </row>
    <row r="773" spans="1:25" x14ac:dyDescent="0.2">
      <c r="A773" s="75" t="s">
        <v>19</v>
      </c>
      <c r="B773" s="66" t="s">
        <v>11</v>
      </c>
      <c r="C773" s="66" t="s">
        <v>10</v>
      </c>
      <c r="D773" s="66" t="s">
        <v>272</v>
      </c>
      <c r="E773" s="87">
        <f t="array" ref="E773">IFERROR(INDEX(DATA!$L$133:$L$368,MATCH(1,(DATA!$D$133:$D$368=B773)*(DATA!$E$133:$E$368=D773),0)),"n/a")</f>
        <v>4.68</v>
      </c>
      <c r="F773" s="77">
        <f t="array" ref="F773">IFERROR(INDEX(DATA!$M$133:$M$368,MATCH(1,(DATA!$D$133:$D$368=B773)*(DATA!$E$133:$E$368=D773),0)),"n/a")</f>
        <v>-8.0000000000000002E-3</v>
      </c>
      <c r="G773" s="87">
        <f t="array" ref="G773">IFERROR(INDEX(DATA!$V$133:$V$368,MATCH(1,(DATA!$D$133:$D$368=B773)*(DATA!$E$133:$E$368=D773),0)),"n/a")</f>
        <v>4.6900000000000004</v>
      </c>
      <c r="H773" s="77">
        <f t="array" ref="H773">IFERROR(INDEX(DATA!$W$133:$W$368,MATCH(1,(DATA!$D$133:$D$368=B773)*(DATA!$E$133:$E$368=D773),0)),"n/a")</f>
        <v>-7.0000000000000001E-3</v>
      </c>
      <c r="I773" s="87">
        <f t="array" ref="I773">IFERROR(INDEX(DATA!$AF$133:$AF$368,MATCH(1,(DATA!$D$133:$D$368=B773)*(DATA!$E$133:$E$368=D773),0)),"n/a")</f>
        <v>4.74</v>
      </c>
      <c r="J773" s="77">
        <f t="array" ref="J773">IFERROR(INDEX(DATA!$AG$133:$AG$368,MATCH(1,(DATA!$D$133:$D$368=B773)*(DATA!$E$133:$E$368=D773),0)),"n/a")</f>
        <v>4.0000000000000001E-3</v>
      </c>
      <c r="K773" s="87">
        <f t="array" ref="K773">IFERROR(INDEX(DATA!$AP$133:$AP$368,MATCH(1,(DATA!$D$133:$D$368=B773)*(DATA!$E$133:$E$368=D773),0)),"n/a")</f>
        <v>4.78</v>
      </c>
      <c r="L773" s="77">
        <f t="array" ref="L773">IFERROR(INDEX(DATA!$AQ$133:$AQ$368,MATCH(1,(DATA!$D$133:$D$368=B773)*(DATA!$E$133:$E$368=D773),0)),"n/a")</f>
        <v>0</v>
      </c>
      <c r="R773" s="66"/>
      <c r="S773" s="66"/>
      <c r="T773" s="66"/>
      <c r="U773" s="66"/>
      <c r="V773" s="66"/>
      <c r="W773" s="66"/>
      <c r="X773" s="66"/>
      <c r="Y773" s="66"/>
    </row>
    <row r="774" spans="1:25" x14ac:dyDescent="0.2">
      <c r="A774" s="75" t="s">
        <v>19</v>
      </c>
      <c r="B774" s="66" t="s">
        <v>11</v>
      </c>
      <c r="C774" s="66" t="s">
        <v>10</v>
      </c>
      <c r="D774" s="66" t="s">
        <v>273</v>
      </c>
      <c r="E774" s="87">
        <f t="array" ref="E774">IFERROR(INDEX(DATA!$L$133:$L$368,MATCH(1,(DATA!$D$133:$D$368=B774)*(DATA!$E$133:$E$368=D774),0)),"n/a")</f>
        <v>4.51</v>
      </c>
      <c r="F774" s="77">
        <f t="array" ref="F774">IFERROR(INDEX(DATA!$M$133:$M$368,MATCH(1,(DATA!$D$133:$D$368=B774)*(DATA!$E$133:$E$368=D774),0)),"n/a")</f>
        <v>-6.0000000000000001E-3</v>
      </c>
      <c r="G774" s="87">
        <f t="array" ref="G774">IFERROR(INDEX(DATA!$V$133:$V$368,MATCH(1,(DATA!$D$133:$D$368=B774)*(DATA!$E$133:$E$368=D774),0)),"n/a")</f>
        <v>4.5</v>
      </c>
      <c r="H774" s="77">
        <f t="array" ref="H774">IFERROR(INDEX(DATA!$W$133:$W$368,MATCH(1,(DATA!$D$133:$D$368=B774)*(DATA!$E$133:$E$368=D774),0)),"n/a")</f>
        <v>2.4E-2</v>
      </c>
      <c r="I774" s="87">
        <f t="array" ref="I774">IFERROR(INDEX(DATA!$AF$133:$AF$368,MATCH(1,(DATA!$D$133:$D$368=B774)*(DATA!$E$133:$E$368=D774),0)),"n/a")</f>
        <v>4.53</v>
      </c>
      <c r="J774" s="77">
        <f t="array" ref="J774">IFERROR(INDEX(DATA!$AG$133:$AG$368,MATCH(1,(DATA!$D$133:$D$368=B774)*(DATA!$E$133:$E$368=D774),0)),"n/a")</f>
        <v>2.7E-2</v>
      </c>
      <c r="K774" s="87">
        <f t="array" ref="K774">IFERROR(INDEX(DATA!$AP$133:$AP$368,MATCH(1,(DATA!$D$133:$D$368=B774)*(DATA!$E$133:$E$368=D774),0)),"n/a")</f>
        <v>4.59</v>
      </c>
      <c r="L774" s="77">
        <f t="array" ref="L774">IFERROR(INDEX(DATA!$AQ$133:$AQ$368,MATCH(1,(DATA!$D$133:$D$368=B774)*(DATA!$E$133:$E$368=D774),0)),"n/a")</f>
        <v>2.5000000000000001E-2</v>
      </c>
      <c r="R774" s="66"/>
      <c r="S774" s="66"/>
      <c r="T774" s="66"/>
      <c r="U774" s="66"/>
      <c r="V774" s="66"/>
      <c r="W774" s="66"/>
      <c r="X774" s="66"/>
      <c r="Y774" s="66"/>
    </row>
    <row r="775" spans="1:25" x14ac:dyDescent="0.2">
      <c r="A775" s="75" t="s">
        <v>19</v>
      </c>
      <c r="B775" s="66" t="s">
        <v>11</v>
      </c>
      <c r="C775" s="66" t="s">
        <v>10</v>
      </c>
      <c r="D775" s="66" t="s">
        <v>274</v>
      </c>
      <c r="E775" s="87">
        <f t="array" ref="E775">IFERROR(INDEX(DATA!$L$133:$L$368,MATCH(1,(DATA!$D$133:$D$368=B775)*(DATA!$E$133:$E$368=D775),0)),"n/a")</f>
        <v>4.53</v>
      </c>
      <c r="F775" s="77">
        <f t="array" ref="F775">IFERROR(INDEX(DATA!$M$133:$M$368,MATCH(1,(DATA!$D$133:$D$368=B775)*(DATA!$E$133:$E$368=D775),0)),"n/a")</f>
        <v>-1.9E-2</v>
      </c>
      <c r="G775" s="87">
        <f t="array" ref="G775">IFERROR(INDEX(DATA!$V$133:$V$368,MATCH(1,(DATA!$D$133:$D$368=B775)*(DATA!$E$133:$E$368=D775),0)),"n/a")</f>
        <v>4.5199999999999996</v>
      </c>
      <c r="H775" s="77">
        <f t="array" ref="H775">IFERROR(INDEX(DATA!$W$133:$W$368,MATCH(1,(DATA!$D$133:$D$368=B775)*(DATA!$E$133:$E$368=D775),0)),"n/a")</f>
        <v>-1.7999999999999999E-2</v>
      </c>
      <c r="I775" s="87">
        <f t="array" ref="I775">IFERROR(INDEX(DATA!$AF$133:$AF$368,MATCH(1,(DATA!$D$133:$D$368=B775)*(DATA!$E$133:$E$368=D775),0)),"n/a")</f>
        <v>4.53</v>
      </c>
      <c r="J775" s="77">
        <f t="array" ref="J775">IFERROR(INDEX(DATA!$AG$133:$AG$368,MATCH(1,(DATA!$D$133:$D$368=B775)*(DATA!$E$133:$E$368=D775),0)),"n/a")</f>
        <v>-2.4E-2</v>
      </c>
      <c r="K775" s="87">
        <f t="array" ref="K775">IFERROR(INDEX(DATA!$AP$133:$AP$368,MATCH(1,(DATA!$D$133:$D$368=B775)*(DATA!$E$133:$E$368=D775),0)),"n/a")</f>
        <v>4.55</v>
      </c>
      <c r="L775" s="77">
        <f t="array" ref="L775">IFERROR(INDEX(DATA!$AQ$133:$AQ$368,MATCH(1,(DATA!$D$133:$D$368=B775)*(DATA!$E$133:$E$368=D775),0)),"n/a")</f>
        <v>-4.4999999999999998E-2</v>
      </c>
      <c r="R775" s="66"/>
      <c r="S775" s="66"/>
      <c r="T775" s="66"/>
      <c r="U775" s="66"/>
      <c r="V775" s="66"/>
      <c r="W775" s="66"/>
      <c r="X775" s="66"/>
      <c r="Y775" s="66"/>
    </row>
    <row r="776" spans="1:25" x14ac:dyDescent="0.2">
      <c r="A776" s="75" t="s">
        <v>19</v>
      </c>
      <c r="B776" s="66" t="s">
        <v>11</v>
      </c>
      <c r="C776" s="66" t="s">
        <v>10</v>
      </c>
      <c r="D776" s="66" t="s">
        <v>275</v>
      </c>
      <c r="E776" s="87">
        <f t="array" ref="E776">IFERROR(INDEX(DATA!$L$133:$L$368,MATCH(1,(DATA!$D$133:$D$368=B776)*(DATA!$E$133:$E$368=D776),0)),"n/a")</f>
        <v>3.98</v>
      </c>
      <c r="F776" s="77">
        <f t="array" ref="F776">IFERROR(INDEX(DATA!$M$133:$M$368,MATCH(1,(DATA!$D$133:$D$368=B776)*(DATA!$E$133:$E$368=D776),0)),"n/a")</f>
        <v>5.0000000000000001E-3</v>
      </c>
      <c r="G776" s="87">
        <f t="array" ref="G776">IFERROR(INDEX(DATA!$V$133:$V$368,MATCH(1,(DATA!$D$133:$D$368=B776)*(DATA!$E$133:$E$368=D776),0)),"n/a")</f>
        <v>3.86</v>
      </c>
      <c r="H776" s="77">
        <f t="array" ref="H776">IFERROR(INDEX(DATA!$W$133:$W$368,MATCH(1,(DATA!$D$133:$D$368=B776)*(DATA!$E$133:$E$368=D776),0)),"n/a")</f>
        <v>-2.5999999999999999E-2</v>
      </c>
      <c r="I776" s="87">
        <f t="array" ref="I776">IFERROR(INDEX(DATA!$AF$133:$AF$368,MATCH(1,(DATA!$D$133:$D$368=B776)*(DATA!$E$133:$E$368=D776),0)),"n/a")</f>
        <v>3.92</v>
      </c>
      <c r="J776" s="77">
        <f t="array" ref="J776">IFERROR(INDEX(DATA!$AG$133:$AG$368,MATCH(1,(DATA!$D$133:$D$368=B776)*(DATA!$E$133:$E$368=D776),0)),"n/a")</f>
        <v>-3.5999999999999997E-2</v>
      </c>
      <c r="K776" s="87">
        <f t="array" ref="K776">IFERROR(INDEX(DATA!$AP$133:$AP$368,MATCH(1,(DATA!$D$133:$D$368=B776)*(DATA!$E$133:$E$368=D776),0)),"n/a")</f>
        <v>4.0199999999999996</v>
      </c>
      <c r="L776" s="77">
        <f t="array" ref="L776">IFERROR(INDEX(DATA!$AQ$133:$AQ$368,MATCH(1,(DATA!$D$133:$D$368=B776)*(DATA!$E$133:$E$368=D776),0)),"n/a")</f>
        <v>-3.2000000000000001E-2</v>
      </c>
      <c r="R776" s="66"/>
      <c r="S776" s="66"/>
      <c r="T776" s="66"/>
      <c r="U776" s="66"/>
      <c r="V776" s="66"/>
      <c r="W776" s="66"/>
      <c r="X776" s="66"/>
      <c r="Y776" s="66"/>
    </row>
    <row r="777" spans="1:25" x14ac:dyDescent="0.2">
      <c r="A777" s="75" t="s">
        <v>19</v>
      </c>
      <c r="B777" s="66" t="s">
        <v>11</v>
      </c>
      <c r="C777" s="66" t="s">
        <v>10</v>
      </c>
      <c r="D777" s="66" t="s">
        <v>276</v>
      </c>
      <c r="E777" s="87">
        <f t="array" ref="E777">IFERROR(INDEX(DATA!$L$133:$L$368,MATCH(1,(DATA!$D$133:$D$368=B777)*(DATA!$E$133:$E$368=D777),0)),"n/a")</f>
        <v>4.3</v>
      </c>
      <c r="F777" s="77">
        <f t="array" ref="F777">IFERROR(INDEX(DATA!$M$133:$M$368,MATCH(1,(DATA!$D$133:$D$368=B777)*(DATA!$E$133:$E$368=D777),0)),"n/a")</f>
        <v>0</v>
      </c>
      <c r="G777" s="87">
        <f t="array" ref="G777">IFERROR(INDEX(DATA!$V$133:$V$368,MATCH(1,(DATA!$D$133:$D$368=B777)*(DATA!$E$133:$E$368=D777),0)),"n/a")</f>
        <v>4.29</v>
      </c>
      <c r="H777" s="77">
        <f t="array" ref="H777">IFERROR(INDEX(DATA!$W$133:$W$368,MATCH(1,(DATA!$D$133:$D$368=B777)*(DATA!$E$133:$E$368=D777),0)),"n/a")</f>
        <v>6.0000000000000001E-3</v>
      </c>
      <c r="I777" s="87">
        <f t="array" ref="I777">IFERROR(INDEX(DATA!$AF$133:$AF$368,MATCH(1,(DATA!$D$133:$D$368=B777)*(DATA!$E$133:$E$368=D777),0)),"n/a")</f>
        <v>4.34</v>
      </c>
      <c r="J777" s="77">
        <f t="array" ref="J777">IFERROR(INDEX(DATA!$AG$133:$AG$368,MATCH(1,(DATA!$D$133:$D$368=B777)*(DATA!$E$133:$E$368=D777),0)),"n/a")</f>
        <v>6.0000000000000001E-3</v>
      </c>
      <c r="K777" s="87">
        <f t="array" ref="K777">IFERROR(INDEX(DATA!$AP$133:$AP$368,MATCH(1,(DATA!$D$133:$D$368=B777)*(DATA!$E$133:$E$368=D777),0)),"n/a")</f>
        <v>4.4000000000000004</v>
      </c>
      <c r="L777" s="77">
        <f t="array" ref="L777">IFERROR(INDEX(DATA!$AQ$133:$AQ$368,MATCH(1,(DATA!$D$133:$D$368=B777)*(DATA!$E$133:$E$368=D777),0)),"n/a")</f>
        <v>1.7000000000000001E-2</v>
      </c>
      <c r="R777" s="66"/>
      <c r="S777" s="66"/>
      <c r="T777" s="66"/>
      <c r="U777" s="66"/>
      <c r="V777" s="66"/>
      <c r="W777" s="66"/>
      <c r="X777" s="66"/>
      <c r="Y777" s="66"/>
    </row>
    <row r="778" spans="1:25" x14ac:dyDescent="0.2">
      <c r="A778" s="75" t="s">
        <v>19</v>
      </c>
      <c r="B778" s="66" t="s">
        <v>11</v>
      </c>
      <c r="C778" s="66" t="s">
        <v>10</v>
      </c>
      <c r="D778" s="66" t="s">
        <v>277</v>
      </c>
      <c r="E778" s="87">
        <f t="array" ref="E778">IFERROR(INDEX(DATA!$L$133:$L$368,MATCH(1,(DATA!$D$133:$D$368=B778)*(DATA!$E$133:$E$368=D778),0)),"n/a")</f>
        <v>4.74</v>
      </c>
      <c r="F778" s="77">
        <f t="array" ref="F778">IFERROR(INDEX(DATA!$M$133:$M$368,MATCH(1,(DATA!$D$133:$D$368=B778)*(DATA!$E$133:$E$368=D778),0)),"n/a")</f>
        <v>-5.1999999999999998E-2</v>
      </c>
      <c r="G778" s="87">
        <f t="array" ref="G778">IFERROR(INDEX(DATA!$V$133:$V$368,MATCH(1,(DATA!$D$133:$D$368=B778)*(DATA!$E$133:$E$368=D778),0)),"n/a")</f>
        <v>4.7300000000000004</v>
      </c>
      <c r="H778" s="77">
        <f t="array" ref="H778">IFERROR(INDEX(DATA!$W$133:$W$368,MATCH(1,(DATA!$D$133:$D$368=B778)*(DATA!$E$133:$E$368=D778),0)),"n/a")</f>
        <v>-6.6000000000000003E-2</v>
      </c>
      <c r="I778" s="87">
        <f t="array" ref="I778">IFERROR(INDEX(DATA!$AF$133:$AF$368,MATCH(1,(DATA!$D$133:$D$368=B778)*(DATA!$E$133:$E$368=D778),0)),"n/a")</f>
        <v>4.8</v>
      </c>
      <c r="J778" s="77">
        <f t="array" ref="J778">IFERROR(INDEX(DATA!$AG$133:$AG$368,MATCH(1,(DATA!$D$133:$D$368=B778)*(DATA!$E$133:$E$368=D778),0)),"n/a")</f>
        <v>-6.2E-2</v>
      </c>
      <c r="K778" s="87">
        <f t="array" ref="K778">IFERROR(INDEX(DATA!$AP$133:$AP$368,MATCH(1,(DATA!$D$133:$D$368=B778)*(DATA!$E$133:$E$368=D778),0)),"n/a")</f>
        <v>4.93</v>
      </c>
      <c r="L778" s="77">
        <f t="array" ref="L778">IFERROR(INDEX(DATA!$AQ$133:$AQ$368,MATCH(1,(DATA!$D$133:$D$368=B778)*(DATA!$E$133:$E$368=D778),0)),"n/a")</f>
        <v>-5.0999999999999997E-2</v>
      </c>
      <c r="R778" s="66"/>
      <c r="S778" s="66"/>
      <c r="T778" s="66"/>
      <c r="U778" s="66"/>
      <c r="V778" s="66"/>
      <c r="W778" s="66"/>
      <c r="X778" s="66"/>
      <c r="Y778" s="66"/>
    </row>
    <row r="779" spans="1:25" x14ac:dyDescent="0.2">
      <c r="A779" s="75" t="s">
        <v>19</v>
      </c>
      <c r="B779" s="66" t="s">
        <v>11</v>
      </c>
      <c r="C779" s="66" t="s">
        <v>10</v>
      </c>
      <c r="D779" s="66" t="s">
        <v>278</v>
      </c>
      <c r="E779" s="87">
        <f t="array" ref="E779">IFERROR(INDEX(DATA!$L$133:$L$368,MATCH(1,(DATA!$D$133:$D$368=B779)*(DATA!$E$133:$E$368=D779),0)),"n/a")</f>
        <v>4.6399999999999997</v>
      </c>
      <c r="F779" s="77">
        <f t="array" ref="F779">IFERROR(INDEX(DATA!$M$133:$M$368,MATCH(1,(DATA!$D$133:$D$368=B779)*(DATA!$E$133:$E$368=D779),0)),"n/a")</f>
        <v>-0.02</v>
      </c>
      <c r="G779" s="87">
        <f t="array" ref="G779">IFERROR(INDEX(DATA!$V$133:$V$368,MATCH(1,(DATA!$D$133:$D$368=B779)*(DATA!$E$133:$E$368=D779),0)),"n/a")</f>
        <v>4.67</v>
      </c>
      <c r="H779" s="77">
        <f t="array" ref="H779">IFERROR(INDEX(DATA!$W$133:$W$368,MATCH(1,(DATA!$D$133:$D$368=B779)*(DATA!$E$133:$E$368=D779),0)),"n/a")</f>
        <v>-1.4999999999999999E-2</v>
      </c>
      <c r="I779" s="87">
        <f t="array" ref="I779">IFERROR(INDEX(DATA!$AF$133:$AF$368,MATCH(1,(DATA!$D$133:$D$368=B779)*(DATA!$E$133:$E$368=D779),0)),"n/a")</f>
        <v>4.72</v>
      </c>
      <c r="J779" s="77">
        <f t="array" ref="J779">IFERROR(INDEX(DATA!$AG$133:$AG$368,MATCH(1,(DATA!$D$133:$D$368=B779)*(DATA!$E$133:$E$368=D779),0)),"n/a")</f>
        <v>7.0000000000000001E-3</v>
      </c>
      <c r="K779" s="87">
        <f t="array" ref="K779">IFERROR(INDEX(DATA!$AP$133:$AP$368,MATCH(1,(DATA!$D$133:$D$368=B779)*(DATA!$E$133:$E$368=D779),0)),"n/a")</f>
        <v>4.8099999999999996</v>
      </c>
      <c r="L779" s="77">
        <f t="array" ref="L779">IFERROR(INDEX(DATA!$AQ$133:$AQ$368,MATCH(1,(DATA!$D$133:$D$368=B779)*(DATA!$E$133:$E$368=D779),0)),"n/a")</f>
        <v>1.9E-2</v>
      </c>
      <c r="R779" s="66"/>
      <c r="S779" s="66"/>
      <c r="T779" s="66"/>
      <c r="U779" s="66"/>
      <c r="V779" s="66"/>
      <c r="W779" s="66"/>
      <c r="X779" s="66"/>
      <c r="Y779" s="66"/>
    </row>
    <row r="780" spans="1:25" x14ac:dyDescent="0.2">
      <c r="A780" s="75" t="s">
        <v>19</v>
      </c>
      <c r="B780" s="66" t="s">
        <v>11</v>
      </c>
      <c r="C780" s="66" t="s">
        <v>10</v>
      </c>
      <c r="D780" s="66" t="s">
        <v>279</v>
      </c>
      <c r="E780" s="87">
        <f t="array" ref="E780">IFERROR(INDEX(DATA!$L$133:$L$368,MATCH(1,(DATA!$D$133:$D$368=B780)*(DATA!$E$133:$E$368=D780),0)),"n/a")</f>
        <v>4.16</v>
      </c>
      <c r="F780" s="77">
        <f t="array" ref="F780">IFERROR(INDEX(DATA!$M$133:$M$368,MATCH(1,(DATA!$D$133:$D$368=B780)*(DATA!$E$133:$E$368=D780),0)),"n/a")</f>
        <v>-3.3000000000000002E-2</v>
      </c>
      <c r="G780" s="87">
        <f t="array" ref="G780">IFERROR(INDEX(DATA!$V$133:$V$368,MATCH(1,(DATA!$D$133:$D$368=B780)*(DATA!$E$133:$E$368=D780),0)),"n/a")</f>
        <v>4.3</v>
      </c>
      <c r="H780" s="77">
        <f t="array" ref="H780">IFERROR(INDEX(DATA!$W$133:$W$368,MATCH(1,(DATA!$D$133:$D$368=B780)*(DATA!$E$133:$E$368=D780),0)),"n/a")</f>
        <v>0.01</v>
      </c>
      <c r="I780" s="87">
        <f t="array" ref="I780">IFERROR(INDEX(DATA!$AF$133:$AF$368,MATCH(1,(DATA!$D$133:$D$368=B780)*(DATA!$E$133:$E$368=D780),0)),"n/a")</f>
        <v>4.3</v>
      </c>
      <c r="J780" s="77">
        <f t="array" ref="J780">IFERROR(INDEX(DATA!$AG$133:$AG$368,MATCH(1,(DATA!$D$133:$D$368=B780)*(DATA!$E$133:$E$368=D780),0)),"n/a")</f>
        <v>4.7E-2</v>
      </c>
      <c r="K780" s="87">
        <f t="array" ref="K780">IFERROR(INDEX(DATA!$AP$133:$AP$368,MATCH(1,(DATA!$D$133:$D$368=B780)*(DATA!$E$133:$E$368=D780),0)),"n/a")</f>
        <v>4.26</v>
      </c>
      <c r="L780" s="77">
        <f t="array" ref="L780">IFERROR(INDEX(DATA!$AQ$133:$AQ$368,MATCH(1,(DATA!$D$133:$D$368=B780)*(DATA!$E$133:$E$368=D780),0)),"n/a")</f>
        <v>6.0999999999999999E-2</v>
      </c>
      <c r="R780" s="66"/>
      <c r="S780" s="66"/>
      <c r="T780" s="66"/>
      <c r="U780" s="66"/>
      <c r="V780" s="66"/>
      <c r="W780" s="66"/>
      <c r="X780" s="66"/>
      <c r="Y780" s="66"/>
    </row>
    <row r="781" spans="1:25" x14ac:dyDescent="0.2">
      <c r="A781" s="75" t="s">
        <v>19</v>
      </c>
      <c r="B781" s="66" t="s">
        <v>11</v>
      </c>
      <c r="C781" s="66" t="s">
        <v>10</v>
      </c>
      <c r="D781" s="66" t="s">
        <v>280</v>
      </c>
      <c r="E781" s="87">
        <f t="array" ref="E781">IFERROR(INDEX(DATA!$L$133:$L$368,MATCH(1,(DATA!$D$133:$D$368=B781)*(DATA!$E$133:$E$368=D781),0)),"n/a")</f>
        <v>4.99</v>
      </c>
      <c r="F781" s="77">
        <f t="array" ref="F781">IFERROR(INDEX(DATA!$M$133:$M$368,MATCH(1,(DATA!$D$133:$D$368=B781)*(DATA!$E$133:$E$368=D781),0)),"n/a")</f>
        <v>-1.6E-2</v>
      </c>
      <c r="G781" s="87">
        <f t="array" ref="G781">IFERROR(INDEX(DATA!$V$133:$V$368,MATCH(1,(DATA!$D$133:$D$368=B781)*(DATA!$E$133:$E$368=D781),0)),"n/a")</f>
        <v>5.16</v>
      </c>
      <c r="H781" s="77">
        <f t="array" ref="H781">IFERROR(INDEX(DATA!$W$133:$W$368,MATCH(1,(DATA!$D$133:$D$368=B781)*(DATA!$E$133:$E$368=D781),0)),"n/a")</f>
        <v>-4.1000000000000002E-2</v>
      </c>
      <c r="I781" s="87">
        <f t="array" ref="I781">IFERROR(INDEX(DATA!$AF$133:$AF$368,MATCH(1,(DATA!$D$133:$D$368=B781)*(DATA!$E$133:$E$368=D781),0)),"n/a")</f>
        <v>5.33</v>
      </c>
      <c r="J781" s="77">
        <f t="array" ref="J781">IFERROR(INDEX(DATA!$AG$133:$AG$368,MATCH(1,(DATA!$D$133:$D$368=B781)*(DATA!$E$133:$E$368=D781),0)),"n/a")</f>
        <v>-3.1E-2</v>
      </c>
      <c r="K781" s="87">
        <f t="array" ref="K781">IFERROR(INDEX(DATA!$AP$133:$AP$368,MATCH(1,(DATA!$D$133:$D$368=B781)*(DATA!$E$133:$E$368=D781),0)),"n/a")</f>
        <v>5.41</v>
      </c>
      <c r="L781" s="77">
        <f t="array" ref="L781">IFERROR(INDEX(DATA!$AQ$133:$AQ$368,MATCH(1,(DATA!$D$133:$D$368=B781)*(DATA!$E$133:$E$368=D781),0)),"n/a")</f>
        <v>-3.4000000000000002E-2</v>
      </c>
      <c r="R781" s="66"/>
      <c r="S781" s="66"/>
      <c r="T781" s="66"/>
      <c r="U781" s="66"/>
      <c r="V781" s="66"/>
      <c r="W781" s="66"/>
      <c r="X781" s="66"/>
      <c r="Y781" s="66"/>
    </row>
    <row r="782" spans="1:25" x14ac:dyDescent="0.2">
      <c r="A782" s="75" t="s">
        <v>19</v>
      </c>
      <c r="B782" s="66" t="s">
        <v>11</v>
      </c>
      <c r="C782" s="66" t="s">
        <v>10</v>
      </c>
      <c r="D782" s="66" t="s">
        <v>281</v>
      </c>
      <c r="E782" s="87">
        <f t="array" ref="E782">IFERROR(INDEX(DATA!$L$133:$L$368,MATCH(1,(DATA!$D$133:$D$368=B782)*(DATA!$E$133:$E$368=D782),0)),"n/a")</f>
        <v>4.3499999999999996</v>
      </c>
      <c r="F782" s="77">
        <f t="array" ref="F782">IFERROR(INDEX(DATA!$M$133:$M$368,MATCH(1,(DATA!$D$133:$D$368=B782)*(DATA!$E$133:$E$368=D782),0)),"n/a")</f>
        <v>-2.1000000000000001E-2</v>
      </c>
      <c r="G782" s="87">
        <f t="array" ref="G782">IFERROR(INDEX(DATA!$V$133:$V$368,MATCH(1,(DATA!$D$133:$D$368=B782)*(DATA!$E$133:$E$368=D782),0)),"n/a")</f>
        <v>4.5199999999999996</v>
      </c>
      <c r="H782" s="77">
        <f t="array" ref="H782">IFERROR(INDEX(DATA!$W$133:$W$368,MATCH(1,(DATA!$D$133:$D$368=B782)*(DATA!$E$133:$E$368=D782),0)),"n/a")</f>
        <v>2.1000000000000001E-2</v>
      </c>
      <c r="I782" s="87">
        <f t="array" ref="I782">IFERROR(INDEX(DATA!$AF$133:$AF$368,MATCH(1,(DATA!$D$133:$D$368=B782)*(DATA!$E$133:$E$368=D782),0)),"n/a")</f>
        <v>4.59</v>
      </c>
      <c r="J782" s="77">
        <f t="array" ref="J782">IFERROR(INDEX(DATA!$AG$133:$AG$368,MATCH(1,(DATA!$D$133:$D$368=B782)*(DATA!$E$133:$E$368=D782),0)),"n/a")</f>
        <v>4.2000000000000003E-2</v>
      </c>
      <c r="K782" s="87">
        <f t="array" ref="K782">IFERROR(INDEX(DATA!$AP$133:$AP$368,MATCH(1,(DATA!$D$133:$D$368=B782)*(DATA!$E$133:$E$368=D782),0)),"n/a")</f>
        <v>4.5999999999999996</v>
      </c>
      <c r="L782" s="77">
        <f t="array" ref="L782">IFERROR(INDEX(DATA!$AQ$133:$AQ$368,MATCH(1,(DATA!$D$133:$D$368=B782)*(DATA!$E$133:$E$368=D782),0)),"n/a")</f>
        <v>0.05</v>
      </c>
      <c r="R782" s="66"/>
      <c r="S782" s="66"/>
      <c r="T782" s="66"/>
      <c r="U782" s="66"/>
      <c r="V782" s="66"/>
      <c r="W782" s="66"/>
      <c r="X782" s="66"/>
      <c r="Y782" s="66"/>
    </row>
    <row r="783" spans="1:25" x14ac:dyDescent="0.2">
      <c r="A783" s="75" t="s">
        <v>19</v>
      </c>
      <c r="B783" s="66" t="s">
        <v>11</v>
      </c>
      <c r="C783" s="66" t="s">
        <v>10</v>
      </c>
      <c r="D783" s="66" t="s">
        <v>282</v>
      </c>
      <c r="E783" s="87">
        <f t="array" ref="E783">IFERROR(INDEX(DATA!$L$133:$L$368,MATCH(1,(DATA!$D$133:$D$368=B783)*(DATA!$E$133:$E$368=D783),0)),"n/a")</f>
        <v>5.1100000000000003</v>
      </c>
      <c r="F783" s="77">
        <f t="array" ref="F783">IFERROR(INDEX(DATA!$M$133:$M$368,MATCH(1,(DATA!$D$133:$D$368=B783)*(DATA!$E$133:$E$368=D783),0)),"n/a")</f>
        <v>4.2999999999999997E-2</v>
      </c>
      <c r="G783" s="87">
        <f t="array" ref="G783">IFERROR(INDEX(DATA!$V$133:$V$368,MATCH(1,(DATA!$D$133:$D$368=B783)*(DATA!$E$133:$E$368=D783),0)),"n/a")</f>
        <v>5.12</v>
      </c>
      <c r="H783" s="77">
        <f t="array" ref="H783">IFERROR(INDEX(DATA!$W$133:$W$368,MATCH(1,(DATA!$D$133:$D$368=B783)*(DATA!$E$133:$E$368=D783),0)),"n/a")</f>
        <v>5.8999999999999997E-2</v>
      </c>
      <c r="I783" s="87">
        <f t="array" ref="I783">IFERROR(INDEX(DATA!$AF$133:$AF$368,MATCH(1,(DATA!$D$133:$D$368=B783)*(DATA!$E$133:$E$368=D783),0)),"n/a")</f>
        <v>5.03</v>
      </c>
      <c r="J783" s="77">
        <f t="array" ref="J783">IFERROR(INDEX(DATA!$AG$133:$AG$368,MATCH(1,(DATA!$D$133:$D$368=B783)*(DATA!$E$133:$E$368=D783),0)),"n/a")</f>
        <v>1.2E-2</v>
      </c>
      <c r="K783" s="87">
        <f t="array" ref="K783">IFERROR(INDEX(DATA!$AP$133:$AP$368,MATCH(1,(DATA!$D$133:$D$368=B783)*(DATA!$E$133:$E$368=D783),0)),"n/a")</f>
        <v>4.9800000000000004</v>
      </c>
      <c r="L783" s="77">
        <f t="array" ref="L783">IFERROR(INDEX(DATA!$AQ$133:$AQ$368,MATCH(1,(DATA!$D$133:$D$368=B783)*(DATA!$E$133:$E$368=D783),0)),"n/a")</f>
        <v>-2.4E-2</v>
      </c>
      <c r="R783" s="66"/>
      <c r="S783" s="66"/>
      <c r="T783" s="66"/>
      <c r="U783" s="66"/>
      <c r="V783" s="66"/>
      <c r="W783" s="66"/>
      <c r="X783" s="66"/>
      <c r="Y783" s="66"/>
    </row>
    <row r="784" spans="1:25" x14ac:dyDescent="0.2">
      <c r="A784" s="75" t="s">
        <v>19</v>
      </c>
      <c r="B784" s="66" t="s">
        <v>11</v>
      </c>
      <c r="C784" s="66" t="s">
        <v>10</v>
      </c>
      <c r="D784" s="66" t="s">
        <v>283</v>
      </c>
      <c r="E784" s="87">
        <f t="array" ref="E784">IFERROR(INDEX(DATA!$L$133:$L$368,MATCH(1,(DATA!$D$133:$D$368=B784)*(DATA!$E$133:$E$368=D784),0)),"n/a")</f>
        <v>5.16</v>
      </c>
      <c r="F784" s="77">
        <f t="array" ref="F784">IFERROR(INDEX(DATA!$M$133:$M$368,MATCH(1,(DATA!$D$133:$D$368=B784)*(DATA!$E$133:$E$368=D784),0)),"n/a")</f>
        <v>0.13300000000000001</v>
      </c>
      <c r="G784" s="87">
        <f t="array" ref="G784">IFERROR(INDEX(DATA!$V$133:$V$368,MATCH(1,(DATA!$D$133:$D$368=B784)*(DATA!$E$133:$E$368=D784),0)),"n/a")</f>
        <v>5.16</v>
      </c>
      <c r="H784" s="77">
        <f t="array" ref="H784">IFERROR(INDEX(DATA!$W$133:$W$368,MATCH(1,(DATA!$D$133:$D$368=B784)*(DATA!$E$133:$E$368=D784),0)),"n/a")</f>
        <v>0.156</v>
      </c>
      <c r="I784" s="87">
        <f t="array" ref="I784">IFERROR(INDEX(DATA!$AF$133:$AF$368,MATCH(1,(DATA!$D$133:$D$368=B784)*(DATA!$E$133:$E$368=D784),0)),"n/a")</f>
        <v>4.95</v>
      </c>
      <c r="J784" s="77">
        <f t="array" ref="J784">IFERROR(INDEX(DATA!$AG$133:$AG$368,MATCH(1,(DATA!$D$133:$D$368=B784)*(DATA!$E$133:$E$368=D784),0)),"n/a")</f>
        <v>0.107</v>
      </c>
      <c r="K784" s="87">
        <f t="array" ref="K784">IFERROR(INDEX(DATA!$AP$133:$AP$368,MATCH(1,(DATA!$D$133:$D$368=B784)*(DATA!$E$133:$E$368=D784),0)),"n/a")</f>
        <v>4.78</v>
      </c>
      <c r="L784" s="77">
        <f t="array" ref="L784">IFERROR(INDEX(DATA!$AQ$133:$AQ$368,MATCH(1,(DATA!$D$133:$D$368=B784)*(DATA!$E$133:$E$368=D784),0)),"n/a")</f>
        <v>7.8E-2</v>
      </c>
      <c r="R784" s="66"/>
      <c r="S784" s="66"/>
      <c r="T784" s="66"/>
      <c r="U784" s="66"/>
      <c r="V784" s="66"/>
      <c r="W784" s="66"/>
      <c r="X784" s="66"/>
      <c r="Y784" s="66"/>
    </row>
    <row r="785" spans="1:25" x14ac:dyDescent="0.2">
      <c r="A785" s="75" t="s">
        <v>19</v>
      </c>
      <c r="B785" s="66" t="s">
        <v>11</v>
      </c>
      <c r="C785" s="66" t="s">
        <v>10</v>
      </c>
      <c r="D785" s="66" t="s">
        <v>284</v>
      </c>
      <c r="E785" s="87">
        <f t="array" ref="E785">IFERROR(INDEX(DATA!$L$133:$L$368,MATCH(1,(DATA!$D$133:$D$368=B785)*(DATA!$E$133:$E$368=D785),0)),"n/a")</f>
        <v>3.59</v>
      </c>
      <c r="F785" s="77">
        <f t="array" ref="F785">IFERROR(INDEX(DATA!$M$133:$M$368,MATCH(1,(DATA!$D$133:$D$368=B785)*(DATA!$E$133:$E$368=D785),0)),"n/a")</f>
        <v>-0.108</v>
      </c>
      <c r="G785" s="87">
        <f t="array" ref="G785">IFERROR(INDEX(DATA!$V$133:$V$368,MATCH(1,(DATA!$D$133:$D$368=B785)*(DATA!$E$133:$E$368=D785),0)),"n/a")</f>
        <v>3.85</v>
      </c>
      <c r="H785" s="77">
        <f t="array" ref="H785">IFERROR(INDEX(DATA!$W$133:$W$368,MATCH(1,(DATA!$D$133:$D$368=B785)*(DATA!$E$133:$E$368=D785),0)),"n/a")</f>
        <v>-3.4000000000000002E-2</v>
      </c>
      <c r="I785" s="87">
        <f t="array" ref="I785">IFERROR(INDEX(DATA!$AF$133:$AF$368,MATCH(1,(DATA!$D$133:$D$368=B785)*(DATA!$E$133:$E$368=D785),0)),"n/a")</f>
        <v>3.89</v>
      </c>
      <c r="J785" s="77">
        <f t="array" ref="J785">IFERROR(INDEX(DATA!$AG$133:$AG$368,MATCH(1,(DATA!$D$133:$D$368=B785)*(DATA!$E$133:$E$368=D785),0)),"n/a")</f>
        <v>2.5000000000000001E-2</v>
      </c>
      <c r="K785" s="87">
        <f t="array" ref="K785">IFERROR(INDEX(DATA!$AP$133:$AP$368,MATCH(1,(DATA!$D$133:$D$368=B785)*(DATA!$E$133:$E$368=D785),0)),"n/a")</f>
        <v>3.96</v>
      </c>
      <c r="L785" s="77">
        <f t="array" ref="L785">IFERROR(INDEX(DATA!$AQ$133:$AQ$368,MATCH(1,(DATA!$D$133:$D$368=B785)*(DATA!$E$133:$E$368=D785),0)),"n/a")</f>
        <v>6.5000000000000002E-2</v>
      </c>
      <c r="R785" s="66"/>
      <c r="S785" s="66"/>
      <c r="T785" s="66"/>
      <c r="U785" s="66"/>
      <c r="V785" s="66"/>
      <c r="W785" s="66"/>
      <c r="X785" s="66"/>
      <c r="Y785" s="66"/>
    </row>
    <row r="786" spans="1:25" x14ac:dyDescent="0.2">
      <c r="A786" s="75" t="s">
        <v>19</v>
      </c>
      <c r="B786" s="66" t="s">
        <v>11</v>
      </c>
      <c r="C786" s="66" t="s">
        <v>10</v>
      </c>
      <c r="D786" s="66" t="s">
        <v>285</v>
      </c>
      <c r="E786" s="87">
        <f t="array" ref="E786">IFERROR(INDEX(DATA!$L$133:$L$368,MATCH(1,(DATA!$D$133:$D$368=B786)*(DATA!$E$133:$E$368=D786),0)),"n/a")</f>
        <v>2.95</v>
      </c>
      <c r="F786" s="77">
        <f t="array" ref="F786">IFERROR(INDEX(DATA!$M$133:$M$368,MATCH(1,(DATA!$D$133:$D$368=B786)*(DATA!$E$133:$E$368=D786),0)),"n/a")</f>
        <v>-0.185</v>
      </c>
      <c r="G786" s="87">
        <f t="array" ref="G786">IFERROR(INDEX(DATA!$V$133:$V$368,MATCH(1,(DATA!$D$133:$D$368=B786)*(DATA!$E$133:$E$368=D786),0)),"n/a")</f>
        <v>3.11</v>
      </c>
      <c r="H786" s="77">
        <f t="array" ref="H786">IFERROR(INDEX(DATA!$W$133:$W$368,MATCH(1,(DATA!$D$133:$D$368=B786)*(DATA!$E$133:$E$368=D786),0)),"n/a")</f>
        <v>-0.128</v>
      </c>
      <c r="I786" s="87">
        <f t="array" ref="I786">IFERROR(INDEX(DATA!$AF$133:$AF$368,MATCH(1,(DATA!$D$133:$D$368=B786)*(DATA!$E$133:$E$368=D786),0)),"n/a")</f>
        <v>3.01</v>
      </c>
      <c r="J786" s="77">
        <f t="array" ref="J786">IFERROR(INDEX(DATA!$AG$133:$AG$368,MATCH(1,(DATA!$D$133:$D$368=B786)*(DATA!$E$133:$E$368=D786),0)),"n/a")</f>
        <v>-8.5000000000000006E-2</v>
      </c>
      <c r="K786" s="87">
        <f t="array" ref="K786">IFERROR(INDEX(DATA!$AP$133:$AP$368,MATCH(1,(DATA!$D$133:$D$368=B786)*(DATA!$E$133:$E$368=D786),0)),"n/a")</f>
        <v>3.17</v>
      </c>
      <c r="L786" s="77">
        <f t="array" ref="L786">IFERROR(INDEX(DATA!$AQ$133:$AQ$368,MATCH(1,(DATA!$D$133:$D$368=B786)*(DATA!$E$133:$E$368=D786),0)),"n/a")</f>
        <v>-5.0000000000000001E-3</v>
      </c>
      <c r="R786" s="66"/>
      <c r="S786" s="66"/>
      <c r="T786" s="66"/>
      <c r="U786" s="66"/>
      <c r="V786" s="66"/>
      <c r="W786" s="66"/>
      <c r="X786" s="66"/>
      <c r="Y786" s="66"/>
    </row>
    <row r="787" spans="1:25" x14ac:dyDescent="0.2">
      <c r="A787" s="75" t="s">
        <v>19</v>
      </c>
      <c r="B787" s="66" t="s">
        <v>11</v>
      </c>
      <c r="C787" s="66" t="s">
        <v>10</v>
      </c>
      <c r="D787" s="66" t="s">
        <v>286</v>
      </c>
      <c r="E787" s="87">
        <f t="array" ref="E787">IFERROR(INDEX(DATA!$L$133:$L$368,MATCH(1,(DATA!$D$133:$D$368=B787)*(DATA!$E$133:$E$368=D787),0)),"n/a")</f>
        <v>4.08</v>
      </c>
      <c r="F787" s="77">
        <f t="array" ref="F787">IFERROR(INDEX(DATA!$M$133:$M$368,MATCH(1,(DATA!$D$133:$D$368=B787)*(DATA!$E$133:$E$368=D787),0)),"n/a")</f>
        <v>-5.8999999999999997E-2</v>
      </c>
      <c r="G787" s="87">
        <f t="array" ref="G787">IFERROR(INDEX(DATA!$V$133:$V$368,MATCH(1,(DATA!$D$133:$D$368=B787)*(DATA!$E$133:$E$368=D787),0)),"n/a")</f>
        <v>4.08</v>
      </c>
      <c r="H787" s="77">
        <f t="array" ref="H787">IFERROR(INDEX(DATA!$W$133:$W$368,MATCH(1,(DATA!$D$133:$D$368=B787)*(DATA!$E$133:$E$368=D787),0)),"n/a")</f>
        <v>-8.9999999999999993E-3</v>
      </c>
      <c r="I787" s="87">
        <f t="array" ref="I787">IFERROR(INDEX(DATA!$AF$133:$AF$368,MATCH(1,(DATA!$D$133:$D$368=B787)*(DATA!$E$133:$E$368=D787),0)),"n/a")</f>
        <v>4.12</v>
      </c>
      <c r="J787" s="77">
        <f t="array" ref="J787">IFERROR(INDEX(DATA!$AG$133:$AG$368,MATCH(1,(DATA!$D$133:$D$368=B787)*(DATA!$E$133:$E$368=D787),0)),"n/a")</f>
        <v>-1.0999999999999999E-2</v>
      </c>
      <c r="K787" s="87">
        <f t="array" ref="K787">IFERROR(INDEX(DATA!$AP$133:$AP$368,MATCH(1,(DATA!$D$133:$D$368=B787)*(DATA!$E$133:$E$368=D787),0)),"n/a")</f>
        <v>4.1900000000000004</v>
      </c>
      <c r="L787" s="77">
        <f t="array" ref="L787">IFERROR(INDEX(DATA!$AQ$133:$AQ$368,MATCH(1,(DATA!$D$133:$D$368=B787)*(DATA!$E$133:$E$368=D787),0)),"n/a")</f>
        <v>-5.0000000000000001E-3</v>
      </c>
      <c r="R787" s="66"/>
      <c r="S787" s="66"/>
      <c r="T787" s="66"/>
      <c r="U787" s="66"/>
      <c r="V787" s="66"/>
      <c r="W787" s="66"/>
      <c r="X787" s="66"/>
      <c r="Y787" s="66"/>
    </row>
    <row r="788" spans="1:25" x14ac:dyDescent="0.2">
      <c r="A788" s="75" t="s">
        <v>19</v>
      </c>
      <c r="B788" s="66" t="s">
        <v>11</v>
      </c>
      <c r="C788" s="66" t="s">
        <v>10</v>
      </c>
      <c r="D788" s="66" t="s">
        <v>287</v>
      </c>
      <c r="E788" s="87">
        <f t="array" ref="E788">IFERROR(INDEX(DATA!$L$133:$L$368,MATCH(1,(DATA!$D$133:$D$368=B788)*(DATA!$E$133:$E$368=D788),0)),"n/a")</f>
        <v>4.1100000000000003</v>
      </c>
      <c r="F788" s="77">
        <f t="array" ref="F788">IFERROR(INDEX(DATA!$M$133:$M$368,MATCH(1,(DATA!$D$133:$D$368=B788)*(DATA!$E$133:$E$368=D788),0)),"n/a")</f>
        <v>-0.03</v>
      </c>
      <c r="G788" s="87">
        <f t="array" ref="G788">IFERROR(INDEX(DATA!$V$133:$V$368,MATCH(1,(DATA!$D$133:$D$368=B788)*(DATA!$E$133:$E$368=D788),0)),"n/a")</f>
        <v>4.1100000000000003</v>
      </c>
      <c r="H788" s="77">
        <f t="array" ref="H788">IFERROR(INDEX(DATA!$W$133:$W$368,MATCH(1,(DATA!$D$133:$D$368=B788)*(DATA!$E$133:$E$368=D788),0)),"n/a")</f>
        <v>-1.4999999999999999E-2</v>
      </c>
      <c r="I788" s="87">
        <f t="array" ref="I788">IFERROR(INDEX(DATA!$AF$133:$AF$368,MATCH(1,(DATA!$D$133:$D$368=B788)*(DATA!$E$133:$E$368=D788),0)),"n/a")</f>
        <v>4.08</v>
      </c>
      <c r="J788" s="77">
        <f t="array" ref="J788">IFERROR(INDEX(DATA!$AG$133:$AG$368,MATCH(1,(DATA!$D$133:$D$368=B788)*(DATA!$E$133:$E$368=D788),0)),"n/a")</f>
        <v>-2.8000000000000001E-2</v>
      </c>
      <c r="K788" s="87">
        <f t="array" ref="K788">IFERROR(INDEX(DATA!$AP$133:$AP$368,MATCH(1,(DATA!$D$133:$D$368=B788)*(DATA!$E$133:$E$368=D788),0)),"n/a")</f>
        <v>4.18</v>
      </c>
      <c r="L788" s="77">
        <f t="array" ref="L788">IFERROR(INDEX(DATA!$AQ$133:$AQ$368,MATCH(1,(DATA!$D$133:$D$368=B788)*(DATA!$E$133:$E$368=D788),0)),"n/a")</f>
        <v>-4.0000000000000001E-3</v>
      </c>
      <c r="R788" s="66"/>
      <c r="S788" s="66"/>
      <c r="T788" s="66"/>
      <c r="U788" s="66"/>
      <c r="V788" s="66"/>
      <c r="W788" s="66"/>
      <c r="X788" s="66"/>
      <c r="Y788" s="66"/>
    </row>
    <row r="789" spans="1:25" x14ac:dyDescent="0.2">
      <c r="A789" s="75" t="s">
        <v>19</v>
      </c>
      <c r="B789" s="66" t="s">
        <v>11</v>
      </c>
      <c r="C789" s="66" t="s">
        <v>10</v>
      </c>
      <c r="D789" s="66" t="s">
        <v>288</v>
      </c>
      <c r="E789" s="87">
        <f t="array" ref="E789">IFERROR(INDEX(DATA!$L$133:$L$368,MATCH(1,(DATA!$D$133:$D$368=B789)*(DATA!$E$133:$E$368=D789),0)),"n/a")</f>
        <v>5.23</v>
      </c>
      <c r="F789" s="77">
        <f t="array" ref="F789">IFERROR(INDEX(DATA!$M$133:$M$368,MATCH(1,(DATA!$D$133:$D$368=B789)*(DATA!$E$133:$E$368=D789),0)),"n/a")</f>
        <v>4.4999999999999998E-2</v>
      </c>
      <c r="G789" s="87">
        <f t="array" ref="G789">IFERROR(INDEX(DATA!$V$133:$V$368,MATCH(1,(DATA!$D$133:$D$368=B789)*(DATA!$E$133:$E$368=D789),0)),"n/a")</f>
        <v>5.24</v>
      </c>
      <c r="H789" s="77">
        <f t="array" ref="H789">IFERROR(INDEX(DATA!$W$133:$W$368,MATCH(1,(DATA!$D$133:$D$368=B789)*(DATA!$E$133:$E$368=D789),0)),"n/a")</f>
        <v>5.7000000000000002E-2</v>
      </c>
      <c r="I789" s="87">
        <f t="array" ref="I789">IFERROR(INDEX(DATA!$AF$133:$AF$368,MATCH(1,(DATA!$D$133:$D$368=B789)*(DATA!$E$133:$E$368=D789),0)),"n/a")</f>
        <v>5.15</v>
      </c>
      <c r="J789" s="77">
        <f t="array" ref="J789">IFERROR(INDEX(DATA!$AG$133:$AG$368,MATCH(1,(DATA!$D$133:$D$368=B789)*(DATA!$E$133:$E$368=D789),0)),"n/a")</f>
        <v>1.6E-2</v>
      </c>
      <c r="K789" s="87">
        <f t="array" ref="K789">IFERROR(INDEX(DATA!$AP$133:$AP$368,MATCH(1,(DATA!$D$133:$D$368=B789)*(DATA!$E$133:$E$368=D789),0)),"n/a")</f>
        <v>5.12</v>
      </c>
      <c r="L789" s="77">
        <f t="array" ref="L789">IFERROR(INDEX(DATA!$AQ$133:$AQ$368,MATCH(1,(DATA!$D$133:$D$368=B789)*(DATA!$E$133:$E$368=D789),0)),"n/a")</f>
        <v>0.01</v>
      </c>
      <c r="R789" s="66"/>
      <c r="S789" s="66"/>
      <c r="T789" s="66"/>
      <c r="U789" s="66"/>
      <c r="V789" s="66"/>
      <c r="W789" s="66"/>
      <c r="X789" s="66"/>
      <c r="Y789" s="66"/>
    </row>
    <row r="790" spans="1:25" x14ac:dyDescent="0.2">
      <c r="A790" s="75" t="s">
        <v>19</v>
      </c>
      <c r="B790" s="66" t="s">
        <v>11</v>
      </c>
      <c r="C790" s="66" t="s">
        <v>10</v>
      </c>
      <c r="D790" s="66" t="s">
        <v>289</v>
      </c>
      <c r="E790" s="87">
        <f t="array" ref="E790">IFERROR(INDEX(DATA!$L$133:$L$368,MATCH(1,(DATA!$D$133:$D$368=B790)*(DATA!$E$133:$E$368=D790),0)),"n/a")</f>
        <v>4.2300000000000004</v>
      </c>
      <c r="F790" s="77">
        <f t="array" ref="F790">IFERROR(INDEX(DATA!$M$133:$M$368,MATCH(1,(DATA!$D$133:$D$368=B790)*(DATA!$E$133:$E$368=D790),0)),"n/a")</f>
        <v>0.01</v>
      </c>
      <c r="G790" s="87">
        <f t="array" ref="G790">IFERROR(INDEX(DATA!$V$133:$V$368,MATCH(1,(DATA!$D$133:$D$368=B790)*(DATA!$E$133:$E$368=D790),0)),"n/a")</f>
        <v>4.29</v>
      </c>
      <c r="H790" s="77">
        <f t="array" ref="H790">IFERROR(INDEX(DATA!$W$133:$W$368,MATCH(1,(DATA!$D$133:$D$368=B790)*(DATA!$E$133:$E$368=D790),0)),"n/a")</f>
        <v>3.5999999999999997E-2</v>
      </c>
      <c r="I790" s="87">
        <f t="array" ref="I790">IFERROR(INDEX(DATA!$AF$133:$AF$368,MATCH(1,(DATA!$D$133:$D$368=B790)*(DATA!$E$133:$E$368=D790),0)),"n/a")</f>
        <v>4.28</v>
      </c>
      <c r="J790" s="77">
        <f t="array" ref="J790">IFERROR(INDEX(DATA!$AG$133:$AG$368,MATCH(1,(DATA!$D$133:$D$368=B790)*(DATA!$E$133:$E$368=D790),0)),"n/a")</f>
        <v>3.9E-2</v>
      </c>
      <c r="K790" s="87">
        <f t="array" ref="K790">IFERROR(INDEX(DATA!$AP$133:$AP$368,MATCH(1,(DATA!$D$133:$D$368=B790)*(DATA!$E$133:$E$368=D790),0)),"n/a")</f>
        <v>4.34</v>
      </c>
      <c r="L790" s="77">
        <f t="array" ref="L790">IFERROR(INDEX(DATA!$AQ$133:$AQ$368,MATCH(1,(DATA!$D$133:$D$368=B790)*(DATA!$E$133:$E$368=D790),0)),"n/a")</f>
        <v>0.05</v>
      </c>
      <c r="R790" s="66"/>
      <c r="S790" s="66"/>
      <c r="T790" s="66"/>
      <c r="U790" s="66"/>
      <c r="V790" s="66"/>
      <c r="W790" s="66"/>
      <c r="X790" s="66"/>
      <c r="Y790" s="66"/>
    </row>
    <row r="791" spans="1:25" x14ac:dyDescent="0.2">
      <c r="A791" s="75" t="s">
        <v>19</v>
      </c>
      <c r="B791" s="66" t="s">
        <v>11</v>
      </c>
      <c r="C791" s="66" t="s">
        <v>10</v>
      </c>
      <c r="D791" s="66" t="s">
        <v>290</v>
      </c>
      <c r="E791" s="87">
        <f t="array" ref="E791">IFERROR(INDEX(DATA!$L$133:$L$368,MATCH(1,(DATA!$D$133:$D$368=B791)*(DATA!$E$133:$E$368=D791),0)),"n/a")</f>
        <v>4.47</v>
      </c>
      <c r="F791" s="77">
        <f t="array" ref="F791">IFERROR(INDEX(DATA!$M$133:$M$368,MATCH(1,(DATA!$D$133:$D$368=B791)*(DATA!$E$133:$E$368=D791),0)),"n/a")</f>
        <v>-1.2E-2</v>
      </c>
      <c r="G791" s="87">
        <f t="array" ref="G791">IFERROR(INDEX(DATA!$V$133:$V$368,MATCH(1,(DATA!$D$133:$D$368=B791)*(DATA!$E$133:$E$368=D791),0)),"n/a")</f>
        <v>4.47</v>
      </c>
      <c r="H791" s="77">
        <f t="array" ref="H791">IFERROR(INDEX(DATA!$W$133:$W$368,MATCH(1,(DATA!$D$133:$D$368=B791)*(DATA!$E$133:$E$368=D791),0)),"n/a")</f>
        <v>-3.0000000000000001E-3</v>
      </c>
      <c r="I791" s="87">
        <f t="array" ref="I791">IFERROR(INDEX(DATA!$AF$133:$AF$368,MATCH(1,(DATA!$D$133:$D$368=B791)*(DATA!$E$133:$E$368=D791),0)),"n/a")</f>
        <v>4.51</v>
      </c>
      <c r="J791" s="77">
        <f t="array" ref="J791">IFERROR(INDEX(DATA!$AG$133:$AG$368,MATCH(1,(DATA!$D$133:$D$368=B791)*(DATA!$E$133:$E$368=D791),0)),"n/a")</f>
        <v>0</v>
      </c>
      <c r="K791" s="87">
        <f t="array" ref="K791">IFERROR(INDEX(DATA!$AP$133:$AP$368,MATCH(1,(DATA!$D$133:$D$368=B791)*(DATA!$E$133:$E$368=D791),0)),"n/a")</f>
        <v>4.51</v>
      </c>
      <c r="L791" s="77">
        <f t="array" ref="L791">IFERROR(INDEX(DATA!$AQ$133:$AQ$368,MATCH(1,(DATA!$D$133:$D$368=B791)*(DATA!$E$133:$E$368=D791),0)),"n/a")</f>
        <v>-2.5999999999999999E-2</v>
      </c>
      <c r="R791" s="66"/>
      <c r="S791" s="66"/>
      <c r="T791" s="66"/>
      <c r="U791" s="66"/>
      <c r="V791" s="66"/>
      <c r="W791" s="66"/>
      <c r="X791" s="66"/>
      <c r="Y791" s="66"/>
    </row>
    <row r="792" spans="1:25" x14ac:dyDescent="0.2">
      <c r="A792" s="75" t="s">
        <v>19</v>
      </c>
      <c r="B792" s="66" t="s">
        <v>11</v>
      </c>
      <c r="C792" s="66" t="s">
        <v>10</v>
      </c>
      <c r="D792" s="66" t="s">
        <v>291</v>
      </c>
      <c r="E792" s="87">
        <f t="array" ref="E792">IFERROR(INDEX(DATA!$L$133:$L$368,MATCH(1,(DATA!$D$133:$D$368=B792)*(DATA!$E$133:$E$368=D792),0)),"n/a")</f>
        <v>5.38</v>
      </c>
      <c r="F792" s="77">
        <f t="array" ref="F792">IFERROR(INDEX(DATA!$M$133:$M$368,MATCH(1,(DATA!$D$133:$D$368=B792)*(DATA!$E$133:$E$368=D792),0)),"n/a")</f>
        <v>-4.8000000000000001E-2</v>
      </c>
      <c r="G792" s="87">
        <f t="array" ref="G792">IFERROR(INDEX(DATA!$V$133:$V$368,MATCH(1,(DATA!$D$133:$D$368=B792)*(DATA!$E$133:$E$368=D792),0)),"n/a")</f>
        <v>5.53</v>
      </c>
      <c r="H792" s="77">
        <f t="array" ref="H792">IFERROR(INDEX(DATA!$W$133:$W$368,MATCH(1,(DATA!$D$133:$D$368=B792)*(DATA!$E$133:$E$368=D792),0)),"n/a")</f>
        <v>1.6E-2</v>
      </c>
      <c r="I792" s="87">
        <f t="array" ref="I792">IFERROR(INDEX(DATA!$AF$133:$AF$368,MATCH(1,(DATA!$D$133:$D$368=B792)*(DATA!$E$133:$E$368=D792),0)),"n/a")</f>
        <v>5.51</v>
      </c>
      <c r="J792" s="77">
        <f t="array" ref="J792">IFERROR(INDEX(DATA!$AG$133:$AG$368,MATCH(1,(DATA!$D$133:$D$368=B792)*(DATA!$E$133:$E$368=D792),0)),"n/a")</f>
        <v>-0.01</v>
      </c>
      <c r="K792" s="87">
        <f t="array" ref="K792">IFERROR(INDEX(DATA!$AP$133:$AP$368,MATCH(1,(DATA!$D$133:$D$368=B792)*(DATA!$E$133:$E$368=D792),0)),"n/a")</f>
        <v>5.42</v>
      </c>
      <c r="L792" s="77">
        <f t="array" ref="L792">IFERROR(INDEX(DATA!$AQ$133:$AQ$368,MATCH(1,(DATA!$D$133:$D$368=B792)*(DATA!$E$133:$E$368=D792),0)),"n/a")</f>
        <v>-2.4E-2</v>
      </c>
      <c r="R792" s="66"/>
      <c r="S792" s="66"/>
      <c r="T792" s="66"/>
      <c r="U792" s="66"/>
      <c r="V792" s="66"/>
      <c r="W792" s="66"/>
      <c r="X792" s="66"/>
      <c r="Y792" s="66"/>
    </row>
    <row r="793" spans="1:25" x14ac:dyDescent="0.2">
      <c r="A793" s="75" t="s">
        <v>19</v>
      </c>
      <c r="B793" s="66" t="s">
        <v>11</v>
      </c>
      <c r="C793" s="66" t="s">
        <v>10</v>
      </c>
      <c r="D793" s="66" t="s">
        <v>292</v>
      </c>
      <c r="E793" s="87">
        <f t="array" ref="E793">IFERROR(INDEX(DATA!$L$133:$L$368,MATCH(1,(DATA!$D$133:$D$368=B793)*(DATA!$E$133:$E$368=D793),0)),"n/a")</f>
        <v>5.39</v>
      </c>
      <c r="F793" s="77">
        <f t="array" ref="F793">IFERROR(INDEX(DATA!$M$133:$M$368,MATCH(1,(DATA!$D$133:$D$368=B793)*(DATA!$E$133:$E$368=D793),0)),"n/a")</f>
        <v>2.9000000000000001E-2</v>
      </c>
      <c r="G793" s="87">
        <f t="array" ref="G793">IFERROR(INDEX(DATA!$V$133:$V$368,MATCH(1,(DATA!$D$133:$D$368=B793)*(DATA!$E$133:$E$368=D793),0)),"n/a")</f>
        <v>5.45</v>
      </c>
      <c r="H793" s="77">
        <f t="array" ref="H793">IFERROR(INDEX(DATA!$W$133:$W$368,MATCH(1,(DATA!$D$133:$D$368=B793)*(DATA!$E$133:$E$368=D793),0)),"n/a")</f>
        <v>3.4000000000000002E-2</v>
      </c>
      <c r="I793" s="87">
        <f t="array" ref="I793">IFERROR(INDEX(DATA!$AF$133:$AF$368,MATCH(1,(DATA!$D$133:$D$368=B793)*(DATA!$E$133:$E$368=D793),0)),"n/a")</f>
        <v>5.36</v>
      </c>
      <c r="J793" s="77">
        <f t="array" ref="J793">IFERROR(INDEX(DATA!$AG$133:$AG$368,MATCH(1,(DATA!$D$133:$D$368=B793)*(DATA!$E$133:$E$368=D793),0)),"n/a")</f>
        <v>1.7999999999999999E-2</v>
      </c>
      <c r="K793" s="87">
        <f t="array" ref="K793">IFERROR(INDEX(DATA!$AP$133:$AP$368,MATCH(1,(DATA!$D$133:$D$368=B793)*(DATA!$E$133:$E$368=D793),0)),"n/a")</f>
        <v>5.28</v>
      </c>
      <c r="L793" s="77">
        <f t="array" ref="L793">IFERROR(INDEX(DATA!$AQ$133:$AQ$368,MATCH(1,(DATA!$D$133:$D$368=B793)*(DATA!$E$133:$E$368=D793),0)),"n/a")</f>
        <v>-5.0000000000000001E-3</v>
      </c>
      <c r="R793" s="66"/>
      <c r="S793" s="66"/>
      <c r="T793" s="66"/>
      <c r="U793" s="66"/>
      <c r="V793" s="66"/>
      <c r="W793" s="66"/>
      <c r="X793" s="66"/>
      <c r="Y793" s="66"/>
    </row>
    <row r="794" spans="1:25" x14ac:dyDescent="0.2">
      <c r="A794" s="75" t="s">
        <v>19</v>
      </c>
      <c r="B794" s="66" t="s">
        <v>11</v>
      </c>
      <c r="C794" s="66" t="s">
        <v>10</v>
      </c>
      <c r="D794" s="66" t="s">
        <v>293</v>
      </c>
      <c r="E794" s="87">
        <f t="array" ref="E794">IFERROR(INDEX(DATA!$L$133:$L$368,MATCH(1,(DATA!$D$133:$D$368=B794)*(DATA!$E$133:$E$368=D794),0)),"n/a")</f>
        <v>4.3099999999999996</v>
      </c>
      <c r="F794" s="77">
        <f t="array" ref="F794">IFERROR(INDEX(DATA!$M$133:$M$368,MATCH(1,(DATA!$D$133:$D$368=B794)*(DATA!$E$133:$E$368=D794),0)),"n/a")</f>
        <v>-0.20499999999999999</v>
      </c>
      <c r="G794" s="87">
        <f t="array" ref="G794">IFERROR(INDEX(DATA!$V$133:$V$368,MATCH(1,(DATA!$D$133:$D$368=B794)*(DATA!$E$133:$E$368=D794),0)),"n/a")</f>
        <v>4.4800000000000004</v>
      </c>
      <c r="H794" s="77">
        <f t="array" ref="H794">IFERROR(INDEX(DATA!$W$133:$W$368,MATCH(1,(DATA!$D$133:$D$368=B794)*(DATA!$E$133:$E$368=D794),0)),"n/a")</f>
        <v>-0.14899999999999999</v>
      </c>
      <c r="I794" s="87">
        <f t="array" ref="I794">IFERROR(INDEX(DATA!$AF$133:$AF$368,MATCH(1,(DATA!$D$133:$D$368=B794)*(DATA!$E$133:$E$368=D794),0)),"n/a")</f>
        <v>4.4800000000000004</v>
      </c>
      <c r="J794" s="77">
        <f t="array" ref="J794">IFERROR(INDEX(DATA!$AG$133:$AG$368,MATCH(1,(DATA!$D$133:$D$368=B794)*(DATA!$E$133:$E$368=D794),0)),"n/a")</f>
        <v>-8.5999999999999993E-2</v>
      </c>
      <c r="K794" s="87">
        <f t="array" ref="K794">IFERROR(INDEX(DATA!$AP$133:$AP$368,MATCH(1,(DATA!$D$133:$D$368=B794)*(DATA!$E$133:$E$368=D794),0)),"n/a")</f>
        <v>4.7</v>
      </c>
      <c r="L794" s="77">
        <f t="array" ref="L794">IFERROR(INDEX(DATA!$AQ$133:$AQ$368,MATCH(1,(DATA!$D$133:$D$368=B794)*(DATA!$E$133:$E$368=D794),0)),"n/a")</f>
        <v>2.5000000000000001E-2</v>
      </c>
      <c r="R794" s="66"/>
      <c r="S794" s="66"/>
      <c r="T794" s="66"/>
      <c r="U794" s="66"/>
      <c r="V794" s="66"/>
      <c r="W794" s="66"/>
      <c r="X794" s="66"/>
      <c r="Y794" s="66"/>
    </row>
    <row r="795" spans="1:25" x14ac:dyDescent="0.2">
      <c r="A795" s="75" t="s">
        <v>19</v>
      </c>
      <c r="B795" s="66" t="s">
        <v>11</v>
      </c>
      <c r="C795" s="66" t="s">
        <v>10</v>
      </c>
      <c r="D795" s="66" t="s">
        <v>294</v>
      </c>
      <c r="E795" s="87">
        <f t="array" ref="E795">IFERROR(INDEX(DATA!$L$133:$L$368,MATCH(1,(DATA!$D$133:$D$368=B795)*(DATA!$E$133:$E$368=D795),0)),"n/a")</f>
        <v>4.67</v>
      </c>
      <c r="F795" s="77">
        <f t="array" ref="F795">IFERROR(INDEX(DATA!$M$133:$M$368,MATCH(1,(DATA!$D$133:$D$368=B795)*(DATA!$E$133:$E$368=D795),0)),"n/a")</f>
        <v>-1.6E-2</v>
      </c>
      <c r="G795" s="87">
        <f t="array" ref="G795">IFERROR(INDEX(DATA!$V$133:$V$368,MATCH(1,(DATA!$D$133:$D$368=B795)*(DATA!$E$133:$E$368=D795),0)),"n/a")</f>
        <v>4.66</v>
      </c>
      <c r="H795" s="77">
        <f t="array" ref="H795">IFERROR(INDEX(DATA!$W$133:$W$368,MATCH(1,(DATA!$D$133:$D$368=B795)*(DATA!$E$133:$E$368=D795),0)),"n/a")</f>
        <v>-6.0000000000000001E-3</v>
      </c>
      <c r="I795" s="87">
        <f t="array" ref="I795">IFERROR(INDEX(DATA!$AF$133:$AF$368,MATCH(1,(DATA!$D$133:$D$368=B795)*(DATA!$E$133:$E$368=D795),0)),"n/a")</f>
        <v>4.68</v>
      </c>
      <c r="J795" s="77">
        <f t="array" ref="J795">IFERROR(INDEX(DATA!$AG$133:$AG$368,MATCH(1,(DATA!$D$133:$D$368=B795)*(DATA!$E$133:$E$368=D795),0)),"n/a")</f>
        <v>2E-3</v>
      </c>
      <c r="K795" s="87">
        <f t="array" ref="K795">IFERROR(INDEX(DATA!$AP$133:$AP$368,MATCH(1,(DATA!$D$133:$D$368=B795)*(DATA!$E$133:$E$368=D795),0)),"n/a")</f>
        <v>4.71</v>
      </c>
      <c r="L795" s="77">
        <f t="array" ref="L795">IFERROR(INDEX(DATA!$AQ$133:$AQ$368,MATCH(1,(DATA!$D$133:$D$368=B795)*(DATA!$E$133:$E$368=D795),0)),"n/a")</f>
        <v>-1.0999999999999999E-2</v>
      </c>
      <c r="R795" s="66"/>
      <c r="S795" s="66"/>
      <c r="T795" s="66"/>
      <c r="U795" s="66"/>
      <c r="V795" s="66"/>
      <c r="W795" s="66"/>
      <c r="X795" s="66"/>
      <c r="Y795" s="66"/>
    </row>
    <row r="796" spans="1:25" x14ac:dyDescent="0.2">
      <c r="A796" s="75" t="s">
        <v>19</v>
      </c>
      <c r="B796" s="66" t="s">
        <v>11</v>
      </c>
      <c r="C796" s="66" t="s">
        <v>10</v>
      </c>
      <c r="D796" s="66" t="s">
        <v>295</v>
      </c>
      <c r="E796" s="87">
        <f t="array" ref="E796">IFERROR(INDEX(DATA!$L$133:$L$368,MATCH(1,(DATA!$D$133:$D$368=B796)*(DATA!$E$133:$E$368=D796),0)),"n/a")</f>
        <v>4.3899999999999997</v>
      </c>
      <c r="F796" s="77">
        <f t="array" ref="F796">IFERROR(INDEX(DATA!$M$133:$M$368,MATCH(1,(DATA!$D$133:$D$368=B796)*(DATA!$E$133:$E$368=D796),0)),"n/a")</f>
        <v>0.105</v>
      </c>
      <c r="G796" s="87">
        <f t="array" ref="G796">IFERROR(INDEX(DATA!$V$133:$V$368,MATCH(1,(DATA!$D$133:$D$368=B796)*(DATA!$E$133:$E$368=D796),0)),"n/a")</f>
        <v>4.0199999999999996</v>
      </c>
      <c r="H796" s="77">
        <f t="array" ref="H796">IFERROR(INDEX(DATA!$W$133:$W$368,MATCH(1,(DATA!$D$133:$D$368=B796)*(DATA!$E$133:$E$368=D796),0)),"n/a")</f>
        <v>8.0000000000000002E-3</v>
      </c>
      <c r="I796" s="87">
        <f t="array" ref="I796">IFERROR(INDEX(DATA!$AF$133:$AF$368,MATCH(1,(DATA!$D$133:$D$368=B796)*(DATA!$E$133:$E$368=D796),0)),"n/a")</f>
        <v>3.99</v>
      </c>
      <c r="J796" s="77">
        <f t="array" ref="J796">IFERROR(INDEX(DATA!$AG$133:$AG$368,MATCH(1,(DATA!$D$133:$D$368=B796)*(DATA!$E$133:$E$368=D796),0)),"n/a")</f>
        <v>-1.2E-2</v>
      </c>
      <c r="K796" s="87">
        <f t="array" ref="K796">IFERROR(INDEX(DATA!$AP$133:$AP$368,MATCH(1,(DATA!$D$133:$D$368=B796)*(DATA!$E$133:$E$368=D796),0)),"n/a")</f>
        <v>4.05</v>
      </c>
      <c r="L796" s="77">
        <f t="array" ref="L796">IFERROR(INDEX(DATA!$AQ$133:$AQ$368,MATCH(1,(DATA!$D$133:$D$368=B796)*(DATA!$E$133:$E$368=D796),0)),"n/a")</f>
        <v>-1.7000000000000001E-2</v>
      </c>
      <c r="R796" s="66"/>
      <c r="S796" s="66"/>
      <c r="T796" s="66"/>
      <c r="U796" s="66"/>
      <c r="V796" s="66"/>
      <c r="W796" s="66"/>
      <c r="X796" s="66"/>
      <c r="Y796" s="66"/>
    </row>
    <row r="797" spans="1:25" x14ac:dyDescent="0.2">
      <c r="A797" s="75" t="s">
        <v>19</v>
      </c>
      <c r="B797" s="66" t="s">
        <v>11</v>
      </c>
      <c r="C797" s="66" t="s">
        <v>10</v>
      </c>
      <c r="D797" s="66" t="s">
        <v>296</v>
      </c>
      <c r="E797" s="87">
        <f t="array" ref="E797">IFERROR(INDEX(DATA!$L$133:$L$368,MATCH(1,(DATA!$D$133:$D$368=B797)*(DATA!$E$133:$E$368=D797),0)),"n/a")</f>
        <v>4.5</v>
      </c>
      <c r="F797" s="77">
        <f t="array" ref="F797">IFERROR(INDEX(DATA!$M$133:$M$368,MATCH(1,(DATA!$D$133:$D$368=B797)*(DATA!$E$133:$E$368=D797),0)),"n/a")</f>
        <v>6.7000000000000004E-2</v>
      </c>
      <c r="G797" s="87">
        <f t="array" ref="G797">IFERROR(INDEX(DATA!$V$133:$V$368,MATCH(1,(DATA!$D$133:$D$368=B797)*(DATA!$E$133:$E$368=D797),0)),"n/a")</f>
        <v>4.28</v>
      </c>
      <c r="H797" s="77">
        <f t="array" ref="H797">IFERROR(INDEX(DATA!$W$133:$W$368,MATCH(1,(DATA!$D$133:$D$368=B797)*(DATA!$E$133:$E$368=D797),0)),"n/a")</f>
        <v>2.5000000000000001E-2</v>
      </c>
      <c r="I797" s="87">
        <f t="array" ref="I797">IFERROR(INDEX(DATA!$AF$133:$AF$368,MATCH(1,(DATA!$D$133:$D$368=B797)*(DATA!$E$133:$E$368=D797),0)),"n/a")</f>
        <v>4.2</v>
      </c>
      <c r="J797" s="77">
        <f t="array" ref="J797">IFERROR(INDEX(DATA!$AG$133:$AG$368,MATCH(1,(DATA!$D$133:$D$368=B797)*(DATA!$E$133:$E$368=D797),0)),"n/a")</f>
        <v>4.1000000000000002E-2</v>
      </c>
      <c r="K797" s="87">
        <f t="array" ref="K797">IFERROR(INDEX(DATA!$AP$133:$AP$368,MATCH(1,(DATA!$D$133:$D$368=B797)*(DATA!$E$133:$E$368=D797),0)),"n/a")</f>
        <v>4.2300000000000004</v>
      </c>
      <c r="L797" s="77">
        <f t="array" ref="L797">IFERROR(INDEX(DATA!$AQ$133:$AQ$368,MATCH(1,(DATA!$D$133:$D$368=B797)*(DATA!$E$133:$E$368=D797),0)),"n/a")</f>
        <v>2.4E-2</v>
      </c>
      <c r="R797" s="66"/>
      <c r="S797" s="66"/>
      <c r="T797" s="66"/>
      <c r="U797" s="66"/>
      <c r="V797" s="66"/>
      <c r="W797" s="66"/>
      <c r="X797" s="66"/>
      <c r="Y797" s="66"/>
    </row>
    <row r="798" spans="1:25" x14ac:dyDescent="0.2">
      <c r="A798" s="75" t="s">
        <v>19</v>
      </c>
      <c r="B798" s="66" t="s">
        <v>11</v>
      </c>
      <c r="C798" s="66" t="s">
        <v>10</v>
      </c>
      <c r="D798" s="66" t="s">
        <v>297</v>
      </c>
      <c r="E798" s="87">
        <f t="array" ref="E798">IFERROR(INDEX(DATA!$L$133:$L$368,MATCH(1,(DATA!$D$133:$D$368=B798)*(DATA!$E$133:$E$368=D798),0)),"n/a")</f>
        <v>4.74</v>
      </c>
      <c r="F798" s="77">
        <f t="array" ref="F798">IFERROR(INDEX(DATA!$M$133:$M$368,MATCH(1,(DATA!$D$133:$D$368=B798)*(DATA!$E$133:$E$368=D798),0)),"n/a")</f>
        <v>-0.108</v>
      </c>
      <c r="G798" s="87">
        <f t="array" ref="G798">IFERROR(INDEX(DATA!$V$133:$V$368,MATCH(1,(DATA!$D$133:$D$368=B798)*(DATA!$E$133:$E$368=D798),0)),"n/a")</f>
        <v>4.78</v>
      </c>
      <c r="H798" s="77">
        <f t="array" ref="H798">IFERROR(INDEX(DATA!$W$133:$W$368,MATCH(1,(DATA!$D$133:$D$368=B798)*(DATA!$E$133:$E$368=D798),0)),"n/a")</f>
        <v>-9.4E-2</v>
      </c>
      <c r="I798" s="87">
        <f t="array" ref="I798">IFERROR(INDEX(DATA!$AF$133:$AF$368,MATCH(1,(DATA!$D$133:$D$368=B798)*(DATA!$E$133:$E$368=D798),0)),"n/a")</f>
        <v>4.8</v>
      </c>
      <c r="J798" s="77">
        <f t="array" ref="J798">IFERROR(INDEX(DATA!$AG$133:$AG$368,MATCH(1,(DATA!$D$133:$D$368=B798)*(DATA!$E$133:$E$368=D798),0)),"n/a")</f>
        <v>-6.3E-2</v>
      </c>
      <c r="K798" s="87">
        <f t="array" ref="K798">IFERROR(INDEX(DATA!$AP$133:$AP$368,MATCH(1,(DATA!$D$133:$D$368=B798)*(DATA!$E$133:$E$368=D798),0)),"n/a")</f>
        <v>4.96</v>
      </c>
      <c r="L798" s="77">
        <f t="array" ref="L798">IFERROR(INDEX(DATA!$AQ$133:$AQ$368,MATCH(1,(DATA!$D$133:$D$368=B798)*(DATA!$E$133:$E$368=D798),0)),"n/a")</f>
        <v>-6.0000000000000001E-3</v>
      </c>
      <c r="R798" s="66"/>
      <c r="S798" s="66"/>
      <c r="T798" s="66"/>
      <c r="U798" s="66"/>
      <c r="V798" s="66"/>
      <c r="W798" s="66"/>
      <c r="X798" s="66"/>
      <c r="Y798" s="66"/>
    </row>
    <row r="799" spans="1:25" x14ac:dyDescent="0.2">
      <c r="A799" s="75" t="s">
        <v>19</v>
      </c>
      <c r="B799" s="66" t="s">
        <v>11</v>
      </c>
      <c r="C799" s="66" t="s">
        <v>10</v>
      </c>
      <c r="D799" s="66" t="s">
        <v>298</v>
      </c>
      <c r="E799" s="87">
        <f t="array" ref="E799">IFERROR(INDEX(DATA!$L$133:$L$368,MATCH(1,(DATA!$D$133:$D$368=B799)*(DATA!$E$133:$E$368=D799),0)),"n/a")</f>
        <v>4.38</v>
      </c>
      <c r="F799" s="77">
        <f t="array" ref="F799">IFERROR(INDEX(DATA!$M$133:$M$368,MATCH(1,(DATA!$D$133:$D$368=B799)*(DATA!$E$133:$E$368=D799),0)),"n/a")</f>
        <v>-5.8999999999999997E-2</v>
      </c>
      <c r="G799" s="87">
        <f t="array" ref="G799">IFERROR(INDEX(DATA!$V$133:$V$368,MATCH(1,(DATA!$D$133:$D$368=B799)*(DATA!$E$133:$E$368=D799),0)),"n/a")</f>
        <v>4.4000000000000004</v>
      </c>
      <c r="H799" s="77">
        <f t="array" ref="H799">IFERROR(INDEX(DATA!$W$133:$W$368,MATCH(1,(DATA!$D$133:$D$368=B799)*(DATA!$E$133:$E$368=D799),0)),"n/a")</f>
        <v>-4.7E-2</v>
      </c>
      <c r="I799" s="87">
        <f t="array" ref="I799">IFERROR(INDEX(DATA!$AF$133:$AF$368,MATCH(1,(DATA!$D$133:$D$368=B799)*(DATA!$E$133:$E$368=D799),0)),"n/a")</f>
        <v>4.46</v>
      </c>
      <c r="J799" s="77">
        <f t="array" ref="J799">IFERROR(INDEX(DATA!$AG$133:$AG$368,MATCH(1,(DATA!$D$133:$D$368=B799)*(DATA!$E$133:$E$368=D799),0)),"n/a")</f>
        <v>-6.7000000000000004E-2</v>
      </c>
      <c r="K799" s="87">
        <f t="array" ref="K799">IFERROR(INDEX(DATA!$AP$133:$AP$368,MATCH(1,(DATA!$D$133:$D$368=B799)*(DATA!$E$133:$E$368=D799),0)),"n/a")</f>
        <v>4.53</v>
      </c>
      <c r="L799" s="77">
        <f t="array" ref="L799">IFERROR(INDEX(DATA!$AQ$133:$AQ$368,MATCH(1,(DATA!$D$133:$D$368=B799)*(DATA!$E$133:$E$368=D799),0)),"n/a")</f>
        <v>-9.1999999999999998E-2</v>
      </c>
      <c r="R799" s="66"/>
      <c r="S799" s="66"/>
      <c r="T799" s="66"/>
      <c r="U799" s="66"/>
      <c r="V799" s="66"/>
      <c r="W799" s="66"/>
      <c r="X799" s="66"/>
      <c r="Y799" s="66"/>
    </row>
    <row r="800" spans="1:25" x14ac:dyDescent="0.2">
      <c r="A800" s="75" t="s">
        <v>19</v>
      </c>
      <c r="B800" s="66" t="s">
        <v>11</v>
      </c>
      <c r="C800" s="66" t="s">
        <v>10</v>
      </c>
      <c r="D800" s="66" t="s">
        <v>299</v>
      </c>
      <c r="E800" s="87">
        <f t="array" ref="E800">IFERROR(INDEX(DATA!$L$133:$L$368,MATCH(1,(DATA!$D$133:$D$368=B800)*(DATA!$E$133:$E$368=D800),0)),"n/a")</f>
        <v>3.57</v>
      </c>
      <c r="F800" s="77">
        <f t="array" ref="F800">IFERROR(INDEX(DATA!$M$133:$M$368,MATCH(1,(DATA!$D$133:$D$368=B800)*(DATA!$E$133:$E$368=D800),0)),"n/a")</f>
        <v>-0.16</v>
      </c>
      <c r="G800" s="87">
        <f t="array" ref="G800">IFERROR(INDEX(DATA!$V$133:$V$368,MATCH(1,(DATA!$D$133:$D$368=B800)*(DATA!$E$133:$E$368=D800),0)),"n/a")</f>
        <v>3.6</v>
      </c>
      <c r="H800" s="77">
        <f t="array" ref="H800">IFERROR(INDEX(DATA!$W$133:$W$368,MATCH(1,(DATA!$D$133:$D$368=B800)*(DATA!$E$133:$E$368=D800),0)),"n/a")</f>
        <v>-0.14899999999999999</v>
      </c>
      <c r="I800" s="87">
        <f t="array" ref="I800">IFERROR(INDEX(DATA!$AF$133:$AF$368,MATCH(1,(DATA!$D$133:$D$368=B800)*(DATA!$E$133:$E$368=D800),0)),"n/a")</f>
        <v>3.55</v>
      </c>
      <c r="J800" s="77">
        <f t="array" ref="J800">IFERROR(INDEX(DATA!$AG$133:$AG$368,MATCH(1,(DATA!$D$133:$D$368=B800)*(DATA!$E$133:$E$368=D800),0)),"n/a")</f>
        <v>-0.14299999999999999</v>
      </c>
      <c r="K800" s="87">
        <f t="array" ref="K800">IFERROR(INDEX(DATA!$AP$133:$AP$368,MATCH(1,(DATA!$D$133:$D$368=B800)*(DATA!$E$133:$E$368=D800),0)),"n/a")</f>
        <v>3.54</v>
      </c>
      <c r="L800" s="77">
        <f t="array" ref="L800">IFERROR(INDEX(DATA!$AQ$133:$AQ$368,MATCH(1,(DATA!$D$133:$D$368=B800)*(DATA!$E$133:$E$368=D800),0)),"n/a")</f>
        <v>-0.124</v>
      </c>
      <c r="R800" s="66"/>
      <c r="S800" s="66"/>
      <c r="T800" s="66"/>
      <c r="U800" s="66"/>
      <c r="V800" s="66"/>
      <c r="W800" s="66"/>
      <c r="X800" s="66"/>
      <c r="Y800" s="66"/>
    </row>
    <row r="801" spans="1:25" x14ac:dyDescent="0.2">
      <c r="A801" s="75" t="s">
        <v>19</v>
      </c>
      <c r="B801" s="66" t="s">
        <v>11</v>
      </c>
      <c r="C801" s="66" t="s">
        <v>10</v>
      </c>
      <c r="D801" s="66" t="s">
        <v>300</v>
      </c>
      <c r="E801" s="87">
        <f t="array" ref="E801">IFERROR(INDEX(DATA!$L$133:$L$368,MATCH(1,(DATA!$D$133:$D$368=B801)*(DATA!$E$133:$E$368=D801),0)),"n/a")</f>
        <v>4.3899999999999997</v>
      </c>
      <c r="F801" s="77">
        <f t="array" ref="F801">IFERROR(INDEX(DATA!$M$133:$M$368,MATCH(1,(DATA!$D$133:$D$368=B801)*(DATA!$E$133:$E$368=D801),0)),"n/a")</f>
        <v>3.2000000000000001E-2</v>
      </c>
      <c r="G801" s="87">
        <f t="array" ref="G801">IFERROR(INDEX(DATA!$V$133:$V$368,MATCH(1,(DATA!$D$133:$D$368=B801)*(DATA!$E$133:$E$368=D801),0)),"n/a")</f>
        <v>4.22</v>
      </c>
      <c r="H801" s="77">
        <f t="array" ref="H801">IFERROR(INDEX(DATA!$W$133:$W$368,MATCH(1,(DATA!$D$133:$D$368=B801)*(DATA!$E$133:$E$368=D801),0)),"n/a")</f>
        <v>-1.7999999999999999E-2</v>
      </c>
      <c r="I801" s="87">
        <f t="array" ref="I801">IFERROR(INDEX(DATA!$AF$133:$AF$368,MATCH(1,(DATA!$D$133:$D$368=B801)*(DATA!$E$133:$E$368=D801),0)),"n/a")</f>
        <v>4.25</v>
      </c>
      <c r="J801" s="77">
        <f t="array" ref="J801">IFERROR(INDEX(DATA!$AG$133:$AG$368,MATCH(1,(DATA!$D$133:$D$368=B801)*(DATA!$E$133:$E$368=D801),0)),"n/a")</f>
        <v>-0.03</v>
      </c>
      <c r="K801" s="87">
        <f t="array" ref="K801">IFERROR(INDEX(DATA!$AP$133:$AP$368,MATCH(1,(DATA!$D$133:$D$368=B801)*(DATA!$E$133:$E$368=D801),0)),"n/a")</f>
        <v>4.32</v>
      </c>
      <c r="L801" s="77">
        <f t="array" ref="L801">IFERROR(INDEX(DATA!$AQ$133:$AQ$368,MATCH(1,(DATA!$D$133:$D$368=B801)*(DATA!$E$133:$E$368=D801),0)),"n/a")</f>
        <v>-3.1E-2</v>
      </c>
      <c r="R801" s="66"/>
      <c r="S801" s="66"/>
      <c r="T801" s="66"/>
      <c r="U801" s="66"/>
      <c r="V801" s="66"/>
      <c r="W801" s="66"/>
      <c r="X801" s="66"/>
      <c r="Y801" s="66"/>
    </row>
    <row r="802" spans="1:25" x14ac:dyDescent="0.2">
      <c r="A802" s="75" t="s">
        <v>19</v>
      </c>
      <c r="B802" s="66" t="s">
        <v>11</v>
      </c>
      <c r="C802" s="66" t="s">
        <v>10</v>
      </c>
      <c r="D802" s="66" t="s">
        <v>301</v>
      </c>
      <c r="E802" s="87">
        <f t="array" ref="E802">IFERROR(INDEX(DATA!$L$133:$L$368,MATCH(1,(DATA!$D$133:$D$368=B802)*(DATA!$E$133:$E$368=D802),0)),"n/a")</f>
        <v>5.1100000000000003</v>
      </c>
      <c r="F802" s="77">
        <f t="array" ref="F802">IFERROR(INDEX(DATA!$M$133:$M$368,MATCH(1,(DATA!$D$133:$D$368=B802)*(DATA!$E$133:$E$368=D802),0)),"n/a")</f>
        <v>3.5000000000000003E-2</v>
      </c>
      <c r="G802" s="87">
        <f t="array" ref="G802">IFERROR(INDEX(DATA!$V$133:$V$368,MATCH(1,(DATA!$D$133:$D$368=B802)*(DATA!$E$133:$E$368=D802),0)),"n/a")</f>
        <v>5.12</v>
      </c>
      <c r="H802" s="77">
        <f t="array" ref="H802">IFERROR(INDEX(DATA!$W$133:$W$368,MATCH(1,(DATA!$D$133:$D$368=B802)*(DATA!$E$133:$E$368=D802),0)),"n/a")</f>
        <v>3.5999999999999997E-2</v>
      </c>
      <c r="I802" s="87">
        <f t="array" ref="I802">IFERROR(INDEX(DATA!$AF$133:$AF$368,MATCH(1,(DATA!$D$133:$D$368=B802)*(DATA!$E$133:$E$368=D802),0)),"n/a")</f>
        <v>5.23</v>
      </c>
      <c r="J802" s="77">
        <f t="array" ref="J802">IFERROR(INDEX(DATA!$AG$133:$AG$368,MATCH(1,(DATA!$D$133:$D$368=B802)*(DATA!$E$133:$E$368=D802),0)),"n/a")</f>
        <v>3.9E-2</v>
      </c>
      <c r="K802" s="87">
        <f t="array" ref="K802">IFERROR(INDEX(DATA!$AP$133:$AP$368,MATCH(1,(DATA!$D$133:$D$368=B802)*(DATA!$E$133:$E$368=D802),0)),"n/a")</f>
        <v>5.25</v>
      </c>
      <c r="L802" s="77">
        <f t="array" ref="L802">IFERROR(INDEX(DATA!$AQ$133:$AQ$368,MATCH(1,(DATA!$D$133:$D$368=B802)*(DATA!$E$133:$E$368=D802),0)),"n/a")</f>
        <v>4.1000000000000002E-2</v>
      </c>
      <c r="R802" s="66"/>
      <c r="S802" s="66"/>
      <c r="T802" s="66"/>
      <c r="U802" s="66"/>
      <c r="V802" s="66"/>
      <c r="W802" s="66"/>
      <c r="X802" s="66"/>
      <c r="Y802" s="66"/>
    </row>
    <row r="803" spans="1:25" x14ac:dyDescent="0.2">
      <c r="A803" s="75" t="s">
        <v>19</v>
      </c>
      <c r="B803" s="66" t="s">
        <v>11</v>
      </c>
      <c r="C803" s="66" t="s">
        <v>10</v>
      </c>
      <c r="D803" s="66" t="s">
        <v>302</v>
      </c>
      <c r="E803" s="87">
        <f t="array" ref="E803">IFERROR(INDEX(DATA!$L$133:$L$368,MATCH(1,(DATA!$D$133:$D$368=B803)*(DATA!$E$133:$E$368=D803),0)),"n/a")</f>
        <v>4.58</v>
      </c>
      <c r="F803" s="77">
        <f t="array" ref="F803">IFERROR(INDEX(DATA!$M$133:$M$368,MATCH(1,(DATA!$D$133:$D$368=B803)*(DATA!$E$133:$E$368=D803),0)),"n/a")</f>
        <v>-1E-3</v>
      </c>
      <c r="G803" s="87">
        <f t="array" ref="G803">IFERROR(INDEX(DATA!$V$133:$V$368,MATCH(1,(DATA!$D$133:$D$368=B803)*(DATA!$E$133:$E$368=D803),0)),"n/a")</f>
        <v>4.5599999999999996</v>
      </c>
      <c r="H803" s="77">
        <f t="array" ref="H803">IFERROR(INDEX(DATA!$W$133:$W$368,MATCH(1,(DATA!$D$133:$D$368=B803)*(DATA!$E$133:$E$368=D803),0)),"n/a")</f>
        <v>1.0999999999999999E-2</v>
      </c>
      <c r="I803" s="87">
        <f t="array" ref="I803">IFERROR(INDEX(DATA!$AF$133:$AF$368,MATCH(1,(DATA!$D$133:$D$368=B803)*(DATA!$E$133:$E$368=D803),0)),"n/a")</f>
        <v>4.58</v>
      </c>
      <c r="J803" s="77">
        <f t="array" ref="J803">IFERROR(INDEX(DATA!$AG$133:$AG$368,MATCH(1,(DATA!$D$133:$D$368=B803)*(DATA!$E$133:$E$368=D803),0)),"n/a")</f>
        <v>8.0000000000000002E-3</v>
      </c>
      <c r="K803" s="87">
        <f t="array" ref="K803">IFERROR(INDEX(DATA!$AP$133:$AP$368,MATCH(1,(DATA!$D$133:$D$368=B803)*(DATA!$E$133:$E$368=D803),0)),"n/a")</f>
        <v>4.59</v>
      </c>
      <c r="L803" s="77">
        <f t="array" ref="L803">IFERROR(INDEX(DATA!$AQ$133:$AQ$368,MATCH(1,(DATA!$D$133:$D$368=B803)*(DATA!$E$133:$E$368=D803),0)),"n/a")</f>
        <v>-1.7000000000000001E-2</v>
      </c>
      <c r="R803" s="66"/>
      <c r="S803" s="66"/>
      <c r="T803" s="66"/>
      <c r="U803" s="66"/>
      <c r="V803" s="66"/>
      <c r="W803" s="66"/>
      <c r="X803" s="66"/>
      <c r="Y803" s="66"/>
    </row>
    <row r="804" spans="1:25" x14ac:dyDescent="0.2">
      <c r="A804" s="75" t="s">
        <v>19</v>
      </c>
      <c r="B804" s="66" t="s">
        <v>11</v>
      </c>
      <c r="C804" s="66" t="s">
        <v>10</v>
      </c>
      <c r="D804" s="66" t="s">
        <v>303</v>
      </c>
      <c r="E804" s="87">
        <f t="array" ref="E804">IFERROR(INDEX(DATA!$L$133:$L$368,MATCH(1,(DATA!$D$133:$D$368=B804)*(DATA!$E$133:$E$368=D804),0)),"n/a")</f>
        <v>4.0599999999999996</v>
      </c>
      <c r="F804" s="77">
        <f t="array" ref="F804">IFERROR(INDEX(DATA!$M$133:$M$368,MATCH(1,(DATA!$D$133:$D$368=B804)*(DATA!$E$133:$E$368=D804),0)),"n/a")</f>
        <v>-6.3E-2</v>
      </c>
      <c r="G804" s="87">
        <f t="array" ref="G804">IFERROR(INDEX(DATA!$V$133:$V$368,MATCH(1,(DATA!$D$133:$D$368=B804)*(DATA!$E$133:$E$368=D804),0)),"n/a")</f>
        <v>4.1900000000000004</v>
      </c>
      <c r="H804" s="77">
        <f t="array" ref="H804">IFERROR(INDEX(DATA!$W$133:$W$368,MATCH(1,(DATA!$D$133:$D$368=B804)*(DATA!$E$133:$E$368=D804),0)),"n/a")</f>
        <v>-0.01</v>
      </c>
      <c r="I804" s="87">
        <f t="array" ref="I804">IFERROR(INDEX(DATA!$AF$133:$AF$368,MATCH(1,(DATA!$D$133:$D$368=B804)*(DATA!$E$133:$E$368=D804),0)),"n/a")</f>
        <v>4.25</v>
      </c>
      <c r="J804" s="77">
        <f t="array" ref="J804">IFERROR(INDEX(DATA!$AG$133:$AG$368,MATCH(1,(DATA!$D$133:$D$368=B804)*(DATA!$E$133:$E$368=D804),0)),"n/a")</f>
        <v>1.7000000000000001E-2</v>
      </c>
      <c r="K804" s="87">
        <f t="array" ref="K804">IFERROR(INDEX(DATA!$AP$133:$AP$368,MATCH(1,(DATA!$D$133:$D$368=B804)*(DATA!$E$133:$E$368=D804),0)),"n/a")</f>
        <v>4.32</v>
      </c>
      <c r="L804" s="77">
        <f t="array" ref="L804">IFERROR(INDEX(DATA!$AQ$133:$AQ$368,MATCH(1,(DATA!$D$133:$D$368=B804)*(DATA!$E$133:$E$368=D804),0)),"n/a")</f>
        <v>3.9E-2</v>
      </c>
      <c r="R804" s="66"/>
      <c r="S804" s="66"/>
      <c r="T804" s="66"/>
      <c r="U804" s="66"/>
      <c r="V804" s="66"/>
      <c r="W804" s="66"/>
      <c r="X804" s="66"/>
      <c r="Y804" s="66"/>
    </row>
    <row r="805" spans="1:25" x14ac:dyDescent="0.2">
      <c r="A805" s="75" t="s">
        <v>19</v>
      </c>
      <c r="B805" s="66" t="s">
        <v>11</v>
      </c>
      <c r="C805" s="66" t="s">
        <v>10</v>
      </c>
      <c r="D805" s="66" t="s">
        <v>304</v>
      </c>
      <c r="E805" s="87">
        <f t="array" ref="E805">IFERROR(INDEX(DATA!$L$133:$L$368,MATCH(1,(DATA!$D$133:$D$368=B805)*(DATA!$E$133:$E$368=D805),0)),"n/a")</f>
        <v>3.85</v>
      </c>
      <c r="F805" s="77">
        <f t="array" ref="F805">IFERROR(INDEX(DATA!$M$133:$M$368,MATCH(1,(DATA!$D$133:$D$368=B805)*(DATA!$E$133:$E$368=D805),0)),"n/a")</f>
        <v>-9.2999999999999999E-2</v>
      </c>
      <c r="G805" s="87">
        <f t="array" ref="G805">IFERROR(INDEX(DATA!$V$133:$V$368,MATCH(1,(DATA!$D$133:$D$368=B805)*(DATA!$E$133:$E$368=D805),0)),"n/a")</f>
        <v>3.91</v>
      </c>
      <c r="H805" s="77">
        <f t="array" ref="H805">IFERROR(INDEX(DATA!$W$133:$W$368,MATCH(1,(DATA!$D$133:$D$368=B805)*(DATA!$E$133:$E$368=D805),0)),"n/a")</f>
        <v>-6.3E-2</v>
      </c>
      <c r="I805" s="87">
        <f t="array" ref="I805">IFERROR(INDEX(DATA!$AF$133:$AF$368,MATCH(1,(DATA!$D$133:$D$368=B805)*(DATA!$E$133:$E$368=D805),0)),"n/a")</f>
        <v>3.95</v>
      </c>
      <c r="J805" s="77">
        <f t="array" ref="J805">IFERROR(INDEX(DATA!$AG$133:$AG$368,MATCH(1,(DATA!$D$133:$D$368=B805)*(DATA!$E$133:$E$368=D805),0)),"n/a")</f>
        <v>-5.3999999999999999E-2</v>
      </c>
      <c r="K805" s="87">
        <f t="array" ref="K805">IFERROR(INDEX(DATA!$AP$133:$AP$368,MATCH(1,(DATA!$D$133:$D$368=B805)*(DATA!$E$133:$E$368=D805),0)),"n/a")</f>
        <v>3.97</v>
      </c>
      <c r="L805" s="77">
        <f t="array" ref="L805">IFERROR(INDEX(DATA!$AQ$133:$AQ$368,MATCH(1,(DATA!$D$133:$D$368=B805)*(DATA!$E$133:$E$368=D805),0)),"n/a")</f>
        <v>-5.3999999999999999E-2</v>
      </c>
      <c r="R805" s="66"/>
      <c r="S805" s="66"/>
      <c r="T805" s="66"/>
      <c r="U805" s="66"/>
      <c r="V805" s="66"/>
      <c r="W805" s="66"/>
      <c r="X805" s="66"/>
      <c r="Y805" s="66"/>
    </row>
    <row r="806" spans="1:25" x14ac:dyDescent="0.2">
      <c r="A806" s="75" t="s">
        <v>19</v>
      </c>
      <c r="B806" s="66" t="s">
        <v>11</v>
      </c>
      <c r="C806" s="66" t="s">
        <v>10</v>
      </c>
      <c r="D806" s="66" t="s">
        <v>305</v>
      </c>
      <c r="E806" s="87">
        <f t="array" ref="E806">IFERROR(INDEX(DATA!$L$133:$L$368,MATCH(1,(DATA!$D$133:$D$368=B806)*(DATA!$E$133:$E$368=D806),0)),"n/a")</f>
        <v>4.6500000000000004</v>
      </c>
      <c r="F806" s="77">
        <f t="array" ref="F806">IFERROR(INDEX(DATA!$M$133:$M$368,MATCH(1,(DATA!$D$133:$D$368=B806)*(DATA!$E$133:$E$368=D806),0)),"n/a")</f>
        <v>0.10199999999999999</v>
      </c>
      <c r="G806" s="87">
        <f t="array" ref="G806">IFERROR(INDEX(DATA!$V$133:$V$368,MATCH(1,(DATA!$D$133:$D$368=B806)*(DATA!$E$133:$E$368=D806),0)),"n/a")</f>
        <v>4.66</v>
      </c>
      <c r="H806" s="77">
        <f t="array" ref="H806">IFERROR(INDEX(DATA!$W$133:$W$368,MATCH(1,(DATA!$D$133:$D$368=B806)*(DATA!$E$133:$E$368=D806),0)),"n/a")</f>
        <v>9.1999999999999998E-2</v>
      </c>
      <c r="I806" s="87">
        <f t="array" ref="I806">IFERROR(INDEX(DATA!$AF$133:$AF$368,MATCH(1,(DATA!$D$133:$D$368=B806)*(DATA!$E$133:$E$368=D806),0)),"n/a")</f>
        <v>4.5599999999999996</v>
      </c>
      <c r="J806" s="77">
        <f t="array" ref="J806">IFERROR(INDEX(DATA!$AG$133:$AG$368,MATCH(1,(DATA!$D$133:$D$368=B806)*(DATA!$E$133:$E$368=D806),0)),"n/a")</f>
        <v>5.7000000000000002E-2</v>
      </c>
      <c r="K806" s="87">
        <f t="array" ref="K806">IFERROR(INDEX(DATA!$AP$133:$AP$368,MATCH(1,(DATA!$D$133:$D$368=B806)*(DATA!$E$133:$E$368=D806),0)),"n/a")</f>
        <v>4.32</v>
      </c>
      <c r="L806" s="77">
        <f t="array" ref="L806">IFERROR(INDEX(DATA!$AQ$133:$AQ$368,MATCH(1,(DATA!$D$133:$D$368=B806)*(DATA!$E$133:$E$368=D806),0)),"n/a")</f>
        <v>2E-3</v>
      </c>
      <c r="R806" s="66"/>
      <c r="S806" s="66"/>
      <c r="T806" s="66"/>
      <c r="U806" s="66"/>
      <c r="V806" s="66"/>
      <c r="W806" s="66"/>
      <c r="X806" s="66"/>
      <c r="Y806" s="66"/>
    </row>
    <row r="807" spans="1:25" x14ac:dyDescent="0.2">
      <c r="A807" s="75" t="s">
        <v>19</v>
      </c>
      <c r="B807" s="66" t="s">
        <v>11</v>
      </c>
      <c r="C807" s="66" t="s">
        <v>10</v>
      </c>
      <c r="D807" s="66" t="s">
        <v>306</v>
      </c>
      <c r="E807" s="87">
        <f t="array" ref="E807">IFERROR(INDEX(DATA!$L$133:$L$368,MATCH(1,(DATA!$D$133:$D$368=B807)*(DATA!$E$133:$E$368=D807),0)),"n/a")</f>
        <v>4.93</v>
      </c>
      <c r="F807" s="77">
        <f t="array" ref="F807">IFERROR(INDEX(DATA!$M$133:$M$368,MATCH(1,(DATA!$D$133:$D$368=B807)*(DATA!$E$133:$E$368=D807),0)),"n/a")</f>
        <v>-1.6E-2</v>
      </c>
      <c r="G807" s="87">
        <f t="array" ref="G807">IFERROR(INDEX(DATA!$V$133:$V$368,MATCH(1,(DATA!$D$133:$D$368=B807)*(DATA!$E$133:$E$368=D807),0)),"n/a")</f>
        <v>5.07</v>
      </c>
      <c r="H807" s="77">
        <f t="array" ref="H807">IFERROR(INDEX(DATA!$W$133:$W$368,MATCH(1,(DATA!$D$133:$D$368=B807)*(DATA!$E$133:$E$368=D807),0)),"n/a")</f>
        <v>-3.9E-2</v>
      </c>
      <c r="I807" s="87">
        <f t="array" ref="I807">IFERROR(INDEX(DATA!$AF$133:$AF$368,MATCH(1,(DATA!$D$133:$D$368=B807)*(DATA!$E$133:$E$368=D807),0)),"n/a")</f>
        <v>5.22</v>
      </c>
      <c r="J807" s="77">
        <f t="array" ref="J807">IFERROR(INDEX(DATA!$AG$133:$AG$368,MATCH(1,(DATA!$D$133:$D$368=B807)*(DATA!$E$133:$E$368=D807),0)),"n/a")</f>
        <v>-3.5000000000000003E-2</v>
      </c>
      <c r="K807" s="87">
        <f t="array" ref="K807">IFERROR(INDEX(DATA!$AP$133:$AP$368,MATCH(1,(DATA!$D$133:$D$368=B807)*(DATA!$E$133:$E$368=D807),0)),"n/a")</f>
        <v>5.3</v>
      </c>
      <c r="L807" s="77">
        <f t="array" ref="L807">IFERROR(INDEX(DATA!$AQ$133:$AQ$368,MATCH(1,(DATA!$D$133:$D$368=B807)*(DATA!$E$133:$E$368=D807),0)),"n/a")</f>
        <v>-3.2000000000000001E-2</v>
      </c>
      <c r="R807" s="66"/>
      <c r="S807" s="66"/>
      <c r="T807" s="66"/>
      <c r="U807" s="66"/>
      <c r="V807" s="66"/>
      <c r="W807" s="66"/>
      <c r="X807" s="66"/>
      <c r="Y807" s="66"/>
    </row>
    <row r="808" spans="1:25" x14ac:dyDescent="0.2">
      <c r="A808" s="75" t="s">
        <v>19</v>
      </c>
      <c r="B808" s="66" t="s">
        <v>11</v>
      </c>
      <c r="C808" s="66" t="s">
        <v>10</v>
      </c>
      <c r="D808" s="66" t="s">
        <v>307</v>
      </c>
      <c r="E808" s="87">
        <f t="array" ref="E808">IFERROR(INDEX(DATA!$L$133:$L$368,MATCH(1,(DATA!$D$133:$D$368=B808)*(DATA!$E$133:$E$368=D808),0)),"n/a")</f>
        <v>4.04</v>
      </c>
      <c r="F808" s="77">
        <f t="array" ref="F808">IFERROR(INDEX(DATA!$M$133:$M$368,MATCH(1,(DATA!$D$133:$D$368=B808)*(DATA!$E$133:$E$368=D808),0)),"n/a")</f>
        <v>0.02</v>
      </c>
      <c r="G808" s="87">
        <f t="array" ref="G808">IFERROR(INDEX(DATA!$V$133:$V$368,MATCH(1,(DATA!$D$133:$D$368=B808)*(DATA!$E$133:$E$368=D808),0)),"n/a")</f>
        <v>4.0599999999999996</v>
      </c>
      <c r="H808" s="77">
        <f t="array" ref="H808">IFERROR(INDEX(DATA!$W$133:$W$368,MATCH(1,(DATA!$D$133:$D$368=B808)*(DATA!$E$133:$E$368=D808),0)),"n/a")</f>
        <v>3.5999999999999997E-2</v>
      </c>
      <c r="I808" s="87">
        <f t="array" ref="I808">IFERROR(INDEX(DATA!$AF$133:$AF$368,MATCH(1,(DATA!$D$133:$D$368=B808)*(DATA!$E$133:$E$368=D808),0)),"n/a")</f>
        <v>4.01</v>
      </c>
      <c r="J808" s="77">
        <f t="array" ref="J808">IFERROR(INDEX(DATA!$AG$133:$AG$368,MATCH(1,(DATA!$D$133:$D$368=B808)*(DATA!$E$133:$E$368=D808),0)),"n/a")</f>
        <v>2.3E-2</v>
      </c>
      <c r="K808" s="87">
        <f t="array" ref="K808">IFERROR(INDEX(DATA!$AP$133:$AP$368,MATCH(1,(DATA!$D$133:$D$368=B808)*(DATA!$E$133:$E$368=D808),0)),"n/a")</f>
        <v>3.99</v>
      </c>
      <c r="L808" s="77">
        <f t="array" ref="L808">IFERROR(INDEX(DATA!$AQ$133:$AQ$368,MATCH(1,(DATA!$D$133:$D$368=B808)*(DATA!$E$133:$E$368=D808),0)),"n/a")</f>
        <v>-6.2E-2</v>
      </c>
      <c r="R808" s="66"/>
      <c r="S808" s="66"/>
      <c r="T808" s="66"/>
      <c r="U808" s="66"/>
      <c r="V808" s="66"/>
      <c r="W808" s="66"/>
      <c r="X808" s="66"/>
      <c r="Y808" s="66"/>
    </row>
    <row r="809" spans="1:25" x14ac:dyDescent="0.2">
      <c r="A809" s="75" t="s">
        <v>19</v>
      </c>
      <c r="B809" s="66" t="s">
        <v>11</v>
      </c>
      <c r="C809" s="66" t="s">
        <v>10</v>
      </c>
      <c r="D809" s="66" t="s">
        <v>308</v>
      </c>
      <c r="E809" s="87">
        <f t="array" ref="E809">IFERROR(INDEX(DATA!$L$133:$L$368,MATCH(1,(DATA!$D$133:$D$368=B809)*(DATA!$E$133:$E$368=D809),0)),"n/a")</f>
        <v>4.8</v>
      </c>
      <c r="F809" s="77">
        <f t="array" ref="F809">IFERROR(INDEX(DATA!$M$133:$M$368,MATCH(1,(DATA!$D$133:$D$368=B809)*(DATA!$E$133:$E$368=D809),0)),"n/a")</f>
        <v>-3.1E-2</v>
      </c>
      <c r="G809" s="87">
        <f t="array" ref="G809">IFERROR(INDEX(DATA!$V$133:$V$368,MATCH(1,(DATA!$D$133:$D$368=B809)*(DATA!$E$133:$E$368=D809),0)),"n/a")</f>
        <v>4.79</v>
      </c>
      <c r="H809" s="77">
        <f t="array" ref="H809">IFERROR(INDEX(DATA!$W$133:$W$368,MATCH(1,(DATA!$D$133:$D$368=B809)*(DATA!$E$133:$E$368=D809),0)),"n/a")</f>
        <v>-4.7E-2</v>
      </c>
      <c r="I809" s="87">
        <f t="array" ref="I809">IFERROR(INDEX(DATA!$AF$133:$AF$368,MATCH(1,(DATA!$D$133:$D$368=B809)*(DATA!$E$133:$E$368=D809),0)),"n/a")</f>
        <v>4.8600000000000003</v>
      </c>
      <c r="J809" s="77">
        <f t="array" ref="J809">IFERROR(INDEX(DATA!$AG$133:$AG$368,MATCH(1,(DATA!$D$133:$D$368=B809)*(DATA!$E$133:$E$368=D809),0)),"n/a")</f>
        <v>-4.4999999999999998E-2</v>
      </c>
      <c r="K809" s="87">
        <f t="array" ref="K809">IFERROR(INDEX(DATA!$AP$133:$AP$368,MATCH(1,(DATA!$D$133:$D$368=B809)*(DATA!$E$133:$E$368=D809),0)),"n/a")</f>
        <v>4.99</v>
      </c>
      <c r="L809" s="77">
        <f t="array" ref="L809">IFERROR(INDEX(DATA!$AQ$133:$AQ$368,MATCH(1,(DATA!$D$133:$D$368=B809)*(DATA!$E$133:$E$368=D809),0)),"n/a")</f>
        <v>-3.5000000000000003E-2</v>
      </c>
      <c r="R809" s="66"/>
      <c r="S809" s="66"/>
      <c r="T809" s="66"/>
      <c r="U809" s="66"/>
      <c r="V809" s="66"/>
      <c r="W809" s="66"/>
      <c r="X809" s="66"/>
      <c r="Y809" s="66"/>
    </row>
    <row r="810" spans="1:25" x14ac:dyDescent="0.2">
      <c r="A810" s="75" t="s">
        <v>19</v>
      </c>
      <c r="B810" s="66" t="s">
        <v>11</v>
      </c>
      <c r="C810" s="66" t="s">
        <v>10</v>
      </c>
      <c r="D810" s="66" t="s">
        <v>309</v>
      </c>
      <c r="E810" s="87">
        <f t="array" ref="E810">IFERROR(INDEX(DATA!$L$133:$L$368,MATCH(1,(DATA!$D$133:$D$368=B810)*(DATA!$E$133:$E$368=D810),0)),"n/a")</f>
        <v>4.75</v>
      </c>
      <c r="F810" s="77">
        <f t="array" ref="F810">IFERROR(INDEX(DATA!$M$133:$M$368,MATCH(1,(DATA!$D$133:$D$368=B810)*(DATA!$E$133:$E$368=D810),0)),"n/a")</f>
        <v>-2.1000000000000001E-2</v>
      </c>
      <c r="G810" s="87">
        <f t="array" ref="G810">IFERROR(INDEX(DATA!$V$133:$V$368,MATCH(1,(DATA!$D$133:$D$368=B810)*(DATA!$E$133:$E$368=D810),0)),"n/a")</f>
        <v>4.71</v>
      </c>
      <c r="H810" s="77">
        <f t="array" ref="H810">IFERROR(INDEX(DATA!$W$133:$W$368,MATCH(1,(DATA!$D$133:$D$368=B810)*(DATA!$E$133:$E$368=D810),0)),"n/a")</f>
        <v>-1.4E-2</v>
      </c>
      <c r="I810" s="87">
        <f t="array" ref="I810">IFERROR(INDEX(DATA!$AF$133:$AF$368,MATCH(1,(DATA!$D$133:$D$368=B810)*(DATA!$E$133:$E$368=D810),0)),"n/a")</f>
        <v>4.8099999999999996</v>
      </c>
      <c r="J810" s="77">
        <f t="array" ref="J810">IFERROR(INDEX(DATA!$AG$133:$AG$368,MATCH(1,(DATA!$D$133:$D$368=B810)*(DATA!$E$133:$E$368=D810),0)),"n/a")</f>
        <v>1E-3</v>
      </c>
      <c r="K810" s="87">
        <f t="array" ref="K810">IFERROR(INDEX(DATA!$AP$133:$AP$368,MATCH(1,(DATA!$D$133:$D$368=B810)*(DATA!$E$133:$E$368=D810),0)),"n/a")</f>
        <v>4.91</v>
      </c>
      <c r="L810" s="77">
        <f t="array" ref="L810">IFERROR(INDEX(DATA!$AQ$133:$AQ$368,MATCH(1,(DATA!$D$133:$D$368=B810)*(DATA!$E$133:$E$368=D810),0)),"n/a")</f>
        <v>-6.0000000000000001E-3</v>
      </c>
      <c r="R810" s="66"/>
      <c r="S810" s="66"/>
      <c r="T810" s="66"/>
      <c r="U810" s="66"/>
      <c r="V810" s="66"/>
      <c r="W810" s="66"/>
      <c r="X810" s="66"/>
      <c r="Y810" s="66"/>
    </row>
    <row r="811" spans="1:25" x14ac:dyDescent="0.2">
      <c r="A811" s="75" t="s">
        <v>19</v>
      </c>
      <c r="B811" s="66" t="s">
        <v>11</v>
      </c>
      <c r="C811" s="66" t="s">
        <v>10</v>
      </c>
      <c r="D811" s="66" t="s">
        <v>310</v>
      </c>
      <c r="E811" s="87">
        <f t="array" ref="E811">IFERROR(INDEX(DATA!$L$133:$L$368,MATCH(1,(DATA!$D$133:$D$368=B811)*(DATA!$E$133:$E$368=D811),0)),"n/a")</f>
        <v>5.21</v>
      </c>
      <c r="F811" s="77">
        <f t="array" ref="F811">IFERROR(INDEX(DATA!$M$133:$M$368,MATCH(1,(DATA!$D$133:$D$368=B811)*(DATA!$E$133:$E$368=D811),0)),"n/a")</f>
        <v>-2E-3</v>
      </c>
      <c r="G811" s="87">
        <f t="array" ref="G811">IFERROR(INDEX(DATA!$V$133:$V$368,MATCH(1,(DATA!$D$133:$D$368=B811)*(DATA!$E$133:$E$368=D811),0)),"n/a")</f>
        <v>5.0999999999999996</v>
      </c>
      <c r="H811" s="77">
        <f t="array" ref="H811">IFERROR(INDEX(DATA!$W$133:$W$368,MATCH(1,(DATA!$D$133:$D$368=B811)*(DATA!$E$133:$E$368=D811),0)),"n/a")</f>
        <v>-8.9999999999999993E-3</v>
      </c>
      <c r="I811" s="87">
        <f t="array" ref="I811">IFERROR(INDEX(DATA!$AF$133:$AF$368,MATCH(1,(DATA!$D$133:$D$368=B811)*(DATA!$E$133:$E$368=D811),0)),"n/a")</f>
        <v>5.24</v>
      </c>
      <c r="J811" s="77">
        <f t="array" ref="J811">IFERROR(INDEX(DATA!$AG$133:$AG$368,MATCH(1,(DATA!$D$133:$D$368=B811)*(DATA!$E$133:$E$368=D811),0)),"n/a")</f>
        <v>1E-3</v>
      </c>
      <c r="K811" s="87">
        <f t="array" ref="K811">IFERROR(INDEX(DATA!$AP$133:$AP$368,MATCH(1,(DATA!$D$133:$D$368=B811)*(DATA!$E$133:$E$368=D811),0)),"n/a")</f>
        <v>5.35</v>
      </c>
      <c r="L811" s="77">
        <f t="array" ref="L811">IFERROR(INDEX(DATA!$AQ$133:$AQ$368,MATCH(1,(DATA!$D$133:$D$368=B811)*(DATA!$E$133:$E$368=D811),0)),"n/a")</f>
        <v>0</v>
      </c>
      <c r="R811" s="66"/>
      <c r="S811" s="66"/>
      <c r="T811" s="66"/>
      <c r="U811" s="66"/>
      <c r="V811" s="66"/>
      <c r="W811" s="66"/>
      <c r="X811" s="66"/>
      <c r="Y811" s="66"/>
    </row>
    <row r="812" spans="1:25" x14ac:dyDescent="0.2">
      <c r="A812" s="75" t="s">
        <v>19</v>
      </c>
      <c r="B812" s="66" t="s">
        <v>11</v>
      </c>
      <c r="C812" s="66" t="s">
        <v>10</v>
      </c>
      <c r="D812" s="66" t="s">
        <v>311</v>
      </c>
      <c r="E812" s="87">
        <f t="array" ref="E812">IFERROR(INDEX(DATA!$L$133:$L$368,MATCH(1,(DATA!$D$133:$D$368=B812)*(DATA!$E$133:$E$368=D812),0)),"n/a")</f>
        <v>5.22</v>
      </c>
      <c r="F812" s="77">
        <f t="array" ref="F812">IFERROR(INDEX(DATA!$M$133:$M$368,MATCH(1,(DATA!$D$133:$D$368=B812)*(DATA!$E$133:$E$368=D812),0)),"n/a")</f>
        <v>1.0999999999999999E-2</v>
      </c>
      <c r="G812" s="87">
        <f t="array" ref="G812">IFERROR(INDEX(DATA!$V$133:$V$368,MATCH(1,(DATA!$D$133:$D$368=B812)*(DATA!$E$133:$E$368=D812),0)),"n/a")</f>
        <v>5.26</v>
      </c>
      <c r="H812" s="77">
        <f t="array" ref="H812">IFERROR(INDEX(DATA!$W$133:$W$368,MATCH(1,(DATA!$D$133:$D$368=B812)*(DATA!$E$133:$E$368=D812),0)),"n/a")</f>
        <v>4.5999999999999999E-2</v>
      </c>
      <c r="I812" s="87">
        <f t="array" ref="I812">IFERROR(INDEX(DATA!$AF$133:$AF$368,MATCH(1,(DATA!$D$133:$D$368=B812)*(DATA!$E$133:$E$368=D812),0)),"n/a")</f>
        <v>5.26</v>
      </c>
      <c r="J812" s="77">
        <f t="array" ref="J812">IFERROR(INDEX(DATA!$AG$133:$AG$368,MATCH(1,(DATA!$D$133:$D$368=B812)*(DATA!$E$133:$E$368=D812),0)),"n/a")</f>
        <v>6.0999999999999999E-2</v>
      </c>
      <c r="K812" s="87">
        <f t="array" ref="K812">IFERROR(INDEX(DATA!$AP$133:$AP$368,MATCH(1,(DATA!$D$133:$D$368=B812)*(DATA!$E$133:$E$368=D812),0)),"n/a")</f>
        <v>5.26</v>
      </c>
      <c r="L812" s="77">
        <f t="array" ref="L812">IFERROR(INDEX(DATA!$AQ$133:$AQ$368,MATCH(1,(DATA!$D$133:$D$368=B812)*(DATA!$E$133:$E$368=D812),0)),"n/a")</f>
        <v>7.3999999999999996E-2</v>
      </c>
      <c r="R812" s="66"/>
      <c r="S812" s="66"/>
      <c r="T812" s="66"/>
      <c r="U812" s="66"/>
      <c r="V812" s="66"/>
      <c r="W812" s="66"/>
      <c r="X812" s="66"/>
      <c r="Y812" s="66"/>
    </row>
    <row r="813" spans="1:25" x14ac:dyDescent="0.2">
      <c r="A813" s="75" t="s">
        <v>19</v>
      </c>
      <c r="B813" s="66" t="s">
        <v>11</v>
      </c>
      <c r="C813" s="66" t="s">
        <v>10</v>
      </c>
      <c r="D813" s="66" t="s">
        <v>312</v>
      </c>
      <c r="E813" s="87">
        <f t="array" ref="E813">IFERROR(INDEX(DATA!$L$133:$L$368,MATCH(1,(DATA!$D$133:$D$368=B813)*(DATA!$E$133:$E$368=D813),0)),"n/a")</f>
        <v>4.83</v>
      </c>
      <c r="F813" s="77">
        <f t="array" ref="F813">IFERROR(INDEX(DATA!$M$133:$M$368,MATCH(1,(DATA!$D$133:$D$368=B813)*(DATA!$E$133:$E$368=D813),0)),"n/a")</f>
        <v>2.5999999999999999E-2</v>
      </c>
      <c r="G813" s="87">
        <f t="array" ref="G813">IFERROR(INDEX(DATA!$V$133:$V$368,MATCH(1,(DATA!$D$133:$D$368=B813)*(DATA!$E$133:$E$368=D813),0)),"n/a")</f>
        <v>4.8499999999999996</v>
      </c>
      <c r="H813" s="77">
        <f t="array" ref="H813">IFERROR(INDEX(DATA!$W$133:$W$368,MATCH(1,(DATA!$D$133:$D$368=B813)*(DATA!$E$133:$E$368=D813),0)),"n/a")</f>
        <v>3.3000000000000002E-2</v>
      </c>
      <c r="I813" s="87">
        <f t="array" ref="I813">IFERROR(INDEX(DATA!$AF$133:$AF$368,MATCH(1,(DATA!$D$133:$D$368=B813)*(DATA!$E$133:$E$368=D813),0)),"n/a")</f>
        <v>4.82</v>
      </c>
      <c r="J813" s="77">
        <f t="array" ref="J813">IFERROR(INDEX(DATA!$AG$133:$AG$368,MATCH(1,(DATA!$D$133:$D$368=B813)*(DATA!$E$133:$E$368=D813),0)),"n/a")</f>
        <v>1.9E-2</v>
      </c>
      <c r="K813" s="87">
        <f t="array" ref="K813">IFERROR(INDEX(DATA!$AP$133:$AP$368,MATCH(1,(DATA!$D$133:$D$368=B813)*(DATA!$E$133:$E$368=D813),0)),"n/a")</f>
        <v>4.8499999999999996</v>
      </c>
      <c r="L813" s="77">
        <f t="array" ref="L813">IFERROR(INDEX(DATA!$AQ$133:$AQ$368,MATCH(1,(DATA!$D$133:$D$368=B813)*(DATA!$E$133:$E$368=D813),0)),"n/a")</f>
        <v>5.0000000000000001E-3</v>
      </c>
      <c r="R813" s="66"/>
      <c r="S813" s="66"/>
      <c r="T813" s="66"/>
      <c r="U813" s="66"/>
      <c r="V813" s="66"/>
      <c r="W813" s="66"/>
      <c r="X813" s="66"/>
      <c r="Y813" s="66"/>
    </row>
    <row r="814" spans="1:25" x14ac:dyDescent="0.2">
      <c r="A814" s="75" t="s">
        <v>19</v>
      </c>
      <c r="B814" s="66" t="s">
        <v>11</v>
      </c>
      <c r="C814" s="66" t="s">
        <v>10</v>
      </c>
      <c r="D814" s="66" t="s">
        <v>313</v>
      </c>
      <c r="E814" s="87">
        <f t="array" ref="E814">IFERROR(INDEX(DATA!$L$133:$L$368,MATCH(1,(DATA!$D$133:$D$368=B814)*(DATA!$E$133:$E$368=D814),0)),"n/a")</f>
        <v>5.2</v>
      </c>
      <c r="F814" s="77">
        <f t="array" ref="F814">IFERROR(INDEX(DATA!$M$133:$M$368,MATCH(1,(DATA!$D$133:$D$368=B814)*(DATA!$E$133:$E$368=D814),0)),"n/a")</f>
        <v>2.3E-2</v>
      </c>
      <c r="G814" s="87">
        <f t="array" ref="G814">IFERROR(INDEX(DATA!$V$133:$V$368,MATCH(1,(DATA!$D$133:$D$368=B814)*(DATA!$E$133:$E$368=D814),0)),"n/a")</f>
        <v>5.24</v>
      </c>
      <c r="H814" s="77">
        <f t="array" ref="H814">IFERROR(INDEX(DATA!$W$133:$W$368,MATCH(1,(DATA!$D$133:$D$368=B814)*(DATA!$E$133:$E$368=D814),0)),"n/a")</f>
        <v>2.7E-2</v>
      </c>
      <c r="I814" s="87">
        <f t="array" ref="I814">IFERROR(INDEX(DATA!$AF$133:$AF$368,MATCH(1,(DATA!$D$133:$D$368=B814)*(DATA!$E$133:$E$368=D814),0)),"n/a")</f>
        <v>5.0999999999999996</v>
      </c>
      <c r="J814" s="77">
        <f t="array" ref="J814">IFERROR(INDEX(DATA!$AG$133:$AG$368,MATCH(1,(DATA!$D$133:$D$368=B814)*(DATA!$E$133:$E$368=D814),0)),"n/a")</f>
        <v>6.0000000000000001E-3</v>
      </c>
      <c r="K814" s="87">
        <f t="array" ref="K814">IFERROR(INDEX(DATA!$AP$133:$AP$368,MATCH(1,(DATA!$D$133:$D$368=B814)*(DATA!$E$133:$E$368=D814),0)),"n/a")</f>
        <v>5.0199999999999996</v>
      </c>
      <c r="L814" s="77">
        <f t="array" ref="L814">IFERROR(INDEX(DATA!$AQ$133:$AQ$368,MATCH(1,(DATA!$D$133:$D$368=B814)*(DATA!$E$133:$E$368=D814),0)),"n/a")</f>
        <v>-0.02</v>
      </c>
      <c r="R814" s="66"/>
      <c r="S814" s="66"/>
      <c r="T814" s="66"/>
      <c r="U814" s="66"/>
      <c r="V814" s="66"/>
      <c r="W814" s="66"/>
      <c r="X814" s="66"/>
      <c r="Y814" s="66"/>
    </row>
    <row r="815" spans="1:25" x14ac:dyDescent="0.2">
      <c r="A815" s="75" t="s">
        <v>19</v>
      </c>
      <c r="B815" s="66" t="s">
        <v>11</v>
      </c>
      <c r="C815" s="66" t="s">
        <v>10</v>
      </c>
      <c r="D815" s="66" t="s">
        <v>314</v>
      </c>
      <c r="E815" s="87">
        <f t="array" ref="E815">IFERROR(INDEX(DATA!$L$133:$L$368,MATCH(1,(DATA!$D$133:$D$368=B815)*(DATA!$E$133:$E$368=D815),0)),"n/a")</f>
        <v>5.75</v>
      </c>
      <c r="F815" s="77">
        <f t="array" ref="F815">IFERROR(INDEX(DATA!$M$133:$M$368,MATCH(1,(DATA!$D$133:$D$368=B815)*(DATA!$E$133:$E$368=D815),0)),"n/a")</f>
        <v>-4.2999999999999997E-2</v>
      </c>
      <c r="G815" s="87">
        <f t="array" ref="G815">IFERROR(INDEX(DATA!$V$133:$V$368,MATCH(1,(DATA!$D$133:$D$368=B815)*(DATA!$E$133:$E$368=D815),0)),"n/a")</f>
        <v>5.93</v>
      </c>
      <c r="H815" s="77">
        <f t="array" ref="H815">IFERROR(INDEX(DATA!$W$133:$W$368,MATCH(1,(DATA!$D$133:$D$368=B815)*(DATA!$E$133:$E$368=D815),0)),"n/a")</f>
        <v>3.6999999999999998E-2</v>
      </c>
      <c r="I815" s="87">
        <f t="array" ref="I815">IFERROR(INDEX(DATA!$AF$133:$AF$368,MATCH(1,(DATA!$D$133:$D$368=B815)*(DATA!$E$133:$E$368=D815),0)),"n/a")</f>
        <v>5.83</v>
      </c>
      <c r="J815" s="77">
        <f t="array" ref="J815">IFERROR(INDEX(DATA!$AG$133:$AG$368,MATCH(1,(DATA!$D$133:$D$368=B815)*(DATA!$E$133:$E$368=D815),0)),"n/a")</f>
        <v>7.1999999999999995E-2</v>
      </c>
      <c r="K815" s="87">
        <f t="array" ref="K815">IFERROR(INDEX(DATA!$AP$133:$AP$368,MATCH(1,(DATA!$D$133:$D$368=B815)*(DATA!$E$133:$E$368=D815),0)),"n/a")</f>
        <v>5.9</v>
      </c>
      <c r="L815" s="77">
        <f t="array" ref="L815">IFERROR(INDEX(DATA!$AQ$133:$AQ$368,MATCH(1,(DATA!$D$133:$D$368=B815)*(DATA!$E$133:$E$368=D815),0)),"n/a")</f>
        <v>0.107</v>
      </c>
      <c r="R815" s="66"/>
      <c r="S815" s="66"/>
      <c r="T815" s="66"/>
      <c r="U815" s="66"/>
      <c r="V815" s="66"/>
      <c r="W815" s="66"/>
      <c r="X815" s="66"/>
      <c r="Y815" s="66"/>
    </row>
    <row r="816" spans="1:25" x14ac:dyDescent="0.2">
      <c r="A816" s="75" t="s">
        <v>19</v>
      </c>
      <c r="B816" s="66" t="s">
        <v>11</v>
      </c>
      <c r="C816" s="66" t="s">
        <v>10</v>
      </c>
      <c r="D816" s="66" t="s">
        <v>315</v>
      </c>
      <c r="E816" s="87">
        <f t="array" ref="E816">IFERROR(INDEX(DATA!$L$133:$L$368,MATCH(1,(DATA!$D$133:$D$368=B816)*(DATA!$E$133:$E$368=D816),0)),"n/a")</f>
        <v>4.62</v>
      </c>
      <c r="F816" s="77">
        <f t="array" ref="F816">IFERROR(INDEX(DATA!$M$133:$M$368,MATCH(1,(DATA!$D$133:$D$368=B816)*(DATA!$E$133:$E$368=D816),0)),"n/a")</f>
        <v>5.0999999999999997E-2</v>
      </c>
      <c r="G816" s="87">
        <f t="array" ref="G816">IFERROR(INDEX(DATA!$V$133:$V$368,MATCH(1,(DATA!$D$133:$D$368=B816)*(DATA!$E$133:$E$368=D816),0)),"n/a")</f>
        <v>4.5999999999999996</v>
      </c>
      <c r="H816" s="77">
        <f t="array" ref="H816">IFERROR(INDEX(DATA!$W$133:$W$368,MATCH(1,(DATA!$D$133:$D$368=B816)*(DATA!$E$133:$E$368=D816),0)),"n/a")</f>
        <v>4.9000000000000002E-2</v>
      </c>
      <c r="I816" s="87">
        <f t="array" ref="I816">IFERROR(INDEX(DATA!$AF$133:$AF$368,MATCH(1,(DATA!$D$133:$D$368=B816)*(DATA!$E$133:$E$368=D816),0)),"n/a")</f>
        <v>4.54</v>
      </c>
      <c r="J816" s="77">
        <f t="array" ref="J816">IFERROR(INDEX(DATA!$AG$133:$AG$368,MATCH(1,(DATA!$D$133:$D$368=B816)*(DATA!$E$133:$E$368=D816),0)),"n/a")</f>
        <v>3.5999999999999997E-2</v>
      </c>
      <c r="K816" s="87">
        <f t="array" ref="K816">IFERROR(INDEX(DATA!$AP$133:$AP$368,MATCH(1,(DATA!$D$133:$D$368=B816)*(DATA!$E$133:$E$368=D816),0)),"n/a")</f>
        <v>4.51</v>
      </c>
      <c r="L816" s="77">
        <f t="array" ref="L816">IFERROR(INDEX(DATA!$AQ$133:$AQ$368,MATCH(1,(DATA!$D$133:$D$368=B816)*(DATA!$E$133:$E$368=D816),0)),"n/a")</f>
        <v>-3.0000000000000001E-3</v>
      </c>
      <c r="R816" s="66"/>
      <c r="S816" s="66"/>
      <c r="T816" s="66"/>
      <c r="U816" s="66"/>
      <c r="V816" s="66"/>
      <c r="W816" s="66"/>
      <c r="X816" s="66"/>
      <c r="Y816" s="66"/>
    </row>
    <row r="817" spans="1:25" x14ac:dyDescent="0.2">
      <c r="A817" s="75" t="s">
        <v>19</v>
      </c>
      <c r="B817" s="66" t="s">
        <v>11</v>
      </c>
      <c r="C817" s="66" t="s">
        <v>10</v>
      </c>
      <c r="D817" s="66" t="s">
        <v>316</v>
      </c>
      <c r="E817" s="87">
        <f t="array" ref="E817">IFERROR(INDEX(DATA!$L$133:$L$368,MATCH(1,(DATA!$D$133:$D$368=B817)*(DATA!$E$133:$E$368=D817),0)),"n/a")</f>
        <v>4.72</v>
      </c>
      <c r="F817" s="77">
        <f t="array" ref="F817">IFERROR(INDEX(DATA!$M$133:$M$368,MATCH(1,(DATA!$D$133:$D$368=B817)*(DATA!$E$133:$E$368=D817),0)),"n/a")</f>
        <v>-2.5000000000000001E-2</v>
      </c>
      <c r="G817" s="87">
        <f t="array" ref="G817">IFERROR(INDEX(DATA!$V$133:$V$368,MATCH(1,(DATA!$D$133:$D$368=B817)*(DATA!$E$133:$E$368=D817),0)),"n/a")</f>
        <v>4.72</v>
      </c>
      <c r="H817" s="77">
        <f t="array" ref="H817">IFERROR(INDEX(DATA!$W$133:$W$368,MATCH(1,(DATA!$D$133:$D$368=B817)*(DATA!$E$133:$E$368=D817),0)),"n/a")</f>
        <v>-2.3E-2</v>
      </c>
      <c r="I817" s="87">
        <f t="array" ref="I817">IFERROR(INDEX(DATA!$AF$133:$AF$368,MATCH(1,(DATA!$D$133:$D$368=B817)*(DATA!$E$133:$E$368=D817),0)),"n/a")</f>
        <v>4.8</v>
      </c>
      <c r="J817" s="77">
        <f t="array" ref="J817">IFERROR(INDEX(DATA!$AG$133:$AG$368,MATCH(1,(DATA!$D$133:$D$368=B817)*(DATA!$E$133:$E$368=D817),0)),"n/a")</f>
        <v>-1.4E-2</v>
      </c>
      <c r="K817" s="87">
        <f t="array" ref="K817">IFERROR(INDEX(DATA!$AP$133:$AP$368,MATCH(1,(DATA!$D$133:$D$368=B817)*(DATA!$E$133:$E$368=D817),0)),"n/a")</f>
        <v>4.8600000000000003</v>
      </c>
      <c r="L817" s="77">
        <f t="array" ref="L817">IFERROR(INDEX(DATA!$AQ$133:$AQ$368,MATCH(1,(DATA!$D$133:$D$368=B817)*(DATA!$E$133:$E$368=D817),0)),"n/a")</f>
        <v>-0.03</v>
      </c>
      <c r="R817" s="66"/>
      <c r="S817" s="66"/>
      <c r="T817" s="66"/>
      <c r="U817" s="66"/>
      <c r="V817" s="66"/>
      <c r="W817" s="66"/>
      <c r="X817" s="66"/>
      <c r="Y817" s="66"/>
    </row>
    <row r="818" spans="1:25" x14ac:dyDescent="0.2">
      <c r="A818" s="75" t="s">
        <v>19</v>
      </c>
      <c r="B818" s="66" t="s">
        <v>11</v>
      </c>
      <c r="C818" s="66" t="s">
        <v>10</v>
      </c>
      <c r="D818" s="66" t="s">
        <v>317</v>
      </c>
      <c r="E818" s="87">
        <f t="array" ref="E818">IFERROR(INDEX(DATA!$L$133:$L$368,MATCH(1,(DATA!$D$133:$D$368=B818)*(DATA!$E$133:$E$368=D818),0)),"n/a")</f>
        <v>5.01</v>
      </c>
      <c r="F818" s="77">
        <f t="array" ref="F818">IFERROR(INDEX(DATA!$M$133:$M$368,MATCH(1,(DATA!$D$133:$D$368=B818)*(DATA!$E$133:$E$368=D818),0)),"n/a")</f>
        <v>-5.3999999999999999E-2</v>
      </c>
      <c r="G818" s="87">
        <f t="array" ref="G818">IFERROR(INDEX(DATA!$V$133:$V$368,MATCH(1,(DATA!$D$133:$D$368=B818)*(DATA!$E$133:$E$368=D818),0)),"n/a")</f>
        <v>5.04</v>
      </c>
      <c r="H818" s="77">
        <f t="array" ref="H818">IFERROR(INDEX(DATA!$W$133:$W$368,MATCH(1,(DATA!$D$133:$D$368=B818)*(DATA!$E$133:$E$368=D818),0)),"n/a")</f>
        <v>-3.5000000000000003E-2</v>
      </c>
      <c r="I818" s="87">
        <f t="array" ref="I818">IFERROR(INDEX(DATA!$AF$133:$AF$368,MATCH(1,(DATA!$D$133:$D$368=B818)*(DATA!$E$133:$E$368=D818),0)),"n/a")</f>
        <v>5.12</v>
      </c>
      <c r="J818" s="77">
        <f t="array" ref="J818">IFERROR(INDEX(DATA!$AG$133:$AG$368,MATCH(1,(DATA!$D$133:$D$368=B818)*(DATA!$E$133:$E$368=D818),0)),"n/a")</f>
        <v>-0.04</v>
      </c>
      <c r="K818" s="87">
        <f t="array" ref="K818">IFERROR(INDEX(DATA!$AP$133:$AP$368,MATCH(1,(DATA!$D$133:$D$368=B818)*(DATA!$E$133:$E$368=D818),0)),"n/a")</f>
        <v>5.15</v>
      </c>
      <c r="L818" s="77">
        <f t="array" ref="L818">IFERROR(INDEX(DATA!$AQ$133:$AQ$368,MATCH(1,(DATA!$D$133:$D$368=B818)*(DATA!$E$133:$E$368=D818),0)),"n/a")</f>
        <v>-1.2999999999999999E-2</v>
      </c>
      <c r="R818" s="66"/>
      <c r="S818" s="66"/>
      <c r="T818" s="66"/>
      <c r="U818" s="66"/>
      <c r="V818" s="66"/>
      <c r="W818" s="66"/>
      <c r="X818" s="66"/>
      <c r="Y818" s="66"/>
    </row>
    <row r="819" spans="1:25" x14ac:dyDescent="0.2">
      <c r="A819" s="75" t="s">
        <v>19</v>
      </c>
      <c r="B819" s="66" t="s">
        <v>11</v>
      </c>
      <c r="C819" s="66" t="s">
        <v>10</v>
      </c>
      <c r="D819" s="66" t="s">
        <v>318</v>
      </c>
      <c r="E819" s="87">
        <f t="array" ref="E819">IFERROR(INDEX(DATA!$L$133:$L$368,MATCH(1,(DATA!$D$133:$D$368=B819)*(DATA!$E$133:$E$368=D819),0)),"n/a")</f>
        <v>4.59</v>
      </c>
      <c r="F819" s="77">
        <f t="array" ref="F819">IFERROR(INDEX(DATA!$M$133:$M$368,MATCH(1,(DATA!$D$133:$D$368=B819)*(DATA!$E$133:$E$368=D819),0)),"n/a")</f>
        <v>8.9999999999999993E-3</v>
      </c>
      <c r="G819" s="87">
        <f t="array" ref="G819">IFERROR(INDEX(DATA!$V$133:$V$368,MATCH(1,(DATA!$D$133:$D$368=B819)*(DATA!$E$133:$E$368=D819),0)),"n/a")</f>
        <v>4.5599999999999996</v>
      </c>
      <c r="H819" s="77">
        <f t="array" ref="H819">IFERROR(INDEX(DATA!$W$133:$W$368,MATCH(1,(DATA!$D$133:$D$368=B819)*(DATA!$E$133:$E$368=D819),0)),"n/a")</f>
        <v>1.4E-2</v>
      </c>
      <c r="I819" s="87">
        <f t="array" ref="I819">IFERROR(INDEX(DATA!$AF$133:$AF$368,MATCH(1,(DATA!$D$133:$D$368=B819)*(DATA!$E$133:$E$368=D819),0)),"n/a")</f>
        <v>4.5999999999999996</v>
      </c>
      <c r="J819" s="77">
        <f t="array" ref="J819">IFERROR(INDEX(DATA!$AG$133:$AG$368,MATCH(1,(DATA!$D$133:$D$368=B819)*(DATA!$E$133:$E$368=D819),0)),"n/a")</f>
        <v>1.7000000000000001E-2</v>
      </c>
      <c r="K819" s="87">
        <f t="array" ref="K819">IFERROR(INDEX(DATA!$AP$133:$AP$368,MATCH(1,(DATA!$D$133:$D$368=B819)*(DATA!$E$133:$E$368=D819),0)),"n/a")</f>
        <v>4.6100000000000003</v>
      </c>
      <c r="L819" s="77">
        <f t="array" ref="L819">IFERROR(INDEX(DATA!$AQ$133:$AQ$368,MATCH(1,(DATA!$D$133:$D$368=B819)*(DATA!$E$133:$E$368=D819),0)),"n/a")</f>
        <v>-8.0000000000000002E-3</v>
      </c>
      <c r="R819" s="66"/>
      <c r="S819" s="66"/>
      <c r="T819" s="66"/>
      <c r="U819" s="66"/>
      <c r="V819" s="66"/>
      <c r="W819" s="66"/>
      <c r="X819" s="66"/>
      <c r="Y819" s="66"/>
    </row>
    <row r="820" spans="1:25" x14ac:dyDescent="0.2">
      <c r="A820" s="75" t="s">
        <v>19</v>
      </c>
      <c r="B820" s="66" t="s">
        <v>11</v>
      </c>
      <c r="C820" s="66" t="s">
        <v>10</v>
      </c>
      <c r="D820" s="66" t="s">
        <v>344</v>
      </c>
      <c r="E820" s="87">
        <f t="array" ref="E820">IFERROR(INDEX(DATA!$L$133:$L$368,MATCH(1,(DATA!$D$133:$D$368=B820)*(DATA!$E$133:$E$368=D820),0)),"n/a")</f>
        <v>3.81</v>
      </c>
      <c r="F820" s="77">
        <f t="array" ref="F820">IFERROR(INDEX(DATA!$M$133:$M$368,MATCH(1,(DATA!$D$133:$D$368=B820)*(DATA!$E$133:$E$368=D820),0)),"n/a")</f>
        <v>-6.5000000000000002E-2</v>
      </c>
      <c r="G820" s="87">
        <f t="array" ref="G820">IFERROR(INDEX(DATA!$V$133:$V$368,MATCH(1,(DATA!$D$133:$D$368=B820)*(DATA!$E$133:$E$368=D820),0)),"n/a")</f>
        <v>3.99</v>
      </c>
      <c r="H820" s="77">
        <f t="array" ref="H820">IFERROR(INDEX(DATA!$W$133:$W$368,MATCH(1,(DATA!$D$133:$D$368=B820)*(DATA!$E$133:$E$368=D820),0)),"n/a")</f>
        <v>5.0000000000000001E-3</v>
      </c>
      <c r="I820" s="87">
        <f t="array" ref="I820">IFERROR(INDEX(DATA!$AF$133:$AF$368,MATCH(1,(DATA!$D$133:$D$368=B820)*(DATA!$E$133:$E$368=D820),0)),"n/a")</f>
        <v>3.99</v>
      </c>
      <c r="J820" s="77">
        <f t="array" ref="J820">IFERROR(INDEX(DATA!$AG$133:$AG$368,MATCH(1,(DATA!$D$133:$D$368=B820)*(DATA!$E$133:$E$368=D820),0)),"n/a")</f>
        <v>3.7999999999999999E-2</v>
      </c>
      <c r="K820" s="87">
        <f t="array" ref="K820">IFERROR(INDEX(DATA!$AP$133:$AP$368,MATCH(1,(DATA!$D$133:$D$368=B820)*(DATA!$E$133:$E$368=D820),0)),"n/a")</f>
        <v>4.03</v>
      </c>
      <c r="L820" s="77">
        <f t="array" ref="L820">IFERROR(INDEX(DATA!$AQ$133:$AQ$368,MATCH(1,(DATA!$D$133:$D$368=B820)*(DATA!$E$133:$E$368=D820),0)),"n/a")</f>
        <v>5.7000000000000002E-2</v>
      </c>
      <c r="R820" s="66"/>
      <c r="S820" s="66"/>
      <c r="T820" s="66"/>
      <c r="U820" s="66"/>
      <c r="V820" s="66"/>
      <c r="W820" s="66"/>
      <c r="X820" s="66"/>
      <c r="Y820" s="66"/>
    </row>
    <row r="821" spans="1:25" x14ac:dyDescent="0.2">
      <c r="A821" s="75" t="s">
        <v>19</v>
      </c>
      <c r="B821" s="66" t="s">
        <v>11</v>
      </c>
      <c r="C821" s="66" t="s">
        <v>10</v>
      </c>
      <c r="D821" s="66" t="s">
        <v>345</v>
      </c>
      <c r="E821" s="87">
        <f t="array" ref="E821">IFERROR(INDEX(DATA!$L$133:$L$368,MATCH(1,(DATA!$D$133:$D$368=B821)*(DATA!$E$133:$E$368=D821),0)),"n/a")</f>
        <v>2.5099999999999998</v>
      </c>
      <c r="F821" s="77">
        <f t="array" ref="F821">IFERROR(INDEX(DATA!$M$133:$M$368,MATCH(1,(DATA!$D$133:$D$368=B821)*(DATA!$E$133:$E$368=D821),0)),"n/a")</f>
        <v>5.3999999999999999E-2</v>
      </c>
      <c r="G821" s="87">
        <f t="array" ref="G821">IFERROR(INDEX(DATA!$V$133:$V$368,MATCH(1,(DATA!$D$133:$D$368=B821)*(DATA!$E$133:$E$368=D821),0)),"n/a")</f>
        <v>2.5099999999999998</v>
      </c>
      <c r="H821" s="77">
        <f t="array" ref="H821">IFERROR(INDEX(DATA!$W$133:$W$368,MATCH(1,(DATA!$D$133:$D$368=B821)*(DATA!$E$133:$E$368=D821),0)),"n/a")</f>
        <v>9.8000000000000004E-2</v>
      </c>
      <c r="I821" s="87">
        <f t="array" ref="I821">IFERROR(INDEX(DATA!$AF$133:$AF$368,MATCH(1,(DATA!$D$133:$D$368=B821)*(DATA!$E$133:$E$368=D821),0)),"n/a")</f>
        <v>2.4500000000000002</v>
      </c>
      <c r="J821" s="77">
        <f t="array" ref="J821">IFERROR(INDEX(DATA!$AG$133:$AG$368,MATCH(1,(DATA!$D$133:$D$368=B821)*(DATA!$E$133:$E$368=D821),0)),"n/a")</f>
        <v>7.0000000000000007E-2</v>
      </c>
      <c r="K821" s="87">
        <f t="array" ref="K821">IFERROR(INDEX(DATA!$AP$133:$AP$368,MATCH(1,(DATA!$D$133:$D$368=B821)*(DATA!$E$133:$E$368=D821),0)),"n/a")</f>
        <v>2.34</v>
      </c>
      <c r="L821" s="77">
        <f t="array" ref="L821">IFERROR(INDEX(DATA!$AQ$133:$AQ$368,MATCH(1,(DATA!$D$133:$D$368=B821)*(DATA!$E$133:$E$368=D821),0)),"n/a")</f>
        <v>-2.1999999999999999E-2</v>
      </c>
      <c r="R821" s="66"/>
      <c r="S821" s="66"/>
      <c r="T821" s="66"/>
      <c r="U821" s="66"/>
      <c r="V821" s="66"/>
      <c r="W821" s="66"/>
      <c r="X821" s="66"/>
      <c r="Y821" s="66"/>
    </row>
    <row r="822" spans="1:25" x14ac:dyDescent="0.2">
      <c r="A822" s="75"/>
      <c r="E822" s="80"/>
      <c r="F822" s="77"/>
      <c r="G822" s="81"/>
      <c r="H822" s="77"/>
      <c r="I822" s="81"/>
      <c r="J822" s="82"/>
      <c r="K822" s="81"/>
      <c r="L822" s="77"/>
      <c r="R822" s="66"/>
      <c r="S822" s="66"/>
      <c r="T822" s="66"/>
      <c r="U822" s="66"/>
      <c r="V822" s="66"/>
      <c r="W822" s="66"/>
      <c r="X822" s="66"/>
      <c r="Y822" s="66"/>
    </row>
    <row r="823" spans="1:25" x14ac:dyDescent="0.2">
      <c r="A823" s="75" t="s">
        <v>19</v>
      </c>
      <c r="B823" s="66" t="s">
        <v>11</v>
      </c>
      <c r="C823" s="66" t="s">
        <v>26</v>
      </c>
      <c r="D823" s="66" t="s">
        <v>271</v>
      </c>
      <c r="E823" s="87">
        <f t="array" ref="E823">IFERROR(INDEX(DATA!$N$133:$N$368,MATCH(1,(DATA!$D$133:$D$368=B823)*(DATA!$E$133:$E$368=D823),0)),"n/a")</f>
        <v>2.87</v>
      </c>
      <c r="F823" s="77">
        <f t="array" ref="F823">IFERROR(INDEX(DATA!$O$133:$O$368,MATCH(1,(DATA!$D$133:$D$368=B823)*(DATA!$E$133:$E$368=D823),0)),"n/a")</f>
        <v>6.0999999999999999E-2</v>
      </c>
      <c r="G823" s="87">
        <f t="array" ref="G823">IFERROR(INDEX(DATA!$X$133:$X$368,MATCH(1,(DATA!$D$133:$D$368=B823)*(DATA!$E$133:$E$368=D823),0)),"n/a")</f>
        <v>2.78</v>
      </c>
      <c r="H823" s="77">
        <f t="array" ref="H823">IFERROR(INDEX(DATA!$Y$133:$Y$368,MATCH(1,(DATA!$D$133:$D$368=B823)*(DATA!$E$133:$E$368=D823),0)),"n/a")</f>
        <v>-2.4E-2</v>
      </c>
      <c r="I823" s="87">
        <f t="array" ref="I823">IFERROR(INDEX(DATA!$AH$133:$AH$368,MATCH(1,(DATA!$D$133:$D$368=B823)*(DATA!$E$133:$E$368=D823),0)),"n/a")</f>
        <v>2.73</v>
      </c>
      <c r="J823" s="77">
        <f t="array" ref="J823">IFERROR(INDEX(DATA!$AI$133:$AI$368,MATCH(1,(DATA!$D$133:$D$368=B823)*(DATA!$E$133:$E$368=D823),0)),"n/a")</f>
        <v>-2.9000000000000001E-2</v>
      </c>
      <c r="K823" s="87">
        <f t="array" ref="K823">IFERROR(INDEX(DATA!$AR$133:$AR$368,MATCH(1,(DATA!$D$133:$D$368=B823)*(DATA!$E$133:$E$368=D823),0)),"n/a")</f>
        <v>2.75</v>
      </c>
      <c r="L823" s="77">
        <f t="array" ref="L823">IFERROR(INDEX(DATA!$AS$133:$AS$368,MATCH(1,(DATA!$D$133:$D$368=B823)*(DATA!$E$133:$E$368=D823),0)),"n/a")</f>
        <v>-2.1999999999999999E-2</v>
      </c>
      <c r="R823" s="66"/>
      <c r="S823" s="66"/>
      <c r="T823" s="66"/>
      <c r="U823" s="66"/>
      <c r="V823" s="66"/>
      <c r="W823" s="66"/>
      <c r="X823" s="66"/>
      <c r="Y823" s="66"/>
    </row>
    <row r="824" spans="1:25" x14ac:dyDescent="0.2">
      <c r="A824" s="75" t="s">
        <v>19</v>
      </c>
      <c r="B824" s="66" t="s">
        <v>11</v>
      </c>
      <c r="C824" s="66" t="s">
        <v>26</v>
      </c>
      <c r="D824" s="66" t="s">
        <v>272</v>
      </c>
      <c r="E824" s="87">
        <f t="array" ref="E824">IFERROR(INDEX(DATA!$N$133:$N$368,MATCH(1,(DATA!$D$133:$D$368=B824)*(DATA!$E$133:$E$368=D824),0)),"n/a")</f>
        <v>2.46</v>
      </c>
      <c r="F824" s="77">
        <f t="array" ref="F824">IFERROR(INDEX(DATA!$O$133:$O$368,MATCH(1,(DATA!$D$133:$D$368=B824)*(DATA!$E$133:$E$368=D824),0)),"n/a")</f>
        <v>2.8000000000000001E-2</v>
      </c>
      <c r="G824" s="87">
        <f t="array" ref="G824">IFERROR(INDEX(DATA!$X$133:$X$368,MATCH(1,(DATA!$D$133:$D$368=B824)*(DATA!$E$133:$E$368=D824),0)),"n/a")</f>
        <v>2.4500000000000002</v>
      </c>
      <c r="H824" s="77">
        <f t="array" ref="H824">IFERROR(INDEX(DATA!$Y$133:$Y$368,MATCH(1,(DATA!$D$133:$D$368=B824)*(DATA!$E$133:$E$368=D824),0)),"n/a")</f>
        <v>1.9E-2</v>
      </c>
      <c r="I824" s="87">
        <f t="array" ref="I824">IFERROR(INDEX(DATA!$AH$133:$AH$368,MATCH(1,(DATA!$D$133:$D$368=B824)*(DATA!$E$133:$E$368=D824),0)),"n/a")</f>
        <v>2.4500000000000002</v>
      </c>
      <c r="J824" s="77">
        <f t="array" ref="J824">IFERROR(INDEX(DATA!$AI$133:$AI$368,MATCH(1,(DATA!$D$133:$D$368=B824)*(DATA!$E$133:$E$368=D824),0)),"n/a")</f>
        <v>2.5999999999999999E-2</v>
      </c>
      <c r="K824" s="87">
        <f t="array" ref="K824">IFERROR(INDEX(DATA!$AR$133:$AR$368,MATCH(1,(DATA!$D$133:$D$368=B824)*(DATA!$E$133:$E$368=D824),0)),"n/a")</f>
        <v>2.4500000000000002</v>
      </c>
      <c r="L824" s="77">
        <f t="array" ref="L824">IFERROR(INDEX(DATA!$AS$133:$AS$368,MATCH(1,(DATA!$D$133:$D$368=B824)*(DATA!$E$133:$E$368=D824),0)),"n/a")</f>
        <v>2.5999999999999999E-2</v>
      </c>
      <c r="R824" s="66"/>
      <c r="S824" s="66"/>
      <c r="T824" s="66"/>
      <c r="U824" s="66"/>
      <c r="V824" s="66"/>
      <c r="W824" s="66"/>
      <c r="X824" s="66"/>
      <c r="Y824" s="66"/>
    </row>
    <row r="825" spans="1:25" x14ac:dyDescent="0.2">
      <c r="A825" s="75" t="s">
        <v>19</v>
      </c>
      <c r="B825" s="66" t="s">
        <v>11</v>
      </c>
      <c r="C825" s="66" t="s">
        <v>26</v>
      </c>
      <c r="D825" s="66" t="s">
        <v>273</v>
      </c>
      <c r="E825" s="87">
        <f t="array" ref="E825">IFERROR(INDEX(DATA!$N$133:$N$368,MATCH(1,(DATA!$D$133:$D$368=B825)*(DATA!$E$133:$E$368=D825),0)),"n/a")</f>
        <v>2.4700000000000002</v>
      </c>
      <c r="F825" s="77">
        <f t="array" ref="F825">IFERROR(INDEX(DATA!$O$133:$O$368,MATCH(1,(DATA!$D$133:$D$368=B825)*(DATA!$E$133:$E$368=D825),0)),"n/a")</f>
        <v>5.1999999999999998E-2</v>
      </c>
      <c r="G825" s="87">
        <f t="array" ref="G825">IFERROR(INDEX(DATA!$X$133:$X$368,MATCH(1,(DATA!$D$133:$D$368=B825)*(DATA!$E$133:$E$368=D825),0)),"n/a")</f>
        <v>2.4700000000000002</v>
      </c>
      <c r="H825" s="77">
        <f t="array" ref="H825">IFERROR(INDEX(DATA!$Y$133:$Y$368,MATCH(1,(DATA!$D$133:$D$368=B825)*(DATA!$E$133:$E$368=D825),0)),"n/a")</f>
        <v>8.5999999999999993E-2</v>
      </c>
      <c r="I825" s="87">
        <f t="array" ref="I825">IFERROR(INDEX(DATA!$AH$133:$AH$368,MATCH(1,(DATA!$D$133:$D$368=B825)*(DATA!$E$133:$E$368=D825),0)),"n/a")</f>
        <v>2.46</v>
      </c>
      <c r="J825" s="77">
        <f t="array" ref="J825">IFERROR(INDEX(DATA!$AI$133:$AI$368,MATCH(1,(DATA!$D$133:$D$368=B825)*(DATA!$E$133:$E$368=D825),0)),"n/a")</f>
        <v>7.2999999999999995E-2</v>
      </c>
      <c r="K825" s="87">
        <f t="array" ref="K825">IFERROR(INDEX(DATA!$AR$133:$AR$368,MATCH(1,(DATA!$D$133:$D$368=B825)*(DATA!$E$133:$E$368=D825),0)),"n/a")</f>
        <v>2.44</v>
      </c>
      <c r="L825" s="77">
        <f t="array" ref="L825">IFERROR(INDEX(DATA!$AS$133:$AS$368,MATCH(1,(DATA!$D$133:$D$368=B825)*(DATA!$E$133:$E$368=D825),0)),"n/a")</f>
        <v>6.4000000000000001E-2</v>
      </c>
      <c r="R825" s="66"/>
      <c r="S825" s="66"/>
      <c r="T825" s="66"/>
      <c r="U825" s="66"/>
      <c r="V825" s="66"/>
      <c r="W825" s="66"/>
      <c r="X825" s="66"/>
      <c r="Y825" s="66"/>
    </row>
    <row r="826" spans="1:25" x14ac:dyDescent="0.2">
      <c r="A826" s="75" t="s">
        <v>19</v>
      </c>
      <c r="B826" s="66" t="s">
        <v>11</v>
      </c>
      <c r="C826" s="66" t="s">
        <v>26</v>
      </c>
      <c r="D826" s="66" t="s">
        <v>274</v>
      </c>
      <c r="E826" s="87">
        <f t="array" ref="E826">IFERROR(INDEX(DATA!$N$133:$N$368,MATCH(1,(DATA!$D$133:$D$368=B826)*(DATA!$E$133:$E$368=D826),0)),"n/a")</f>
        <v>2.4900000000000002</v>
      </c>
      <c r="F826" s="77">
        <f t="array" ref="F826">IFERROR(INDEX(DATA!$O$133:$O$368,MATCH(1,(DATA!$D$133:$D$368=B826)*(DATA!$E$133:$E$368=D826),0)),"n/a")</f>
        <v>1.4E-2</v>
      </c>
      <c r="G826" s="87">
        <f t="array" ref="G826">IFERROR(INDEX(DATA!$X$133:$X$368,MATCH(1,(DATA!$D$133:$D$368=B826)*(DATA!$E$133:$E$368=D826),0)),"n/a")</f>
        <v>2.4900000000000002</v>
      </c>
      <c r="H826" s="77">
        <f t="array" ref="H826">IFERROR(INDEX(DATA!$Y$133:$Y$368,MATCH(1,(DATA!$D$133:$D$368=B826)*(DATA!$E$133:$E$368=D826),0)),"n/a")</f>
        <v>2.1000000000000001E-2</v>
      </c>
      <c r="I826" s="87">
        <f t="array" ref="I826">IFERROR(INDEX(DATA!$AH$133:$AH$368,MATCH(1,(DATA!$D$133:$D$368=B826)*(DATA!$E$133:$E$368=D826),0)),"n/a")</f>
        <v>2.5</v>
      </c>
      <c r="J826" s="77">
        <f t="array" ref="J826">IFERROR(INDEX(DATA!$AI$133:$AI$368,MATCH(1,(DATA!$D$133:$D$368=B826)*(DATA!$E$133:$E$368=D826),0)),"n/a")</f>
        <v>2.5999999999999999E-2</v>
      </c>
      <c r="K826" s="87">
        <f t="array" ref="K826">IFERROR(INDEX(DATA!$AR$133:$AR$368,MATCH(1,(DATA!$D$133:$D$368=B826)*(DATA!$E$133:$E$368=D826),0)),"n/a")</f>
        <v>2.5099999999999998</v>
      </c>
      <c r="L826" s="77">
        <f t="array" ref="L826">IFERROR(INDEX(DATA!$AS$133:$AS$368,MATCH(1,(DATA!$D$133:$D$368=B826)*(DATA!$E$133:$E$368=D826),0)),"n/a")</f>
        <v>2.8000000000000001E-2</v>
      </c>
      <c r="R826" s="66"/>
      <c r="S826" s="66"/>
      <c r="T826" s="66"/>
      <c r="U826" s="66"/>
      <c r="V826" s="66"/>
      <c r="W826" s="66"/>
      <c r="X826" s="66"/>
      <c r="Y826" s="66"/>
    </row>
    <row r="827" spans="1:25" x14ac:dyDescent="0.2">
      <c r="A827" s="75" t="s">
        <v>19</v>
      </c>
      <c r="B827" s="66" t="s">
        <v>11</v>
      </c>
      <c r="C827" s="66" t="s">
        <v>26</v>
      </c>
      <c r="D827" s="66" t="s">
        <v>275</v>
      </c>
      <c r="E827" s="87">
        <f t="array" ref="E827">IFERROR(INDEX(DATA!$N$133:$N$368,MATCH(1,(DATA!$D$133:$D$368=B827)*(DATA!$E$133:$E$368=D827),0)),"n/a")</f>
        <v>2.5499999999999998</v>
      </c>
      <c r="F827" s="77">
        <f t="array" ref="F827">IFERROR(INDEX(DATA!$O$133:$O$368,MATCH(1,(DATA!$D$133:$D$368=B827)*(DATA!$E$133:$E$368=D827),0)),"n/a")</f>
        <v>2.4E-2</v>
      </c>
      <c r="G827" s="87">
        <f t="array" ref="G827">IFERROR(INDEX(DATA!$X$133:$X$368,MATCH(1,(DATA!$D$133:$D$368=B827)*(DATA!$E$133:$E$368=D827),0)),"n/a")</f>
        <v>2.4900000000000002</v>
      </c>
      <c r="H827" s="77">
        <f t="array" ref="H827">IFERROR(INDEX(DATA!$Y$133:$Y$368,MATCH(1,(DATA!$D$133:$D$368=B827)*(DATA!$E$133:$E$368=D827),0)),"n/a")</f>
        <v>1.7999999999999999E-2</v>
      </c>
      <c r="I827" s="87">
        <f t="array" ref="I827">IFERROR(INDEX(DATA!$AH$133:$AH$368,MATCH(1,(DATA!$D$133:$D$368=B827)*(DATA!$E$133:$E$368=D827),0)),"n/a")</f>
        <v>2.5</v>
      </c>
      <c r="J827" s="77">
        <f t="array" ref="J827">IFERROR(INDEX(DATA!$AI$133:$AI$368,MATCH(1,(DATA!$D$133:$D$368=B827)*(DATA!$E$133:$E$368=D827),0)),"n/a")</f>
        <v>7.0000000000000001E-3</v>
      </c>
      <c r="K827" s="87">
        <f t="array" ref="K827">IFERROR(INDEX(DATA!$AR$133:$AR$368,MATCH(1,(DATA!$D$133:$D$368=B827)*(DATA!$E$133:$E$368=D827),0)),"n/a")</f>
        <v>2.56</v>
      </c>
      <c r="L827" s="77">
        <f t="array" ref="L827">IFERROR(INDEX(DATA!$AS$133:$AS$368,MATCH(1,(DATA!$D$133:$D$368=B827)*(DATA!$E$133:$E$368=D827),0)),"n/a")</f>
        <v>2.1999999999999999E-2</v>
      </c>
      <c r="R827" s="66"/>
      <c r="S827" s="66"/>
      <c r="T827" s="66"/>
      <c r="U827" s="66"/>
      <c r="V827" s="66"/>
      <c r="W827" s="66"/>
      <c r="X827" s="66"/>
      <c r="Y827" s="66"/>
    </row>
    <row r="828" spans="1:25" x14ac:dyDescent="0.2">
      <c r="A828" s="75" t="s">
        <v>19</v>
      </c>
      <c r="B828" s="66" t="s">
        <v>11</v>
      </c>
      <c r="C828" s="66" t="s">
        <v>26</v>
      </c>
      <c r="D828" s="66" t="s">
        <v>276</v>
      </c>
      <c r="E828" s="87">
        <f t="array" ref="E828">IFERROR(INDEX(DATA!$N$133:$N$368,MATCH(1,(DATA!$D$133:$D$368=B828)*(DATA!$E$133:$E$368=D828),0)),"n/a")</f>
        <v>2.27</v>
      </c>
      <c r="F828" s="77">
        <f t="array" ref="F828">IFERROR(INDEX(DATA!$O$133:$O$368,MATCH(1,(DATA!$D$133:$D$368=B828)*(DATA!$E$133:$E$368=D828),0)),"n/a")</f>
        <v>-4.0000000000000001E-3</v>
      </c>
      <c r="G828" s="87">
        <f t="array" ref="G828">IFERROR(INDEX(DATA!$X$133:$X$368,MATCH(1,(DATA!$D$133:$D$368=B828)*(DATA!$E$133:$E$368=D828),0)),"n/a")</f>
        <v>2.27</v>
      </c>
      <c r="H828" s="77">
        <f t="array" ref="H828">IFERROR(INDEX(DATA!$Y$133:$Y$368,MATCH(1,(DATA!$D$133:$D$368=B828)*(DATA!$E$133:$E$368=D828),0)),"n/a")</f>
        <v>4.0000000000000001E-3</v>
      </c>
      <c r="I828" s="87">
        <f t="array" ref="I828">IFERROR(INDEX(DATA!$AH$133:$AH$368,MATCH(1,(DATA!$D$133:$D$368=B828)*(DATA!$E$133:$E$368=D828),0)),"n/a")</f>
        <v>2.29</v>
      </c>
      <c r="J828" s="77">
        <f t="array" ref="J828">IFERROR(INDEX(DATA!$AI$133:$AI$368,MATCH(1,(DATA!$D$133:$D$368=B828)*(DATA!$E$133:$E$368=D828),0)),"n/a")</f>
        <v>-1.0999999999999999E-2</v>
      </c>
      <c r="K828" s="87">
        <f t="array" ref="K828">IFERROR(INDEX(DATA!$AR$133:$AR$368,MATCH(1,(DATA!$D$133:$D$368=B828)*(DATA!$E$133:$E$368=D828),0)),"n/a")</f>
        <v>2.3199999999999998</v>
      </c>
      <c r="L828" s="77">
        <f t="array" ref="L828">IFERROR(INDEX(DATA!$AS$133:$AS$368,MATCH(1,(DATA!$D$133:$D$368=B828)*(DATA!$E$133:$E$368=D828),0)),"n/a")</f>
        <v>-2E-3</v>
      </c>
      <c r="R828" s="66"/>
      <c r="S828" s="66"/>
      <c r="T828" s="66"/>
      <c r="U828" s="66"/>
      <c r="V828" s="66"/>
      <c r="W828" s="66"/>
      <c r="X828" s="66"/>
      <c r="Y828" s="66"/>
    </row>
    <row r="829" spans="1:25" x14ac:dyDescent="0.2">
      <c r="A829" s="75" t="s">
        <v>19</v>
      </c>
      <c r="B829" s="66" t="s">
        <v>11</v>
      </c>
      <c r="C829" s="66" t="s">
        <v>26</v>
      </c>
      <c r="D829" s="66" t="s">
        <v>277</v>
      </c>
      <c r="E829" s="87">
        <f t="array" ref="E829">IFERROR(INDEX(DATA!$N$133:$N$368,MATCH(1,(DATA!$D$133:$D$368=B829)*(DATA!$E$133:$E$368=D829),0)),"n/a")</f>
        <v>2.6</v>
      </c>
      <c r="F829" s="77">
        <f t="array" ref="F829">IFERROR(INDEX(DATA!$O$133:$O$368,MATCH(1,(DATA!$D$133:$D$368=B829)*(DATA!$E$133:$E$368=D829),0)),"n/a")</f>
        <v>-0.02</v>
      </c>
      <c r="G829" s="87">
        <f t="array" ref="G829">IFERROR(INDEX(DATA!$X$133:$X$368,MATCH(1,(DATA!$D$133:$D$368=B829)*(DATA!$E$133:$E$368=D829),0)),"n/a")</f>
        <v>2.59</v>
      </c>
      <c r="H829" s="77">
        <f t="array" ref="H829">IFERROR(INDEX(DATA!$Y$133:$Y$368,MATCH(1,(DATA!$D$133:$D$368=B829)*(DATA!$E$133:$E$368=D829),0)),"n/a")</f>
        <v>-4.8000000000000001E-2</v>
      </c>
      <c r="I829" s="87">
        <f t="array" ref="I829">IFERROR(INDEX(DATA!$AH$133:$AH$368,MATCH(1,(DATA!$D$133:$D$368=B829)*(DATA!$E$133:$E$368=D829),0)),"n/a")</f>
        <v>2.57</v>
      </c>
      <c r="J829" s="77">
        <f t="array" ref="J829">IFERROR(INDEX(DATA!$AI$133:$AI$368,MATCH(1,(DATA!$D$133:$D$368=B829)*(DATA!$E$133:$E$368=D829),0)),"n/a")</f>
        <v>-4.5999999999999999E-2</v>
      </c>
      <c r="K829" s="87">
        <f t="array" ref="K829">IFERROR(INDEX(DATA!$AR$133:$AR$368,MATCH(1,(DATA!$D$133:$D$368=B829)*(DATA!$E$133:$E$368=D829),0)),"n/a")</f>
        <v>2.62</v>
      </c>
      <c r="L829" s="77">
        <f t="array" ref="L829">IFERROR(INDEX(DATA!$AS$133:$AS$368,MATCH(1,(DATA!$D$133:$D$368=B829)*(DATA!$E$133:$E$368=D829),0)),"n/a")</f>
        <v>-3.4000000000000002E-2</v>
      </c>
      <c r="R829" s="66"/>
      <c r="S829" s="66"/>
      <c r="T829" s="66"/>
      <c r="U829" s="66"/>
      <c r="V829" s="66"/>
      <c r="W829" s="66"/>
      <c r="X829" s="66"/>
      <c r="Y829" s="66"/>
    </row>
    <row r="830" spans="1:25" x14ac:dyDescent="0.2">
      <c r="A830" s="75" t="s">
        <v>19</v>
      </c>
      <c r="B830" s="66" t="s">
        <v>11</v>
      </c>
      <c r="C830" s="66" t="s">
        <v>26</v>
      </c>
      <c r="D830" s="66" t="s">
        <v>278</v>
      </c>
      <c r="E830" s="87">
        <f t="array" ref="E830">IFERROR(INDEX(DATA!$N$133:$N$368,MATCH(1,(DATA!$D$133:$D$368=B830)*(DATA!$E$133:$E$368=D830),0)),"n/a")</f>
        <v>2.5499999999999998</v>
      </c>
      <c r="F830" s="77">
        <f t="array" ref="F830">IFERROR(INDEX(DATA!$O$133:$O$368,MATCH(1,(DATA!$D$133:$D$368=B830)*(DATA!$E$133:$E$368=D830),0)),"n/a")</f>
        <v>-1.4E-2</v>
      </c>
      <c r="G830" s="87">
        <f t="array" ref="G830">IFERROR(INDEX(DATA!$X$133:$X$368,MATCH(1,(DATA!$D$133:$D$368=B830)*(DATA!$E$133:$E$368=D830),0)),"n/a")</f>
        <v>2.58</v>
      </c>
      <c r="H830" s="77">
        <f t="array" ref="H830">IFERROR(INDEX(DATA!$Y$133:$Y$368,MATCH(1,(DATA!$D$133:$D$368=B830)*(DATA!$E$133:$E$368=D830),0)),"n/a")</f>
        <v>-7.0000000000000001E-3</v>
      </c>
      <c r="I830" s="87">
        <f t="array" ref="I830">IFERROR(INDEX(DATA!$AH$133:$AH$368,MATCH(1,(DATA!$D$133:$D$368=B830)*(DATA!$E$133:$E$368=D830),0)),"n/a")</f>
        <v>2.56</v>
      </c>
      <c r="J830" s="77">
        <f t="array" ref="J830">IFERROR(INDEX(DATA!$AI$133:$AI$368,MATCH(1,(DATA!$D$133:$D$368=B830)*(DATA!$E$133:$E$368=D830),0)),"n/a")</f>
        <v>0.02</v>
      </c>
      <c r="K830" s="87">
        <f t="array" ref="K830">IFERROR(INDEX(DATA!$AR$133:$AR$368,MATCH(1,(DATA!$D$133:$D$368=B830)*(DATA!$E$133:$E$368=D830),0)),"n/a")</f>
        <v>2.59</v>
      </c>
      <c r="L830" s="77">
        <f t="array" ref="L830">IFERROR(INDEX(DATA!$AS$133:$AS$368,MATCH(1,(DATA!$D$133:$D$368=B830)*(DATA!$E$133:$E$368=D830),0)),"n/a")</f>
        <v>3.4000000000000002E-2</v>
      </c>
      <c r="R830" s="66"/>
      <c r="S830" s="66"/>
      <c r="T830" s="66"/>
      <c r="U830" s="66"/>
      <c r="V830" s="66"/>
      <c r="W830" s="66"/>
      <c r="X830" s="66"/>
      <c r="Y830" s="66"/>
    </row>
    <row r="831" spans="1:25" x14ac:dyDescent="0.2">
      <c r="A831" s="75" t="s">
        <v>19</v>
      </c>
      <c r="B831" s="66" t="s">
        <v>11</v>
      </c>
      <c r="C831" s="66" t="s">
        <v>26</v>
      </c>
      <c r="D831" s="66" t="s">
        <v>279</v>
      </c>
      <c r="E831" s="87">
        <f t="array" ref="E831">IFERROR(INDEX(DATA!$N$133:$N$368,MATCH(1,(DATA!$D$133:$D$368=B831)*(DATA!$E$133:$E$368=D831),0)),"n/a")</f>
        <v>2.38</v>
      </c>
      <c r="F831" s="77">
        <f t="array" ref="F831">IFERROR(INDEX(DATA!$O$133:$O$368,MATCH(1,(DATA!$D$133:$D$368=B831)*(DATA!$E$133:$E$368=D831),0)),"n/a")</f>
        <v>-3.2000000000000001E-2</v>
      </c>
      <c r="G831" s="87">
        <f t="array" ref="G831">IFERROR(INDEX(DATA!$X$133:$X$368,MATCH(1,(DATA!$D$133:$D$368=B831)*(DATA!$E$133:$E$368=D831),0)),"n/a")</f>
        <v>2.4900000000000002</v>
      </c>
      <c r="H831" s="77">
        <f t="array" ref="H831">IFERROR(INDEX(DATA!$Y$133:$Y$368,MATCH(1,(DATA!$D$133:$D$368=B831)*(DATA!$E$133:$E$368=D831),0)),"n/a")</f>
        <v>1.2E-2</v>
      </c>
      <c r="I831" s="87">
        <f t="array" ref="I831">IFERROR(INDEX(DATA!$AH$133:$AH$368,MATCH(1,(DATA!$D$133:$D$368=B831)*(DATA!$E$133:$E$368=D831),0)),"n/a")</f>
        <v>2.4500000000000002</v>
      </c>
      <c r="J831" s="77">
        <f t="array" ref="J831">IFERROR(INDEX(DATA!$AI$133:$AI$368,MATCH(1,(DATA!$D$133:$D$368=B831)*(DATA!$E$133:$E$368=D831),0)),"n/a")</f>
        <v>5.2999999999999999E-2</v>
      </c>
      <c r="K831" s="87">
        <f t="array" ref="K831">IFERROR(INDEX(DATA!$AR$133:$AR$368,MATCH(1,(DATA!$D$133:$D$368=B831)*(DATA!$E$133:$E$368=D831),0)),"n/a")</f>
        <v>2.42</v>
      </c>
      <c r="L831" s="77">
        <f t="array" ref="L831">IFERROR(INDEX(DATA!$AS$133:$AS$368,MATCH(1,(DATA!$D$133:$D$368=B831)*(DATA!$E$133:$E$368=D831),0)),"n/a")</f>
        <v>7.9000000000000001E-2</v>
      </c>
      <c r="R831" s="66"/>
      <c r="S831" s="66"/>
      <c r="T831" s="66"/>
      <c r="U831" s="66"/>
      <c r="V831" s="66"/>
      <c r="W831" s="66"/>
      <c r="X831" s="66"/>
      <c r="Y831" s="66"/>
    </row>
    <row r="832" spans="1:25" x14ac:dyDescent="0.2">
      <c r="A832" s="75" t="s">
        <v>19</v>
      </c>
      <c r="B832" s="66" t="s">
        <v>11</v>
      </c>
      <c r="C832" s="66" t="s">
        <v>26</v>
      </c>
      <c r="D832" s="66" t="s">
        <v>280</v>
      </c>
      <c r="E832" s="87">
        <f t="array" ref="E832">IFERROR(INDEX(DATA!$N$133:$N$368,MATCH(1,(DATA!$D$133:$D$368=B832)*(DATA!$E$133:$E$368=D832),0)),"n/a")</f>
        <v>2.64</v>
      </c>
      <c r="F832" s="77">
        <f t="array" ref="F832">IFERROR(INDEX(DATA!$O$133:$O$368,MATCH(1,(DATA!$D$133:$D$368=B832)*(DATA!$E$133:$E$368=D832),0)),"n/a")</f>
        <v>-8.0000000000000002E-3</v>
      </c>
      <c r="G832" s="87">
        <f t="array" ref="G832">IFERROR(INDEX(DATA!$X$133:$X$368,MATCH(1,(DATA!$D$133:$D$368=B832)*(DATA!$E$133:$E$368=D832),0)),"n/a")</f>
        <v>2.75</v>
      </c>
      <c r="H832" s="77">
        <f t="array" ref="H832">IFERROR(INDEX(DATA!$Y$133:$Y$368,MATCH(1,(DATA!$D$133:$D$368=B832)*(DATA!$E$133:$E$368=D832),0)),"n/a")</f>
        <v>-4.1000000000000002E-2</v>
      </c>
      <c r="I832" s="87">
        <f t="array" ref="I832">IFERROR(INDEX(DATA!$AH$133:$AH$368,MATCH(1,(DATA!$D$133:$D$368=B832)*(DATA!$E$133:$E$368=D832),0)),"n/a")</f>
        <v>2.82</v>
      </c>
      <c r="J832" s="77">
        <f t="array" ref="J832">IFERROR(INDEX(DATA!$AI$133:$AI$368,MATCH(1,(DATA!$D$133:$D$368=B832)*(DATA!$E$133:$E$368=D832),0)),"n/a")</f>
        <v>-2.5000000000000001E-2</v>
      </c>
      <c r="K832" s="87">
        <f t="array" ref="K832">IFERROR(INDEX(DATA!$AR$133:$AR$368,MATCH(1,(DATA!$D$133:$D$368=B832)*(DATA!$E$133:$E$368=D832),0)),"n/a")</f>
        <v>2.87</v>
      </c>
      <c r="L832" s="77">
        <f t="array" ref="L832">IFERROR(INDEX(DATA!$AS$133:$AS$368,MATCH(1,(DATA!$D$133:$D$368=B832)*(DATA!$E$133:$E$368=D832),0)),"n/a")</f>
        <v>-1E-3</v>
      </c>
      <c r="R832" s="66"/>
      <c r="S832" s="66"/>
      <c r="T832" s="66"/>
      <c r="U832" s="66"/>
      <c r="V832" s="66"/>
      <c r="W832" s="66"/>
      <c r="X832" s="66"/>
      <c r="Y832" s="66"/>
    </row>
    <row r="833" spans="1:25" x14ac:dyDescent="0.2">
      <c r="A833" s="75" t="s">
        <v>19</v>
      </c>
      <c r="B833" s="66" t="s">
        <v>11</v>
      </c>
      <c r="C833" s="66" t="s">
        <v>26</v>
      </c>
      <c r="D833" s="66" t="s">
        <v>281</v>
      </c>
      <c r="E833" s="87">
        <f t="array" ref="E833">IFERROR(INDEX(DATA!$N$133:$N$368,MATCH(1,(DATA!$D$133:$D$368=B833)*(DATA!$E$133:$E$368=D833),0)),"n/a")</f>
        <v>2.36</v>
      </c>
      <c r="F833" s="77">
        <f t="array" ref="F833">IFERROR(INDEX(DATA!$O$133:$O$368,MATCH(1,(DATA!$D$133:$D$368=B833)*(DATA!$E$133:$E$368=D833),0)),"n/a")</f>
        <v>-1.7000000000000001E-2</v>
      </c>
      <c r="G833" s="87">
        <f t="array" ref="G833">IFERROR(INDEX(DATA!$X$133:$X$368,MATCH(1,(DATA!$D$133:$D$368=B833)*(DATA!$E$133:$E$368=D833),0)),"n/a")</f>
        <v>2.44</v>
      </c>
      <c r="H833" s="77">
        <f t="array" ref="H833">IFERROR(INDEX(DATA!$Y$133:$Y$368,MATCH(1,(DATA!$D$133:$D$368=B833)*(DATA!$E$133:$E$368=D833),0)),"n/a")</f>
        <v>1.4E-2</v>
      </c>
      <c r="I833" s="87">
        <f t="array" ref="I833">IFERROR(INDEX(DATA!$AH$133:$AH$368,MATCH(1,(DATA!$D$133:$D$368=B833)*(DATA!$E$133:$E$368=D833),0)),"n/a")</f>
        <v>2.46</v>
      </c>
      <c r="J833" s="77">
        <f t="array" ref="J833">IFERROR(INDEX(DATA!$AI$133:$AI$368,MATCH(1,(DATA!$D$133:$D$368=B833)*(DATA!$E$133:$E$368=D833),0)),"n/a")</f>
        <v>3.5999999999999997E-2</v>
      </c>
      <c r="K833" s="87">
        <f t="array" ref="K833">IFERROR(INDEX(DATA!$AR$133:$AR$368,MATCH(1,(DATA!$D$133:$D$368=B833)*(DATA!$E$133:$E$368=D833),0)),"n/a")</f>
        <v>2.4700000000000002</v>
      </c>
      <c r="L833" s="77">
        <f t="array" ref="L833">IFERROR(INDEX(DATA!$AS$133:$AS$368,MATCH(1,(DATA!$D$133:$D$368=B833)*(DATA!$E$133:$E$368=D833),0)),"n/a")</f>
        <v>5.6000000000000001E-2</v>
      </c>
      <c r="R833" s="66"/>
      <c r="S833" s="66"/>
      <c r="T833" s="66"/>
      <c r="U833" s="66"/>
      <c r="V833" s="66"/>
      <c r="W833" s="66"/>
      <c r="X833" s="66"/>
      <c r="Y833" s="66"/>
    </row>
    <row r="834" spans="1:25" x14ac:dyDescent="0.2">
      <c r="A834" s="75" t="s">
        <v>19</v>
      </c>
      <c r="B834" s="66" t="s">
        <v>11</v>
      </c>
      <c r="C834" s="66" t="s">
        <v>26</v>
      </c>
      <c r="D834" s="66" t="s">
        <v>282</v>
      </c>
      <c r="E834" s="87">
        <f t="array" ref="E834">IFERROR(INDEX(DATA!$N$133:$N$368,MATCH(1,(DATA!$D$133:$D$368=B834)*(DATA!$E$133:$E$368=D834),0)),"n/a")</f>
        <v>3</v>
      </c>
      <c r="F834" s="77">
        <f t="array" ref="F834">IFERROR(INDEX(DATA!$O$133:$O$368,MATCH(1,(DATA!$D$133:$D$368=B834)*(DATA!$E$133:$E$368=D834),0)),"n/a")</f>
        <v>3.5999999999999997E-2</v>
      </c>
      <c r="G834" s="87">
        <f t="array" ref="G834">IFERROR(INDEX(DATA!$X$133:$X$368,MATCH(1,(DATA!$D$133:$D$368=B834)*(DATA!$E$133:$E$368=D834),0)),"n/a")</f>
        <v>3.05</v>
      </c>
      <c r="H834" s="77">
        <f t="array" ref="H834">IFERROR(INDEX(DATA!$Y$133:$Y$368,MATCH(1,(DATA!$D$133:$D$368=B834)*(DATA!$E$133:$E$368=D834),0)),"n/a")</f>
        <v>6.6000000000000003E-2</v>
      </c>
      <c r="I834" s="87">
        <f t="array" ref="I834">IFERROR(INDEX(DATA!$AH$133:$AH$368,MATCH(1,(DATA!$D$133:$D$368=B834)*(DATA!$E$133:$E$368=D834),0)),"n/a")</f>
        <v>3</v>
      </c>
      <c r="J834" s="77">
        <f t="array" ref="J834">IFERROR(INDEX(DATA!$AI$133:$AI$368,MATCH(1,(DATA!$D$133:$D$368=B834)*(DATA!$E$133:$E$368=D834),0)),"n/a")</f>
        <v>6.0999999999999999E-2</v>
      </c>
      <c r="K834" s="87">
        <f t="array" ref="K834">IFERROR(INDEX(DATA!$AR$133:$AR$368,MATCH(1,(DATA!$D$133:$D$368=B834)*(DATA!$E$133:$E$368=D834),0)),"n/a")</f>
        <v>2.98</v>
      </c>
      <c r="L834" s="77">
        <f t="array" ref="L834">IFERROR(INDEX(DATA!$AS$133:$AS$368,MATCH(1,(DATA!$D$133:$D$368=B834)*(DATA!$E$133:$E$368=D834),0)),"n/a")</f>
        <v>0.06</v>
      </c>
      <c r="R834" s="66"/>
      <c r="S834" s="66"/>
      <c r="T834" s="66"/>
      <c r="U834" s="66"/>
      <c r="V834" s="66"/>
      <c r="W834" s="66"/>
      <c r="X834" s="66"/>
      <c r="Y834" s="66"/>
    </row>
    <row r="835" spans="1:25" x14ac:dyDescent="0.2">
      <c r="A835" s="75" t="s">
        <v>19</v>
      </c>
      <c r="B835" s="66" t="s">
        <v>11</v>
      </c>
      <c r="C835" s="66" t="s">
        <v>26</v>
      </c>
      <c r="D835" s="66" t="s">
        <v>283</v>
      </c>
      <c r="E835" s="87">
        <f t="array" ref="E835">IFERROR(INDEX(DATA!$N$133:$N$368,MATCH(1,(DATA!$D$133:$D$368=B835)*(DATA!$E$133:$E$368=D835),0)),"n/a")</f>
        <v>2.84</v>
      </c>
      <c r="F835" s="77">
        <f t="array" ref="F835">IFERROR(INDEX(DATA!$O$133:$O$368,MATCH(1,(DATA!$D$133:$D$368=B835)*(DATA!$E$133:$E$368=D835),0)),"n/a")</f>
        <v>6.8000000000000005E-2</v>
      </c>
      <c r="G835" s="87">
        <f t="array" ref="G835">IFERROR(INDEX(DATA!$X$133:$X$368,MATCH(1,(DATA!$D$133:$D$368=B835)*(DATA!$E$133:$E$368=D835),0)),"n/a")</f>
        <v>2.85</v>
      </c>
      <c r="H835" s="77">
        <f t="array" ref="H835">IFERROR(INDEX(DATA!$Y$133:$Y$368,MATCH(1,(DATA!$D$133:$D$368=B835)*(DATA!$E$133:$E$368=D835),0)),"n/a")</f>
        <v>7.0000000000000007E-2</v>
      </c>
      <c r="I835" s="87">
        <f t="array" ref="I835">IFERROR(INDEX(DATA!$AH$133:$AH$368,MATCH(1,(DATA!$D$133:$D$368=B835)*(DATA!$E$133:$E$368=D835),0)),"n/a")</f>
        <v>2.83</v>
      </c>
      <c r="J835" s="77">
        <f t="array" ref="J835">IFERROR(INDEX(DATA!$AI$133:$AI$368,MATCH(1,(DATA!$D$133:$D$368=B835)*(DATA!$E$133:$E$368=D835),0)),"n/a")</f>
        <v>5.6000000000000001E-2</v>
      </c>
      <c r="K835" s="87">
        <f t="array" ref="K835">IFERROR(INDEX(DATA!$AR$133:$AR$368,MATCH(1,(DATA!$D$133:$D$368=B835)*(DATA!$E$133:$E$368=D835),0)),"n/a")</f>
        <v>2.79</v>
      </c>
      <c r="L835" s="77">
        <f t="array" ref="L835">IFERROR(INDEX(DATA!$AS$133:$AS$368,MATCH(1,(DATA!$D$133:$D$368=B835)*(DATA!$E$133:$E$368=D835),0)),"n/a")</f>
        <v>4.7E-2</v>
      </c>
      <c r="R835" s="66"/>
      <c r="S835" s="66"/>
      <c r="T835" s="66"/>
      <c r="U835" s="66"/>
      <c r="V835" s="66"/>
      <c r="W835" s="66"/>
      <c r="X835" s="66"/>
      <c r="Y835" s="66"/>
    </row>
    <row r="836" spans="1:25" x14ac:dyDescent="0.2">
      <c r="A836" s="75" t="s">
        <v>19</v>
      </c>
      <c r="B836" s="66" t="s">
        <v>11</v>
      </c>
      <c r="C836" s="66" t="s">
        <v>26</v>
      </c>
      <c r="D836" s="66" t="s">
        <v>284</v>
      </c>
      <c r="E836" s="87">
        <f t="array" ref="E836">IFERROR(INDEX(DATA!$N$133:$N$368,MATCH(1,(DATA!$D$133:$D$368=B836)*(DATA!$E$133:$E$368=D836),0)),"n/a")</f>
        <v>2.0499999999999998</v>
      </c>
      <c r="F836" s="77">
        <f t="array" ref="F836">IFERROR(INDEX(DATA!$O$133:$O$368,MATCH(1,(DATA!$D$133:$D$368=B836)*(DATA!$E$133:$E$368=D836),0)),"n/a")</f>
        <v>-0.11</v>
      </c>
      <c r="G836" s="87">
        <f t="array" ref="G836">IFERROR(INDEX(DATA!$X$133:$X$368,MATCH(1,(DATA!$D$133:$D$368=B836)*(DATA!$E$133:$E$368=D836),0)),"n/a")</f>
        <v>2.19</v>
      </c>
      <c r="H836" s="77">
        <f t="array" ref="H836">IFERROR(INDEX(DATA!$Y$133:$Y$368,MATCH(1,(DATA!$D$133:$D$368=B836)*(DATA!$E$133:$E$368=D836),0)),"n/a")</f>
        <v>-3.5999999999999997E-2</v>
      </c>
      <c r="I836" s="87">
        <f t="array" ref="I836">IFERROR(INDEX(DATA!$AH$133:$AH$368,MATCH(1,(DATA!$D$133:$D$368=B836)*(DATA!$E$133:$E$368=D836),0)),"n/a")</f>
        <v>2.19</v>
      </c>
      <c r="J836" s="77">
        <f t="array" ref="J836">IFERROR(INDEX(DATA!$AI$133:$AI$368,MATCH(1,(DATA!$D$133:$D$368=B836)*(DATA!$E$133:$E$368=D836),0)),"n/a")</f>
        <v>2.1999999999999999E-2</v>
      </c>
      <c r="K836" s="87">
        <f t="array" ref="K836">IFERROR(INDEX(DATA!$AR$133:$AR$368,MATCH(1,(DATA!$D$133:$D$368=B836)*(DATA!$E$133:$E$368=D836),0)),"n/a")</f>
        <v>2.23</v>
      </c>
      <c r="L836" s="77">
        <f t="array" ref="L836">IFERROR(INDEX(DATA!$AS$133:$AS$368,MATCH(1,(DATA!$D$133:$D$368=B836)*(DATA!$E$133:$E$368=D836),0)),"n/a")</f>
        <v>6.9000000000000006E-2</v>
      </c>
      <c r="R836" s="66"/>
      <c r="S836" s="66"/>
      <c r="T836" s="66"/>
      <c r="U836" s="66"/>
      <c r="V836" s="66"/>
      <c r="W836" s="66"/>
      <c r="X836" s="66"/>
      <c r="Y836" s="66"/>
    </row>
    <row r="837" spans="1:25" x14ac:dyDescent="0.2">
      <c r="A837" s="75" t="s">
        <v>19</v>
      </c>
      <c r="B837" s="66" t="s">
        <v>11</v>
      </c>
      <c r="C837" s="66" t="s">
        <v>26</v>
      </c>
      <c r="D837" s="66" t="s">
        <v>285</v>
      </c>
      <c r="E837" s="87">
        <f t="array" ref="E837">IFERROR(INDEX(DATA!$N$133:$N$368,MATCH(1,(DATA!$D$133:$D$368=B837)*(DATA!$E$133:$E$368=D837),0)),"n/a")</f>
        <v>1.7</v>
      </c>
      <c r="F837" s="77">
        <f t="array" ref="F837">IFERROR(INDEX(DATA!$O$133:$O$368,MATCH(1,(DATA!$D$133:$D$368=B837)*(DATA!$E$133:$E$368=D837),0)),"n/a")</f>
        <v>-0.17399999999999999</v>
      </c>
      <c r="G837" s="87">
        <f t="array" ref="G837">IFERROR(INDEX(DATA!$X$133:$X$368,MATCH(1,(DATA!$D$133:$D$368=B837)*(DATA!$E$133:$E$368=D837),0)),"n/a")</f>
        <v>1.77</v>
      </c>
      <c r="H837" s="77">
        <f t="array" ref="H837">IFERROR(INDEX(DATA!$Y$133:$Y$368,MATCH(1,(DATA!$D$133:$D$368=B837)*(DATA!$E$133:$E$368=D837),0)),"n/a")</f>
        <v>-0.122</v>
      </c>
      <c r="I837" s="87">
        <f t="array" ref="I837">IFERROR(INDEX(DATA!$AH$133:$AH$368,MATCH(1,(DATA!$D$133:$D$368=B837)*(DATA!$E$133:$E$368=D837),0)),"n/a")</f>
        <v>1.7</v>
      </c>
      <c r="J837" s="77">
        <f t="array" ref="J837">IFERROR(INDEX(DATA!$AI$133:$AI$368,MATCH(1,(DATA!$D$133:$D$368=B837)*(DATA!$E$133:$E$368=D837),0)),"n/a")</f>
        <v>-8.2000000000000003E-2</v>
      </c>
      <c r="K837" s="87">
        <f t="array" ref="K837">IFERROR(INDEX(DATA!$AR$133:$AR$368,MATCH(1,(DATA!$D$133:$D$368=B837)*(DATA!$E$133:$E$368=D837),0)),"n/a")</f>
        <v>1.81</v>
      </c>
      <c r="L837" s="77">
        <f t="array" ref="L837">IFERROR(INDEX(DATA!$AS$133:$AS$368,MATCH(1,(DATA!$D$133:$D$368=B837)*(DATA!$E$133:$E$368=D837),0)),"n/a")</f>
        <v>7.0000000000000001E-3</v>
      </c>
      <c r="R837" s="66"/>
      <c r="S837" s="66"/>
      <c r="T837" s="66"/>
      <c r="U837" s="66"/>
      <c r="V837" s="66"/>
      <c r="W837" s="66"/>
      <c r="X837" s="66"/>
      <c r="Y837" s="66"/>
    </row>
    <row r="838" spans="1:25" x14ac:dyDescent="0.2">
      <c r="A838" s="75" t="s">
        <v>19</v>
      </c>
      <c r="B838" s="66" t="s">
        <v>11</v>
      </c>
      <c r="C838" s="66" t="s">
        <v>26</v>
      </c>
      <c r="D838" s="66" t="s">
        <v>286</v>
      </c>
      <c r="E838" s="87">
        <f t="array" ref="E838">IFERROR(INDEX(DATA!$N$133:$N$368,MATCH(1,(DATA!$D$133:$D$368=B838)*(DATA!$E$133:$E$368=D838),0)),"n/a")</f>
        <v>2.38</v>
      </c>
      <c r="F838" s="77">
        <f t="array" ref="F838">IFERROR(INDEX(DATA!$O$133:$O$368,MATCH(1,(DATA!$D$133:$D$368=B838)*(DATA!$E$133:$E$368=D838),0)),"n/a")</f>
        <v>-3.4000000000000002E-2</v>
      </c>
      <c r="G838" s="87">
        <f t="array" ref="G838">IFERROR(INDEX(DATA!$X$133:$X$368,MATCH(1,(DATA!$D$133:$D$368=B838)*(DATA!$E$133:$E$368=D838),0)),"n/a")</f>
        <v>2.39</v>
      </c>
      <c r="H838" s="77">
        <f t="array" ref="H838">IFERROR(INDEX(DATA!$Y$133:$Y$368,MATCH(1,(DATA!$D$133:$D$368=B838)*(DATA!$E$133:$E$368=D838),0)),"n/a")</f>
        <v>5.3999999999999999E-2</v>
      </c>
      <c r="I838" s="87">
        <f t="array" ref="I838">IFERROR(INDEX(DATA!$AH$133:$AH$368,MATCH(1,(DATA!$D$133:$D$368=B838)*(DATA!$E$133:$E$368=D838),0)),"n/a")</f>
        <v>2.37</v>
      </c>
      <c r="J838" s="77">
        <f t="array" ref="J838">IFERROR(INDEX(DATA!$AI$133:$AI$368,MATCH(1,(DATA!$D$133:$D$368=B838)*(DATA!$E$133:$E$368=D838),0)),"n/a")</f>
        <v>4.2000000000000003E-2</v>
      </c>
      <c r="K838" s="87">
        <f t="array" ref="K838">IFERROR(INDEX(DATA!$AR$133:$AR$368,MATCH(1,(DATA!$D$133:$D$368=B838)*(DATA!$E$133:$E$368=D838),0)),"n/a")</f>
        <v>2.37</v>
      </c>
      <c r="L838" s="77">
        <f t="array" ref="L838">IFERROR(INDEX(DATA!$AS$133:$AS$368,MATCH(1,(DATA!$D$133:$D$368=B838)*(DATA!$E$133:$E$368=D838),0)),"n/a")</f>
        <v>3.6999999999999998E-2</v>
      </c>
      <c r="R838" s="66"/>
      <c r="S838" s="66"/>
      <c r="T838" s="66"/>
      <c r="U838" s="66"/>
      <c r="V838" s="66"/>
      <c r="W838" s="66"/>
      <c r="X838" s="66"/>
      <c r="Y838" s="66"/>
    </row>
    <row r="839" spans="1:25" x14ac:dyDescent="0.2">
      <c r="A839" s="75" t="s">
        <v>19</v>
      </c>
      <c r="B839" s="66" t="s">
        <v>11</v>
      </c>
      <c r="C839" s="66" t="s">
        <v>26</v>
      </c>
      <c r="D839" s="66" t="s">
        <v>287</v>
      </c>
      <c r="E839" s="87">
        <f t="array" ref="E839">IFERROR(INDEX(DATA!$N$133:$N$368,MATCH(1,(DATA!$D$133:$D$368=B839)*(DATA!$E$133:$E$368=D839),0)),"n/a")</f>
        <v>2.54</v>
      </c>
      <c r="F839" s="77">
        <f t="array" ref="F839">IFERROR(INDEX(DATA!$O$133:$O$368,MATCH(1,(DATA!$D$133:$D$368=B839)*(DATA!$E$133:$E$368=D839),0)),"n/a")</f>
        <v>7.1999999999999995E-2</v>
      </c>
      <c r="G839" s="87">
        <f t="array" ref="G839">IFERROR(INDEX(DATA!$X$133:$X$368,MATCH(1,(DATA!$D$133:$D$368=B839)*(DATA!$E$133:$E$368=D839),0)),"n/a")</f>
        <v>2.5099999999999998</v>
      </c>
      <c r="H839" s="77">
        <f t="array" ref="H839">IFERROR(INDEX(DATA!$Y$133:$Y$368,MATCH(1,(DATA!$D$133:$D$368=B839)*(DATA!$E$133:$E$368=D839),0)),"n/a")</f>
        <v>9.9000000000000005E-2</v>
      </c>
      <c r="I839" s="87">
        <f t="array" ref="I839">IFERROR(INDEX(DATA!$AH$133:$AH$368,MATCH(1,(DATA!$D$133:$D$368=B839)*(DATA!$E$133:$E$368=D839),0)),"n/a")</f>
        <v>2.48</v>
      </c>
      <c r="J839" s="77">
        <f t="array" ref="J839">IFERROR(INDEX(DATA!$AI$133:$AI$368,MATCH(1,(DATA!$D$133:$D$368=B839)*(DATA!$E$133:$E$368=D839),0)),"n/a")</f>
        <v>7.2999999999999995E-2</v>
      </c>
      <c r="K839" s="87">
        <f t="array" ref="K839">IFERROR(INDEX(DATA!$AR$133:$AR$368,MATCH(1,(DATA!$D$133:$D$368=B839)*(DATA!$E$133:$E$368=D839),0)),"n/a")</f>
        <v>2.4700000000000002</v>
      </c>
      <c r="L839" s="77">
        <f t="array" ref="L839">IFERROR(INDEX(DATA!$AS$133:$AS$368,MATCH(1,(DATA!$D$133:$D$368=B839)*(DATA!$E$133:$E$368=D839),0)),"n/a")</f>
        <v>6.4000000000000001E-2</v>
      </c>
      <c r="R839" s="66"/>
      <c r="S839" s="66"/>
      <c r="T839" s="66"/>
      <c r="U839" s="66"/>
      <c r="V839" s="66"/>
      <c r="W839" s="66"/>
      <c r="X839" s="66"/>
      <c r="Y839" s="66"/>
    </row>
    <row r="840" spans="1:25" x14ac:dyDescent="0.2">
      <c r="A840" s="75" t="s">
        <v>19</v>
      </c>
      <c r="B840" s="66" t="s">
        <v>11</v>
      </c>
      <c r="C840" s="66" t="s">
        <v>26</v>
      </c>
      <c r="D840" s="66" t="s">
        <v>288</v>
      </c>
      <c r="E840" s="87">
        <f t="array" ref="E840">IFERROR(INDEX(DATA!$N$133:$N$368,MATCH(1,(DATA!$D$133:$D$368=B840)*(DATA!$E$133:$E$368=D840),0)),"n/a")</f>
        <v>2.98</v>
      </c>
      <c r="F840" s="77">
        <f t="array" ref="F840">IFERROR(INDEX(DATA!$O$133:$O$368,MATCH(1,(DATA!$D$133:$D$368=B840)*(DATA!$E$133:$E$368=D840),0)),"n/a")</f>
        <v>3.4000000000000002E-2</v>
      </c>
      <c r="G840" s="87">
        <f t="array" ref="G840">IFERROR(INDEX(DATA!$X$133:$X$368,MATCH(1,(DATA!$D$133:$D$368=B840)*(DATA!$E$133:$E$368=D840),0)),"n/a")</f>
        <v>3.03</v>
      </c>
      <c r="H840" s="77">
        <f t="array" ref="H840">IFERROR(INDEX(DATA!$Y$133:$Y$368,MATCH(1,(DATA!$D$133:$D$368=B840)*(DATA!$E$133:$E$368=D840),0)),"n/a")</f>
        <v>6.8000000000000005E-2</v>
      </c>
      <c r="I840" s="87">
        <f t="array" ref="I840">IFERROR(INDEX(DATA!$AH$133:$AH$368,MATCH(1,(DATA!$D$133:$D$368=B840)*(DATA!$E$133:$E$368=D840),0)),"n/a")</f>
        <v>2.98</v>
      </c>
      <c r="J840" s="77">
        <f t="array" ref="J840">IFERROR(INDEX(DATA!$AI$133:$AI$368,MATCH(1,(DATA!$D$133:$D$368=B840)*(DATA!$E$133:$E$368=D840),0)),"n/a")</f>
        <v>6.4000000000000001E-2</v>
      </c>
      <c r="K840" s="87">
        <f t="array" ref="K840">IFERROR(INDEX(DATA!$AR$133:$AR$368,MATCH(1,(DATA!$D$133:$D$368=B840)*(DATA!$E$133:$E$368=D840),0)),"n/a")</f>
        <v>2.97</v>
      </c>
      <c r="L840" s="77">
        <f t="array" ref="L840">IFERROR(INDEX(DATA!$AS$133:$AS$368,MATCH(1,(DATA!$D$133:$D$368=B840)*(DATA!$E$133:$E$368=D840),0)),"n/a")</f>
        <v>5.1999999999999998E-2</v>
      </c>
      <c r="R840" s="66"/>
      <c r="S840" s="66"/>
      <c r="T840" s="66"/>
      <c r="U840" s="66"/>
      <c r="V840" s="66"/>
      <c r="W840" s="66"/>
      <c r="X840" s="66"/>
      <c r="Y840" s="66"/>
    </row>
    <row r="841" spans="1:25" x14ac:dyDescent="0.2">
      <c r="A841" s="75" t="s">
        <v>19</v>
      </c>
      <c r="B841" s="66" t="s">
        <v>11</v>
      </c>
      <c r="C841" s="66" t="s">
        <v>26</v>
      </c>
      <c r="D841" s="66" t="s">
        <v>289</v>
      </c>
      <c r="E841" s="87">
        <f t="array" ref="E841">IFERROR(INDEX(DATA!$N$133:$N$368,MATCH(1,(DATA!$D$133:$D$368=B841)*(DATA!$E$133:$E$368=D841),0)),"n/a")</f>
        <v>2.4700000000000002</v>
      </c>
      <c r="F841" s="77">
        <f t="array" ref="F841">IFERROR(INDEX(DATA!$O$133:$O$368,MATCH(1,(DATA!$D$133:$D$368=B841)*(DATA!$E$133:$E$368=D841),0)),"n/a")</f>
        <v>2.1000000000000001E-2</v>
      </c>
      <c r="G841" s="87">
        <f t="array" ref="G841">IFERROR(INDEX(DATA!$X$133:$X$368,MATCH(1,(DATA!$D$133:$D$368=B841)*(DATA!$E$133:$E$368=D841),0)),"n/a")</f>
        <v>2.52</v>
      </c>
      <c r="H841" s="77">
        <f t="array" ref="H841">IFERROR(INDEX(DATA!$Y$133:$Y$368,MATCH(1,(DATA!$D$133:$D$368=B841)*(DATA!$E$133:$E$368=D841),0)),"n/a")</f>
        <v>4.7E-2</v>
      </c>
      <c r="I841" s="87">
        <f t="array" ref="I841">IFERROR(INDEX(DATA!$AH$133:$AH$368,MATCH(1,(DATA!$D$133:$D$368=B841)*(DATA!$E$133:$E$368=D841),0)),"n/a")</f>
        <v>2.4900000000000002</v>
      </c>
      <c r="J841" s="77">
        <f t="array" ref="J841">IFERROR(INDEX(DATA!$AI$133:$AI$368,MATCH(1,(DATA!$D$133:$D$368=B841)*(DATA!$E$133:$E$368=D841),0)),"n/a")</f>
        <v>5.2999999999999999E-2</v>
      </c>
      <c r="K841" s="87">
        <f t="array" ref="K841">IFERROR(INDEX(DATA!$AR$133:$AR$368,MATCH(1,(DATA!$D$133:$D$368=B841)*(DATA!$E$133:$E$368=D841),0)),"n/a")</f>
        <v>2.5099999999999998</v>
      </c>
      <c r="L841" s="77">
        <f t="array" ref="L841">IFERROR(INDEX(DATA!$AS$133:$AS$368,MATCH(1,(DATA!$D$133:$D$368=B841)*(DATA!$E$133:$E$368=D841),0)),"n/a")</f>
        <v>8.4000000000000005E-2</v>
      </c>
      <c r="R841" s="66"/>
      <c r="S841" s="66"/>
      <c r="T841" s="66"/>
      <c r="U841" s="66"/>
      <c r="V841" s="66"/>
      <c r="W841" s="66"/>
      <c r="X841" s="66"/>
      <c r="Y841" s="66"/>
    </row>
    <row r="842" spans="1:25" x14ac:dyDescent="0.2">
      <c r="A842" s="75" t="s">
        <v>19</v>
      </c>
      <c r="B842" s="66" t="s">
        <v>11</v>
      </c>
      <c r="C842" s="66" t="s">
        <v>26</v>
      </c>
      <c r="D842" s="66" t="s">
        <v>290</v>
      </c>
      <c r="E842" s="87">
        <f t="array" ref="E842">IFERROR(INDEX(DATA!$N$133:$N$368,MATCH(1,(DATA!$D$133:$D$368=B842)*(DATA!$E$133:$E$368=D842),0)),"n/a")</f>
        <v>2.38</v>
      </c>
      <c r="F842" s="77">
        <f t="array" ref="F842">IFERROR(INDEX(DATA!$O$133:$O$368,MATCH(1,(DATA!$D$133:$D$368=B842)*(DATA!$E$133:$E$368=D842),0)),"n/a")</f>
        <v>0</v>
      </c>
      <c r="G842" s="87">
        <f t="array" ref="G842">IFERROR(INDEX(DATA!$X$133:$X$368,MATCH(1,(DATA!$D$133:$D$368=B842)*(DATA!$E$133:$E$368=D842),0)),"n/a")</f>
        <v>2.38</v>
      </c>
      <c r="H842" s="77">
        <f t="array" ref="H842">IFERROR(INDEX(DATA!$Y$133:$Y$368,MATCH(1,(DATA!$D$133:$D$368=B842)*(DATA!$E$133:$E$368=D842),0)),"n/a")</f>
        <v>1.2E-2</v>
      </c>
      <c r="I842" s="87">
        <f t="array" ref="I842">IFERROR(INDEX(DATA!$AH$133:$AH$368,MATCH(1,(DATA!$D$133:$D$368=B842)*(DATA!$E$133:$E$368=D842),0)),"n/a")</f>
        <v>2.39</v>
      </c>
      <c r="J842" s="77">
        <f t="array" ref="J842">IFERROR(INDEX(DATA!$AI$133:$AI$368,MATCH(1,(DATA!$D$133:$D$368=B842)*(DATA!$E$133:$E$368=D842),0)),"n/a")</f>
        <v>2.5999999999999999E-2</v>
      </c>
      <c r="K842" s="87">
        <f t="array" ref="K842">IFERROR(INDEX(DATA!$AR$133:$AR$368,MATCH(1,(DATA!$D$133:$D$368=B842)*(DATA!$E$133:$E$368=D842),0)),"n/a")</f>
        <v>2.4</v>
      </c>
      <c r="L842" s="77">
        <f t="array" ref="L842">IFERROR(INDEX(DATA!$AS$133:$AS$368,MATCH(1,(DATA!$D$133:$D$368=B842)*(DATA!$E$133:$E$368=D842),0)),"n/a")</f>
        <v>2.4E-2</v>
      </c>
      <c r="R842" s="66"/>
      <c r="S842" s="66"/>
      <c r="T842" s="66"/>
      <c r="U842" s="66"/>
      <c r="V842" s="66"/>
      <c r="W842" s="66"/>
      <c r="X842" s="66"/>
      <c r="Y842" s="66"/>
    </row>
    <row r="843" spans="1:25" x14ac:dyDescent="0.2">
      <c r="A843" s="75" t="s">
        <v>19</v>
      </c>
      <c r="B843" s="66" t="s">
        <v>11</v>
      </c>
      <c r="C843" s="66" t="s">
        <v>26</v>
      </c>
      <c r="D843" s="66" t="s">
        <v>291</v>
      </c>
      <c r="E843" s="87">
        <f t="array" ref="E843">IFERROR(INDEX(DATA!$N$133:$N$368,MATCH(1,(DATA!$D$133:$D$368=B843)*(DATA!$E$133:$E$368=D843),0)),"n/a")</f>
        <v>2.82</v>
      </c>
      <c r="F843" s="77">
        <f t="array" ref="F843">IFERROR(INDEX(DATA!$O$133:$O$368,MATCH(1,(DATA!$D$133:$D$368=B843)*(DATA!$E$133:$E$368=D843),0)),"n/a")</f>
        <v>-8.5000000000000006E-2</v>
      </c>
      <c r="G843" s="87">
        <f t="array" ref="G843">IFERROR(INDEX(DATA!$X$133:$X$368,MATCH(1,(DATA!$D$133:$D$368=B843)*(DATA!$E$133:$E$368=D843),0)),"n/a")</f>
        <v>2.92</v>
      </c>
      <c r="H843" s="77">
        <f t="array" ref="H843">IFERROR(INDEX(DATA!$Y$133:$Y$368,MATCH(1,(DATA!$D$133:$D$368=B843)*(DATA!$E$133:$E$368=D843),0)),"n/a")</f>
        <v>-2E-3</v>
      </c>
      <c r="I843" s="87">
        <f t="array" ref="I843">IFERROR(INDEX(DATA!$AH$133:$AH$368,MATCH(1,(DATA!$D$133:$D$368=B843)*(DATA!$E$133:$E$368=D843),0)),"n/a")</f>
        <v>2.86</v>
      </c>
      <c r="J843" s="77">
        <f t="array" ref="J843">IFERROR(INDEX(DATA!$AI$133:$AI$368,MATCH(1,(DATA!$D$133:$D$368=B843)*(DATA!$E$133:$E$368=D843),0)),"n/a")</f>
        <v>-2.7E-2</v>
      </c>
      <c r="K843" s="87">
        <f t="array" ref="K843">IFERROR(INDEX(DATA!$AR$133:$AR$368,MATCH(1,(DATA!$D$133:$D$368=B843)*(DATA!$E$133:$E$368=D843),0)),"n/a")</f>
        <v>2.81</v>
      </c>
      <c r="L843" s="77">
        <f t="array" ref="L843">IFERROR(INDEX(DATA!$AS$133:$AS$368,MATCH(1,(DATA!$D$133:$D$368=B843)*(DATA!$E$133:$E$368=D843),0)),"n/a")</f>
        <v>-3.7999999999999999E-2</v>
      </c>
      <c r="R843" s="66"/>
      <c r="S843" s="66"/>
      <c r="T843" s="66"/>
      <c r="U843" s="66"/>
      <c r="V843" s="66"/>
      <c r="W843" s="66"/>
      <c r="X843" s="66"/>
      <c r="Y843" s="66"/>
    </row>
    <row r="844" spans="1:25" x14ac:dyDescent="0.2">
      <c r="A844" s="75" t="s">
        <v>19</v>
      </c>
      <c r="B844" s="66" t="s">
        <v>11</v>
      </c>
      <c r="C844" s="66" t="s">
        <v>26</v>
      </c>
      <c r="D844" s="66" t="s">
        <v>292</v>
      </c>
      <c r="E844" s="87">
        <f t="array" ref="E844">IFERROR(INDEX(DATA!$N$133:$N$368,MATCH(1,(DATA!$D$133:$D$368=B844)*(DATA!$E$133:$E$368=D844),0)),"n/a")</f>
        <v>2.7</v>
      </c>
      <c r="F844" s="77">
        <f t="array" ref="F844">IFERROR(INDEX(DATA!$O$133:$O$368,MATCH(1,(DATA!$D$133:$D$368=B844)*(DATA!$E$133:$E$368=D844),0)),"n/a")</f>
        <v>3.1E-2</v>
      </c>
      <c r="G844" s="87">
        <f t="array" ref="G844">IFERROR(INDEX(DATA!$X$133:$X$368,MATCH(1,(DATA!$D$133:$D$368=B844)*(DATA!$E$133:$E$368=D844),0)),"n/a")</f>
        <v>2.74</v>
      </c>
      <c r="H844" s="77">
        <f t="array" ref="H844">IFERROR(INDEX(DATA!$Y$133:$Y$368,MATCH(1,(DATA!$D$133:$D$368=B844)*(DATA!$E$133:$E$368=D844),0)),"n/a")</f>
        <v>3.4000000000000002E-2</v>
      </c>
      <c r="I844" s="87">
        <f t="array" ref="I844">IFERROR(INDEX(DATA!$AH$133:$AH$368,MATCH(1,(DATA!$D$133:$D$368=B844)*(DATA!$E$133:$E$368=D844),0)),"n/a")</f>
        <v>2.67</v>
      </c>
      <c r="J844" s="77">
        <f t="array" ref="J844">IFERROR(INDEX(DATA!$AI$133:$AI$368,MATCH(1,(DATA!$D$133:$D$368=B844)*(DATA!$E$133:$E$368=D844),0)),"n/a")</f>
        <v>1.9E-2</v>
      </c>
      <c r="K844" s="87">
        <f t="array" ref="K844">IFERROR(INDEX(DATA!$AR$133:$AR$368,MATCH(1,(DATA!$D$133:$D$368=B844)*(DATA!$E$133:$E$368=D844),0)),"n/a")</f>
        <v>2.63</v>
      </c>
      <c r="L844" s="77">
        <f t="array" ref="L844">IFERROR(INDEX(DATA!$AS$133:$AS$368,MATCH(1,(DATA!$D$133:$D$368=B844)*(DATA!$E$133:$E$368=D844),0)),"n/a")</f>
        <v>-4.0000000000000001E-3</v>
      </c>
      <c r="R844" s="66"/>
      <c r="S844" s="66"/>
      <c r="T844" s="66"/>
      <c r="U844" s="66"/>
      <c r="V844" s="66"/>
      <c r="W844" s="66"/>
      <c r="X844" s="66"/>
      <c r="Y844" s="66"/>
    </row>
    <row r="845" spans="1:25" x14ac:dyDescent="0.2">
      <c r="A845" s="75" t="s">
        <v>19</v>
      </c>
      <c r="B845" s="66" t="s">
        <v>11</v>
      </c>
      <c r="C845" s="66" t="s">
        <v>26</v>
      </c>
      <c r="D845" s="66" t="s">
        <v>293</v>
      </c>
      <c r="E845" s="87">
        <f t="array" ref="E845">IFERROR(INDEX(DATA!$N$133:$N$368,MATCH(1,(DATA!$D$133:$D$368=B845)*(DATA!$E$133:$E$368=D845),0)),"n/a")</f>
        <v>2.57</v>
      </c>
      <c r="F845" s="77">
        <f t="array" ref="F845">IFERROR(INDEX(DATA!$O$133:$O$368,MATCH(1,(DATA!$D$133:$D$368=B845)*(DATA!$E$133:$E$368=D845),0)),"n/a")</f>
        <v>-0.183</v>
      </c>
      <c r="G845" s="87">
        <f t="array" ref="G845">IFERROR(INDEX(DATA!$X$133:$X$368,MATCH(1,(DATA!$D$133:$D$368=B845)*(DATA!$E$133:$E$368=D845),0)),"n/a")</f>
        <v>2.67</v>
      </c>
      <c r="H845" s="77">
        <f t="array" ref="H845">IFERROR(INDEX(DATA!$Y$133:$Y$368,MATCH(1,(DATA!$D$133:$D$368=B845)*(DATA!$E$133:$E$368=D845),0)),"n/a")</f>
        <v>-0.13100000000000001</v>
      </c>
      <c r="I845" s="87">
        <f t="array" ref="I845">IFERROR(INDEX(DATA!$AH$133:$AH$368,MATCH(1,(DATA!$D$133:$D$368=B845)*(DATA!$E$133:$E$368=D845),0)),"n/a")</f>
        <v>2.6</v>
      </c>
      <c r="J845" s="77">
        <f t="array" ref="J845">IFERROR(INDEX(DATA!$AI$133:$AI$368,MATCH(1,(DATA!$D$133:$D$368=B845)*(DATA!$E$133:$E$368=D845),0)),"n/a")</f>
        <v>-5.8999999999999997E-2</v>
      </c>
      <c r="K845" s="87">
        <f t="array" ref="K845">IFERROR(INDEX(DATA!$AR$133:$AR$368,MATCH(1,(DATA!$D$133:$D$368=B845)*(DATA!$E$133:$E$368=D845),0)),"n/a")</f>
        <v>2.73</v>
      </c>
      <c r="L845" s="77">
        <f t="array" ref="L845">IFERROR(INDEX(DATA!$AS$133:$AS$368,MATCH(1,(DATA!$D$133:$D$368=B845)*(DATA!$E$133:$E$368=D845),0)),"n/a")</f>
        <v>7.8E-2</v>
      </c>
      <c r="R845" s="66"/>
      <c r="S845" s="66"/>
      <c r="T845" s="66"/>
      <c r="U845" s="66"/>
      <c r="V845" s="66"/>
      <c r="W845" s="66"/>
      <c r="X845" s="66"/>
      <c r="Y845" s="66"/>
    </row>
    <row r="846" spans="1:25" x14ac:dyDescent="0.2">
      <c r="A846" s="75" t="s">
        <v>19</v>
      </c>
      <c r="B846" s="66" t="s">
        <v>11</v>
      </c>
      <c r="C846" s="66" t="s">
        <v>26</v>
      </c>
      <c r="D846" s="66" t="s">
        <v>294</v>
      </c>
      <c r="E846" s="87">
        <f t="array" ref="E846">IFERROR(INDEX(DATA!$N$133:$N$368,MATCH(1,(DATA!$D$133:$D$368=B846)*(DATA!$E$133:$E$368=D846),0)),"n/a")</f>
        <v>2.4300000000000002</v>
      </c>
      <c r="F846" s="77">
        <f t="array" ref="F846">IFERROR(INDEX(DATA!$O$133:$O$368,MATCH(1,(DATA!$D$133:$D$368=B846)*(DATA!$E$133:$E$368=D846),0)),"n/a")</f>
        <v>0.01</v>
      </c>
      <c r="G846" s="87">
        <f t="array" ref="G846">IFERROR(INDEX(DATA!$X$133:$X$368,MATCH(1,(DATA!$D$133:$D$368=B846)*(DATA!$E$133:$E$368=D846),0)),"n/a")</f>
        <v>2.4300000000000002</v>
      </c>
      <c r="H846" s="77">
        <f t="array" ref="H846">IFERROR(INDEX(DATA!$Y$133:$Y$368,MATCH(1,(DATA!$D$133:$D$368=B846)*(DATA!$E$133:$E$368=D846),0)),"n/a")</f>
        <v>1.0999999999999999E-2</v>
      </c>
      <c r="I846" s="87">
        <f t="array" ref="I846">IFERROR(INDEX(DATA!$AH$133:$AH$368,MATCH(1,(DATA!$D$133:$D$368=B846)*(DATA!$E$133:$E$368=D846),0)),"n/a")</f>
        <v>2.42</v>
      </c>
      <c r="J846" s="77">
        <f t="array" ref="J846">IFERROR(INDEX(DATA!$AI$133:$AI$368,MATCH(1,(DATA!$D$133:$D$368=B846)*(DATA!$E$133:$E$368=D846),0)),"n/a")</f>
        <v>0.02</v>
      </c>
      <c r="K846" s="87">
        <f t="array" ref="K846">IFERROR(INDEX(DATA!$AR$133:$AR$368,MATCH(1,(DATA!$D$133:$D$368=B846)*(DATA!$E$133:$E$368=D846),0)),"n/a")</f>
        <v>2.4300000000000002</v>
      </c>
      <c r="L846" s="77">
        <f t="array" ref="L846">IFERROR(INDEX(DATA!$AS$133:$AS$368,MATCH(1,(DATA!$D$133:$D$368=B846)*(DATA!$E$133:$E$368=D846),0)),"n/a")</f>
        <v>1.7000000000000001E-2</v>
      </c>
      <c r="R846" s="66"/>
      <c r="S846" s="66"/>
      <c r="T846" s="66"/>
      <c r="U846" s="66"/>
      <c r="V846" s="66"/>
      <c r="W846" s="66"/>
      <c r="X846" s="66"/>
      <c r="Y846" s="66"/>
    </row>
    <row r="847" spans="1:25" x14ac:dyDescent="0.2">
      <c r="A847" s="75" t="s">
        <v>19</v>
      </c>
      <c r="B847" s="66" t="s">
        <v>11</v>
      </c>
      <c r="C847" s="66" t="s">
        <v>26</v>
      </c>
      <c r="D847" s="66" t="s">
        <v>295</v>
      </c>
      <c r="E847" s="87">
        <f t="array" ref="E847">IFERROR(INDEX(DATA!$N$133:$N$368,MATCH(1,(DATA!$D$133:$D$368=B847)*(DATA!$E$133:$E$368=D847),0)),"n/a")</f>
        <v>2.31</v>
      </c>
      <c r="F847" s="77">
        <f t="array" ref="F847">IFERROR(INDEX(DATA!$O$133:$O$368,MATCH(1,(DATA!$D$133:$D$368=B847)*(DATA!$E$133:$E$368=D847),0)),"n/a")</f>
        <v>0.112</v>
      </c>
      <c r="G847" s="87">
        <f t="array" ref="G847">IFERROR(INDEX(DATA!$X$133:$X$368,MATCH(1,(DATA!$D$133:$D$368=B847)*(DATA!$E$133:$E$368=D847),0)),"n/a")</f>
        <v>2.1</v>
      </c>
      <c r="H847" s="77">
        <f t="array" ref="H847">IFERROR(INDEX(DATA!$Y$133:$Y$368,MATCH(1,(DATA!$D$133:$D$368=B847)*(DATA!$E$133:$E$368=D847),0)),"n/a")</f>
        <v>0.01</v>
      </c>
      <c r="I847" s="87">
        <f t="array" ref="I847">IFERROR(INDEX(DATA!$AH$133:$AH$368,MATCH(1,(DATA!$D$133:$D$368=B847)*(DATA!$E$133:$E$368=D847),0)),"n/a")</f>
        <v>2.0499999999999998</v>
      </c>
      <c r="J847" s="77">
        <f t="array" ref="J847">IFERROR(INDEX(DATA!$AI$133:$AI$368,MATCH(1,(DATA!$D$133:$D$368=B847)*(DATA!$E$133:$E$368=D847),0)),"n/a")</f>
        <v>-1.4999999999999999E-2</v>
      </c>
      <c r="K847" s="87">
        <f t="array" ref="K847">IFERROR(INDEX(DATA!$AR$133:$AR$368,MATCH(1,(DATA!$D$133:$D$368=B847)*(DATA!$E$133:$E$368=D847),0)),"n/a")</f>
        <v>2.08</v>
      </c>
      <c r="L847" s="77">
        <f t="array" ref="L847">IFERROR(INDEX(DATA!$AS$133:$AS$368,MATCH(1,(DATA!$D$133:$D$368=B847)*(DATA!$E$133:$E$368=D847),0)),"n/a")</f>
        <v>-0.01</v>
      </c>
      <c r="R847" s="66"/>
      <c r="S847" s="66"/>
      <c r="T847" s="66"/>
      <c r="U847" s="66"/>
      <c r="V847" s="66"/>
      <c r="W847" s="66"/>
      <c r="X847" s="66"/>
      <c r="Y847" s="66"/>
    </row>
    <row r="848" spans="1:25" x14ac:dyDescent="0.2">
      <c r="A848" s="75" t="s">
        <v>19</v>
      </c>
      <c r="B848" s="66" t="s">
        <v>11</v>
      </c>
      <c r="C848" s="66" t="s">
        <v>26</v>
      </c>
      <c r="D848" s="66" t="s">
        <v>296</v>
      </c>
      <c r="E848" s="87">
        <f t="array" ref="E848">IFERROR(INDEX(DATA!$N$133:$N$368,MATCH(1,(DATA!$D$133:$D$368=B848)*(DATA!$E$133:$E$368=D848),0)),"n/a")</f>
        <v>2.4900000000000002</v>
      </c>
      <c r="F848" s="77">
        <f t="array" ref="F848">IFERROR(INDEX(DATA!$O$133:$O$368,MATCH(1,(DATA!$D$133:$D$368=B848)*(DATA!$E$133:$E$368=D848),0)),"n/a")</f>
        <v>7.5999999999999998E-2</v>
      </c>
      <c r="G848" s="87">
        <f t="array" ref="G848">IFERROR(INDEX(DATA!$X$133:$X$368,MATCH(1,(DATA!$D$133:$D$368=B848)*(DATA!$E$133:$E$368=D848),0)),"n/a")</f>
        <v>2.35</v>
      </c>
      <c r="H848" s="77">
        <f t="array" ref="H848">IFERROR(INDEX(DATA!$Y$133:$Y$368,MATCH(1,(DATA!$D$133:$D$368=B848)*(DATA!$E$133:$E$368=D848),0)),"n/a")</f>
        <v>0.03</v>
      </c>
      <c r="I848" s="87">
        <f t="array" ref="I848">IFERROR(INDEX(DATA!$AH$133:$AH$368,MATCH(1,(DATA!$D$133:$D$368=B848)*(DATA!$E$133:$E$368=D848),0)),"n/a")</f>
        <v>2.25</v>
      </c>
      <c r="J848" s="77">
        <f t="array" ref="J848">IFERROR(INDEX(DATA!$AI$133:$AI$368,MATCH(1,(DATA!$D$133:$D$368=B848)*(DATA!$E$133:$E$368=D848),0)),"n/a")</f>
        <v>5.1999999999999998E-2</v>
      </c>
      <c r="K848" s="87">
        <f t="array" ref="K848">IFERROR(INDEX(DATA!$AR$133:$AR$368,MATCH(1,(DATA!$D$133:$D$368=B848)*(DATA!$E$133:$E$368=D848),0)),"n/a")</f>
        <v>2.2599999999999998</v>
      </c>
      <c r="L848" s="77">
        <f t="array" ref="L848">IFERROR(INDEX(DATA!$AS$133:$AS$368,MATCH(1,(DATA!$D$133:$D$368=B848)*(DATA!$E$133:$E$368=D848),0)),"n/a")</f>
        <v>3.9E-2</v>
      </c>
      <c r="R848" s="66"/>
      <c r="S848" s="66"/>
      <c r="T848" s="66"/>
      <c r="U848" s="66"/>
      <c r="V848" s="66"/>
      <c r="W848" s="66"/>
      <c r="X848" s="66"/>
      <c r="Y848" s="66"/>
    </row>
    <row r="849" spans="1:25" x14ac:dyDescent="0.2">
      <c r="A849" s="75" t="s">
        <v>19</v>
      </c>
      <c r="B849" s="66" t="s">
        <v>11</v>
      </c>
      <c r="C849" s="66" t="s">
        <v>26</v>
      </c>
      <c r="D849" s="66" t="s">
        <v>297</v>
      </c>
      <c r="E849" s="87">
        <f t="array" ref="E849">IFERROR(INDEX(DATA!$N$133:$N$368,MATCH(1,(DATA!$D$133:$D$368=B849)*(DATA!$E$133:$E$368=D849),0)),"n/a")</f>
        <v>2.67</v>
      </c>
      <c r="F849" s="77">
        <f t="array" ref="F849">IFERROR(INDEX(DATA!$O$133:$O$368,MATCH(1,(DATA!$D$133:$D$368=B849)*(DATA!$E$133:$E$368=D849),0)),"n/a")</f>
        <v>-7.5999999999999998E-2</v>
      </c>
      <c r="G849" s="87">
        <f t="array" ref="G849">IFERROR(INDEX(DATA!$X$133:$X$368,MATCH(1,(DATA!$D$133:$D$368=B849)*(DATA!$E$133:$E$368=D849),0)),"n/a")</f>
        <v>2.66</v>
      </c>
      <c r="H849" s="77">
        <f t="array" ref="H849">IFERROR(INDEX(DATA!$Y$133:$Y$368,MATCH(1,(DATA!$D$133:$D$368=B849)*(DATA!$E$133:$E$368=D849),0)),"n/a")</f>
        <v>-7.2999999999999995E-2</v>
      </c>
      <c r="I849" s="87">
        <f t="array" ref="I849">IFERROR(INDEX(DATA!$AH$133:$AH$368,MATCH(1,(DATA!$D$133:$D$368=B849)*(DATA!$E$133:$E$368=D849),0)),"n/a")</f>
        <v>2.63</v>
      </c>
      <c r="J849" s="77">
        <f t="array" ref="J849">IFERROR(INDEX(DATA!$AI$133:$AI$368,MATCH(1,(DATA!$D$133:$D$368=B849)*(DATA!$E$133:$E$368=D849),0)),"n/a")</f>
        <v>-3.3000000000000002E-2</v>
      </c>
      <c r="K849" s="87">
        <f t="array" ref="K849">IFERROR(INDEX(DATA!$AR$133:$AR$368,MATCH(1,(DATA!$D$133:$D$368=B849)*(DATA!$E$133:$E$368=D849),0)),"n/a")</f>
        <v>2.7</v>
      </c>
      <c r="L849" s="77">
        <f t="array" ref="L849">IFERROR(INDEX(DATA!$AS$133:$AS$368,MATCH(1,(DATA!$D$133:$D$368=B849)*(DATA!$E$133:$E$368=D849),0)),"n/a")</f>
        <v>3.9E-2</v>
      </c>
      <c r="R849" s="66"/>
      <c r="S849" s="66"/>
      <c r="T849" s="66"/>
      <c r="U849" s="66"/>
      <c r="V849" s="66"/>
      <c r="W849" s="66"/>
      <c r="X849" s="66"/>
      <c r="Y849" s="66"/>
    </row>
    <row r="850" spans="1:25" x14ac:dyDescent="0.2">
      <c r="A850" s="75" t="s">
        <v>19</v>
      </c>
      <c r="B850" s="66" t="s">
        <v>11</v>
      </c>
      <c r="C850" s="66" t="s">
        <v>26</v>
      </c>
      <c r="D850" s="66" t="s">
        <v>298</v>
      </c>
      <c r="E850" s="87">
        <f t="array" ref="E850">IFERROR(INDEX(DATA!$N$133:$N$368,MATCH(1,(DATA!$D$133:$D$368=B850)*(DATA!$E$133:$E$368=D850),0)),"n/a")</f>
        <v>2.77</v>
      </c>
      <c r="F850" s="77">
        <f t="array" ref="F850">IFERROR(INDEX(DATA!$O$133:$O$368,MATCH(1,(DATA!$D$133:$D$368=B850)*(DATA!$E$133:$E$368=D850),0)),"n/a")</f>
        <v>-1.7999999999999999E-2</v>
      </c>
      <c r="G850" s="87">
        <f t="array" ref="G850">IFERROR(INDEX(DATA!$X$133:$X$368,MATCH(1,(DATA!$D$133:$D$368=B850)*(DATA!$E$133:$E$368=D850),0)),"n/a")</f>
        <v>2.8</v>
      </c>
      <c r="H850" s="77">
        <f t="array" ref="H850">IFERROR(INDEX(DATA!$Y$133:$Y$368,MATCH(1,(DATA!$D$133:$D$368=B850)*(DATA!$E$133:$E$368=D850),0)),"n/a")</f>
        <v>4.0000000000000001E-3</v>
      </c>
      <c r="I850" s="87">
        <f t="array" ref="I850">IFERROR(INDEX(DATA!$AH$133:$AH$368,MATCH(1,(DATA!$D$133:$D$368=B850)*(DATA!$E$133:$E$368=D850),0)),"n/a")</f>
        <v>2.79</v>
      </c>
      <c r="J850" s="77">
        <f t="array" ref="J850">IFERROR(INDEX(DATA!$AI$133:$AI$368,MATCH(1,(DATA!$D$133:$D$368=B850)*(DATA!$E$133:$E$368=D850),0)),"n/a")</f>
        <v>3.0000000000000001E-3</v>
      </c>
      <c r="K850" s="87">
        <f t="array" ref="K850">IFERROR(INDEX(DATA!$AR$133:$AR$368,MATCH(1,(DATA!$D$133:$D$368=B850)*(DATA!$E$133:$E$368=D850),0)),"n/a")</f>
        <v>2.8</v>
      </c>
      <c r="L850" s="77">
        <f t="array" ref="L850">IFERROR(INDEX(DATA!$AS$133:$AS$368,MATCH(1,(DATA!$D$133:$D$368=B850)*(DATA!$E$133:$E$368=D850),0)),"n/a")</f>
        <v>0.01</v>
      </c>
      <c r="R850" s="66"/>
      <c r="S850" s="66"/>
      <c r="T850" s="66"/>
      <c r="U850" s="66"/>
      <c r="V850" s="66"/>
      <c r="W850" s="66"/>
      <c r="X850" s="66"/>
      <c r="Y850" s="66"/>
    </row>
    <row r="851" spans="1:25" x14ac:dyDescent="0.2">
      <c r="A851" s="75" t="s">
        <v>19</v>
      </c>
      <c r="B851" s="66" t="s">
        <v>11</v>
      </c>
      <c r="C851" s="66" t="s">
        <v>26</v>
      </c>
      <c r="D851" s="66" t="s">
        <v>299</v>
      </c>
      <c r="E851" s="87">
        <f t="array" ref="E851">IFERROR(INDEX(DATA!$N$133:$N$368,MATCH(1,(DATA!$D$133:$D$368=B851)*(DATA!$E$133:$E$368=D851),0)),"n/a")</f>
        <v>2.74</v>
      </c>
      <c r="F851" s="77">
        <f t="array" ref="F851">IFERROR(INDEX(DATA!$O$133:$O$368,MATCH(1,(DATA!$D$133:$D$368=B851)*(DATA!$E$133:$E$368=D851),0)),"n/a")</f>
        <v>-6.2E-2</v>
      </c>
      <c r="G851" s="87">
        <f t="array" ref="G851">IFERROR(INDEX(DATA!$X$133:$X$368,MATCH(1,(DATA!$D$133:$D$368=B851)*(DATA!$E$133:$E$368=D851),0)),"n/a")</f>
        <v>2.75</v>
      </c>
      <c r="H851" s="77">
        <f t="array" ref="H851">IFERROR(INDEX(DATA!$Y$133:$Y$368,MATCH(1,(DATA!$D$133:$D$368=B851)*(DATA!$E$133:$E$368=D851),0)),"n/a")</f>
        <v>1.4999999999999999E-2</v>
      </c>
      <c r="I851" s="87">
        <f t="array" ref="I851">IFERROR(INDEX(DATA!$AH$133:$AH$368,MATCH(1,(DATA!$D$133:$D$368=B851)*(DATA!$E$133:$E$368=D851),0)),"n/a")</f>
        <v>2.75</v>
      </c>
      <c r="J851" s="77">
        <f t="array" ref="J851">IFERROR(INDEX(DATA!$AI$133:$AI$368,MATCH(1,(DATA!$D$133:$D$368=B851)*(DATA!$E$133:$E$368=D851),0)),"n/a")</f>
        <v>2.5999999999999999E-2</v>
      </c>
      <c r="K851" s="87">
        <f t="array" ref="K851">IFERROR(INDEX(DATA!$AR$133:$AR$368,MATCH(1,(DATA!$D$133:$D$368=B851)*(DATA!$E$133:$E$368=D851),0)),"n/a")</f>
        <v>2.75</v>
      </c>
      <c r="L851" s="77">
        <f t="array" ref="L851">IFERROR(INDEX(DATA!$AS$133:$AS$368,MATCH(1,(DATA!$D$133:$D$368=B851)*(DATA!$E$133:$E$368=D851),0)),"n/a")</f>
        <v>3.1E-2</v>
      </c>
      <c r="R851" s="66"/>
      <c r="S851" s="66"/>
      <c r="T851" s="66"/>
      <c r="U851" s="66"/>
      <c r="V851" s="66"/>
      <c r="W851" s="66"/>
      <c r="X851" s="66"/>
      <c r="Y851" s="66"/>
    </row>
    <row r="852" spans="1:25" x14ac:dyDescent="0.2">
      <c r="A852" s="75" t="s">
        <v>19</v>
      </c>
      <c r="B852" s="66" t="s">
        <v>11</v>
      </c>
      <c r="C852" s="66" t="s">
        <v>26</v>
      </c>
      <c r="D852" s="66" t="s">
        <v>300</v>
      </c>
      <c r="E852" s="87">
        <f t="array" ref="E852">IFERROR(INDEX(DATA!$N$133:$N$368,MATCH(1,(DATA!$D$133:$D$368=B852)*(DATA!$E$133:$E$368=D852),0)),"n/a")</f>
        <v>2.68</v>
      </c>
      <c r="F852" s="77">
        <f t="array" ref="F852">IFERROR(INDEX(DATA!$O$133:$O$368,MATCH(1,(DATA!$D$133:$D$368=B852)*(DATA!$E$133:$E$368=D852),0)),"n/a")</f>
        <v>5.0000000000000001E-3</v>
      </c>
      <c r="G852" s="87">
        <f t="array" ref="G852">IFERROR(INDEX(DATA!$X$133:$X$368,MATCH(1,(DATA!$D$133:$D$368=B852)*(DATA!$E$133:$E$368=D852),0)),"n/a")</f>
        <v>2.58</v>
      </c>
      <c r="H852" s="77">
        <f t="array" ref="H852">IFERROR(INDEX(DATA!$Y$133:$Y$368,MATCH(1,(DATA!$D$133:$D$368=B852)*(DATA!$E$133:$E$368=D852),0)),"n/a")</f>
        <v>-4.1000000000000002E-2</v>
      </c>
      <c r="I852" s="87">
        <f t="array" ref="I852">IFERROR(INDEX(DATA!$AH$133:$AH$368,MATCH(1,(DATA!$D$133:$D$368=B852)*(DATA!$E$133:$E$368=D852),0)),"n/a")</f>
        <v>2.61</v>
      </c>
      <c r="J852" s="77">
        <f t="array" ref="J852">IFERROR(INDEX(DATA!$AI$133:$AI$368,MATCH(1,(DATA!$D$133:$D$368=B852)*(DATA!$E$133:$E$368=D852),0)),"n/a")</f>
        <v>-4.3999999999999997E-2</v>
      </c>
      <c r="K852" s="87">
        <f t="array" ref="K852">IFERROR(INDEX(DATA!$AR$133:$AR$368,MATCH(1,(DATA!$D$133:$D$368=B852)*(DATA!$E$133:$E$368=D852),0)),"n/a")</f>
        <v>2.67</v>
      </c>
      <c r="L852" s="77">
        <f t="array" ref="L852">IFERROR(INDEX(DATA!$AS$133:$AS$368,MATCH(1,(DATA!$D$133:$D$368=B852)*(DATA!$E$133:$E$368=D852),0)),"n/a")</f>
        <v>-2.1999999999999999E-2</v>
      </c>
      <c r="R852" s="66"/>
      <c r="S852" s="66"/>
      <c r="T852" s="66"/>
      <c r="U852" s="66"/>
      <c r="V852" s="66"/>
      <c r="W852" s="66"/>
      <c r="X852" s="66"/>
      <c r="Y852" s="66"/>
    </row>
    <row r="853" spans="1:25" x14ac:dyDescent="0.2">
      <c r="A853" s="75" t="s">
        <v>19</v>
      </c>
      <c r="B853" s="66" t="s">
        <v>11</v>
      </c>
      <c r="C853" s="66" t="s">
        <v>26</v>
      </c>
      <c r="D853" s="66" t="s">
        <v>301</v>
      </c>
      <c r="E853" s="87">
        <f t="array" ref="E853">IFERROR(INDEX(DATA!$N$133:$N$368,MATCH(1,(DATA!$D$133:$D$368=B853)*(DATA!$E$133:$E$368=D853),0)),"n/a")</f>
        <v>2.9</v>
      </c>
      <c r="F853" s="77">
        <f t="array" ref="F853">IFERROR(INDEX(DATA!$O$133:$O$368,MATCH(1,(DATA!$D$133:$D$368=B853)*(DATA!$E$133:$E$368=D853),0)),"n/a")</f>
        <v>2.9000000000000001E-2</v>
      </c>
      <c r="G853" s="87">
        <f t="array" ref="G853">IFERROR(INDEX(DATA!$X$133:$X$368,MATCH(1,(DATA!$D$133:$D$368=B853)*(DATA!$E$133:$E$368=D853),0)),"n/a")</f>
        <v>2.92</v>
      </c>
      <c r="H853" s="77">
        <f t="array" ref="H853">IFERROR(INDEX(DATA!$Y$133:$Y$368,MATCH(1,(DATA!$D$133:$D$368=B853)*(DATA!$E$133:$E$368=D853),0)),"n/a")</f>
        <v>0.02</v>
      </c>
      <c r="I853" s="87">
        <f t="array" ref="I853">IFERROR(INDEX(DATA!$AH$133:$AH$368,MATCH(1,(DATA!$D$133:$D$368=B853)*(DATA!$E$133:$E$368=D853),0)),"n/a")</f>
        <v>2.9</v>
      </c>
      <c r="J853" s="77">
        <f t="array" ref="J853">IFERROR(INDEX(DATA!$AI$133:$AI$368,MATCH(1,(DATA!$D$133:$D$368=B853)*(DATA!$E$133:$E$368=D853),0)),"n/a")</f>
        <v>1.9E-2</v>
      </c>
      <c r="K853" s="87">
        <f t="array" ref="K853">IFERROR(INDEX(DATA!$AR$133:$AR$368,MATCH(1,(DATA!$D$133:$D$368=B853)*(DATA!$E$133:$E$368=D853),0)),"n/a")</f>
        <v>2.9</v>
      </c>
      <c r="L853" s="77">
        <f t="array" ref="L853">IFERROR(INDEX(DATA!$AS$133:$AS$368,MATCH(1,(DATA!$D$133:$D$368=B853)*(DATA!$E$133:$E$368=D853),0)),"n/a")</f>
        <v>0.03</v>
      </c>
      <c r="R853" s="66"/>
      <c r="S853" s="66"/>
      <c r="T853" s="66"/>
      <c r="U853" s="66"/>
      <c r="V853" s="66"/>
      <c r="W853" s="66"/>
      <c r="X853" s="66"/>
      <c r="Y853" s="66"/>
    </row>
    <row r="854" spans="1:25" x14ac:dyDescent="0.2">
      <c r="A854" s="75" t="s">
        <v>19</v>
      </c>
      <c r="B854" s="66" t="s">
        <v>11</v>
      </c>
      <c r="C854" s="66" t="s">
        <v>26</v>
      </c>
      <c r="D854" s="66" t="s">
        <v>302</v>
      </c>
      <c r="E854" s="87">
        <f t="array" ref="E854">IFERROR(INDEX(DATA!$N$133:$N$368,MATCH(1,(DATA!$D$133:$D$368=B854)*(DATA!$E$133:$E$368=D854),0)),"n/a")</f>
        <v>2.4500000000000002</v>
      </c>
      <c r="F854" s="77">
        <f t="array" ref="F854">IFERROR(INDEX(DATA!$O$133:$O$368,MATCH(1,(DATA!$D$133:$D$368=B854)*(DATA!$E$133:$E$368=D854),0)),"n/a")</f>
        <v>1.2E-2</v>
      </c>
      <c r="G854" s="87">
        <f t="array" ref="G854">IFERROR(INDEX(DATA!$X$133:$X$368,MATCH(1,(DATA!$D$133:$D$368=B854)*(DATA!$E$133:$E$368=D854),0)),"n/a")</f>
        <v>2.44</v>
      </c>
      <c r="H854" s="77">
        <f t="array" ref="H854">IFERROR(INDEX(DATA!$Y$133:$Y$368,MATCH(1,(DATA!$D$133:$D$368=B854)*(DATA!$E$133:$E$368=D854),0)),"n/a")</f>
        <v>1.9E-2</v>
      </c>
      <c r="I854" s="87">
        <f t="array" ref="I854">IFERROR(INDEX(DATA!$AH$133:$AH$368,MATCH(1,(DATA!$D$133:$D$368=B854)*(DATA!$E$133:$E$368=D854),0)),"n/a")</f>
        <v>2.44</v>
      </c>
      <c r="J854" s="77">
        <f t="array" ref="J854">IFERROR(INDEX(DATA!$AI$133:$AI$368,MATCH(1,(DATA!$D$133:$D$368=B854)*(DATA!$E$133:$E$368=D854),0)),"n/a")</f>
        <v>2.5999999999999999E-2</v>
      </c>
      <c r="K854" s="87">
        <f t="array" ref="K854">IFERROR(INDEX(DATA!$AR$133:$AR$368,MATCH(1,(DATA!$D$133:$D$368=B854)*(DATA!$E$133:$E$368=D854),0)),"n/a")</f>
        <v>2.4500000000000002</v>
      </c>
      <c r="L854" s="77">
        <f t="array" ref="L854">IFERROR(INDEX(DATA!$AS$133:$AS$368,MATCH(1,(DATA!$D$133:$D$368=B854)*(DATA!$E$133:$E$368=D854),0)),"n/a")</f>
        <v>2.3E-2</v>
      </c>
      <c r="R854" s="66"/>
      <c r="S854" s="66"/>
      <c r="T854" s="66"/>
      <c r="U854" s="66"/>
      <c r="V854" s="66"/>
      <c r="W854" s="66"/>
      <c r="X854" s="66"/>
      <c r="Y854" s="66"/>
    </row>
    <row r="855" spans="1:25" x14ac:dyDescent="0.2">
      <c r="A855" s="75" t="s">
        <v>19</v>
      </c>
      <c r="B855" s="66" t="s">
        <v>11</v>
      </c>
      <c r="C855" s="66" t="s">
        <v>26</v>
      </c>
      <c r="D855" s="66" t="s">
        <v>303</v>
      </c>
      <c r="E855" s="87">
        <f t="array" ref="E855">IFERROR(INDEX(DATA!$N$133:$N$368,MATCH(1,(DATA!$D$133:$D$368=B855)*(DATA!$E$133:$E$368=D855),0)),"n/a")</f>
        <v>2.5</v>
      </c>
      <c r="F855" s="77">
        <f t="array" ref="F855">IFERROR(INDEX(DATA!$O$133:$O$368,MATCH(1,(DATA!$D$133:$D$368=B855)*(DATA!$E$133:$E$368=D855),0)),"n/a")</f>
        <v>-4.8000000000000001E-2</v>
      </c>
      <c r="G855" s="87">
        <f t="array" ref="G855">IFERROR(INDEX(DATA!$X$133:$X$368,MATCH(1,(DATA!$D$133:$D$368=B855)*(DATA!$E$133:$E$368=D855),0)),"n/a")</f>
        <v>2.61</v>
      </c>
      <c r="H855" s="77">
        <f t="array" ref="H855">IFERROR(INDEX(DATA!$Y$133:$Y$368,MATCH(1,(DATA!$D$133:$D$368=B855)*(DATA!$E$133:$E$368=D855),0)),"n/a")</f>
        <v>1.2E-2</v>
      </c>
      <c r="I855" s="87">
        <f t="array" ref="I855">IFERROR(INDEX(DATA!$AH$133:$AH$368,MATCH(1,(DATA!$D$133:$D$368=B855)*(DATA!$E$133:$E$368=D855),0)),"n/a")</f>
        <v>2.59</v>
      </c>
      <c r="J855" s="77">
        <f t="array" ref="J855">IFERROR(INDEX(DATA!$AI$133:$AI$368,MATCH(1,(DATA!$D$133:$D$368=B855)*(DATA!$E$133:$E$368=D855),0)),"n/a")</f>
        <v>3.9E-2</v>
      </c>
      <c r="K855" s="87">
        <f t="array" ref="K855">IFERROR(INDEX(DATA!$AR$133:$AR$368,MATCH(1,(DATA!$D$133:$D$368=B855)*(DATA!$E$133:$E$368=D855),0)),"n/a")</f>
        <v>2.61</v>
      </c>
      <c r="L855" s="77">
        <f t="array" ref="L855">IFERROR(INDEX(DATA!$AS$133:$AS$368,MATCH(1,(DATA!$D$133:$D$368=B855)*(DATA!$E$133:$E$368=D855),0)),"n/a")</f>
        <v>7.3999999999999996E-2</v>
      </c>
      <c r="R855" s="66"/>
      <c r="S855" s="66"/>
      <c r="T855" s="66"/>
      <c r="U855" s="66"/>
      <c r="V855" s="66"/>
      <c r="W855" s="66"/>
      <c r="X855" s="66"/>
      <c r="Y855" s="66"/>
    </row>
    <row r="856" spans="1:25" x14ac:dyDescent="0.2">
      <c r="A856" s="75" t="s">
        <v>19</v>
      </c>
      <c r="B856" s="66" t="s">
        <v>11</v>
      </c>
      <c r="C856" s="66" t="s">
        <v>26</v>
      </c>
      <c r="D856" s="66" t="s">
        <v>304</v>
      </c>
      <c r="E856" s="87">
        <f t="array" ref="E856">IFERROR(INDEX(DATA!$N$133:$N$368,MATCH(1,(DATA!$D$133:$D$368=B856)*(DATA!$E$133:$E$368=D856),0)),"n/a")</f>
        <v>2.5299999999999998</v>
      </c>
      <c r="F856" s="77">
        <f t="array" ref="F856">IFERROR(INDEX(DATA!$O$133:$O$368,MATCH(1,(DATA!$D$133:$D$368=B856)*(DATA!$E$133:$E$368=D856),0)),"n/a")</f>
        <v>-3.3000000000000002E-2</v>
      </c>
      <c r="G856" s="87">
        <f t="array" ref="G856">IFERROR(INDEX(DATA!$X$133:$X$368,MATCH(1,(DATA!$D$133:$D$368=B856)*(DATA!$E$133:$E$368=D856),0)),"n/a")</f>
        <v>2.5499999999999998</v>
      </c>
      <c r="H856" s="77">
        <f t="array" ref="H856">IFERROR(INDEX(DATA!$Y$133:$Y$368,MATCH(1,(DATA!$D$133:$D$368=B856)*(DATA!$E$133:$E$368=D856),0)),"n/a")</f>
        <v>0.03</v>
      </c>
      <c r="I856" s="87">
        <f t="array" ref="I856">IFERROR(INDEX(DATA!$AH$133:$AH$368,MATCH(1,(DATA!$D$133:$D$368=B856)*(DATA!$E$133:$E$368=D856),0)),"n/a")</f>
        <v>2.54</v>
      </c>
      <c r="J856" s="77">
        <f t="array" ref="J856">IFERROR(INDEX(DATA!$AI$133:$AI$368,MATCH(1,(DATA!$D$133:$D$368=B856)*(DATA!$E$133:$E$368=D856),0)),"n/a")</f>
        <v>3.2000000000000001E-2</v>
      </c>
      <c r="K856" s="87">
        <f t="array" ref="K856">IFERROR(INDEX(DATA!$AR$133:$AR$368,MATCH(1,(DATA!$D$133:$D$368=B856)*(DATA!$E$133:$E$368=D856),0)),"n/a")</f>
        <v>2.54</v>
      </c>
      <c r="L856" s="77">
        <f t="array" ref="L856">IFERROR(INDEX(DATA!$AS$133:$AS$368,MATCH(1,(DATA!$D$133:$D$368=B856)*(DATA!$E$133:$E$368=D856),0)),"n/a")</f>
        <v>1.6E-2</v>
      </c>
      <c r="R856" s="66"/>
      <c r="S856" s="66"/>
      <c r="T856" s="66"/>
      <c r="U856" s="66"/>
      <c r="V856" s="66"/>
      <c r="W856" s="66"/>
      <c r="X856" s="66"/>
      <c r="Y856" s="66"/>
    </row>
    <row r="857" spans="1:25" x14ac:dyDescent="0.2">
      <c r="A857" s="75" t="s">
        <v>19</v>
      </c>
      <c r="B857" s="66" t="s">
        <v>11</v>
      </c>
      <c r="C857" s="66" t="s">
        <v>26</v>
      </c>
      <c r="D857" s="66" t="s">
        <v>305</v>
      </c>
      <c r="E857" s="87">
        <f t="array" ref="E857">IFERROR(INDEX(DATA!$N$133:$N$368,MATCH(1,(DATA!$D$133:$D$368=B857)*(DATA!$E$133:$E$368=D857),0)),"n/a")</f>
        <v>3.31</v>
      </c>
      <c r="F857" s="77">
        <f t="array" ref="F857">IFERROR(INDEX(DATA!$O$133:$O$368,MATCH(1,(DATA!$D$133:$D$368=B857)*(DATA!$E$133:$E$368=D857),0)),"n/a")</f>
        <v>0.152</v>
      </c>
      <c r="G857" s="87">
        <f t="array" ref="G857">IFERROR(INDEX(DATA!$X$133:$X$368,MATCH(1,(DATA!$D$133:$D$368=B857)*(DATA!$E$133:$E$368=D857),0)),"n/a")</f>
        <v>3.34</v>
      </c>
      <c r="H857" s="77">
        <f t="array" ref="H857">IFERROR(INDEX(DATA!$Y$133:$Y$368,MATCH(1,(DATA!$D$133:$D$368=B857)*(DATA!$E$133:$E$368=D857),0)),"n/a")</f>
        <v>0.14299999999999999</v>
      </c>
      <c r="I857" s="87">
        <f t="array" ref="I857">IFERROR(INDEX(DATA!$AH$133:$AH$368,MATCH(1,(DATA!$D$133:$D$368=B857)*(DATA!$E$133:$E$368=D857),0)),"n/a")</f>
        <v>3.24</v>
      </c>
      <c r="J857" s="77">
        <f t="array" ref="J857">IFERROR(INDEX(DATA!$AI$133:$AI$368,MATCH(1,(DATA!$D$133:$D$368=B857)*(DATA!$E$133:$E$368=D857),0)),"n/a")</f>
        <v>0.126</v>
      </c>
      <c r="K857" s="87">
        <f t="array" ref="K857">IFERROR(INDEX(DATA!$AR$133:$AR$368,MATCH(1,(DATA!$D$133:$D$368=B857)*(DATA!$E$133:$E$368=D857),0)),"n/a")</f>
        <v>3.03</v>
      </c>
      <c r="L857" s="77">
        <f t="array" ref="L857">IFERROR(INDEX(DATA!$AS$133:$AS$368,MATCH(1,(DATA!$D$133:$D$368=B857)*(DATA!$E$133:$E$368=D857),0)),"n/a")</f>
        <v>0.1</v>
      </c>
      <c r="R857" s="66"/>
      <c r="S857" s="66"/>
      <c r="T857" s="66"/>
      <c r="U857" s="66"/>
      <c r="V857" s="66"/>
      <c r="W857" s="66"/>
      <c r="X857" s="66"/>
      <c r="Y857" s="66"/>
    </row>
    <row r="858" spans="1:25" x14ac:dyDescent="0.2">
      <c r="A858" s="75" t="s">
        <v>19</v>
      </c>
      <c r="B858" s="66" t="s">
        <v>11</v>
      </c>
      <c r="C858" s="66" t="s">
        <v>26</v>
      </c>
      <c r="D858" s="66" t="s">
        <v>306</v>
      </c>
      <c r="E858" s="87">
        <f t="array" ref="E858">IFERROR(INDEX(DATA!$N$133:$N$368,MATCH(1,(DATA!$D$133:$D$368=B858)*(DATA!$E$133:$E$368=D858),0)),"n/a")</f>
        <v>2.68</v>
      </c>
      <c r="F858" s="77">
        <f t="array" ref="F858">IFERROR(INDEX(DATA!$O$133:$O$368,MATCH(1,(DATA!$D$133:$D$368=B858)*(DATA!$E$133:$E$368=D858),0)),"n/a")</f>
        <v>1.6E-2</v>
      </c>
      <c r="G858" s="87">
        <f t="array" ref="G858">IFERROR(INDEX(DATA!$X$133:$X$368,MATCH(1,(DATA!$D$133:$D$368=B858)*(DATA!$E$133:$E$368=D858),0)),"n/a")</f>
        <v>2.78</v>
      </c>
      <c r="H858" s="77">
        <f t="array" ref="H858">IFERROR(INDEX(DATA!$Y$133:$Y$368,MATCH(1,(DATA!$D$133:$D$368=B858)*(DATA!$E$133:$E$368=D858),0)),"n/a")</f>
        <v>-1.6E-2</v>
      </c>
      <c r="I858" s="87">
        <f t="array" ref="I858">IFERROR(INDEX(DATA!$AH$133:$AH$368,MATCH(1,(DATA!$D$133:$D$368=B858)*(DATA!$E$133:$E$368=D858),0)),"n/a")</f>
        <v>2.85</v>
      </c>
      <c r="J858" s="77">
        <f t="array" ref="J858">IFERROR(INDEX(DATA!$AI$133:$AI$368,MATCH(1,(DATA!$D$133:$D$368=B858)*(DATA!$E$133:$E$368=D858),0)),"n/a")</f>
        <v>-1.2999999999999999E-2</v>
      </c>
      <c r="K858" s="87">
        <f t="array" ref="K858">IFERROR(INDEX(DATA!$AR$133:$AR$368,MATCH(1,(DATA!$D$133:$D$368=B858)*(DATA!$E$133:$E$368=D858),0)),"n/a")</f>
        <v>2.87</v>
      </c>
      <c r="L858" s="77">
        <f t="array" ref="L858">IFERROR(INDEX(DATA!$AS$133:$AS$368,MATCH(1,(DATA!$D$133:$D$368=B858)*(DATA!$E$133:$E$368=D858),0)),"n/a")</f>
        <v>1E-3</v>
      </c>
      <c r="R858" s="66"/>
      <c r="S858" s="66"/>
      <c r="T858" s="66"/>
      <c r="U858" s="66"/>
      <c r="V858" s="66"/>
      <c r="W858" s="66"/>
      <c r="X858" s="66"/>
      <c r="Y858" s="66"/>
    </row>
    <row r="859" spans="1:25" x14ac:dyDescent="0.2">
      <c r="A859" s="75" t="s">
        <v>19</v>
      </c>
      <c r="B859" s="66" t="s">
        <v>11</v>
      </c>
      <c r="C859" s="66" t="s">
        <v>26</v>
      </c>
      <c r="D859" s="66" t="s">
        <v>307</v>
      </c>
      <c r="E859" s="87">
        <f t="array" ref="E859">IFERROR(INDEX(DATA!$N$133:$N$368,MATCH(1,(DATA!$D$133:$D$368=B859)*(DATA!$E$133:$E$368=D859),0)),"n/a")</f>
        <v>1.94</v>
      </c>
      <c r="F859" s="77">
        <f t="array" ref="F859">IFERROR(INDEX(DATA!$O$133:$O$368,MATCH(1,(DATA!$D$133:$D$368=B859)*(DATA!$E$133:$E$368=D859),0)),"n/a")</f>
        <v>3.1E-2</v>
      </c>
      <c r="G859" s="87">
        <f t="array" ref="G859">IFERROR(INDEX(DATA!$X$133:$X$368,MATCH(1,(DATA!$D$133:$D$368=B859)*(DATA!$E$133:$E$368=D859),0)),"n/a")</f>
        <v>1.96</v>
      </c>
      <c r="H859" s="77">
        <f t="array" ref="H859">IFERROR(INDEX(DATA!$Y$133:$Y$368,MATCH(1,(DATA!$D$133:$D$368=B859)*(DATA!$E$133:$E$368=D859),0)),"n/a")</f>
        <v>5.2999999999999999E-2</v>
      </c>
      <c r="I859" s="87">
        <f t="array" ref="I859">IFERROR(INDEX(DATA!$AH$133:$AH$368,MATCH(1,(DATA!$D$133:$D$368=B859)*(DATA!$E$133:$E$368=D859),0)),"n/a")</f>
        <v>1.93</v>
      </c>
      <c r="J859" s="77">
        <f t="array" ref="J859">IFERROR(INDEX(DATA!$AI$133:$AI$368,MATCH(1,(DATA!$D$133:$D$368=B859)*(DATA!$E$133:$E$368=D859),0)),"n/a")</f>
        <v>0.04</v>
      </c>
      <c r="K859" s="87">
        <f t="array" ref="K859">IFERROR(INDEX(DATA!$AR$133:$AR$368,MATCH(1,(DATA!$D$133:$D$368=B859)*(DATA!$E$133:$E$368=D859),0)),"n/a")</f>
        <v>1.91</v>
      </c>
      <c r="L859" s="77">
        <f t="array" ref="L859">IFERROR(INDEX(DATA!$AS$133:$AS$368,MATCH(1,(DATA!$D$133:$D$368=B859)*(DATA!$E$133:$E$368=D859),0)),"n/a")</f>
        <v>-7.5999999999999998E-2</v>
      </c>
      <c r="R859" s="66"/>
      <c r="S859" s="66"/>
      <c r="T859" s="66"/>
      <c r="U859" s="66"/>
      <c r="V859" s="66"/>
      <c r="W859" s="66"/>
      <c r="X859" s="66"/>
      <c r="Y859" s="66"/>
    </row>
    <row r="860" spans="1:25" x14ac:dyDescent="0.2">
      <c r="A860" s="75" t="s">
        <v>19</v>
      </c>
      <c r="B860" s="66" t="s">
        <v>11</v>
      </c>
      <c r="C860" s="66" t="s">
        <v>26</v>
      </c>
      <c r="D860" s="66" t="s">
        <v>308</v>
      </c>
      <c r="E860" s="87">
        <f t="array" ref="E860">IFERROR(INDEX(DATA!$N$133:$N$368,MATCH(1,(DATA!$D$133:$D$368=B860)*(DATA!$E$133:$E$368=D860),0)),"n/a")</f>
        <v>2.66</v>
      </c>
      <c r="F860" s="77">
        <f t="array" ref="F860">IFERROR(INDEX(DATA!$O$133:$O$368,MATCH(1,(DATA!$D$133:$D$368=B860)*(DATA!$E$133:$E$368=D860),0)),"n/a")</f>
        <v>3.0000000000000001E-3</v>
      </c>
      <c r="G860" s="87">
        <f t="array" ref="G860">IFERROR(INDEX(DATA!$X$133:$X$368,MATCH(1,(DATA!$D$133:$D$368=B860)*(DATA!$E$133:$E$368=D860),0)),"n/a")</f>
        <v>2.65</v>
      </c>
      <c r="H860" s="77">
        <f t="array" ref="H860">IFERROR(INDEX(DATA!$Y$133:$Y$368,MATCH(1,(DATA!$D$133:$D$368=B860)*(DATA!$E$133:$E$368=D860),0)),"n/a")</f>
        <v>-3.5999999999999997E-2</v>
      </c>
      <c r="I860" s="87">
        <f t="array" ref="I860">IFERROR(INDEX(DATA!$AH$133:$AH$368,MATCH(1,(DATA!$D$133:$D$368=B860)*(DATA!$E$133:$E$368=D860),0)),"n/a")</f>
        <v>2.66</v>
      </c>
      <c r="J860" s="77">
        <f t="array" ref="J860">IFERROR(INDEX(DATA!$AI$133:$AI$368,MATCH(1,(DATA!$D$133:$D$368=B860)*(DATA!$E$133:$E$368=D860),0)),"n/a")</f>
        <v>-3.5000000000000003E-2</v>
      </c>
      <c r="K860" s="87">
        <f t="array" ref="K860">IFERROR(INDEX(DATA!$AR$133:$AR$368,MATCH(1,(DATA!$D$133:$D$368=B860)*(DATA!$E$133:$E$368=D860),0)),"n/a")</f>
        <v>2.7</v>
      </c>
      <c r="L860" s="77">
        <f t="array" ref="L860">IFERROR(INDEX(DATA!$AS$133:$AS$368,MATCH(1,(DATA!$D$133:$D$368=B860)*(DATA!$E$133:$E$368=D860),0)),"n/a")</f>
        <v>-1.2999999999999999E-2</v>
      </c>
      <c r="R860" s="66"/>
      <c r="S860" s="66"/>
      <c r="T860" s="66"/>
      <c r="U860" s="66"/>
      <c r="V860" s="66"/>
      <c r="W860" s="66"/>
      <c r="X860" s="66"/>
      <c r="Y860" s="66"/>
    </row>
    <row r="861" spans="1:25" x14ac:dyDescent="0.2">
      <c r="A861" s="75" t="s">
        <v>19</v>
      </c>
      <c r="B861" s="66" t="s">
        <v>11</v>
      </c>
      <c r="C861" s="66" t="s">
        <v>26</v>
      </c>
      <c r="D861" s="66" t="s">
        <v>309</v>
      </c>
      <c r="E861" s="87">
        <f t="array" ref="E861">IFERROR(INDEX(DATA!$N$133:$N$368,MATCH(1,(DATA!$D$133:$D$368=B861)*(DATA!$E$133:$E$368=D861),0)),"n/a")</f>
        <v>2.61</v>
      </c>
      <c r="F861" s="77">
        <f t="array" ref="F861">IFERROR(INDEX(DATA!$O$133:$O$368,MATCH(1,(DATA!$D$133:$D$368=B861)*(DATA!$E$133:$E$368=D861),0)),"n/a")</f>
        <v>8.0000000000000002E-3</v>
      </c>
      <c r="G861" s="87">
        <f t="array" ref="G861">IFERROR(INDEX(DATA!$X$133:$X$368,MATCH(1,(DATA!$D$133:$D$368=B861)*(DATA!$E$133:$E$368=D861),0)),"n/a")</f>
        <v>2.59</v>
      </c>
      <c r="H861" s="77">
        <f t="array" ref="H861">IFERROR(INDEX(DATA!$Y$133:$Y$368,MATCH(1,(DATA!$D$133:$D$368=B861)*(DATA!$E$133:$E$368=D861),0)),"n/a")</f>
        <v>1.4E-2</v>
      </c>
      <c r="I861" s="87">
        <f t="array" ref="I861">IFERROR(INDEX(DATA!$AH$133:$AH$368,MATCH(1,(DATA!$D$133:$D$368=B861)*(DATA!$E$133:$E$368=D861),0)),"n/a")</f>
        <v>2.6</v>
      </c>
      <c r="J861" s="77">
        <f t="array" ref="J861">IFERROR(INDEX(DATA!$AI$133:$AI$368,MATCH(1,(DATA!$D$133:$D$368=B861)*(DATA!$E$133:$E$368=D861),0)),"n/a")</f>
        <v>2.5999999999999999E-2</v>
      </c>
      <c r="K861" s="87">
        <f t="array" ref="K861">IFERROR(INDEX(DATA!$AR$133:$AR$368,MATCH(1,(DATA!$D$133:$D$368=B861)*(DATA!$E$133:$E$368=D861),0)),"n/a")</f>
        <v>2.61</v>
      </c>
      <c r="L861" s="77">
        <f t="array" ref="L861">IFERROR(INDEX(DATA!$AS$133:$AS$368,MATCH(1,(DATA!$D$133:$D$368=B861)*(DATA!$E$133:$E$368=D861),0)),"n/a")</f>
        <v>2.4E-2</v>
      </c>
      <c r="R861" s="66"/>
      <c r="S861" s="66"/>
      <c r="T861" s="66"/>
      <c r="U861" s="66"/>
      <c r="V861" s="66"/>
      <c r="W861" s="66"/>
      <c r="X861" s="66"/>
      <c r="Y861" s="66"/>
    </row>
    <row r="862" spans="1:25" x14ac:dyDescent="0.2">
      <c r="A862" s="75" t="s">
        <v>19</v>
      </c>
      <c r="B862" s="66" t="s">
        <v>11</v>
      </c>
      <c r="C862" s="66" t="s">
        <v>26</v>
      </c>
      <c r="D862" s="66" t="s">
        <v>310</v>
      </c>
      <c r="E862" s="87">
        <f t="array" ref="E862">IFERROR(INDEX(DATA!$N$133:$N$368,MATCH(1,(DATA!$D$133:$D$368=B862)*(DATA!$E$133:$E$368=D862),0)),"n/a")</f>
        <v>2.97</v>
      </c>
      <c r="F862" s="77">
        <f t="array" ref="F862">IFERROR(INDEX(DATA!$O$133:$O$368,MATCH(1,(DATA!$D$133:$D$368=B862)*(DATA!$E$133:$E$368=D862),0)),"n/a")</f>
        <v>5.0000000000000001E-3</v>
      </c>
      <c r="G862" s="87">
        <f t="array" ref="G862">IFERROR(INDEX(DATA!$X$133:$X$368,MATCH(1,(DATA!$D$133:$D$368=B862)*(DATA!$E$133:$E$368=D862),0)),"n/a")</f>
        <v>2.92</v>
      </c>
      <c r="H862" s="77">
        <f t="array" ref="H862">IFERROR(INDEX(DATA!$Y$133:$Y$368,MATCH(1,(DATA!$D$133:$D$368=B862)*(DATA!$E$133:$E$368=D862),0)),"n/a")</f>
        <v>-1.6E-2</v>
      </c>
      <c r="I862" s="87">
        <f t="array" ref="I862">IFERROR(INDEX(DATA!$AH$133:$AH$368,MATCH(1,(DATA!$D$133:$D$368=B862)*(DATA!$E$133:$E$368=D862),0)),"n/a")</f>
        <v>2.95</v>
      </c>
      <c r="J862" s="77">
        <f t="array" ref="J862">IFERROR(INDEX(DATA!$AI$133:$AI$368,MATCH(1,(DATA!$D$133:$D$368=B862)*(DATA!$E$133:$E$368=D862),0)),"n/a")</f>
        <v>0</v>
      </c>
      <c r="K862" s="87">
        <f t="array" ref="K862">IFERROR(INDEX(DATA!$AR$133:$AR$368,MATCH(1,(DATA!$D$133:$D$368=B862)*(DATA!$E$133:$E$368=D862),0)),"n/a")</f>
        <v>2.99</v>
      </c>
      <c r="L862" s="77">
        <f t="array" ref="L862">IFERROR(INDEX(DATA!$AS$133:$AS$368,MATCH(1,(DATA!$D$133:$D$368=B862)*(DATA!$E$133:$E$368=D862),0)),"n/a")</f>
        <v>2.7E-2</v>
      </c>
      <c r="R862" s="66"/>
      <c r="S862" s="66"/>
      <c r="T862" s="66"/>
      <c r="U862" s="66"/>
      <c r="V862" s="66"/>
      <c r="W862" s="66"/>
      <c r="X862" s="66"/>
      <c r="Y862" s="66"/>
    </row>
    <row r="863" spans="1:25" x14ac:dyDescent="0.2">
      <c r="A863" s="75" t="s">
        <v>19</v>
      </c>
      <c r="B863" s="66" t="s">
        <v>11</v>
      </c>
      <c r="C863" s="66" t="s">
        <v>26</v>
      </c>
      <c r="D863" s="66" t="s">
        <v>311</v>
      </c>
      <c r="E863" s="87">
        <f t="array" ref="E863">IFERROR(INDEX(DATA!$N$133:$N$368,MATCH(1,(DATA!$D$133:$D$368=B863)*(DATA!$E$133:$E$368=D863),0)),"n/a")</f>
        <v>2.85</v>
      </c>
      <c r="F863" s="77">
        <f t="array" ref="F863">IFERROR(INDEX(DATA!$O$133:$O$368,MATCH(1,(DATA!$D$133:$D$368=B863)*(DATA!$E$133:$E$368=D863),0)),"n/a")</f>
        <v>3.6999999999999998E-2</v>
      </c>
      <c r="G863" s="87">
        <f t="array" ref="G863">IFERROR(INDEX(DATA!$X$133:$X$368,MATCH(1,(DATA!$D$133:$D$368=B863)*(DATA!$E$133:$E$368=D863),0)),"n/a")</f>
        <v>2.86</v>
      </c>
      <c r="H863" s="77">
        <f t="array" ref="H863">IFERROR(INDEX(DATA!$Y$133:$Y$368,MATCH(1,(DATA!$D$133:$D$368=B863)*(DATA!$E$133:$E$368=D863),0)),"n/a")</f>
        <v>6.5000000000000002E-2</v>
      </c>
      <c r="I863" s="87">
        <f t="array" ref="I863">IFERROR(INDEX(DATA!$AH$133:$AH$368,MATCH(1,(DATA!$D$133:$D$368=B863)*(DATA!$E$133:$E$368=D863),0)),"n/a")</f>
        <v>2.81</v>
      </c>
      <c r="J863" s="77">
        <f t="array" ref="J863">IFERROR(INDEX(DATA!$AI$133:$AI$368,MATCH(1,(DATA!$D$133:$D$368=B863)*(DATA!$E$133:$E$368=D863),0)),"n/a")</f>
        <v>6.6000000000000003E-2</v>
      </c>
      <c r="K863" s="87">
        <f t="array" ref="K863">IFERROR(INDEX(DATA!$AR$133:$AR$368,MATCH(1,(DATA!$D$133:$D$368=B863)*(DATA!$E$133:$E$368=D863),0)),"n/a")</f>
        <v>2.79</v>
      </c>
      <c r="L863" s="77">
        <f t="array" ref="L863">IFERROR(INDEX(DATA!$AS$133:$AS$368,MATCH(1,(DATA!$D$133:$D$368=B863)*(DATA!$E$133:$E$368=D863),0)),"n/a")</f>
        <v>7.4999999999999997E-2</v>
      </c>
      <c r="R863" s="66"/>
      <c r="S863" s="66"/>
      <c r="T863" s="66"/>
      <c r="U863" s="66"/>
      <c r="V863" s="66"/>
      <c r="W863" s="66"/>
      <c r="X863" s="66"/>
      <c r="Y863" s="66"/>
    </row>
    <row r="864" spans="1:25" x14ac:dyDescent="0.2">
      <c r="A864" s="75" t="s">
        <v>19</v>
      </c>
      <c r="B864" s="66" t="s">
        <v>11</v>
      </c>
      <c r="C864" s="66" t="s">
        <v>26</v>
      </c>
      <c r="D864" s="66" t="s">
        <v>312</v>
      </c>
      <c r="E864" s="87">
        <f t="array" ref="E864">IFERROR(INDEX(DATA!$N$133:$N$368,MATCH(1,(DATA!$D$133:$D$368=B864)*(DATA!$E$133:$E$368=D864),0)),"n/a")</f>
        <v>2.76</v>
      </c>
      <c r="F864" s="77">
        <f t="array" ref="F864">IFERROR(INDEX(DATA!$O$133:$O$368,MATCH(1,(DATA!$D$133:$D$368=B864)*(DATA!$E$133:$E$368=D864),0)),"n/a")</f>
        <v>-3.0000000000000001E-3</v>
      </c>
      <c r="G864" s="87">
        <f t="array" ref="G864">IFERROR(INDEX(DATA!$X$133:$X$368,MATCH(1,(DATA!$D$133:$D$368=B864)*(DATA!$E$133:$E$368=D864),0)),"n/a")</f>
        <v>2.78</v>
      </c>
      <c r="H864" s="77">
        <f t="array" ref="H864">IFERROR(INDEX(DATA!$Y$133:$Y$368,MATCH(1,(DATA!$D$133:$D$368=B864)*(DATA!$E$133:$E$368=D864),0)),"n/a")</f>
        <v>-5.0000000000000001E-3</v>
      </c>
      <c r="I864" s="87">
        <f t="array" ref="I864">IFERROR(INDEX(DATA!$AH$133:$AH$368,MATCH(1,(DATA!$D$133:$D$368=B864)*(DATA!$E$133:$E$368=D864),0)),"n/a")</f>
        <v>2.74</v>
      </c>
      <c r="J864" s="77">
        <f t="array" ref="J864">IFERROR(INDEX(DATA!$AI$133:$AI$368,MATCH(1,(DATA!$D$133:$D$368=B864)*(DATA!$E$133:$E$368=D864),0)),"n/a")</f>
        <v>-8.0000000000000002E-3</v>
      </c>
      <c r="K864" s="87">
        <f t="array" ref="K864">IFERROR(INDEX(DATA!$AR$133:$AR$368,MATCH(1,(DATA!$D$133:$D$368=B864)*(DATA!$E$133:$E$368=D864),0)),"n/a")</f>
        <v>2.77</v>
      </c>
      <c r="L864" s="77">
        <f t="array" ref="L864">IFERROR(INDEX(DATA!$AS$133:$AS$368,MATCH(1,(DATA!$D$133:$D$368=B864)*(DATA!$E$133:$E$368=D864),0)),"n/a")</f>
        <v>1.0999999999999999E-2</v>
      </c>
      <c r="R864" s="66"/>
      <c r="S864" s="66"/>
      <c r="T864" s="66"/>
      <c r="U864" s="66"/>
      <c r="V864" s="66"/>
      <c r="W864" s="66"/>
      <c r="X864" s="66"/>
      <c r="Y864" s="66"/>
    </row>
    <row r="865" spans="1:25" x14ac:dyDescent="0.2">
      <c r="A865" s="75" t="s">
        <v>19</v>
      </c>
      <c r="B865" s="66" t="s">
        <v>11</v>
      </c>
      <c r="C865" s="66" t="s">
        <v>26</v>
      </c>
      <c r="D865" s="66" t="s">
        <v>313</v>
      </c>
      <c r="E865" s="87">
        <f t="array" ref="E865">IFERROR(INDEX(DATA!$N$133:$N$368,MATCH(1,(DATA!$D$133:$D$368=B865)*(DATA!$E$133:$E$368=D865),0)),"n/a")</f>
        <v>2.64</v>
      </c>
      <c r="F865" s="77">
        <f t="array" ref="F865">IFERROR(INDEX(DATA!$O$133:$O$368,MATCH(1,(DATA!$D$133:$D$368=B865)*(DATA!$E$133:$E$368=D865),0)),"n/a")</f>
        <v>2.5999999999999999E-2</v>
      </c>
      <c r="G865" s="87">
        <f t="array" ref="G865">IFERROR(INDEX(DATA!$X$133:$X$368,MATCH(1,(DATA!$D$133:$D$368=B865)*(DATA!$E$133:$E$368=D865),0)),"n/a")</f>
        <v>2.67</v>
      </c>
      <c r="H865" s="77">
        <f t="array" ref="H865">IFERROR(INDEX(DATA!$Y$133:$Y$368,MATCH(1,(DATA!$D$133:$D$368=B865)*(DATA!$E$133:$E$368=D865),0)),"n/a")</f>
        <v>0.03</v>
      </c>
      <c r="I865" s="87">
        <f t="array" ref="I865">IFERROR(INDEX(DATA!$AH$133:$AH$368,MATCH(1,(DATA!$D$133:$D$368=B865)*(DATA!$E$133:$E$368=D865),0)),"n/a")</f>
        <v>2.6</v>
      </c>
      <c r="J865" s="77">
        <f t="array" ref="J865">IFERROR(INDEX(DATA!$AI$133:$AI$368,MATCH(1,(DATA!$D$133:$D$368=B865)*(DATA!$E$133:$E$368=D865),0)),"n/a")</f>
        <v>1.0999999999999999E-2</v>
      </c>
      <c r="K865" s="87">
        <f t="array" ref="K865">IFERROR(INDEX(DATA!$AR$133:$AR$368,MATCH(1,(DATA!$D$133:$D$368=B865)*(DATA!$E$133:$E$368=D865),0)),"n/a")</f>
        <v>2.5499999999999998</v>
      </c>
      <c r="L865" s="77">
        <f t="array" ref="L865">IFERROR(INDEX(DATA!$AS$133:$AS$368,MATCH(1,(DATA!$D$133:$D$368=B865)*(DATA!$E$133:$E$368=D865),0)),"n/a")</f>
        <v>-1.6E-2</v>
      </c>
      <c r="R865" s="66"/>
      <c r="S865" s="66"/>
      <c r="T865" s="66"/>
      <c r="U865" s="66"/>
      <c r="V865" s="66"/>
      <c r="W865" s="66"/>
      <c r="X865" s="66"/>
      <c r="Y865" s="66"/>
    </row>
    <row r="866" spans="1:25" x14ac:dyDescent="0.2">
      <c r="A866" s="75" t="s">
        <v>19</v>
      </c>
      <c r="B866" s="66" t="s">
        <v>11</v>
      </c>
      <c r="C866" s="66" t="s">
        <v>26</v>
      </c>
      <c r="D866" s="66" t="s">
        <v>314</v>
      </c>
      <c r="E866" s="87">
        <f t="array" ref="E866">IFERROR(INDEX(DATA!$N$133:$N$368,MATCH(1,(DATA!$D$133:$D$368=B866)*(DATA!$E$133:$E$368=D866),0)),"n/a")</f>
        <v>3.05</v>
      </c>
      <c r="F866" s="77">
        <f t="array" ref="F866">IFERROR(INDEX(DATA!$O$133:$O$368,MATCH(1,(DATA!$D$133:$D$368=B866)*(DATA!$E$133:$E$368=D866),0)),"n/a")</f>
        <v>-3.5999999999999997E-2</v>
      </c>
      <c r="G866" s="87">
        <f t="array" ref="G866">IFERROR(INDEX(DATA!$X$133:$X$368,MATCH(1,(DATA!$D$133:$D$368=B866)*(DATA!$E$133:$E$368=D866),0)),"n/a")</f>
        <v>3.15</v>
      </c>
      <c r="H866" s="77">
        <f t="array" ref="H866">IFERROR(INDEX(DATA!$Y$133:$Y$368,MATCH(1,(DATA!$D$133:$D$368=B866)*(DATA!$E$133:$E$368=D866),0)),"n/a")</f>
        <v>3.1E-2</v>
      </c>
      <c r="I866" s="87">
        <f t="array" ref="I866">IFERROR(INDEX(DATA!$AH$133:$AH$368,MATCH(1,(DATA!$D$133:$D$368=B866)*(DATA!$E$133:$E$368=D866),0)),"n/a")</f>
        <v>3.09</v>
      </c>
      <c r="J866" s="77">
        <f t="array" ref="J866">IFERROR(INDEX(DATA!$AI$133:$AI$368,MATCH(1,(DATA!$D$133:$D$368=B866)*(DATA!$E$133:$E$368=D866),0)),"n/a")</f>
        <v>5.7000000000000002E-2</v>
      </c>
      <c r="K866" s="87">
        <f t="array" ref="K866">IFERROR(INDEX(DATA!$AR$133:$AR$368,MATCH(1,(DATA!$D$133:$D$368=B866)*(DATA!$E$133:$E$368=D866),0)),"n/a")</f>
        <v>3.12</v>
      </c>
      <c r="L866" s="77">
        <f t="array" ref="L866">IFERROR(INDEX(DATA!$AS$133:$AS$368,MATCH(1,(DATA!$D$133:$D$368=B866)*(DATA!$E$133:$E$368=D866),0)),"n/a")</f>
        <v>8.6999999999999994E-2</v>
      </c>
      <c r="R866" s="66"/>
      <c r="S866" s="66"/>
      <c r="T866" s="66"/>
      <c r="U866" s="66"/>
      <c r="V866" s="66"/>
      <c r="W866" s="66"/>
      <c r="X866" s="66"/>
      <c r="Y866" s="66"/>
    </row>
    <row r="867" spans="1:25" x14ac:dyDescent="0.2">
      <c r="A867" s="75" t="s">
        <v>19</v>
      </c>
      <c r="B867" s="66" t="s">
        <v>11</v>
      </c>
      <c r="C867" s="66" t="s">
        <v>26</v>
      </c>
      <c r="D867" s="66" t="s">
        <v>315</v>
      </c>
      <c r="E867" s="87">
        <f t="array" ref="E867">IFERROR(INDEX(DATA!$N$133:$N$368,MATCH(1,(DATA!$D$133:$D$368=B867)*(DATA!$E$133:$E$368=D867),0)),"n/a")</f>
        <v>2.2999999999999998</v>
      </c>
      <c r="F867" s="77">
        <f t="array" ref="F867">IFERROR(INDEX(DATA!$O$133:$O$368,MATCH(1,(DATA!$D$133:$D$368=B867)*(DATA!$E$133:$E$368=D867),0)),"n/a")</f>
        <v>7.1999999999999995E-2</v>
      </c>
      <c r="G867" s="87">
        <f t="array" ref="G867">IFERROR(INDEX(DATA!$X$133:$X$368,MATCH(1,(DATA!$D$133:$D$368=B867)*(DATA!$E$133:$E$368=D867),0)),"n/a")</f>
        <v>2.2999999999999998</v>
      </c>
      <c r="H867" s="77">
        <f t="array" ref="H867">IFERROR(INDEX(DATA!$Y$133:$Y$368,MATCH(1,(DATA!$D$133:$D$368=B867)*(DATA!$E$133:$E$368=D867),0)),"n/a")</f>
        <v>6.9000000000000006E-2</v>
      </c>
      <c r="I867" s="87">
        <f t="array" ref="I867">IFERROR(INDEX(DATA!$AH$133:$AH$368,MATCH(1,(DATA!$D$133:$D$368=B867)*(DATA!$E$133:$E$368=D867),0)),"n/a")</f>
        <v>2.25</v>
      </c>
      <c r="J867" s="77">
        <f t="array" ref="J867">IFERROR(INDEX(DATA!$AI$133:$AI$368,MATCH(1,(DATA!$D$133:$D$368=B867)*(DATA!$E$133:$E$368=D867),0)),"n/a")</f>
        <v>5.0999999999999997E-2</v>
      </c>
      <c r="K867" s="87">
        <f t="array" ref="K867">IFERROR(INDEX(DATA!$AR$133:$AR$368,MATCH(1,(DATA!$D$133:$D$368=B867)*(DATA!$E$133:$E$368=D867),0)),"n/a")</f>
        <v>2.23</v>
      </c>
      <c r="L867" s="77">
        <f t="array" ref="L867">IFERROR(INDEX(DATA!$AS$133:$AS$368,MATCH(1,(DATA!$D$133:$D$368=B867)*(DATA!$E$133:$E$368=D867),0)),"n/a")</f>
        <v>1.4E-2</v>
      </c>
      <c r="R867" s="66"/>
      <c r="S867" s="66"/>
      <c r="T867" s="66"/>
      <c r="U867" s="66"/>
      <c r="V867" s="66"/>
      <c r="W867" s="66"/>
      <c r="X867" s="66"/>
      <c r="Y867" s="66"/>
    </row>
    <row r="868" spans="1:25" x14ac:dyDescent="0.2">
      <c r="A868" s="75" t="s">
        <v>19</v>
      </c>
      <c r="B868" s="66" t="s">
        <v>11</v>
      </c>
      <c r="C868" s="66" t="s">
        <v>26</v>
      </c>
      <c r="D868" s="66" t="s">
        <v>316</v>
      </c>
      <c r="E868" s="87">
        <f t="array" ref="E868">IFERROR(INDEX(DATA!$N$133:$N$368,MATCH(1,(DATA!$D$133:$D$368=B868)*(DATA!$E$133:$E$368=D868),0)),"n/a")</f>
        <v>2.4900000000000002</v>
      </c>
      <c r="F868" s="77">
        <f t="array" ref="F868">IFERROR(INDEX(DATA!$O$133:$O$368,MATCH(1,(DATA!$D$133:$D$368=B868)*(DATA!$E$133:$E$368=D868),0)),"n/a")</f>
        <v>5.0000000000000001E-3</v>
      </c>
      <c r="G868" s="87">
        <f t="array" ref="G868">IFERROR(INDEX(DATA!$X$133:$X$368,MATCH(1,(DATA!$D$133:$D$368=B868)*(DATA!$E$133:$E$368=D868),0)),"n/a")</f>
        <v>2.48</v>
      </c>
      <c r="H868" s="77">
        <f t="array" ref="H868">IFERROR(INDEX(DATA!$Y$133:$Y$368,MATCH(1,(DATA!$D$133:$D$368=B868)*(DATA!$E$133:$E$368=D868),0)),"n/a")</f>
        <v>-5.0000000000000001E-3</v>
      </c>
      <c r="I868" s="87">
        <f t="array" ref="I868">IFERROR(INDEX(DATA!$AH$133:$AH$368,MATCH(1,(DATA!$D$133:$D$368=B868)*(DATA!$E$133:$E$368=D868),0)),"n/a")</f>
        <v>2.4900000000000002</v>
      </c>
      <c r="J868" s="77">
        <f t="array" ref="J868">IFERROR(INDEX(DATA!$AI$133:$AI$368,MATCH(1,(DATA!$D$133:$D$368=B868)*(DATA!$E$133:$E$368=D868),0)),"n/a")</f>
        <v>4.0000000000000001E-3</v>
      </c>
      <c r="K868" s="87">
        <f t="array" ref="K868">IFERROR(INDEX(DATA!$AR$133:$AR$368,MATCH(1,(DATA!$D$133:$D$368=B868)*(DATA!$E$133:$E$368=D868),0)),"n/a")</f>
        <v>2.5</v>
      </c>
      <c r="L868" s="77">
        <f t="array" ref="L868">IFERROR(INDEX(DATA!$AS$133:$AS$368,MATCH(1,(DATA!$D$133:$D$368=B868)*(DATA!$E$133:$E$368=D868),0)),"n/a")</f>
        <v>4.0000000000000001E-3</v>
      </c>
      <c r="R868" s="66"/>
      <c r="S868" s="66"/>
      <c r="T868" s="66"/>
      <c r="U868" s="66"/>
      <c r="V868" s="66"/>
      <c r="W868" s="66"/>
      <c r="X868" s="66"/>
      <c r="Y868" s="66"/>
    </row>
    <row r="869" spans="1:25" x14ac:dyDescent="0.2">
      <c r="A869" s="75" t="s">
        <v>19</v>
      </c>
      <c r="B869" s="66" t="s">
        <v>11</v>
      </c>
      <c r="C869" s="66" t="s">
        <v>26</v>
      </c>
      <c r="D869" s="66" t="s">
        <v>317</v>
      </c>
      <c r="E869" s="87">
        <f t="array" ref="E869">IFERROR(INDEX(DATA!$N$133:$N$368,MATCH(1,(DATA!$D$133:$D$368=B869)*(DATA!$E$133:$E$368=D869),0)),"n/a")</f>
        <v>3</v>
      </c>
      <c r="F869" s="77">
        <f t="array" ref="F869">IFERROR(INDEX(DATA!$O$133:$O$368,MATCH(1,(DATA!$D$133:$D$368=B869)*(DATA!$E$133:$E$368=D869),0)),"n/a")</f>
        <v>-2.5000000000000001E-2</v>
      </c>
      <c r="G869" s="87">
        <f t="array" ref="G869">IFERROR(INDEX(DATA!$X$133:$X$368,MATCH(1,(DATA!$D$133:$D$368=B869)*(DATA!$E$133:$E$368=D869),0)),"n/a")</f>
        <v>3.01</v>
      </c>
      <c r="H869" s="77">
        <f t="array" ref="H869">IFERROR(INDEX(DATA!$Y$133:$Y$368,MATCH(1,(DATA!$D$133:$D$368=B869)*(DATA!$E$133:$E$368=D869),0)),"n/a")</f>
        <v>1E-3</v>
      </c>
      <c r="I869" s="87">
        <f t="array" ref="I869">IFERROR(INDEX(DATA!$AH$133:$AH$368,MATCH(1,(DATA!$D$133:$D$368=B869)*(DATA!$E$133:$E$368=D869),0)),"n/a")</f>
        <v>3</v>
      </c>
      <c r="J869" s="77">
        <f t="array" ref="J869">IFERROR(INDEX(DATA!$AI$133:$AI$368,MATCH(1,(DATA!$D$133:$D$368=B869)*(DATA!$E$133:$E$368=D869),0)),"n/a")</f>
        <v>-2E-3</v>
      </c>
      <c r="K869" s="87">
        <f t="array" ref="K869">IFERROR(INDEX(DATA!$AR$133:$AR$368,MATCH(1,(DATA!$D$133:$D$368=B869)*(DATA!$E$133:$E$368=D869),0)),"n/a")</f>
        <v>2.98</v>
      </c>
      <c r="L869" s="77">
        <f t="array" ref="L869">IFERROR(INDEX(DATA!$AS$133:$AS$368,MATCH(1,(DATA!$D$133:$D$368=B869)*(DATA!$E$133:$E$368=D869),0)),"n/a")</f>
        <v>1.9E-2</v>
      </c>
      <c r="R869" s="66"/>
      <c r="S869" s="66"/>
      <c r="T869" s="66"/>
      <c r="U869" s="66"/>
      <c r="V869" s="66"/>
      <c r="W869" s="66"/>
      <c r="X869" s="66"/>
      <c r="Y869" s="66"/>
    </row>
    <row r="870" spans="1:25" x14ac:dyDescent="0.2">
      <c r="A870" s="75" t="s">
        <v>19</v>
      </c>
      <c r="B870" s="66" t="s">
        <v>11</v>
      </c>
      <c r="C870" s="66" t="s">
        <v>26</v>
      </c>
      <c r="D870" s="66" t="s">
        <v>318</v>
      </c>
      <c r="E870" s="87">
        <f t="array" ref="E870">IFERROR(INDEX(DATA!$N$133:$N$368,MATCH(1,(DATA!$D$133:$D$368=B870)*(DATA!$E$133:$E$368=D870),0)),"n/a")</f>
        <v>2.42</v>
      </c>
      <c r="F870" s="77">
        <f t="array" ref="F870">IFERROR(INDEX(DATA!$O$133:$O$368,MATCH(1,(DATA!$D$133:$D$368=B870)*(DATA!$E$133:$E$368=D870),0)),"n/a")</f>
        <v>2.4E-2</v>
      </c>
      <c r="G870" s="87">
        <f t="array" ref="G870">IFERROR(INDEX(DATA!$X$133:$X$368,MATCH(1,(DATA!$D$133:$D$368=B870)*(DATA!$E$133:$E$368=D870),0)),"n/a")</f>
        <v>2.41</v>
      </c>
      <c r="H870" s="77">
        <f t="array" ref="H870">IFERROR(INDEX(DATA!$Y$133:$Y$368,MATCH(1,(DATA!$D$133:$D$368=B870)*(DATA!$E$133:$E$368=D870),0)),"n/a")</f>
        <v>2.5000000000000001E-2</v>
      </c>
      <c r="I870" s="87">
        <f t="array" ref="I870">IFERROR(INDEX(DATA!$AH$133:$AH$368,MATCH(1,(DATA!$D$133:$D$368=B870)*(DATA!$E$133:$E$368=D870),0)),"n/a")</f>
        <v>2.41</v>
      </c>
      <c r="J870" s="77">
        <f t="array" ref="J870">IFERROR(INDEX(DATA!$AI$133:$AI$368,MATCH(1,(DATA!$D$133:$D$368=B870)*(DATA!$E$133:$E$368=D870),0)),"n/a")</f>
        <v>3.4000000000000002E-2</v>
      </c>
      <c r="K870" s="87">
        <f t="array" ref="K870">IFERROR(INDEX(DATA!$AR$133:$AR$368,MATCH(1,(DATA!$D$133:$D$368=B870)*(DATA!$E$133:$E$368=D870),0)),"n/a")</f>
        <v>2.41</v>
      </c>
      <c r="L870" s="77">
        <f t="array" ref="L870">IFERROR(INDEX(DATA!$AS$133:$AS$368,MATCH(1,(DATA!$D$133:$D$368=B870)*(DATA!$E$133:$E$368=D870),0)),"n/a")</f>
        <v>2.9000000000000001E-2</v>
      </c>
      <c r="R870" s="66"/>
      <c r="S870" s="66"/>
      <c r="T870" s="66"/>
      <c r="U870" s="66"/>
      <c r="V870" s="66"/>
      <c r="W870" s="66"/>
      <c r="X870" s="66"/>
      <c r="Y870" s="66"/>
    </row>
    <row r="871" spans="1:25" x14ac:dyDescent="0.2">
      <c r="A871" s="75" t="s">
        <v>19</v>
      </c>
      <c r="B871" s="66" t="s">
        <v>11</v>
      </c>
      <c r="C871" s="66" t="s">
        <v>26</v>
      </c>
      <c r="D871" s="66" t="s">
        <v>344</v>
      </c>
      <c r="E871" s="87">
        <f t="array" ref="E871">IFERROR(INDEX(DATA!$N$133:$N$368,MATCH(1,(DATA!$D$133:$D$368=B871)*(DATA!$E$133:$E$368=D871),0)),"n/a")</f>
        <v>2.21</v>
      </c>
      <c r="F871" s="77">
        <f t="array" ref="F871">IFERROR(INDEX(DATA!$O$133:$O$368,MATCH(1,(DATA!$D$133:$D$368=B871)*(DATA!$E$133:$E$368=D871),0)),"n/a")</f>
        <v>-6.4000000000000001E-2</v>
      </c>
      <c r="G871" s="87">
        <f t="array" ref="G871">IFERROR(INDEX(DATA!$X$133:$X$368,MATCH(1,(DATA!$D$133:$D$368=B871)*(DATA!$E$133:$E$368=D871),0)),"n/a")</f>
        <v>2.33</v>
      </c>
      <c r="H871" s="77">
        <f t="array" ref="H871">IFERROR(INDEX(DATA!$Y$133:$Y$368,MATCH(1,(DATA!$D$133:$D$368=B871)*(DATA!$E$133:$E$368=D871),0)),"n/a")</f>
        <v>3.0000000000000001E-3</v>
      </c>
      <c r="I871" s="87">
        <f t="array" ref="I871">IFERROR(INDEX(DATA!$AH$133:$AH$368,MATCH(1,(DATA!$D$133:$D$368=B871)*(DATA!$E$133:$E$368=D871),0)),"n/a")</f>
        <v>2.31</v>
      </c>
      <c r="J871" s="77">
        <f t="array" ref="J871">IFERROR(INDEX(DATA!$AI$133:$AI$368,MATCH(1,(DATA!$D$133:$D$368=B871)*(DATA!$E$133:$E$368=D871),0)),"n/a")</f>
        <v>4.2000000000000003E-2</v>
      </c>
      <c r="K871" s="87">
        <f t="array" ref="K871">IFERROR(INDEX(DATA!$AR$133:$AR$368,MATCH(1,(DATA!$D$133:$D$368=B871)*(DATA!$E$133:$E$368=D871),0)),"n/a")</f>
        <v>2.33</v>
      </c>
      <c r="L871" s="77">
        <f t="array" ref="L871">IFERROR(INDEX(DATA!$AS$133:$AS$368,MATCH(1,(DATA!$D$133:$D$368=B871)*(DATA!$E$133:$E$368=D871),0)),"n/a")</f>
        <v>8.5000000000000006E-2</v>
      </c>
      <c r="R871" s="66"/>
      <c r="S871" s="66"/>
      <c r="T871" s="66"/>
      <c r="U871" s="66"/>
      <c r="V871" s="66"/>
      <c r="W871" s="66"/>
      <c r="X871" s="66"/>
      <c r="Y871" s="66"/>
    </row>
    <row r="872" spans="1:25" x14ac:dyDescent="0.2">
      <c r="A872" s="75" t="s">
        <v>19</v>
      </c>
      <c r="B872" s="66" t="s">
        <v>11</v>
      </c>
      <c r="C872" s="66" t="s">
        <v>26</v>
      </c>
      <c r="D872" s="66" t="s">
        <v>345</v>
      </c>
      <c r="E872" s="87">
        <f t="array" ref="E872">IFERROR(INDEX(DATA!$N$133:$N$368,MATCH(1,(DATA!$D$133:$D$368=B872)*(DATA!$E$133:$E$368=D872),0)),"n/a")</f>
        <v>2.72</v>
      </c>
      <c r="F872" s="77">
        <f t="array" ref="F872">IFERROR(INDEX(DATA!$O$133:$O$368,MATCH(1,(DATA!$D$133:$D$368=B872)*(DATA!$E$133:$E$368=D872),0)),"n/a")</f>
        <v>-8.9999999999999993E-3</v>
      </c>
      <c r="G872" s="87">
        <f t="array" ref="G872">IFERROR(INDEX(DATA!$X$133:$X$368,MATCH(1,(DATA!$D$133:$D$368=B872)*(DATA!$E$133:$E$368=D872),0)),"n/a")</f>
        <v>2.78</v>
      </c>
      <c r="H872" s="77">
        <f t="array" ref="H872">IFERROR(INDEX(DATA!$Y$133:$Y$368,MATCH(1,(DATA!$D$133:$D$368=B872)*(DATA!$E$133:$E$368=D872),0)),"n/a")</f>
        <v>1.2999999999999999E-2</v>
      </c>
      <c r="I872" s="87">
        <f t="array" ref="I872">IFERROR(INDEX(DATA!$AH$133:$AH$368,MATCH(1,(DATA!$D$133:$D$368=B872)*(DATA!$E$133:$E$368=D872),0)),"n/a")</f>
        <v>2.77</v>
      </c>
      <c r="J872" s="77">
        <f t="array" ref="J872">IFERROR(INDEX(DATA!$AI$133:$AI$368,MATCH(1,(DATA!$D$133:$D$368=B872)*(DATA!$E$133:$E$368=D872),0)),"n/a")</f>
        <v>4.5999999999999999E-2</v>
      </c>
      <c r="K872" s="87">
        <f t="array" ref="K872">IFERROR(INDEX(DATA!$AR$133:$AR$368,MATCH(1,(DATA!$D$133:$D$368=B872)*(DATA!$E$133:$E$368=D872),0)),"n/a")</f>
        <v>2.73</v>
      </c>
      <c r="L872" s="77">
        <f t="array" ref="L872">IFERROR(INDEX(DATA!$AS$133:$AS$368,MATCH(1,(DATA!$D$133:$D$368=B872)*(DATA!$E$133:$E$368=D872),0)),"n/a")</f>
        <v>7.6999999999999999E-2</v>
      </c>
      <c r="R872" s="66"/>
      <c r="S872" s="66"/>
      <c r="T872" s="66"/>
      <c r="U872" s="66"/>
      <c r="V872" s="66"/>
      <c r="W872" s="66"/>
      <c r="X872" s="66"/>
      <c r="Y872" s="66"/>
    </row>
    <row r="873" spans="1:25" x14ac:dyDescent="0.2">
      <c r="A873" s="75"/>
      <c r="E873" s="90"/>
      <c r="F873" s="77"/>
      <c r="G873" s="91"/>
      <c r="H873" s="77"/>
      <c r="I873" s="91"/>
      <c r="J873" s="82"/>
      <c r="K873" s="91"/>
      <c r="L873" s="77"/>
      <c r="R873" s="66"/>
      <c r="S873" s="66"/>
      <c r="T873" s="66"/>
      <c r="U873" s="66"/>
      <c r="V873" s="66"/>
      <c r="W873" s="66"/>
      <c r="X873" s="66"/>
      <c r="Y873" s="66"/>
    </row>
    <row r="874" spans="1:25" x14ac:dyDescent="0.2">
      <c r="A874" s="75" t="s">
        <v>19</v>
      </c>
      <c r="B874" s="66" t="s">
        <v>27</v>
      </c>
      <c r="C874" s="66" t="s">
        <v>0</v>
      </c>
      <c r="D874" s="66" t="s">
        <v>271</v>
      </c>
      <c r="E874" s="76">
        <f>+IF(ISNUMBER(DATA!F731),DATA!F731,"n/a")</f>
        <v>140813.23000000001</v>
      </c>
      <c r="F874" s="77">
        <f>+IF(ISNUMBER(DATA!G731),DATA!G731,"n/a")</f>
        <v>0.60055866525039603</v>
      </c>
      <c r="G874" s="76">
        <f>+IF(ISNUMBER(DATA!P731),DATA!P731,"n/a")</f>
        <v>356927.55</v>
      </c>
      <c r="H874" s="77">
        <f>+IF(ISNUMBER(DATA!Q731),DATA!Q731,"n/a")</f>
        <v>0.262061543045158</v>
      </c>
      <c r="I874" s="76">
        <f>+IF(ISNUMBER(DATA!Z731),DATA!Z731,"n/a")</f>
        <v>613424.61</v>
      </c>
      <c r="J874" s="77">
        <f>+IF(ISNUMBER(DATA!AA731),DATA!AA731,"n/a")</f>
        <v>0.17883294916143799</v>
      </c>
      <c r="K874" s="76">
        <f>+IF(ISNUMBER(DATA!AJ731),DATA!AJ731,"n/a")</f>
        <v>1171030.53</v>
      </c>
      <c r="L874" s="77">
        <f>+IF(ISNUMBER(DATA!AK731),DATA!AK731,"n/a")</f>
        <v>0.176431278951096</v>
      </c>
      <c r="R874" s="66"/>
      <c r="S874" s="66"/>
      <c r="T874" s="66"/>
      <c r="U874" s="66"/>
      <c r="V874" s="66"/>
      <c r="W874" s="66"/>
      <c r="X874" s="66"/>
      <c r="Y874" s="66"/>
    </row>
    <row r="875" spans="1:25" x14ac:dyDescent="0.2">
      <c r="A875" s="75" t="s">
        <v>19</v>
      </c>
      <c r="B875" s="66" t="s">
        <v>27</v>
      </c>
      <c r="C875" s="66" t="s">
        <v>0</v>
      </c>
      <c r="D875" s="66" t="s">
        <v>272</v>
      </c>
      <c r="E875" s="76">
        <f>+IF(ISNUMBER(DATA!F732),DATA!F732,"n/a")</f>
        <v>334393.55</v>
      </c>
      <c r="F875" s="77">
        <f>+IF(ISNUMBER(DATA!G732),DATA!G732,"n/a")</f>
        <v>0.19539852063004901</v>
      </c>
      <c r="G875" s="76">
        <f>+IF(ISNUMBER(DATA!P732),DATA!P732,"n/a")</f>
        <v>966951.03</v>
      </c>
      <c r="H875" s="77">
        <f>+IF(ISNUMBER(DATA!Q732),DATA!Q732,"n/a")</f>
        <v>0.14483028310197901</v>
      </c>
      <c r="I875" s="76">
        <f>+IF(ISNUMBER(DATA!Z732),DATA!Z732,"n/a")</f>
        <v>1818931.35</v>
      </c>
      <c r="J875" s="77">
        <f>+IF(ISNUMBER(DATA!AA732),DATA!AA732,"n/a")</f>
        <v>8.26141494636729E-3</v>
      </c>
      <c r="K875" s="76">
        <f>+IF(ISNUMBER(DATA!AJ732),DATA!AJ732,"n/a")</f>
        <v>3566616.44</v>
      </c>
      <c r="L875" s="77">
        <f>+IF(ISNUMBER(DATA!AK732),DATA!AK732,"n/a")</f>
        <v>-4.1395015017959003E-2</v>
      </c>
      <c r="R875" s="66"/>
      <c r="S875" s="66"/>
      <c r="T875" s="66"/>
      <c r="U875" s="66"/>
      <c r="V875" s="66"/>
      <c r="W875" s="66"/>
      <c r="X875" s="66"/>
      <c r="Y875" s="66"/>
    </row>
    <row r="876" spans="1:25" x14ac:dyDescent="0.2">
      <c r="A876" s="75" t="s">
        <v>19</v>
      </c>
      <c r="B876" s="66" t="s">
        <v>27</v>
      </c>
      <c r="C876" s="66" t="s">
        <v>0</v>
      </c>
      <c r="D876" s="66" t="s">
        <v>273</v>
      </c>
      <c r="E876" s="76">
        <f>+IF(ISNUMBER(DATA!F733),DATA!F733,"n/a")</f>
        <v>649153.93000000005</v>
      </c>
      <c r="F876" s="77">
        <f>+IF(ISNUMBER(DATA!G733),DATA!G733,"n/a")</f>
        <v>0.10728597092605199</v>
      </c>
      <c r="G876" s="76">
        <f>+IF(ISNUMBER(DATA!P733),DATA!P733,"n/a")</f>
        <v>1932816.17</v>
      </c>
      <c r="H876" s="77">
        <f>+IF(ISNUMBER(DATA!Q733),DATA!Q733,"n/a")</f>
        <v>1.4878947083663E-2</v>
      </c>
      <c r="I876" s="76">
        <f>+IF(ISNUMBER(DATA!Z733),DATA!Z733,"n/a")</f>
        <v>3633172.46</v>
      </c>
      <c r="J876" s="77">
        <f>+IF(ISNUMBER(DATA!AA733),DATA!AA733,"n/a")</f>
        <v>-3.9051261735952299E-3</v>
      </c>
      <c r="K876" s="76">
        <f>+IF(ISNUMBER(DATA!AJ733),DATA!AJ733,"n/a")</f>
        <v>6902960.9299999997</v>
      </c>
      <c r="L876" s="77">
        <f>+IF(ISNUMBER(DATA!AK733),DATA!AK733,"n/a")</f>
        <v>-2.8503219625824298E-2</v>
      </c>
      <c r="R876" s="66"/>
      <c r="S876" s="66"/>
      <c r="T876" s="66"/>
      <c r="U876" s="66"/>
      <c r="V876" s="66"/>
      <c r="W876" s="66"/>
      <c r="X876" s="66"/>
      <c r="Y876" s="66"/>
    </row>
    <row r="877" spans="1:25" x14ac:dyDescent="0.2">
      <c r="A877" s="75" t="s">
        <v>19</v>
      </c>
      <c r="B877" s="66" t="s">
        <v>27</v>
      </c>
      <c r="C877" s="66" t="s">
        <v>0</v>
      </c>
      <c r="D877" s="66" t="s">
        <v>274</v>
      </c>
      <c r="E877" s="76">
        <f>+IF(ISNUMBER(DATA!F734),DATA!F734,"n/a")</f>
        <v>265393.83</v>
      </c>
      <c r="F877" s="77">
        <f>+IF(ISNUMBER(DATA!G734),DATA!G734,"n/a")</f>
        <v>0.13330892434910199</v>
      </c>
      <c r="G877" s="76">
        <f>+IF(ISNUMBER(DATA!P734),DATA!P734,"n/a")</f>
        <v>735808.5</v>
      </c>
      <c r="H877" s="77">
        <f>+IF(ISNUMBER(DATA!Q734),DATA!Q734,"n/a")</f>
        <v>0.11688302344361701</v>
      </c>
      <c r="I877" s="76">
        <f>+IF(ISNUMBER(DATA!Z734),DATA!Z734,"n/a")</f>
        <v>1406723.14</v>
      </c>
      <c r="J877" s="77">
        <f>+IF(ISNUMBER(DATA!AA734),DATA!AA734,"n/a")</f>
        <v>7.5225364622246396E-2</v>
      </c>
      <c r="K877" s="76">
        <f>+IF(ISNUMBER(DATA!AJ734),DATA!AJ734,"n/a")</f>
        <v>2843946.61</v>
      </c>
      <c r="L877" s="77">
        <f>+IF(ISNUMBER(DATA!AK734),DATA!AK734,"n/a")</f>
        <v>0.10659203961418599</v>
      </c>
      <c r="R877" s="66"/>
      <c r="S877" s="66"/>
      <c r="T877" s="66"/>
      <c r="U877" s="66"/>
      <c r="V877" s="66"/>
      <c r="W877" s="66"/>
      <c r="X877" s="66"/>
      <c r="Y877" s="66"/>
    </row>
    <row r="878" spans="1:25" x14ac:dyDescent="0.2">
      <c r="A878" s="75" t="s">
        <v>19</v>
      </c>
      <c r="B878" s="66" t="s">
        <v>27</v>
      </c>
      <c r="C878" s="66" t="s">
        <v>0</v>
      </c>
      <c r="D878" s="66" t="s">
        <v>275</v>
      </c>
      <c r="E878" s="76">
        <f>+IF(ISNUMBER(DATA!F735),DATA!F735,"n/a")</f>
        <v>476620.84</v>
      </c>
      <c r="F878" s="77">
        <f>+IF(ISNUMBER(DATA!G735),DATA!G735,"n/a")</f>
        <v>-0.13628055976140799</v>
      </c>
      <c r="G878" s="76">
        <f>+IF(ISNUMBER(DATA!P735),DATA!P735,"n/a")</f>
        <v>1438185.89</v>
      </c>
      <c r="H878" s="77">
        <f>+IF(ISNUMBER(DATA!Q735),DATA!Q735,"n/a")</f>
        <v>-0.18238744888862299</v>
      </c>
      <c r="I878" s="76">
        <f>+IF(ISNUMBER(DATA!Z735),DATA!Z735,"n/a")</f>
        <v>2693697.84</v>
      </c>
      <c r="J878" s="77">
        <f>+IF(ISNUMBER(DATA!AA735),DATA!AA735,"n/a")</f>
        <v>-0.18178823479125</v>
      </c>
      <c r="K878" s="76">
        <f>+IF(ISNUMBER(DATA!AJ735),DATA!AJ735,"n/a")</f>
        <v>5462360.7699999996</v>
      </c>
      <c r="L878" s="77">
        <f>+IF(ISNUMBER(DATA!AK735),DATA!AK735,"n/a")</f>
        <v>-0.11552520970015</v>
      </c>
      <c r="R878" s="66"/>
      <c r="S878" s="66"/>
      <c r="T878" s="66"/>
      <c r="U878" s="66"/>
      <c r="V878" s="66"/>
      <c r="W878" s="66"/>
      <c r="X878" s="66"/>
      <c r="Y878" s="66"/>
    </row>
    <row r="879" spans="1:25" x14ac:dyDescent="0.2">
      <c r="A879" s="75" t="s">
        <v>19</v>
      </c>
      <c r="B879" s="66" t="s">
        <v>27</v>
      </c>
      <c r="C879" s="66" t="s">
        <v>0</v>
      </c>
      <c r="D879" s="66" t="s">
        <v>276</v>
      </c>
      <c r="E879" s="76">
        <f>+IF(ISNUMBER(DATA!F736),DATA!F736,"n/a")</f>
        <v>294602.43</v>
      </c>
      <c r="F879" s="77">
        <f>+IF(ISNUMBER(DATA!G736),DATA!G736,"n/a")</f>
        <v>-1.22430558091148E-2</v>
      </c>
      <c r="G879" s="76">
        <f>+IF(ISNUMBER(DATA!P736),DATA!P736,"n/a")</f>
        <v>899205.46</v>
      </c>
      <c r="H879" s="77">
        <f>+IF(ISNUMBER(DATA!Q736),DATA!Q736,"n/a")</f>
        <v>-6.12620221718494E-3</v>
      </c>
      <c r="I879" s="76">
        <f>+IF(ISNUMBER(DATA!Z736),DATA!Z736,"n/a")</f>
        <v>1666504.67</v>
      </c>
      <c r="J879" s="77">
        <f>+IF(ISNUMBER(DATA!AA736),DATA!AA736,"n/a")</f>
        <v>-3.5017381074621802E-2</v>
      </c>
      <c r="K879" s="76">
        <f>+IF(ISNUMBER(DATA!AJ736),DATA!AJ736,"n/a")</f>
        <v>3285600.08</v>
      </c>
      <c r="L879" s="77">
        <f>+IF(ISNUMBER(DATA!AK736),DATA!AK736,"n/a")</f>
        <v>-4.9172705465992998E-2</v>
      </c>
      <c r="R879" s="66"/>
      <c r="S879" s="66"/>
      <c r="T879" s="66"/>
      <c r="U879" s="66"/>
      <c r="V879" s="66"/>
      <c r="W879" s="66"/>
      <c r="X879" s="66"/>
      <c r="Y879" s="66"/>
    </row>
    <row r="880" spans="1:25" x14ac:dyDescent="0.2">
      <c r="A880" s="75" t="s">
        <v>19</v>
      </c>
      <c r="B880" s="66" t="s">
        <v>27</v>
      </c>
      <c r="C880" s="66" t="s">
        <v>0</v>
      </c>
      <c r="D880" s="66" t="s">
        <v>277</v>
      </c>
      <c r="E880" s="76">
        <f>+IF(ISNUMBER(DATA!F737),DATA!F737,"n/a")</f>
        <v>175541.05</v>
      </c>
      <c r="F880" s="77">
        <f>+IF(ISNUMBER(DATA!G737),DATA!G737,"n/a")</f>
        <v>8.6757040182839501E-2</v>
      </c>
      <c r="G880" s="76">
        <f>+IF(ISNUMBER(DATA!P737),DATA!P737,"n/a")</f>
        <v>519545.74</v>
      </c>
      <c r="H880" s="77">
        <f>+IF(ISNUMBER(DATA!Q737),DATA!Q737,"n/a")</f>
        <v>0.186467279154164</v>
      </c>
      <c r="I880" s="76">
        <f>+IF(ISNUMBER(DATA!Z737),DATA!Z737,"n/a")</f>
        <v>964528.71</v>
      </c>
      <c r="J880" s="77">
        <f>+IF(ISNUMBER(DATA!AA737),DATA!AA737,"n/a")</f>
        <v>0.168833783998554</v>
      </c>
      <c r="K880" s="76">
        <f>+IF(ISNUMBER(DATA!AJ737),DATA!AJ737,"n/a")</f>
        <v>1851041.58</v>
      </c>
      <c r="L880" s="77">
        <f>+IF(ISNUMBER(DATA!AK737),DATA!AK737,"n/a")</f>
        <v>0.14603739107247499</v>
      </c>
      <c r="R880" s="66"/>
      <c r="S880" s="66"/>
      <c r="T880" s="66"/>
      <c r="U880" s="66"/>
      <c r="V880" s="66"/>
      <c r="W880" s="66"/>
      <c r="X880" s="66"/>
      <c r="Y880" s="66"/>
    </row>
    <row r="881" spans="1:25" x14ac:dyDescent="0.2">
      <c r="A881" s="75" t="s">
        <v>19</v>
      </c>
      <c r="B881" s="66" t="s">
        <v>27</v>
      </c>
      <c r="C881" s="66" t="s">
        <v>0</v>
      </c>
      <c r="D881" s="66" t="s">
        <v>278</v>
      </c>
      <c r="E881" s="76">
        <f>+IF(ISNUMBER(DATA!F738),DATA!F738,"n/a")</f>
        <v>374147.62</v>
      </c>
      <c r="F881" s="77">
        <f>+IF(ISNUMBER(DATA!G738),DATA!G738,"n/a")</f>
        <v>8.6945565628979204E-2</v>
      </c>
      <c r="G881" s="76">
        <f>+IF(ISNUMBER(DATA!P738),DATA!P738,"n/a")</f>
        <v>1127087.4099999999</v>
      </c>
      <c r="H881" s="77">
        <f>+IF(ISNUMBER(DATA!Q738),DATA!Q738,"n/a")</f>
        <v>7.1012423265226707E-2</v>
      </c>
      <c r="I881" s="76">
        <f>+IF(ISNUMBER(DATA!Z738),DATA!Z738,"n/a")</f>
        <v>2038951.95</v>
      </c>
      <c r="J881" s="77">
        <f>+IF(ISNUMBER(DATA!AA738),DATA!AA738,"n/a")</f>
        <v>6.7353805700155506E-2</v>
      </c>
      <c r="K881" s="76">
        <f>+IF(ISNUMBER(DATA!AJ738),DATA!AJ738,"n/a")</f>
        <v>3999286.1</v>
      </c>
      <c r="L881" s="77">
        <f>+IF(ISNUMBER(DATA!AK738),DATA!AK738,"n/a")</f>
        <v>0.107137549546917</v>
      </c>
      <c r="R881" s="66"/>
      <c r="S881" s="66"/>
      <c r="T881" s="66"/>
      <c r="U881" s="66"/>
      <c r="V881" s="66"/>
      <c r="W881" s="66"/>
      <c r="X881" s="66"/>
      <c r="Y881" s="66"/>
    </row>
    <row r="882" spans="1:25" x14ac:dyDescent="0.2">
      <c r="A882" s="75" t="s">
        <v>19</v>
      </c>
      <c r="B882" s="66" t="s">
        <v>27</v>
      </c>
      <c r="C882" s="66" t="s">
        <v>0</v>
      </c>
      <c r="D882" s="66" t="s">
        <v>279</v>
      </c>
      <c r="E882" s="76">
        <f>+IF(ISNUMBER(DATA!F739),DATA!F739,"n/a")</f>
        <v>137362.59</v>
      </c>
      <c r="F882" s="77">
        <f>+IF(ISNUMBER(DATA!G739),DATA!G739,"n/a")</f>
        <v>0.17204855138349601</v>
      </c>
      <c r="G882" s="76">
        <f>+IF(ISNUMBER(DATA!P739),DATA!P739,"n/a")</f>
        <v>395877.43</v>
      </c>
      <c r="H882" s="77">
        <f>+IF(ISNUMBER(DATA!Q739),DATA!Q739,"n/a")</f>
        <v>0.13224493956473299</v>
      </c>
      <c r="I882" s="76">
        <f>+IF(ISNUMBER(DATA!Z739),DATA!Z739,"n/a")</f>
        <v>736742.69</v>
      </c>
      <c r="J882" s="77">
        <f>+IF(ISNUMBER(DATA!AA739),DATA!AA739,"n/a")</f>
        <v>-2.3000059953315999E-2</v>
      </c>
      <c r="K882" s="76">
        <f>+IF(ISNUMBER(DATA!AJ739),DATA!AJ739,"n/a")</f>
        <v>1443583.48</v>
      </c>
      <c r="L882" s="77">
        <f>+IF(ISNUMBER(DATA!AK739),DATA!AK739,"n/a")</f>
        <v>-0.14924421039945299</v>
      </c>
      <c r="R882" s="66"/>
      <c r="S882" s="66"/>
      <c r="T882" s="66"/>
      <c r="U882" s="66"/>
      <c r="V882" s="66"/>
      <c r="W882" s="66"/>
      <c r="X882" s="66"/>
      <c r="Y882" s="66"/>
    </row>
    <row r="883" spans="1:25" x14ac:dyDescent="0.2">
      <c r="A883" s="75" t="s">
        <v>19</v>
      </c>
      <c r="B883" s="66" t="s">
        <v>27</v>
      </c>
      <c r="C883" s="66" t="s">
        <v>0</v>
      </c>
      <c r="D883" s="66" t="s">
        <v>280</v>
      </c>
      <c r="E883" s="76">
        <f>+IF(ISNUMBER(DATA!F740),DATA!F740,"n/a")</f>
        <v>165993.75</v>
      </c>
      <c r="F883" s="77">
        <f>+IF(ISNUMBER(DATA!G740),DATA!G740,"n/a")</f>
        <v>0.18776791972790799</v>
      </c>
      <c r="G883" s="76">
        <f>+IF(ISNUMBER(DATA!P740),DATA!P740,"n/a")</f>
        <v>498523.34</v>
      </c>
      <c r="H883" s="77">
        <f>+IF(ISNUMBER(DATA!Q740),DATA!Q740,"n/a")</f>
        <v>0.14090036556764199</v>
      </c>
      <c r="I883" s="76">
        <f>+IF(ISNUMBER(DATA!Z740),DATA!Z740,"n/a")</f>
        <v>899378.17</v>
      </c>
      <c r="J883" s="77">
        <f>+IF(ISNUMBER(DATA!AA740),DATA!AA740,"n/a")</f>
        <v>0.118605272577041</v>
      </c>
      <c r="K883" s="76">
        <f>+IF(ISNUMBER(DATA!AJ740),DATA!AJ740,"n/a")</f>
        <v>1771713.35</v>
      </c>
      <c r="L883" s="77">
        <f>+IF(ISNUMBER(DATA!AK740),DATA!AK740,"n/a")</f>
        <v>0.169192810003442</v>
      </c>
      <c r="R883" s="66"/>
      <c r="S883" s="66"/>
      <c r="T883" s="66"/>
      <c r="U883" s="66"/>
      <c r="V883" s="66"/>
      <c r="W883" s="66"/>
      <c r="X883" s="66"/>
      <c r="Y883" s="66"/>
    </row>
    <row r="884" spans="1:25" x14ac:dyDescent="0.2">
      <c r="A884" s="75" t="s">
        <v>19</v>
      </c>
      <c r="B884" s="66" t="s">
        <v>27</v>
      </c>
      <c r="C884" s="66" t="s">
        <v>0</v>
      </c>
      <c r="D884" s="66" t="s">
        <v>281</v>
      </c>
      <c r="E884" s="76">
        <f>+IF(ISNUMBER(DATA!F741),DATA!F741,"n/a")</f>
        <v>122520</v>
      </c>
      <c r="F884" s="77">
        <f>+IF(ISNUMBER(DATA!G741),DATA!G741,"n/a")</f>
        <v>-0.16702359827857</v>
      </c>
      <c r="G884" s="76">
        <f>+IF(ISNUMBER(DATA!P741),DATA!P741,"n/a")</f>
        <v>355133.53</v>
      </c>
      <c r="H884" s="77">
        <f>+IF(ISNUMBER(DATA!Q741),DATA!Q741,"n/a")</f>
        <v>-0.16828492303825501</v>
      </c>
      <c r="I884" s="76">
        <f>+IF(ISNUMBER(DATA!Z741),DATA!Z741,"n/a")</f>
        <v>667296.98</v>
      </c>
      <c r="J884" s="77">
        <f>+IF(ISNUMBER(DATA!AA741),DATA!AA741,"n/a")</f>
        <v>-0.152439430835036</v>
      </c>
      <c r="K884" s="76">
        <f>+IF(ISNUMBER(DATA!AJ741),DATA!AJ741,"n/a")</f>
        <v>1431802.07</v>
      </c>
      <c r="L884" s="77">
        <f>+IF(ISNUMBER(DATA!AK741),DATA!AK741,"n/a")</f>
        <v>-5.0416491049017999E-2</v>
      </c>
      <c r="R884" s="66"/>
      <c r="S884" s="66"/>
      <c r="T884" s="66"/>
      <c r="U884" s="66"/>
      <c r="V884" s="66"/>
      <c r="W884" s="66"/>
      <c r="X884" s="66"/>
      <c r="Y884" s="66"/>
    </row>
    <row r="885" spans="1:25" x14ac:dyDescent="0.2">
      <c r="A885" s="75" t="s">
        <v>19</v>
      </c>
      <c r="B885" s="66" t="s">
        <v>27</v>
      </c>
      <c r="C885" s="66" t="s">
        <v>0</v>
      </c>
      <c r="D885" s="66" t="s">
        <v>282</v>
      </c>
      <c r="E885" s="76">
        <f>+IF(ISNUMBER(DATA!F742),DATA!F742,"n/a")</f>
        <v>362549.56</v>
      </c>
      <c r="F885" s="77">
        <f>+IF(ISNUMBER(DATA!G742),DATA!G742,"n/a")</f>
        <v>0.15169483274197301</v>
      </c>
      <c r="G885" s="76">
        <f>+IF(ISNUMBER(DATA!P742),DATA!P742,"n/a")</f>
        <v>1089280.0900000001</v>
      </c>
      <c r="H885" s="77">
        <f>+IF(ISNUMBER(DATA!Q742),DATA!Q742,"n/a")</f>
        <v>0.208501319252022</v>
      </c>
      <c r="I885" s="76">
        <f>+IF(ISNUMBER(DATA!Z742),DATA!Z742,"n/a")</f>
        <v>2031051.14</v>
      </c>
      <c r="J885" s="77">
        <f>+IF(ISNUMBER(DATA!AA742),DATA!AA742,"n/a")</f>
        <v>0.157578095954858</v>
      </c>
      <c r="K885" s="76">
        <f>+IF(ISNUMBER(DATA!AJ742),DATA!AJ742,"n/a")</f>
        <v>3939953.59</v>
      </c>
      <c r="L885" s="77">
        <f>+IF(ISNUMBER(DATA!AK742),DATA!AK742,"n/a")</f>
        <v>0.15449749172209701</v>
      </c>
      <c r="R885" s="66"/>
      <c r="S885" s="66"/>
      <c r="T885" s="66"/>
      <c r="U885" s="66"/>
      <c r="V885" s="66"/>
      <c r="W885" s="66"/>
      <c r="X885" s="66"/>
      <c r="Y885" s="66"/>
    </row>
    <row r="886" spans="1:25" x14ac:dyDescent="0.2">
      <c r="A886" s="75" t="s">
        <v>19</v>
      </c>
      <c r="B886" s="66" t="s">
        <v>27</v>
      </c>
      <c r="C886" s="66" t="s">
        <v>0</v>
      </c>
      <c r="D886" s="66" t="s">
        <v>283</v>
      </c>
      <c r="E886" s="76">
        <f>+IF(ISNUMBER(DATA!F743),DATA!F743,"n/a")</f>
        <v>288330.83</v>
      </c>
      <c r="F886" s="77">
        <f>+IF(ISNUMBER(DATA!G743),DATA!G743,"n/a")</f>
        <v>0.24828446343815899</v>
      </c>
      <c r="G886" s="76">
        <f>+IF(ISNUMBER(DATA!P743),DATA!P743,"n/a")</f>
        <v>915907.02</v>
      </c>
      <c r="H886" s="77">
        <f>+IF(ISNUMBER(DATA!Q743),DATA!Q743,"n/a")</f>
        <v>0.30175623890925402</v>
      </c>
      <c r="I886" s="76">
        <f>+IF(ISNUMBER(DATA!Z743),DATA!Z743,"n/a")</f>
        <v>1675997.38</v>
      </c>
      <c r="J886" s="77">
        <f>+IF(ISNUMBER(DATA!AA743),DATA!AA743,"n/a")</f>
        <v>0.24136911406155001</v>
      </c>
      <c r="K886" s="76">
        <f>+IF(ISNUMBER(DATA!AJ743),DATA!AJ743,"n/a")</f>
        <v>3096041.61</v>
      </c>
      <c r="L886" s="77">
        <f>+IF(ISNUMBER(DATA!AK743),DATA!AK743,"n/a")</f>
        <v>0.19075287819582901</v>
      </c>
      <c r="R886" s="66"/>
      <c r="S886" s="66"/>
      <c r="T886" s="66"/>
      <c r="U886" s="66"/>
      <c r="V886" s="66"/>
      <c r="W886" s="66"/>
      <c r="X886" s="66"/>
      <c r="Y886" s="66"/>
    </row>
    <row r="887" spans="1:25" x14ac:dyDescent="0.2">
      <c r="A887" s="75" t="s">
        <v>19</v>
      </c>
      <c r="B887" s="66" t="s">
        <v>27</v>
      </c>
      <c r="C887" s="66" t="s">
        <v>0</v>
      </c>
      <c r="D887" s="66" t="s">
        <v>284</v>
      </c>
      <c r="E887" s="76">
        <f>+IF(ISNUMBER(DATA!F744),DATA!F744,"n/a")</f>
        <v>169919.69</v>
      </c>
      <c r="F887" s="77">
        <f>+IF(ISNUMBER(DATA!G744),DATA!G744,"n/a")</f>
        <v>-0.187380996674817</v>
      </c>
      <c r="G887" s="76">
        <f>+IF(ISNUMBER(DATA!P744),DATA!P744,"n/a")</f>
        <v>485469.46</v>
      </c>
      <c r="H887" s="77">
        <f>+IF(ISNUMBER(DATA!Q744),DATA!Q744,"n/a")</f>
        <v>-0.226508407076044</v>
      </c>
      <c r="I887" s="76">
        <f>+IF(ISNUMBER(DATA!Z744),DATA!Z744,"n/a")</f>
        <v>895840.53</v>
      </c>
      <c r="J887" s="77">
        <f>+IF(ISNUMBER(DATA!AA744),DATA!AA744,"n/a")</f>
        <v>-0.23305844057152</v>
      </c>
      <c r="K887" s="76">
        <f>+IF(ISNUMBER(DATA!AJ744),DATA!AJ744,"n/a")</f>
        <v>1937461.83</v>
      </c>
      <c r="L887" s="77">
        <f>+IF(ISNUMBER(DATA!AK744),DATA!AK744,"n/a")</f>
        <v>-0.16848326217391199</v>
      </c>
      <c r="R887" s="66"/>
      <c r="S887" s="66"/>
      <c r="T887" s="66"/>
      <c r="U887" s="66"/>
      <c r="V887" s="66"/>
      <c r="W887" s="66"/>
      <c r="X887" s="66"/>
      <c r="Y887" s="66"/>
    </row>
    <row r="888" spans="1:25" x14ac:dyDescent="0.2">
      <c r="A888" s="75" t="s">
        <v>19</v>
      </c>
      <c r="B888" s="66" t="s">
        <v>27</v>
      </c>
      <c r="C888" s="66" t="s">
        <v>0</v>
      </c>
      <c r="D888" s="66" t="s">
        <v>285</v>
      </c>
      <c r="E888" s="76">
        <f>+IF(ISNUMBER(DATA!F745),DATA!F745,"n/a")</f>
        <v>134935.76999999999</v>
      </c>
      <c r="F888" s="77">
        <f>+IF(ISNUMBER(DATA!G745),DATA!G745,"n/a")</f>
        <v>0.21096259736735301</v>
      </c>
      <c r="G888" s="76">
        <f>+IF(ISNUMBER(DATA!P745),DATA!P745,"n/a")</f>
        <v>392769.39</v>
      </c>
      <c r="H888" s="77">
        <f>+IF(ISNUMBER(DATA!Q745),DATA!Q745,"n/a")</f>
        <v>0.16420096480892801</v>
      </c>
      <c r="I888" s="76">
        <f>+IF(ISNUMBER(DATA!Z745),DATA!Z745,"n/a")</f>
        <v>727202.24</v>
      </c>
      <c r="J888" s="77">
        <f>+IF(ISNUMBER(DATA!AA745),DATA!AA745,"n/a")</f>
        <v>0.12764332652206001</v>
      </c>
      <c r="K888" s="76">
        <f>+IF(ISNUMBER(DATA!AJ745),DATA!AJ745,"n/a")</f>
        <v>1390195.86</v>
      </c>
      <c r="L888" s="77">
        <f>+IF(ISNUMBER(DATA!AK745),DATA!AK745,"n/a")</f>
        <v>4.9928397796714499E-2</v>
      </c>
      <c r="R888" s="66"/>
      <c r="S888" s="66"/>
      <c r="T888" s="66"/>
      <c r="U888" s="66"/>
      <c r="V888" s="66"/>
      <c r="W888" s="66"/>
      <c r="X888" s="66"/>
      <c r="Y888" s="66"/>
    </row>
    <row r="889" spans="1:25" x14ac:dyDescent="0.2">
      <c r="A889" s="75" t="s">
        <v>19</v>
      </c>
      <c r="B889" s="66" t="s">
        <v>27</v>
      </c>
      <c r="C889" s="66" t="s">
        <v>0</v>
      </c>
      <c r="D889" s="66" t="s">
        <v>286</v>
      </c>
      <c r="E889" s="76">
        <f>+IF(ISNUMBER(DATA!F746),DATA!F746,"n/a")</f>
        <v>357559.41</v>
      </c>
      <c r="F889" s="77">
        <f>+IF(ISNUMBER(DATA!G746),DATA!G746,"n/a")</f>
        <v>0.46924751318271302</v>
      </c>
      <c r="G889" s="76">
        <f>+IF(ISNUMBER(DATA!P746),DATA!P746,"n/a")</f>
        <v>1054527.71</v>
      </c>
      <c r="H889" s="77">
        <f>+IF(ISNUMBER(DATA!Q746),DATA!Q746,"n/a")</f>
        <v>1.4567058715094399E-2</v>
      </c>
      <c r="I889" s="76">
        <f>+IF(ISNUMBER(DATA!Z746),DATA!Z746,"n/a")</f>
        <v>2011467.66</v>
      </c>
      <c r="J889" s="77">
        <f>+IF(ISNUMBER(DATA!AA746),DATA!AA746,"n/a")</f>
        <v>-6.74268290236439E-2</v>
      </c>
      <c r="K889" s="76">
        <f>+IF(ISNUMBER(DATA!AJ746),DATA!AJ746,"n/a")</f>
        <v>4017217.33</v>
      </c>
      <c r="L889" s="77">
        <f>+IF(ISNUMBER(DATA!AK746),DATA!AK746,"n/a")</f>
        <v>-5.9342115583609301E-2</v>
      </c>
      <c r="R889" s="66"/>
      <c r="S889" s="66"/>
      <c r="T889" s="66"/>
      <c r="U889" s="66"/>
      <c r="V889" s="66"/>
      <c r="W889" s="66"/>
      <c r="X889" s="66"/>
      <c r="Y889" s="66"/>
    </row>
    <row r="890" spans="1:25" x14ac:dyDescent="0.2">
      <c r="A890" s="75" t="s">
        <v>19</v>
      </c>
      <c r="B890" s="66" t="s">
        <v>27</v>
      </c>
      <c r="C890" s="66" t="s">
        <v>0</v>
      </c>
      <c r="D890" s="66" t="s">
        <v>287</v>
      </c>
      <c r="E890" s="76">
        <f>+IF(ISNUMBER(DATA!F747),DATA!F747,"n/a")</f>
        <v>332646.82</v>
      </c>
      <c r="F890" s="77">
        <f>+IF(ISNUMBER(DATA!G747),DATA!G747,"n/a")</f>
        <v>0.236896662236007</v>
      </c>
      <c r="G890" s="76">
        <f>+IF(ISNUMBER(DATA!P747),DATA!P747,"n/a")</f>
        <v>1036405.74</v>
      </c>
      <c r="H890" s="77">
        <f>+IF(ISNUMBER(DATA!Q747),DATA!Q747,"n/a")</f>
        <v>-3.1841604185111401E-2</v>
      </c>
      <c r="I890" s="76">
        <f>+IF(ISNUMBER(DATA!Z747),DATA!Z747,"n/a")</f>
        <v>1828510.37</v>
      </c>
      <c r="J890" s="77">
        <f>+IF(ISNUMBER(DATA!AA747),DATA!AA747,"n/a")</f>
        <v>-0.12364121124741</v>
      </c>
      <c r="K890" s="76">
        <f>+IF(ISNUMBER(DATA!AJ747),DATA!AJ747,"n/a")</f>
        <v>3771025.46</v>
      </c>
      <c r="L890" s="77">
        <f>+IF(ISNUMBER(DATA!AK747),DATA!AK747,"n/a")</f>
        <v>-0.104029703151197</v>
      </c>
      <c r="R890" s="66"/>
      <c r="S890" s="66"/>
      <c r="T890" s="66"/>
      <c r="U890" s="66"/>
      <c r="V890" s="66"/>
      <c r="W890" s="66"/>
      <c r="X890" s="66"/>
      <c r="Y890" s="66"/>
    </row>
    <row r="891" spans="1:25" x14ac:dyDescent="0.2">
      <c r="A891" s="75" t="s">
        <v>19</v>
      </c>
      <c r="B891" s="66" t="s">
        <v>27</v>
      </c>
      <c r="C891" s="66" t="s">
        <v>0</v>
      </c>
      <c r="D891" s="66" t="s">
        <v>288</v>
      </c>
      <c r="E891" s="76">
        <f>+IF(ISNUMBER(DATA!F748),DATA!F748,"n/a")</f>
        <v>225902.82</v>
      </c>
      <c r="F891" s="77">
        <f>+IF(ISNUMBER(DATA!G748),DATA!G748,"n/a")</f>
        <v>0.215694697075696</v>
      </c>
      <c r="G891" s="76">
        <f>+IF(ISNUMBER(DATA!P748),DATA!P748,"n/a")</f>
        <v>671610.65</v>
      </c>
      <c r="H891" s="77">
        <f>+IF(ISNUMBER(DATA!Q748),DATA!Q748,"n/a")</f>
        <v>0.26303991396720799</v>
      </c>
      <c r="I891" s="76">
        <f>+IF(ISNUMBER(DATA!Z748),DATA!Z748,"n/a")</f>
        <v>1271829.03</v>
      </c>
      <c r="J891" s="77">
        <f>+IF(ISNUMBER(DATA!AA748),DATA!AA748,"n/a")</f>
        <v>0.13198653744668001</v>
      </c>
      <c r="K891" s="76">
        <f>+IF(ISNUMBER(DATA!AJ748),DATA!AJ748,"n/a")</f>
        <v>2482733.5499999998</v>
      </c>
      <c r="L891" s="77">
        <f>+IF(ISNUMBER(DATA!AK748),DATA!AK748,"n/a")</f>
        <v>4.8088426650815801E-2</v>
      </c>
      <c r="R891" s="66"/>
      <c r="S891" s="66"/>
      <c r="T891" s="66"/>
      <c r="U891" s="66"/>
      <c r="V891" s="66"/>
      <c r="W891" s="66"/>
      <c r="X891" s="66"/>
      <c r="Y891" s="66"/>
    </row>
    <row r="892" spans="1:25" x14ac:dyDescent="0.2">
      <c r="A892" s="75" t="s">
        <v>19</v>
      </c>
      <c r="B892" s="66" t="s">
        <v>27</v>
      </c>
      <c r="C892" s="66" t="s">
        <v>0</v>
      </c>
      <c r="D892" s="66" t="s">
        <v>289</v>
      </c>
      <c r="E892" s="76">
        <f>+IF(ISNUMBER(DATA!F749),DATA!F749,"n/a")</f>
        <v>136629.18</v>
      </c>
      <c r="F892" s="77">
        <f>+IF(ISNUMBER(DATA!G749),DATA!G749,"n/a")</f>
        <v>0.123813616083454</v>
      </c>
      <c r="G892" s="76">
        <f>+IF(ISNUMBER(DATA!P749),DATA!P749,"n/a")</f>
        <v>386534.91</v>
      </c>
      <c r="H892" s="77">
        <f>+IF(ISNUMBER(DATA!Q749),DATA!Q749,"n/a")</f>
        <v>0.10045801680585</v>
      </c>
      <c r="I892" s="76">
        <f>+IF(ISNUMBER(DATA!Z749),DATA!Z749,"n/a")</f>
        <v>725291.88</v>
      </c>
      <c r="J892" s="77">
        <f>+IF(ISNUMBER(DATA!AA749),DATA!AA749,"n/a")</f>
        <v>3.3381443883275901E-2</v>
      </c>
      <c r="K892" s="76">
        <f>+IF(ISNUMBER(DATA!AJ749),DATA!AJ749,"n/a")</f>
        <v>1449718.76</v>
      </c>
      <c r="L892" s="77">
        <f>+IF(ISNUMBER(DATA!AK749),DATA!AK749,"n/a")</f>
        <v>5.5882152274148601E-3</v>
      </c>
      <c r="R892" s="66"/>
      <c r="S892" s="66"/>
      <c r="T892" s="66"/>
      <c r="U892" s="66"/>
      <c r="V892" s="66"/>
      <c r="W892" s="66"/>
      <c r="X892" s="66"/>
      <c r="Y892" s="66"/>
    </row>
    <row r="893" spans="1:25" x14ac:dyDescent="0.2">
      <c r="A893" s="75" t="s">
        <v>19</v>
      </c>
      <c r="B893" s="66" t="s">
        <v>27</v>
      </c>
      <c r="C893" s="66" t="s">
        <v>0</v>
      </c>
      <c r="D893" s="66" t="s">
        <v>290</v>
      </c>
      <c r="E893" s="76">
        <f>+IF(ISNUMBER(DATA!F750),DATA!F750,"n/a")</f>
        <v>187919.37</v>
      </c>
      <c r="F893" s="77">
        <f>+IF(ISNUMBER(DATA!G750),DATA!G750,"n/a")</f>
        <v>8.0742277816913899E-2</v>
      </c>
      <c r="G893" s="76">
        <f>+IF(ISNUMBER(DATA!P750),DATA!P750,"n/a")</f>
        <v>541510.98</v>
      </c>
      <c r="H893" s="77">
        <f>+IF(ISNUMBER(DATA!Q750),DATA!Q750,"n/a")</f>
        <v>5.4071014176003997E-2</v>
      </c>
      <c r="I893" s="76">
        <f>+IF(ISNUMBER(DATA!Z750),DATA!Z750,"n/a")</f>
        <v>1048385.74</v>
      </c>
      <c r="J893" s="77">
        <f>+IF(ISNUMBER(DATA!AA750),DATA!AA750,"n/a")</f>
        <v>5.1154533599227003E-2</v>
      </c>
      <c r="K893" s="76">
        <f>+IF(ISNUMBER(DATA!AJ750),DATA!AJ750,"n/a")</f>
        <v>2120956.41</v>
      </c>
      <c r="L893" s="77">
        <f>+IF(ISNUMBER(DATA!AK750),DATA!AK750,"n/a")</f>
        <v>0.125462690882608</v>
      </c>
      <c r="R893" s="66"/>
      <c r="S893" s="66"/>
      <c r="T893" s="66"/>
      <c r="U893" s="66"/>
      <c r="V893" s="66"/>
      <c r="W893" s="66"/>
      <c r="X893" s="66"/>
      <c r="Y893" s="66"/>
    </row>
    <row r="894" spans="1:25" x14ac:dyDescent="0.2">
      <c r="A894" s="75" t="s">
        <v>19</v>
      </c>
      <c r="B894" s="66" t="s">
        <v>27</v>
      </c>
      <c r="C894" s="66" t="s">
        <v>0</v>
      </c>
      <c r="D894" s="66" t="s">
        <v>291</v>
      </c>
      <c r="E894" s="76">
        <f>+IF(ISNUMBER(DATA!F751),DATA!F751,"n/a")</f>
        <v>199588.35</v>
      </c>
      <c r="F894" s="77">
        <f>+IF(ISNUMBER(DATA!G751),DATA!G751,"n/a")</f>
        <v>0.49990621281484698</v>
      </c>
      <c r="G894" s="76">
        <f>+IF(ISNUMBER(DATA!P751),DATA!P751,"n/a")</f>
        <v>568506.88</v>
      </c>
      <c r="H894" s="77">
        <f>+IF(ISNUMBER(DATA!Q751),DATA!Q751,"n/a")</f>
        <v>0.25135094741638198</v>
      </c>
      <c r="I894" s="76">
        <f>+IF(ISNUMBER(DATA!Z751),DATA!Z751,"n/a")</f>
        <v>1058279.81</v>
      </c>
      <c r="J894" s="77">
        <f>+IF(ISNUMBER(DATA!AA751),DATA!AA751,"n/a")</f>
        <v>0.30513551703948999</v>
      </c>
      <c r="K894" s="76">
        <f>+IF(ISNUMBER(DATA!AJ751),DATA!AJ751,"n/a")</f>
        <v>1939759.56</v>
      </c>
      <c r="L894" s="77">
        <f>+IF(ISNUMBER(DATA!AK751),DATA!AK751,"n/a")</f>
        <v>0.28035605280481202</v>
      </c>
      <c r="R894" s="66"/>
      <c r="S894" s="66"/>
      <c r="T894" s="66"/>
      <c r="U894" s="66"/>
      <c r="V894" s="66"/>
      <c r="W894" s="66"/>
      <c r="X894" s="66"/>
      <c r="Y894" s="66"/>
    </row>
    <row r="895" spans="1:25" x14ac:dyDescent="0.2">
      <c r="A895" s="75" t="s">
        <v>19</v>
      </c>
      <c r="B895" s="66" t="s">
        <v>27</v>
      </c>
      <c r="C895" s="66" t="s">
        <v>0</v>
      </c>
      <c r="D895" s="66" t="s">
        <v>292</v>
      </c>
      <c r="E895" s="76">
        <f>+IF(ISNUMBER(DATA!F752),DATA!F752,"n/a")</f>
        <v>689825.98</v>
      </c>
      <c r="F895" s="77">
        <f>+IF(ISNUMBER(DATA!G752),DATA!G752,"n/a")</f>
        <v>-0.146371863139929</v>
      </c>
      <c r="G895" s="76">
        <f>+IF(ISNUMBER(DATA!P752),DATA!P752,"n/a")</f>
        <v>2127378.7200000002</v>
      </c>
      <c r="H895" s="77">
        <f>+IF(ISNUMBER(DATA!Q752),DATA!Q752,"n/a")</f>
        <v>-0.15246798500845299</v>
      </c>
      <c r="I895" s="76">
        <f>+IF(ISNUMBER(DATA!Z752),DATA!Z752,"n/a")</f>
        <v>3935011.37</v>
      </c>
      <c r="J895" s="77">
        <f>+IF(ISNUMBER(DATA!AA752),DATA!AA752,"n/a")</f>
        <v>-0.147467461158545</v>
      </c>
      <c r="K895" s="76">
        <f>+IF(ISNUMBER(DATA!AJ752),DATA!AJ752,"n/a")</f>
        <v>7782530.8899999997</v>
      </c>
      <c r="L895" s="77">
        <f>+IF(ISNUMBER(DATA!AK752),DATA!AK752,"n/a")</f>
        <v>-0.12238945178487599</v>
      </c>
      <c r="R895" s="66"/>
      <c r="S895" s="66"/>
      <c r="T895" s="66"/>
      <c r="U895" s="66"/>
      <c r="V895" s="66"/>
      <c r="W895" s="66"/>
      <c r="X895" s="66"/>
      <c r="Y895" s="66"/>
    </row>
    <row r="896" spans="1:25" x14ac:dyDescent="0.2">
      <c r="A896" s="75" t="s">
        <v>19</v>
      </c>
      <c r="B896" s="66" t="s">
        <v>27</v>
      </c>
      <c r="C896" s="66" t="s">
        <v>0</v>
      </c>
      <c r="D896" s="66" t="s">
        <v>293</v>
      </c>
      <c r="E896" s="76">
        <f>+IF(ISNUMBER(DATA!F753),DATA!F753,"n/a")</f>
        <v>54916.11</v>
      </c>
      <c r="F896" s="77">
        <f>+IF(ISNUMBER(DATA!G753),DATA!G753,"n/a")</f>
        <v>0.44565611691163698</v>
      </c>
      <c r="G896" s="76">
        <f>+IF(ISNUMBER(DATA!P753),DATA!P753,"n/a")</f>
        <v>149398.06</v>
      </c>
      <c r="H896" s="77">
        <f>+IF(ISNUMBER(DATA!Q753),DATA!Q753,"n/a")</f>
        <v>0.42672779074540101</v>
      </c>
      <c r="I896" s="76">
        <f>+IF(ISNUMBER(DATA!Z753),DATA!Z753,"n/a")</f>
        <v>269486.3</v>
      </c>
      <c r="J896" s="77">
        <f>+IF(ISNUMBER(DATA!AA753),DATA!AA753,"n/a")</f>
        <v>6.4146161330942905E-2</v>
      </c>
      <c r="K896" s="76">
        <f>+IF(ISNUMBER(DATA!AJ753),DATA!AJ753,"n/a")</f>
        <v>527490.88</v>
      </c>
      <c r="L896" s="77">
        <f>+IF(ISNUMBER(DATA!AK753),DATA!AK753,"n/a")</f>
        <v>-0.107312534760413</v>
      </c>
      <c r="R896" s="66"/>
      <c r="S896" s="66"/>
      <c r="T896" s="66"/>
      <c r="U896" s="66"/>
      <c r="V896" s="66"/>
      <c r="W896" s="66"/>
      <c r="X896" s="66"/>
      <c r="Y896" s="66"/>
    </row>
    <row r="897" spans="1:25" x14ac:dyDescent="0.2">
      <c r="A897" s="75" t="s">
        <v>19</v>
      </c>
      <c r="B897" s="66" t="s">
        <v>27</v>
      </c>
      <c r="C897" s="66" t="s">
        <v>0</v>
      </c>
      <c r="D897" s="66" t="s">
        <v>294</v>
      </c>
      <c r="E897" s="76">
        <f>+IF(ISNUMBER(DATA!F754),DATA!F754,"n/a")</f>
        <v>538083.16</v>
      </c>
      <c r="F897" s="77">
        <f>+IF(ISNUMBER(DATA!G754),DATA!G754,"n/a")</f>
        <v>7.7052993106044396E-2</v>
      </c>
      <c r="G897" s="76">
        <f>+IF(ISNUMBER(DATA!P754),DATA!P754,"n/a")</f>
        <v>1632297.08</v>
      </c>
      <c r="H897" s="77">
        <f>+IF(ISNUMBER(DATA!Q754),DATA!Q754,"n/a")</f>
        <v>8.6110230877252905E-2</v>
      </c>
      <c r="I897" s="76">
        <f>+IF(ISNUMBER(DATA!Z754),DATA!Z754,"n/a")</f>
        <v>3174271.37</v>
      </c>
      <c r="J897" s="77">
        <f>+IF(ISNUMBER(DATA!AA754),DATA!AA754,"n/a")</f>
        <v>9.1307582275993004E-2</v>
      </c>
      <c r="K897" s="76">
        <f>+IF(ISNUMBER(DATA!AJ754),DATA!AJ754,"n/a")</f>
        <v>6262354.7400000002</v>
      </c>
      <c r="L897" s="77">
        <f>+IF(ISNUMBER(DATA!AK754),DATA!AK754,"n/a")</f>
        <v>0.161988502227708</v>
      </c>
      <c r="R897" s="66"/>
      <c r="S897" s="66"/>
      <c r="T897" s="66"/>
      <c r="U897" s="66"/>
      <c r="V897" s="66"/>
      <c r="W897" s="66"/>
      <c r="X897" s="66"/>
      <c r="Y897" s="66"/>
    </row>
    <row r="898" spans="1:25" x14ac:dyDescent="0.2">
      <c r="A898" s="75" t="s">
        <v>19</v>
      </c>
      <c r="B898" s="66" t="s">
        <v>27</v>
      </c>
      <c r="C898" s="66" t="s">
        <v>0</v>
      </c>
      <c r="D898" s="66" t="s">
        <v>295</v>
      </c>
      <c r="E898" s="76">
        <f>+IF(ISNUMBER(DATA!F755),DATA!F755,"n/a")</f>
        <v>231029.15</v>
      </c>
      <c r="F898" s="77">
        <f>+IF(ISNUMBER(DATA!G755),DATA!G755,"n/a")</f>
        <v>0.22439560646891099</v>
      </c>
      <c r="G898" s="76">
        <f>+IF(ISNUMBER(DATA!P755),DATA!P755,"n/a")</f>
        <v>709950.14</v>
      </c>
      <c r="H898" s="77">
        <f>+IF(ISNUMBER(DATA!Q755),DATA!Q755,"n/a")</f>
        <v>0.14305706998892201</v>
      </c>
      <c r="I898" s="76">
        <f>+IF(ISNUMBER(DATA!Z755),DATA!Z755,"n/a")</f>
        <v>1402039.64</v>
      </c>
      <c r="J898" s="77">
        <f>+IF(ISNUMBER(DATA!AA755),DATA!AA755,"n/a")</f>
        <v>0.24710085268510201</v>
      </c>
      <c r="K898" s="76">
        <f>+IF(ISNUMBER(DATA!AJ755),DATA!AJ755,"n/a")</f>
        <v>2571308.5299999998</v>
      </c>
      <c r="L898" s="77">
        <f>+IF(ISNUMBER(DATA!AK755),DATA!AK755,"n/a")</f>
        <v>0.34915563432713598</v>
      </c>
      <c r="R898" s="66"/>
      <c r="S898" s="66"/>
      <c r="T898" s="66"/>
      <c r="U898" s="66"/>
      <c r="V898" s="66"/>
      <c r="W898" s="66"/>
      <c r="X898" s="66"/>
      <c r="Y898" s="66"/>
    </row>
    <row r="899" spans="1:25" x14ac:dyDescent="0.2">
      <c r="A899" s="75" t="s">
        <v>19</v>
      </c>
      <c r="B899" s="66" t="s">
        <v>27</v>
      </c>
      <c r="C899" s="66" t="s">
        <v>0</v>
      </c>
      <c r="D899" s="66" t="s">
        <v>296</v>
      </c>
      <c r="E899" s="76">
        <f>+IF(ISNUMBER(DATA!F756),DATA!F756,"n/a")</f>
        <v>258165.78</v>
      </c>
      <c r="F899" s="77">
        <f>+IF(ISNUMBER(DATA!G756),DATA!G756,"n/a")</f>
        <v>5.2589609693947402E-2</v>
      </c>
      <c r="G899" s="76">
        <f>+IF(ISNUMBER(DATA!P756),DATA!P756,"n/a")</f>
        <v>839787.1</v>
      </c>
      <c r="H899" s="77">
        <f>+IF(ISNUMBER(DATA!Q756),DATA!Q756,"n/a")</f>
        <v>5.0501095343720603E-2</v>
      </c>
      <c r="I899" s="76">
        <f>+IF(ISNUMBER(DATA!Z756),DATA!Z756,"n/a")</f>
        <v>1637666.32</v>
      </c>
      <c r="J899" s="77">
        <f>+IF(ISNUMBER(DATA!AA756),DATA!AA756,"n/a")</f>
        <v>3.91027804759276E-2</v>
      </c>
      <c r="K899" s="76">
        <f>+IF(ISNUMBER(DATA!AJ756),DATA!AJ756,"n/a")</f>
        <v>3102197.61</v>
      </c>
      <c r="L899" s="77">
        <f>+IF(ISNUMBER(DATA!AK756),DATA!AK756,"n/a")</f>
        <v>9.0204918408701595E-2</v>
      </c>
      <c r="R899" s="66"/>
      <c r="S899" s="66"/>
      <c r="T899" s="66"/>
      <c r="U899" s="66"/>
      <c r="V899" s="66"/>
      <c r="W899" s="66"/>
      <c r="X899" s="66"/>
      <c r="Y899" s="66"/>
    </row>
    <row r="900" spans="1:25" x14ac:dyDescent="0.2">
      <c r="A900" s="75" t="s">
        <v>19</v>
      </c>
      <c r="B900" s="66" t="s">
        <v>27</v>
      </c>
      <c r="C900" s="66" t="s">
        <v>0</v>
      </c>
      <c r="D900" s="66" t="s">
        <v>297</v>
      </c>
      <c r="E900" s="76">
        <f>+IF(ISNUMBER(DATA!F757),DATA!F757,"n/a")</f>
        <v>110205.66</v>
      </c>
      <c r="F900" s="77">
        <f>+IF(ISNUMBER(DATA!G757),DATA!G757,"n/a")</f>
        <v>0.20393607886578</v>
      </c>
      <c r="G900" s="76">
        <f>+IF(ISNUMBER(DATA!P757),DATA!P757,"n/a")</f>
        <v>309139.15999999997</v>
      </c>
      <c r="H900" s="77">
        <f>+IF(ISNUMBER(DATA!Q757),DATA!Q757,"n/a")</f>
        <v>0.22833470793237201</v>
      </c>
      <c r="I900" s="76">
        <f>+IF(ISNUMBER(DATA!Z757),DATA!Z757,"n/a")</f>
        <v>584477.93000000005</v>
      </c>
      <c r="J900" s="77">
        <f>+IF(ISNUMBER(DATA!AA757),DATA!AA757,"n/a")</f>
        <v>5.52279691720255E-2</v>
      </c>
      <c r="K900" s="76">
        <f>+IF(ISNUMBER(DATA!AJ757),DATA!AJ757,"n/a")</f>
        <v>1151614.24</v>
      </c>
      <c r="L900" s="77">
        <f>+IF(ISNUMBER(DATA!AK757),DATA!AK757,"n/a")</f>
        <v>-3.1660802272054103E-2</v>
      </c>
      <c r="R900" s="66"/>
      <c r="S900" s="66"/>
      <c r="T900" s="66"/>
      <c r="U900" s="66"/>
      <c r="V900" s="66"/>
      <c r="W900" s="66"/>
      <c r="X900" s="66"/>
      <c r="Y900" s="66"/>
    </row>
    <row r="901" spans="1:25" x14ac:dyDescent="0.2">
      <c r="A901" s="75" t="s">
        <v>19</v>
      </c>
      <c r="B901" s="66" t="s">
        <v>27</v>
      </c>
      <c r="C901" s="66" t="s">
        <v>0</v>
      </c>
      <c r="D901" s="66" t="s">
        <v>298</v>
      </c>
      <c r="E901" s="76">
        <f>+IF(ISNUMBER(DATA!F758),DATA!F758,"n/a")</f>
        <v>208934.54</v>
      </c>
      <c r="F901" s="77">
        <f>+IF(ISNUMBER(DATA!G758),DATA!G758,"n/a")</f>
        <v>0.18237331512775701</v>
      </c>
      <c r="G901" s="76">
        <f>+IF(ISNUMBER(DATA!P758),DATA!P758,"n/a")</f>
        <v>588561.39</v>
      </c>
      <c r="H901" s="77">
        <f>+IF(ISNUMBER(DATA!Q758),DATA!Q758,"n/a")</f>
        <v>0.17474099263742801</v>
      </c>
      <c r="I901" s="76">
        <f>+IF(ISNUMBER(DATA!Z758),DATA!Z758,"n/a")</f>
        <v>1104591.52</v>
      </c>
      <c r="J901" s="77">
        <f>+IF(ISNUMBER(DATA!AA758),DATA!AA758,"n/a")</f>
        <v>0.14578011524524501</v>
      </c>
      <c r="K901" s="76">
        <f>+IF(ISNUMBER(DATA!AJ758),DATA!AJ758,"n/a")</f>
        <v>2201606.4700000002</v>
      </c>
      <c r="L901" s="77">
        <f>+IF(ISNUMBER(DATA!AK758),DATA!AK758,"n/a")</f>
        <v>0.199018601583965</v>
      </c>
      <c r="R901" s="66"/>
      <c r="S901" s="66"/>
      <c r="T901" s="66"/>
      <c r="U901" s="66"/>
      <c r="V901" s="66"/>
      <c r="W901" s="66"/>
      <c r="X901" s="66"/>
      <c r="Y901" s="66"/>
    </row>
    <row r="902" spans="1:25" x14ac:dyDescent="0.2">
      <c r="A902" s="75" t="s">
        <v>19</v>
      </c>
      <c r="B902" s="66" t="s">
        <v>27</v>
      </c>
      <c r="C902" s="66" t="s">
        <v>0</v>
      </c>
      <c r="D902" s="66" t="s">
        <v>299</v>
      </c>
      <c r="E902" s="76">
        <f>+IF(ISNUMBER(DATA!F759),DATA!F759,"n/a")</f>
        <v>1057210.48</v>
      </c>
      <c r="F902" s="77">
        <f>+IF(ISNUMBER(DATA!G759),DATA!G759,"n/a")</f>
        <v>0.33375747712711201</v>
      </c>
      <c r="G902" s="76">
        <f>+IF(ISNUMBER(DATA!P759),DATA!P759,"n/a")</f>
        <v>3215201.79</v>
      </c>
      <c r="H902" s="77">
        <f>+IF(ISNUMBER(DATA!Q759),DATA!Q759,"n/a")</f>
        <v>7.1078893851150404E-2</v>
      </c>
      <c r="I902" s="76">
        <f>+IF(ISNUMBER(DATA!Z759),DATA!Z759,"n/a")</f>
        <v>5916539.9199999999</v>
      </c>
      <c r="J902" s="77">
        <f>+IF(ISNUMBER(DATA!AA759),DATA!AA759,"n/a")</f>
        <v>1.1473613221463E-2</v>
      </c>
      <c r="K902" s="76">
        <f>+IF(ISNUMBER(DATA!AJ759),DATA!AJ759,"n/a")</f>
        <v>11644789.32</v>
      </c>
      <c r="L902" s="77">
        <f>+IF(ISNUMBER(DATA!AK759),DATA!AK759,"n/a")</f>
        <v>1.18209342231333E-2</v>
      </c>
      <c r="R902" s="66"/>
      <c r="S902" s="66"/>
      <c r="T902" s="66"/>
      <c r="U902" s="66"/>
      <c r="V902" s="66"/>
      <c r="W902" s="66"/>
      <c r="X902" s="66"/>
      <c r="Y902" s="66"/>
    </row>
    <row r="903" spans="1:25" x14ac:dyDescent="0.2">
      <c r="A903" s="75" t="s">
        <v>19</v>
      </c>
      <c r="B903" s="66" t="s">
        <v>27</v>
      </c>
      <c r="C903" s="66" t="s">
        <v>0</v>
      </c>
      <c r="D903" s="66" t="s">
        <v>300</v>
      </c>
      <c r="E903" s="76">
        <f>+IF(ISNUMBER(DATA!F760),DATA!F760,"n/a")</f>
        <v>416554.51</v>
      </c>
      <c r="F903" s="77">
        <f>+IF(ISNUMBER(DATA!G760),DATA!G760,"n/a")</f>
        <v>-1.5650968334457199E-2</v>
      </c>
      <c r="G903" s="76">
        <f>+IF(ISNUMBER(DATA!P760),DATA!P760,"n/a")</f>
        <v>1193913.67</v>
      </c>
      <c r="H903" s="77">
        <f>+IF(ISNUMBER(DATA!Q760),DATA!Q760,"n/a")</f>
        <v>2.7853074005724102E-3</v>
      </c>
      <c r="I903" s="76">
        <f>+IF(ISNUMBER(DATA!Z760),DATA!Z760,"n/a")</f>
        <v>2156797.23</v>
      </c>
      <c r="J903" s="77">
        <f>+IF(ISNUMBER(DATA!AA760),DATA!AA760,"n/a")</f>
        <v>-1.03902004607995E-2</v>
      </c>
      <c r="K903" s="76">
        <f>+IF(ISNUMBER(DATA!AJ760),DATA!AJ760,"n/a")</f>
        <v>4342195.9800000004</v>
      </c>
      <c r="L903" s="77">
        <f>+IF(ISNUMBER(DATA!AK760),DATA!AK760,"n/a")</f>
        <v>3.9343038465051203E-2</v>
      </c>
      <c r="R903" s="66"/>
      <c r="S903" s="66"/>
      <c r="T903" s="66"/>
      <c r="U903" s="66"/>
      <c r="V903" s="66"/>
      <c r="W903" s="66"/>
      <c r="X903" s="66"/>
      <c r="Y903" s="66"/>
    </row>
    <row r="904" spans="1:25" x14ac:dyDescent="0.2">
      <c r="A904" s="75" t="s">
        <v>19</v>
      </c>
      <c r="B904" s="66" t="s">
        <v>27</v>
      </c>
      <c r="C904" s="66" t="s">
        <v>0</v>
      </c>
      <c r="D904" s="66" t="s">
        <v>301</v>
      </c>
      <c r="E904" s="76">
        <f>+IF(ISNUMBER(DATA!F761),DATA!F761,"n/a")</f>
        <v>45851.05</v>
      </c>
      <c r="F904" s="77">
        <f>+IF(ISNUMBER(DATA!G761),DATA!G761,"n/a")</f>
        <v>0.40917210192030301</v>
      </c>
      <c r="G904" s="76">
        <f>+IF(ISNUMBER(DATA!P761),DATA!P761,"n/a")</f>
        <v>132740.74</v>
      </c>
      <c r="H904" s="77">
        <f>+IF(ISNUMBER(DATA!Q761),DATA!Q761,"n/a")</f>
        <v>0.33153849819063602</v>
      </c>
      <c r="I904" s="76">
        <f>+IF(ISNUMBER(DATA!Z761),DATA!Z761,"n/a")</f>
        <v>238556.59</v>
      </c>
      <c r="J904" s="77">
        <f>+IF(ISNUMBER(DATA!AA761),DATA!AA761,"n/a")</f>
        <v>9.1623316822530901E-3</v>
      </c>
      <c r="K904" s="76">
        <f>+IF(ISNUMBER(DATA!AJ761),DATA!AJ761,"n/a")</f>
        <v>448466.4</v>
      </c>
      <c r="L904" s="77">
        <f>+IF(ISNUMBER(DATA!AK761),DATA!AK761,"n/a")</f>
        <v>-0.16503395457165099</v>
      </c>
      <c r="R904" s="66"/>
      <c r="S904" s="66"/>
      <c r="T904" s="66"/>
      <c r="U904" s="66"/>
      <c r="V904" s="66"/>
      <c r="W904" s="66"/>
      <c r="X904" s="66"/>
      <c r="Y904" s="66"/>
    </row>
    <row r="905" spans="1:25" x14ac:dyDescent="0.2">
      <c r="A905" s="75" t="s">
        <v>19</v>
      </c>
      <c r="B905" s="66" t="s">
        <v>27</v>
      </c>
      <c r="C905" s="66" t="s">
        <v>0</v>
      </c>
      <c r="D905" s="66" t="s">
        <v>302</v>
      </c>
      <c r="E905" s="76">
        <f>+IF(ISNUMBER(DATA!F762),DATA!F762,"n/a")</f>
        <v>346335.28</v>
      </c>
      <c r="F905" s="77">
        <f>+IF(ISNUMBER(DATA!G762),DATA!G762,"n/a")</f>
        <v>0.109437894544303</v>
      </c>
      <c r="G905" s="76">
        <f>+IF(ISNUMBER(DATA!P762),DATA!P762,"n/a")</f>
        <v>1028616.01</v>
      </c>
      <c r="H905" s="77">
        <f>+IF(ISNUMBER(DATA!Q762),DATA!Q762,"n/a")</f>
        <v>9.4741482727736498E-2</v>
      </c>
      <c r="I905" s="76">
        <f>+IF(ISNUMBER(DATA!Z762),DATA!Z762,"n/a")</f>
        <v>1982183.03</v>
      </c>
      <c r="J905" s="77">
        <f>+IF(ISNUMBER(DATA!AA762),DATA!AA762,"n/a")</f>
        <v>9.5245719309392102E-2</v>
      </c>
      <c r="K905" s="76">
        <f>+IF(ISNUMBER(DATA!AJ762),DATA!AJ762,"n/a")</f>
        <v>3928115.93</v>
      </c>
      <c r="L905" s="77">
        <f>+IF(ISNUMBER(DATA!AK762),DATA!AK762,"n/a")</f>
        <v>0.16656895752071599</v>
      </c>
      <c r="R905" s="66"/>
      <c r="S905" s="66"/>
      <c r="T905" s="66"/>
      <c r="U905" s="66"/>
      <c r="V905" s="66"/>
      <c r="W905" s="66"/>
      <c r="X905" s="66"/>
      <c r="Y905" s="66"/>
    </row>
    <row r="906" spans="1:25" x14ac:dyDescent="0.2">
      <c r="A906" s="75" t="s">
        <v>19</v>
      </c>
      <c r="B906" s="66" t="s">
        <v>27</v>
      </c>
      <c r="C906" s="66" t="s">
        <v>0</v>
      </c>
      <c r="D906" s="66" t="s">
        <v>303</v>
      </c>
      <c r="E906" s="76">
        <f>+IF(ISNUMBER(DATA!F763),DATA!F763,"n/a")</f>
        <v>106402.32</v>
      </c>
      <c r="F906" s="77">
        <f>+IF(ISNUMBER(DATA!G763),DATA!G763,"n/a")</f>
        <v>0.17566181190064201</v>
      </c>
      <c r="G906" s="76">
        <f>+IF(ISNUMBER(DATA!P763),DATA!P763,"n/a")</f>
        <v>294605.52</v>
      </c>
      <c r="H906" s="77">
        <f>+IF(ISNUMBER(DATA!Q763),DATA!Q763,"n/a")</f>
        <v>0.115316787001389</v>
      </c>
      <c r="I906" s="76">
        <f>+IF(ISNUMBER(DATA!Z763),DATA!Z763,"n/a")</f>
        <v>538484.49</v>
      </c>
      <c r="J906" s="77">
        <f>+IF(ISNUMBER(DATA!AA763),DATA!AA763,"n/a")</f>
        <v>6.5354106008813598E-2</v>
      </c>
      <c r="K906" s="76">
        <f>+IF(ISNUMBER(DATA!AJ763),DATA!AJ763,"n/a")</f>
        <v>1099509.56</v>
      </c>
      <c r="L906" s="77">
        <f>+IF(ISNUMBER(DATA!AK763),DATA!AK763,"n/a")</f>
        <v>7.0163639688817295E-2</v>
      </c>
      <c r="R906" s="66"/>
      <c r="S906" s="66"/>
      <c r="T906" s="66"/>
      <c r="U906" s="66"/>
      <c r="V906" s="66"/>
      <c r="W906" s="66"/>
      <c r="X906" s="66"/>
      <c r="Y906" s="66"/>
    </row>
    <row r="907" spans="1:25" x14ac:dyDescent="0.2">
      <c r="A907" s="75" t="s">
        <v>19</v>
      </c>
      <c r="B907" s="66" t="s">
        <v>27</v>
      </c>
      <c r="C907" s="66" t="s">
        <v>0</v>
      </c>
      <c r="D907" s="66" t="s">
        <v>304</v>
      </c>
      <c r="E907" s="76">
        <f>+IF(ISNUMBER(DATA!F764),DATA!F764,"n/a")</f>
        <v>469218.65</v>
      </c>
      <c r="F907" s="77">
        <f>+IF(ISNUMBER(DATA!G764),DATA!G764,"n/a")</f>
        <v>0.28897461749440401</v>
      </c>
      <c r="G907" s="76">
        <f>+IF(ISNUMBER(DATA!P764),DATA!P764,"n/a")</f>
        <v>1408941.41</v>
      </c>
      <c r="H907" s="77">
        <f>+IF(ISNUMBER(DATA!Q764),DATA!Q764,"n/a")</f>
        <v>5.9921629190008201E-2</v>
      </c>
      <c r="I907" s="76">
        <f>+IF(ISNUMBER(DATA!Z764),DATA!Z764,"n/a")</f>
        <v>2637131.64</v>
      </c>
      <c r="J907" s="77">
        <f>+IF(ISNUMBER(DATA!AA764),DATA!AA764,"n/a")</f>
        <v>1.6154628164045099E-4</v>
      </c>
      <c r="K907" s="76">
        <f>+IF(ISNUMBER(DATA!AJ764),DATA!AJ764,"n/a")</f>
        <v>5167035.88</v>
      </c>
      <c r="L907" s="77">
        <f>+IF(ISNUMBER(DATA!AK764),DATA!AK764,"n/a")</f>
        <v>2.81497221144704E-2</v>
      </c>
      <c r="R907" s="66"/>
      <c r="S907" s="66"/>
      <c r="T907" s="66"/>
      <c r="U907" s="66"/>
      <c r="V907" s="66"/>
      <c r="W907" s="66"/>
      <c r="X907" s="66"/>
      <c r="Y907" s="66"/>
    </row>
    <row r="908" spans="1:25" x14ac:dyDescent="0.2">
      <c r="A908" s="75" t="s">
        <v>19</v>
      </c>
      <c r="B908" s="66" t="s">
        <v>27</v>
      </c>
      <c r="C908" s="66" t="s">
        <v>0</v>
      </c>
      <c r="D908" s="66" t="s">
        <v>305</v>
      </c>
      <c r="E908" s="76">
        <f>+IF(ISNUMBER(DATA!F765),DATA!F765,"n/a")</f>
        <v>236935.69</v>
      </c>
      <c r="F908" s="77">
        <f>+IF(ISNUMBER(DATA!G765),DATA!G765,"n/a")</f>
        <v>-5.0988449517466901E-2</v>
      </c>
      <c r="G908" s="76">
        <f>+IF(ISNUMBER(DATA!P765),DATA!P765,"n/a")</f>
        <v>722047.17</v>
      </c>
      <c r="H908" s="77">
        <f>+IF(ISNUMBER(DATA!Q765),DATA!Q765,"n/a")</f>
        <v>-0.106477719757348</v>
      </c>
      <c r="I908" s="76">
        <f>+IF(ISNUMBER(DATA!Z765),DATA!Z765,"n/a")</f>
        <v>1337543.1200000001</v>
      </c>
      <c r="J908" s="77">
        <f>+IF(ISNUMBER(DATA!AA765),DATA!AA765,"n/a")</f>
        <v>-0.119190429934216</v>
      </c>
      <c r="K908" s="76">
        <f>+IF(ISNUMBER(DATA!AJ765),DATA!AJ765,"n/a")</f>
        <v>2736474.07</v>
      </c>
      <c r="L908" s="77">
        <f>+IF(ISNUMBER(DATA!AK765),DATA!AK765,"n/a")</f>
        <v>-1.48303618831837E-2</v>
      </c>
      <c r="R908" s="66"/>
      <c r="S908" s="66"/>
      <c r="T908" s="66"/>
      <c r="U908" s="66"/>
      <c r="V908" s="66"/>
      <c r="W908" s="66"/>
      <c r="X908" s="66"/>
      <c r="Y908" s="66"/>
    </row>
    <row r="909" spans="1:25" x14ac:dyDescent="0.2">
      <c r="A909" s="75" t="s">
        <v>19</v>
      </c>
      <c r="B909" s="66" t="s">
        <v>27</v>
      </c>
      <c r="C909" s="66" t="s">
        <v>0</v>
      </c>
      <c r="D909" s="66" t="s">
        <v>306</v>
      </c>
      <c r="E909" s="76">
        <f>+IF(ISNUMBER(DATA!F766),DATA!F766,"n/a")</f>
        <v>280609.73</v>
      </c>
      <c r="F909" s="77">
        <f>+IF(ISNUMBER(DATA!G766),DATA!G766,"n/a")</f>
        <v>9.3423484519281202E-2</v>
      </c>
      <c r="G909" s="76">
        <f>+IF(ISNUMBER(DATA!P766),DATA!P766,"n/a")</f>
        <v>846238.87</v>
      </c>
      <c r="H909" s="77">
        <f>+IF(ISNUMBER(DATA!Q766),DATA!Q766,"n/a")</f>
        <v>0.129198590714937</v>
      </c>
      <c r="I909" s="76">
        <f>+IF(ISNUMBER(DATA!Z766),DATA!Z766,"n/a")</f>
        <v>1521107.82</v>
      </c>
      <c r="J909" s="77">
        <f>+IF(ISNUMBER(DATA!AA766),DATA!AA766,"n/a")</f>
        <v>0.107824795557997</v>
      </c>
      <c r="K909" s="76">
        <f>+IF(ISNUMBER(DATA!AJ766),DATA!AJ766,"n/a")</f>
        <v>3029308.19</v>
      </c>
      <c r="L909" s="77">
        <f>+IF(ISNUMBER(DATA!AK766),DATA!AK766,"n/a")</f>
        <v>0.14644171159133201</v>
      </c>
      <c r="R909" s="66"/>
      <c r="S909" s="66"/>
      <c r="T909" s="66"/>
      <c r="U909" s="66"/>
      <c r="V909" s="66"/>
      <c r="W909" s="66"/>
      <c r="X909" s="66"/>
      <c r="Y909" s="66"/>
    </row>
    <row r="910" spans="1:25" x14ac:dyDescent="0.2">
      <c r="A910" s="75" t="s">
        <v>19</v>
      </c>
      <c r="B910" s="66" t="s">
        <v>27</v>
      </c>
      <c r="C910" s="66" t="s">
        <v>0</v>
      </c>
      <c r="D910" s="66" t="s">
        <v>307</v>
      </c>
      <c r="E910" s="76">
        <f>+IF(ISNUMBER(DATA!F767),DATA!F767,"n/a")</f>
        <v>279230.64</v>
      </c>
      <c r="F910" s="77">
        <f>+IF(ISNUMBER(DATA!G767),DATA!G767,"n/a")</f>
        <v>0.16268471417250399</v>
      </c>
      <c r="G910" s="76">
        <f>+IF(ISNUMBER(DATA!P767),DATA!P767,"n/a")</f>
        <v>854276.07</v>
      </c>
      <c r="H910" s="77">
        <f>+IF(ISNUMBER(DATA!Q767),DATA!Q767,"n/a")</f>
        <v>-1.8457153190706201E-2</v>
      </c>
      <c r="I910" s="76">
        <f>+IF(ISNUMBER(DATA!Z767),DATA!Z767,"n/a")</f>
        <v>1584440.69</v>
      </c>
      <c r="J910" s="77">
        <f>+IF(ISNUMBER(DATA!AA767),DATA!AA767,"n/a")</f>
        <v>-3.4640768066970702E-2</v>
      </c>
      <c r="K910" s="76">
        <f>+IF(ISNUMBER(DATA!AJ767),DATA!AJ767,"n/a")</f>
        <v>3052082.37</v>
      </c>
      <c r="L910" s="77">
        <f>+IF(ISNUMBER(DATA!AK767),DATA!AK767,"n/a")</f>
        <v>-0.11868180706588501</v>
      </c>
      <c r="R910" s="66"/>
      <c r="S910" s="66"/>
      <c r="T910" s="66"/>
      <c r="U910" s="66"/>
      <c r="V910" s="66"/>
      <c r="W910" s="66"/>
      <c r="X910" s="66"/>
      <c r="Y910" s="66"/>
    </row>
    <row r="911" spans="1:25" x14ac:dyDescent="0.2">
      <c r="A911" s="75" t="s">
        <v>19</v>
      </c>
      <c r="B911" s="66" t="s">
        <v>27</v>
      </c>
      <c r="C911" s="66" t="s">
        <v>0</v>
      </c>
      <c r="D911" s="66" t="s">
        <v>308</v>
      </c>
      <c r="E911" s="76">
        <f>+IF(ISNUMBER(DATA!F768),DATA!F768,"n/a")</f>
        <v>237583.34</v>
      </c>
      <c r="F911" s="77">
        <f>+IF(ISNUMBER(DATA!G768),DATA!G768,"n/a")</f>
        <v>5.0525197917431902E-3</v>
      </c>
      <c r="G911" s="76">
        <f>+IF(ISNUMBER(DATA!P768),DATA!P768,"n/a")</f>
        <v>682508.02</v>
      </c>
      <c r="H911" s="77">
        <f>+IF(ISNUMBER(DATA!Q768),DATA!Q768,"n/a")</f>
        <v>5.7726926756362901E-2</v>
      </c>
      <c r="I911" s="76">
        <f>+IF(ISNUMBER(DATA!Z768),DATA!Z768,"n/a")</f>
        <v>1264128.73</v>
      </c>
      <c r="J911" s="77">
        <f>+IF(ISNUMBER(DATA!AA768),DATA!AA768,"n/a")</f>
        <v>3.6451280325216502E-2</v>
      </c>
      <c r="K911" s="76">
        <f>+IF(ISNUMBER(DATA!AJ768),DATA!AJ768,"n/a")</f>
        <v>2479051.31</v>
      </c>
      <c r="L911" s="77">
        <f>+IF(ISNUMBER(DATA!AK768),DATA!AK768,"n/a")</f>
        <v>5.4487392003201997E-2</v>
      </c>
      <c r="R911" s="66"/>
      <c r="S911" s="66"/>
      <c r="T911" s="66"/>
      <c r="U911" s="66"/>
      <c r="V911" s="66"/>
      <c r="W911" s="66"/>
      <c r="X911" s="66"/>
      <c r="Y911" s="66"/>
    </row>
    <row r="912" spans="1:25" x14ac:dyDescent="0.2">
      <c r="A912" s="75" t="s">
        <v>19</v>
      </c>
      <c r="B912" s="66" t="s">
        <v>27</v>
      </c>
      <c r="C912" s="66" t="s">
        <v>0</v>
      </c>
      <c r="D912" s="66" t="s">
        <v>309</v>
      </c>
      <c r="E912" s="76">
        <f>+IF(ISNUMBER(DATA!F769),DATA!F769,"n/a")</f>
        <v>204423.25</v>
      </c>
      <c r="F912" s="77">
        <f>+IF(ISNUMBER(DATA!G769),DATA!G769,"n/a")</f>
        <v>0.106694790696874</v>
      </c>
      <c r="G912" s="76">
        <f>+IF(ISNUMBER(DATA!P769),DATA!P769,"n/a")</f>
        <v>584078.99</v>
      </c>
      <c r="H912" s="77">
        <f>+IF(ISNUMBER(DATA!Q769),DATA!Q769,"n/a")</f>
        <v>2.94484307361528E-2</v>
      </c>
      <c r="I912" s="76">
        <f>+IF(ISNUMBER(DATA!Z769),DATA!Z769,"n/a")</f>
        <v>1089007.29</v>
      </c>
      <c r="J912" s="77">
        <f>+IF(ISNUMBER(DATA!AA769),DATA!AA769,"n/a")</f>
        <v>-1.7438500249820601E-2</v>
      </c>
      <c r="K912" s="76">
        <f>+IF(ISNUMBER(DATA!AJ769),DATA!AJ769,"n/a")</f>
        <v>2192149.1800000002</v>
      </c>
      <c r="L912" s="77">
        <f>+IF(ISNUMBER(DATA!AK769),DATA!AK769,"n/a")</f>
        <v>3.4986616343048997E-2</v>
      </c>
      <c r="R912" s="66"/>
      <c r="S912" s="66"/>
      <c r="T912" s="66"/>
      <c r="U912" s="66"/>
      <c r="V912" s="66"/>
      <c r="W912" s="66"/>
      <c r="X912" s="66"/>
      <c r="Y912" s="66"/>
    </row>
    <row r="913" spans="1:25" x14ac:dyDescent="0.2">
      <c r="A913" s="75" t="s">
        <v>19</v>
      </c>
      <c r="B913" s="66" t="s">
        <v>27</v>
      </c>
      <c r="C913" s="66" t="s">
        <v>0</v>
      </c>
      <c r="D913" s="66" t="s">
        <v>310</v>
      </c>
      <c r="E913" s="76">
        <f>+IF(ISNUMBER(DATA!F770),DATA!F770,"n/a")</f>
        <v>86032.6</v>
      </c>
      <c r="F913" s="77">
        <f>+IF(ISNUMBER(DATA!G770),DATA!G770,"n/a")</f>
        <v>-0.16620146708441599</v>
      </c>
      <c r="G913" s="76">
        <f>+IF(ISNUMBER(DATA!P770),DATA!P770,"n/a")</f>
        <v>247131.22</v>
      </c>
      <c r="H913" s="77">
        <f>+IF(ISNUMBER(DATA!Q770),DATA!Q770,"n/a")</f>
        <v>-0.189932954851564</v>
      </c>
      <c r="I913" s="76">
        <f>+IF(ISNUMBER(DATA!Z770),DATA!Z770,"n/a")</f>
        <v>453120.65</v>
      </c>
      <c r="J913" s="77">
        <f>+IF(ISNUMBER(DATA!AA770),DATA!AA770,"n/a")</f>
        <v>-0.25119875863633301</v>
      </c>
      <c r="K913" s="76">
        <f>+IF(ISNUMBER(DATA!AJ770),DATA!AJ770,"n/a")</f>
        <v>1007242.95</v>
      </c>
      <c r="L913" s="77">
        <f>+IF(ISNUMBER(DATA!AK770),DATA!AK770,"n/a")</f>
        <v>-0.16070729260100899</v>
      </c>
      <c r="R913" s="66"/>
      <c r="S913" s="66"/>
      <c r="T913" s="66"/>
      <c r="U913" s="66"/>
      <c r="V913" s="66"/>
      <c r="W913" s="66"/>
      <c r="X913" s="66"/>
      <c r="Y913" s="66"/>
    </row>
    <row r="914" spans="1:25" x14ac:dyDescent="0.2">
      <c r="A914" s="75" t="s">
        <v>19</v>
      </c>
      <c r="B914" s="66" t="s">
        <v>27</v>
      </c>
      <c r="C914" s="66" t="s">
        <v>0</v>
      </c>
      <c r="D914" s="66" t="s">
        <v>311</v>
      </c>
      <c r="E914" s="76">
        <f>+IF(ISNUMBER(DATA!F771),DATA!F771,"n/a")</f>
        <v>207682.91</v>
      </c>
      <c r="F914" s="77">
        <f>+IF(ISNUMBER(DATA!G771),DATA!G771,"n/a")</f>
        <v>-0.229130450694771</v>
      </c>
      <c r="G914" s="76">
        <f>+IF(ISNUMBER(DATA!P771),DATA!P771,"n/a")</f>
        <v>622897.9</v>
      </c>
      <c r="H914" s="77">
        <f>+IF(ISNUMBER(DATA!Q771),DATA!Q771,"n/a")</f>
        <v>-0.27510300345075001</v>
      </c>
      <c r="I914" s="76">
        <f>+IF(ISNUMBER(DATA!Z771),DATA!Z771,"n/a")</f>
        <v>1313067.6599999999</v>
      </c>
      <c r="J914" s="77">
        <f>+IF(ISNUMBER(DATA!AA771),DATA!AA771,"n/a")</f>
        <v>-0.155641631515711</v>
      </c>
      <c r="K914" s="76">
        <f>+IF(ISNUMBER(DATA!AJ771),DATA!AJ771,"n/a")</f>
        <v>2799072.38</v>
      </c>
      <c r="L914" s="77">
        <f>+IF(ISNUMBER(DATA!AK771),DATA!AK771,"n/a")</f>
        <v>-5.8398372136341997E-2</v>
      </c>
      <c r="R914" s="66"/>
      <c r="S914" s="66"/>
      <c r="T914" s="66"/>
      <c r="U914" s="66"/>
      <c r="V914" s="66"/>
      <c r="W914" s="66"/>
      <c r="X914" s="66"/>
      <c r="Y914" s="66"/>
    </row>
    <row r="915" spans="1:25" x14ac:dyDescent="0.2">
      <c r="A915" s="75" t="s">
        <v>19</v>
      </c>
      <c r="B915" s="66" t="s">
        <v>27</v>
      </c>
      <c r="C915" s="66" t="s">
        <v>0</v>
      </c>
      <c r="D915" s="66" t="s">
        <v>312</v>
      </c>
      <c r="E915" s="76">
        <f>+IF(ISNUMBER(DATA!F772),DATA!F772,"n/a")</f>
        <v>74666.52</v>
      </c>
      <c r="F915" s="77">
        <f>+IF(ISNUMBER(DATA!G772),DATA!G772,"n/a")</f>
        <v>0.32215496335882299</v>
      </c>
      <c r="G915" s="76">
        <f>+IF(ISNUMBER(DATA!P772),DATA!P772,"n/a")</f>
        <v>221193.45</v>
      </c>
      <c r="H915" s="77">
        <f>+IF(ISNUMBER(DATA!Q772),DATA!Q772,"n/a")</f>
        <v>0.17713738850723301</v>
      </c>
      <c r="I915" s="76">
        <f>+IF(ISNUMBER(DATA!Z772),DATA!Z772,"n/a")</f>
        <v>389021.09</v>
      </c>
      <c r="J915" s="77">
        <f>+IF(ISNUMBER(DATA!AA772),DATA!AA772,"n/a")</f>
        <v>0.102820157983322</v>
      </c>
      <c r="K915" s="76">
        <f>+IF(ISNUMBER(DATA!AJ772),DATA!AJ772,"n/a")</f>
        <v>737409.56</v>
      </c>
      <c r="L915" s="77">
        <f>+IF(ISNUMBER(DATA!AK772),DATA!AK772,"n/a")</f>
        <v>5.5243891692453397E-2</v>
      </c>
      <c r="R915" s="66"/>
      <c r="S915" s="66"/>
      <c r="T915" s="66"/>
      <c r="U915" s="66"/>
      <c r="V915" s="66"/>
      <c r="W915" s="66"/>
      <c r="X915" s="66"/>
      <c r="Y915" s="66"/>
    </row>
    <row r="916" spans="1:25" x14ac:dyDescent="0.2">
      <c r="A916" s="75" t="s">
        <v>19</v>
      </c>
      <c r="B916" s="66" t="s">
        <v>27</v>
      </c>
      <c r="C916" s="66" t="s">
        <v>0</v>
      </c>
      <c r="D916" s="66" t="s">
        <v>313</v>
      </c>
      <c r="E916" s="76">
        <f>+IF(ISNUMBER(DATA!F773),DATA!F773,"n/a")</f>
        <v>199242.71</v>
      </c>
      <c r="F916" s="77">
        <f>+IF(ISNUMBER(DATA!G773),DATA!G773,"n/a")</f>
        <v>-9.7298679026674301E-2</v>
      </c>
      <c r="G916" s="76">
        <f>+IF(ISNUMBER(DATA!P773),DATA!P773,"n/a")</f>
        <v>627394.52</v>
      </c>
      <c r="H916" s="77">
        <f>+IF(ISNUMBER(DATA!Q773),DATA!Q773,"n/a")</f>
        <v>-9.6606587696183896E-2</v>
      </c>
      <c r="I916" s="76">
        <f>+IF(ISNUMBER(DATA!Z773),DATA!Z773,"n/a")</f>
        <v>1172277.67</v>
      </c>
      <c r="J916" s="77">
        <f>+IF(ISNUMBER(DATA!AA773),DATA!AA773,"n/a")</f>
        <v>-8.9150273992437301E-2</v>
      </c>
      <c r="K916" s="76">
        <f>+IF(ISNUMBER(DATA!AJ773),DATA!AJ773,"n/a")</f>
        <v>2319966.34</v>
      </c>
      <c r="L916" s="77">
        <f>+IF(ISNUMBER(DATA!AK773),DATA!AK773,"n/a")</f>
        <v>-7.7824787180436894E-2</v>
      </c>
      <c r="R916" s="66"/>
      <c r="S916" s="66"/>
      <c r="T916" s="66"/>
      <c r="U916" s="66"/>
      <c r="V916" s="66"/>
      <c r="W916" s="66"/>
      <c r="X916" s="66"/>
      <c r="Y916" s="66"/>
    </row>
    <row r="917" spans="1:25" x14ac:dyDescent="0.2">
      <c r="A917" s="75" t="s">
        <v>19</v>
      </c>
      <c r="B917" s="66" t="s">
        <v>27</v>
      </c>
      <c r="C917" s="66" t="s">
        <v>0</v>
      </c>
      <c r="D917" s="66" t="s">
        <v>314</v>
      </c>
      <c r="E917" s="76">
        <f>+IF(ISNUMBER(DATA!F774),DATA!F774,"n/a")</f>
        <v>513965.08</v>
      </c>
      <c r="F917" s="77">
        <f>+IF(ISNUMBER(DATA!G774),DATA!G774,"n/a")</f>
        <v>4.3581715076175399E-2</v>
      </c>
      <c r="G917" s="76">
        <f>+IF(ISNUMBER(DATA!P774),DATA!P774,"n/a")</f>
        <v>1565629.62</v>
      </c>
      <c r="H917" s="77">
        <f>+IF(ISNUMBER(DATA!Q774),DATA!Q774,"n/a")</f>
        <v>-3.70504320410215E-2</v>
      </c>
      <c r="I917" s="76">
        <f>+IF(ISNUMBER(DATA!Z774),DATA!Z774,"n/a")</f>
        <v>3002502.82</v>
      </c>
      <c r="J917" s="77">
        <f>+IF(ISNUMBER(DATA!AA774),DATA!AA774,"n/a")</f>
        <v>-2.6890378800154699E-2</v>
      </c>
      <c r="K917" s="76">
        <f>+IF(ISNUMBER(DATA!AJ774),DATA!AJ774,"n/a")</f>
        <v>5905809.3600000003</v>
      </c>
      <c r="L917" s="77">
        <f>+IF(ISNUMBER(DATA!AK774),DATA!AK774,"n/a")</f>
        <v>-4.5076897527571103E-2</v>
      </c>
      <c r="R917" s="66"/>
      <c r="S917" s="66"/>
      <c r="T917" s="66"/>
      <c r="U917" s="66"/>
      <c r="V917" s="66"/>
      <c r="W917" s="66"/>
      <c r="X917" s="66"/>
      <c r="Y917" s="66"/>
    </row>
    <row r="918" spans="1:25" x14ac:dyDescent="0.2">
      <c r="A918" s="75" t="s">
        <v>19</v>
      </c>
      <c r="B918" s="66" t="s">
        <v>27</v>
      </c>
      <c r="C918" s="66" t="s">
        <v>0</v>
      </c>
      <c r="D918" s="66" t="s">
        <v>315</v>
      </c>
      <c r="E918" s="76">
        <f>+IF(ISNUMBER(DATA!F775),DATA!F775,"n/a")</f>
        <v>329123.36</v>
      </c>
      <c r="F918" s="77">
        <f>+IF(ISNUMBER(DATA!G775),DATA!G775,"n/a")</f>
        <v>6.1464802603168001E-2</v>
      </c>
      <c r="G918" s="76">
        <f>+IF(ISNUMBER(DATA!P775),DATA!P775,"n/a")</f>
        <v>1045727.18</v>
      </c>
      <c r="H918" s="77">
        <f>+IF(ISNUMBER(DATA!Q775),DATA!Q775,"n/a")</f>
        <v>-2.7528875327364699E-2</v>
      </c>
      <c r="I918" s="76">
        <f>+IF(ISNUMBER(DATA!Z775),DATA!Z775,"n/a")</f>
        <v>1910584.06</v>
      </c>
      <c r="J918" s="77">
        <f>+IF(ISNUMBER(DATA!AA775),DATA!AA775,"n/a")</f>
        <v>-3.6107825209948902E-2</v>
      </c>
      <c r="K918" s="76">
        <f>+IF(ISNUMBER(DATA!AJ775),DATA!AJ775,"n/a")</f>
        <v>3611096.44</v>
      </c>
      <c r="L918" s="77">
        <f>+IF(ISNUMBER(DATA!AK775),DATA!AK775,"n/a")</f>
        <v>-9.08431566541828E-2</v>
      </c>
      <c r="R918" s="66"/>
      <c r="S918" s="66"/>
      <c r="T918" s="66"/>
      <c r="U918" s="66"/>
      <c r="V918" s="66"/>
      <c r="W918" s="66"/>
      <c r="X918" s="66"/>
      <c r="Y918" s="66"/>
    </row>
    <row r="919" spans="1:25" x14ac:dyDescent="0.2">
      <c r="A919" s="75" t="s">
        <v>19</v>
      </c>
      <c r="B919" s="66" t="s">
        <v>27</v>
      </c>
      <c r="C919" s="66" t="s">
        <v>0</v>
      </c>
      <c r="D919" s="66" t="s">
        <v>316</v>
      </c>
      <c r="E919" s="76">
        <f>+IF(ISNUMBER(DATA!F776),DATA!F776,"n/a")</f>
        <v>356397.19</v>
      </c>
      <c r="F919" s="77">
        <f>+IF(ISNUMBER(DATA!G776),DATA!G776,"n/a")</f>
        <v>0.102342378488838</v>
      </c>
      <c r="G919" s="76">
        <f>+IF(ISNUMBER(DATA!P776),DATA!P776,"n/a")</f>
        <v>1023500.99</v>
      </c>
      <c r="H919" s="77">
        <f>+IF(ISNUMBER(DATA!Q776),DATA!Q776,"n/a")</f>
        <v>0.13233797584078799</v>
      </c>
      <c r="I919" s="76">
        <f>+IF(ISNUMBER(DATA!Z776),DATA!Z776,"n/a")</f>
        <v>1938987.35</v>
      </c>
      <c r="J919" s="77">
        <f>+IF(ISNUMBER(DATA!AA776),DATA!AA776,"n/a")</f>
        <v>9.0611858505400503E-2</v>
      </c>
      <c r="K919" s="76">
        <f>+IF(ISNUMBER(DATA!AJ776),DATA!AJ776,"n/a")</f>
        <v>3930812.39</v>
      </c>
      <c r="L919" s="77">
        <f>+IF(ISNUMBER(DATA!AK776),DATA!AK776,"n/a")</f>
        <v>0.139525043991578</v>
      </c>
      <c r="R919" s="66"/>
      <c r="S919" s="66"/>
      <c r="T919" s="66"/>
      <c r="U919" s="66"/>
      <c r="V919" s="66"/>
      <c r="W919" s="66"/>
      <c r="X919" s="66"/>
      <c r="Y919" s="66"/>
    </row>
    <row r="920" spans="1:25" x14ac:dyDescent="0.2">
      <c r="A920" s="75" t="s">
        <v>19</v>
      </c>
      <c r="B920" s="66" t="s">
        <v>27</v>
      </c>
      <c r="C920" s="66" t="s">
        <v>0</v>
      </c>
      <c r="D920" s="66" t="s">
        <v>317</v>
      </c>
      <c r="E920" s="76">
        <f>+IF(ISNUMBER(DATA!F777),DATA!F777,"n/a")</f>
        <v>230528.1</v>
      </c>
      <c r="F920" s="77">
        <f>+IF(ISNUMBER(DATA!G777),DATA!G777,"n/a")</f>
        <v>0.31269197915414498</v>
      </c>
      <c r="G920" s="76">
        <f>+IF(ISNUMBER(DATA!P777),DATA!P777,"n/a")</f>
        <v>651984.39</v>
      </c>
      <c r="H920" s="77">
        <f>+IF(ISNUMBER(DATA!Q777),DATA!Q777,"n/a")</f>
        <v>0.18289908255815501</v>
      </c>
      <c r="I920" s="76">
        <f>+IF(ISNUMBER(DATA!Z777),DATA!Z777,"n/a")</f>
        <v>1156152.8400000001</v>
      </c>
      <c r="J920" s="77">
        <f>+IF(ISNUMBER(DATA!AA777),DATA!AA777,"n/a")</f>
        <v>0.18349002761497299</v>
      </c>
      <c r="K920" s="76">
        <f>+IF(ISNUMBER(DATA!AJ777),DATA!AJ777,"n/a")</f>
        <v>2172997.27</v>
      </c>
      <c r="L920" s="77">
        <f>+IF(ISNUMBER(DATA!AK777),DATA!AK777,"n/a")</f>
        <v>0.19326845393355299</v>
      </c>
      <c r="R920" s="66"/>
      <c r="S920" s="66"/>
      <c r="T920" s="66"/>
      <c r="U920" s="66"/>
      <c r="V920" s="66"/>
      <c r="W920" s="66"/>
      <c r="X920" s="66"/>
      <c r="Y920" s="66"/>
    </row>
    <row r="921" spans="1:25" x14ac:dyDescent="0.2">
      <c r="A921" s="75" t="s">
        <v>19</v>
      </c>
      <c r="B921" s="66" t="s">
        <v>27</v>
      </c>
      <c r="C921" s="66" t="s">
        <v>0</v>
      </c>
      <c r="D921" s="66" t="s">
        <v>318</v>
      </c>
      <c r="E921" s="76">
        <f>+IF(ISNUMBER(DATA!F778),DATA!F778,"n/a")</f>
        <v>445234.64</v>
      </c>
      <c r="F921" s="77">
        <f>+IF(ISNUMBER(DATA!G778),DATA!G778,"n/a")</f>
        <v>0.104009242804048</v>
      </c>
      <c r="G921" s="76">
        <f>+IF(ISNUMBER(DATA!P778),DATA!P778,"n/a")</f>
        <v>1347031.14</v>
      </c>
      <c r="H921" s="77">
        <f>+IF(ISNUMBER(DATA!Q778),DATA!Q778,"n/a")</f>
        <v>0.10079273304655199</v>
      </c>
      <c r="I921" s="76">
        <f>+IF(ISNUMBER(DATA!Z778),DATA!Z778,"n/a")</f>
        <v>2546332.0299999998</v>
      </c>
      <c r="J921" s="77">
        <f>+IF(ISNUMBER(DATA!AA778),DATA!AA778,"n/a")</f>
        <v>8.1428654991441404E-2</v>
      </c>
      <c r="K921" s="76">
        <f>+IF(ISNUMBER(DATA!AJ778),DATA!AJ778,"n/a")</f>
        <v>5021263.6399999997</v>
      </c>
      <c r="L921" s="77">
        <f>+IF(ISNUMBER(DATA!AK778),DATA!AK778,"n/a")</f>
        <v>0.14887243381863499</v>
      </c>
      <c r="R921" s="66"/>
      <c r="S921" s="66"/>
      <c r="T921" s="66"/>
      <c r="U921" s="66"/>
      <c r="V921" s="66"/>
      <c r="W921" s="66"/>
      <c r="X921" s="66"/>
      <c r="Y921" s="66"/>
    </row>
    <row r="922" spans="1:25" x14ac:dyDescent="0.2">
      <c r="A922" s="75" t="s">
        <v>19</v>
      </c>
      <c r="B922" s="66" t="s">
        <v>27</v>
      </c>
      <c r="C922" s="66" t="s">
        <v>0</v>
      </c>
      <c r="D922" s="66" t="s">
        <v>344</v>
      </c>
      <c r="E922" s="76">
        <f>+IF(ISNUMBER(DATA!F779),DATA!F779,"n/a")</f>
        <v>77445.119999999995</v>
      </c>
      <c r="F922" s="77">
        <f>+IF(ISNUMBER(DATA!G779),DATA!G779,"n/a")</f>
        <v>-5.5330042983056903E-2</v>
      </c>
      <c r="G922" s="76">
        <f>+IF(ISNUMBER(DATA!P779),DATA!P779,"n/a")</f>
        <v>217252.93</v>
      </c>
      <c r="H922" s="77">
        <f>+IF(ISNUMBER(DATA!Q779),DATA!Q779,"n/a")</f>
        <v>-0.10271745529889501</v>
      </c>
      <c r="I922" s="76">
        <f>+IF(ISNUMBER(DATA!Z779),DATA!Z779,"n/a")</f>
        <v>407187.73</v>
      </c>
      <c r="J922" s="77">
        <f>+IF(ISNUMBER(DATA!AA779),DATA!AA779,"n/a")</f>
        <v>-0.10745357467943099</v>
      </c>
      <c r="K922" s="76">
        <f>+IF(ISNUMBER(DATA!AJ779),DATA!AJ779,"n/a")</f>
        <v>865448.05</v>
      </c>
      <c r="L922" s="77">
        <f>+IF(ISNUMBER(DATA!AK779),DATA!AK779,"n/a")</f>
        <v>-1.97486684063518E-2</v>
      </c>
      <c r="R922" s="66"/>
      <c r="S922" s="66"/>
      <c r="T922" s="66"/>
      <c r="U922" s="66"/>
      <c r="V922" s="66"/>
      <c r="W922" s="66"/>
      <c r="X922" s="66"/>
      <c r="Y922" s="66"/>
    </row>
    <row r="923" spans="1:25" x14ac:dyDescent="0.2">
      <c r="A923" s="75" t="s">
        <v>19</v>
      </c>
      <c r="B923" s="66" t="s">
        <v>27</v>
      </c>
      <c r="C923" s="66" t="s">
        <v>0</v>
      </c>
      <c r="D923" s="66" t="s">
        <v>345</v>
      </c>
      <c r="E923" s="76">
        <f>+IF(ISNUMBER(DATA!F780),DATA!F780,"n/a")</f>
        <v>254482.82</v>
      </c>
      <c r="F923" s="77">
        <f>+IF(ISNUMBER(DATA!G780),DATA!G780,"n/a")</f>
        <v>0.16623836020124599</v>
      </c>
      <c r="G923" s="76">
        <f>+IF(ISNUMBER(DATA!P780),DATA!P780,"n/a")</f>
        <v>757398.22</v>
      </c>
      <c r="H923" s="77">
        <f>+IF(ISNUMBER(DATA!Q780),DATA!Q780,"n/a")</f>
        <v>0.111798762365726</v>
      </c>
      <c r="I923" s="76">
        <f>+IF(ISNUMBER(DATA!Z780),DATA!Z780,"n/a")</f>
        <v>1394815.36</v>
      </c>
      <c r="J923" s="77">
        <f>+IF(ISNUMBER(DATA!AA780),DATA!AA780,"n/a")</f>
        <v>0.104512234381313</v>
      </c>
      <c r="K923" s="76">
        <f>+IF(ISNUMBER(DATA!AJ780),DATA!AJ780,"n/a")</f>
        <v>2744089.31</v>
      </c>
      <c r="L923" s="77">
        <f>+IF(ISNUMBER(DATA!AK780),DATA!AK780,"n/a")</f>
        <v>0.134157585290442</v>
      </c>
      <c r="R923" s="66"/>
      <c r="S923" s="66"/>
      <c r="T923" s="66"/>
      <c r="U923" s="66"/>
      <c r="V923" s="66"/>
      <c r="W923" s="66"/>
      <c r="X923" s="66"/>
      <c r="Y923" s="66"/>
    </row>
    <row r="924" spans="1:25" x14ac:dyDescent="0.2">
      <c r="A924" s="75"/>
      <c r="E924" s="90"/>
      <c r="F924" s="77"/>
      <c r="G924" s="91"/>
      <c r="H924" s="77"/>
      <c r="I924" s="91"/>
      <c r="J924" s="82"/>
      <c r="K924" s="91"/>
      <c r="L924" s="77"/>
      <c r="R924" s="66"/>
      <c r="S924" s="66"/>
      <c r="T924" s="66"/>
      <c r="U924" s="66"/>
      <c r="V924" s="66"/>
      <c r="W924" s="66"/>
      <c r="X924" s="66"/>
      <c r="Y924" s="66"/>
    </row>
    <row r="925" spans="1:25" x14ac:dyDescent="0.2">
      <c r="A925" s="75" t="s">
        <v>19</v>
      </c>
      <c r="B925" s="66" t="s">
        <v>27</v>
      </c>
      <c r="C925" s="66" t="s">
        <v>9</v>
      </c>
      <c r="D925" s="66" t="s">
        <v>271</v>
      </c>
      <c r="E925" s="76">
        <f>+IF(ISNUMBER(DATA!H731),DATA!H731,"n/a")</f>
        <v>29354.52</v>
      </c>
      <c r="F925" s="77">
        <f>+IF(ISNUMBER(DATA!I731),DATA!I731,"n/a")</f>
        <v>0.59770488430533397</v>
      </c>
      <c r="G925" s="76">
        <f>+IF(ISNUMBER(DATA!R731),DATA!R731,"n/a")</f>
        <v>77023.22</v>
      </c>
      <c r="H925" s="77">
        <f>+IF(ISNUMBER(DATA!S731),DATA!S731,"n/a")</f>
        <v>0.29830330886628897</v>
      </c>
      <c r="I925" s="76">
        <f>+IF(ISNUMBER(DATA!AB731),DATA!AB731,"n/a")</f>
        <v>134928.5</v>
      </c>
      <c r="J925" s="77">
        <f>+IF(ISNUMBER(DATA!AC731),DATA!AC731,"n/a")</f>
        <v>0.21241923592387901</v>
      </c>
      <c r="K925" s="76">
        <f>+IF(ISNUMBER(DATA!AL731),DATA!AL731,"n/a")</f>
        <v>258865.12</v>
      </c>
      <c r="L925" s="77">
        <f>+IF(ISNUMBER(DATA!AM731),DATA!AM731,"n/a")</f>
        <v>0.200291744042361</v>
      </c>
      <c r="R925" s="66"/>
      <c r="S925" s="66"/>
      <c r="T925" s="66"/>
      <c r="U925" s="66"/>
      <c r="V925" s="66"/>
      <c r="W925" s="66"/>
      <c r="X925" s="66"/>
      <c r="Y925" s="66"/>
    </row>
    <row r="926" spans="1:25" x14ac:dyDescent="0.2">
      <c r="A926" s="75" t="s">
        <v>19</v>
      </c>
      <c r="B926" s="66" t="s">
        <v>27</v>
      </c>
      <c r="C926" s="66" t="s">
        <v>9</v>
      </c>
      <c r="D926" s="66" t="s">
        <v>272</v>
      </c>
      <c r="E926" s="76">
        <f>+IF(ISNUMBER(DATA!H732),DATA!H732,"n/a")</f>
        <v>77021.89</v>
      </c>
      <c r="F926" s="77">
        <f>+IF(ISNUMBER(DATA!I732),DATA!I732,"n/a")</f>
        <v>0.21704007063778799</v>
      </c>
      <c r="G926" s="76">
        <f>+IF(ISNUMBER(DATA!R732),DATA!R732,"n/a")</f>
        <v>221591.95</v>
      </c>
      <c r="H926" s="77">
        <f>+IF(ISNUMBER(DATA!S732),DATA!S732,"n/a")</f>
        <v>0.16793933283469201</v>
      </c>
      <c r="I926" s="76">
        <f>+IF(ISNUMBER(DATA!AB732),DATA!AB732,"n/a")</f>
        <v>418277.06</v>
      </c>
      <c r="J926" s="77">
        <f>+IF(ISNUMBER(DATA!AC732),DATA!AC732,"n/a")</f>
        <v>1.5839217857562701E-2</v>
      </c>
      <c r="K926" s="76">
        <f>+IF(ISNUMBER(DATA!AL732),DATA!AL732,"n/a")</f>
        <v>815442.52</v>
      </c>
      <c r="L926" s="77">
        <f>+IF(ISNUMBER(DATA!AM732),DATA!AM732,"n/a")</f>
        <v>-3.7766350416601598E-2</v>
      </c>
      <c r="R926" s="66"/>
      <c r="S926" s="66"/>
      <c r="T926" s="66"/>
      <c r="U926" s="66"/>
      <c r="V926" s="66"/>
      <c r="W926" s="66"/>
      <c r="X926" s="66"/>
      <c r="Y926" s="66"/>
    </row>
    <row r="927" spans="1:25" x14ac:dyDescent="0.2">
      <c r="A927" s="75" t="s">
        <v>19</v>
      </c>
      <c r="B927" s="66" t="s">
        <v>27</v>
      </c>
      <c r="C927" s="66" t="s">
        <v>9</v>
      </c>
      <c r="D927" s="66" t="s">
        <v>273</v>
      </c>
      <c r="E927" s="76">
        <f>+IF(ISNUMBER(DATA!H733),DATA!H733,"n/a")</f>
        <v>151236</v>
      </c>
      <c r="F927" s="77">
        <f>+IF(ISNUMBER(DATA!I733),DATA!I733,"n/a")</f>
        <v>7.5171887023489703E-2</v>
      </c>
      <c r="G927" s="76">
        <f>+IF(ISNUMBER(DATA!R733),DATA!R733,"n/a")</f>
        <v>446059.19</v>
      </c>
      <c r="H927" s="77">
        <f>+IF(ISNUMBER(DATA!S733),DATA!S733,"n/a")</f>
        <v>-4.4470954357735203E-2</v>
      </c>
      <c r="I927" s="76">
        <f>+IF(ISNUMBER(DATA!AB733),DATA!AB733,"n/a")</f>
        <v>844925.85</v>
      </c>
      <c r="J927" s="77">
        <f>+IF(ISNUMBER(DATA!AC733),DATA!AC733,"n/a")</f>
        <v>-5.7619910935146901E-2</v>
      </c>
      <c r="K927" s="76">
        <f>+IF(ISNUMBER(DATA!AL733),DATA!AL733,"n/a")</f>
        <v>1621861.63</v>
      </c>
      <c r="L927" s="77">
        <f>+IF(ISNUMBER(DATA!AM733),DATA!AM733,"n/a")</f>
        <v>-6.8944550573282304E-2</v>
      </c>
      <c r="R927" s="66"/>
      <c r="S927" s="66"/>
      <c r="T927" s="66"/>
      <c r="U927" s="66"/>
      <c r="V927" s="66"/>
      <c r="W927" s="66"/>
      <c r="X927" s="66"/>
      <c r="Y927" s="66"/>
    </row>
    <row r="928" spans="1:25" x14ac:dyDescent="0.2">
      <c r="A928" s="75" t="s">
        <v>19</v>
      </c>
      <c r="B928" s="66" t="s">
        <v>27</v>
      </c>
      <c r="C928" s="66" t="s">
        <v>9</v>
      </c>
      <c r="D928" s="66" t="s">
        <v>274</v>
      </c>
      <c r="E928" s="76">
        <f>+IF(ISNUMBER(DATA!H734),DATA!H734,"n/a")</f>
        <v>60150.57</v>
      </c>
      <c r="F928" s="77">
        <f>+IF(ISNUMBER(DATA!I734),DATA!I734,"n/a")</f>
        <v>0.13413236585123001</v>
      </c>
      <c r="G928" s="76">
        <f>+IF(ISNUMBER(DATA!R734),DATA!R734,"n/a")</f>
        <v>166552.78</v>
      </c>
      <c r="H928" s="77">
        <f>+IF(ISNUMBER(DATA!S734),DATA!S734,"n/a")</f>
        <v>0.102738121580029</v>
      </c>
      <c r="I928" s="76">
        <f>+IF(ISNUMBER(DATA!AB734),DATA!AB734,"n/a")</f>
        <v>319321.40999999997</v>
      </c>
      <c r="J928" s="77">
        <f>+IF(ISNUMBER(DATA!AC734),DATA!AC734,"n/a")</f>
        <v>5.85378948561458E-2</v>
      </c>
      <c r="K928" s="76">
        <f>+IF(ISNUMBER(DATA!AL734),DATA!AL734,"n/a")</f>
        <v>645426.48</v>
      </c>
      <c r="L928" s="77">
        <f>+IF(ISNUMBER(DATA!AM734),DATA!AM734,"n/a")</f>
        <v>0.100290332441795</v>
      </c>
      <c r="R928" s="66"/>
      <c r="S928" s="66"/>
      <c r="T928" s="66"/>
      <c r="U928" s="66"/>
      <c r="V928" s="66"/>
      <c r="W928" s="66"/>
      <c r="X928" s="66"/>
      <c r="Y928" s="66"/>
    </row>
    <row r="929" spans="1:25" x14ac:dyDescent="0.2">
      <c r="A929" s="75" t="s">
        <v>19</v>
      </c>
      <c r="B929" s="66" t="s">
        <v>27</v>
      </c>
      <c r="C929" s="66" t="s">
        <v>9</v>
      </c>
      <c r="D929" s="66" t="s">
        <v>275</v>
      </c>
      <c r="E929" s="76">
        <f>+IF(ISNUMBER(DATA!H735),DATA!H735,"n/a")</f>
        <v>121543.07</v>
      </c>
      <c r="F929" s="77">
        <f>+IF(ISNUMBER(DATA!I735),DATA!I735,"n/a")</f>
        <v>-0.20585824503025499</v>
      </c>
      <c r="G929" s="76">
        <f>+IF(ISNUMBER(DATA!R735),DATA!R735,"n/a")</f>
        <v>377323.83</v>
      </c>
      <c r="H929" s="77">
        <f>+IF(ISNUMBER(DATA!S735),DATA!S735,"n/a")</f>
        <v>-0.22133332293250599</v>
      </c>
      <c r="I929" s="76">
        <f>+IF(ISNUMBER(DATA!AB735),DATA!AB735,"n/a")</f>
        <v>709631.72</v>
      </c>
      <c r="J929" s="77">
        <f>+IF(ISNUMBER(DATA!AC735),DATA!AC735,"n/a")</f>
        <v>-0.20488050675890301</v>
      </c>
      <c r="K929" s="76">
        <f>+IF(ISNUMBER(DATA!AL735),DATA!AL735,"n/a")</f>
        <v>1439626.98</v>
      </c>
      <c r="L929" s="77">
        <f>+IF(ISNUMBER(DATA!AM735),DATA!AM735,"n/a")</f>
        <v>-0.12908594322054101</v>
      </c>
      <c r="R929" s="66"/>
      <c r="S929" s="66"/>
      <c r="T929" s="66"/>
      <c r="U929" s="66"/>
      <c r="V929" s="66"/>
      <c r="W929" s="66"/>
      <c r="X929" s="66"/>
      <c r="Y929" s="66"/>
    </row>
    <row r="930" spans="1:25" x14ac:dyDescent="0.2">
      <c r="A930" s="75" t="s">
        <v>19</v>
      </c>
      <c r="B930" s="66" t="s">
        <v>27</v>
      </c>
      <c r="C930" s="66" t="s">
        <v>9</v>
      </c>
      <c r="D930" s="66" t="s">
        <v>276</v>
      </c>
      <c r="E930" s="76">
        <f>+IF(ISNUMBER(DATA!H736),DATA!H736,"n/a")</f>
        <v>71890.759999999995</v>
      </c>
      <c r="F930" s="77">
        <f>+IF(ISNUMBER(DATA!I736),DATA!I736,"n/a")</f>
        <v>-1.4337136735180099E-2</v>
      </c>
      <c r="G930" s="76">
        <f>+IF(ISNUMBER(DATA!R736),DATA!R736,"n/a")</f>
        <v>219360.12</v>
      </c>
      <c r="H930" s="77">
        <f>+IF(ISNUMBER(DATA!S736),DATA!S736,"n/a")</f>
        <v>-1.20148049968891E-2</v>
      </c>
      <c r="I930" s="76">
        <f>+IF(ISNUMBER(DATA!AB736),DATA!AB736,"n/a")</f>
        <v>405485.34</v>
      </c>
      <c r="J930" s="77">
        <f>+IF(ISNUMBER(DATA!AC736),DATA!AC736,"n/a")</f>
        <v>-4.3246559462205202E-2</v>
      </c>
      <c r="K930" s="76">
        <f>+IF(ISNUMBER(DATA!AL736),DATA!AL736,"n/a")</f>
        <v>800203.14</v>
      </c>
      <c r="L930" s="77">
        <f>+IF(ISNUMBER(DATA!AM736),DATA!AM736,"n/a")</f>
        <v>-6.2697973821475003E-2</v>
      </c>
      <c r="R930" s="66"/>
      <c r="S930" s="66"/>
      <c r="T930" s="66"/>
      <c r="U930" s="66"/>
      <c r="V930" s="66"/>
      <c r="W930" s="66"/>
      <c r="X930" s="66"/>
      <c r="Y930" s="66"/>
    </row>
    <row r="931" spans="1:25" x14ac:dyDescent="0.2">
      <c r="A931" s="75" t="s">
        <v>19</v>
      </c>
      <c r="B931" s="66" t="s">
        <v>27</v>
      </c>
      <c r="C931" s="66" t="s">
        <v>9</v>
      </c>
      <c r="D931" s="66" t="s">
        <v>277</v>
      </c>
      <c r="E931" s="76">
        <f>+IF(ISNUMBER(DATA!H737),DATA!H737,"n/a")</f>
        <v>37845.29</v>
      </c>
      <c r="F931" s="77">
        <f>+IF(ISNUMBER(DATA!I737),DATA!I737,"n/a")</f>
        <v>0.112395301315876</v>
      </c>
      <c r="G931" s="76">
        <f>+IF(ISNUMBER(DATA!R737),DATA!R737,"n/a")</f>
        <v>112402.43</v>
      </c>
      <c r="H931" s="77">
        <f>+IF(ISNUMBER(DATA!S737),DATA!S737,"n/a")</f>
        <v>0.23322731903712901</v>
      </c>
      <c r="I931" s="76">
        <f>+IF(ISNUMBER(DATA!AB737),DATA!AB737,"n/a")</f>
        <v>208218</v>
      </c>
      <c r="J931" s="77">
        <f>+IF(ISNUMBER(DATA!AC737),DATA!AC737,"n/a")</f>
        <v>0.21395493724739501</v>
      </c>
      <c r="K931" s="76">
        <f>+IF(ISNUMBER(DATA!AL737),DATA!AL737,"n/a")</f>
        <v>392015.2</v>
      </c>
      <c r="L931" s="77">
        <f>+IF(ISNUMBER(DATA!AM737),DATA!AM737,"n/a")</f>
        <v>0.17949521066787999</v>
      </c>
      <c r="R931" s="66"/>
      <c r="S931" s="66"/>
      <c r="T931" s="66"/>
      <c r="U931" s="66"/>
      <c r="V931" s="66"/>
      <c r="W931" s="66"/>
      <c r="X931" s="66"/>
      <c r="Y931" s="66"/>
    </row>
    <row r="932" spans="1:25" x14ac:dyDescent="0.2">
      <c r="A932" s="75" t="s">
        <v>19</v>
      </c>
      <c r="B932" s="66" t="s">
        <v>27</v>
      </c>
      <c r="C932" s="66" t="s">
        <v>9</v>
      </c>
      <c r="D932" s="66" t="s">
        <v>278</v>
      </c>
      <c r="E932" s="76">
        <f>+IF(ISNUMBER(DATA!H738),DATA!H738,"n/a")</f>
        <v>81105.31</v>
      </c>
      <c r="F932" s="77">
        <f>+IF(ISNUMBER(DATA!I738),DATA!I738,"n/a")</f>
        <v>5.7446760519895897E-2</v>
      </c>
      <c r="G932" s="76">
        <f>+IF(ISNUMBER(DATA!R738),DATA!R738,"n/a")</f>
        <v>240342.33</v>
      </c>
      <c r="H932" s="77">
        <f>+IF(ISNUMBER(DATA!S738),DATA!S738,"n/a")</f>
        <v>3.2416906472672397E-2</v>
      </c>
      <c r="I932" s="76">
        <f>+IF(ISNUMBER(DATA!AB738),DATA!AB738,"n/a")</f>
        <v>432212.83</v>
      </c>
      <c r="J932" s="77">
        <f>+IF(ISNUMBER(DATA!AC738),DATA!AC738,"n/a")</f>
        <v>2.61163551016909E-2</v>
      </c>
      <c r="K932" s="76">
        <f>+IF(ISNUMBER(DATA!AL738),DATA!AL738,"n/a")</f>
        <v>853251.03</v>
      </c>
      <c r="L932" s="77">
        <f>+IF(ISNUMBER(DATA!AM738),DATA!AM738,"n/a")</f>
        <v>7.3068487229173598E-2</v>
      </c>
      <c r="R932" s="66"/>
      <c r="S932" s="66"/>
      <c r="T932" s="66"/>
      <c r="U932" s="66"/>
      <c r="V932" s="66"/>
      <c r="W932" s="66"/>
      <c r="X932" s="66"/>
      <c r="Y932" s="66"/>
    </row>
    <row r="933" spans="1:25" x14ac:dyDescent="0.2">
      <c r="A933" s="75" t="s">
        <v>19</v>
      </c>
      <c r="B933" s="66" t="s">
        <v>27</v>
      </c>
      <c r="C933" s="66" t="s">
        <v>9</v>
      </c>
      <c r="D933" s="66" t="s">
        <v>279</v>
      </c>
      <c r="E933" s="76">
        <f>+IF(ISNUMBER(DATA!H739),DATA!H739,"n/a")</f>
        <v>32878.19</v>
      </c>
      <c r="F933" s="77">
        <f>+IF(ISNUMBER(DATA!I739),DATA!I739,"n/a")</f>
        <v>0.160775559386577</v>
      </c>
      <c r="G933" s="76">
        <f>+IF(ISNUMBER(DATA!R739),DATA!R739,"n/a")</f>
        <v>94024.78</v>
      </c>
      <c r="H933" s="77">
        <f>+IF(ISNUMBER(DATA!S739),DATA!S739,"n/a")</f>
        <v>0.101441571038315</v>
      </c>
      <c r="I933" s="76">
        <f>+IF(ISNUMBER(DATA!AB739),DATA!AB739,"n/a")</f>
        <v>175941.21</v>
      </c>
      <c r="J933" s="77">
        <f>+IF(ISNUMBER(DATA!AC739),DATA!AC739,"n/a")</f>
        <v>-5.2814463274013602E-2</v>
      </c>
      <c r="K933" s="76">
        <f>+IF(ISNUMBER(DATA!AL739),DATA!AL739,"n/a")</f>
        <v>350451.73</v>
      </c>
      <c r="L933" s="77">
        <f>+IF(ISNUMBER(DATA!AM739),DATA!AM739,"n/a")</f>
        <v>-0.167147620994887</v>
      </c>
      <c r="R933" s="66"/>
      <c r="S933" s="66"/>
      <c r="T933" s="66"/>
      <c r="U933" s="66"/>
      <c r="V933" s="66"/>
      <c r="W933" s="66"/>
      <c r="X933" s="66"/>
      <c r="Y933" s="66"/>
    </row>
    <row r="934" spans="1:25" x14ac:dyDescent="0.2">
      <c r="A934" s="75" t="s">
        <v>19</v>
      </c>
      <c r="B934" s="66" t="s">
        <v>27</v>
      </c>
      <c r="C934" s="66" t="s">
        <v>9</v>
      </c>
      <c r="D934" s="66" t="s">
        <v>280</v>
      </c>
      <c r="E934" s="76">
        <f>+IF(ISNUMBER(DATA!H740),DATA!H740,"n/a")</f>
        <v>34993.08</v>
      </c>
      <c r="F934" s="77">
        <f>+IF(ISNUMBER(DATA!I740),DATA!I740,"n/a")</f>
        <v>0.19719677390881299</v>
      </c>
      <c r="G934" s="76">
        <f>+IF(ISNUMBER(DATA!R740),DATA!R740,"n/a")</f>
        <v>101195.44</v>
      </c>
      <c r="H934" s="77">
        <f>+IF(ISNUMBER(DATA!S740),DATA!S740,"n/a")</f>
        <v>0.18449685936169899</v>
      </c>
      <c r="I934" s="76">
        <f>+IF(ISNUMBER(DATA!AB740),DATA!AB740,"n/a")</f>
        <v>177804.5</v>
      </c>
      <c r="J934" s="77">
        <f>+IF(ISNUMBER(DATA!AC740),DATA!AC740,"n/a")</f>
        <v>0.15054351451864401</v>
      </c>
      <c r="K934" s="76">
        <f>+IF(ISNUMBER(DATA!AL740),DATA!AL740,"n/a")</f>
        <v>348721.12</v>
      </c>
      <c r="L934" s="77">
        <f>+IF(ISNUMBER(DATA!AM740),DATA!AM740,"n/a")</f>
        <v>0.20223721865146899</v>
      </c>
      <c r="R934" s="66"/>
      <c r="S934" s="66"/>
      <c r="T934" s="66"/>
      <c r="U934" s="66"/>
      <c r="V934" s="66"/>
      <c r="W934" s="66"/>
      <c r="X934" s="66"/>
      <c r="Y934" s="66"/>
    </row>
    <row r="935" spans="1:25" x14ac:dyDescent="0.2">
      <c r="A935" s="75" t="s">
        <v>19</v>
      </c>
      <c r="B935" s="66" t="s">
        <v>27</v>
      </c>
      <c r="C935" s="66" t="s">
        <v>9</v>
      </c>
      <c r="D935" s="66" t="s">
        <v>281</v>
      </c>
      <c r="E935" s="76">
        <f>+IF(ISNUMBER(DATA!H741),DATA!H741,"n/a")</f>
        <v>27301.39</v>
      </c>
      <c r="F935" s="77">
        <f>+IF(ISNUMBER(DATA!I741),DATA!I741,"n/a")</f>
        <v>-0.169750344779349</v>
      </c>
      <c r="G935" s="76">
        <f>+IF(ISNUMBER(DATA!R741),DATA!R741,"n/a")</f>
        <v>77519.72</v>
      </c>
      <c r="H935" s="77">
        <f>+IF(ISNUMBER(DATA!S741),DATA!S741,"n/a")</f>
        <v>-0.178695156752507</v>
      </c>
      <c r="I935" s="76">
        <f>+IF(ISNUMBER(DATA!AB741),DATA!AB741,"n/a")</f>
        <v>143809.45000000001</v>
      </c>
      <c r="J935" s="77">
        <f>+IF(ISNUMBER(DATA!AC741),DATA!AC741,"n/a")</f>
        <v>-0.16642751818711901</v>
      </c>
      <c r="K935" s="76">
        <f>+IF(ISNUMBER(DATA!AL741),DATA!AL741,"n/a")</f>
        <v>308899.76</v>
      </c>
      <c r="L935" s="77">
        <f>+IF(ISNUMBER(DATA!AM741),DATA!AM741,"n/a")</f>
        <v>-6.90230297781457E-2</v>
      </c>
      <c r="R935" s="66"/>
      <c r="S935" s="66"/>
      <c r="T935" s="66"/>
      <c r="U935" s="66"/>
      <c r="V935" s="66"/>
      <c r="W935" s="66"/>
      <c r="X935" s="66"/>
      <c r="Y935" s="66"/>
    </row>
    <row r="936" spans="1:25" x14ac:dyDescent="0.2">
      <c r="A936" s="75" t="s">
        <v>19</v>
      </c>
      <c r="B936" s="66" t="s">
        <v>27</v>
      </c>
      <c r="C936" s="66" t="s">
        <v>9</v>
      </c>
      <c r="D936" s="66" t="s">
        <v>282</v>
      </c>
      <c r="E936" s="76">
        <f>+IF(ISNUMBER(DATA!H742),DATA!H742,"n/a")</f>
        <v>75652.789999999994</v>
      </c>
      <c r="F936" s="77">
        <f>+IF(ISNUMBER(DATA!I742),DATA!I742,"n/a")</f>
        <v>0.112806139109611</v>
      </c>
      <c r="G936" s="76">
        <f>+IF(ISNUMBER(DATA!R742),DATA!R742,"n/a")</f>
        <v>225315.15</v>
      </c>
      <c r="H936" s="77">
        <f>+IF(ISNUMBER(DATA!S742),DATA!S742,"n/a")</f>
        <v>0.14315486789128401</v>
      </c>
      <c r="I936" s="76">
        <f>+IF(ISNUMBER(DATA!AB742),DATA!AB742,"n/a")</f>
        <v>429477.24</v>
      </c>
      <c r="J936" s="77">
        <f>+IF(ISNUMBER(DATA!AC742),DATA!AC742,"n/a")</f>
        <v>0.147131329245234</v>
      </c>
      <c r="K936" s="76">
        <f>+IF(ISNUMBER(DATA!AL742),DATA!AL742,"n/a")</f>
        <v>842474.71</v>
      </c>
      <c r="L936" s="77">
        <f>+IF(ISNUMBER(DATA!AM742),DATA!AM742,"n/a")</f>
        <v>0.17823355908220101</v>
      </c>
      <c r="R936" s="66"/>
      <c r="S936" s="66"/>
      <c r="T936" s="66"/>
      <c r="U936" s="66"/>
      <c r="V936" s="66"/>
      <c r="W936" s="66"/>
      <c r="X936" s="66"/>
      <c r="Y936" s="66"/>
    </row>
    <row r="937" spans="1:25" x14ac:dyDescent="0.2">
      <c r="A937" s="75" t="s">
        <v>19</v>
      </c>
      <c r="B937" s="66" t="s">
        <v>27</v>
      </c>
      <c r="C937" s="66" t="s">
        <v>9</v>
      </c>
      <c r="D937" s="66" t="s">
        <v>283</v>
      </c>
      <c r="E937" s="76">
        <f>+IF(ISNUMBER(DATA!H743),DATA!H743,"n/a")</f>
        <v>61507.26</v>
      </c>
      <c r="F937" s="77">
        <f>+IF(ISNUMBER(DATA!I743),DATA!I743,"n/a")</f>
        <v>0.17481090164593599</v>
      </c>
      <c r="G937" s="76">
        <f>+IF(ISNUMBER(DATA!R743),DATA!R743,"n/a")</f>
        <v>194327.72</v>
      </c>
      <c r="H937" s="77">
        <f>+IF(ISNUMBER(DATA!S743),DATA!S743,"n/a")</f>
        <v>0.22419937882791199</v>
      </c>
      <c r="I937" s="76">
        <f>+IF(ISNUMBER(DATA!AB743),DATA!AB743,"n/a")</f>
        <v>361874.69</v>
      </c>
      <c r="J937" s="77">
        <f>+IF(ISNUMBER(DATA!AC743),DATA!AC743,"n/a")</f>
        <v>0.219660187466692</v>
      </c>
      <c r="K937" s="76">
        <f>+IF(ISNUMBER(DATA!AL743),DATA!AL743,"n/a")</f>
        <v>680159.52</v>
      </c>
      <c r="L937" s="77">
        <f>+IF(ISNUMBER(DATA!AM743),DATA!AM743,"n/a")</f>
        <v>0.19562781297763401</v>
      </c>
      <c r="R937" s="66"/>
      <c r="S937" s="66"/>
      <c r="T937" s="66"/>
      <c r="U937" s="66"/>
      <c r="V937" s="66"/>
      <c r="W937" s="66"/>
      <c r="X937" s="66"/>
      <c r="Y937" s="66"/>
    </row>
    <row r="938" spans="1:25" x14ac:dyDescent="0.2">
      <c r="A938" s="75" t="s">
        <v>19</v>
      </c>
      <c r="B938" s="66" t="s">
        <v>27</v>
      </c>
      <c r="C938" s="66" t="s">
        <v>9</v>
      </c>
      <c r="D938" s="66" t="s">
        <v>284</v>
      </c>
      <c r="E938" s="76">
        <f>+IF(ISNUMBER(DATA!H744),DATA!H744,"n/a")</f>
        <v>38760.660000000003</v>
      </c>
      <c r="F938" s="77">
        <f>+IF(ISNUMBER(DATA!I744),DATA!I744,"n/a")</f>
        <v>-0.193456622501053</v>
      </c>
      <c r="G938" s="76">
        <f>+IF(ISNUMBER(DATA!R744),DATA!R744,"n/a")</f>
        <v>107111.81</v>
      </c>
      <c r="H938" s="77">
        <f>+IF(ISNUMBER(DATA!S744),DATA!S744,"n/a")</f>
        <v>-0.27079259509235598</v>
      </c>
      <c r="I938" s="76">
        <f>+IF(ISNUMBER(DATA!AB744),DATA!AB744,"n/a")</f>
        <v>198702.75</v>
      </c>
      <c r="J938" s="77">
        <f>+IF(ISNUMBER(DATA!AC744),DATA!AC744,"n/a")</f>
        <v>-0.26906384412728102</v>
      </c>
      <c r="K938" s="76">
        <f>+IF(ISNUMBER(DATA!AL744),DATA!AL744,"n/a")</f>
        <v>429212.99</v>
      </c>
      <c r="L938" s="77">
        <f>+IF(ISNUMBER(DATA!AM744),DATA!AM744,"n/a")</f>
        <v>-0.206645085305807</v>
      </c>
      <c r="R938" s="66"/>
      <c r="S938" s="66"/>
      <c r="T938" s="66"/>
      <c r="U938" s="66"/>
      <c r="V938" s="66"/>
      <c r="W938" s="66"/>
      <c r="X938" s="66"/>
      <c r="Y938" s="66"/>
    </row>
    <row r="939" spans="1:25" x14ac:dyDescent="0.2">
      <c r="A939" s="75" t="s">
        <v>19</v>
      </c>
      <c r="B939" s="66" t="s">
        <v>27</v>
      </c>
      <c r="C939" s="66" t="s">
        <v>9</v>
      </c>
      <c r="D939" s="66" t="s">
        <v>285</v>
      </c>
      <c r="E939" s="76">
        <f>+IF(ISNUMBER(DATA!H745),DATA!H745,"n/a")</f>
        <v>34208.19</v>
      </c>
      <c r="F939" s="77">
        <f>+IF(ISNUMBER(DATA!I745),DATA!I745,"n/a")</f>
        <v>0.28593709589139998</v>
      </c>
      <c r="G939" s="76">
        <f>+IF(ISNUMBER(DATA!R745),DATA!R745,"n/a")</f>
        <v>103192.79</v>
      </c>
      <c r="H939" s="77">
        <f>+IF(ISNUMBER(DATA!S745),DATA!S745,"n/a")</f>
        <v>0.24463578170216599</v>
      </c>
      <c r="I939" s="76">
        <f>+IF(ISNUMBER(DATA!AB745),DATA!AB745,"n/a")</f>
        <v>200133.29</v>
      </c>
      <c r="J939" s="77">
        <f>+IF(ISNUMBER(DATA!AC745),DATA!AC745,"n/a")</f>
        <v>0.230507614628296</v>
      </c>
      <c r="K939" s="76">
        <f>+IF(ISNUMBER(DATA!AL745),DATA!AL745,"n/a")</f>
        <v>360247.07</v>
      </c>
      <c r="L939" s="77">
        <f>+IF(ISNUMBER(DATA!AM745),DATA!AM745,"n/a")</f>
        <v>5.5277016790655699E-2</v>
      </c>
      <c r="R939" s="66"/>
      <c r="S939" s="66"/>
      <c r="T939" s="66"/>
      <c r="U939" s="66"/>
      <c r="V939" s="66"/>
      <c r="W939" s="66"/>
      <c r="X939" s="66"/>
      <c r="Y939" s="66"/>
    </row>
    <row r="940" spans="1:25" x14ac:dyDescent="0.2">
      <c r="A940" s="75" t="s">
        <v>19</v>
      </c>
      <c r="B940" s="66" t="s">
        <v>27</v>
      </c>
      <c r="C940" s="66" t="s">
        <v>9</v>
      </c>
      <c r="D940" s="66" t="s">
        <v>286</v>
      </c>
      <c r="E940" s="76">
        <f>+IF(ISNUMBER(DATA!H746),DATA!H746,"n/a")</f>
        <v>89964.2</v>
      </c>
      <c r="F940" s="77">
        <f>+IF(ISNUMBER(DATA!I746),DATA!I746,"n/a")</f>
        <v>0.495591071691591</v>
      </c>
      <c r="G940" s="76">
        <f>+IF(ISNUMBER(DATA!R746),DATA!R746,"n/a")</f>
        <v>262652.73</v>
      </c>
      <c r="H940" s="77">
        <f>+IF(ISNUMBER(DATA!S746),DATA!S746,"n/a")</f>
        <v>-1.6668944796222301E-2</v>
      </c>
      <c r="I940" s="76">
        <f>+IF(ISNUMBER(DATA!AB746),DATA!AB746,"n/a")</f>
        <v>506079.94</v>
      </c>
      <c r="J940" s="77">
        <f>+IF(ISNUMBER(DATA!AC746),DATA!AC746,"n/a")</f>
        <v>-8.7233837902067402E-2</v>
      </c>
      <c r="K940" s="76">
        <f>+IF(ISNUMBER(DATA!AL746),DATA!AL746,"n/a")</f>
        <v>1013944.2</v>
      </c>
      <c r="L940" s="77">
        <f>+IF(ISNUMBER(DATA!AM746),DATA!AM746,"n/a")</f>
        <v>-7.6757026928099895E-2</v>
      </c>
      <c r="R940" s="66"/>
      <c r="S940" s="66"/>
      <c r="T940" s="66"/>
      <c r="U940" s="66"/>
      <c r="V940" s="66"/>
      <c r="W940" s="66"/>
      <c r="X940" s="66"/>
      <c r="Y940" s="66"/>
    </row>
    <row r="941" spans="1:25" x14ac:dyDescent="0.2">
      <c r="A941" s="75" t="s">
        <v>19</v>
      </c>
      <c r="B941" s="66" t="s">
        <v>27</v>
      </c>
      <c r="C941" s="66" t="s">
        <v>9</v>
      </c>
      <c r="D941" s="66" t="s">
        <v>287</v>
      </c>
      <c r="E941" s="76">
        <f>+IF(ISNUMBER(DATA!H747),DATA!H747,"n/a")</f>
        <v>81495</v>
      </c>
      <c r="F941" s="77">
        <f>+IF(ISNUMBER(DATA!I747),DATA!I747,"n/a")</f>
        <v>0.20386619868113201</v>
      </c>
      <c r="G941" s="76">
        <f>+IF(ISNUMBER(DATA!R747),DATA!R747,"n/a")</f>
        <v>250959.08</v>
      </c>
      <c r="H941" s="77">
        <f>+IF(ISNUMBER(DATA!S747),DATA!S747,"n/a")</f>
        <v>-7.1234461087889805E-2</v>
      </c>
      <c r="I941" s="76">
        <f>+IF(ISNUMBER(DATA!AB747),DATA!AB747,"n/a")</f>
        <v>453954.91</v>
      </c>
      <c r="J941" s="77">
        <f>+IF(ISNUMBER(DATA!AC747),DATA!AC747,"n/a")</f>
        <v>-0.13858787968019801</v>
      </c>
      <c r="K941" s="76">
        <f>+IF(ISNUMBER(DATA!AL747),DATA!AL747,"n/a")</f>
        <v>939810.55</v>
      </c>
      <c r="L941" s="77">
        <f>+IF(ISNUMBER(DATA!AM747),DATA!AM747,"n/a")</f>
        <v>-0.12304515354170401</v>
      </c>
      <c r="R941" s="66"/>
      <c r="S941" s="66"/>
      <c r="T941" s="66"/>
      <c r="U941" s="66"/>
      <c r="V941" s="66"/>
      <c r="W941" s="66"/>
      <c r="X941" s="66"/>
      <c r="Y941" s="66"/>
    </row>
    <row r="942" spans="1:25" x14ac:dyDescent="0.2">
      <c r="A942" s="75" t="s">
        <v>19</v>
      </c>
      <c r="B942" s="66" t="s">
        <v>27</v>
      </c>
      <c r="C942" s="66" t="s">
        <v>9</v>
      </c>
      <c r="D942" s="66" t="s">
        <v>288</v>
      </c>
      <c r="E942" s="76">
        <f>+IF(ISNUMBER(DATA!H748),DATA!H748,"n/a")</f>
        <v>48030.73</v>
      </c>
      <c r="F942" s="77">
        <f>+IF(ISNUMBER(DATA!I748),DATA!I748,"n/a")</f>
        <v>0.16560684530620401</v>
      </c>
      <c r="G942" s="76">
        <f>+IF(ISNUMBER(DATA!R748),DATA!R748,"n/a")</f>
        <v>140985.01999999999</v>
      </c>
      <c r="H942" s="77">
        <f>+IF(ISNUMBER(DATA!S748),DATA!S748,"n/a")</f>
        <v>0.19338900590798799</v>
      </c>
      <c r="I942" s="76">
        <f>+IF(ISNUMBER(DATA!AB748),DATA!AB748,"n/a")</f>
        <v>274140.75</v>
      </c>
      <c r="J942" s="77">
        <f>+IF(ISNUMBER(DATA!AC748),DATA!AC748,"n/a")</f>
        <v>0.138448572177853</v>
      </c>
      <c r="K942" s="76">
        <f>+IF(ISNUMBER(DATA!AL748),DATA!AL748,"n/a")</f>
        <v>542324.98</v>
      </c>
      <c r="L942" s="77">
        <f>+IF(ISNUMBER(DATA!AM748),DATA!AM748,"n/a")</f>
        <v>7.2574657092534495E-2</v>
      </c>
      <c r="R942" s="66"/>
      <c r="S942" s="66"/>
      <c r="T942" s="66"/>
      <c r="U942" s="66"/>
      <c r="V942" s="66"/>
      <c r="W942" s="66"/>
      <c r="X942" s="66"/>
      <c r="Y942" s="66"/>
    </row>
    <row r="943" spans="1:25" x14ac:dyDescent="0.2">
      <c r="A943" s="75" t="s">
        <v>19</v>
      </c>
      <c r="B943" s="66" t="s">
        <v>27</v>
      </c>
      <c r="C943" s="66" t="s">
        <v>9</v>
      </c>
      <c r="D943" s="66" t="s">
        <v>289</v>
      </c>
      <c r="E943" s="76">
        <f>+IF(ISNUMBER(DATA!H749),DATA!H749,"n/a")</f>
        <v>31933.25</v>
      </c>
      <c r="F943" s="77">
        <f>+IF(ISNUMBER(DATA!I749),DATA!I749,"n/a")</f>
        <v>6.3026070283072999E-2</v>
      </c>
      <c r="G943" s="76">
        <f>+IF(ISNUMBER(DATA!R749),DATA!R749,"n/a")</f>
        <v>89448.84</v>
      </c>
      <c r="H943" s="77">
        <f>+IF(ISNUMBER(DATA!S749),DATA!S749,"n/a")</f>
        <v>1.3907086367301201E-2</v>
      </c>
      <c r="I943" s="76">
        <f>+IF(ISNUMBER(DATA!AB749),DATA!AB749,"n/a")</f>
        <v>168273.88</v>
      </c>
      <c r="J943" s="77">
        <f>+IF(ISNUMBER(DATA!AC749),DATA!AC749,"n/a")</f>
        <v>-1.8570616377332299E-2</v>
      </c>
      <c r="K943" s="76">
        <f>+IF(ISNUMBER(DATA!AL749),DATA!AL749,"n/a")</f>
        <v>335623.74</v>
      </c>
      <c r="L943" s="77">
        <f>+IF(ISNUMBER(DATA!AM749),DATA!AM749,"n/a")</f>
        <v>-3.4541356160577102E-2</v>
      </c>
      <c r="R943" s="66"/>
      <c r="S943" s="66"/>
      <c r="T943" s="66"/>
      <c r="U943" s="66"/>
      <c r="V943" s="66"/>
      <c r="W943" s="66"/>
      <c r="X943" s="66"/>
      <c r="Y943" s="66"/>
    </row>
    <row r="944" spans="1:25" x14ac:dyDescent="0.2">
      <c r="A944" s="75" t="s">
        <v>19</v>
      </c>
      <c r="B944" s="66" t="s">
        <v>27</v>
      </c>
      <c r="C944" s="66" t="s">
        <v>9</v>
      </c>
      <c r="D944" s="66" t="s">
        <v>290</v>
      </c>
      <c r="E944" s="76">
        <f>+IF(ISNUMBER(DATA!H750),DATA!H750,"n/a")</f>
        <v>43926.71</v>
      </c>
      <c r="F944" s="77">
        <f>+IF(ISNUMBER(DATA!I750),DATA!I750,"n/a")</f>
        <v>7.0424227271520007E-2</v>
      </c>
      <c r="G944" s="76">
        <f>+IF(ISNUMBER(DATA!R750),DATA!R750,"n/a")</f>
        <v>126856.81</v>
      </c>
      <c r="H944" s="77">
        <f>+IF(ISNUMBER(DATA!S750),DATA!S750,"n/a")</f>
        <v>3.27330723295228E-2</v>
      </c>
      <c r="I944" s="76">
        <f>+IF(ISNUMBER(DATA!AB750),DATA!AB750,"n/a")</f>
        <v>245075.48</v>
      </c>
      <c r="J944" s="77">
        <f>+IF(ISNUMBER(DATA!AC750),DATA!AC750,"n/a")</f>
        <v>1.8526020041992799E-2</v>
      </c>
      <c r="K944" s="76">
        <f>+IF(ISNUMBER(DATA!AL750),DATA!AL750,"n/a")</f>
        <v>496466.47</v>
      </c>
      <c r="L944" s="77">
        <f>+IF(ISNUMBER(DATA!AM750),DATA!AM750,"n/a")</f>
        <v>0.10505337979753</v>
      </c>
      <c r="R944" s="66"/>
      <c r="S944" s="66"/>
      <c r="T944" s="66"/>
      <c r="U944" s="66"/>
      <c r="V944" s="66"/>
      <c r="W944" s="66"/>
      <c r="X944" s="66"/>
      <c r="Y944" s="66"/>
    </row>
    <row r="945" spans="1:25" x14ac:dyDescent="0.2">
      <c r="A945" s="75" t="s">
        <v>19</v>
      </c>
      <c r="B945" s="66" t="s">
        <v>27</v>
      </c>
      <c r="C945" s="66" t="s">
        <v>9</v>
      </c>
      <c r="D945" s="66" t="s">
        <v>291</v>
      </c>
      <c r="E945" s="76">
        <f>+IF(ISNUMBER(DATA!H751),DATA!H751,"n/a")</f>
        <v>38405.81</v>
      </c>
      <c r="F945" s="77">
        <f>+IF(ISNUMBER(DATA!I751),DATA!I751,"n/a")</f>
        <v>0.58835654368002099</v>
      </c>
      <c r="G945" s="76">
        <f>+IF(ISNUMBER(DATA!R751),DATA!R751,"n/a")</f>
        <v>105301.28</v>
      </c>
      <c r="H945" s="77">
        <f>+IF(ISNUMBER(DATA!S751),DATA!S751,"n/a")</f>
        <v>0.22652685595252001</v>
      </c>
      <c r="I945" s="76">
        <f>+IF(ISNUMBER(DATA!AB751),DATA!AB751,"n/a")</f>
        <v>197104.96</v>
      </c>
      <c r="J945" s="77">
        <f>+IF(ISNUMBER(DATA!AC751),DATA!AC751,"n/a")</f>
        <v>0.31469085032211103</v>
      </c>
      <c r="K945" s="76">
        <f>+IF(ISNUMBER(DATA!AL751),DATA!AL751,"n/a")</f>
        <v>366097.98</v>
      </c>
      <c r="L945" s="77">
        <f>+IF(ISNUMBER(DATA!AM751),DATA!AM751,"n/a")</f>
        <v>0.298419753084668</v>
      </c>
      <c r="R945" s="66"/>
      <c r="S945" s="66"/>
      <c r="T945" s="66"/>
      <c r="U945" s="66"/>
      <c r="V945" s="66"/>
      <c r="W945" s="66"/>
      <c r="X945" s="66"/>
      <c r="Y945" s="66"/>
    </row>
    <row r="946" spans="1:25" x14ac:dyDescent="0.2">
      <c r="A946" s="75" t="s">
        <v>19</v>
      </c>
      <c r="B946" s="66" t="s">
        <v>27</v>
      </c>
      <c r="C946" s="66" t="s">
        <v>9</v>
      </c>
      <c r="D946" s="66" t="s">
        <v>292</v>
      </c>
      <c r="E946" s="76">
        <f>+IF(ISNUMBER(DATA!H752),DATA!H752,"n/a")</f>
        <v>135450.93</v>
      </c>
      <c r="F946" s="77">
        <f>+IF(ISNUMBER(DATA!I752),DATA!I752,"n/a")</f>
        <v>-0.16628450609020501</v>
      </c>
      <c r="G946" s="76">
        <f>+IF(ISNUMBER(DATA!R752),DATA!R752,"n/a")</f>
        <v>412360.22</v>
      </c>
      <c r="H946" s="77">
        <f>+IF(ISNUMBER(DATA!S752),DATA!S752,"n/a")</f>
        <v>-0.17320541349261301</v>
      </c>
      <c r="I946" s="76">
        <f>+IF(ISNUMBER(DATA!AB752),DATA!AB752,"n/a")</f>
        <v>780337.45</v>
      </c>
      <c r="J946" s="77">
        <f>+IF(ISNUMBER(DATA!AC752),DATA!AC752,"n/a")</f>
        <v>-0.14993763839607699</v>
      </c>
      <c r="K946" s="76">
        <f>+IF(ISNUMBER(DATA!AL752),DATA!AL752,"n/a")</f>
        <v>1568840.47</v>
      </c>
      <c r="L946" s="77">
        <f>+IF(ISNUMBER(DATA!AM752),DATA!AM752,"n/a")</f>
        <v>-9.7809302520435903E-2</v>
      </c>
      <c r="R946" s="66"/>
      <c r="S946" s="66"/>
      <c r="T946" s="66"/>
      <c r="U946" s="66"/>
      <c r="V946" s="66"/>
      <c r="W946" s="66"/>
      <c r="X946" s="66"/>
      <c r="Y946" s="66"/>
    </row>
    <row r="947" spans="1:25" x14ac:dyDescent="0.2">
      <c r="A947" s="75" t="s">
        <v>19</v>
      </c>
      <c r="B947" s="66" t="s">
        <v>27</v>
      </c>
      <c r="C947" s="66" t="s">
        <v>9</v>
      </c>
      <c r="D947" s="66" t="s">
        <v>293</v>
      </c>
      <c r="E947" s="76">
        <f>+IF(ISNUMBER(DATA!H753),DATA!H753,"n/a")</f>
        <v>13035.43</v>
      </c>
      <c r="F947" s="77">
        <f>+IF(ISNUMBER(DATA!I753),DATA!I753,"n/a")</f>
        <v>0.67782778988393999</v>
      </c>
      <c r="G947" s="76">
        <f>+IF(ISNUMBER(DATA!R753),DATA!R753,"n/a")</f>
        <v>34614.04</v>
      </c>
      <c r="H947" s="77">
        <f>+IF(ISNUMBER(DATA!S753),DATA!S753,"n/a")</f>
        <v>0.56429821326565299</v>
      </c>
      <c r="I947" s="76">
        <f>+IF(ISNUMBER(DATA!AB753),DATA!AB753,"n/a")</f>
        <v>61921.73</v>
      </c>
      <c r="J947" s="77">
        <f>+IF(ISNUMBER(DATA!AC753),DATA!AC753,"n/a")</f>
        <v>0.16125612446097401</v>
      </c>
      <c r="K947" s="76">
        <f>+IF(ISNUMBER(DATA!AL753),DATA!AL753,"n/a")</f>
        <v>117452.59</v>
      </c>
      <c r="L947" s="77">
        <f>+IF(ISNUMBER(DATA!AM753),DATA!AM753,"n/a")</f>
        <v>-8.4604668218401E-2</v>
      </c>
      <c r="R947" s="66"/>
      <c r="S947" s="66"/>
      <c r="T947" s="66"/>
      <c r="U947" s="66"/>
      <c r="V947" s="66"/>
      <c r="W947" s="66"/>
      <c r="X947" s="66"/>
      <c r="Y947" s="66"/>
    </row>
    <row r="948" spans="1:25" x14ac:dyDescent="0.2">
      <c r="A948" s="75" t="s">
        <v>19</v>
      </c>
      <c r="B948" s="66" t="s">
        <v>27</v>
      </c>
      <c r="C948" s="66" t="s">
        <v>9</v>
      </c>
      <c r="D948" s="66" t="s">
        <v>294</v>
      </c>
      <c r="E948" s="76">
        <f>+IF(ISNUMBER(DATA!H754),DATA!H754,"n/a")</f>
        <v>126780.5</v>
      </c>
      <c r="F948" s="77">
        <f>+IF(ISNUMBER(DATA!I754),DATA!I754,"n/a")</f>
        <v>7.4741727729948096E-2</v>
      </c>
      <c r="G948" s="76">
        <f>+IF(ISNUMBER(DATA!R754),DATA!R754,"n/a")</f>
        <v>385386.16</v>
      </c>
      <c r="H948" s="77">
        <f>+IF(ISNUMBER(DATA!S754),DATA!S754,"n/a")</f>
        <v>7.4560443267918705E-2</v>
      </c>
      <c r="I948" s="76">
        <f>+IF(ISNUMBER(DATA!AB754),DATA!AB754,"n/a")</f>
        <v>748270.01</v>
      </c>
      <c r="J948" s="77">
        <f>+IF(ISNUMBER(DATA!AC754),DATA!AC754,"n/a")</f>
        <v>6.8112249835744307E-2</v>
      </c>
      <c r="K948" s="76">
        <f>+IF(ISNUMBER(DATA!AL754),DATA!AL754,"n/a")</f>
        <v>1473751.93</v>
      </c>
      <c r="L948" s="77">
        <f>+IF(ISNUMBER(DATA!AM754),DATA!AM754,"n/a")</f>
        <v>0.14746102575383499</v>
      </c>
      <c r="R948" s="66"/>
      <c r="S948" s="66"/>
      <c r="T948" s="66"/>
      <c r="U948" s="66"/>
      <c r="V948" s="66"/>
      <c r="W948" s="66"/>
      <c r="X948" s="66"/>
      <c r="Y948" s="66"/>
    </row>
    <row r="949" spans="1:25" x14ac:dyDescent="0.2">
      <c r="A949" s="75" t="s">
        <v>19</v>
      </c>
      <c r="B949" s="66" t="s">
        <v>27</v>
      </c>
      <c r="C949" s="66" t="s">
        <v>9</v>
      </c>
      <c r="D949" s="66" t="s">
        <v>295</v>
      </c>
      <c r="E949" s="76">
        <f>+IF(ISNUMBER(DATA!H755),DATA!H755,"n/a")</f>
        <v>54757.9</v>
      </c>
      <c r="F949" s="77">
        <f>+IF(ISNUMBER(DATA!I755),DATA!I755,"n/a")</f>
        <v>0.102266516766628</v>
      </c>
      <c r="G949" s="76">
        <f>+IF(ISNUMBER(DATA!R755),DATA!R755,"n/a")</f>
        <v>185206.17</v>
      </c>
      <c r="H949" s="77">
        <f>+IF(ISNUMBER(DATA!S755),DATA!S755,"n/a")</f>
        <v>0.134872950855082</v>
      </c>
      <c r="I949" s="76">
        <f>+IF(ISNUMBER(DATA!AB755),DATA!AB755,"n/a")</f>
        <v>369895.31</v>
      </c>
      <c r="J949" s="77">
        <f>+IF(ISNUMBER(DATA!AC755),DATA!AC755,"n/a")</f>
        <v>0.26079566997942999</v>
      </c>
      <c r="K949" s="76">
        <f>+IF(ISNUMBER(DATA!AL755),DATA!AL755,"n/a")</f>
        <v>672002.65</v>
      </c>
      <c r="L949" s="77">
        <f>+IF(ISNUMBER(DATA!AM755),DATA!AM755,"n/a")</f>
        <v>0.33602317609350202</v>
      </c>
      <c r="R949" s="66"/>
      <c r="S949" s="66"/>
      <c r="T949" s="66"/>
      <c r="U949" s="66"/>
      <c r="V949" s="66"/>
      <c r="W949" s="66"/>
      <c r="X949" s="66"/>
      <c r="Y949" s="66"/>
    </row>
    <row r="950" spans="1:25" x14ac:dyDescent="0.2">
      <c r="A950" s="75" t="s">
        <v>19</v>
      </c>
      <c r="B950" s="66" t="s">
        <v>27</v>
      </c>
      <c r="C950" s="66" t="s">
        <v>9</v>
      </c>
      <c r="D950" s="66" t="s">
        <v>296</v>
      </c>
      <c r="E950" s="76">
        <f>+IF(ISNUMBER(DATA!H756),DATA!H756,"n/a")</f>
        <v>59520.88</v>
      </c>
      <c r="F950" s="77">
        <f>+IF(ISNUMBER(DATA!I756),DATA!I756,"n/a")</f>
        <v>-1.7620997776641199E-2</v>
      </c>
      <c r="G950" s="76">
        <f>+IF(ISNUMBER(DATA!R756),DATA!R756,"n/a")</f>
        <v>203064.2</v>
      </c>
      <c r="H950" s="77">
        <f>+IF(ISNUMBER(DATA!S756),DATA!S756,"n/a")</f>
        <v>1.9755303963756E-2</v>
      </c>
      <c r="I950" s="76">
        <f>+IF(ISNUMBER(DATA!AB756),DATA!AB756,"n/a")</f>
        <v>405574.91</v>
      </c>
      <c r="J950" s="77">
        <f>+IF(ISNUMBER(DATA!AC756),DATA!AC756,"n/a")</f>
        <v>-1.11744202889133E-2</v>
      </c>
      <c r="K950" s="76">
        <f>+IF(ISNUMBER(DATA!AL756),DATA!AL756,"n/a")</f>
        <v>766993.66</v>
      </c>
      <c r="L950" s="77">
        <f>+IF(ISNUMBER(DATA!AM756),DATA!AM756,"n/a")</f>
        <v>4.4547855688270098E-2</v>
      </c>
      <c r="R950" s="66"/>
      <c r="S950" s="66"/>
      <c r="T950" s="66"/>
      <c r="U950" s="66"/>
      <c r="V950" s="66"/>
      <c r="W950" s="66"/>
      <c r="X950" s="66"/>
      <c r="Y950" s="66"/>
    </row>
    <row r="951" spans="1:25" x14ac:dyDescent="0.2">
      <c r="A951" s="75" t="s">
        <v>19</v>
      </c>
      <c r="B951" s="66" t="s">
        <v>27</v>
      </c>
      <c r="C951" s="66" t="s">
        <v>9</v>
      </c>
      <c r="D951" s="66" t="s">
        <v>297</v>
      </c>
      <c r="E951" s="76">
        <f>+IF(ISNUMBER(DATA!H757),DATA!H757,"n/a")</f>
        <v>25819.97</v>
      </c>
      <c r="F951" s="77">
        <f>+IF(ISNUMBER(DATA!I757),DATA!I757,"n/a")</f>
        <v>0.29767895124098898</v>
      </c>
      <c r="G951" s="76">
        <f>+IF(ISNUMBER(DATA!R757),DATA!R757,"n/a")</f>
        <v>71924.61</v>
      </c>
      <c r="H951" s="77">
        <f>+IF(ISNUMBER(DATA!S757),DATA!S757,"n/a")</f>
        <v>0.29912798552699499</v>
      </c>
      <c r="I951" s="76">
        <f>+IF(ISNUMBER(DATA!AB757),DATA!AB757,"n/a")</f>
        <v>135607.72</v>
      </c>
      <c r="J951" s="77">
        <f>+IF(ISNUMBER(DATA!AC757),DATA!AC757,"n/a")</f>
        <v>0.11774501352139</v>
      </c>
      <c r="K951" s="76">
        <f>+IF(ISNUMBER(DATA!AL757),DATA!AL757,"n/a")</f>
        <v>262384.7</v>
      </c>
      <c r="L951" s="77">
        <f>+IF(ISNUMBER(DATA!AM757),DATA!AM757,"n/a")</f>
        <v>3.8202791243863702E-4</v>
      </c>
      <c r="R951" s="66"/>
      <c r="S951" s="66"/>
      <c r="T951" s="66"/>
      <c r="U951" s="66"/>
      <c r="V951" s="66"/>
      <c r="W951" s="66"/>
      <c r="X951" s="66"/>
      <c r="Y951" s="66"/>
    </row>
    <row r="952" spans="1:25" x14ac:dyDescent="0.2">
      <c r="A952" s="75" t="s">
        <v>19</v>
      </c>
      <c r="B952" s="66" t="s">
        <v>27</v>
      </c>
      <c r="C952" s="66" t="s">
        <v>9</v>
      </c>
      <c r="D952" s="66" t="s">
        <v>298</v>
      </c>
      <c r="E952" s="76">
        <f>+IF(ISNUMBER(DATA!H758),DATA!H758,"n/a")</f>
        <v>46796.69</v>
      </c>
      <c r="F952" s="77">
        <f>+IF(ISNUMBER(DATA!I758),DATA!I758,"n/a")</f>
        <v>0.20301118545343499</v>
      </c>
      <c r="G952" s="76">
        <f>+IF(ISNUMBER(DATA!R758),DATA!R758,"n/a")</f>
        <v>131810.98000000001</v>
      </c>
      <c r="H952" s="77">
        <f>+IF(ISNUMBER(DATA!S758),DATA!S758,"n/a")</f>
        <v>0.17417392432179701</v>
      </c>
      <c r="I952" s="76">
        <f>+IF(ISNUMBER(DATA!AB758),DATA!AB758,"n/a")</f>
        <v>243810.2</v>
      </c>
      <c r="J952" s="77">
        <f>+IF(ISNUMBER(DATA!AC758),DATA!AC758,"n/a")</f>
        <v>0.152177086462642</v>
      </c>
      <c r="K952" s="76">
        <f>+IF(ISNUMBER(DATA!AL758),DATA!AL758,"n/a")</f>
        <v>485181.19</v>
      </c>
      <c r="L952" s="77">
        <f>+IF(ISNUMBER(DATA!AM758),DATA!AM758,"n/a")</f>
        <v>0.230895180138041</v>
      </c>
      <c r="R952" s="66"/>
      <c r="S952" s="66"/>
      <c r="T952" s="66"/>
      <c r="U952" s="66"/>
      <c r="V952" s="66"/>
      <c r="W952" s="66"/>
      <c r="X952" s="66"/>
      <c r="Y952" s="66"/>
    </row>
    <row r="953" spans="1:25" x14ac:dyDescent="0.2">
      <c r="A953" s="75" t="s">
        <v>19</v>
      </c>
      <c r="B953" s="66" t="s">
        <v>27</v>
      </c>
      <c r="C953" s="66" t="s">
        <v>9</v>
      </c>
      <c r="D953" s="66" t="s">
        <v>299</v>
      </c>
      <c r="E953" s="76">
        <f>+IF(ISNUMBER(DATA!H759),DATA!H759,"n/a")</f>
        <v>281088.82</v>
      </c>
      <c r="F953" s="77">
        <f>+IF(ISNUMBER(DATA!I759),DATA!I759,"n/a")</f>
        <v>0.52962968646622799</v>
      </c>
      <c r="G953" s="76">
        <f>+IF(ISNUMBER(DATA!R759),DATA!R759,"n/a")</f>
        <v>846701.04</v>
      </c>
      <c r="H953" s="77">
        <f>+IF(ISNUMBER(DATA!S759),DATA!S759,"n/a")</f>
        <v>0.20058846487023199</v>
      </c>
      <c r="I953" s="76">
        <f>+IF(ISNUMBER(DATA!AB759),DATA!AB759,"n/a")</f>
        <v>1563170.37</v>
      </c>
      <c r="J953" s="77">
        <f>+IF(ISNUMBER(DATA!AC759),DATA!AC759,"n/a")</f>
        <v>0.120964823934659</v>
      </c>
      <c r="K953" s="76">
        <f>+IF(ISNUMBER(DATA!AL759),DATA!AL759,"n/a")</f>
        <v>3122791.75</v>
      </c>
      <c r="L953" s="77">
        <f>+IF(ISNUMBER(DATA!AM759),DATA!AM759,"n/a")</f>
        <v>0.13298675002454499</v>
      </c>
      <c r="R953" s="66"/>
      <c r="S953" s="66"/>
      <c r="T953" s="66"/>
      <c r="U953" s="66"/>
      <c r="V953" s="66"/>
      <c r="W953" s="66"/>
      <c r="X953" s="66"/>
      <c r="Y953" s="66"/>
    </row>
    <row r="954" spans="1:25" x14ac:dyDescent="0.2">
      <c r="A954" s="75" t="s">
        <v>19</v>
      </c>
      <c r="B954" s="66" t="s">
        <v>27</v>
      </c>
      <c r="C954" s="66" t="s">
        <v>9</v>
      </c>
      <c r="D954" s="66" t="s">
        <v>300</v>
      </c>
      <c r="E954" s="76">
        <f>+IF(ISNUMBER(DATA!H760),DATA!H760,"n/a")</f>
        <v>94182.49</v>
      </c>
      <c r="F954" s="77">
        <f>+IF(ISNUMBER(DATA!I760),DATA!I760,"n/a")</f>
        <v>-0.108691607500042</v>
      </c>
      <c r="G954" s="76">
        <f>+IF(ISNUMBER(DATA!R760),DATA!R760,"n/a")</f>
        <v>281311.69</v>
      </c>
      <c r="H954" s="77">
        <f>+IF(ISNUMBER(DATA!S760),DATA!S760,"n/a")</f>
        <v>-4.8750958437419403E-2</v>
      </c>
      <c r="I954" s="76">
        <f>+IF(ISNUMBER(DATA!AB760),DATA!AB760,"n/a")</f>
        <v>510362.36</v>
      </c>
      <c r="J954" s="77">
        <f>+IF(ISNUMBER(DATA!AC760),DATA!AC760,"n/a")</f>
        <v>-4.7859360396009298E-2</v>
      </c>
      <c r="K954" s="76">
        <f>+IF(ISNUMBER(DATA!AL760),DATA!AL760,"n/a")</f>
        <v>1035577.92</v>
      </c>
      <c r="L954" s="77">
        <f>+IF(ISNUMBER(DATA!AM760),DATA!AM760,"n/a")</f>
        <v>1.26657399084695E-2</v>
      </c>
      <c r="R954" s="66"/>
      <c r="S954" s="66"/>
      <c r="T954" s="66"/>
      <c r="U954" s="66"/>
      <c r="V954" s="66"/>
      <c r="W954" s="66"/>
      <c r="X954" s="66"/>
      <c r="Y954" s="66"/>
    </row>
    <row r="955" spans="1:25" x14ac:dyDescent="0.2">
      <c r="A955" s="75" t="s">
        <v>19</v>
      </c>
      <c r="B955" s="66" t="s">
        <v>27</v>
      </c>
      <c r="C955" s="66" t="s">
        <v>9</v>
      </c>
      <c r="D955" s="66" t="s">
        <v>301</v>
      </c>
      <c r="E955" s="76">
        <f>+IF(ISNUMBER(DATA!H761),DATA!H761,"n/a")</f>
        <v>10196.69</v>
      </c>
      <c r="F955" s="77">
        <f>+IF(ISNUMBER(DATA!I761),DATA!I761,"n/a")</f>
        <v>0.40459175099248701</v>
      </c>
      <c r="G955" s="76">
        <f>+IF(ISNUMBER(DATA!R761),DATA!R761,"n/a")</f>
        <v>29095.48</v>
      </c>
      <c r="H955" s="77">
        <f>+IF(ISNUMBER(DATA!S761),DATA!S761,"n/a")</f>
        <v>0.324816762127486</v>
      </c>
      <c r="I955" s="76">
        <f>+IF(ISNUMBER(DATA!AB761),DATA!AB761,"n/a")</f>
        <v>51071.839999999997</v>
      </c>
      <c r="J955" s="77">
        <f>+IF(ISNUMBER(DATA!AC761),DATA!AC761,"n/a")</f>
        <v>5.1629070617426401E-2</v>
      </c>
      <c r="K955" s="76">
        <f>+IF(ISNUMBER(DATA!AL761),DATA!AL761,"n/a")</f>
        <v>96757.71</v>
      </c>
      <c r="L955" s="77">
        <f>+IF(ISNUMBER(DATA!AM761),DATA!AM761,"n/a")</f>
        <v>-0.10666230020144001</v>
      </c>
      <c r="R955" s="66"/>
      <c r="S955" s="66"/>
      <c r="T955" s="66"/>
      <c r="U955" s="66"/>
      <c r="V955" s="66"/>
      <c r="W955" s="66"/>
      <c r="X955" s="66"/>
      <c r="Y955" s="66"/>
    </row>
    <row r="956" spans="1:25" x14ac:dyDescent="0.2">
      <c r="A956" s="75" t="s">
        <v>19</v>
      </c>
      <c r="B956" s="66" t="s">
        <v>27</v>
      </c>
      <c r="C956" s="66" t="s">
        <v>9</v>
      </c>
      <c r="D956" s="66" t="s">
        <v>302</v>
      </c>
      <c r="E956" s="76">
        <f>+IF(ISNUMBER(DATA!H762),DATA!H762,"n/a")</f>
        <v>81383.429999999993</v>
      </c>
      <c r="F956" s="77">
        <f>+IF(ISNUMBER(DATA!I762),DATA!I762,"n/a")</f>
        <v>9.0451687643376896E-2</v>
      </c>
      <c r="G956" s="76">
        <f>+IF(ISNUMBER(DATA!R762),DATA!R762,"n/a")</f>
        <v>242181.19</v>
      </c>
      <c r="H956" s="77">
        <f>+IF(ISNUMBER(DATA!S762),DATA!S762,"n/a")</f>
        <v>6.2798962852335202E-2</v>
      </c>
      <c r="I956" s="76">
        <f>+IF(ISNUMBER(DATA!AB762),DATA!AB762,"n/a")</f>
        <v>466874.72</v>
      </c>
      <c r="J956" s="77">
        <f>+IF(ISNUMBER(DATA!AC762),DATA!AC762,"n/a")</f>
        <v>5.8938961916437903E-2</v>
      </c>
      <c r="K956" s="76">
        <f>+IF(ISNUMBER(DATA!AL762),DATA!AL762,"n/a")</f>
        <v>928593.25</v>
      </c>
      <c r="L956" s="77">
        <f>+IF(ISNUMBER(DATA!AM762),DATA!AM762,"n/a")</f>
        <v>0.149193717055114</v>
      </c>
      <c r="R956" s="66"/>
      <c r="S956" s="66"/>
      <c r="T956" s="66"/>
      <c r="U956" s="66"/>
      <c r="V956" s="66"/>
      <c r="W956" s="66"/>
      <c r="X956" s="66"/>
      <c r="Y956" s="66"/>
    </row>
    <row r="957" spans="1:25" x14ac:dyDescent="0.2">
      <c r="A957" s="75" t="s">
        <v>19</v>
      </c>
      <c r="B957" s="66" t="s">
        <v>27</v>
      </c>
      <c r="C957" s="66" t="s">
        <v>9</v>
      </c>
      <c r="D957" s="66" t="s">
        <v>303</v>
      </c>
      <c r="E957" s="76">
        <f>+IF(ISNUMBER(DATA!H763),DATA!H763,"n/a")</f>
        <v>24169.58</v>
      </c>
      <c r="F957" s="77">
        <f>+IF(ISNUMBER(DATA!I763),DATA!I763,"n/a")</f>
        <v>0.17058539488933999</v>
      </c>
      <c r="G957" s="76">
        <f>+IF(ISNUMBER(DATA!R763),DATA!R763,"n/a")</f>
        <v>65965.97</v>
      </c>
      <c r="H957" s="77">
        <f>+IF(ISNUMBER(DATA!S763),DATA!S763,"n/a")</f>
        <v>7.5131107348384005E-2</v>
      </c>
      <c r="I957" s="76">
        <f>+IF(ISNUMBER(DATA!AB763),DATA!AB763,"n/a")</f>
        <v>120122.68</v>
      </c>
      <c r="J957" s="77">
        <f>+IF(ISNUMBER(DATA!AC763),DATA!AC763,"n/a")</f>
        <v>4.0803580866693202E-2</v>
      </c>
      <c r="K957" s="76">
        <f>+IF(ISNUMBER(DATA!AL763),DATA!AL763,"n/a")</f>
        <v>244549.13</v>
      </c>
      <c r="L957" s="77">
        <f>+IF(ISNUMBER(DATA!AM763),DATA!AM763,"n/a")</f>
        <v>4.8724501173306199E-2</v>
      </c>
      <c r="R957" s="66"/>
      <c r="S957" s="66"/>
      <c r="T957" s="66"/>
      <c r="U957" s="66"/>
      <c r="V957" s="66"/>
      <c r="W957" s="66"/>
      <c r="X957" s="66"/>
      <c r="Y957" s="66"/>
    </row>
    <row r="958" spans="1:25" x14ac:dyDescent="0.2">
      <c r="A958" s="75" t="s">
        <v>19</v>
      </c>
      <c r="B958" s="66" t="s">
        <v>27</v>
      </c>
      <c r="C958" s="66" t="s">
        <v>9</v>
      </c>
      <c r="D958" s="66" t="s">
        <v>304</v>
      </c>
      <c r="E958" s="76">
        <f>+IF(ISNUMBER(DATA!H764),DATA!H764,"n/a")</f>
        <v>117762.69</v>
      </c>
      <c r="F958" s="77">
        <f>+IF(ISNUMBER(DATA!I764),DATA!I764,"n/a")</f>
        <v>0.37573910993488502</v>
      </c>
      <c r="G958" s="76">
        <f>+IF(ISNUMBER(DATA!R764),DATA!R764,"n/a")</f>
        <v>349306.73</v>
      </c>
      <c r="H958" s="77">
        <f>+IF(ISNUMBER(DATA!S764),DATA!S764,"n/a")</f>
        <v>9.1538982815263806E-2</v>
      </c>
      <c r="I958" s="76">
        <f>+IF(ISNUMBER(DATA!AB764),DATA!AB764,"n/a")</f>
        <v>657466.71</v>
      </c>
      <c r="J958" s="77">
        <f>+IF(ISNUMBER(DATA!AC764),DATA!AC764,"n/a")</f>
        <v>2.3952146447864701E-2</v>
      </c>
      <c r="K958" s="76">
        <f>+IF(ISNUMBER(DATA!AL764),DATA!AL764,"n/a")</f>
        <v>1299331.31</v>
      </c>
      <c r="L958" s="77">
        <f>+IF(ISNUMBER(DATA!AM764),DATA!AM764,"n/a")</f>
        <v>6.9092095930096006E-2</v>
      </c>
      <c r="R958" s="66"/>
      <c r="S958" s="66"/>
      <c r="T958" s="66"/>
      <c r="U958" s="66"/>
      <c r="V958" s="66"/>
      <c r="W958" s="66"/>
      <c r="X958" s="66"/>
      <c r="Y958" s="66"/>
    </row>
    <row r="959" spans="1:25" x14ac:dyDescent="0.2">
      <c r="A959" s="75" t="s">
        <v>19</v>
      </c>
      <c r="B959" s="66" t="s">
        <v>27</v>
      </c>
      <c r="C959" s="66" t="s">
        <v>9</v>
      </c>
      <c r="D959" s="66" t="s">
        <v>305</v>
      </c>
      <c r="E959" s="76">
        <f>+IF(ISNUMBER(DATA!H765),DATA!H765,"n/a")</f>
        <v>48261.54</v>
      </c>
      <c r="F959" s="77">
        <f>+IF(ISNUMBER(DATA!I765),DATA!I765,"n/a")</f>
        <v>-9.36449372501547E-2</v>
      </c>
      <c r="G959" s="76">
        <f>+IF(ISNUMBER(DATA!R765),DATA!R765,"n/a")</f>
        <v>145339</v>
      </c>
      <c r="H959" s="77">
        <f>+IF(ISNUMBER(DATA!S765),DATA!S765,"n/a")</f>
        <v>-0.12532025120224199</v>
      </c>
      <c r="I959" s="76">
        <f>+IF(ISNUMBER(DATA!AB765),DATA!AB765,"n/a")</f>
        <v>273385.14</v>
      </c>
      <c r="J959" s="77">
        <f>+IF(ISNUMBER(DATA!AC765),DATA!AC765,"n/a")</f>
        <v>-9.4088376714300703E-2</v>
      </c>
      <c r="K959" s="76">
        <f>+IF(ISNUMBER(DATA!AL765),DATA!AL765,"n/a")</f>
        <v>575940.71</v>
      </c>
      <c r="L959" s="77">
        <f>+IF(ISNUMBER(DATA!AM765),DATA!AM765,"n/a")</f>
        <v>3.2388445308521398E-2</v>
      </c>
      <c r="R959" s="66"/>
      <c r="S959" s="66"/>
      <c r="T959" s="66"/>
      <c r="U959" s="66"/>
      <c r="V959" s="66"/>
      <c r="W959" s="66"/>
      <c r="X959" s="66"/>
      <c r="Y959" s="66"/>
    </row>
    <row r="960" spans="1:25" x14ac:dyDescent="0.2">
      <c r="A960" s="75" t="s">
        <v>19</v>
      </c>
      <c r="B960" s="66" t="s">
        <v>27</v>
      </c>
      <c r="C960" s="66" t="s">
        <v>9</v>
      </c>
      <c r="D960" s="66" t="s">
        <v>306</v>
      </c>
      <c r="E960" s="76">
        <f>+IF(ISNUMBER(DATA!H766),DATA!H766,"n/a")</f>
        <v>59763.08</v>
      </c>
      <c r="F960" s="77">
        <f>+IF(ISNUMBER(DATA!I766),DATA!I766,"n/a")</f>
        <v>9.0361815074241403E-2</v>
      </c>
      <c r="G960" s="76">
        <f>+IF(ISNUMBER(DATA!R766),DATA!R766,"n/a")</f>
        <v>174053.96</v>
      </c>
      <c r="H960" s="77">
        <f>+IF(ISNUMBER(DATA!S766),DATA!S766,"n/a")</f>
        <v>0.151146341729577</v>
      </c>
      <c r="I960" s="76">
        <f>+IF(ISNUMBER(DATA!AB766),DATA!AB766,"n/a")</f>
        <v>307866.90999999997</v>
      </c>
      <c r="J960" s="77">
        <f>+IF(ISNUMBER(DATA!AC766),DATA!AC766,"n/a")</f>
        <v>0.12638926365043099</v>
      </c>
      <c r="K960" s="76">
        <f>+IF(ISNUMBER(DATA!AL766),DATA!AL766,"n/a")</f>
        <v>612367.73</v>
      </c>
      <c r="L960" s="77">
        <f>+IF(ISNUMBER(DATA!AM766),DATA!AM766,"n/a")</f>
        <v>0.16010329782801999</v>
      </c>
      <c r="R960" s="66"/>
      <c r="S960" s="66"/>
      <c r="T960" s="66"/>
      <c r="U960" s="66"/>
      <c r="V960" s="66"/>
      <c r="W960" s="66"/>
      <c r="X960" s="66"/>
      <c r="Y960" s="66"/>
    </row>
    <row r="961" spans="1:25" x14ac:dyDescent="0.2">
      <c r="A961" s="75" t="s">
        <v>19</v>
      </c>
      <c r="B961" s="66" t="s">
        <v>27</v>
      </c>
      <c r="C961" s="66" t="s">
        <v>9</v>
      </c>
      <c r="D961" s="66" t="s">
        <v>307</v>
      </c>
      <c r="E961" s="76">
        <f>+IF(ISNUMBER(DATA!H767),DATA!H767,"n/a")</f>
        <v>76743.350000000006</v>
      </c>
      <c r="F961" s="77">
        <f>+IF(ISNUMBER(DATA!I767),DATA!I767,"n/a")</f>
        <v>0.150042184355374</v>
      </c>
      <c r="G961" s="76">
        <f>+IF(ISNUMBER(DATA!R767),DATA!R767,"n/a")</f>
        <v>233790.09</v>
      </c>
      <c r="H961" s="77">
        <f>+IF(ISNUMBER(DATA!S767),DATA!S767,"n/a")</f>
        <v>-2.8177318351554199E-2</v>
      </c>
      <c r="I961" s="76">
        <f>+IF(ISNUMBER(DATA!AB767),DATA!AB767,"n/a")</f>
        <v>440228.4</v>
      </c>
      <c r="J961" s="77">
        <f>+IF(ISNUMBER(DATA!AC767),DATA!AC767,"n/a")</f>
        <v>-3.3200905921473199E-2</v>
      </c>
      <c r="K961" s="76">
        <f>+IF(ISNUMBER(DATA!AL767),DATA!AL767,"n/a")</f>
        <v>857515.07</v>
      </c>
      <c r="L961" s="77">
        <f>+IF(ISNUMBER(DATA!AM767),DATA!AM767,"n/a")</f>
        <v>-2.2925246139036001E-2</v>
      </c>
      <c r="R961" s="66"/>
      <c r="S961" s="66"/>
      <c r="T961" s="66"/>
      <c r="U961" s="66"/>
      <c r="V961" s="66"/>
      <c r="W961" s="66"/>
      <c r="X961" s="66"/>
      <c r="Y961" s="66"/>
    </row>
    <row r="962" spans="1:25" x14ac:dyDescent="0.2">
      <c r="A962" s="75" t="s">
        <v>19</v>
      </c>
      <c r="B962" s="66" t="s">
        <v>27</v>
      </c>
      <c r="C962" s="66" t="s">
        <v>9</v>
      </c>
      <c r="D962" s="66" t="s">
        <v>308</v>
      </c>
      <c r="E962" s="76">
        <f>+IF(ISNUMBER(DATA!H768),DATA!H768,"n/a")</f>
        <v>50853.99</v>
      </c>
      <c r="F962" s="77">
        <f>+IF(ISNUMBER(DATA!I768),DATA!I768,"n/a")</f>
        <v>2.8944351528605999E-2</v>
      </c>
      <c r="G962" s="76">
        <f>+IF(ISNUMBER(DATA!R768),DATA!R768,"n/a")</f>
        <v>146349.82999999999</v>
      </c>
      <c r="H962" s="77">
        <f>+IF(ISNUMBER(DATA!S768),DATA!S768,"n/a")</f>
        <v>0.100806873194874</v>
      </c>
      <c r="I962" s="76">
        <f>+IF(ISNUMBER(DATA!AB768),DATA!AB768,"n/a")</f>
        <v>270100.3</v>
      </c>
      <c r="J962" s="77">
        <f>+IF(ISNUMBER(DATA!AC768),DATA!AC768,"n/a")</f>
        <v>8.2310569013430604E-2</v>
      </c>
      <c r="K962" s="76">
        <f>+IF(ISNUMBER(DATA!AL768),DATA!AL768,"n/a")</f>
        <v>518216.84</v>
      </c>
      <c r="L962" s="77">
        <f>+IF(ISNUMBER(DATA!AM768),DATA!AM768,"n/a")</f>
        <v>8.5458954709764806E-2</v>
      </c>
      <c r="R962" s="66"/>
      <c r="S962" s="66"/>
      <c r="T962" s="66"/>
      <c r="U962" s="66"/>
      <c r="V962" s="66"/>
      <c r="W962" s="66"/>
      <c r="X962" s="66"/>
      <c r="Y962" s="66"/>
    </row>
    <row r="963" spans="1:25" x14ac:dyDescent="0.2">
      <c r="A963" s="75" t="s">
        <v>19</v>
      </c>
      <c r="B963" s="66" t="s">
        <v>27</v>
      </c>
      <c r="C963" s="66" t="s">
        <v>9</v>
      </c>
      <c r="D963" s="66" t="s">
        <v>309</v>
      </c>
      <c r="E963" s="76">
        <f>+IF(ISNUMBER(DATA!H769),DATA!H769,"n/a")</f>
        <v>45723.8</v>
      </c>
      <c r="F963" s="77">
        <f>+IF(ISNUMBER(DATA!I769),DATA!I769,"n/a")</f>
        <v>0.127847349717334</v>
      </c>
      <c r="G963" s="76">
        <f>+IF(ISNUMBER(DATA!R769),DATA!R769,"n/a")</f>
        <v>131284.99</v>
      </c>
      <c r="H963" s="77">
        <f>+IF(ISNUMBER(DATA!S769),DATA!S769,"n/a")</f>
        <v>4.0784468610458202E-2</v>
      </c>
      <c r="I963" s="76">
        <f>+IF(ISNUMBER(DATA!AB769),DATA!AB769,"n/a")</f>
        <v>243819.88</v>
      </c>
      <c r="J963" s="77">
        <f>+IF(ISNUMBER(DATA!AC769),DATA!AC769,"n/a")</f>
        <v>-8.4939278864614807E-3</v>
      </c>
      <c r="K963" s="76">
        <f>+IF(ISNUMBER(DATA!AL769),DATA!AL769,"n/a")</f>
        <v>482731.45</v>
      </c>
      <c r="L963" s="77">
        <f>+IF(ISNUMBER(DATA!AM769),DATA!AM769,"n/a")</f>
        <v>4.6464778240552299E-2</v>
      </c>
      <c r="R963" s="66"/>
      <c r="S963" s="66"/>
      <c r="T963" s="66"/>
      <c r="U963" s="66"/>
      <c r="V963" s="66"/>
      <c r="W963" s="66"/>
      <c r="X963" s="66"/>
      <c r="Y963" s="66"/>
    </row>
    <row r="964" spans="1:25" x14ac:dyDescent="0.2">
      <c r="A964" s="75" t="s">
        <v>19</v>
      </c>
      <c r="B964" s="66" t="s">
        <v>27</v>
      </c>
      <c r="C964" s="66" t="s">
        <v>9</v>
      </c>
      <c r="D964" s="66" t="s">
        <v>310</v>
      </c>
      <c r="E964" s="76">
        <f>+IF(ISNUMBER(DATA!H770),DATA!H770,"n/a")</f>
        <v>18431.59</v>
      </c>
      <c r="F964" s="77">
        <f>+IF(ISNUMBER(DATA!I770),DATA!I770,"n/a")</f>
        <v>-0.110231503294225</v>
      </c>
      <c r="G964" s="76">
        <f>+IF(ISNUMBER(DATA!R770),DATA!R770,"n/a")</f>
        <v>53609.78</v>
      </c>
      <c r="H964" s="77">
        <f>+IF(ISNUMBER(DATA!S770),DATA!S770,"n/a")</f>
        <v>-0.138460465442175</v>
      </c>
      <c r="I964" s="76">
        <f>+IF(ISNUMBER(DATA!AB770),DATA!AB770,"n/a")</f>
        <v>97547.16</v>
      </c>
      <c r="J964" s="77">
        <f>+IF(ISNUMBER(DATA!AC770),DATA!AC770,"n/a")</f>
        <v>-0.19518054634929699</v>
      </c>
      <c r="K964" s="76">
        <f>+IF(ISNUMBER(DATA!AL770),DATA!AL770,"n/a")</f>
        <v>208861.68</v>
      </c>
      <c r="L964" s="77">
        <f>+IF(ISNUMBER(DATA!AM770),DATA!AM770,"n/a")</f>
        <v>-0.11943622110902601</v>
      </c>
      <c r="R964" s="66"/>
      <c r="S964" s="66"/>
      <c r="T964" s="66"/>
      <c r="U964" s="66"/>
      <c r="V964" s="66"/>
      <c r="W964" s="66"/>
      <c r="X964" s="66"/>
      <c r="Y964" s="66"/>
    </row>
    <row r="965" spans="1:25" x14ac:dyDescent="0.2">
      <c r="A965" s="75" t="s">
        <v>19</v>
      </c>
      <c r="B965" s="66" t="s">
        <v>27</v>
      </c>
      <c r="C965" s="66" t="s">
        <v>9</v>
      </c>
      <c r="D965" s="66" t="s">
        <v>311</v>
      </c>
      <c r="E965" s="76">
        <f>+IF(ISNUMBER(DATA!H771),DATA!H771,"n/a")</f>
        <v>41410.47</v>
      </c>
      <c r="F965" s="77">
        <f>+IF(ISNUMBER(DATA!I771),DATA!I771,"n/a")</f>
        <v>-0.23682318586305201</v>
      </c>
      <c r="G965" s="76">
        <f>+IF(ISNUMBER(DATA!R771),DATA!R771,"n/a")</f>
        <v>122718.47</v>
      </c>
      <c r="H965" s="77">
        <f>+IF(ISNUMBER(DATA!S771),DATA!S771,"n/a")</f>
        <v>-0.30480086533883799</v>
      </c>
      <c r="I965" s="76">
        <f>+IF(ISNUMBER(DATA!AB771),DATA!AB771,"n/a")</f>
        <v>259520.38</v>
      </c>
      <c r="J965" s="77">
        <f>+IF(ISNUMBER(DATA!AC771),DATA!AC771,"n/a")</f>
        <v>-0.197753874884533</v>
      </c>
      <c r="K965" s="76">
        <f>+IF(ISNUMBER(DATA!AL771),DATA!AL771,"n/a")</f>
        <v>554204.66</v>
      </c>
      <c r="L965" s="77">
        <f>+IF(ISNUMBER(DATA!AM771),DATA!AM771,"n/a")</f>
        <v>-0.112475291204385</v>
      </c>
      <c r="R965" s="66"/>
      <c r="S965" s="66"/>
      <c r="T965" s="66"/>
      <c r="U965" s="66"/>
      <c r="V965" s="66"/>
      <c r="W965" s="66"/>
      <c r="X965" s="66"/>
      <c r="Y965" s="66"/>
    </row>
    <row r="966" spans="1:25" x14ac:dyDescent="0.2">
      <c r="A966" s="75" t="s">
        <v>19</v>
      </c>
      <c r="B966" s="66" t="s">
        <v>27</v>
      </c>
      <c r="C966" s="66" t="s">
        <v>9</v>
      </c>
      <c r="D966" s="66" t="s">
        <v>312</v>
      </c>
      <c r="E966" s="76">
        <f>+IF(ISNUMBER(DATA!H772),DATA!H772,"n/a")</f>
        <v>17212.060000000001</v>
      </c>
      <c r="F966" s="77">
        <f>+IF(ISNUMBER(DATA!I772),DATA!I772,"n/a")</f>
        <v>0.32717145064608</v>
      </c>
      <c r="G966" s="76">
        <f>+IF(ISNUMBER(DATA!R772),DATA!R772,"n/a")</f>
        <v>51781.38</v>
      </c>
      <c r="H966" s="77">
        <f>+IF(ISNUMBER(DATA!S772),DATA!S772,"n/a")</f>
        <v>0.21270936126721701</v>
      </c>
      <c r="I966" s="76">
        <f>+IF(ISNUMBER(DATA!AB772),DATA!AB772,"n/a")</f>
        <v>90500.76</v>
      </c>
      <c r="J966" s="77">
        <f>+IF(ISNUMBER(DATA!AC772),DATA!AC772,"n/a")</f>
        <v>0.14306435423532099</v>
      </c>
      <c r="K966" s="76">
        <f>+IF(ISNUMBER(DATA!AL772),DATA!AL772,"n/a")</f>
        <v>169899.33</v>
      </c>
      <c r="L966" s="77">
        <f>+IF(ISNUMBER(DATA!AM772),DATA!AM772,"n/a")</f>
        <v>9.5985625566097604E-2</v>
      </c>
      <c r="R966" s="66"/>
      <c r="S966" s="66"/>
      <c r="T966" s="66"/>
      <c r="U966" s="66"/>
      <c r="V966" s="66"/>
      <c r="W966" s="66"/>
      <c r="X966" s="66"/>
      <c r="Y966" s="66"/>
    </row>
    <row r="967" spans="1:25" x14ac:dyDescent="0.2">
      <c r="A967" s="75" t="s">
        <v>19</v>
      </c>
      <c r="B967" s="66" t="s">
        <v>27</v>
      </c>
      <c r="C967" s="66" t="s">
        <v>9</v>
      </c>
      <c r="D967" s="66" t="s">
        <v>313</v>
      </c>
      <c r="E967" s="76">
        <f>+IF(ISNUMBER(DATA!H773),DATA!H773,"n/a")</f>
        <v>39794.74</v>
      </c>
      <c r="F967" s="77">
        <f>+IF(ISNUMBER(DATA!I773),DATA!I773,"n/a")</f>
        <v>-0.117811066461327</v>
      </c>
      <c r="G967" s="76">
        <f>+IF(ISNUMBER(DATA!R773),DATA!R773,"n/a")</f>
        <v>123920.57</v>
      </c>
      <c r="H967" s="77">
        <f>+IF(ISNUMBER(DATA!S773),DATA!S773,"n/a")</f>
        <v>-0.116530086639112</v>
      </c>
      <c r="I967" s="76">
        <f>+IF(ISNUMBER(DATA!AB773),DATA!AB773,"n/a")</f>
        <v>239317.85</v>
      </c>
      <c r="J967" s="77">
        <f>+IF(ISNUMBER(DATA!AC773),DATA!AC773,"n/a")</f>
        <v>-8.4127747646225104E-2</v>
      </c>
      <c r="K967" s="76">
        <f>+IF(ISNUMBER(DATA!AL773),DATA!AL773,"n/a")</f>
        <v>484152.15</v>
      </c>
      <c r="L967" s="77">
        <f>+IF(ISNUMBER(DATA!AM773),DATA!AM773,"n/a")</f>
        <v>-3.6133802628473301E-2</v>
      </c>
      <c r="R967" s="66"/>
      <c r="S967" s="66"/>
      <c r="T967" s="66"/>
      <c r="U967" s="66"/>
      <c r="V967" s="66"/>
      <c r="W967" s="66"/>
      <c r="X967" s="66"/>
      <c r="Y967" s="66"/>
    </row>
    <row r="968" spans="1:25" x14ac:dyDescent="0.2">
      <c r="A968" s="75" t="s">
        <v>19</v>
      </c>
      <c r="B968" s="66" t="s">
        <v>27</v>
      </c>
      <c r="C968" s="66" t="s">
        <v>9</v>
      </c>
      <c r="D968" s="66" t="s">
        <v>314</v>
      </c>
      <c r="E968" s="76">
        <f>+IF(ISNUMBER(DATA!H774),DATA!H774,"n/a")</f>
        <v>93862.49</v>
      </c>
      <c r="F968" s="77">
        <f>+IF(ISNUMBER(DATA!I774),DATA!I774,"n/a")</f>
        <v>9.42071510240928E-2</v>
      </c>
      <c r="G968" s="76">
        <f>+IF(ISNUMBER(DATA!R774),DATA!R774,"n/a")</f>
        <v>277322.40000000002</v>
      </c>
      <c r="H968" s="77">
        <f>+IF(ISNUMBER(DATA!S774),DATA!S774,"n/a")</f>
        <v>-5.7602639614083899E-2</v>
      </c>
      <c r="I968" s="76">
        <f>+IF(ISNUMBER(DATA!AB774),DATA!AB774,"n/a")</f>
        <v>544895.38</v>
      </c>
      <c r="J968" s="77">
        <f>+IF(ISNUMBER(DATA!AC774),DATA!AC774,"n/a")</f>
        <v>-6.7874725406464095E-2</v>
      </c>
      <c r="K968" s="76">
        <f>+IF(ISNUMBER(DATA!AL774),DATA!AL774,"n/a")</f>
        <v>1055627.68</v>
      </c>
      <c r="L968" s="77">
        <f>+IF(ISNUMBER(DATA!AM774),DATA!AM774,"n/a")</f>
        <v>-0.10970873766756301</v>
      </c>
      <c r="R968" s="66"/>
      <c r="S968" s="66"/>
      <c r="T968" s="66"/>
      <c r="U968" s="66"/>
      <c r="V968" s="66"/>
      <c r="W968" s="66"/>
      <c r="X968" s="66"/>
      <c r="Y968" s="66"/>
    </row>
    <row r="969" spans="1:25" x14ac:dyDescent="0.2">
      <c r="A969" s="75" t="s">
        <v>19</v>
      </c>
      <c r="B969" s="66" t="s">
        <v>27</v>
      </c>
      <c r="C969" s="66" t="s">
        <v>9</v>
      </c>
      <c r="D969" s="66" t="s">
        <v>315</v>
      </c>
      <c r="E969" s="76">
        <f>+IF(ISNUMBER(DATA!H775),DATA!H775,"n/a")</f>
        <v>79944.399999999994</v>
      </c>
      <c r="F969" s="77">
        <f>+IF(ISNUMBER(DATA!I775),DATA!I775,"n/a")</f>
        <v>1.2187361597896899E-2</v>
      </c>
      <c r="G969" s="76">
        <f>+IF(ISNUMBER(DATA!R775),DATA!R775,"n/a")</f>
        <v>253833.82</v>
      </c>
      <c r="H969" s="77">
        <f>+IF(ISNUMBER(DATA!S775),DATA!S775,"n/a")</f>
        <v>-5.5571645326223502E-2</v>
      </c>
      <c r="I969" s="76">
        <f>+IF(ISNUMBER(DATA!AB775),DATA!AB775,"n/a")</f>
        <v>473394.7</v>
      </c>
      <c r="J969" s="77">
        <f>+IF(ISNUMBER(DATA!AC775),DATA!AC775,"n/a")</f>
        <v>-4.5384182217913703E-2</v>
      </c>
      <c r="K969" s="76">
        <f>+IF(ISNUMBER(DATA!AL775),DATA!AL775,"n/a")</f>
        <v>910138.72</v>
      </c>
      <c r="L969" s="77">
        <f>+IF(ISNUMBER(DATA!AM775),DATA!AM775,"n/a")</f>
        <v>-5.0615163414349199E-2</v>
      </c>
      <c r="R969" s="66"/>
      <c r="S969" s="66"/>
      <c r="T969" s="66"/>
      <c r="U969" s="66"/>
      <c r="V969" s="66"/>
      <c r="W969" s="66"/>
      <c r="X969" s="66"/>
      <c r="Y969" s="66"/>
    </row>
    <row r="970" spans="1:25" x14ac:dyDescent="0.2">
      <c r="A970" s="75" t="s">
        <v>19</v>
      </c>
      <c r="B970" s="66" t="s">
        <v>27</v>
      </c>
      <c r="C970" s="66" t="s">
        <v>9</v>
      </c>
      <c r="D970" s="66" t="s">
        <v>316</v>
      </c>
      <c r="E970" s="76">
        <f>+IF(ISNUMBER(DATA!H776),DATA!H776,"n/a")</f>
        <v>79889.41</v>
      </c>
      <c r="F970" s="77">
        <f>+IF(ISNUMBER(DATA!I776),DATA!I776,"n/a")</f>
        <v>0.12111121760818599</v>
      </c>
      <c r="G970" s="76">
        <f>+IF(ISNUMBER(DATA!R776),DATA!R776,"n/a")</f>
        <v>228897.9</v>
      </c>
      <c r="H970" s="77">
        <f>+IF(ISNUMBER(DATA!S776),DATA!S776,"n/a")</f>
        <v>0.149971182633377</v>
      </c>
      <c r="I970" s="76">
        <f>+IF(ISNUMBER(DATA!AB776),DATA!AB776,"n/a")</f>
        <v>432301.21</v>
      </c>
      <c r="J970" s="77">
        <f>+IF(ISNUMBER(DATA!AC776),DATA!AC776,"n/a")</f>
        <v>9.8224541959973294E-2</v>
      </c>
      <c r="K970" s="76">
        <f>+IF(ISNUMBER(DATA!AL776),DATA!AL776,"n/a")</f>
        <v>871068.7</v>
      </c>
      <c r="L970" s="77">
        <f>+IF(ISNUMBER(DATA!AM776),DATA!AM776,"n/a")</f>
        <v>0.15360719883115301</v>
      </c>
      <c r="R970" s="66"/>
      <c r="S970" s="66"/>
      <c r="T970" s="66"/>
      <c r="U970" s="66"/>
      <c r="V970" s="66"/>
      <c r="W970" s="66"/>
      <c r="X970" s="66"/>
      <c r="Y970" s="66"/>
    </row>
    <row r="971" spans="1:25" x14ac:dyDescent="0.2">
      <c r="A971" s="75" t="s">
        <v>19</v>
      </c>
      <c r="B971" s="66" t="s">
        <v>27</v>
      </c>
      <c r="C971" s="66" t="s">
        <v>9</v>
      </c>
      <c r="D971" s="66" t="s">
        <v>317</v>
      </c>
      <c r="E971" s="76">
        <f>+IF(ISNUMBER(DATA!H777),DATA!H777,"n/a")</f>
        <v>48530.44</v>
      </c>
      <c r="F971" s="77">
        <f>+IF(ISNUMBER(DATA!I777),DATA!I777,"n/a")</f>
        <v>0.396282980520691</v>
      </c>
      <c r="G971" s="76">
        <f>+IF(ISNUMBER(DATA!R777),DATA!R777,"n/a")</f>
        <v>134812.06</v>
      </c>
      <c r="H971" s="77">
        <f>+IF(ISNUMBER(DATA!S777),DATA!S777,"n/a")</f>
        <v>0.21758402542608199</v>
      </c>
      <c r="I971" s="76">
        <f>+IF(ISNUMBER(DATA!AB777),DATA!AB777,"n/a")</f>
        <v>236068.81</v>
      </c>
      <c r="J971" s="77">
        <f>+IF(ISNUMBER(DATA!AC777),DATA!AC777,"n/a")</f>
        <v>0.21999176952308</v>
      </c>
      <c r="K971" s="76">
        <f>+IF(ISNUMBER(DATA!AL777),DATA!AL777,"n/a")</f>
        <v>443353.54</v>
      </c>
      <c r="L971" s="77">
        <f>+IF(ISNUMBER(DATA!AM777),DATA!AM777,"n/a")</f>
        <v>0.188421609109206</v>
      </c>
      <c r="R971" s="66"/>
      <c r="S971" s="66"/>
      <c r="T971" s="66"/>
      <c r="U971" s="66"/>
      <c r="V971" s="66"/>
      <c r="W971" s="66"/>
      <c r="X971" s="66"/>
      <c r="Y971" s="66"/>
    </row>
    <row r="972" spans="1:25" x14ac:dyDescent="0.2">
      <c r="A972" s="75" t="s">
        <v>19</v>
      </c>
      <c r="B972" s="66" t="s">
        <v>27</v>
      </c>
      <c r="C972" s="66" t="s">
        <v>9</v>
      </c>
      <c r="D972" s="66" t="s">
        <v>318</v>
      </c>
      <c r="E972" s="76">
        <f>+IF(ISNUMBER(DATA!H778),DATA!H778,"n/a")</f>
        <v>104742.56</v>
      </c>
      <c r="F972" s="77">
        <f>+IF(ISNUMBER(DATA!I778),DATA!I778,"n/a")</f>
        <v>7.57328649001279E-2</v>
      </c>
      <c r="G972" s="76">
        <f>+IF(ISNUMBER(DATA!R778),DATA!R778,"n/a")</f>
        <v>318516.33</v>
      </c>
      <c r="H972" s="77">
        <f>+IF(ISNUMBER(DATA!S778),DATA!S778,"n/a")</f>
        <v>6.5889794988198899E-2</v>
      </c>
      <c r="I972" s="76">
        <f>+IF(ISNUMBER(DATA!AB778),DATA!AB778,"n/a")</f>
        <v>601089.96</v>
      </c>
      <c r="J972" s="77">
        <f>+IF(ISNUMBER(DATA!AC778),DATA!AC778,"n/a")</f>
        <v>4.1020873535880797E-2</v>
      </c>
      <c r="K972" s="76">
        <f>+IF(ISNUMBER(DATA!AL778),DATA!AL778,"n/a")</f>
        <v>1190695.93</v>
      </c>
      <c r="L972" s="77">
        <f>+IF(ISNUMBER(DATA!AM778),DATA!AM778,"n/a")</f>
        <v>0.125489172850726</v>
      </c>
      <c r="R972" s="66"/>
      <c r="S972" s="66"/>
      <c r="T972" s="66"/>
      <c r="U972" s="66"/>
      <c r="V972" s="66"/>
      <c r="W972" s="66"/>
      <c r="X972" s="66"/>
      <c r="Y972" s="66"/>
    </row>
    <row r="973" spans="1:25" x14ac:dyDescent="0.2">
      <c r="A973" s="75" t="s">
        <v>19</v>
      </c>
      <c r="B973" s="66" t="s">
        <v>27</v>
      </c>
      <c r="C973" s="66" t="s">
        <v>9</v>
      </c>
      <c r="D973" s="66" t="s">
        <v>344</v>
      </c>
      <c r="E973" s="76">
        <f>+IF(ISNUMBER(DATA!H779),DATA!H779,"n/a")</f>
        <v>17833.27</v>
      </c>
      <c r="F973" s="77">
        <f>+IF(ISNUMBER(DATA!I779),DATA!I779,"n/a")</f>
        <v>-5.6678318053231098E-2</v>
      </c>
      <c r="G973" s="76">
        <f>+IF(ISNUMBER(DATA!R779),DATA!R779,"n/a")</f>
        <v>49103.85</v>
      </c>
      <c r="H973" s="77">
        <f>+IF(ISNUMBER(DATA!S779),DATA!S779,"n/a")</f>
        <v>-0.13805866007593601</v>
      </c>
      <c r="I973" s="76">
        <f>+IF(ISNUMBER(DATA!AB779),DATA!AB779,"n/a")</f>
        <v>92492</v>
      </c>
      <c r="J973" s="77">
        <f>+IF(ISNUMBER(DATA!AC779),DATA!AC779,"n/a")</f>
        <v>-0.13565009734356201</v>
      </c>
      <c r="K973" s="76">
        <f>+IF(ISNUMBER(DATA!AL779),DATA!AL779,"n/a")</f>
        <v>197224.95</v>
      </c>
      <c r="L973" s="77">
        <f>+IF(ISNUMBER(DATA!AM779),DATA!AM779,"n/a")</f>
        <v>-4.7281513904234802E-2</v>
      </c>
      <c r="R973" s="66"/>
      <c r="S973" s="66"/>
      <c r="T973" s="66"/>
      <c r="U973" s="66"/>
      <c r="V973" s="66"/>
      <c r="W973" s="66"/>
      <c r="X973" s="66"/>
      <c r="Y973" s="66"/>
    </row>
    <row r="974" spans="1:25" x14ac:dyDescent="0.2">
      <c r="A974" s="75" t="s">
        <v>19</v>
      </c>
      <c r="B974" s="66" t="s">
        <v>27</v>
      </c>
      <c r="C974" s="66" t="s">
        <v>9</v>
      </c>
      <c r="D974" s="66" t="s">
        <v>345</v>
      </c>
      <c r="E974" s="76">
        <f>+IF(ISNUMBER(DATA!H780),DATA!H780,"n/a")</f>
        <v>73441.86</v>
      </c>
      <c r="F974" s="77">
        <f>+IF(ISNUMBER(DATA!I780),DATA!I780,"n/a")</f>
        <v>0.171482960331376</v>
      </c>
      <c r="G974" s="76">
        <f>+IF(ISNUMBER(DATA!R780),DATA!R780,"n/a")</f>
        <v>219484.07</v>
      </c>
      <c r="H974" s="77">
        <f>+IF(ISNUMBER(DATA!S780),DATA!S780,"n/a")</f>
        <v>9.5015695532610397E-2</v>
      </c>
      <c r="I974" s="76">
        <f>+IF(ISNUMBER(DATA!AB780),DATA!AB780,"n/a")</f>
        <v>404728.47</v>
      </c>
      <c r="J974" s="77">
        <f>+IF(ISNUMBER(DATA!AC780),DATA!AC780,"n/a")</f>
        <v>0.216742845284218</v>
      </c>
      <c r="K974" s="76">
        <f>+IF(ISNUMBER(DATA!AL780),DATA!AL780,"n/a")</f>
        <v>796799.78</v>
      </c>
      <c r="L974" s="77">
        <f>+IF(ISNUMBER(DATA!AM780),DATA!AM780,"n/a")</f>
        <v>0.37845327465955497</v>
      </c>
      <c r="R974" s="66"/>
      <c r="S974" s="66"/>
      <c r="T974" s="66"/>
      <c r="U974" s="66"/>
      <c r="V974" s="66"/>
      <c r="W974" s="66"/>
      <c r="X974" s="66"/>
      <c r="Y974" s="66"/>
    </row>
    <row r="975" spans="1:25" x14ac:dyDescent="0.2">
      <c r="A975" s="75"/>
      <c r="E975" s="90"/>
      <c r="F975" s="77"/>
      <c r="G975" s="91"/>
      <c r="H975" s="77"/>
      <c r="I975" s="91"/>
      <c r="J975" s="82"/>
      <c r="K975" s="91"/>
      <c r="L975" s="77"/>
      <c r="R975" s="66"/>
      <c r="S975" s="66"/>
      <c r="T975" s="66"/>
      <c r="U975" s="66"/>
      <c r="V975" s="66"/>
      <c r="W975" s="66"/>
      <c r="X975" s="66"/>
      <c r="Y975" s="66"/>
    </row>
    <row r="976" spans="1:25" x14ac:dyDescent="0.2">
      <c r="A976" s="75" t="s">
        <v>19</v>
      </c>
      <c r="B976" s="66" t="s">
        <v>27</v>
      </c>
      <c r="C976" s="66" t="s">
        <v>25</v>
      </c>
      <c r="D976" s="66" t="s">
        <v>271</v>
      </c>
      <c r="E976" s="86">
        <f>+IF(ISNUMBER(DATA!J731),DATA!J731,"n/a")</f>
        <v>47993.01</v>
      </c>
      <c r="F976" s="77">
        <f>+IF(ISNUMBER(DATA!K731),DATA!K731,"n/a")</f>
        <v>0.54910056773121496</v>
      </c>
      <c r="G976" s="86">
        <f>+IF(ISNUMBER(DATA!T731),DATA!T731,"n/a")</f>
        <v>126628.94</v>
      </c>
      <c r="H976" s="77">
        <f>+IF(ISNUMBER(DATA!U731),DATA!U731,"n/a")</f>
        <v>0.28614908525524302</v>
      </c>
      <c r="I976" s="86">
        <f>+IF(ISNUMBER(DATA!AD731),DATA!AD731,"n/a")</f>
        <v>221826.76</v>
      </c>
      <c r="J976" s="77">
        <f>+IF(ISNUMBER(DATA!AE731),DATA!AE731,"n/a")</f>
        <v>0.19959819930558301</v>
      </c>
      <c r="K976" s="86">
        <f>+IF(ISNUMBER(DATA!AN731),DATA!AN731,"n/a")</f>
        <v>425357.31</v>
      </c>
      <c r="L976" s="77">
        <f>+IF(ISNUMBER(DATA!AO731),DATA!AO731,"n/a")</f>
        <v>0.174724143415459</v>
      </c>
      <c r="R976" s="66"/>
      <c r="S976" s="66"/>
      <c r="T976" s="66"/>
      <c r="U976" s="66"/>
      <c r="V976" s="66"/>
      <c r="W976" s="66"/>
      <c r="X976" s="66"/>
      <c r="Y976" s="66"/>
    </row>
    <row r="977" spans="1:25" x14ac:dyDescent="0.2">
      <c r="A977" s="75" t="s">
        <v>19</v>
      </c>
      <c r="B977" s="66" t="s">
        <v>27</v>
      </c>
      <c r="C977" s="66" t="s">
        <v>25</v>
      </c>
      <c r="D977" s="66" t="s">
        <v>272</v>
      </c>
      <c r="E977" s="86">
        <f>+IF(ISNUMBER(DATA!J732),DATA!J732,"n/a")</f>
        <v>143950.26</v>
      </c>
      <c r="F977" s="77">
        <f>+IF(ISNUMBER(DATA!K732),DATA!K732,"n/a")</f>
        <v>0.157778411022578</v>
      </c>
      <c r="G977" s="86">
        <f>+IF(ISNUMBER(DATA!T732),DATA!T732,"n/a")</f>
        <v>417825.86</v>
      </c>
      <c r="H977" s="77">
        <f>+IF(ISNUMBER(DATA!U732),DATA!U732,"n/a")</f>
        <v>0.123838897201949</v>
      </c>
      <c r="I977" s="86">
        <f>+IF(ISNUMBER(DATA!AD732),DATA!AD732,"n/a")</f>
        <v>798713.93</v>
      </c>
      <c r="J977" s="77">
        <f>+IF(ISNUMBER(DATA!AE732),DATA!AE732,"n/a")</f>
        <v>-1.33324051959552E-2</v>
      </c>
      <c r="K977" s="86">
        <f>+IF(ISNUMBER(DATA!AN732),DATA!AN732,"n/a")</f>
        <v>1577083.45</v>
      </c>
      <c r="L977" s="77">
        <f>+IF(ISNUMBER(DATA!AO732),DATA!AO732,"n/a")</f>
        <v>-5.8704014073546099E-2</v>
      </c>
      <c r="R977" s="66"/>
      <c r="S977" s="66"/>
      <c r="T977" s="66"/>
      <c r="U977" s="66"/>
      <c r="V977" s="66"/>
      <c r="W977" s="66"/>
      <c r="X977" s="66"/>
      <c r="Y977" s="66"/>
    </row>
    <row r="978" spans="1:25" x14ac:dyDescent="0.2">
      <c r="A978" s="75" t="s">
        <v>19</v>
      </c>
      <c r="B978" s="66" t="s">
        <v>27</v>
      </c>
      <c r="C978" s="66" t="s">
        <v>25</v>
      </c>
      <c r="D978" s="66" t="s">
        <v>273</v>
      </c>
      <c r="E978" s="86">
        <f>+IF(ISNUMBER(DATA!J733),DATA!J733,"n/a")</f>
        <v>286940.84999999998</v>
      </c>
      <c r="F978" s="77">
        <f>+IF(ISNUMBER(DATA!K733),DATA!K733,"n/a")</f>
        <v>6.4766629999478895E-2</v>
      </c>
      <c r="G978" s="86">
        <f>+IF(ISNUMBER(DATA!T733),DATA!T733,"n/a")</f>
        <v>846937.88</v>
      </c>
      <c r="H978" s="77">
        <f>+IF(ISNUMBER(DATA!U733),DATA!U733,"n/a")</f>
        <v>-5.3312339246205799E-2</v>
      </c>
      <c r="I978" s="86">
        <f>+IF(ISNUMBER(DATA!AD733),DATA!AD733,"n/a")</f>
        <v>1610213.62</v>
      </c>
      <c r="J978" s="77">
        <f>+IF(ISNUMBER(DATA!AE733),DATA!AE733,"n/a")</f>
        <v>-5.9942206375560102E-2</v>
      </c>
      <c r="K978" s="86">
        <f>+IF(ISNUMBER(DATA!AN733),DATA!AN733,"n/a")</f>
        <v>3091919.79</v>
      </c>
      <c r="L978" s="77">
        <f>+IF(ISNUMBER(DATA!AO733),DATA!AO733,"n/a")</f>
        <v>-7.4634368213943397E-2</v>
      </c>
      <c r="R978" s="66"/>
      <c r="S978" s="66"/>
      <c r="T978" s="66"/>
      <c r="U978" s="66"/>
      <c r="V978" s="66"/>
      <c r="W978" s="66"/>
      <c r="X978" s="66"/>
      <c r="Y978" s="66"/>
    </row>
    <row r="979" spans="1:25" x14ac:dyDescent="0.2">
      <c r="A979" s="75" t="s">
        <v>19</v>
      </c>
      <c r="B979" s="66" t="s">
        <v>27</v>
      </c>
      <c r="C979" s="66" t="s">
        <v>25</v>
      </c>
      <c r="D979" s="66" t="s">
        <v>274</v>
      </c>
      <c r="E979" s="86">
        <f>+IF(ISNUMBER(DATA!J734),DATA!J734,"n/a")</f>
        <v>114827.04</v>
      </c>
      <c r="F979" s="77">
        <f>+IF(ISNUMBER(DATA!K734),DATA!K734,"n/a")</f>
        <v>0.122451874234056</v>
      </c>
      <c r="G979" s="86">
        <f>+IF(ISNUMBER(DATA!T734),DATA!T734,"n/a")</f>
        <v>318423.62</v>
      </c>
      <c r="H979" s="77">
        <f>+IF(ISNUMBER(DATA!U734),DATA!U734,"n/a")</f>
        <v>9.9519544910021601E-2</v>
      </c>
      <c r="I979" s="86">
        <f>+IF(ISNUMBER(DATA!AD734),DATA!AD734,"n/a")</f>
        <v>612741.78</v>
      </c>
      <c r="J979" s="77">
        <f>+IF(ISNUMBER(DATA!AE734),DATA!AE734,"n/a")</f>
        <v>5.5943436034853501E-2</v>
      </c>
      <c r="K979" s="86">
        <f>+IF(ISNUMBER(DATA!AN734),DATA!AN734,"n/a")</f>
        <v>1239567.67</v>
      </c>
      <c r="L979" s="77">
        <f>+IF(ISNUMBER(DATA!AO734),DATA!AO734,"n/a")</f>
        <v>8.5517296942392906E-2</v>
      </c>
      <c r="R979" s="66"/>
      <c r="S979" s="66"/>
      <c r="T979" s="66"/>
      <c r="U979" s="66"/>
      <c r="V979" s="66"/>
      <c r="W979" s="66"/>
      <c r="X979" s="66"/>
      <c r="Y979" s="66"/>
    </row>
    <row r="980" spans="1:25" x14ac:dyDescent="0.2">
      <c r="A980" s="75" t="s">
        <v>19</v>
      </c>
      <c r="B980" s="66" t="s">
        <v>27</v>
      </c>
      <c r="C980" s="66" t="s">
        <v>25</v>
      </c>
      <c r="D980" s="66" t="s">
        <v>275</v>
      </c>
      <c r="E980" s="86">
        <f>+IF(ISNUMBER(DATA!J735),DATA!J735,"n/a")</f>
        <v>203737.79</v>
      </c>
      <c r="F980" s="77">
        <f>+IF(ISNUMBER(DATA!K735),DATA!K735,"n/a")</f>
        <v>-0.12508868267561901</v>
      </c>
      <c r="G980" s="86">
        <f>+IF(ISNUMBER(DATA!T735),DATA!T735,"n/a")</f>
        <v>632740.81000000006</v>
      </c>
      <c r="H980" s="77">
        <f>+IF(ISNUMBER(DATA!U735),DATA!U735,"n/a")</f>
        <v>-0.16651509161768899</v>
      </c>
      <c r="I980" s="86">
        <f>+IF(ISNUMBER(DATA!AD735),DATA!AD735,"n/a")</f>
        <v>1178763.48</v>
      </c>
      <c r="J980" s="77">
        <f>+IF(ISNUMBER(DATA!AE735),DATA!AE735,"n/a")</f>
        <v>-0.159809282487685</v>
      </c>
      <c r="K980" s="86">
        <f>+IF(ISNUMBER(DATA!AN735),DATA!AN735,"n/a")</f>
        <v>2298002.9900000002</v>
      </c>
      <c r="L980" s="77">
        <f>+IF(ISNUMBER(DATA!AO735),DATA!AO735,"n/a")</f>
        <v>-0.12395221695458999</v>
      </c>
      <c r="R980" s="66"/>
      <c r="S980" s="66"/>
      <c r="T980" s="66"/>
      <c r="U980" s="66"/>
      <c r="V980" s="66"/>
      <c r="W980" s="66"/>
      <c r="X980" s="66"/>
      <c r="Y980" s="66"/>
    </row>
    <row r="981" spans="1:25" x14ac:dyDescent="0.2">
      <c r="A981" s="75" t="s">
        <v>19</v>
      </c>
      <c r="B981" s="66" t="s">
        <v>27</v>
      </c>
      <c r="C981" s="66" t="s">
        <v>25</v>
      </c>
      <c r="D981" s="66" t="s">
        <v>276</v>
      </c>
      <c r="E981" s="86">
        <f>+IF(ISNUMBER(DATA!J736),DATA!J736,"n/a")</f>
        <v>136375.49</v>
      </c>
      <c r="F981" s="77">
        <f>+IF(ISNUMBER(DATA!K736),DATA!K736,"n/a")</f>
        <v>-1.7820330221482501E-2</v>
      </c>
      <c r="G981" s="86">
        <f>+IF(ISNUMBER(DATA!T736),DATA!T736,"n/a")</f>
        <v>414832.19</v>
      </c>
      <c r="H981" s="77">
        <f>+IF(ISNUMBER(DATA!U736),DATA!U736,"n/a")</f>
        <v>-1.52561963067851E-2</v>
      </c>
      <c r="I981" s="86">
        <f>+IF(ISNUMBER(DATA!AD736),DATA!AD736,"n/a")</f>
        <v>769616.8</v>
      </c>
      <c r="J981" s="77">
        <f>+IF(ISNUMBER(DATA!AE736),DATA!AE736,"n/a")</f>
        <v>-2.82054434914179E-2</v>
      </c>
      <c r="K981" s="86">
        <f>+IF(ISNUMBER(DATA!AN736),DATA!AN736,"n/a")</f>
        <v>1521065.71</v>
      </c>
      <c r="L981" s="77">
        <f>+IF(ISNUMBER(DATA!AO736),DATA!AO736,"n/a")</f>
        <v>-3.5793109867300797E-2</v>
      </c>
      <c r="R981" s="66"/>
      <c r="S981" s="66"/>
      <c r="T981" s="66"/>
      <c r="U981" s="66"/>
      <c r="V981" s="66"/>
      <c r="W981" s="66"/>
      <c r="X981" s="66"/>
      <c r="Y981" s="66"/>
    </row>
    <row r="982" spans="1:25" x14ac:dyDescent="0.2">
      <c r="A982" s="75" t="s">
        <v>19</v>
      </c>
      <c r="B982" s="66" t="s">
        <v>27</v>
      </c>
      <c r="C982" s="66" t="s">
        <v>25</v>
      </c>
      <c r="D982" s="66" t="s">
        <v>277</v>
      </c>
      <c r="E982" s="86">
        <f>+IF(ISNUMBER(DATA!J737),DATA!J737,"n/a")</f>
        <v>70733.759999999995</v>
      </c>
      <c r="F982" s="77">
        <f>+IF(ISNUMBER(DATA!K737),DATA!K737,"n/a")</f>
        <v>0.108806493532959</v>
      </c>
      <c r="G982" s="86">
        <f>+IF(ISNUMBER(DATA!T737),DATA!T737,"n/a")</f>
        <v>210407.6</v>
      </c>
      <c r="H982" s="77">
        <f>+IF(ISNUMBER(DATA!U737),DATA!U737,"n/a")</f>
        <v>0.24884950037437401</v>
      </c>
      <c r="I982" s="86">
        <f>+IF(ISNUMBER(DATA!AD737),DATA!AD737,"n/a")</f>
        <v>391734.47</v>
      </c>
      <c r="J982" s="77">
        <f>+IF(ISNUMBER(DATA!AE737),DATA!AE737,"n/a")</f>
        <v>0.21248444522745299</v>
      </c>
      <c r="K982" s="86">
        <f>+IF(ISNUMBER(DATA!AN737),DATA!AN737,"n/a")</f>
        <v>739834.44</v>
      </c>
      <c r="L982" s="77">
        <f>+IF(ISNUMBER(DATA!AO737),DATA!AO737,"n/a")</f>
        <v>0.17086427078389499</v>
      </c>
      <c r="R982" s="66"/>
      <c r="S982" s="66"/>
      <c r="T982" s="66"/>
      <c r="U982" s="66"/>
      <c r="V982" s="66"/>
      <c r="W982" s="66"/>
      <c r="X982" s="66"/>
      <c r="Y982" s="66"/>
    </row>
    <row r="983" spans="1:25" x14ac:dyDescent="0.2">
      <c r="A983" s="75" t="s">
        <v>19</v>
      </c>
      <c r="B983" s="66" t="s">
        <v>27</v>
      </c>
      <c r="C983" s="66" t="s">
        <v>25</v>
      </c>
      <c r="D983" s="66" t="s">
        <v>278</v>
      </c>
      <c r="E983" s="86">
        <f>+IF(ISNUMBER(DATA!J738),DATA!J738,"n/a")</f>
        <v>146756.43</v>
      </c>
      <c r="F983" s="77">
        <f>+IF(ISNUMBER(DATA!K738),DATA!K738,"n/a")</f>
        <v>5.6214338134561698E-2</v>
      </c>
      <c r="G983" s="86">
        <f>+IF(ISNUMBER(DATA!T738),DATA!T738,"n/a")</f>
        <v>433277.59</v>
      </c>
      <c r="H983" s="77">
        <f>+IF(ISNUMBER(DATA!U738),DATA!U738,"n/a")</f>
        <v>3.12334964058118E-2</v>
      </c>
      <c r="I983" s="86">
        <f>+IF(ISNUMBER(DATA!AD738),DATA!AD738,"n/a")</f>
        <v>794267.28</v>
      </c>
      <c r="J983" s="77">
        <f>+IF(ISNUMBER(DATA!AE738),DATA!AE738,"n/a")</f>
        <v>2.51751730368984E-2</v>
      </c>
      <c r="K983" s="86">
        <f>+IF(ISNUMBER(DATA!AN738),DATA!AN738,"n/a")</f>
        <v>1570145.71</v>
      </c>
      <c r="L983" s="77">
        <f>+IF(ISNUMBER(DATA!AO738),DATA!AO738,"n/a")</f>
        <v>7.5127299007992004E-2</v>
      </c>
      <c r="R983" s="66"/>
      <c r="S983" s="66"/>
      <c r="T983" s="66"/>
      <c r="U983" s="66"/>
      <c r="V983" s="66"/>
      <c r="W983" s="66"/>
      <c r="X983" s="66"/>
      <c r="Y983" s="66"/>
    </row>
    <row r="984" spans="1:25" x14ac:dyDescent="0.2">
      <c r="A984" s="75" t="s">
        <v>19</v>
      </c>
      <c r="B984" s="66" t="s">
        <v>27</v>
      </c>
      <c r="C984" s="66" t="s">
        <v>25</v>
      </c>
      <c r="D984" s="66" t="s">
        <v>279</v>
      </c>
      <c r="E984" s="86">
        <f>+IF(ISNUMBER(DATA!J739),DATA!J739,"n/a")</f>
        <v>51651.79</v>
      </c>
      <c r="F984" s="77">
        <f>+IF(ISNUMBER(DATA!K739),DATA!K739,"n/a")</f>
        <v>0.158747375802963</v>
      </c>
      <c r="G984" s="86">
        <f>+IF(ISNUMBER(DATA!T739),DATA!T739,"n/a")</f>
        <v>142964.57999999999</v>
      </c>
      <c r="H984" s="77">
        <f>+IF(ISNUMBER(DATA!U739),DATA!U739,"n/a")</f>
        <v>7.6982496581805199E-2</v>
      </c>
      <c r="I984" s="86">
        <f>+IF(ISNUMBER(DATA!AD739),DATA!AD739,"n/a")</f>
        <v>274012.88</v>
      </c>
      <c r="J984" s="77">
        <f>+IF(ISNUMBER(DATA!AE739),DATA!AE739,"n/a")</f>
        <v>-0.12369684815608301</v>
      </c>
      <c r="K984" s="86">
        <f>+IF(ISNUMBER(DATA!AN739),DATA!AN739,"n/a")</f>
        <v>549954.12</v>
      </c>
      <c r="L984" s="77">
        <f>+IF(ISNUMBER(DATA!AO739),DATA!AO739,"n/a")</f>
        <v>-0.25407251383532897</v>
      </c>
      <c r="R984" s="66"/>
      <c r="S984" s="66"/>
      <c r="T984" s="66"/>
      <c r="U984" s="66"/>
      <c r="V984" s="66"/>
      <c r="W984" s="66"/>
      <c r="X984" s="66"/>
      <c r="Y984" s="66"/>
    </row>
    <row r="985" spans="1:25" x14ac:dyDescent="0.2">
      <c r="A985" s="75" t="s">
        <v>19</v>
      </c>
      <c r="B985" s="66" t="s">
        <v>27</v>
      </c>
      <c r="C985" s="66" t="s">
        <v>25</v>
      </c>
      <c r="D985" s="66" t="s">
        <v>280</v>
      </c>
      <c r="E985" s="86">
        <f>+IF(ISNUMBER(DATA!J740),DATA!J740,"n/a")</f>
        <v>64791.85</v>
      </c>
      <c r="F985" s="77">
        <f>+IF(ISNUMBER(DATA!K740),DATA!K740,"n/a")</f>
        <v>0.196293203295168</v>
      </c>
      <c r="G985" s="86">
        <f>+IF(ISNUMBER(DATA!T740),DATA!T740,"n/a")</f>
        <v>185347.01</v>
      </c>
      <c r="H985" s="77">
        <f>+IF(ISNUMBER(DATA!U740),DATA!U740,"n/a")</f>
        <v>0.19555707440303599</v>
      </c>
      <c r="I985" s="86">
        <f>+IF(ISNUMBER(DATA!AD740),DATA!AD740,"n/a")</f>
        <v>325863.21000000002</v>
      </c>
      <c r="J985" s="77">
        <f>+IF(ISNUMBER(DATA!AE740),DATA!AE740,"n/a")</f>
        <v>0.153399528974763</v>
      </c>
      <c r="K985" s="86">
        <f>+IF(ISNUMBER(DATA!AN740),DATA!AN740,"n/a")</f>
        <v>633342.56999999995</v>
      </c>
      <c r="L985" s="77">
        <f>+IF(ISNUMBER(DATA!AO740),DATA!AO740,"n/a")</f>
        <v>0.17281510648762</v>
      </c>
      <c r="R985" s="66"/>
      <c r="S985" s="66"/>
      <c r="T985" s="66"/>
      <c r="U985" s="66"/>
      <c r="V985" s="66"/>
      <c r="W985" s="66"/>
      <c r="X985" s="66"/>
      <c r="Y985" s="66"/>
    </row>
    <row r="986" spans="1:25" x14ac:dyDescent="0.2">
      <c r="A986" s="75" t="s">
        <v>19</v>
      </c>
      <c r="B986" s="66" t="s">
        <v>27</v>
      </c>
      <c r="C986" s="66" t="s">
        <v>25</v>
      </c>
      <c r="D986" s="66" t="s">
        <v>281</v>
      </c>
      <c r="E986" s="86">
        <f>+IF(ISNUMBER(DATA!J741),DATA!J741,"n/a")</f>
        <v>51371.74</v>
      </c>
      <c r="F986" s="77">
        <f>+IF(ISNUMBER(DATA!K741),DATA!K741,"n/a")</f>
        <v>-0.16047162998464301</v>
      </c>
      <c r="G986" s="86">
        <f>+IF(ISNUMBER(DATA!T741),DATA!T741,"n/a")</f>
        <v>145739.20000000001</v>
      </c>
      <c r="H986" s="77">
        <f>+IF(ISNUMBER(DATA!U741),DATA!U741,"n/a")</f>
        <v>-0.16587273233639699</v>
      </c>
      <c r="I986" s="86">
        <f>+IF(ISNUMBER(DATA!AD741),DATA!AD741,"n/a")</f>
        <v>273258.03000000003</v>
      </c>
      <c r="J986" s="77">
        <f>+IF(ISNUMBER(DATA!AE741),DATA!AE741,"n/a")</f>
        <v>-0.15189110930841701</v>
      </c>
      <c r="K986" s="86">
        <f>+IF(ISNUMBER(DATA!AN741),DATA!AN741,"n/a")</f>
        <v>581583.57999999996</v>
      </c>
      <c r="L986" s="77">
        <f>+IF(ISNUMBER(DATA!AO741),DATA!AO741,"n/a")</f>
        <v>-6.6079337740344898E-2</v>
      </c>
      <c r="R986" s="66"/>
      <c r="S986" s="66"/>
      <c r="T986" s="66"/>
      <c r="U986" s="66"/>
      <c r="V986" s="66"/>
      <c r="W986" s="66"/>
      <c r="X986" s="66"/>
      <c r="Y986" s="66"/>
    </row>
    <row r="987" spans="1:25" x14ac:dyDescent="0.2">
      <c r="A987" s="75" t="s">
        <v>19</v>
      </c>
      <c r="B987" s="66" t="s">
        <v>27</v>
      </c>
      <c r="C987" s="66" t="s">
        <v>25</v>
      </c>
      <c r="D987" s="66" t="s">
        <v>282</v>
      </c>
      <c r="E987" s="86">
        <f>+IF(ISNUMBER(DATA!J742),DATA!J742,"n/a")</f>
        <v>122183.12</v>
      </c>
      <c r="F987" s="77">
        <f>+IF(ISNUMBER(DATA!K742),DATA!K742,"n/a")</f>
        <v>0.100766579929532</v>
      </c>
      <c r="G987" s="86">
        <f>+IF(ISNUMBER(DATA!T742),DATA!T742,"n/a")</f>
        <v>359180.29</v>
      </c>
      <c r="H987" s="77">
        <f>+IF(ISNUMBER(DATA!U742),DATA!U742,"n/a")</f>
        <v>0.114095121959012</v>
      </c>
      <c r="I987" s="86">
        <f>+IF(ISNUMBER(DATA!AD742),DATA!AD742,"n/a")</f>
        <v>680993.98</v>
      </c>
      <c r="J987" s="77">
        <f>+IF(ISNUMBER(DATA!AE742),DATA!AE742,"n/a")</f>
        <v>6.5125075568242194E-2</v>
      </c>
      <c r="K987" s="86">
        <f>+IF(ISNUMBER(DATA!AN742),DATA!AN742,"n/a")</f>
        <v>1338989</v>
      </c>
      <c r="L987" s="77">
        <f>+IF(ISNUMBER(DATA!AO742),DATA!AO742,"n/a")</f>
        <v>6.3246798546720995E-2</v>
      </c>
      <c r="R987" s="66"/>
      <c r="S987" s="66"/>
      <c r="T987" s="66"/>
      <c r="U987" s="66"/>
      <c r="V987" s="66"/>
      <c r="W987" s="66"/>
      <c r="X987" s="66"/>
      <c r="Y987" s="66"/>
    </row>
    <row r="988" spans="1:25" x14ac:dyDescent="0.2">
      <c r="A988" s="75" t="s">
        <v>19</v>
      </c>
      <c r="B988" s="66" t="s">
        <v>27</v>
      </c>
      <c r="C988" s="66" t="s">
        <v>25</v>
      </c>
      <c r="D988" s="66" t="s">
        <v>283</v>
      </c>
      <c r="E988" s="86">
        <f>+IF(ISNUMBER(DATA!J743),DATA!J743,"n/a")</f>
        <v>106151.25</v>
      </c>
      <c r="F988" s="77">
        <f>+IF(ISNUMBER(DATA!K743),DATA!K743,"n/a")</f>
        <v>0.142613245740116</v>
      </c>
      <c r="G988" s="86">
        <f>+IF(ISNUMBER(DATA!T743),DATA!T743,"n/a")</f>
        <v>335651.13</v>
      </c>
      <c r="H988" s="77">
        <f>+IF(ISNUMBER(DATA!U743),DATA!U743,"n/a")</f>
        <v>0.19572786201834999</v>
      </c>
      <c r="I988" s="86">
        <f>+IF(ISNUMBER(DATA!AD743),DATA!AD743,"n/a")</f>
        <v>622293.36</v>
      </c>
      <c r="J988" s="77">
        <f>+IF(ISNUMBER(DATA!AE743),DATA!AE743,"n/a")</f>
        <v>0.15932568889328</v>
      </c>
      <c r="K988" s="86">
        <f>+IF(ISNUMBER(DATA!AN743),DATA!AN743,"n/a")</f>
        <v>1179869.3400000001</v>
      </c>
      <c r="L988" s="77">
        <f>+IF(ISNUMBER(DATA!AO743),DATA!AO743,"n/a")</f>
        <v>0.14424833993851099</v>
      </c>
      <c r="R988" s="66"/>
      <c r="S988" s="66"/>
      <c r="T988" s="66"/>
      <c r="U988" s="66"/>
      <c r="V988" s="66"/>
      <c r="W988" s="66"/>
      <c r="X988" s="66"/>
      <c r="Y988" s="66"/>
    </row>
    <row r="989" spans="1:25" x14ac:dyDescent="0.2">
      <c r="A989" s="75" t="s">
        <v>19</v>
      </c>
      <c r="B989" s="66" t="s">
        <v>27</v>
      </c>
      <c r="C989" s="66" t="s">
        <v>25</v>
      </c>
      <c r="D989" s="66" t="s">
        <v>284</v>
      </c>
      <c r="E989" s="86">
        <f>+IF(ISNUMBER(DATA!J744),DATA!J744,"n/a")</f>
        <v>72193.990000000005</v>
      </c>
      <c r="F989" s="77">
        <f>+IF(ISNUMBER(DATA!K744),DATA!K744,"n/a")</f>
        <v>-0.16263085706995001</v>
      </c>
      <c r="G989" s="86">
        <f>+IF(ISNUMBER(DATA!T744),DATA!T744,"n/a")</f>
        <v>198374.97</v>
      </c>
      <c r="H989" s="77">
        <f>+IF(ISNUMBER(DATA!U744),DATA!U744,"n/a")</f>
        <v>-0.250515571691318</v>
      </c>
      <c r="I989" s="86">
        <f>+IF(ISNUMBER(DATA!AD744),DATA!AD744,"n/a")</f>
        <v>374795.59</v>
      </c>
      <c r="J989" s="77">
        <f>+IF(ISNUMBER(DATA!AE744),DATA!AE744,"n/a")</f>
        <v>-0.25099117436193402</v>
      </c>
      <c r="K989" s="86">
        <f>+IF(ISNUMBER(DATA!AN744),DATA!AN744,"n/a")</f>
        <v>800845.71</v>
      </c>
      <c r="L989" s="77">
        <f>+IF(ISNUMBER(DATA!AO744),DATA!AO744,"n/a")</f>
        <v>-0.19985129153845399</v>
      </c>
      <c r="R989" s="66"/>
      <c r="S989" s="66"/>
      <c r="T989" s="66"/>
      <c r="U989" s="66"/>
      <c r="V989" s="66"/>
      <c r="W989" s="66"/>
      <c r="X989" s="66"/>
      <c r="Y989" s="66"/>
    </row>
    <row r="990" spans="1:25" x14ac:dyDescent="0.2">
      <c r="A990" s="75" t="s">
        <v>19</v>
      </c>
      <c r="B990" s="66" t="s">
        <v>27</v>
      </c>
      <c r="C990" s="66" t="s">
        <v>25</v>
      </c>
      <c r="D990" s="66" t="s">
        <v>285</v>
      </c>
      <c r="E990" s="86">
        <f>+IF(ISNUMBER(DATA!J745),DATA!J745,"n/a")</f>
        <v>65436.75</v>
      </c>
      <c r="F990" s="77">
        <f>+IF(ISNUMBER(DATA!K745),DATA!K745,"n/a")</f>
        <v>0.30524399441254402</v>
      </c>
      <c r="G990" s="86">
        <f>+IF(ISNUMBER(DATA!T745),DATA!T745,"n/a")</f>
        <v>197412.05</v>
      </c>
      <c r="H990" s="77">
        <f>+IF(ISNUMBER(DATA!U745),DATA!U745,"n/a")</f>
        <v>0.25825279636625498</v>
      </c>
      <c r="I990" s="86">
        <f>+IF(ISNUMBER(DATA!AD745),DATA!AD745,"n/a")</f>
        <v>386465.33</v>
      </c>
      <c r="J990" s="77">
        <f>+IF(ISNUMBER(DATA!AE745),DATA!AE745,"n/a")</f>
        <v>0.23349192387679499</v>
      </c>
      <c r="K990" s="86">
        <f>+IF(ISNUMBER(DATA!AN745),DATA!AN745,"n/a")</f>
        <v>690904.38</v>
      </c>
      <c r="L990" s="77">
        <f>+IF(ISNUMBER(DATA!AO745),DATA!AO745,"n/a")</f>
        <v>4.3088412271581798E-2</v>
      </c>
      <c r="R990" s="66"/>
      <c r="S990" s="66"/>
      <c r="T990" s="66"/>
      <c r="U990" s="66"/>
      <c r="V990" s="66"/>
      <c r="W990" s="66"/>
      <c r="X990" s="66"/>
      <c r="Y990" s="66"/>
    </row>
    <row r="991" spans="1:25" x14ac:dyDescent="0.2">
      <c r="A991" s="75" t="s">
        <v>19</v>
      </c>
      <c r="B991" s="66" t="s">
        <v>27</v>
      </c>
      <c r="C991" s="66" t="s">
        <v>25</v>
      </c>
      <c r="D991" s="66" t="s">
        <v>286</v>
      </c>
      <c r="E991" s="86">
        <f>+IF(ISNUMBER(DATA!J746),DATA!J746,"n/a")</f>
        <v>162026.82</v>
      </c>
      <c r="F991" s="77">
        <f>+IF(ISNUMBER(DATA!K746),DATA!K746,"n/a")</f>
        <v>0.52545578393330195</v>
      </c>
      <c r="G991" s="86">
        <f>+IF(ISNUMBER(DATA!T746),DATA!T746,"n/a")</f>
        <v>473988.42</v>
      </c>
      <c r="H991" s="77">
        <f>+IF(ISNUMBER(DATA!U746),DATA!U746,"n/a")</f>
        <v>-2.7970364430196001E-2</v>
      </c>
      <c r="I991" s="86">
        <f>+IF(ISNUMBER(DATA!AD746),DATA!AD746,"n/a")</f>
        <v>919863.92</v>
      </c>
      <c r="J991" s="77">
        <f>+IF(ISNUMBER(DATA!AE746),DATA!AE746,"n/a")</f>
        <v>-0.100783449809368</v>
      </c>
      <c r="K991" s="86">
        <f>+IF(ISNUMBER(DATA!AN746),DATA!AN746,"n/a")</f>
        <v>1846767.28</v>
      </c>
      <c r="L991" s="77">
        <f>+IF(ISNUMBER(DATA!AO746),DATA!AO746,"n/a")</f>
        <v>-9.2750334626702902E-2</v>
      </c>
      <c r="R991" s="66"/>
      <c r="S991" s="66"/>
      <c r="T991" s="66"/>
      <c r="U991" s="66"/>
      <c r="V991" s="66"/>
      <c r="W991" s="66"/>
      <c r="X991" s="66"/>
      <c r="Y991" s="66"/>
    </row>
    <row r="992" spans="1:25" x14ac:dyDescent="0.2">
      <c r="A992" s="75" t="s">
        <v>19</v>
      </c>
      <c r="B992" s="66" t="s">
        <v>27</v>
      </c>
      <c r="C992" s="66" t="s">
        <v>25</v>
      </c>
      <c r="D992" s="66" t="s">
        <v>287</v>
      </c>
      <c r="E992" s="86">
        <f>+IF(ISNUMBER(DATA!J747),DATA!J747,"n/a")</f>
        <v>140577.21</v>
      </c>
      <c r="F992" s="77">
        <f>+IF(ISNUMBER(DATA!K747),DATA!K747,"n/a")</f>
        <v>0.143673755095197</v>
      </c>
      <c r="G992" s="86">
        <f>+IF(ISNUMBER(DATA!T747),DATA!T747,"n/a")</f>
        <v>442263.49</v>
      </c>
      <c r="H992" s="77">
        <f>+IF(ISNUMBER(DATA!U747),DATA!U747,"n/a")</f>
        <v>-0.11850957820499899</v>
      </c>
      <c r="I992" s="86">
        <f>+IF(ISNUMBER(DATA!AD747),DATA!AD747,"n/a")</f>
        <v>800204.2</v>
      </c>
      <c r="J992" s="77">
        <f>+IF(ISNUMBER(DATA!AE747),DATA!AE747,"n/a")</f>
        <v>-0.180192514211373</v>
      </c>
      <c r="K992" s="86">
        <f>+IF(ISNUMBER(DATA!AN747),DATA!AN747,"n/a")</f>
        <v>1661693.87</v>
      </c>
      <c r="L992" s="77">
        <f>+IF(ISNUMBER(DATA!AO747),DATA!AO747,"n/a")</f>
        <v>-0.158951461622685</v>
      </c>
      <c r="R992" s="66"/>
      <c r="S992" s="66"/>
      <c r="T992" s="66"/>
      <c r="U992" s="66"/>
      <c r="V992" s="66"/>
      <c r="W992" s="66"/>
      <c r="X992" s="66"/>
      <c r="Y992" s="66"/>
    </row>
    <row r="993" spans="1:25" x14ac:dyDescent="0.2">
      <c r="A993" s="75" t="s">
        <v>19</v>
      </c>
      <c r="B993" s="66" t="s">
        <v>27</v>
      </c>
      <c r="C993" s="66" t="s">
        <v>25</v>
      </c>
      <c r="D993" s="66" t="s">
        <v>288</v>
      </c>
      <c r="E993" s="86">
        <f>+IF(ISNUMBER(DATA!J748),DATA!J748,"n/a")</f>
        <v>76837.97</v>
      </c>
      <c r="F993" s="77">
        <f>+IF(ISNUMBER(DATA!K748),DATA!K748,"n/a")</f>
        <v>0.16552818372874201</v>
      </c>
      <c r="G993" s="86">
        <f>+IF(ISNUMBER(DATA!T748),DATA!T748,"n/a")</f>
        <v>222319.08</v>
      </c>
      <c r="H993" s="77">
        <f>+IF(ISNUMBER(DATA!U748),DATA!U748,"n/a")</f>
        <v>0.154375697570177</v>
      </c>
      <c r="I993" s="86">
        <f>+IF(ISNUMBER(DATA!AD748),DATA!AD748,"n/a")</f>
        <v>429033.4</v>
      </c>
      <c r="J993" s="77">
        <f>+IF(ISNUMBER(DATA!AE748),DATA!AE748,"n/a")</f>
        <v>2.7468710325642201E-2</v>
      </c>
      <c r="K993" s="86">
        <f>+IF(ISNUMBER(DATA!AN748),DATA!AN748,"n/a")</f>
        <v>848449.89</v>
      </c>
      <c r="L993" s="77">
        <f>+IF(ISNUMBER(DATA!AO748),DATA!AO748,"n/a")</f>
        <v>-2.5817353354434198E-2</v>
      </c>
      <c r="R993" s="66"/>
      <c r="S993" s="66"/>
      <c r="T993" s="66"/>
      <c r="U993" s="66"/>
      <c r="V993" s="66"/>
      <c r="W993" s="66"/>
      <c r="X993" s="66"/>
      <c r="Y993" s="66"/>
    </row>
    <row r="994" spans="1:25" x14ac:dyDescent="0.2">
      <c r="A994" s="75" t="s">
        <v>19</v>
      </c>
      <c r="B994" s="66" t="s">
        <v>27</v>
      </c>
      <c r="C994" s="66" t="s">
        <v>25</v>
      </c>
      <c r="D994" s="66" t="s">
        <v>289</v>
      </c>
      <c r="E994" s="86">
        <f>+IF(ISNUMBER(DATA!J749),DATA!J749,"n/a")</f>
        <v>52386.98</v>
      </c>
      <c r="F994" s="77">
        <f>+IF(ISNUMBER(DATA!K749),DATA!K749,"n/a")</f>
        <v>4.0202707264246303E-2</v>
      </c>
      <c r="G994" s="86">
        <f>+IF(ISNUMBER(DATA!T749),DATA!T749,"n/a")</f>
        <v>145433.78</v>
      </c>
      <c r="H994" s="77">
        <f>+IF(ISNUMBER(DATA!U749),DATA!U749,"n/a")</f>
        <v>-7.4316817415787497E-3</v>
      </c>
      <c r="I994" s="86">
        <f>+IF(ISNUMBER(DATA!AD749),DATA!AD749,"n/a")</f>
        <v>277680.8</v>
      </c>
      <c r="J994" s="77">
        <f>+IF(ISNUMBER(DATA!AE749),DATA!AE749,"n/a")</f>
        <v>-5.1276531287301801E-2</v>
      </c>
      <c r="K994" s="86">
        <f>+IF(ISNUMBER(DATA!AN749),DATA!AN749,"n/a")</f>
        <v>557512.63</v>
      </c>
      <c r="L994" s="77">
        <f>+IF(ISNUMBER(DATA!AO749),DATA!AO749,"n/a")</f>
        <v>-8.4757587901829995E-2</v>
      </c>
      <c r="R994" s="66"/>
      <c r="S994" s="66"/>
      <c r="T994" s="66"/>
      <c r="U994" s="66"/>
      <c r="V994" s="66"/>
      <c r="W994" s="66"/>
      <c r="X994" s="66"/>
      <c r="Y994" s="66"/>
    </row>
    <row r="995" spans="1:25" x14ac:dyDescent="0.2">
      <c r="A995" s="75" t="s">
        <v>19</v>
      </c>
      <c r="B995" s="66" t="s">
        <v>27</v>
      </c>
      <c r="C995" s="66" t="s">
        <v>25</v>
      </c>
      <c r="D995" s="66" t="s">
        <v>290</v>
      </c>
      <c r="E995" s="86">
        <f>+IF(ISNUMBER(DATA!J750),DATA!J750,"n/a")</f>
        <v>85546.17</v>
      </c>
      <c r="F995" s="77">
        <f>+IF(ISNUMBER(DATA!K750),DATA!K750,"n/a")</f>
        <v>9.5462112345277503E-2</v>
      </c>
      <c r="G995" s="86">
        <f>+IF(ISNUMBER(DATA!T750),DATA!T750,"n/a")</f>
        <v>246821.67</v>
      </c>
      <c r="H995" s="77">
        <f>+IF(ISNUMBER(DATA!U750),DATA!U750,"n/a")</f>
        <v>5.9006542566973699E-2</v>
      </c>
      <c r="I995" s="86">
        <f>+IF(ISNUMBER(DATA!AD750),DATA!AD750,"n/a")</f>
        <v>477028.11</v>
      </c>
      <c r="J995" s="77">
        <f>+IF(ISNUMBER(DATA!AE750),DATA!AE750,"n/a")</f>
        <v>3.3462899990755697E-2</v>
      </c>
      <c r="K995" s="86">
        <f>+IF(ISNUMBER(DATA!AN750),DATA!AN750,"n/a")</f>
        <v>958611.68</v>
      </c>
      <c r="L995" s="77">
        <f>+IF(ISNUMBER(DATA!AO750),DATA!AO750,"n/a")</f>
        <v>9.9456877672725194E-2</v>
      </c>
      <c r="R995" s="66"/>
      <c r="S995" s="66"/>
      <c r="T995" s="66"/>
      <c r="U995" s="66"/>
      <c r="V995" s="66"/>
      <c r="W995" s="66"/>
      <c r="X995" s="66"/>
      <c r="Y995" s="66"/>
    </row>
    <row r="996" spans="1:25" x14ac:dyDescent="0.2">
      <c r="A996" s="75" t="s">
        <v>19</v>
      </c>
      <c r="B996" s="66" t="s">
        <v>27</v>
      </c>
      <c r="C996" s="66" t="s">
        <v>25</v>
      </c>
      <c r="D996" s="66" t="s">
        <v>291</v>
      </c>
      <c r="E996" s="86">
        <f>+IF(ISNUMBER(DATA!J751),DATA!J751,"n/a")</f>
        <v>72175.429999999993</v>
      </c>
      <c r="F996" s="77">
        <f>+IF(ISNUMBER(DATA!K751),DATA!K751,"n/a")</f>
        <v>0.67099714930858101</v>
      </c>
      <c r="G996" s="86">
        <f>+IF(ISNUMBER(DATA!T751),DATA!T751,"n/a")</f>
        <v>196688.66</v>
      </c>
      <c r="H996" s="77">
        <f>+IF(ISNUMBER(DATA!U751),DATA!U751,"n/a")</f>
        <v>0.25259997941720103</v>
      </c>
      <c r="I996" s="86">
        <f>+IF(ISNUMBER(DATA!AD751),DATA!AD751,"n/a")</f>
        <v>374267.84</v>
      </c>
      <c r="J996" s="77">
        <f>+IF(ISNUMBER(DATA!AE751),DATA!AE751,"n/a")</f>
        <v>0.34464068656074798</v>
      </c>
      <c r="K996" s="86">
        <f>+IF(ISNUMBER(DATA!AN751),DATA!AN751,"n/a")</f>
        <v>695340.55</v>
      </c>
      <c r="L996" s="77">
        <f>+IF(ISNUMBER(DATA!AO751),DATA!AO751,"n/a")</f>
        <v>0.32916873917030998</v>
      </c>
      <c r="R996" s="66"/>
      <c r="S996" s="66"/>
      <c r="T996" s="66"/>
      <c r="U996" s="66"/>
      <c r="V996" s="66"/>
      <c r="W996" s="66"/>
      <c r="X996" s="66"/>
      <c r="Y996" s="66"/>
    </row>
    <row r="997" spans="1:25" x14ac:dyDescent="0.2">
      <c r="A997" s="75" t="s">
        <v>19</v>
      </c>
      <c r="B997" s="66" t="s">
        <v>27</v>
      </c>
      <c r="C997" s="66" t="s">
        <v>25</v>
      </c>
      <c r="D997" s="66" t="s">
        <v>292</v>
      </c>
      <c r="E997" s="86">
        <f>+IF(ISNUMBER(DATA!J752),DATA!J752,"n/a")</f>
        <v>271685.42</v>
      </c>
      <c r="F997" s="77">
        <f>+IF(ISNUMBER(DATA!K752),DATA!K752,"n/a")</f>
        <v>-0.15850833835380099</v>
      </c>
      <c r="G997" s="86">
        <f>+IF(ISNUMBER(DATA!T752),DATA!T752,"n/a")</f>
        <v>824762.76</v>
      </c>
      <c r="H997" s="77">
        <f>+IF(ISNUMBER(DATA!U752),DATA!U752,"n/a")</f>
        <v>-0.16444363145344301</v>
      </c>
      <c r="I997" s="86">
        <f>+IF(ISNUMBER(DATA!AD752),DATA!AD752,"n/a")</f>
        <v>1574668.09</v>
      </c>
      <c r="J997" s="77">
        <f>+IF(ISNUMBER(DATA!AE752),DATA!AE752,"n/a")</f>
        <v>-0.142677675444848</v>
      </c>
      <c r="K997" s="86">
        <f>+IF(ISNUMBER(DATA!AN752),DATA!AN752,"n/a")</f>
        <v>3152702.98</v>
      </c>
      <c r="L997" s="77">
        <f>+IF(ISNUMBER(DATA!AO752),DATA!AO752,"n/a")</f>
        <v>-9.4672110057810899E-2</v>
      </c>
      <c r="R997" s="66"/>
      <c r="S997" s="66"/>
      <c r="T997" s="66"/>
      <c r="U997" s="66"/>
      <c r="V997" s="66"/>
      <c r="W997" s="66"/>
      <c r="X997" s="66"/>
      <c r="Y997" s="66"/>
    </row>
    <row r="998" spans="1:25" x14ac:dyDescent="0.2">
      <c r="A998" s="75" t="s">
        <v>19</v>
      </c>
      <c r="B998" s="66" t="s">
        <v>27</v>
      </c>
      <c r="C998" s="66" t="s">
        <v>25</v>
      </c>
      <c r="D998" s="66" t="s">
        <v>293</v>
      </c>
      <c r="E998" s="86">
        <f>+IF(ISNUMBER(DATA!J753),DATA!J753,"n/a")</f>
        <v>19897.21</v>
      </c>
      <c r="F998" s="77">
        <f>+IF(ISNUMBER(DATA!K753),DATA!K753,"n/a")</f>
        <v>0.56495103533274005</v>
      </c>
      <c r="G998" s="86">
        <f>+IF(ISNUMBER(DATA!T753),DATA!T753,"n/a")</f>
        <v>53275.199999999997</v>
      </c>
      <c r="H998" s="77">
        <f>+IF(ISNUMBER(DATA!U753),DATA!U753,"n/a")</f>
        <v>0.46840495024944201</v>
      </c>
      <c r="I998" s="86">
        <f>+IF(ISNUMBER(DATA!AD753),DATA!AD753,"n/a")</f>
        <v>99719.5</v>
      </c>
      <c r="J998" s="77">
        <f>+IF(ISNUMBER(DATA!AE753),DATA!AE753,"n/a")</f>
        <v>4.8081009963335898E-2</v>
      </c>
      <c r="K998" s="86">
        <f>+IF(ISNUMBER(DATA!AN753),DATA!AN753,"n/a")</f>
        <v>190111.62</v>
      </c>
      <c r="L998" s="77">
        <f>+IF(ISNUMBER(DATA!AO753),DATA!AO753,"n/a")</f>
        <v>-0.193575279048954</v>
      </c>
      <c r="R998" s="66"/>
      <c r="S998" s="66"/>
      <c r="T998" s="66"/>
      <c r="U998" s="66"/>
      <c r="V998" s="66"/>
      <c r="W998" s="66"/>
      <c r="X998" s="66"/>
      <c r="Y998" s="66"/>
    </row>
    <row r="999" spans="1:25" x14ac:dyDescent="0.2">
      <c r="A999" s="75" t="s">
        <v>19</v>
      </c>
      <c r="B999" s="66" t="s">
        <v>27</v>
      </c>
      <c r="C999" s="66" t="s">
        <v>25</v>
      </c>
      <c r="D999" s="66" t="s">
        <v>294</v>
      </c>
      <c r="E999" s="86">
        <f>+IF(ISNUMBER(DATA!J754),DATA!J754,"n/a")</f>
        <v>241774.95</v>
      </c>
      <c r="F999" s="77">
        <f>+IF(ISNUMBER(DATA!K754),DATA!K754,"n/a")</f>
        <v>7.7974380608789598E-2</v>
      </c>
      <c r="G999" s="86">
        <f>+IF(ISNUMBER(DATA!T754),DATA!T754,"n/a")</f>
        <v>735108.22</v>
      </c>
      <c r="H999" s="77">
        <f>+IF(ISNUMBER(DATA!U754),DATA!U754,"n/a")</f>
        <v>7.8531645834825997E-2</v>
      </c>
      <c r="I999" s="86">
        <f>+IF(ISNUMBER(DATA!AD754),DATA!AD754,"n/a")</f>
        <v>1433738.45</v>
      </c>
      <c r="J999" s="77">
        <f>+IF(ISNUMBER(DATA!AE754),DATA!AE754,"n/a")</f>
        <v>6.9915095107617703E-2</v>
      </c>
      <c r="K999" s="86">
        <f>+IF(ISNUMBER(DATA!AN754),DATA!AN754,"n/a")</f>
        <v>2816671.12</v>
      </c>
      <c r="L999" s="77">
        <f>+IF(ISNUMBER(DATA!AO754),DATA!AO754,"n/a")</f>
        <v>0.13775518047861399</v>
      </c>
      <c r="R999" s="66"/>
      <c r="S999" s="66"/>
      <c r="T999" s="66"/>
      <c r="U999" s="66"/>
      <c r="V999" s="66"/>
      <c r="W999" s="66"/>
      <c r="X999" s="66"/>
      <c r="Y999" s="66"/>
    </row>
    <row r="1000" spans="1:25" x14ac:dyDescent="0.2">
      <c r="A1000" s="75" t="s">
        <v>19</v>
      </c>
      <c r="B1000" s="66" t="s">
        <v>27</v>
      </c>
      <c r="C1000" s="66" t="s">
        <v>25</v>
      </c>
      <c r="D1000" s="66" t="s">
        <v>295</v>
      </c>
      <c r="E1000" s="86">
        <f>+IF(ISNUMBER(DATA!J755),DATA!J755,"n/a")</f>
        <v>104231.47</v>
      </c>
      <c r="F1000" s="77">
        <f>+IF(ISNUMBER(DATA!K755),DATA!K755,"n/a")</f>
        <v>9.3552673075902107E-2</v>
      </c>
      <c r="G1000" s="86">
        <f>+IF(ISNUMBER(DATA!T755),DATA!T755,"n/a")</f>
        <v>354808.51</v>
      </c>
      <c r="H1000" s="77">
        <f>+IF(ISNUMBER(DATA!U755),DATA!U755,"n/a")</f>
        <v>0.131572619227356</v>
      </c>
      <c r="I1000" s="86">
        <f>+IF(ISNUMBER(DATA!AD755),DATA!AD755,"n/a")</f>
        <v>718278.63</v>
      </c>
      <c r="J1000" s="77">
        <f>+IF(ISNUMBER(DATA!AE755),DATA!AE755,"n/a")</f>
        <v>0.26377704880928499</v>
      </c>
      <c r="K1000" s="86">
        <f>+IF(ISNUMBER(DATA!AN755),DATA!AN755,"n/a")</f>
        <v>1301359.44</v>
      </c>
      <c r="L1000" s="77">
        <f>+IF(ISNUMBER(DATA!AO755),DATA!AO755,"n/a")</f>
        <v>0.34170869938495202</v>
      </c>
      <c r="R1000" s="66"/>
      <c r="S1000" s="66"/>
      <c r="T1000" s="66"/>
      <c r="U1000" s="66"/>
      <c r="V1000" s="66"/>
      <c r="W1000" s="66"/>
      <c r="X1000" s="66"/>
      <c r="Y1000" s="66"/>
    </row>
    <row r="1001" spans="1:25" x14ac:dyDescent="0.2">
      <c r="A1001" s="75" t="s">
        <v>19</v>
      </c>
      <c r="B1001" s="66" t="s">
        <v>27</v>
      </c>
      <c r="C1001" s="66" t="s">
        <v>25</v>
      </c>
      <c r="D1001" s="66" t="s">
        <v>296</v>
      </c>
      <c r="E1001" s="86">
        <f>+IF(ISNUMBER(DATA!J756),DATA!J756,"n/a")</f>
        <v>107526.23</v>
      </c>
      <c r="F1001" s="77">
        <f>+IF(ISNUMBER(DATA!K756),DATA!K756,"n/a")</f>
        <v>-2.68368227882207E-2</v>
      </c>
      <c r="G1001" s="86">
        <f>+IF(ISNUMBER(DATA!T756),DATA!T756,"n/a")</f>
        <v>370823.3</v>
      </c>
      <c r="H1001" s="77">
        <f>+IF(ISNUMBER(DATA!U756),DATA!U756,"n/a")</f>
        <v>1.7370844889035598E-2</v>
      </c>
      <c r="I1001" s="86">
        <f>+IF(ISNUMBER(DATA!AD756),DATA!AD756,"n/a")</f>
        <v>762019.15</v>
      </c>
      <c r="J1001" s="77">
        <f>+IF(ISNUMBER(DATA!AE756),DATA!AE756,"n/a")</f>
        <v>-1.6227767241724301E-2</v>
      </c>
      <c r="K1001" s="86">
        <f>+IF(ISNUMBER(DATA!AN756),DATA!AN756,"n/a")</f>
        <v>1440416.47</v>
      </c>
      <c r="L1001" s="77">
        <f>+IF(ISNUMBER(DATA!AO756),DATA!AO756,"n/a")</f>
        <v>4.0194590423152599E-2</v>
      </c>
      <c r="R1001" s="66"/>
      <c r="S1001" s="66"/>
      <c r="T1001" s="66"/>
      <c r="U1001" s="66"/>
      <c r="V1001" s="66"/>
      <c r="W1001" s="66"/>
      <c r="X1001" s="66"/>
      <c r="Y1001" s="66"/>
    </row>
    <row r="1002" spans="1:25" x14ac:dyDescent="0.2">
      <c r="A1002" s="75" t="s">
        <v>19</v>
      </c>
      <c r="B1002" s="66" t="s">
        <v>27</v>
      </c>
      <c r="C1002" s="66" t="s">
        <v>25</v>
      </c>
      <c r="D1002" s="66" t="s">
        <v>297</v>
      </c>
      <c r="E1002" s="86">
        <f>+IF(ISNUMBER(DATA!J757),DATA!J757,"n/a")</f>
        <v>44314.15</v>
      </c>
      <c r="F1002" s="77">
        <f>+IF(ISNUMBER(DATA!K757),DATA!K757,"n/a")</f>
        <v>0.22326312075962701</v>
      </c>
      <c r="G1002" s="86">
        <f>+IF(ISNUMBER(DATA!T757),DATA!T757,"n/a")</f>
        <v>125420.48</v>
      </c>
      <c r="H1002" s="77">
        <f>+IF(ISNUMBER(DATA!U757),DATA!U757,"n/a")</f>
        <v>0.24569755766940901</v>
      </c>
      <c r="I1002" s="86">
        <f>+IF(ISNUMBER(DATA!AD757),DATA!AD757,"n/a")</f>
        <v>241088.07</v>
      </c>
      <c r="J1002" s="77">
        <f>+IF(ISNUMBER(DATA!AE757),DATA!AE757,"n/a")</f>
        <v>5.6874127164425199E-2</v>
      </c>
      <c r="K1002" s="86">
        <f>+IF(ISNUMBER(DATA!AN757),DATA!AN757,"n/a")</f>
        <v>469534.92</v>
      </c>
      <c r="L1002" s="77">
        <f>+IF(ISNUMBER(DATA!AO757),DATA!AO757,"n/a")</f>
        <v>-5.6220435715944601E-2</v>
      </c>
      <c r="R1002" s="66"/>
      <c r="S1002" s="66"/>
      <c r="T1002" s="66"/>
      <c r="U1002" s="66"/>
      <c r="V1002" s="66"/>
      <c r="W1002" s="66"/>
      <c r="X1002" s="66"/>
      <c r="Y1002" s="66"/>
    </row>
    <row r="1003" spans="1:25" x14ac:dyDescent="0.2">
      <c r="A1003" s="75" t="s">
        <v>19</v>
      </c>
      <c r="B1003" s="66" t="s">
        <v>27</v>
      </c>
      <c r="C1003" s="66" t="s">
        <v>25</v>
      </c>
      <c r="D1003" s="66" t="s">
        <v>298</v>
      </c>
      <c r="E1003" s="86">
        <f>+IF(ISNUMBER(DATA!J758),DATA!J758,"n/a")</f>
        <v>80569.14</v>
      </c>
      <c r="F1003" s="77">
        <f>+IF(ISNUMBER(DATA!K758),DATA!K758,"n/a")</f>
        <v>0.207556021110649</v>
      </c>
      <c r="G1003" s="86">
        <f>+IF(ISNUMBER(DATA!T758),DATA!T758,"n/a")</f>
        <v>224570.83</v>
      </c>
      <c r="H1003" s="77">
        <f>+IF(ISNUMBER(DATA!U758),DATA!U758,"n/a")</f>
        <v>0.17800473896383301</v>
      </c>
      <c r="I1003" s="86">
        <f>+IF(ISNUMBER(DATA!AD758),DATA!AD758,"n/a")</f>
        <v>425817.06</v>
      </c>
      <c r="J1003" s="77">
        <f>+IF(ISNUMBER(DATA!AE758),DATA!AE758,"n/a")</f>
        <v>0.15089928445474099</v>
      </c>
      <c r="K1003" s="86">
        <f>+IF(ISNUMBER(DATA!AN758),DATA!AN758,"n/a")</f>
        <v>849375.63</v>
      </c>
      <c r="L1003" s="77">
        <f>+IF(ISNUMBER(DATA!AO758),DATA!AO758,"n/a")</f>
        <v>0.19512135888212301</v>
      </c>
      <c r="R1003" s="66"/>
      <c r="S1003" s="66"/>
      <c r="T1003" s="66"/>
      <c r="U1003" s="66"/>
      <c r="V1003" s="66"/>
      <c r="W1003" s="66"/>
      <c r="X1003" s="66"/>
      <c r="Y1003" s="66"/>
    </row>
    <row r="1004" spans="1:25" x14ac:dyDescent="0.2">
      <c r="A1004" s="75" t="s">
        <v>19</v>
      </c>
      <c r="B1004" s="66" t="s">
        <v>27</v>
      </c>
      <c r="C1004" s="66" t="s">
        <v>25</v>
      </c>
      <c r="D1004" s="66" t="s">
        <v>299</v>
      </c>
      <c r="E1004" s="86">
        <f>+IF(ISNUMBER(DATA!J759),DATA!J759,"n/a")</f>
        <v>411960.88</v>
      </c>
      <c r="F1004" s="77">
        <f>+IF(ISNUMBER(DATA!K759),DATA!K759,"n/a")</f>
        <v>0.38884933963382401</v>
      </c>
      <c r="G1004" s="86">
        <f>+IF(ISNUMBER(DATA!T759),DATA!T759,"n/a")</f>
        <v>1246766.98</v>
      </c>
      <c r="H1004" s="77">
        <f>+IF(ISNUMBER(DATA!U759),DATA!U759,"n/a")</f>
        <v>2.7647635119708299E-2</v>
      </c>
      <c r="I1004" s="86">
        <f>+IF(ISNUMBER(DATA!AD759),DATA!AD759,"n/a")</f>
        <v>2327671.6800000002</v>
      </c>
      <c r="J1004" s="77">
        <f>+IF(ISNUMBER(DATA!AE759),DATA!AE759,"n/a")</f>
        <v>-3.6265812127900997E-2</v>
      </c>
      <c r="K1004" s="86">
        <f>+IF(ISNUMBER(DATA!AN759),DATA!AN759,"n/a")</f>
        <v>4651244.2300000004</v>
      </c>
      <c r="L1004" s="77">
        <f>+IF(ISNUMBER(DATA!AO759),DATA!AO759,"n/a")</f>
        <v>-2.8643029785280001E-2</v>
      </c>
      <c r="R1004" s="66"/>
      <c r="S1004" s="66"/>
      <c r="T1004" s="66"/>
      <c r="U1004" s="66"/>
      <c r="V1004" s="66"/>
      <c r="W1004" s="66"/>
      <c r="X1004" s="66"/>
      <c r="Y1004" s="66"/>
    </row>
    <row r="1005" spans="1:25" x14ac:dyDescent="0.2">
      <c r="A1005" s="75" t="s">
        <v>19</v>
      </c>
      <c r="B1005" s="66" t="s">
        <v>27</v>
      </c>
      <c r="C1005" s="66" t="s">
        <v>25</v>
      </c>
      <c r="D1005" s="66" t="s">
        <v>300</v>
      </c>
      <c r="E1005" s="86">
        <f>+IF(ISNUMBER(DATA!J760),DATA!J760,"n/a")</f>
        <v>160469.97</v>
      </c>
      <c r="F1005" s="77">
        <f>+IF(ISNUMBER(DATA!K760),DATA!K760,"n/a")</f>
        <v>-7.9250402437413305E-3</v>
      </c>
      <c r="G1005" s="86">
        <f>+IF(ISNUMBER(DATA!T760),DATA!T760,"n/a")</f>
        <v>480876.89</v>
      </c>
      <c r="H1005" s="77">
        <f>+IF(ISNUMBER(DATA!U760),DATA!U760,"n/a")</f>
        <v>6.1070838079494399E-2</v>
      </c>
      <c r="I1005" s="86">
        <f>+IF(ISNUMBER(DATA!AD760),DATA!AD760,"n/a")</f>
        <v>862017.15</v>
      </c>
      <c r="J1005" s="77">
        <f>+IF(ISNUMBER(DATA!AE760),DATA!AE760,"n/a")</f>
        <v>4.6497064027131503E-2</v>
      </c>
      <c r="K1005" s="86">
        <f>+IF(ISNUMBER(DATA!AN760),DATA!AN760,"n/a")</f>
        <v>1686546.97</v>
      </c>
      <c r="L1005" s="77">
        <f>+IF(ISNUMBER(DATA!AO760),DATA!AO760,"n/a")</f>
        <v>6.0689550764354797E-2</v>
      </c>
      <c r="R1005" s="66"/>
      <c r="S1005" s="66"/>
      <c r="T1005" s="66"/>
      <c r="U1005" s="66"/>
      <c r="V1005" s="66"/>
      <c r="W1005" s="66"/>
      <c r="X1005" s="66"/>
      <c r="Y1005" s="66"/>
    </row>
    <row r="1006" spans="1:25" x14ac:dyDescent="0.2">
      <c r="A1006" s="75" t="s">
        <v>19</v>
      </c>
      <c r="B1006" s="66" t="s">
        <v>27</v>
      </c>
      <c r="C1006" s="66" t="s">
        <v>25</v>
      </c>
      <c r="D1006" s="66" t="s">
        <v>301</v>
      </c>
      <c r="E1006" s="86">
        <f>+IF(ISNUMBER(DATA!J761),DATA!J761,"n/a")</f>
        <v>16648.05</v>
      </c>
      <c r="F1006" s="77">
        <f>+IF(ISNUMBER(DATA!K761),DATA!K761,"n/a")</f>
        <v>0.41876431181018903</v>
      </c>
      <c r="G1006" s="86">
        <f>+IF(ISNUMBER(DATA!T761),DATA!T761,"n/a")</f>
        <v>47459.31</v>
      </c>
      <c r="H1006" s="77">
        <f>+IF(ISNUMBER(DATA!U761),DATA!U761,"n/a")</f>
        <v>0.35749175582069498</v>
      </c>
      <c r="I1006" s="86">
        <f>+IF(ISNUMBER(DATA!AD761),DATA!AD761,"n/a")</f>
        <v>87504.48</v>
      </c>
      <c r="J1006" s="77">
        <f>+IF(ISNUMBER(DATA!AE761),DATA!AE761,"n/a")</f>
        <v>5.6387181452191099E-2</v>
      </c>
      <c r="K1006" s="86">
        <f>+IF(ISNUMBER(DATA!AN761),DATA!AN761,"n/a")</f>
        <v>165176.69</v>
      </c>
      <c r="L1006" s="77">
        <f>+IF(ISNUMBER(DATA!AO761),DATA!AO761,"n/a")</f>
        <v>-0.12278355416160699</v>
      </c>
      <c r="R1006" s="66"/>
      <c r="S1006" s="66"/>
      <c r="T1006" s="66"/>
      <c r="U1006" s="66"/>
      <c r="V1006" s="66"/>
      <c r="W1006" s="66"/>
      <c r="X1006" s="66"/>
      <c r="Y1006" s="66"/>
    </row>
    <row r="1007" spans="1:25" x14ac:dyDescent="0.2">
      <c r="A1007" s="75" t="s">
        <v>19</v>
      </c>
      <c r="B1007" s="66" t="s">
        <v>27</v>
      </c>
      <c r="C1007" s="66" t="s">
        <v>25</v>
      </c>
      <c r="D1007" s="66" t="s">
        <v>302</v>
      </c>
      <c r="E1007" s="86">
        <f>+IF(ISNUMBER(DATA!J762),DATA!J762,"n/a")</f>
        <v>153153.97</v>
      </c>
      <c r="F1007" s="77">
        <f>+IF(ISNUMBER(DATA!K762),DATA!K762,"n/a")</f>
        <v>9.8850423464379195E-2</v>
      </c>
      <c r="G1007" s="86">
        <f>+IF(ISNUMBER(DATA!T762),DATA!T762,"n/a")</f>
        <v>454925.71</v>
      </c>
      <c r="H1007" s="77">
        <f>+IF(ISNUMBER(DATA!U762),DATA!U762,"n/a")</f>
        <v>7.2587026594175194E-2</v>
      </c>
      <c r="I1007" s="86">
        <f>+IF(ISNUMBER(DATA!AD762),DATA!AD762,"n/a")</f>
        <v>880227.4</v>
      </c>
      <c r="J1007" s="77">
        <f>+IF(ISNUMBER(DATA!AE762),DATA!AE762,"n/a")</f>
        <v>5.9487045850998198E-2</v>
      </c>
      <c r="K1007" s="86">
        <f>+IF(ISNUMBER(DATA!AN762),DATA!AN762,"n/a")</f>
        <v>1743777.43</v>
      </c>
      <c r="L1007" s="77">
        <f>+IF(ISNUMBER(DATA!AO762),DATA!AO762,"n/a")</f>
        <v>0.12866828331494001</v>
      </c>
      <c r="R1007" s="66"/>
      <c r="S1007" s="66"/>
      <c r="T1007" s="66"/>
      <c r="U1007" s="66"/>
      <c r="V1007" s="66"/>
      <c r="W1007" s="66"/>
      <c r="X1007" s="66"/>
      <c r="Y1007" s="66"/>
    </row>
    <row r="1008" spans="1:25" x14ac:dyDescent="0.2">
      <c r="A1008" s="75" t="s">
        <v>19</v>
      </c>
      <c r="B1008" s="66" t="s">
        <v>27</v>
      </c>
      <c r="C1008" s="66" t="s">
        <v>25</v>
      </c>
      <c r="D1008" s="66" t="s">
        <v>303</v>
      </c>
      <c r="E1008" s="86">
        <f>+IF(ISNUMBER(DATA!J763),DATA!J763,"n/a")</f>
        <v>37809.410000000003</v>
      </c>
      <c r="F1008" s="77">
        <f>+IF(ISNUMBER(DATA!K763),DATA!K763,"n/a")</f>
        <v>0.149851286418101</v>
      </c>
      <c r="G1008" s="86">
        <f>+IF(ISNUMBER(DATA!T763),DATA!T763,"n/a")</f>
        <v>101565.92</v>
      </c>
      <c r="H1008" s="77">
        <f>+IF(ISNUMBER(DATA!U763),DATA!U763,"n/a")</f>
        <v>4.1536379659926702E-2</v>
      </c>
      <c r="I1008" s="86">
        <f>+IF(ISNUMBER(DATA!AD763),DATA!AD763,"n/a")</f>
        <v>189805.15</v>
      </c>
      <c r="J1008" s="77">
        <f>+IF(ISNUMBER(DATA!AE763),DATA!AE763,"n/a")</f>
        <v>-1.79110000477517E-3</v>
      </c>
      <c r="K1008" s="86">
        <f>+IF(ISNUMBER(DATA!AN763),DATA!AN763,"n/a")</f>
        <v>391229.94</v>
      </c>
      <c r="L1008" s="77">
        <f>+IF(ISNUMBER(DATA!AO763),DATA!AO763,"n/a")</f>
        <v>-5.76174410606303E-3</v>
      </c>
      <c r="R1008" s="66"/>
      <c r="S1008" s="66"/>
      <c r="T1008" s="66"/>
      <c r="U1008" s="66"/>
      <c r="V1008" s="66"/>
      <c r="W1008" s="66"/>
      <c r="X1008" s="66"/>
      <c r="Y1008" s="66"/>
    </row>
    <row r="1009" spans="1:25" x14ac:dyDescent="0.2">
      <c r="A1009" s="75" t="s">
        <v>19</v>
      </c>
      <c r="B1009" s="66" t="s">
        <v>27</v>
      </c>
      <c r="C1009" s="66" t="s">
        <v>25</v>
      </c>
      <c r="D1009" s="66" t="s">
        <v>304</v>
      </c>
      <c r="E1009" s="86">
        <f>+IF(ISNUMBER(DATA!J764),DATA!J764,"n/a")</f>
        <v>198040.49</v>
      </c>
      <c r="F1009" s="77">
        <f>+IF(ISNUMBER(DATA!K764),DATA!K764,"n/a")</f>
        <v>0.316790183594167</v>
      </c>
      <c r="G1009" s="86">
        <f>+IF(ISNUMBER(DATA!T764),DATA!T764,"n/a")</f>
        <v>590888.74</v>
      </c>
      <c r="H1009" s="77">
        <f>+IF(ISNUMBER(DATA!U764),DATA!U764,"n/a")</f>
        <v>2.20998669584276E-2</v>
      </c>
      <c r="I1009" s="86">
        <f>+IF(ISNUMBER(DATA!AD764),DATA!AD764,"n/a")</f>
        <v>1119695</v>
      </c>
      <c r="J1009" s="77">
        <f>+IF(ISNUMBER(DATA!AE764),DATA!AE764,"n/a")</f>
        <v>-3.8323342369773201E-2</v>
      </c>
      <c r="K1009" s="86">
        <f>+IF(ISNUMBER(DATA!AN764),DATA!AN764,"n/a")</f>
        <v>2222182.7400000002</v>
      </c>
      <c r="L1009" s="77">
        <f>+IF(ISNUMBER(DATA!AO764),DATA!AO764,"n/a")</f>
        <v>8.7007035122447802E-3</v>
      </c>
      <c r="R1009" s="66"/>
      <c r="S1009" s="66"/>
      <c r="T1009" s="66"/>
      <c r="U1009" s="66"/>
      <c r="V1009" s="66"/>
      <c r="W1009" s="66"/>
      <c r="X1009" s="66"/>
      <c r="Y1009" s="66"/>
    </row>
    <row r="1010" spans="1:25" x14ac:dyDescent="0.2">
      <c r="A1010" s="75" t="s">
        <v>19</v>
      </c>
      <c r="B1010" s="66" t="s">
        <v>27</v>
      </c>
      <c r="C1010" s="66" t="s">
        <v>25</v>
      </c>
      <c r="D1010" s="66" t="s">
        <v>305</v>
      </c>
      <c r="E1010" s="86">
        <f>+IF(ISNUMBER(DATA!J765),DATA!J765,"n/a")</f>
        <v>77343.89</v>
      </c>
      <c r="F1010" s="77">
        <f>+IF(ISNUMBER(DATA!K765),DATA!K765,"n/a")</f>
        <v>-0.154546189910376</v>
      </c>
      <c r="G1010" s="86">
        <f>+IF(ISNUMBER(DATA!T765),DATA!T765,"n/a")</f>
        <v>230801.7</v>
      </c>
      <c r="H1010" s="77">
        <f>+IF(ISNUMBER(DATA!U765),DATA!U765,"n/a")</f>
        <v>-0.19237152231982799</v>
      </c>
      <c r="I1010" s="86">
        <f>+IF(ISNUMBER(DATA!AD765),DATA!AD765,"n/a")</f>
        <v>442200.95</v>
      </c>
      <c r="J1010" s="77">
        <f>+IF(ISNUMBER(DATA!AE765),DATA!AE765,"n/a")</f>
        <v>-0.18404384749255001</v>
      </c>
      <c r="K1010" s="86">
        <f>+IF(ISNUMBER(DATA!AN765),DATA!AN765,"n/a")</f>
        <v>964098.83</v>
      </c>
      <c r="L1010" s="77">
        <f>+IF(ISNUMBER(DATA!AO765),DATA!AO765,"n/a")</f>
        <v>-7.4616166570213499E-2</v>
      </c>
      <c r="R1010" s="66"/>
      <c r="S1010" s="66"/>
      <c r="T1010" s="66"/>
      <c r="U1010" s="66"/>
      <c r="V1010" s="66"/>
      <c r="W1010" s="66"/>
      <c r="X1010" s="66"/>
      <c r="Y1010" s="66"/>
    </row>
    <row r="1011" spans="1:25" x14ac:dyDescent="0.2">
      <c r="A1011" s="75" t="s">
        <v>19</v>
      </c>
      <c r="B1011" s="66" t="s">
        <v>27</v>
      </c>
      <c r="C1011" s="66" t="s">
        <v>25</v>
      </c>
      <c r="D1011" s="66" t="s">
        <v>306</v>
      </c>
      <c r="E1011" s="86">
        <f>+IF(ISNUMBER(DATA!J766),DATA!J766,"n/a")</f>
        <v>109386.53</v>
      </c>
      <c r="F1011" s="77">
        <f>+IF(ISNUMBER(DATA!K766),DATA!K766,"n/a")</f>
        <v>7.8574351419919794E-2</v>
      </c>
      <c r="G1011" s="86">
        <f>+IF(ISNUMBER(DATA!T766),DATA!T766,"n/a")</f>
        <v>314427.77</v>
      </c>
      <c r="H1011" s="77">
        <f>+IF(ISNUMBER(DATA!U766),DATA!U766,"n/a")</f>
        <v>0.15292588873971799</v>
      </c>
      <c r="I1011" s="86">
        <f>+IF(ISNUMBER(DATA!AD766),DATA!AD766,"n/a")</f>
        <v>551615.46</v>
      </c>
      <c r="J1011" s="77">
        <f>+IF(ISNUMBER(DATA!AE766),DATA!AE766,"n/a")</f>
        <v>0.122962768313094</v>
      </c>
      <c r="K1011" s="86">
        <f>+IF(ISNUMBER(DATA!AN766),DATA!AN766,"n/a")</f>
        <v>1089364.19</v>
      </c>
      <c r="L1011" s="77">
        <f>+IF(ISNUMBER(DATA!AO766),DATA!AO766,"n/a")</f>
        <v>0.14190812159320801</v>
      </c>
      <c r="R1011" s="66"/>
      <c r="S1011" s="66"/>
      <c r="T1011" s="66"/>
      <c r="U1011" s="66"/>
      <c r="V1011" s="66"/>
      <c r="W1011" s="66"/>
      <c r="X1011" s="66"/>
      <c r="Y1011" s="66"/>
    </row>
    <row r="1012" spans="1:25" x14ac:dyDescent="0.2">
      <c r="A1012" s="75" t="s">
        <v>19</v>
      </c>
      <c r="B1012" s="66" t="s">
        <v>27</v>
      </c>
      <c r="C1012" s="66" t="s">
        <v>25</v>
      </c>
      <c r="D1012" s="66" t="s">
        <v>307</v>
      </c>
      <c r="E1012" s="86">
        <f>+IF(ISNUMBER(DATA!J767),DATA!J767,"n/a")</f>
        <v>162098.70000000001</v>
      </c>
      <c r="F1012" s="77">
        <f>+IF(ISNUMBER(DATA!K767),DATA!K767,"n/a")</f>
        <v>0.130815549877946</v>
      </c>
      <c r="G1012" s="86">
        <f>+IF(ISNUMBER(DATA!T767),DATA!T767,"n/a")</f>
        <v>491273.42</v>
      </c>
      <c r="H1012" s="77">
        <f>+IF(ISNUMBER(DATA!U767),DATA!U767,"n/a")</f>
        <v>-4.0667359839737301E-2</v>
      </c>
      <c r="I1012" s="86">
        <f>+IF(ISNUMBER(DATA!AD767),DATA!AD767,"n/a")</f>
        <v>929075.36</v>
      </c>
      <c r="J1012" s="77">
        <f>+IF(ISNUMBER(DATA!AE767),DATA!AE767,"n/a")</f>
        <v>-4.4926174258483498E-2</v>
      </c>
      <c r="K1012" s="86">
        <f>+IF(ISNUMBER(DATA!AN767),DATA!AN767,"n/a")</f>
        <v>1819501.97</v>
      </c>
      <c r="L1012" s="77">
        <f>+IF(ISNUMBER(DATA!AO767),DATA!AO767,"n/a")</f>
        <v>2.3899992757127099E-3</v>
      </c>
      <c r="R1012" s="66"/>
      <c r="S1012" s="66"/>
      <c r="T1012" s="66"/>
      <c r="U1012" s="66"/>
      <c r="V1012" s="66"/>
      <c r="W1012" s="66"/>
      <c r="X1012" s="66"/>
      <c r="Y1012" s="66"/>
    </row>
    <row r="1013" spans="1:25" x14ac:dyDescent="0.2">
      <c r="A1013" s="75" t="s">
        <v>19</v>
      </c>
      <c r="B1013" s="66" t="s">
        <v>27</v>
      </c>
      <c r="C1013" s="66" t="s">
        <v>25</v>
      </c>
      <c r="D1013" s="66" t="s">
        <v>308</v>
      </c>
      <c r="E1013" s="86">
        <f>+IF(ISNUMBER(DATA!J768),DATA!J768,"n/a")</f>
        <v>93465.52</v>
      </c>
      <c r="F1013" s="77">
        <f>+IF(ISNUMBER(DATA!K768),DATA!K768,"n/a")</f>
        <v>8.7199586002435995E-3</v>
      </c>
      <c r="G1013" s="86">
        <f>+IF(ISNUMBER(DATA!T768),DATA!T768,"n/a")</f>
        <v>269169.83</v>
      </c>
      <c r="H1013" s="77">
        <f>+IF(ISNUMBER(DATA!U768),DATA!U768,"n/a")</f>
        <v>0.10474215703166399</v>
      </c>
      <c r="I1013" s="86">
        <f>+IF(ISNUMBER(DATA!AD768),DATA!AD768,"n/a")</f>
        <v>500324.33</v>
      </c>
      <c r="J1013" s="77">
        <f>+IF(ISNUMBER(DATA!AE768),DATA!AE768,"n/a")</f>
        <v>8.0811287536626794E-2</v>
      </c>
      <c r="K1013" s="86">
        <f>+IF(ISNUMBER(DATA!AN768),DATA!AN768,"n/a")</f>
        <v>964546.42</v>
      </c>
      <c r="L1013" s="77">
        <f>+IF(ISNUMBER(DATA!AO768),DATA!AO768,"n/a")</f>
        <v>6.8936219163380497E-2</v>
      </c>
      <c r="R1013" s="66"/>
      <c r="S1013" s="66"/>
      <c r="T1013" s="66"/>
      <c r="U1013" s="66"/>
      <c r="V1013" s="66"/>
      <c r="W1013" s="66"/>
      <c r="X1013" s="66"/>
      <c r="Y1013" s="66"/>
    </row>
    <row r="1014" spans="1:25" x14ac:dyDescent="0.2">
      <c r="A1014" s="75" t="s">
        <v>19</v>
      </c>
      <c r="B1014" s="66" t="s">
        <v>27</v>
      </c>
      <c r="C1014" s="66" t="s">
        <v>25</v>
      </c>
      <c r="D1014" s="66" t="s">
        <v>309</v>
      </c>
      <c r="E1014" s="86">
        <f>+IF(ISNUMBER(DATA!J769),DATA!J769,"n/a")</f>
        <v>84353.68</v>
      </c>
      <c r="F1014" s="77">
        <f>+IF(ISNUMBER(DATA!K769),DATA!K769,"n/a")</f>
        <v>0.13164471850173801</v>
      </c>
      <c r="G1014" s="86">
        <f>+IF(ISNUMBER(DATA!T769),DATA!T769,"n/a")</f>
        <v>241754.47</v>
      </c>
      <c r="H1014" s="77">
        <f>+IF(ISNUMBER(DATA!U769),DATA!U769,"n/a")</f>
        <v>4.2778985021053498E-2</v>
      </c>
      <c r="I1014" s="86">
        <f>+IF(ISNUMBER(DATA!AD769),DATA!AD769,"n/a")</f>
        <v>452752.57</v>
      </c>
      <c r="J1014" s="77">
        <f>+IF(ISNUMBER(DATA!AE769),DATA!AE769,"n/a")</f>
        <v>-1.2094103355732E-2</v>
      </c>
      <c r="K1014" s="86">
        <f>+IF(ISNUMBER(DATA!AN769),DATA!AN769,"n/a")</f>
        <v>900767.2</v>
      </c>
      <c r="L1014" s="77">
        <f>+IF(ISNUMBER(DATA!AO769),DATA!AO769,"n/a")</f>
        <v>3.2226758865627203E-2</v>
      </c>
      <c r="R1014" s="66"/>
      <c r="S1014" s="66"/>
      <c r="T1014" s="66"/>
      <c r="U1014" s="66"/>
      <c r="V1014" s="66"/>
      <c r="W1014" s="66"/>
      <c r="X1014" s="66"/>
      <c r="Y1014" s="66"/>
    </row>
    <row r="1015" spans="1:25" x14ac:dyDescent="0.2">
      <c r="A1015" s="75" t="s">
        <v>19</v>
      </c>
      <c r="B1015" s="66" t="s">
        <v>27</v>
      </c>
      <c r="C1015" s="66" t="s">
        <v>25</v>
      </c>
      <c r="D1015" s="66" t="s">
        <v>310</v>
      </c>
      <c r="E1015" s="86">
        <f>+IF(ISNUMBER(DATA!J770),DATA!J770,"n/a")</f>
        <v>30477.62</v>
      </c>
      <c r="F1015" s="77">
        <f>+IF(ISNUMBER(DATA!K770),DATA!K770,"n/a")</f>
        <v>-0.141911305328589</v>
      </c>
      <c r="G1015" s="86">
        <f>+IF(ISNUMBER(DATA!T770),DATA!T770,"n/a")</f>
        <v>88604.31</v>
      </c>
      <c r="H1015" s="77">
        <f>+IF(ISNUMBER(DATA!U770),DATA!U770,"n/a")</f>
        <v>-0.15128296592825499</v>
      </c>
      <c r="I1015" s="86">
        <f>+IF(ISNUMBER(DATA!AD770),DATA!AD770,"n/a")</f>
        <v>163272.10999999999</v>
      </c>
      <c r="J1015" s="77">
        <f>+IF(ISNUMBER(DATA!AE770),DATA!AE770,"n/a")</f>
        <v>-0.21330106786724101</v>
      </c>
      <c r="K1015" s="86">
        <f>+IF(ISNUMBER(DATA!AN770),DATA!AN770,"n/a")</f>
        <v>353854.56</v>
      </c>
      <c r="L1015" s="77">
        <f>+IF(ISNUMBER(DATA!AO770),DATA!AO770,"n/a")</f>
        <v>-0.15020886076861301</v>
      </c>
      <c r="R1015" s="66"/>
      <c r="S1015" s="66"/>
      <c r="T1015" s="66"/>
      <c r="U1015" s="66"/>
      <c r="V1015" s="66"/>
      <c r="W1015" s="66"/>
      <c r="X1015" s="66"/>
      <c r="Y1015" s="66"/>
    </row>
    <row r="1016" spans="1:25" x14ac:dyDescent="0.2">
      <c r="A1016" s="75" t="s">
        <v>19</v>
      </c>
      <c r="B1016" s="66" t="s">
        <v>27</v>
      </c>
      <c r="C1016" s="66" t="s">
        <v>25</v>
      </c>
      <c r="D1016" s="66" t="s">
        <v>311</v>
      </c>
      <c r="E1016" s="86">
        <f>+IF(ISNUMBER(DATA!J771),DATA!J771,"n/a")</f>
        <v>75753.31</v>
      </c>
      <c r="F1016" s="77">
        <f>+IF(ISNUMBER(DATA!K771),DATA!K771,"n/a")</f>
        <v>-0.24873552589835199</v>
      </c>
      <c r="G1016" s="86">
        <f>+IF(ISNUMBER(DATA!T771),DATA!T771,"n/a")</f>
        <v>226011.82</v>
      </c>
      <c r="H1016" s="77">
        <f>+IF(ISNUMBER(DATA!U771),DATA!U771,"n/a")</f>
        <v>-0.30803401220729498</v>
      </c>
      <c r="I1016" s="86">
        <f>+IF(ISNUMBER(DATA!AD771),DATA!AD771,"n/a")</f>
        <v>486311.76</v>
      </c>
      <c r="J1016" s="77">
        <f>+IF(ISNUMBER(DATA!AE771),DATA!AE771,"n/a")</f>
        <v>-0.192920951082899</v>
      </c>
      <c r="K1016" s="86">
        <f>+IF(ISNUMBER(DATA!AN771),DATA!AN771,"n/a")</f>
        <v>1038241.77</v>
      </c>
      <c r="L1016" s="77">
        <f>+IF(ISNUMBER(DATA!AO771),DATA!AO771,"n/a")</f>
        <v>-0.11022773834072699</v>
      </c>
      <c r="R1016" s="66"/>
      <c r="S1016" s="66"/>
      <c r="T1016" s="66"/>
      <c r="U1016" s="66"/>
      <c r="V1016" s="66"/>
      <c r="W1016" s="66"/>
      <c r="X1016" s="66"/>
      <c r="Y1016" s="66"/>
    </row>
    <row r="1017" spans="1:25" x14ac:dyDescent="0.2">
      <c r="A1017" s="75" t="s">
        <v>19</v>
      </c>
      <c r="B1017" s="66" t="s">
        <v>27</v>
      </c>
      <c r="C1017" s="66" t="s">
        <v>25</v>
      </c>
      <c r="D1017" s="66" t="s">
        <v>312</v>
      </c>
      <c r="E1017" s="86">
        <f>+IF(ISNUMBER(DATA!J772),DATA!J772,"n/a")</f>
        <v>29272.04</v>
      </c>
      <c r="F1017" s="77">
        <f>+IF(ISNUMBER(DATA!K772),DATA!K772,"n/a")</f>
        <v>0.34398961246944498</v>
      </c>
      <c r="G1017" s="86">
        <f>+IF(ISNUMBER(DATA!T772),DATA!T772,"n/a")</f>
        <v>88013.85</v>
      </c>
      <c r="H1017" s="77">
        <f>+IF(ISNUMBER(DATA!U772),DATA!U772,"n/a")</f>
        <v>0.227004945167086</v>
      </c>
      <c r="I1017" s="86">
        <f>+IF(ISNUMBER(DATA!AD772),DATA!AD772,"n/a")</f>
        <v>156109.47</v>
      </c>
      <c r="J1017" s="77">
        <f>+IF(ISNUMBER(DATA!AE772),DATA!AE772,"n/a")</f>
        <v>0.14348303286922401</v>
      </c>
      <c r="K1017" s="86">
        <f>+IF(ISNUMBER(DATA!AN772),DATA!AN772,"n/a")</f>
        <v>290384.19</v>
      </c>
      <c r="L1017" s="77">
        <f>+IF(ISNUMBER(DATA!AO772),DATA!AO772,"n/a")</f>
        <v>7.0848130975101897E-2</v>
      </c>
      <c r="R1017" s="66"/>
      <c r="S1017" s="66"/>
      <c r="T1017" s="66"/>
      <c r="U1017" s="66"/>
      <c r="V1017" s="66"/>
      <c r="W1017" s="66"/>
      <c r="X1017" s="66"/>
      <c r="Y1017" s="66"/>
    </row>
    <row r="1018" spans="1:25" x14ac:dyDescent="0.2">
      <c r="A1018" s="75" t="s">
        <v>19</v>
      </c>
      <c r="B1018" s="66" t="s">
        <v>27</v>
      </c>
      <c r="C1018" s="66" t="s">
        <v>25</v>
      </c>
      <c r="D1018" s="66" t="s">
        <v>313</v>
      </c>
      <c r="E1018" s="86">
        <f>+IF(ISNUMBER(DATA!J773),DATA!J773,"n/a")</f>
        <v>78893.789999999994</v>
      </c>
      <c r="F1018" s="77">
        <f>+IF(ISNUMBER(DATA!K773),DATA!K773,"n/a")</f>
        <v>-0.111127898483492</v>
      </c>
      <c r="G1018" s="86">
        <f>+IF(ISNUMBER(DATA!T773),DATA!T773,"n/a")</f>
        <v>244946.63</v>
      </c>
      <c r="H1018" s="77">
        <f>+IF(ISNUMBER(DATA!U773),DATA!U773,"n/a")</f>
        <v>-0.11175730039838599</v>
      </c>
      <c r="I1018" s="86">
        <f>+IF(ISNUMBER(DATA!AD773),DATA!AD773,"n/a")</f>
        <v>472215.21</v>
      </c>
      <c r="J1018" s="77">
        <f>+IF(ISNUMBER(DATA!AE773),DATA!AE773,"n/a")</f>
        <v>-8.2840189681651299E-2</v>
      </c>
      <c r="K1018" s="86">
        <f>+IF(ISNUMBER(DATA!AN773),DATA!AN773,"n/a")</f>
        <v>954405.34</v>
      </c>
      <c r="L1018" s="77">
        <f>+IF(ISNUMBER(DATA!AO773),DATA!AO773,"n/a")</f>
        <v>-3.7485640145668499E-2</v>
      </c>
      <c r="R1018" s="66"/>
      <c r="S1018" s="66"/>
      <c r="T1018" s="66"/>
      <c r="U1018" s="66"/>
      <c r="V1018" s="66"/>
      <c r="W1018" s="66"/>
      <c r="X1018" s="66"/>
      <c r="Y1018" s="66"/>
    </row>
    <row r="1019" spans="1:25" x14ac:dyDescent="0.2">
      <c r="A1019" s="75" t="s">
        <v>19</v>
      </c>
      <c r="B1019" s="66" t="s">
        <v>27</v>
      </c>
      <c r="C1019" s="66" t="s">
        <v>25</v>
      </c>
      <c r="D1019" s="66" t="s">
        <v>314</v>
      </c>
      <c r="E1019" s="86">
        <f>+IF(ISNUMBER(DATA!J774),DATA!J774,"n/a")</f>
        <v>175066.27</v>
      </c>
      <c r="F1019" s="77">
        <f>+IF(ISNUMBER(DATA!K774),DATA!K774,"n/a")</f>
        <v>8.6631859195530306E-2</v>
      </c>
      <c r="G1019" s="86">
        <f>+IF(ISNUMBER(DATA!T774),DATA!T774,"n/a")</f>
        <v>517193.61</v>
      </c>
      <c r="H1019" s="77">
        <f>+IF(ISNUMBER(DATA!U774),DATA!U774,"n/a")</f>
        <v>-5.1040644402004703E-2</v>
      </c>
      <c r="I1019" s="86">
        <f>+IF(ISNUMBER(DATA!AD774),DATA!AD774,"n/a")</f>
        <v>1018318.68</v>
      </c>
      <c r="J1019" s="77">
        <f>+IF(ISNUMBER(DATA!AE774),DATA!AE774,"n/a")</f>
        <v>-5.2775668455055103E-2</v>
      </c>
      <c r="K1019" s="86">
        <f>+IF(ISNUMBER(DATA!AN774),DATA!AN774,"n/a")</f>
        <v>1980157.61</v>
      </c>
      <c r="L1019" s="77">
        <f>+IF(ISNUMBER(DATA!AO774),DATA!AO774,"n/a")</f>
        <v>-9.3095198294271694E-2</v>
      </c>
      <c r="R1019" s="66"/>
      <c r="S1019" s="66"/>
      <c r="T1019" s="66"/>
      <c r="U1019" s="66"/>
      <c r="V1019" s="66"/>
      <c r="W1019" s="66"/>
      <c r="X1019" s="66"/>
      <c r="Y1019" s="66"/>
    </row>
    <row r="1020" spans="1:25" x14ac:dyDescent="0.2">
      <c r="A1020" s="75" t="s">
        <v>19</v>
      </c>
      <c r="B1020" s="66" t="s">
        <v>27</v>
      </c>
      <c r="C1020" s="66" t="s">
        <v>25</v>
      </c>
      <c r="D1020" s="66" t="s">
        <v>315</v>
      </c>
      <c r="E1020" s="86">
        <f>+IF(ISNUMBER(DATA!J775),DATA!J775,"n/a")</f>
        <v>161234.45000000001</v>
      </c>
      <c r="F1020" s="77">
        <f>+IF(ISNUMBER(DATA!K775),DATA!K775,"n/a")</f>
        <v>-1.34258613944117E-2</v>
      </c>
      <c r="G1020" s="86">
        <f>+IF(ISNUMBER(DATA!T775),DATA!T775,"n/a")</f>
        <v>509267.98</v>
      </c>
      <c r="H1020" s="77">
        <f>+IF(ISNUMBER(DATA!U775),DATA!U775,"n/a")</f>
        <v>-7.6186382417725698E-2</v>
      </c>
      <c r="I1020" s="86">
        <f>+IF(ISNUMBER(DATA!AD775),DATA!AD775,"n/a")</f>
        <v>963163.85</v>
      </c>
      <c r="J1020" s="77">
        <f>+IF(ISNUMBER(DATA!AE775),DATA!AE775,"n/a")</f>
        <v>-5.8089051869243298E-2</v>
      </c>
      <c r="K1020" s="86">
        <f>+IF(ISNUMBER(DATA!AN775),DATA!AN775,"n/a")</f>
        <v>1862415.85</v>
      </c>
      <c r="L1020" s="77">
        <f>+IF(ISNUMBER(DATA!AO775),DATA!AO775,"n/a")</f>
        <v>-6.2236054726922702E-2</v>
      </c>
      <c r="R1020" s="66"/>
      <c r="S1020" s="66"/>
      <c r="T1020" s="66"/>
      <c r="U1020" s="66"/>
      <c r="V1020" s="66"/>
      <c r="W1020" s="66"/>
      <c r="X1020" s="66"/>
      <c r="Y1020" s="66"/>
    </row>
    <row r="1021" spans="1:25" x14ac:dyDescent="0.2">
      <c r="A1021" s="75" t="s">
        <v>19</v>
      </c>
      <c r="B1021" s="66" t="s">
        <v>27</v>
      </c>
      <c r="C1021" s="66" t="s">
        <v>25</v>
      </c>
      <c r="D1021" s="66" t="s">
        <v>316</v>
      </c>
      <c r="E1021" s="86">
        <f>+IF(ISNUMBER(DATA!J776),DATA!J776,"n/a")</f>
        <v>151345.07999999999</v>
      </c>
      <c r="F1021" s="77">
        <f>+IF(ISNUMBER(DATA!K776),DATA!K776,"n/a")</f>
        <v>0.10736621121595399</v>
      </c>
      <c r="G1021" s="86">
        <f>+IF(ISNUMBER(DATA!T776),DATA!T776,"n/a")</f>
        <v>435144.57</v>
      </c>
      <c r="H1021" s="77">
        <f>+IF(ISNUMBER(DATA!U776),DATA!U776,"n/a")</f>
        <v>0.149615918079432</v>
      </c>
      <c r="I1021" s="86">
        <f>+IF(ISNUMBER(DATA!AD776),DATA!AD776,"n/a")</f>
        <v>826565.62</v>
      </c>
      <c r="J1021" s="77">
        <f>+IF(ISNUMBER(DATA!AE776),DATA!AE776,"n/a")</f>
        <v>9.3057830043966602E-2</v>
      </c>
      <c r="K1021" s="86">
        <f>+IF(ISNUMBER(DATA!AN776),DATA!AN776,"n/a")</f>
        <v>1669651.25</v>
      </c>
      <c r="L1021" s="77">
        <f>+IF(ISNUMBER(DATA!AO776),DATA!AO776,"n/a")</f>
        <v>0.13234681888333499</v>
      </c>
      <c r="R1021" s="66"/>
      <c r="S1021" s="66"/>
      <c r="T1021" s="66"/>
      <c r="U1021" s="66"/>
      <c r="V1021" s="66"/>
      <c r="W1021" s="66"/>
      <c r="X1021" s="66"/>
      <c r="Y1021" s="66"/>
    </row>
    <row r="1022" spans="1:25" x14ac:dyDescent="0.2">
      <c r="A1022" s="75" t="s">
        <v>19</v>
      </c>
      <c r="B1022" s="66" t="s">
        <v>27</v>
      </c>
      <c r="C1022" s="66" t="s">
        <v>25</v>
      </c>
      <c r="D1022" s="66" t="s">
        <v>317</v>
      </c>
      <c r="E1022" s="86">
        <f>+IF(ISNUMBER(DATA!J777),DATA!J777,"n/a")</f>
        <v>80952.41</v>
      </c>
      <c r="F1022" s="77">
        <f>+IF(ISNUMBER(DATA!K777),DATA!K777,"n/a")</f>
        <v>0.39476425050839797</v>
      </c>
      <c r="G1022" s="86">
        <f>+IF(ISNUMBER(DATA!T777),DATA!T777,"n/a")</f>
        <v>227552.36</v>
      </c>
      <c r="H1022" s="77">
        <f>+IF(ISNUMBER(DATA!U777),DATA!U777,"n/a")</f>
        <v>0.20594573040813</v>
      </c>
      <c r="I1022" s="86">
        <f>+IF(ISNUMBER(DATA!AD777),DATA!AD777,"n/a")</f>
        <v>404733.18</v>
      </c>
      <c r="J1022" s="77">
        <f>+IF(ISNUMBER(DATA!AE777),DATA!AE777,"n/a")</f>
        <v>0.2104935534614</v>
      </c>
      <c r="K1022" s="86">
        <f>+IF(ISNUMBER(DATA!AN777),DATA!AN777,"n/a")</f>
        <v>760211.91</v>
      </c>
      <c r="L1022" s="77">
        <f>+IF(ISNUMBER(DATA!AO777),DATA!AO777,"n/a")</f>
        <v>0.190510707154317</v>
      </c>
      <c r="R1022" s="66"/>
      <c r="S1022" s="66"/>
      <c r="T1022" s="66"/>
      <c r="U1022" s="66"/>
      <c r="V1022" s="66"/>
      <c r="W1022" s="66"/>
      <c r="X1022" s="66"/>
      <c r="Y1022" s="66"/>
    </row>
    <row r="1023" spans="1:25" x14ac:dyDescent="0.2">
      <c r="A1023" s="75" t="s">
        <v>19</v>
      </c>
      <c r="B1023" s="66" t="s">
        <v>27</v>
      </c>
      <c r="C1023" s="66" t="s">
        <v>25</v>
      </c>
      <c r="D1023" s="66" t="s">
        <v>318</v>
      </c>
      <c r="E1023" s="86">
        <f>+IF(ISNUMBER(DATA!J778),DATA!J778,"n/a")</f>
        <v>198324.74</v>
      </c>
      <c r="F1023" s="77">
        <f>+IF(ISNUMBER(DATA!K778),DATA!K778,"n/a")</f>
        <v>8.3197131322114898E-2</v>
      </c>
      <c r="G1023" s="86">
        <f>+IF(ISNUMBER(DATA!T778),DATA!T778,"n/a")</f>
        <v>601473.61</v>
      </c>
      <c r="H1023" s="77">
        <f>+IF(ISNUMBER(DATA!U778),DATA!U778,"n/a")</f>
        <v>7.2597320721579497E-2</v>
      </c>
      <c r="I1023" s="86">
        <f>+IF(ISNUMBER(DATA!AD778),DATA!AD778,"n/a")</f>
        <v>1144150.1200000001</v>
      </c>
      <c r="J1023" s="77">
        <f>+IF(ISNUMBER(DATA!AE778),DATA!AE778,"n/a")</f>
        <v>4.0385257216416698E-2</v>
      </c>
      <c r="K1023" s="86">
        <f>+IF(ISNUMBER(DATA!AN778),DATA!AN778,"n/a")</f>
        <v>2259544.37</v>
      </c>
      <c r="L1023" s="77">
        <f>+IF(ISNUMBER(DATA!AO778),DATA!AO778,"n/a")</f>
        <v>0.104774048318431</v>
      </c>
      <c r="R1023" s="66"/>
      <c r="S1023" s="66"/>
      <c r="T1023" s="66"/>
      <c r="U1023" s="66"/>
      <c r="V1023" s="66"/>
      <c r="W1023" s="66"/>
      <c r="X1023" s="66"/>
      <c r="Y1023" s="66"/>
    </row>
    <row r="1024" spans="1:25" x14ac:dyDescent="0.2">
      <c r="A1024" s="75" t="s">
        <v>19</v>
      </c>
      <c r="B1024" s="66" t="s">
        <v>27</v>
      </c>
      <c r="C1024" s="66" t="s">
        <v>25</v>
      </c>
      <c r="D1024" s="66" t="s">
        <v>344</v>
      </c>
      <c r="E1024" s="86">
        <f>+IF(ISNUMBER(DATA!J779),DATA!J779,"n/a")</f>
        <v>30990.36</v>
      </c>
      <c r="F1024" s="77">
        <f>+IF(ISNUMBER(DATA!K779),DATA!K779,"n/a")</f>
        <v>-5.7681162416905601E-2</v>
      </c>
      <c r="G1024" s="86">
        <f>+IF(ISNUMBER(DATA!T779),DATA!T779,"n/a")</f>
        <v>84712.38</v>
      </c>
      <c r="H1024" s="77">
        <f>+IF(ISNUMBER(DATA!U779),DATA!U779,"n/a")</f>
        <v>-0.143179303127282</v>
      </c>
      <c r="I1024" s="86">
        <f>+IF(ISNUMBER(DATA!AD779),DATA!AD779,"n/a")</f>
        <v>161088.44</v>
      </c>
      <c r="J1024" s="77">
        <f>+IF(ISNUMBER(DATA!AE779),DATA!AE779,"n/a")</f>
        <v>-0.14594037016572101</v>
      </c>
      <c r="K1024" s="86">
        <f>+IF(ISNUMBER(DATA!AN779),DATA!AN779,"n/a")</f>
        <v>342869.99</v>
      </c>
      <c r="L1024" s="77">
        <f>+IF(ISNUMBER(DATA!AO779),DATA!AO779,"n/a")</f>
        <v>-7.9765742442293897E-2</v>
      </c>
      <c r="R1024" s="66"/>
      <c r="S1024" s="66"/>
      <c r="T1024" s="66"/>
      <c r="U1024" s="66"/>
      <c r="V1024" s="66"/>
      <c r="W1024" s="66"/>
      <c r="X1024" s="66"/>
      <c r="Y1024" s="66"/>
    </row>
    <row r="1025" spans="1:25" x14ac:dyDescent="0.2">
      <c r="A1025" s="75" t="s">
        <v>19</v>
      </c>
      <c r="B1025" s="66" t="s">
        <v>27</v>
      </c>
      <c r="C1025" s="66" t="s">
        <v>25</v>
      </c>
      <c r="D1025" s="66" t="s">
        <v>345</v>
      </c>
      <c r="E1025" s="86">
        <f>+IF(ISNUMBER(DATA!J780),DATA!J780,"n/a")</f>
        <v>96380.35</v>
      </c>
      <c r="F1025" s="77">
        <f>+IF(ISNUMBER(DATA!K780),DATA!K780,"n/a")</f>
        <v>0.18957186923298</v>
      </c>
      <c r="G1025" s="86">
        <f>+IF(ISNUMBER(DATA!T780),DATA!T780,"n/a")</f>
        <v>280277.65000000002</v>
      </c>
      <c r="H1025" s="77">
        <f>+IF(ISNUMBER(DATA!U780),DATA!U780,"n/a")</f>
        <v>0.12091470894546499</v>
      </c>
      <c r="I1025" s="86">
        <f>+IF(ISNUMBER(DATA!AD780),DATA!AD780,"n/a")</f>
        <v>518596.77</v>
      </c>
      <c r="J1025" s="77">
        <f>+IF(ISNUMBER(DATA!AE780),DATA!AE780,"n/a")</f>
        <v>7.57959606866941E-2</v>
      </c>
      <c r="K1025" s="86">
        <f>+IF(ISNUMBER(DATA!AN780),DATA!AN780,"n/a")</f>
        <v>1024642.31</v>
      </c>
      <c r="L1025" s="77">
        <f>+IF(ISNUMBER(DATA!AO780),DATA!AO780,"n/a")</f>
        <v>6.3744041070659604E-2</v>
      </c>
      <c r="R1025" s="66"/>
      <c r="S1025" s="66"/>
      <c r="T1025" s="66"/>
      <c r="U1025" s="66"/>
      <c r="V1025" s="66"/>
      <c r="W1025" s="66"/>
      <c r="X1025" s="66"/>
      <c r="Y1025" s="66"/>
    </row>
    <row r="1026" spans="1:25" x14ac:dyDescent="0.2">
      <c r="A1026" s="75"/>
      <c r="E1026" s="99"/>
      <c r="F1026" s="77"/>
      <c r="G1026" s="99"/>
      <c r="H1026" s="77"/>
      <c r="I1026" s="99"/>
      <c r="J1026" s="77"/>
      <c r="K1026" s="99"/>
      <c r="L1026" s="77"/>
      <c r="R1026" s="66"/>
      <c r="S1026" s="95"/>
      <c r="T1026" s="66"/>
      <c r="U1026" s="95"/>
      <c r="V1026" s="66"/>
      <c r="W1026" s="95"/>
      <c r="X1026" s="66"/>
      <c r="Y1026" s="95"/>
    </row>
    <row r="1027" spans="1:25" x14ac:dyDescent="0.2">
      <c r="A1027" s="75" t="s">
        <v>19</v>
      </c>
      <c r="B1027" s="66" t="s">
        <v>27</v>
      </c>
      <c r="C1027" s="66" t="s">
        <v>10</v>
      </c>
      <c r="D1027" s="66" t="s">
        <v>271</v>
      </c>
      <c r="E1027" s="87">
        <f>+IF(ISNUMBER(DATA!L731),DATA!L731,"n/a")</f>
        <v>4.7969862903566503</v>
      </c>
      <c r="F1027" s="77">
        <f>+IF(ISNUMBER(DATA!M731),DATA!M731,"n/a")</f>
        <v>1.78617526496651E-3</v>
      </c>
      <c r="G1027" s="87">
        <f>+IF(ISNUMBER(DATA!V731),DATA!V731,"n/a")</f>
        <v>4.6340252978257697</v>
      </c>
      <c r="H1027" s="77">
        <f>+IF(ISNUMBER(DATA!W731),DATA!W731,"n/a")</f>
        <v>-2.7914714207097201E-2</v>
      </c>
      <c r="I1027" s="87">
        <f>+IF(ISNUMBER(DATA!AF731),DATA!AF731,"n/a")</f>
        <v>4.5462938519289802</v>
      </c>
      <c r="J1027" s="77">
        <f>+IF(ISNUMBER(DATA!AG731),DATA!AG731,"n/a")</f>
        <v>-2.77018755289276E-2</v>
      </c>
      <c r="K1027" s="87">
        <f>+IF(ISNUMBER(DATA!AP731),DATA!AP731,"n/a")</f>
        <v>4.5237092196893904</v>
      </c>
      <c r="L1027" s="77">
        <f>+IF(ISNUMBER(DATA!AQ731),DATA!AQ731,"n/a")</f>
        <v>-1.9878887953446899E-2</v>
      </c>
      <c r="R1027" s="66"/>
      <c r="S1027" s="66"/>
      <c r="T1027" s="66"/>
      <c r="U1027" s="66"/>
      <c r="V1027" s="66"/>
      <c r="W1027" s="66"/>
      <c r="X1027" s="66"/>
      <c r="Y1027" s="66"/>
    </row>
    <row r="1028" spans="1:25" x14ac:dyDescent="0.2">
      <c r="A1028" s="75" t="s">
        <v>19</v>
      </c>
      <c r="B1028" s="66" t="s">
        <v>27</v>
      </c>
      <c r="C1028" s="66" t="s">
        <v>10</v>
      </c>
      <c r="D1028" s="66" t="s">
        <v>272</v>
      </c>
      <c r="E1028" s="87">
        <f>+IF(ISNUMBER(DATA!L732),DATA!L732,"n/a")</f>
        <v>4.3415391390681304</v>
      </c>
      <c r="F1028" s="77">
        <f>+IF(ISNUMBER(DATA!M732),DATA!M732,"n/a")</f>
        <v>-1.7782117885730701E-2</v>
      </c>
      <c r="G1028" s="87">
        <f>+IF(ISNUMBER(DATA!V732),DATA!V732,"n/a")</f>
        <v>4.36365594508284</v>
      </c>
      <c r="H1028" s="77">
        <f>+IF(ISNUMBER(DATA!W732),DATA!W732,"n/a")</f>
        <v>-1.97861730340274E-2</v>
      </c>
      <c r="I1028" s="87">
        <f>+IF(ISNUMBER(DATA!AF732),DATA!AF732,"n/a")</f>
        <v>4.3486280361634</v>
      </c>
      <c r="J1028" s="77">
        <f>+IF(ISNUMBER(DATA!AG732),DATA!AG732,"n/a")</f>
        <v>-7.4596479226084304E-3</v>
      </c>
      <c r="K1028" s="87">
        <f>+IF(ISNUMBER(DATA!AP732),DATA!AP732,"n/a")</f>
        <v>4.3738416289599398</v>
      </c>
      <c r="L1028" s="77">
        <f>+IF(ISNUMBER(DATA!AQ732),DATA!AQ732,"n/a")</f>
        <v>-3.7710847078860602E-3</v>
      </c>
      <c r="R1028" s="66"/>
      <c r="S1028" s="66"/>
      <c r="T1028" s="66"/>
      <c r="U1028" s="66"/>
      <c r="V1028" s="66"/>
      <c r="W1028" s="66"/>
      <c r="X1028" s="66"/>
      <c r="Y1028" s="66"/>
    </row>
    <row r="1029" spans="1:25" x14ac:dyDescent="0.2">
      <c r="A1029" s="75" t="s">
        <v>19</v>
      </c>
      <c r="B1029" s="66" t="s">
        <v>27</v>
      </c>
      <c r="C1029" s="66" t="s">
        <v>10</v>
      </c>
      <c r="D1029" s="66" t="s">
        <v>273</v>
      </c>
      <c r="E1029" s="87">
        <f>+IF(ISNUMBER(DATA!L733),DATA!L733,"n/a")</f>
        <v>4.2923241159512298</v>
      </c>
      <c r="F1029" s="77">
        <f>+IF(ISNUMBER(DATA!M733),DATA!M733,"n/a")</f>
        <v>2.98687905535426E-2</v>
      </c>
      <c r="G1029" s="87">
        <f>+IF(ISNUMBER(DATA!V733),DATA!V733,"n/a")</f>
        <v>4.3330934847458202</v>
      </c>
      <c r="H1029" s="77">
        <f>+IF(ISNUMBER(DATA!W733),DATA!W733,"n/a")</f>
        <v>6.2112085144942902E-2</v>
      </c>
      <c r="I1029" s="87">
        <f>+IF(ISNUMBER(DATA!AF733),DATA!AF733,"n/a")</f>
        <v>4.2999897091561303</v>
      </c>
      <c r="J1029" s="77">
        <f>+IF(ISNUMBER(DATA!AG733),DATA!AG733,"n/a")</f>
        <v>5.6999065859778597E-2</v>
      </c>
      <c r="K1029" s="87">
        <f>+IF(ISNUMBER(DATA!AP733),DATA!AP733,"n/a")</f>
        <v>4.2561959678397496</v>
      </c>
      <c r="L1029" s="77">
        <f>+IF(ISNUMBER(DATA!AQ733),DATA!AQ733,"n/a")</f>
        <v>4.3436006923496397E-2</v>
      </c>
      <c r="R1029" s="66"/>
      <c r="S1029" s="66"/>
      <c r="T1029" s="66"/>
      <c r="U1029" s="66"/>
      <c r="V1029" s="66"/>
      <c r="W1029" s="66"/>
      <c r="X1029" s="66"/>
      <c r="Y1029" s="66"/>
    </row>
    <row r="1030" spans="1:25" x14ac:dyDescent="0.2">
      <c r="A1030" s="75" t="s">
        <v>19</v>
      </c>
      <c r="B1030" s="66" t="s">
        <v>27</v>
      </c>
      <c r="C1030" s="66" t="s">
        <v>10</v>
      </c>
      <c r="D1030" s="66" t="s">
        <v>274</v>
      </c>
      <c r="E1030" s="87">
        <f>+IF(ISNUMBER(DATA!L734),DATA!L734,"n/a")</f>
        <v>4.4121581890246402</v>
      </c>
      <c r="F1030" s="77">
        <f>+IF(ISNUMBER(DATA!M734),DATA!M734,"n/a")</f>
        <v>-7.2605414228742702E-4</v>
      </c>
      <c r="G1030" s="87">
        <f>+IF(ISNUMBER(DATA!V734),DATA!V734,"n/a")</f>
        <v>4.41786981880459</v>
      </c>
      <c r="H1030" s="77">
        <f>+IF(ISNUMBER(DATA!W734),DATA!W734,"n/a")</f>
        <v>1.28270725268119E-2</v>
      </c>
      <c r="I1030" s="87">
        <f>+IF(ISNUMBER(DATA!AF734),DATA!AF734,"n/a")</f>
        <v>4.4053517739383699</v>
      </c>
      <c r="J1030" s="77">
        <f>+IF(ISNUMBER(DATA!AG734),DATA!AG734,"n/a")</f>
        <v>1.5764640876053199E-2</v>
      </c>
      <c r="K1030" s="87">
        <f>+IF(ISNUMBER(DATA!AP734),DATA!AP734,"n/a")</f>
        <v>4.4063060598319401</v>
      </c>
      <c r="L1030" s="77">
        <f>+IF(ISNUMBER(DATA!AQ734),DATA!AQ734,"n/a")</f>
        <v>5.7273130432822896E-3</v>
      </c>
      <c r="R1030" s="66"/>
      <c r="S1030" s="66"/>
      <c r="T1030" s="66"/>
      <c r="U1030" s="66"/>
      <c r="V1030" s="66"/>
      <c r="W1030" s="66"/>
      <c r="X1030" s="66"/>
      <c r="Y1030" s="66"/>
    </row>
    <row r="1031" spans="1:25" x14ac:dyDescent="0.2">
      <c r="A1031" s="75" t="s">
        <v>19</v>
      </c>
      <c r="B1031" s="66" t="s">
        <v>27</v>
      </c>
      <c r="C1031" s="66" t="s">
        <v>10</v>
      </c>
      <c r="D1031" s="66" t="s">
        <v>275</v>
      </c>
      <c r="E1031" s="87">
        <f>+IF(ISNUMBER(DATA!L735),DATA!L735,"n/a")</f>
        <v>3.9214151822888801</v>
      </c>
      <c r="F1031" s="77">
        <f>+IF(ISNUMBER(DATA!M735),DATA!M735,"n/a")</f>
        <v>8.76136846267421E-2</v>
      </c>
      <c r="G1031" s="87">
        <f>+IF(ISNUMBER(DATA!V735),DATA!V735,"n/a")</f>
        <v>3.81154270060282</v>
      </c>
      <c r="H1031" s="77">
        <f>+IF(ISNUMBER(DATA!W735),DATA!W735,"n/a")</f>
        <v>5.0016104696499003E-2</v>
      </c>
      <c r="I1031" s="87">
        <f>+IF(ISNUMBER(DATA!AF735),DATA!AF735,"n/a")</f>
        <v>3.7959095740534301</v>
      </c>
      <c r="J1031" s="77">
        <f>+IF(ISNUMBER(DATA!AG735),DATA!AG735,"n/a")</f>
        <v>2.9042517714567801E-2</v>
      </c>
      <c r="K1031" s="87">
        <f>+IF(ISNUMBER(DATA!AP735),DATA!AP735,"n/a")</f>
        <v>3.7942889692161801</v>
      </c>
      <c r="L1031" s="77">
        <f>+IF(ISNUMBER(DATA!AQ735),DATA!AQ735,"n/a")</f>
        <v>1.55706908331884E-2</v>
      </c>
      <c r="R1031" s="66"/>
      <c r="S1031" s="66"/>
      <c r="T1031" s="66"/>
      <c r="U1031" s="66"/>
      <c r="V1031" s="66"/>
      <c r="W1031" s="66"/>
      <c r="X1031" s="66"/>
      <c r="Y1031" s="66"/>
    </row>
    <row r="1032" spans="1:25" x14ac:dyDescent="0.2">
      <c r="A1032" s="75" t="s">
        <v>19</v>
      </c>
      <c r="B1032" s="66" t="s">
        <v>27</v>
      </c>
      <c r="C1032" s="66" t="s">
        <v>10</v>
      </c>
      <c r="D1032" s="66" t="s">
        <v>276</v>
      </c>
      <c r="E1032" s="87">
        <f>+IF(ISNUMBER(DATA!L736),DATA!L736,"n/a")</f>
        <v>4.0979178687219298</v>
      </c>
      <c r="F1032" s="77">
        <f>+IF(ISNUMBER(DATA!M736),DATA!M736,"n/a")</f>
        <v>2.1245407574037398E-3</v>
      </c>
      <c r="G1032" s="87">
        <f>+IF(ISNUMBER(DATA!V736),DATA!V736,"n/a")</f>
        <v>4.0992203140661996</v>
      </c>
      <c r="H1032" s="77">
        <f>+IF(ISNUMBER(DATA!W736),DATA!W736,"n/a")</f>
        <v>5.9602135836516199E-3</v>
      </c>
      <c r="I1032" s="87">
        <f>+IF(ISNUMBER(DATA!AF736),DATA!AF736,"n/a")</f>
        <v>4.1099011619014396</v>
      </c>
      <c r="J1032" s="77">
        <f>+IF(ISNUMBER(DATA!AG736),DATA!AG736,"n/a")</f>
        <v>8.6011484661688599E-3</v>
      </c>
      <c r="K1032" s="87">
        <f>+IF(ISNUMBER(DATA!AP736),DATA!AP736,"n/a")</f>
        <v>4.1059574947431496</v>
      </c>
      <c r="L1032" s="77">
        <f>+IF(ISNUMBER(DATA!AQ736),DATA!AQ736,"n/a")</f>
        <v>1.44300001256007E-2</v>
      </c>
      <c r="R1032" s="66"/>
      <c r="S1032" s="66"/>
      <c r="T1032" s="66"/>
      <c r="U1032" s="66"/>
      <c r="V1032" s="66"/>
      <c r="W1032" s="66"/>
      <c r="X1032" s="66"/>
      <c r="Y1032" s="66"/>
    </row>
    <row r="1033" spans="1:25" x14ac:dyDescent="0.2">
      <c r="A1033" s="75" t="s">
        <v>19</v>
      </c>
      <c r="B1033" s="66" t="s">
        <v>27</v>
      </c>
      <c r="C1033" s="66" t="s">
        <v>10</v>
      </c>
      <c r="D1033" s="66" t="s">
        <v>277</v>
      </c>
      <c r="E1033" s="87">
        <f>+IF(ISNUMBER(DATA!L737),DATA!L737,"n/a")</f>
        <v>4.63838564851795</v>
      </c>
      <c r="F1033" s="77">
        <f>+IF(ISNUMBER(DATA!M737),DATA!M737,"n/a")</f>
        <v>-2.30477970400528E-2</v>
      </c>
      <c r="G1033" s="87">
        <f>+IF(ISNUMBER(DATA!V737),DATA!V737,"n/a")</f>
        <v>4.6221931323014998</v>
      </c>
      <c r="H1033" s="77">
        <f>+IF(ISNUMBER(DATA!W737),DATA!W737,"n/a")</f>
        <v>-3.7916805086246397E-2</v>
      </c>
      <c r="I1033" s="87">
        <f>+IF(ISNUMBER(DATA!AF737),DATA!AF737,"n/a")</f>
        <v>4.63230225052589</v>
      </c>
      <c r="J1033" s="77">
        <f>+IF(ISNUMBER(DATA!AG737),DATA!AG737,"n/a")</f>
        <v>-3.7168721724672997E-2</v>
      </c>
      <c r="K1033" s="87">
        <f>+IF(ISNUMBER(DATA!AP737),DATA!AP737,"n/a")</f>
        <v>4.7218617543401402</v>
      </c>
      <c r="L1033" s="77">
        <f>+IF(ISNUMBER(DATA!AQ737),DATA!AQ737,"n/a")</f>
        <v>-2.8366219118820601E-2</v>
      </c>
      <c r="R1033" s="66"/>
      <c r="S1033" s="66"/>
      <c r="T1033" s="66"/>
      <c r="U1033" s="66"/>
      <c r="V1033" s="66"/>
      <c r="W1033" s="66"/>
      <c r="X1033" s="66"/>
      <c r="Y1033" s="66"/>
    </row>
    <row r="1034" spans="1:25" x14ac:dyDescent="0.2">
      <c r="A1034" s="75" t="s">
        <v>19</v>
      </c>
      <c r="B1034" s="66" t="s">
        <v>27</v>
      </c>
      <c r="C1034" s="66" t="s">
        <v>10</v>
      </c>
      <c r="D1034" s="66" t="s">
        <v>278</v>
      </c>
      <c r="E1034" s="87">
        <f>+IF(ISNUMBER(DATA!L738),DATA!L738,"n/a")</f>
        <v>4.6131088087820604</v>
      </c>
      <c r="F1034" s="77">
        <f>+IF(ISNUMBER(DATA!M738),DATA!M738,"n/a")</f>
        <v>2.7896255594542001E-2</v>
      </c>
      <c r="G1034" s="87">
        <f>+IF(ISNUMBER(DATA!V738),DATA!V738,"n/a")</f>
        <v>4.6895085439173396</v>
      </c>
      <c r="H1034" s="77">
        <f>+IF(ISNUMBER(DATA!W738),DATA!W738,"n/a")</f>
        <v>3.7383654365385002E-2</v>
      </c>
      <c r="I1034" s="87">
        <f>+IF(ISNUMBER(DATA!AF738),DATA!AF738,"n/a")</f>
        <v>4.7174720611602403</v>
      </c>
      <c r="J1034" s="77">
        <f>+IF(ISNUMBER(DATA!AG738),DATA!AG738,"n/a")</f>
        <v>4.0187889407900398E-2</v>
      </c>
      <c r="K1034" s="87">
        <f>+IF(ISNUMBER(DATA!AP738),DATA!AP738,"n/a")</f>
        <v>4.6871154670624904</v>
      </c>
      <c r="L1034" s="77">
        <f>+IF(ISNUMBER(DATA!AQ738),DATA!AQ738,"n/a")</f>
        <v>3.1749196554746298E-2</v>
      </c>
      <c r="R1034" s="66"/>
      <c r="S1034" s="66"/>
      <c r="T1034" s="66"/>
      <c r="U1034" s="66"/>
      <c r="V1034" s="66"/>
      <c r="W1034" s="66"/>
      <c r="X1034" s="66"/>
      <c r="Y1034" s="66"/>
    </row>
    <row r="1035" spans="1:25" x14ac:dyDescent="0.2">
      <c r="A1035" s="75" t="s">
        <v>19</v>
      </c>
      <c r="B1035" s="66" t="s">
        <v>27</v>
      </c>
      <c r="C1035" s="66" t="s">
        <v>10</v>
      </c>
      <c r="D1035" s="66" t="s">
        <v>279</v>
      </c>
      <c r="E1035" s="87">
        <f>+IF(ISNUMBER(DATA!L739),DATA!L739,"n/a")</f>
        <v>4.1779243322092796</v>
      </c>
      <c r="F1035" s="77">
        <f>+IF(ISNUMBER(DATA!M739),DATA!M739,"n/a")</f>
        <v>9.7116035100504507E-3</v>
      </c>
      <c r="G1035" s="87">
        <f>+IF(ISNUMBER(DATA!V739),DATA!V739,"n/a")</f>
        <v>4.2103521007972597</v>
      </c>
      <c r="H1035" s="77">
        <f>+IF(ISNUMBER(DATA!W739),DATA!W739,"n/a")</f>
        <v>2.7966411779228099E-2</v>
      </c>
      <c r="I1035" s="87">
        <f>+IF(ISNUMBER(DATA!AF739),DATA!AF739,"n/a")</f>
        <v>4.1874367579943303</v>
      </c>
      <c r="J1035" s="77">
        <f>+IF(ISNUMBER(DATA!AG739),DATA!AG739,"n/a")</f>
        <v>3.1476835492814999E-2</v>
      </c>
      <c r="K1035" s="87">
        <f>+IF(ISNUMBER(DATA!AP739),DATA!AP739,"n/a")</f>
        <v>4.1192077436741403</v>
      </c>
      <c r="L1035" s="77">
        <f>+IF(ISNUMBER(DATA!AQ739),DATA!AQ739,"n/a")</f>
        <v>2.1496499315785102E-2</v>
      </c>
      <c r="R1035" s="66"/>
      <c r="S1035" s="66"/>
      <c r="T1035" s="66"/>
      <c r="U1035" s="66"/>
      <c r="V1035" s="66"/>
      <c r="W1035" s="66"/>
      <c r="X1035" s="66"/>
      <c r="Y1035" s="66"/>
    </row>
    <row r="1036" spans="1:25" x14ac:dyDescent="0.2">
      <c r="A1036" s="75" t="s">
        <v>19</v>
      </c>
      <c r="B1036" s="66" t="s">
        <v>27</v>
      </c>
      <c r="C1036" s="66" t="s">
        <v>10</v>
      </c>
      <c r="D1036" s="66" t="s">
        <v>280</v>
      </c>
      <c r="E1036" s="87">
        <f>+IF(ISNUMBER(DATA!L740),DATA!L740,"n/a")</f>
        <v>4.7436164521671103</v>
      </c>
      <c r="F1036" s="77">
        <f>+IF(ISNUMBER(DATA!M740),DATA!M740,"n/a")</f>
        <v>-7.8757764691598994E-3</v>
      </c>
      <c r="G1036" s="87">
        <f>+IF(ISNUMBER(DATA!V740),DATA!V740,"n/a")</f>
        <v>4.9263419379371198</v>
      </c>
      <c r="H1036" s="77">
        <f>+IF(ISNUMBER(DATA!W740),DATA!W740,"n/a")</f>
        <v>-3.6805917592343897E-2</v>
      </c>
      <c r="I1036" s="87">
        <f>+IF(ISNUMBER(DATA!AF740),DATA!AF740,"n/a")</f>
        <v>5.0582418892660197</v>
      </c>
      <c r="J1036" s="77">
        <f>+IF(ISNUMBER(DATA!AG740),DATA!AG740,"n/a")</f>
        <v>-2.7759264676716799E-2</v>
      </c>
      <c r="K1036" s="87">
        <f>+IF(ISNUMBER(DATA!AP740),DATA!AP740,"n/a")</f>
        <v>5.08060237361018</v>
      </c>
      <c r="L1036" s="77">
        <f>+IF(ISNUMBER(DATA!AQ740),DATA!AQ740,"n/a")</f>
        <v>-2.7485764153177501E-2</v>
      </c>
      <c r="R1036" s="66"/>
      <c r="S1036" s="66"/>
      <c r="T1036" s="66"/>
      <c r="U1036" s="66"/>
      <c r="V1036" s="66"/>
      <c r="W1036" s="66"/>
      <c r="X1036" s="66"/>
      <c r="Y1036" s="66"/>
    </row>
    <row r="1037" spans="1:25" x14ac:dyDescent="0.2">
      <c r="A1037" s="75" t="s">
        <v>19</v>
      </c>
      <c r="B1037" s="66" t="s">
        <v>27</v>
      </c>
      <c r="C1037" s="66" t="s">
        <v>10</v>
      </c>
      <c r="D1037" s="66" t="s">
        <v>281</v>
      </c>
      <c r="E1037" s="87">
        <f>+IF(ISNUMBER(DATA!L741),DATA!L741,"n/a")</f>
        <v>4.4876835941320197</v>
      </c>
      <c r="F1037" s="77">
        <f>+IF(ISNUMBER(DATA!M741),DATA!M741,"n/a")</f>
        <v>3.2842488806023901E-3</v>
      </c>
      <c r="G1037" s="87">
        <f>+IF(ISNUMBER(DATA!V741),DATA!V741,"n/a")</f>
        <v>4.5812024346837203</v>
      </c>
      <c r="H1037" s="77">
        <f>+IF(ISNUMBER(DATA!W741),DATA!W741,"n/a")</f>
        <v>1.2675237215318901E-2</v>
      </c>
      <c r="I1037" s="87">
        <f>+IF(ISNUMBER(DATA!AF741),DATA!AF741,"n/a")</f>
        <v>4.64014694444628</v>
      </c>
      <c r="J1037" s="77">
        <f>+IF(ISNUMBER(DATA!AG741),DATA!AG741,"n/a")</f>
        <v>1.6780889073570601E-2</v>
      </c>
      <c r="K1037" s="87">
        <f>+IF(ISNUMBER(DATA!AP741),DATA!AP741,"n/a")</f>
        <v>4.6351673112339098</v>
      </c>
      <c r="L1037" s="77">
        <f>+IF(ISNUMBER(DATA!AQ741),DATA!AQ741,"n/a")</f>
        <v>1.99860354490764E-2</v>
      </c>
      <c r="R1037" s="66"/>
      <c r="S1037" s="66"/>
      <c r="T1037" s="66"/>
      <c r="U1037" s="66"/>
      <c r="V1037" s="66"/>
      <c r="W1037" s="66"/>
      <c r="X1037" s="66"/>
      <c r="Y1037" s="66"/>
    </row>
    <row r="1038" spans="1:25" x14ac:dyDescent="0.2">
      <c r="A1038" s="75" t="s">
        <v>19</v>
      </c>
      <c r="B1038" s="66" t="s">
        <v>27</v>
      </c>
      <c r="C1038" s="66" t="s">
        <v>10</v>
      </c>
      <c r="D1038" s="66" t="s">
        <v>282</v>
      </c>
      <c r="E1038" s="87">
        <f>+IF(ISNUMBER(DATA!L742),DATA!L742,"n/a")</f>
        <v>4.79228274330662</v>
      </c>
      <c r="F1038" s="77">
        <f>+IF(ISNUMBER(DATA!M742),DATA!M742,"n/a")</f>
        <v>3.49465124837261E-2</v>
      </c>
      <c r="G1038" s="87">
        <f>+IF(ISNUMBER(DATA!V742),DATA!V742,"n/a")</f>
        <v>4.83447335875994</v>
      </c>
      <c r="H1038" s="77">
        <f>+IF(ISNUMBER(DATA!W742),DATA!W742,"n/a")</f>
        <v>5.7163253375528501E-2</v>
      </c>
      <c r="I1038" s="87">
        <f>+IF(ISNUMBER(DATA!AF742),DATA!AF742,"n/a")</f>
        <v>4.7291240392622402</v>
      </c>
      <c r="J1038" s="77">
        <f>+IF(ISNUMBER(DATA!AG742),DATA!AG742,"n/a")</f>
        <v>9.1068619985276399E-3</v>
      </c>
      <c r="K1038" s="87">
        <f>+IF(ISNUMBER(DATA!AP742),DATA!AP742,"n/a")</f>
        <v>4.6766431600065497</v>
      </c>
      <c r="L1038" s="77">
        <f>+IF(ISNUMBER(DATA!AQ742),DATA!AQ742,"n/a")</f>
        <v>-2.01454687630809E-2</v>
      </c>
      <c r="R1038" s="66"/>
      <c r="S1038" s="66"/>
      <c r="T1038" s="66"/>
      <c r="U1038" s="66"/>
      <c r="V1038" s="66"/>
      <c r="W1038" s="66"/>
      <c r="X1038" s="66"/>
      <c r="Y1038" s="66"/>
    </row>
    <row r="1039" spans="1:25" x14ac:dyDescent="0.2">
      <c r="A1039" s="75" t="s">
        <v>19</v>
      </c>
      <c r="B1039" s="66" t="s">
        <v>27</v>
      </c>
      <c r="C1039" s="66" t="s">
        <v>10</v>
      </c>
      <c r="D1039" s="66" t="s">
        <v>283</v>
      </c>
      <c r="E1039" s="87">
        <f>+IF(ISNUMBER(DATA!L743),DATA!L743,"n/a")</f>
        <v>4.68775279536107</v>
      </c>
      <c r="F1039" s="77">
        <f>+IF(ISNUMBER(DATA!M743),DATA!M743,"n/a")</f>
        <v>6.2540755869123901E-2</v>
      </c>
      <c r="G1039" s="87">
        <f>+IF(ISNUMBER(DATA!V743),DATA!V743,"n/a")</f>
        <v>4.7132082854674602</v>
      </c>
      <c r="H1039" s="77">
        <f>+IF(ISNUMBER(DATA!W743),DATA!W743,"n/a")</f>
        <v>6.3353128111857906E-2</v>
      </c>
      <c r="I1039" s="87">
        <f>+IF(ISNUMBER(DATA!AF743),DATA!AF743,"n/a")</f>
        <v>4.6314302334877304</v>
      </c>
      <c r="J1039" s="77">
        <f>+IF(ISNUMBER(DATA!AG743),DATA!AG743,"n/a")</f>
        <v>1.77991598134793E-2</v>
      </c>
      <c r="K1039" s="87">
        <f>+IF(ISNUMBER(DATA!AP743),DATA!AP743,"n/a")</f>
        <v>4.5519345373567699</v>
      </c>
      <c r="L1039" s="77">
        <f>+IF(ISNUMBER(DATA!AQ743),DATA!AQ743,"n/a")</f>
        <v>-4.0773012545299303E-3</v>
      </c>
      <c r="R1039" s="66"/>
      <c r="S1039" s="66"/>
      <c r="T1039" s="66"/>
      <c r="U1039" s="66"/>
      <c r="V1039" s="66"/>
      <c r="W1039" s="66"/>
      <c r="X1039" s="66"/>
      <c r="Y1039" s="66"/>
    </row>
    <row r="1040" spans="1:25" x14ac:dyDescent="0.2">
      <c r="A1040" s="75" t="s">
        <v>19</v>
      </c>
      <c r="B1040" s="66" t="s">
        <v>27</v>
      </c>
      <c r="C1040" s="66" t="s">
        <v>10</v>
      </c>
      <c r="D1040" s="66" t="s">
        <v>284</v>
      </c>
      <c r="E1040" s="87">
        <f>+IF(ISNUMBER(DATA!L744),DATA!L744,"n/a")</f>
        <v>4.38381828379599</v>
      </c>
      <c r="F1040" s="77">
        <f>+IF(ISNUMBER(DATA!M744),DATA!M744,"n/a")</f>
        <v>7.53291886801696E-3</v>
      </c>
      <c r="G1040" s="87">
        <f>+IF(ISNUMBER(DATA!V744),DATA!V744,"n/a")</f>
        <v>4.5323616508767799</v>
      </c>
      <c r="H1040" s="77">
        <f>+IF(ISNUMBER(DATA!W744),DATA!W744,"n/a")</f>
        <v>6.0729207792288901E-2</v>
      </c>
      <c r="I1040" s="87">
        <f>+IF(ISNUMBER(DATA!AF744),DATA!AF744,"n/a")</f>
        <v>4.5084455549809999</v>
      </c>
      <c r="J1040" s="77">
        <f>+IF(ISNUMBER(DATA!AG744),DATA!AG744,"n/a")</f>
        <v>4.9259300236382197E-2</v>
      </c>
      <c r="K1040" s="87">
        <f>+IF(ISNUMBER(DATA!AP744),DATA!AP744,"n/a")</f>
        <v>4.5139869368818504</v>
      </c>
      <c r="L1040" s="77">
        <f>+IF(ISNUMBER(DATA!AQ744),DATA!AQ744,"n/a")</f>
        <v>4.8101829868420702E-2</v>
      </c>
      <c r="R1040" s="66"/>
      <c r="S1040" s="66"/>
      <c r="T1040" s="66"/>
      <c r="U1040" s="66"/>
      <c r="V1040" s="66"/>
      <c r="W1040" s="66"/>
      <c r="X1040" s="66"/>
      <c r="Y1040" s="66"/>
    </row>
    <row r="1041" spans="1:25" x14ac:dyDescent="0.2">
      <c r="A1041" s="75" t="s">
        <v>19</v>
      </c>
      <c r="B1041" s="66" t="s">
        <v>27</v>
      </c>
      <c r="C1041" s="66" t="s">
        <v>10</v>
      </c>
      <c r="D1041" s="66" t="s">
        <v>285</v>
      </c>
      <c r="E1041" s="87">
        <f>+IF(ISNUMBER(DATA!L745),DATA!L745,"n/a")</f>
        <v>3.9445457359772602</v>
      </c>
      <c r="F1041" s="77">
        <f>+IF(ISNUMBER(DATA!M745),DATA!M745,"n/a")</f>
        <v>-5.8303395059985698E-2</v>
      </c>
      <c r="G1041" s="87">
        <f>+IF(ISNUMBER(DATA!V745),DATA!V745,"n/a")</f>
        <v>3.8061708574794801</v>
      </c>
      <c r="H1041" s="77">
        <f>+IF(ISNUMBER(DATA!W745),DATA!W745,"n/a")</f>
        <v>-6.4625184391883098E-2</v>
      </c>
      <c r="I1041" s="87">
        <f>+IF(ISNUMBER(DATA!AF745),DATA!AF745,"n/a")</f>
        <v>3.6335895942149401</v>
      </c>
      <c r="J1041" s="77">
        <f>+IF(ISNUMBER(DATA!AG745),DATA!AG745,"n/a")</f>
        <v>-8.3595003300575704E-2</v>
      </c>
      <c r="K1041" s="87">
        <f>+IF(ISNUMBER(DATA!AP745),DATA!AP745,"n/a")</f>
        <v>3.8590067089234101</v>
      </c>
      <c r="L1041" s="77">
        <f>+IF(ISNUMBER(DATA!AQ745),DATA!AQ745,"n/a")</f>
        <v>-5.0684501878070802E-3</v>
      </c>
      <c r="R1041" s="66"/>
      <c r="S1041" s="66"/>
      <c r="T1041" s="66"/>
      <c r="U1041" s="66"/>
      <c r="V1041" s="66"/>
      <c r="W1041" s="66"/>
      <c r="X1041" s="66"/>
      <c r="Y1041" s="66"/>
    </row>
    <row r="1042" spans="1:25" x14ac:dyDescent="0.2">
      <c r="A1042" s="75" t="s">
        <v>19</v>
      </c>
      <c r="B1042" s="66" t="s">
        <v>27</v>
      </c>
      <c r="C1042" s="66" t="s">
        <v>10</v>
      </c>
      <c r="D1042" s="66" t="s">
        <v>286</v>
      </c>
      <c r="E1042" s="87">
        <f>+IF(ISNUMBER(DATA!L746),DATA!L746,"n/a")</f>
        <v>3.9744632865073002</v>
      </c>
      <c r="F1042" s="77">
        <f>+IF(ISNUMBER(DATA!M746),DATA!M746,"n/a")</f>
        <v>-1.7614145341936501E-2</v>
      </c>
      <c r="G1042" s="87">
        <f>+IF(ISNUMBER(DATA!V746),DATA!V746,"n/a")</f>
        <v>4.0149124282850597</v>
      </c>
      <c r="H1042" s="77">
        <f>+IF(ISNUMBER(DATA!W746),DATA!W746,"n/a")</f>
        <v>3.1765500892111803E-2</v>
      </c>
      <c r="I1042" s="87">
        <f>+IF(ISNUMBER(DATA!AF746),DATA!AF746,"n/a")</f>
        <v>3.97460460495628</v>
      </c>
      <c r="J1042" s="77">
        <f>+IF(ISNUMBER(DATA!AG746),DATA!AG746,"n/a")</f>
        <v>2.1699981551571101E-2</v>
      </c>
      <c r="K1042" s="87">
        <f>+IF(ISNUMBER(DATA!AP746),DATA!AP746,"n/a")</f>
        <v>3.9619708165400001</v>
      </c>
      <c r="L1042" s="77">
        <f>+IF(ISNUMBER(DATA!AQ746),DATA!AQ746,"n/a")</f>
        <v>1.8862760781754001E-2</v>
      </c>
      <c r="R1042" s="66"/>
      <c r="S1042" s="66"/>
      <c r="T1042" s="66"/>
      <c r="U1042" s="66"/>
      <c r="V1042" s="66"/>
      <c r="W1042" s="66"/>
      <c r="X1042" s="66"/>
      <c r="Y1042" s="66"/>
    </row>
    <row r="1043" spans="1:25" x14ac:dyDescent="0.2">
      <c r="A1043" s="75" t="s">
        <v>19</v>
      </c>
      <c r="B1043" s="66" t="s">
        <v>27</v>
      </c>
      <c r="C1043" s="66" t="s">
        <v>10</v>
      </c>
      <c r="D1043" s="66" t="s">
        <v>287</v>
      </c>
      <c r="E1043" s="87">
        <f>+IF(ISNUMBER(DATA!L747),DATA!L747,"n/a")</f>
        <v>4.0818064911957803</v>
      </c>
      <c r="F1043" s="77">
        <f>+IF(ISNUMBER(DATA!M747),DATA!M747,"n/a")</f>
        <v>2.7436988920414001E-2</v>
      </c>
      <c r="G1043" s="87">
        <f>+IF(ISNUMBER(DATA!V747),DATA!V747,"n/a")</f>
        <v>4.1297798031455999</v>
      </c>
      <c r="H1043" s="77">
        <f>+IF(ISNUMBER(DATA!W747),DATA!W747,"n/a")</f>
        <v>4.24142103171921E-2</v>
      </c>
      <c r="I1043" s="87">
        <f>+IF(ISNUMBER(DATA!AF747),DATA!AF747,"n/a")</f>
        <v>4.0279559262835196</v>
      </c>
      <c r="J1043" s="77">
        <f>+IF(ISNUMBER(DATA!AG747),DATA!AG747,"n/a")</f>
        <v>1.7351356081730902E-2</v>
      </c>
      <c r="K1043" s="87">
        <f>+IF(ISNUMBER(DATA!AP747),DATA!AP747,"n/a")</f>
        <v>4.0125379099011003</v>
      </c>
      <c r="L1043" s="77">
        <f>+IF(ISNUMBER(DATA!AQ747),DATA!AQ747,"n/a")</f>
        <v>2.16834999741479E-2</v>
      </c>
      <c r="R1043" s="66"/>
      <c r="S1043" s="66"/>
      <c r="T1043" s="66"/>
      <c r="U1043" s="66"/>
      <c r="V1043" s="66"/>
      <c r="W1043" s="66"/>
      <c r="X1043" s="66"/>
      <c r="Y1043" s="66"/>
    </row>
    <row r="1044" spans="1:25" x14ac:dyDescent="0.2">
      <c r="A1044" s="75" t="s">
        <v>19</v>
      </c>
      <c r="B1044" s="66" t="s">
        <v>27</v>
      </c>
      <c r="C1044" s="66" t="s">
        <v>10</v>
      </c>
      <c r="D1044" s="66" t="s">
        <v>288</v>
      </c>
      <c r="E1044" s="87">
        <f>+IF(ISNUMBER(DATA!L748),DATA!L748,"n/a")</f>
        <v>4.70329765964415</v>
      </c>
      <c r="F1044" s="77">
        <f>+IF(ISNUMBER(DATA!M748),DATA!M748,"n/a")</f>
        <v>4.2971480453457403E-2</v>
      </c>
      <c r="G1044" s="87">
        <f>+IF(ISNUMBER(DATA!V748),DATA!V748,"n/a")</f>
        <v>4.7637022004181704</v>
      </c>
      <c r="H1044" s="77">
        <f>+IF(ISNUMBER(DATA!W748),DATA!W748,"n/a")</f>
        <v>5.83639598776311E-2</v>
      </c>
      <c r="I1044" s="87">
        <f>+IF(ISNUMBER(DATA!AF748),DATA!AF748,"n/a")</f>
        <v>4.6393286295452203</v>
      </c>
      <c r="J1044" s="77">
        <f>+IF(ISNUMBER(DATA!AG748),DATA!AG748,"n/a")</f>
        <v>-5.6761762358845703E-3</v>
      </c>
      <c r="K1044" s="87">
        <f>+IF(ISNUMBER(DATA!AP748),DATA!AP748,"n/a")</f>
        <v>4.57794429826928</v>
      </c>
      <c r="L1044" s="77">
        <f>+IF(ISNUMBER(DATA!AQ748),DATA!AQ748,"n/a")</f>
        <v>-2.2829394932838101E-2</v>
      </c>
      <c r="R1044" s="66"/>
      <c r="S1044" s="66"/>
      <c r="T1044" s="66"/>
      <c r="U1044" s="66"/>
      <c r="V1044" s="66"/>
      <c r="W1044" s="66"/>
      <c r="X1044" s="66"/>
      <c r="Y1044" s="66"/>
    </row>
    <row r="1045" spans="1:25" x14ac:dyDescent="0.2">
      <c r="A1045" s="75" t="s">
        <v>19</v>
      </c>
      <c r="B1045" s="66" t="s">
        <v>27</v>
      </c>
      <c r="C1045" s="66" t="s">
        <v>10</v>
      </c>
      <c r="D1045" s="66" t="s">
        <v>289</v>
      </c>
      <c r="E1045" s="87">
        <f>+IF(ISNUMBER(DATA!L749),DATA!L749,"n/a")</f>
        <v>4.2785867395269799</v>
      </c>
      <c r="F1045" s="77">
        <f>+IF(ISNUMBER(DATA!M749),DATA!M749,"n/a")</f>
        <v>5.7183494835826798E-2</v>
      </c>
      <c r="G1045" s="87">
        <f>+IF(ISNUMBER(DATA!V749),DATA!V749,"n/a")</f>
        <v>4.3212959497294801</v>
      </c>
      <c r="H1045" s="77">
        <f>+IF(ISNUMBER(DATA!W749),DATA!W749,"n/a")</f>
        <v>8.5363769128638495E-2</v>
      </c>
      <c r="I1045" s="87">
        <f>+IF(ISNUMBER(DATA!AF749),DATA!AF749,"n/a")</f>
        <v>4.3101869404805999</v>
      </c>
      <c r="J1045" s="77">
        <f>+IF(ISNUMBER(DATA!AG749),DATA!AG749,"n/a")</f>
        <v>5.2935097652000003E-2</v>
      </c>
      <c r="K1045" s="87">
        <f>+IF(ISNUMBER(DATA!AP749),DATA!AP749,"n/a")</f>
        <v>4.3194762086853604</v>
      </c>
      <c r="L1045" s="77">
        <f>+IF(ISNUMBER(DATA!AQ749),DATA!AQ749,"n/a")</f>
        <v>4.1565292976616E-2</v>
      </c>
      <c r="R1045" s="66"/>
      <c r="S1045" s="66"/>
      <c r="T1045" s="66"/>
      <c r="U1045" s="66"/>
      <c r="V1045" s="66"/>
      <c r="W1045" s="66"/>
      <c r="X1045" s="66"/>
      <c r="Y1045" s="66"/>
    </row>
    <row r="1046" spans="1:25" x14ac:dyDescent="0.2">
      <c r="A1046" s="75" t="s">
        <v>19</v>
      </c>
      <c r="B1046" s="66" t="s">
        <v>27</v>
      </c>
      <c r="C1046" s="66" t="s">
        <v>10</v>
      </c>
      <c r="D1046" s="66" t="s">
        <v>290</v>
      </c>
      <c r="E1046" s="87">
        <f>+IF(ISNUMBER(DATA!L750),DATA!L750,"n/a")</f>
        <v>4.2780205938482503</v>
      </c>
      <c r="F1046" s="77">
        <f>+IF(ISNUMBER(DATA!M750),DATA!M750,"n/a")</f>
        <v>9.6392161934659194E-3</v>
      </c>
      <c r="G1046" s="87">
        <f>+IF(ISNUMBER(DATA!V750),DATA!V750,"n/a")</f>
        <v>4.26867883561001</v>
      </c>
      <c r="H1046" s="77">
        <f>+IF(ISNUMBER(DATA!W750),DATA!W750,"n/a")</f>
        <v>2.0661623432228601E-2</v>
      </c>
      <c r="I1046" s="87">
        <f>+IF(ISNUMBER(DATA!AF750),DATA!AF750,"n/a")</f>
        <v>4.2778075554518997</v>
      </c>
      <c r="J1046" s="77">
        <f>+IF(ISNUMBER(DATA!AG750),DATA!AG750,"n/a")</f>
        <v>3.2035031913950497E-2</v>
      </c>
      <c r="K1046" s="87">
        <f>+IF(ISNUMBER(DATA!AP750),DATA!AP750,"n/a")</f>
        <v>4.27210403554544</v>
      </c>
      <c r="L1046" s="77">
        <f>+IF(ISNUMBER(DATA!AQ750),DATA!AQ750,"n/a")</f>
        <v>1.84690725879843E-2</v>
      </c>
      <c r="R1046" s="66"/>
      <c r="S1046" s="66"/>
      <c r="T1046" s="66"/>
      <c r="U1046" s="66"/>
      <c r="V1046" s="66"/>
      <c r="W1046" s="66"/>
      <c r="X1046" s="66"/>
      <c r="Y1046" s="66"/>
    </row>
    <row r="1047" spans="1:25" x14ac:dyDescent="0.2">
      <c r="A1047" s="75" t="s">
        <v>19</v>
      </c>
      <c r="B1047" s="66" t="s">
        <v>27</v>
      </c>
      <c r="C1047" s="66" t="s">
        <v>10</v>
      </c>
      <c r="D1047" s="66" t="s">
        <v>291</v>
      </c>
      <c r="E1047" s="87">
        <f>+IF(ISNUMBER(DATA!L751),DATA!L751,"n/a")</f>
        <v>5.1968269904996198</v>
      </c>
      <c r="F1047" s="77">
        <f>+IF(ISNUMBER(DATA!M751),DATA!M751,"n/a")</f>
        <v>-5.5686697811717999E-2</v>
      </c>
      <c r="G1047" s="87">
        <f>+IF(ISNUMBER(DATA!V751),DATA!V751,"n/a")</f>
        <v>5.3988601088229897</v>
      </c>
      <c r="H1047" s="77">
        <f>+IF(ISNUMBER(DATA!W751),DATA!W751,"n/a")</f>
        <v>2.0239337885988699E-2</v>
      </c>
      <c r="I1047" s="87">
        <f>+IF(ISNUMBER(DATA!AF751),DATA!AF751,"n/a")</f>
        <v>5.3691181084433399</v>
      </c>
      <c r="J1047" s="77">
        <f>+IF(ISNUMBER(DATA!AG751),DATA!AG751,"n/a")</f>
        <v>-7.2681218404155399E-3</v>
      </c>
      <c r="K1047" s="87">
        <f>+IF(ISNUMBER(DATA!AP751),DATA!AP751,"n/a")</f>
        <v>5.2984710814301703</v>
      </c>
      <c r="L1047" s="77">
        <f>+IF(ISNUMBER(DATA!AQ751),DATA!AQ751,"n/a")</f>
        <v>-1.3912065213843699E-2</v>
      </c>
      <c r="R1047" s="66"/>
      <c r="S1047" s="66"/>
      <c r="T1047" s="66"/>
      <c r="U1047" s="66"/>
      <c r="V1047" s="66"/>
      <c r="W1047" s="66"/>
      <c r="X1047" s="66"/>
      <c r="Y1047" s="66"/>
    </row>
    <row r="1048" spans="1:25" x14ac:dyDescent="0.2">
      <c r="A1048" s="75" t="s">
        <v>19</v>
      </c>
      <c r="B1048" s="66" t="s">
        <v>27</v>
      </c>
      <c r="C1048" s="66" t="s">
        <v>10</v>
      </c>
      <c r="D1048" s="66" t="s">
        <v>292</v>
      </c>
      <c r="E1048" s="87">
        <f>+IF(ISNUMBER(DATA!L752),DATA!L752,"n/a")</f>
        <v>5.0928109537527702</v>
      </c>
      <c r="F1048" s="77">
        <f>+IF(ISNUMBER(DATA!M752),DATA!M752,"n/a")</f>
        <v>2.38842184123201E-2</v>
      </c>
      <c r="G1048" s="87">
        <f>+IF(ISNUMBER(DATA!V752),DATA!V752,"n/a")</f>
        <v>5.1590299374658404</v>
      </c>
      <c r="H1048" s="77">
        <f>+IF(ISNUMBER(DATA!W752),DATA!W752,"n/a")</f>
        <v>2.5081717784050599E-2</v>
      </c>
      <c r="I1048" s="87">
        <f>+IF(ISNUMBER(DATA!AF752),DATA!AF752,"n/a")</f>
        <v>5.0427047554875104</v>
      </c>
      <c r="J1048" s="77">
        <f>+IF(ISNUMBER(DATA!AG752),DATA!AG752,"n/a")</f>
        <v>2.9058776733394899E-3</v>
      </c>
      <c r="K1048" s="87">
        <f>+IF(ISNUMBER(DATA!AP752),DATA!AP752,"n/a")</f>
        <v>4.96068978256279</v>
      </c>
      <c r="L1048" s="77">
        <f>+IF(ISNUMBER(DATA!AQ752),DATA!AQ752,"n/a")</f>
        <v>-2.72449597774721E-2</v>
      </c>
      <c r="R1048" s="66"/>
      <c r="S1048" s="66"/>
      <c r="T1048" s="66"/>
      <c r="U1048" s="66"/>
      <c r="V1048" s="66"/>
      <c r="W1048" s="66"/>
      <c r="X1048" s="66"/>
      <c r="Y1048" s="66"/>
    </row>
    <row r="1049" spans="1:25" x14ac:dyDescent="0.2">
      <c r="A1049" s="75" t="s">
        <v>19</v>
      </c>
      <c r="B1049" s="66" t="s">
        <v>27</v>
      </c>
      <c r="C1049" s="66" t="s">
        <v>10</v>
      </c>
      <c r="D1049" s="66" t="s">
        <v>293</v>
      </c>
      <c r="E1049" s="87">
        <f>+IF(ISNUMBER(DATA!L753),DATA!L753,"n/a")</f>
        <v>4.2128345593509398</v>
      </c>
      <c r="F1049" s="77">
        <f>+IF(ISNUMBER(DATA!M753),DATA!M753,"n/a")</f>
        <v>-0.13837634253773001</v>
      </c>
      <c r="G1049" s="87">
        <f>+IF(ISNUMBER(DATA!V753),DATA!V753,"n/a")</f>
        <v>4.3161116125132999</v>
      </c>
      <c r="H1049" s="77">
        <f>+IF(ISNUMBER(DATA!W753),DATA!W753,"n/a")</f>
        <v>-8.7943859651324105E-2</v>
      </c>
      <c r="I1049" s="87">
        <f>+IF(ISNUMBER(DATA!AF753),DATA!AF753,"n/a")</f>
        <v>4.3520473345948201</v>
      </c>
      <c r="J1049" s="77">
        <f>+IF(ISNUMBER(DATA!AG753),DATA!AG753,"n/a")</f>
        <v>-8.3624930869671293E-2</v>
      </c>
      <c r="K1049" s="87">
        <f>+IF(ISNUMBER(DATA!AP753),DATA!AP753,"n/a")</f>
        <v>4.4910961946433003</v>
      </c>
      <c r="L1049" s="77">
        <f>+IF(ISNUMBER(DATA!AQ753),DATA!AQ753,"n/a")</f>
        <v>-2.4806622618247402E-2</v>
      </c>
      <c r="R1049" s="66"/>
      <c r="S1049" s="66"/>
      <c r="T1049" s="66"/>
      <c r="U1049" s="66"/>
      <c r="V1049" s="66"/>
      <c r="W1049" s="66"/>
      <c r="X1049" s="66"/>
      <c r="Y1049" s="66"/>
    </row>
    <row r="1050" spans="1:25" x14ac:dyDescent="0.2">
      <c r="A1050" s="75" t="s">
        <v>19</v>
      </c>
      <c r="B1050" s="66" t="s">
        <v>27</v>
      </c>
      <c r="C1050" s="66" t="s">
        <v>10</v>
      </c>
      <c r="D1050" s="66" t="s">
        <v>294</v>
      </c>
      <c r="E1050" s="87">
        <f>+IF(ISNUMBER(DATA!L754),DATA!L754,"n/a")</f>
        <v>4.2442107421882698</v>
      </c>
      <c r="F1050" s="77">
        <f>+IF(ISNUMBER(DATA!M754),DATA!M754,"n/a")</f>
        <v>2.1505309754541501E-3</v>
      </c>
      <c r="G1050" s="87">
        <f>+IF(ISNUMBER(DATA!V754),DATA!V754,"n/a")</f>
        <v>4.2354844294356599</v>
      </c>
      <c r="H1050" s="77">
        <f>+IF(ISNUMBER(DATA!W754),DATA!W754,"n/a")</f>
        <v>1.07483833801005E-2</v>
      </c>
      <c r="I1050" s="87">
        <f>+IF(ISNUMBER(DATA!AF754),DATA!AF754,"n/a")</f>
        <v>4.2421469891596999</v>
      </c>
      <c r="J1050" s="77">
        <f>+IF(ISNUMBER(DATA!AG754),DATA!AG754,"n/a")</f>
        <v>2.1716193633970302E-2</v>
      </c>
      <c r="K1050" s="87">
        <f>+IF(ISNUMBER(DATA!AP754),DATA!AP754,"n/a")</f>
        <v>4.2492597380347403</v>
      </c>
      <c r="L1050" s="77">
        <f>+IF(ISNUMBER(DATA!AQ754),DATA!AQ754,"n/a")</f>
        <v>1.26605402256073E-2</v>
      </c>
      <c r="R1050" s="66"/>
      <c r="S1050" s="66"/>
      <c r="T1050" s="66"/>
      <c r="U1050" s="66"/>
      <c r="V1050" s="66"/>
      <c r="W1050" s="66"/>
      <c r="X1050" s="66"/>
      <c r="Y1050" s="66"/>
    </row>
    <row r="1051" spans="1:25" x14ac:dyDescent="0.2">
      <c r="A1051" s="75" t="s">
        <v>19</v>
      </c>
      <c r="B1051" s="66" t="s">
        <v>27</v>
      </c>
      <c r="C1051" s="66" t="s">
        <v>10</v>
      </c>
      <c r="D1051" s="66" t="s">
        <v>295</v>
      </c>
      <c r="E1051" s="87">
        <f>+IF(ISNUMBER(DATA!L755),DATA!L755,"n/a")</f>
        <v>4.2191017186561197</v>
      </c>
      <c r="F1051" s="77">
        <f>+IF(ISNUMBER(DATA!M755),DATA!M755,"n/a")</f>
        <v>0.110798148945443</v>
      </c>
      <c r="G1051" s="87">
        <f>+IF(ISNUMBER(DATA!V755),DATA!V755,"n/a")</f>
        <v>3.8332963745214301</v>
      </c>
      <c r="H1051" s="77">
        <f>+IF(ISNUMBER(DATA!W755),DATA!W755,"n/a")</f>
        <v>7.2114848870741197E-3</v>
      </c>
      <c r="I1051" s="87">
        <f>+IF(ISNUMBER(DATA!AF755),DATA!AF755,"n/a")</f>
        <v>3.7903687938081698</v>
      </c>
      <c r="J1051" s="77">
        <f>+IF(ISNUMBER(DATA!AG755),DATA!AG755,"n/a")</f>
        <v>-1.0862043406725501E-2</v>
      </c>
      <c r="K1051" s="87">
        <f>+IF(ISNUMBER(DATA!AP755),DATA!AP755,"n/a")</f>
        <v>3.8263368901893502</v>
      </c>
      <c r="L1051" s="77">
        <f>+IF(ISNUMBER(DATA!AQ755),DATA!AQ755,"n/a")</f>
        <v>9.8295137903467306E-3</v>
      </c>
      <c r="R1051" s="66"/>
      <c r="S1051" s="66"/>
      <c r="T1051" s="66"/>
      <c r="U1051" s="66"/>
      <c r="V1051" s="66"/>
      <c r="W1051" s="66"/>
      <c r="X1051" s="66"/>
      <c r="Y1051" s="66"/>
    </row>
    <row r="1052" spans="1:25" x14ac:dyDescent="0.2">
      <c r="A1052" s="75" t="s">
        <v>19</v>
      </c>
      <c r="B1052" s="66" t="s">
        <v>27</v>
      </c>
      <c r="C1052" s="66" t="s">
        <v>10</v>
      </c>
      <c r="D1052" s="66" t="s">
        <v>296</v>
      </c>
      <c r="E1052" s="87">
        <f>+IF(ISNUMBER(DATA!L756),DATA!L756,"n/a")</f>
        <v>4.3373985734081897</v>
      </c>
      <c r="F1052" s="77">
        <f>+IF(ISNUMBER(DATA!M756),DATA!M756,"n/a")</f>
        <v>7.1469979826202804E-2</v>
      </c>
      <c r="G1052" s="87">
        <f>+IF(ISNUMBER(DATA!V756),DATA!V756,"n/a")</f>
        <v>4.13557436515151</v>
      </c>
      <c r="H1052" s="77">
        <f>+IF(ISNUMBER(DATA!W756),DATA!W756,"n/a")</f>
        <v>3.01501656921585E-2</v>
      </c>
      <c r="I1052" s="87">
        <f>+IF(ISNUMBER(DATA!AF756),DATA!AF756,"n/a")</f>
        <v>4.03788863566536</v>
      </c>
      <c r="J1052" s="77">
        <f>+IF(ISNUMBER(DATA!AG756),DATA!AG756,"n/a")</f>
        <v>5.0845368279743501E-2</v>
      </c>
      <c r="K1052" s="87">
        <f>+IF(ISNUMBER(DATA!AP756),DATA!AP756,"n/a")</f>
        <v>4.0446196256693998</v>
      </c>
      <c r="L1052" s="77">
        <f>+IF(ISNUMBER(DATA!AQ756),DATA!AQ756,"n/a")</f>
        <v>4.3709881238851701E-2</v>
      </c>
      <c r="R1052" s="66"/>
      <c r="S1052" s="66"/>
      <c r="T1052" s="66"/>
      <c r="U1052" s="66"/>
      <c r="V1052" s="66"/>
      <c r="W1052" s="66"/>
      <c r="X1052" s="66"/>
      <c r="Y1052" s="66"/>
    </row>
    <row r="1053" spans="1:25" x14ac:dyDescent="0.2">
      <c r="A1053" s="75" t="s">
        <v>19</v>
      </c>
      <c r="B1053" s="66" t="s">
        <v>27</v>
      </c>
      <c r="C1053" s="66" t="s">
        <v>10</v>
      </c>
      <c r="D1053" s="66" t="s">
        <v>297</v>
      </c>
      <c r="E1053" s="87">
        <f>+IF(ISNUMBER(DATA!L757),DATA!L757,"n/a")</f>
        <v>4.2682334642526696</v>
      </c>
      <c r="F1053" s="77">
        <f>+IF(ISNUMBER(DATA!M757),DATA!M757,"n/a")</f>
        <v>-7.2238878719239993E-2</v>
      </c>
      <c r="G1053" s="87">
        <f>+IF(ISNUMBER(DATA!V757),DATA!V757,"n/a")</f>
        <v>4.2980999132285902</v>
      </c>
      <c r="H1053" s="77">
        <f>+IF(ISNUMBER(DATA!W757),DATA!W757,"n/a")</f>
        <v>-5.4492920161291897E-2</v>
      </c>
      <c r="I1053" s="87">
        <f>+IF(ISNUMBER(DATA!AF757),DATA!AF757,"n/a")</f>
        <v>4.3100638370735798</v>
      </c>
      <c r="J1053" s="77">
        <f>+IF(ISNUMBER(DATA!AG757),DATA!AG757,"n/a")</f>
        <v>-5.59314008052764E-2</v>
      </c>
      <c r="K1053" s="87">
        <f>+IF(ISNUMBER(DATA!AP757),DATA!AP757,"n/a")</f>
        <v>4.3890296957101498</v>
      </c>
      <c r="L1053" s="77">
        <f>+IF(ISNUMBER(DATA!AQ757),DATA!AQ757,"n/a")</f>
        <v>-3.2030593603684203E-2</v>
      </c>
      <c r="R1053" s="66"/>
      <c r="S1053" s="66"/>
      <c r="T1053" s="66"/>
      <c r="U1053" s="66"/>
      <c r="V1053" s="66"/>
      <c r="W1053" s="66"/>
      <c r="X1053" s="66"/>
      <c r="Y1053" s="66"/>
    </row>
    <row r="1054" spans="1:25" x14ac:dyDescent="0.2">
      <c r="A1054" s="75" t="s">
        <v>19</v>
      </c>
      <c r="B1054" s="66" t="s">
        <v>27</v>
      </c>
      <c r="C1054" s="66" t="s">
        <v>10</v>
      </c>
      <c r="D1054" s="66" t="s">
        <v>298</v>
      </c>
      <c r="E1054" s="87">
        <f>+IF(ISNUMBER(DATA!L758),DATA!L758,"n/a")</f>
        <v>4.4647290225013796</v>
      </c>
      <c r="F1054" s="77">
        <f>+IF(ISNUMBER(DATA!M758),DATA!M758,"n/a")</f>
        <v>-1.7155177420814599E-2</v>
      </c>
      <c r="G1054" s="87">
        <f>+IF(ISNUMBER(DATA!V758),DATA!V758,"n/a")</f>
        <v>4.4651924293408598</v>
      </c>
      <c r="H1054" s="77">
        <f>+IF(ISNUMBER(DATA!W758),DATA!W758,"n/a")</f>
        <v>4.8295086774114999E-4</v>
      </c>
      <c r="I1054" s="87">
        <f>+IF(ISNUMBER(DATA!AF758),DATA!AF758,"n/a")</f>
        <v>4.5305385910843796</v>
      </c>
      <c r="J1054" s="77">
        <f>+IF(ISNUMBER(DATA!AG758),DATA!AG758,"n/a")</f>
        <v>-5.5520729344095601E-3</v>
      </c>
      <c r="K1054" s="87">
        <f>+IF(ISNUMBER(DATA!AP758),DATA!AP758,"n/a")</f>
        <v>4.53769955508786</v>
      </c>
      <c r="L1054" s="77">
        <f>+IF(ISNUMBER(DATA!AQ758),DATA!AQ758,"n/a")</f>
        <v>-2.5897069928002201E-2</v>
      </c>
      <c r="R1054" s="66"/>
      <c r="S1054" s="66"/>
      <c r="T1054" s="66"/>
      <c r="U1054" s="66"/>
      <c r="V1054" s="66"/>
      <c r="W1054" s="66"/>
      <c r="X1054" s="66"/>
      <c r="Y1054" s="66"/>
    </row>
    <row r="1055" spans="1:25" x14ac:dyDescent="0.2">
      <c r="A1055" s="75" t="s">
        <v>19</v>
      </c>
      <c r="B1055" s="66" t="s">
        <v>27</v>
      </c>
      <c r="C1055" s="66" t="s">
        <v>10</v>
      </c>
      <c r="D1055" s="66" t="s">
        <v>299</v>
      </c>
      <c r="E1055" s="87">
        <f>+IF(ISNUMBER(DATA!L759),DATA!L759,"n/a")</f>
        <v>3.7611260383817502</v>
      </c>
      <c r="F1055" s="77">
        <f>+IF(ISNUMBER(DATA!M759),DATA!M759,"n/a")</f>
        <v>-0.128052044930968</v>
      </c>
      <c r="G1055" s="87">
        <f>+IF(ISNUMBER(DATA!V759),DATA!V759,"n/a")</f>
        <v>3.7973282635864001</v>
      </c>
      <c r="H1055" s="77">
        <f>+IF(ISNUMBER(DATA!W759),DATA!W759,"n/a")</f>
        <v>-0.107871743572915</v>
      </c>
      <c r="I1055" s="87">
        <f>+IF(ISNUMBER(DATA!AF759),DATA!AF759,"n/a")</f>
        <v>3.7849616609608598</v>
      </c>
      <c r="J1055" s="77">
        <f>+IF(ISNUMBER(DATA!AG759),DATA!AG759,"n/a")</f>
        <v>-9.7675866695686994E-2</v>
      </c>
      <c r="K1055" s="87">
        <f>+IF(ISNUMBER(DATA!AP759),DATA!AP759,"n/a")</f>
        <v>3.7289676200790498</v>
      </c>
      <c r="L1055" s="77">
        <f>+IF(ISNUMBER(DATA!AQ759),DATA!AQ759,"n/a")</f>
        <v>-0.106943718272775</v>
      </c>
      <c r="R1055" s="66"/>
      <c r="S1055" s="66"/>
      <c r="T1055" s="66"/>
      <c r="U1055" s="66"/>
      <c r="V1055" s="66"/>
      <c r="W1055" s="66"/>
      <c r="X1055" s="66"/>
      <c r="Y1055" s="66"/>
    </row>
    <row r="1056" spans="1:25" x14ac:dyDescent="0.2">
      <c r="A1056" s="75" t="s">
        <v>19</v>
      </c>
      <c r="B1056" s="66" t="s">
        <v>27</v>
      </c>
      <c r="C1056" s="66" t="s">
        <v>10</v>
      </c>
      <c r="D1056" s="66" t="s">
        <v>300</v>
      </c>
      <c r="E1056" s="87">
        <f>+IF(ISNUMBER(DATA!L760),DATA!L760,"n/a")</f>
        <v>4.4228445223735298</v>
      </c>
      <c r="F1056" s="77">
        <f>+IF(ISNUMBER(DATA!M760),DATA!M760,"n/a")</f>
        <v>0.10438658487734299</v>
      </c>
      <c r="G1056" s="87">
        <f>+IF(ISNUMBER(DATA!V760),DATA!V760,"n/a")</f>
        <v>4.2440954728898701</v>
      </c>
      <c r="H1056" s="77">
        <f>+IF(ISNUMBER(DATA!W760),DATA!W760,"n/a")</f>
        <v>5.4177469396799703E-2</v>
      </c>
      <c r="I1056" s="87">
        <f>+IF(ISNUMBER(DATA!AF760),DATA!AF760,"n/a")</f>
        <v>4.2260115538301104</v>
      </c>
      <c r="J1056" s="77">
        <f>+IF(ISNUMBER(DATA!AG760),DATA!AG760,"n/a")</f>
        <v>3.9352547697988897E-2</v>
      </c>
      <c r="K1056" s="87">
        <f>+IF(ISNUMBER(DATA!AP760),DATA!AP760,"n/a")</f>
        <v>4.1930171512347396</v>
      </c>
      <c r="L1056" s="77">
        <f>+IF(ISNUMBER(DATA!AQ760),DATA!AQ760,"n/a")</f>
        <v>2.6343636903321001E-2</v>
      </c>
      <c r="R1056" s="66"/>
      <c r="S1056" s="66"/>
      <c r="T1056" s="66"/>
      <c r="U1056" s="66"/>
      <c r="V1056" s="66"/>
      <c r="W1056" s="66"/>
      <c r="X1056" s="66"/>
      <c r="Y1056" s="66"/>
    </row>
    <row r="1057" spans="1:25" x14ac:dyDescent="0.2">
      <c r="A1057" s="75" t="s">
        <v>19</v>
      </c>
      <c r="B1057" s="66" t="s">
        <v>27</v>
      </c>
      <c r="C1057" s="66" t="s">
        <v>10</v>
      </c>
      <c r="D1057" s="66" t="s">
        <v>301</v>
      </c>
      <c r="E1057" s="87">
        <f>+IF(ISNUMBER(DATA!L761),DATA!L761,"n/a")</f>
        <v>4.4966601907089503</v>
      </c>
      <c r="F1057" s="77">
        <f>+IF(ISNUMBER(DATA!M761),DATA!M761,"n/a")</f>
        <v>3.2609837873381902E-3</v>
      </c>
      <c r="G1057" s="87">
        <f>+IF(ISNUMBER(DATA!V761),DATA!V761,"n/a")</f>
        <v>4.5622460945823899</v>
      </c>
      <c r="H1057" s="77">
        <f>+IF(ISNUMBER(DATA!W761),DATA!W761,"n/a")</f>
        <v>5.0737100067760098E-3</v>
      </c>
      <c r="I1057" s="87">
        <f>+IF(ISNUMBER(DATA!AF761),DATA!AF761,"n/a")</f>
        <v>4.6710004965554397</v>
      </c>
      <c r="J1057" s="77">
        <f>+IF(ISNUMBER(DATA!AG761),DATA!AG761,"n/a")</f>
        <v>-4.0381860982827797E-2</v>
      </c>
      <c r="K1057" s="87">
        <f>+IF(ISNUMBER(DATA!AP761),DATA!AP761,"n/a")</f>
        <v>4.6349422697167997</v>
      </c>
      <c r="L1057" s="77">
        <f>+IF(ISNUMBER(DATA!AQ761),DATA!AQ761,"n/a")</f>
        <v>-6.5341084769370006E-2</v>
      </c>
      <c r="R1057" s="66"/>
      <c r="S1057" s="66"/>
      <c r="T1057" s="66"/>
      <c r="U1057" s="66"/>
      <c r="V1057" s="66"/>
      <c r="W1057" s="66"/>
      <c r="X1057" s="66"/>
      <c r="Y1057" s="66"/>
    </row>
    <row r="1058" spans="1:25" x14ac:dyDescent="0.2">
      <c r="A1058" s="75" t="s">
        <v>19</v>
      </c>
      <c r="B1058" s="66" t="s">
        <v>27</v>
      </c>
      <c r="C1058" s="66" t="s">
        <v>10</v>
      </c>
      <c r="D1058" s="66" t="s">
        <v>302</v>
      </c>
      <c r="E1058" s="87">
        <f>+IF(ISNUMBER(DATA!L762),DATA!L762,"n/a")</f>
        <v>4.2555994506498402</v>
      </c>
      <c r="F1058" s="77">
        <f>+IF(ISNUMBER(DATA!M762),DATA!M762,"n/a")</f>
        <v>1.74113233223183E-2</v>
      </c>
      <c r="G1058" s="87">
        <f>+IF(ISNUMBER(DATA!V762),DATA!V762,"n/a")</f>
        <v>4.2472993464108404</v>
      </c>
      <c r="H1058" s="77">
        <f>+IF(ISNUMBER(DATA!W762),DATA!W762,"n/a")</f>
        <v>3.0055091312541499E-2</v>
      </c>
      <c r="I1058" s="87">
        <f>+IF(ISNUMBER(DATA!AF762),DATA!AF762,"n/a")</f>
        <v>4.2456422356729897</v>
      </c>
      <c r="J1058" s="77">
        <f>+IF(ISNUMBER(DATA!AG762),DATA!AG762,"n/a")</f>
        <v>3.4285977472438299E-2</v>
      </c>
      <c r="K1058" s="87">
        <f>+IF(ISNUMBER(DATA!AP762),DATA!AP762,"n/a")</f>
        <v>4.2301792846329596</v>
      </c>
      <c r="L1058" s="77">
        <f>+IF(ISNUMBER(DATA!AQ762),DATA!AQ762,"n/a")</f>
        <v>1.51195052737734E-2</v>
      </c>
      <c r="R1058" s="66"/>
      <c r="S1058" s="66"/>
      <c r="T1058" s="66"/>
      <c r="U1058" s="66"/>
      <c r="V1058" s="66"/>
      <c r="W1058" s="66"/>
      <c r="X1058" s="66"/>
      <c r="Y1058" s="66"/>
    </row>
    <row r="1059" spans="1:25" x14ac:dyDescent="0.2">
      <c r="A1059" s="75" t="s">
        <v>19</v>
      </c>
      <c r="B1059" s="66" t="s">
        <v>27</v>
      </c>
      <c r="C1059" s="66" t="s">
        <v>10</v>
      </c>
      <c r="D1059" s="66" t="s">
        <v>303</v>
      </c>
      <c r="E1059" s="87">
        <f>+IF(ISNUMBER(DATA!L763),DATA!L763,"n/a")</f>
        <v>4.40232391295174</v>
      </c>
      <c r="F1059" s="77">
        <f>+IF(ISNUMBER(DATA!M763),DATA!M763,"n/a")</f>
        <v>4.3366481706212396E-3</v>
      </c>
      <c r="G1059" s="87">
        <f>+IF(ISNUMBER(DATA!V763),DATA!V763,"n/a")</f>
        <v>4.46602270837524</v>
      </c>
      <c r="H1059" s="77">
        <f>+IF(ISNUMBER(DATA!W763),DATA!W763,"n/a")</f>
        <v>3.7377469015956302E-2</v>
      </c>
      <c r="I1059" s="87">
        <f>+IF(ISNUMBER(DATA!AF763),DATA!AF763,"n/a")</f>
        <v>4.4827878465581996</v>
      </c>
      <c r="J1059" s="77">
        <f>+IF(ISNUMBER(DATA!AG763),DATA!AG763,"n/a")</f>
        <v>2.35880483055954E-2</v>
      </c>
      <c r="K1059" s="87">
        <f>+IF(ISNUMBER(DATA!AP763),DATA!AP763,"n/a")</f>
        <v>4.4960681724772398</v>
      </c>
      <c r="L1059" s="77">
        <f>+IF(ISNUMBER(DATA!AQ763),DATA!AQ763,"n/a")</f>
        <v>2.0443060586002398E-2</v>
      </c>
      <c r="R1059" s="66"/>
      <c r="S1059" s="66"/>
      <c r="T1059" s="66"/>
      <c r="U1059" s="66"/>
      <c r="V1059" s="66"/>
      <c r="W1059" s="66"/>
      <c r="X1059" s="66"/>
      <c r="Y1059" s="66"/>
    </row>
    <row r="1060" spans="1:25" x14ac:dyDescent="0.2">
      <c r="A1060" s="75" t="s">
        <v>19</v>
      </c>
      <c r="B1060" s="66" t="s">
        <v>27</v>
      </c>
      <c r="C1060" s="66" t="s">
        <v>10</v>
      </c>
      <c r="D1060" s="66" t="s">
        <v>304</v>
      </c>
      <c r="E1060" s="87">
        <f>+IF(ISNUMBER(DATA!L764),DATA!L764,"n/a")</f>
        <v>3.9844423560637101</v>
      </c>
      <c r="F1060" s="77">
        <f>+IF(ISNUMBER(DATA!M764),DATA!M764,"n/a")</f>
        <v>-6.3067548064827006E-2</v>
      </c>
      <c r="G1060" s="87">
        <f>+IF(ISNUMBER(DATA!V764),DATA!V764,"n/a")</f>
        <v>4.0335363993702602</v>
      </c>
      <c r="H1060" s="77">
        <f>+IF(ISNUMBER(DATA!W764),DATA!W764,"n/a")</f>
        <v>-2.89658492486536E-2</v>
      </c>
      <c r="I1060" s="87">
        <f>+IF(ISNUMBER(DATA!AF764),DATA!AF764,"n/a")</f>
        <v>4.0110496849338597</v>
      </c>
      <c r="J1060" s="77">
        <f>+IF(ISNUMBER(DATA!AG764),DATA!AG764,"n/a")</f>
        <v>-2.3234093750137599E-2</v>
      </c>
      <c r="K1060" s="87">
        <f>+IF(ISNUMBER(DATA!AP764),DATA!AP764,"n/a")</f>
        <v>3.9766885014107798</v>
      </c>
      <c r="L1060" s="77">
        <f>+IF(ISNUMBER(DATA!AQ764),DATA!AQ764,"n/a")</f>
        <v>-3.82963955785365E-2</v>
      </c>
      <c r="R1060" s="66"/>
      <c r="S1060" s="66"/>
      <c r="T1060" s="66"/>
      <c r="U1060" s="66"/>
      <c r="V1060" s="66"/>
      <c r="W1060" s="66"/>
      <c r="X1060" s="66"/>
      <c r="Y1060" s="66"/>
    </row>
    <row r="1061" spans="1:25" x14ac:dyDescent="0.2">
      <c r="A1061" s="75" t="s">
        <v>19</v>
      </c>
      <c r="B1061" s="66" t="s">
        <v>27</v>
      </c>
      <c r="C1061" s="66" t="s">
        <v>10</v>
      </c>
      <c r="D1061" s="66" t="s">
        <v>305</v>
      </c>
      <c r="E1061" s="87">
        <f>+IF(ISNUMBER(DATA!L765),DATA!L765,"n/a")</f>
        <v>4.90941006026745</v>
      </c>
      <c r="F1061" s="77">
        <f>+IF(ISNUMBER(DATA!M765),DATA!M765,"n/a")</f>
        <v>4.7063771678253298E-2</v>
      </c>
      <c r="G1061" s="87">
        <f>+IF(ISNUMBER(DATA!V765),DATA!V765,"n/a")</f>
        <v>4.9680207652453898</v>
      </c>
      <c r="H1061" s="77">
        <f>+IF(ISNUMBER(DATA!W765),DATA!W765,"n/a")</f>
        <v>2.15422061283485E-2</v>
      </c>
      <c r="I1061" s="87">
        <f>+IF(ISNUMBER(DATA!AF765),DATA!AF765,"n/a")</f>
        <v>4.8925231268970899</v>
      </c>
      <c r="J1061" s="77">
        <f>+IF(ISNUMBER(DATA!AG765),DATA!AG765,"n/a")</f>
        <v>-2.7709163426860299E-2</v>
      </c>
      <c r="K1061" s="87">
        <f>+IF(ISNUMBER(DATA!AP765),DATA!AP765,"n/a")</f>
        <v>4.7513121098871496</v>
      </c>
      <c r="L1061" s="77">
        <f>+IF(ISNUMBER(DATA!AQ765),DATA!AQ765,"n/a")</f>
        <v>-4.5737442535589597E-2</v>
      </c>
      <c r="R1061" s="66"/>
      <c r="S1061" s="66"/>
      <c r="T1061" s="66"/>
      <c r="U1061" s="66"/>
      <c r="V1061" s="66"/>
      <c r="W1061" s="66"/>
      <c r="X1061" s="66"/>
      <c r="Y1061" s="66"/>
    </row>
    <row r="1062" spans="1:25" x14ac:dyDescent="0.2">
      <c r="A1062" s="75" t="s">
        <v>19</v>
      </c>
      <c r="B1062" s="66" t="s">
        <v>27</v>
      </c>
      <c r="C1062" s="66" t="s">
        <v>10</v>
      </c>
      <c r="D1062" s="66" t="s">
        <v>306</v>
      </c>
      <c r="E1062" s="87">
        <f>+IF(ISNUMBER(DATA!L766),DATA!L766,"n/a")</f>
        <v>4.6953692815028898</v>
      </c>
      <c r="F1062" s="77">
        <f>+IF(ISNUMBER(DATA!M766),DATA!M766,"n/a")</f>
        <v>2.80793898200781E-3</v>
      </c>
      <c r="G1062" s="87">
        <f>+IF(ISNUMBER(DATA!V766),DATA!V766,"n/a")</f>
        <v>4.8619340232190096</v>
      </c>
      <c r="H1062" s="77">
        <f>+IF(ISNUMBER(DATA!W766),DATA!W766,"n/a")</f>
        <v>-1.9065995537686699E-2</v>
      </c>
      <c r="I1062" s="87">
        <f>+IF(ISNUMBER(DATA!AF766),DATA!AF766,"n/a")</f>
        <v>4.9407967228436496</v>
      </c>
      <c r="J1062" s="77">
        <f>+IF(ISNUMBER(DATA!AG766),DATA!AG766,"n/a")</f>
        <v>-1.6481396522077901E-2</v>
      </c>
      <c r="K1062" s="87">
        <f>+IF(ISNUMBER(DATA!AP766),DATA!AP766,"n/a")</f>
        <v>4.9468775730556498</v>
      </c>
      <c r="L1062" s="77">
        <f>+IF(ISNUMBER(DATA!AQ766),DATA!AQ766,"n/a")</f>
        <v>-1.1776180847228101E-2</v>
      </c>
      <c r="R1062" s="66"/>
      <c r="S1062" s="66"/>
      <c r="T1062" s="66"/>
      <c r="U1062" s="66"/>
      <c r="V1062" s="66"/>
      <c r="W1062" s="66"/>
      <c r="X1062" s="66"/>
      <c r="Y1062" s="66"/>
    </row>
    <row r="1063" spans="1:25" x14ac:dyDescent="0.2">
      <c r="A1063" s="75" t="s">
        <v>19</v>
      </c>
      <c r="B1063" s="66" t="s">
        <v>27</v>
      </c>
      <c r="C1063" s="66" t="s">
        <v>10</v>
      </c>
      <c r="D1063" s="66" t="s">
        <v>307</v>
      </c>
      <c r="E1063" s="87">
        <f>+IF(ISNUMBER(DATA!L767),DATA!L767,"n/a")</f>
        <v>3.63849949213841</v>
      </c>
      <c r="F1063" s="77">
        <f>+IF(ISNUMBER(DATA!M767),DATA!M767,"n/a")</f>
        <v>1.09931009393512E-2</v>
      </c>
      <c r="G1063" s="87">
        <f>+IF(ISNUMBER(DATA!V767),DATA!V767,"n/a")</f>
        <v>3.6540302884523501</v>
      </c>
      <c r="H1063" s="77">
        <f>+IF(ISNUMBER(DATA!W767),DATA!W767,"n/a")</f>
        <v>1.00019945453014E-2</v>
      </c>
      <c r="I1063" s="87">
        <f>+IF(ISNUMBER(DATA!AF767),DATA!AF767,"n/a")</f>
        <v>3.59913329080995</v>
      </c>
      <c r="J1063" s="77">
        <f>+IF(ISNUMBER(DATA!AG767),DATA!AG767,"n/a")</f>
        <v>-1.48930853816104E-3</v>
      </c>
      <c r="K1063" s="87">
        <f>+IF(ISNUMBER(DATA!AP767),DATA!AP767,"n/a")</f>
        <v>3.5592171808712401</v>
      </c>
      <c r="L1063" s="77">
        <f>+IF(ISNUMBER(DATA!AQ767),DATA!AQ767,"n/a")</f>
        <v>-9.8003310952884101E-2</v>
      </c>
      <c r="R1063" s="66"/>
      <c r="S1063" s="66"/>
      <c r="T1063" s="66"/>
      <c r="U1063" s="66"/>
      <c r="V1063" s="66"/>
      <c r="W1063" s="66"/>
      <c r="X1063" s="66"/>
      <c r="Y1063" s="66"/>
    </row>
    <row r="1064" spans="1:25" x14ac:dyDescent="0.2">
      <c r="A1064" s="75" t="s">
        <v>19</v>
      </c>
      <c r="B1064" s="66" t="s">
        <v>27</v>
      </c>
      <c r="C1064" s="66" t="s">
        <v>10</v>
      </c>
      <c r="D1064" s="66" t="s">
        <v>308</v>
      </c>
      <c r="E1064" s="87">
        <f>+IF(ISNUMBER(DATA!L768),DATA!L768,"n/a")</f>
        <v>4.6718721579172096</v>
      </c>
      <c r="F1064" s="77">
        <f>+IF(ISNUMBER(DATA!M768),DATA!M768,"n/a")</f>
        <v>-2.32197510986565E-2</v>
      </c>
      <c r="G1064" s="87">
        <f>+IF(ISNUMBER(DATA!V768),DATA!V768,"n/a")</f>
        <v>4.6635381810829601</v>
      </c>
      <c r="H1064" s="77">
        <f>+IF(ISNUMBER(DATA!W768),DATA!W768,"n/a")</f>
        <v>-3.9134881410651197E-2</v>
      </c>
      <c r="I1064" s="87">
        <f>+IF(ISNUMBER(DATA!AF768),DATA!AF768,"n/a")</f>
        <v>4.6802196443321202</v>
      </c>
      <c r="J1064" s="77">
        <f>+IF(ISNUMBER(DATA!AG768),DATA!AG768,"n/a")</f>
        <v>-4.2371653757402303E-2</v>
      </c>
      <c r="K1064" s="87">
        <f>+IF(ISNUMBER(DATA!AP768),DATA!AP768,"n/a")</f>
        <v>4.7838107885494399</v>
      </c>
      <c r="L1064" s="77">
        <f>+IF(ISNUMBER(DATA!AQ768),DATA!AQ768,"n/a")</f>
        <v>-2.85331495697543E-2</v>
      </c>
      <c r="R1064" s="66"/>
      <c r="S1064" s="66"/>
      <c r="T1064" s="66"/>
      <c r="U1064" s="66"/>
      <c r="V1064" s="66"/>
      <c r="W1064" s="66"/>
      <c r="X1064" s="66"/>
      <c r="Y1064" s="66"/>
    </row>
    <row r="1065" spans="1:25" x14ac:dyDescent="0.2">
      <c r="A1065" s="75" t="s">
        <v>19</v>
      </c>
      <c r="B1065" s="66" t="s">
        <v>27</v>
      </c>
      <c r="C1065" s="66" t="s">
        <v>10</v>
      </c>
      <c r="D1065" s="66" t="s">
        <v>309</v>
      </c>
      <c r="E1065" s="87">
        <f>+IF(ISNUMBER(DATA!L769),DATA!L769,"n/a")</f>
        <v>4.4708281026511401</v>
      </c>
      <c r="F1065" s="77">
        <f>+IF(ISNUMBER(DATA!M769),DATA!M769,"n/a")</f>
        <v>-1.8754806690605499E-2</v>
      </c>
      <c r="G1065" s="87">
        <f>+IF(ISNUMBER(DATA!V769),DATA!V769,"n/a")</f>
        <v>4.4489395931705502</v>
      </c>
      <c r="H1065" s="77">
        <f>+IF(ISNUMBER(DATA!W769),DATA!W769,"n/a")</f>
        <v>-1.0891820752705899E-2</v>
      </c>
      <c r="I1065" s="87">
        <f>+IF(ISNUMBER(DATA!AF769),DATA!AF769,"n/a")</f>
        <v>4.4664417437987396</v>
      </c>
      <c r="J1065" s="77">
        <f>+IF(ISNUMBER(DATA!AG769),DATA!AG769,"n/a")</f>
        <v>-9.0211977666384106E-3</v>
      </c>
      <c r="K1065" s="87">
        <f>+IF(ISNUMBER(DATA!AP769),DATA!AP769,"n/a")</f>
        <v>4.5411360291524403</v>
      </c>
      <c r="L1065" s="77">
        <f>+IF(ISNUMBER(DATA!AQ769),DATA!AQ769,"n/a")</f>
        <v>-1.0968512401154901E-2</v>
      </c>
      <c r="R1065" s="66"/>
      <c r="S1065" s="66"/>
      <c r="T1065" s="66"/>
      <c r="U1065" s="66"/>
      <c r="V1065" s="66"/>
      <c r="W1065" s="66"/>
      <c r="X1065" s="66"/>
      <c r="Y1065" s="66"/>
    </row>
    <row r="1066" spans="1:25" x14ac:dyDescent="0.2">
      <c r="A1066" s="75" t="s">
        <v>19</v>
      </c>
      <c r="B1066" s="66" t="s">
        <v>27</v>
      </c>
      <c r="C1066" s="66" t="s">
        <v>10</v>
      </c>
      <c r="D1066" s="66" t="s">
        <v>310</v>
      </c>
      <c r="E1066" s="87">
        <f>+IF(ISNUMBER(DATA!L770),DATA!L770,"n/a")</f>
        <v>4.6676711016249799</v>
      </c>
      <c r="F1066" s="77">
        <f>+IF(ISNUMBER(DATA!M770),DATA!M770,"n/a")</f>
        <v>-6.2903962095096203E-2</v>
      </c>
      <c r="G1066" s="87">
        <f>+IF(ISNUMBER(DATA!V770),DATA!V770,"n/a")</f>
        <v>4.6098159701457497</v>
      </c>
      <c r="H1066" s="77">
        <f>+IF(ISNUMBER(DATA!W770),DATA!W770,"n/a")</f>
        <v>-5.9744779368490201E-2</v>
      </c>
      <c r="I1066" s="87">
        <f>+IF(ISNUMBER(DATA!AF770),DATA!AF770,"n/a")</f>
        <v>4.6451444614071802</v>
      </c>
      <c r="J1066" s="77">
        <f>+IF(ISNUMBER(DATA!AG770),DATA!AG770,"n/a")</f>
        <v>-6.9603452094671003E-2</v>
      </c>
      <c r="K1066" s="87">
        <f>+IF(ISNUMBER(DATA!AP770),DATA!AP770,"n/a")</f>
        <v>4.8225359003145103</v>
      </c>
      <c r="L1066" s="77">
        <f>+IF(ISNUMBER(DATA!AQ770),DATA!AQ770,"n/a")</f>
        <v>-4.6868917937962003E-2</v>
      </c>
      <c r="R1066" s="66"/>
      <c r="S1066" s="66"/>
      <c r="T1066" s="66"/>
      <c r="U1066" s="66"/>
      <c r="V1066" s="66"/>
      <c r="W1066" s="66"/>
      <c r="X1066" s="66"/>
      <c r="Y1066" s="66"/>
    </row>
    <row r="1067" spans="1:25" x14ac:dyDescent="0.2">
      <c r="A1067" s="75" t="s">
        <v>19</v>
      </c>
      <c r="B1067" s="66" t="s">
        <v>27</v>
      </c>
      <c r="C1067" s="66" t="s">
        <v>10</v>
      </c>
      <c r="D1067" s="66" t="s">
        <v>311</v>
      </c>
      <c r="E1067" s="87">
        <f>+IF(ISNUMBER(DATA!L771),DATA!L771,"n/a")</f>
        <v>5.0152270669712298</v>
      </c>
      <c r="F1067" s="77">
        <f>+IF(ISNUMBER(DATA!M771),DATA!M771,"n/a")</f>
        <v>1.0079885847920999E-2</v>
      </c>
      <c r="G1067" s="87">
        <f>+IF(ISNUMBER(DATA!V771),DATA!V771,"n/a")</f>
        <v>5.0758284388649901</v>
      </c>
      <c r="H1067" s="77">
        <f>+IF(ISNUMBER(DATA!W771),DATA!W771,"n/a")</f>
        <v>4.2718496625521601E-2</v>
      </c>
      <c r="I1067" s="87">
        <f>+IF(ISNUMBER(DATA!AF771),DATA!AF771,"n/a")</f>
        <v>5.0595936242078601</v>
      </c>
      <c r="J1067" s="77">
        <f>+IF(ISNUMBER(DATA!AG771),DATA!AG771,"n/a")</f>
        <v>5.2492922122574101E-2</v>
      </c>
      <c r="K1067" s="87">
        <f>+IF(ISNUMBER(DATA!AP771),DATA!AP771,"n/a")</f>
        <v>5.0506114113150904</v>
      </c>
      <c r="L1067" s="77">
        <f>+IF(ISNUMBER(DATA!AQ771),DATA!AQ771,"n/a")</f>
        <v>6.09300434479473E-2</v>
      </c>
      <c r="R1067" s="66"/>
      <c r="S1067" s="66"/>
      <c r="T1067" s="66"/>
      <c r="U1067" s="66"/>
      <c r="V1067" s="66"/>
      <c r="W1067" s="66"/>
      <c r="X1067" s="66"/>
      <c r="Y1067" s="66"/>
    </row>
    <row r="1068" spans="1:25" x14ac:dyDescent="0.2">
      <c r="A1068" s="75" t="s">
        <v>19</v>
      </c>
      <c r="B1068" s="66" t="s">
        <v>27</v>
      </c>
      <c r="C1068" s="66" t="s">
        <v>10</v>
      </c>
      <c r="D1068" s="66" t="s">
        <v>312</v>
      </c>
      <c r="E1068" s="87">
        <f>+IF(ISNUMBER(DATA!L772),DATA!L772,"n/a")</f>
        <v>4.3380350754064301</v>
      </c>
      <c r="F1068" s="77">
        <f>+IF(ISNUMBER(DATA!M772),DATA!M772,"n/a")</f>
        <v>-3.7798336340150698E-3</v>
      </c>
      <c r="G1068" s="87">
        <f>+IF(ISNUMBER(DATA!V772),DATA!V772,"n/a")</f>
        <v>4.2716793179324304</v>
      </c>
      <c r="H1068" s="77">
        <f>+IF(ISNUMBER(DATA!W772),DATA!W772,"n/a")</f>
        <v>-2.9332644651817098E-2</v>
      </c>
      <c r="I1068" s="87">
        <f>+IF(ISNUMBER(DATA!AF772),DATA!AF772,"n/a")</f>
        <v>4.2985394818783798</v>
      </c>
      <c r="J1068" s="77">
        <f>+IF(ISNUMBER(DATA!AG772),DATA!AG772,"n/a")</f>
        <v>-3.5207288288612297E-2</v>
      </c>
      <c r="K1068" s="87">
        <f>+IF(ISNUMBER(DATA!AP772),DATA!AP772,"n/a")</f>
        <v>4.3402735019614296</v>
      </c>
      <c r="L1068" s="77">
        <f>+IF(ISNUMBER(DATA!AQ772),DATA!AQ772,"n/a")</f>
        <v>-3.7173602393371002E-2</v>
      </c>
      <c r="R1068" s="66"/>
      <c r="S1068" s="66"/>
      <c r="T1068" s="66"/>
      <c r="U1068" s="66"/>
      <c r="V1068" s="66"/>
      <c r="W1068" s="66"/>
      <c r="X1068" s="66"/>
      <c r="Y1068" s="66"/>
    </row>
    <row r="1069" spans="1:25" x14ac:dyDescent="0.2">
      <c r="A1069" s="75" t="s">
        <v>19</v>
      </c>
      <c r="B1069" s="66" t="s">
        <v>27</v>
      </c>
      <c r="C1069" s="66" t="s">
        <v>10</v>
      </c>
      <c r="D1069" s="66" t="s">
        <v>313</v>
      </c>
      <c r="E1069" s="87">
        <f>+IF(ISNUMBER(DATA!L773),DATA!L773,"n/a")</f>
        <v>5.0067599386250503</v>
      </c>
      <c r="F1069" s="77">
        <f>+IF(ISNUMBER(DATA!M773),DATA!M773,"n/a")</f>
        <v>2.32516943421326E-2</v>
      </c>
      <c r="G1069" s="87">
        <f>+IF(ISNUMBER(DATA!V773),DATA!V773,"n/a")</f>
        <v>5.0628763247296202</v>
      </c>
      <c r="H1069" s="77">
        <f>+IF(ISNUMBER(DATA!W773),DATA!W773,"n/a")</f>
        <v>2.25514175883311E-2</v>
      </c>
      <c r="I1069" s="87">
        <f>+IF(ISNUMBER(DATA!AF773),DATA!AF773,"n/a")</f>
        <v>4.8984130101452896</v>
      </c>
      <c r="J1069" s="77">
        <f>+IF(ISNUMBER(DATA!AG773),DATA!AG773,"n/a")</f>
        <v>-5.4838721593587899E-3</v>
      </c>
      <c r="K1069" s="87">
        <f>+IF(ISNUMBER(DATA!AP773),DATA!AP773,"n/a")</f>
        <v>4.7918125324859098</v>
      </c>
      <c r="L1069" s="77">
        <f>+IF(ISNUMBER(DATA!AQ773),DATA!AQ773,"n/a")</f>
        <v>-4.3253912903736397E-2</v>
      </c>
      <c r="R1069" s="66"/>
      <c r="S1069" s="66"/>
      <c r="T1069" s="66"/>
      <c r="U1069" s="66"/>
      <c r="V1069" s="66"/>
      <c r="W1069" s="66"/>
      <c r="X1069" s="66"/>
      <c r="Y1069" s="66"/>
    </row>
    <row r="1070" spans="1:25" x14ac:dyDescent="0.2">
      <c r="A1070" s="75" t="s">
        <v>19</v>
      </c>
      <c r="B1070" s="66" t="s">
        <v>27</v>
      </c>
      <c r="C1070" s="66" t="s">
        <v>10</v>
      </c>
      <c r="D1070" s="66" t="s">
        <v>314</v>
      </c>
      <c r="E1070" s="87">
        <f>+IF(ISNUMBER(DATA!L774),DATA!L774,"n/a")</f>
        <v>5.4757239020614099</v>
      </c>
      <c r="F1070" s="77">
        <f>+IF(ISNUMBER(DATA!M774),DATA!M774,"n/a")</f>
        <v>-4.6266774897729297E-2</v>
      </c>
      <c r="G1070" s="87">
        <f>+IF(ISNUMBER(DATA!V774),DATA!V774,"n/a")</f>
        <v>5.6455216744121604</v>
      </c>
      <c r="H1070" s="77">
        <f>+IF(ISNUMBER(DATA!W774),DATA!W774,"n/a")</f>
        <v>2.18084307501096E-2</v>
      </c>
      <c r="I1070" s="87">
        <f>+IF(ISNUMBER(DATA!AF774),DATA!AF774,"n/a")</f>
        <v>5.5102372495799097</v>
      </c>
      <c r="J1070" s="77">
        <f>+IF(ISNUMBER(DATA!AG774),DATA!AG774,"n/a")</f>
        <v>4.3968710776757999E-2</v>
      </c>
      <c r="K1070" s="87">
        <f>+IF(ISNUMBER(DATA!AP774),DATA!AP774,"n/a")</f>
        <v>5.5945950185770004</v>
      </c>
      <c r="L1070" s="77">
        <f>+IF(ISNUMBER(DATA!AQ774),DATA!AQ774,"n/a")</f>
        <v>7.25962871641192E-2</v>
      </c>
      <c r="R1070" s="66"/>
      <c r="S1070" s="66"/>
      <c r="T1070" s="66"/>
      <c r="U1070" s="66"/>
      <c r="V1070" s="66"/>
      <c r="W1070" s="66"/>
      <c r="X1070" s="66"/>
      <c r="Y1070" s="66"/>
    </row>
    <row r="1071" spans="1:25" x14ac:dyDescent="0.2">
      <c r="A1071" s="75" t="s">
        <v>19</v>
      </c>
      <c r="B1071" s="66" t="s">
        <v>27</v>
      </c>
      <c r="C1071" s="66" t="s">
        <v>10</v>
      </c>
      <c r="D1071" s="66" t="s">
        <v>315</v>
      </c>
      <c r="E1071" s="87">
        <f>+IF(ISNUMBER(DATA!L775),DATA!L775,"n/a")</f>
        <v>4.1169032477571896</v>
      </c>
      <c r="F1071" s="77">
        <f>+IF(ISNUMBER(DATA!M775),DATA!M775,"n/a")</f>
        <v>4.8684110150791701E-2</v>
      </c>
      <c r="G1071" s="87">
        <f>+IF(ISNUMBER(DATA!V775),DATA!V775,"n/a")</f>
        <v>4.1197314841655102</v>
      </c>
      <c r="H1071" s="77">
        <f>+IF(ISNUMBER(DATA!W775),DATA!W775,"n/a")</f>
        <v>2.9692850558839301E-2</v>
      </c>
      <c r="I1071" s="87">
        <f>+IF(ISNUMBER(DATA!AF775),DATA!AF775,"n/a")</f>
        <v>4.0359219484290803</v>
      </c>
      <c r="J1071" s="77">
        <f>+IF(ISNUMBER(DATA!AG775),DATA!AG775,"n/a")</f>
        <v>9.7173719889924702E-3</v>
      </c>
      <c r="K1071" s="87">
        <f>+IF(ISNUMBER(DATA!AP775),DATA!AP775,"n/a")</f>
        <v>3.9676330219199998</v>
      </c>
      <c r="L1071" s="77">
        <f>+IF(ISNUMBER(DATA!AQ775),DATA!AQ775,"n/a")</f>
        <v>-4.2372694074732299E-2</v>
      </c>
      <c r="R1071" s="66"/>
      <c r="S1071" s="66"/>
      <c r="T1071" s="66"/>
      <c r="U1071" s="66"/>
      <c r="V1071" s="66"/>
      <c r="W1071" s="66"/>
      <c r="X1071" s="66"/>
      <c r="Y1071" s="66"/>
    </row>
    <row r="1072" spans="1:25" x14ac:dyDescent="0.2">
      <c r="A1072" s="75" t="s">
        <v>19</v>
      </c>
      <c r="B1072" s="66" t="s">
        <v>27</v>
      </c>
      <c r="C1072" s="66" t="s">
        <v>10</v>
      </c>
      <c r="D1072" s="66" t="s">
        <v>316</v>
      </c>
      <c r="E1072" s="87">
        <f>+IF(ISNUMBER(DATA!L776),DATA!L776,"n/a")</f>
        <v>4.4611318321164202</v>
      </c>
      <c r="F1072" s="77">
        <f>+IF(ISNUMBER(DATA!M776),DATA!M776,"n/a")</f>
        <v>-1.6741282064227401E-2</v>
      </c>
      <c r="G1072" s="87">
        <f>+IF(ISNUMBER(DATA!V776),DATA!V776,"n/a")</f>
        <v>4.4714302315573899</v>
      </c>
      <c r="H1072" s="77">
        <f>+IF(ISNUMBER(DATA!W776),DATA!W776,"n/a")</f>
        <v>-1.53336075363296E-2</v>
      </c>
      <c r="I1072" s="87">
        <f>+IF(ISNUMBER(DATA!AF776),DATA!AF776,"n/a")</f>
        <v>4.4852693102570802</v>
      </c>
      <c r="J1072" s="77">
        <f>+IF(ISNUMBER(DATA!AG776),DATA!AG776,"n/a")</f>
        <v>-6.9318096288273796E-3</v>
      </c>
      <c r="K1072" s="87">
        <f>+IF(ISNUMBER(DATA!AP776),DATA!AP776,"n/a")</f>
        <v>4.5126318854069698</v>
      </c>
      <c r="L1072" s="77">
        <f>+IF(ISNUMBER(DATA!AQ776),DATA!AQ776,"n/a")</f>
        <v>-1.2207062207866701E-2</v>
      </c>
      <c r="R1072" s="66"/>
      <c r="S1072" s="66"/>
      <c r="T1072" s="66"/>
      <c r="U1072" s="66"/>
      <c r="V1072" s="66"/>
      <c r="W1072" s="66"/>
      <c r="X1072" s="66"/>
      <c r="Y1072" s="66"/>
    </row>
    <row r="1073" spans="1:25" x14ac:dyDescent="0.2">
      <c r="A1073" s="75" t="s">
        <v>19</v>
      </c>
      <c r="B1073" s="66" t="s">
        <v>27</v>
      </c>
      <c r="C1073" s="66" t="s">
        <v>10</v>
      </c>
      <c r="D1073" s="66" t="s">
        <v>317</v>
      </c>
      <c r="E1073" s="87">
        <f>+IF(ISNUMBER(DATA!L777),DATA!L777,"n/a")</f>
        <v>4.7501753538603797</v>
      </c>
      <c r="F1073" s="77">
        <f>+IF(ISNUMBER(DATA!M777),DATA!M777,"n/a")</f>
        <v>-5.9866805320060397E-2</v>
      </c>
      <c r="G1073" s="87">
        <f>+IF(ISNUMBER(DATA!V777),DATA!V777,"n/a")</f>
        <v>4.8362467719876099</v>
      </c>
      <c r="H1073" s="77">
        <f>+IF(ISNUMBER(DATA!W777),DATA!W777,"n/a")</f>
        <v>-2.8486693438500101E-2</v>
      </c>
      <c r="I1073" s="87">
        <f>+IF(ISNUMBER(DATA!AF777),DATA!AF777,"n/a")</f>
        <v>4.89752475136381</v>
      </c>
      <c r="J1073" s="77">
        <f>+IF(ISNUMBER(DATA!AG777),DATA!AG777,"n/a")</f>
        <v>-2.9919662427212099E-2</v>
      </c>
      <c r="K1073" s="87">
        <f>+IF(ISNUMBER(DATA!AP777),DATA!AP777,"n/a")</f>
        <v>4.9012742065846604</v>
      </c>
      <c r="L1073" s="77">
        <f>+IF(ISNUMBER(DATA!AQ777),DATA!AQ777,"n/a")</f>
        <v>4.0783883322175101E-3</v>
      </c>
      <c r="R1073" s="66"/>
      <c r="S1073" s="66"/>
      <c r="T1073" s="66"/>
      <c r="U1073" s="66"/>
      <c r="V1073" s="66"/>
      <c r="W1073" s="66"/>
      <c r="X1073" s="66"/>
      <c r="Y1073" s="66"/>
    </row>
    <row r="1074" spans="1:25" x14ac:dyDescent="0.2">
      <c r="A1074" s="75" t="s">
        <v>19</v>
      </c>
      <c r="B1074" s="66" t="s">
        <v>27</v>
      </c>
      <c r="C1074" s="66" t="s">
        <v>10</v>
      </c>
      <c r="D1074" s="66" t="s">
        <v>318</v>
      </c>
      <c r="E1074" s="87">
        <f>+IF(ISNUMBER(DATA!L778),DATA!L778,"n/a")</f>
        <v>4.2507519388489303</v>
      </c>
      <c r="F1074" s="77">
        <f>+IF(ISNUMBER(DATA!M778),DATA!M778,"n/a")</f>
        <v>2.6285687484824499E-2</v>
      </c>
      <c r="G1074" s="87">
        <f>+IF(ISNUMBER(DATA!V778),DATA!V778,"n/a")</f>
        <v>4.2290803112041404</v>
      </c>
      <c r="H1074" s="77">
        <f>+IF(ISNUMBER(DATA!W778),DATA!W778,"n/a")</f>
        <v>3.2745353433784798E-2</v>
      </c>
      <c r="I1074" s="87">
        <f>+IF(ISNUMBER(DATA!AF778),DATA!AF778,"n/a")</f>
        <v>4.2361912516389397</v>
      </c>
      <c r="J1074" s="77">
        <f>+IF(ISNUMBER(DATA!AG778),DATA!AG778,"n/a")</f>
        <v>3.88155343305591E-2</v>
      </c>
      <c r="K1074" s="87">
        <f>+IF(ISNUMBER(DATA!AP778),DATA!AP778,"n/a")</f>
        <v>4.2170830633476699</v>
      </c>
      <c r="L1074" s="77">
        <f>+IF(ISNUMBER(DATA!AQ778),DATA!AQ778,"n/a")</f>
        <v>2.0776086995739101E-2</v>
      </c>
      <c r="R1074" s="66"/>
      <c r="S1074" s="66"/>
      <c r="T1074" s="66"/>
      <c r="U1074" s="66"/>
      <c r="V1074" s="66"/>
      <c r="W1074" s="66"/>
      <c r="X1074" s="66"/>
      <c r="Y1074" s="66"/>
    </row>
    <row r="1075" spans="1:25" x14ac:dyDescent="0.2">
      <c r="A1075" s="75" t="s">
        <v>19</v>
      </c>
      <c r="B1075" s="66" t="s">
        <v>27</v>
      </c>
      <c r="C1075" s="66" t="s">
        <v>10</v>
      </c>
      <c r="D1075" s="66" t="s">
        <v>344</v>
      </c>
      <c r="E1075" s="87">
        <f>+IF(ISNUMBER(DATA!L779),DATA!L779,"n/a")</f>
        <v>4.3427324321338698</v>
      </c>
      <c r="F1075" s="77">
        <f>+IF(ISNUMBER(DATA!M779),DATA!M779,"n/a")</f>
        <v>1.4292845123539E-3</v>
      </c>
      <c r="G1075" s="87">
        <f>+IF(ISNUMBER(DATA!V779),DATA!V779,"n/a")</f>
        <v>4.42435633865776</v>
      </c>
      <c r="H1075" s="77">
        <f>+IF(ISNUMBER(DATA!W779),DATA!W779,"n/a")</f>
        <v>4.1001867691082397E-2</v>
      </c>
      <c r="I1075" s="87">
        <f>+IF(ISNUMBER(DATA!AF779),DATA!AF779,"n/a")</f>
        <v>4.4024102625091901</v>
      </c>
      <c r="J1075" s="77">
        <f>+IF(ISNUMBER(DATA!AG779),DATA!AG779,"n/a")</f>
        <v>3.2621653079931999E-2</v>
      </c>
      <c r="K1075" s="87">
        <f>+IF(ISNUMBER(DATA!AP779),DATA!AP779,"n/a")</f>
        <v>4.3881266036574003</v>
      </c>
      <c r="L1075" s="77">
        <f>+IF(ISNUMBER(DATA!AQ779),DATA!AQ779,"n/a")</f>
        <v>2.88992455795757E-2</v>
      </c>
      <c r="R1075" s="66"/>
      <c r="S1075" s="66"/>
      <c r="T1075" s="66"/>
      <c r="U1075" s="66"/>
      <c r="V1075" s="66"/>
      <c r="W1075" s="66"/>
      <c r="X1075" s="66"/>
      <c r="Y1075" s="66"/>
    </row>
    <row r="1076" spans="1:25" x14ac:dyDescent="0.2">
      <c r="A1076" s="75" t="s">
        <v>19</v>
      </c>
      <c r="B1076" s="66" t="s">
        <v>27</v>
      </c>
      <c r="C1076" s="66" t="s">
        <v>10</v>
      </c>
      <c r="D1076" s="66" t="s">
        <v>345</v>
      </c>
      <c r="E1076" s="87">
        <f>+IF(ISNUMBER(DATA!L780),DATA!L780,"n/a")</f>
        <v>3.4650922512038802</v>
      </c>
      <c r="F1076" s="77">
        <f>+IF(ISNUMBER(DATA!M780),DATA!M780,"n/a")</f>
        <v>-4.4768898120771299E-3</v>
      </c>
      <c r="G1076" s="87">
        <f>+IF(ISNUMBER(DATA!V780),DATA!V780,"n/a")</f>
        <v>3.4508118060686601</v>
      </c>
      <c r="H1076" s="77">
        <f>+IF(ISNUMBER(DATA!W780),DATA!W780,"n/a")</f>
        <v>1.5326781982748E-2</v>
      </c>
      <c r="I1076" s="87">
        <f>+IF(ISNUMBER(DATA!AF780),DATA!AF780,"n/a")</f>
        <v>3.4462990952922099</v>
      </c>
      <c r="J1076" s="77">
        <f>+IF(ISNUMBER(DATA!AG780),DATA!AG780,"n/a")</f>
        <v>-9.2238562435670995E-2</v>
      </c>
      <c r="K1076" s="87">
        <f>+IF(ISNUMBER(DATA!AP780),DATA!AP780,"n/a")</f>
        <v>3.4438881371177099</v>
      </c>
      <c r="L1076" s="77">
        <f>+IF(ISNUMBER(DATA!AQ780),DATA!AQ780,"n/a")</f>
        <v>-0.17722449781944799</v>
      </c>
      <c r="R1076" s="66"/>
      <c r="S1076" s="66"/>
      <c r="T1076" s="66"/>
      <c r="U1076" s="66"/>
      <c r="V1076" s="66"/>
      <c r="W1076" s="66"/>
      <c r="X1076" s="66"/>
      <c r="Y1076" s="66"/>
    </row>
    <row r="1077" spans="1:25" x14ac:dyDescent="0.2">
      <c r="A1077" s="75"/>
      <c r="E1077" s="87"/>
      <c r="F1077" s="77"/>
      <c r="G1077" s="87"/>
      <c r="H1077" s="77"/>
      <c r="I1077" s="87"/>
      <c r="J1077" s="77"/>
      <c r="K1077" s="87"/>
      <c r="L1077" s="77"/>
      <c r="R1077" s="66"/>
      <c r="S1077" s="66"/>
      <c r="T1077" s="66"/>
      <c r="U1077" s="66"/>
      <c r="V1077" s="66"/>
      <c r="W1077" s="66"/>
      <c r="X1077" s="66"/>
      <c r="Y1077" s="66"/>
    </row>
    <row r="1078" spans="1:25" x14ac:dyDescent="0.2">
      <c r="A1078" s="75" t="s">
        <v>19</v>
      </c>
      <c r="B1078" s="66" t="s">
        <v>27</v>
      </c>
      <c r="C1078" s="66" t="s">
        <v>26</v>
      </c>
      <c r="D1078" s="66" t="s">
        <v>271</v>
      </c>
      <c r="E1078" s="87">
        <f>+IF(ISNUMBER(DATA!N731),DATA!N731,"n/a")</f>
        <v>2.93403622735894</v>
      </c>
      <c r="F1078" s="77">
        <f>+IF(ISNUMBER(DATA!O731),DATA!O731,"n/a")</f>
        <v>3.3218048325000402E-2</v>
      </c>
      <c r="G1078" s="87">
        <f>+IF(ISNUMBER(DATA!X731),DATA!X731,"n/a")</f>
        <v>2.818688603095</v>
      </c>
      <c r="H1078" s="77">
        <f>+IF(ISNUMBER(DATA!Y731),DATA!Y731,"n/a")</f>
        <v>-1.8728421523003198E-2</v>
      </c>
      <c r="I1078" s="87">
        <f>+IF(ISNUMBER(DATA!AH731),DATA!AH731,"n/a")</f>
        <v>2.76533187429686</v>
      </c>
      <c r="J1078" s="77">
        <f>+IF(ISNUMBER(DATA!AI731),DATA!AI731,"n/a")</f>
        <v>-1.7310171152444799E-2</v>
      </c>
      <c r="K1078" s="87">
        <f>+IF(ISNUMBER(DATA!AR731),DATA!AR731,"n/a")</f>
        <v>2.7530513816725</v>
      </c>
      <c r="L1078" s="77">
        <f>+IF(ISNUMBER(DATA!AS731),DATA!AS731,"n/a")</f>
        <v>1.45322248223589E-3</v>
      </c>
      <c r="R1078" s="66"/>
      <c r="S1078" s="66"/>
      <c r="T1078" s="66"/>
      <c r="U1078" s="66"/>
      <c r="V1078" s="66"/>
      <c r="W1078" s="66"/>
      <c r="X1078" s="66"/>
      <c r="Y1078" s="66"/>
    </row>
    <row r="1079" spans="1:25" x14ac:dyDescent="0.2">
      <c r="A1079" s="75" t="s">
        <v>19</v>
      </c>
      <c r="B1079" s="66" t="s">
        <v>27</v>
      </c>
      <c r="C1079" s="66" t="s">
        <v>26</v>
      </c>
      <c r="D1079" s="66" t="s">
        <v>272</v>
      </c>
      <c r="E1079" s="87">
        <f>+IF(ISNUMBER(DATA!N732),DATA!N732,"n/a")</f>
        <v>2.3229798265039601</v>
      </c>
      <c r="F1079" s="77">
        <f>+IF(ISNUMBER(DATA!O732),DATA!O732,"n/a")</f>
        <v>3.2493359048079103E-2</v>
      </c>
      <c r="G1079" s="87">
        <f>+IF(ISNUMBER(DATA!X732),DATA!X732,"n/a")</f>
        <v>2.3142440968110498</v>
      </c>
      <c r="H1079" s="77">
        <f>+IF(ISNUMBER(DATA!Y732),DATA!Y732,"n/a")</f>
        <v>1.8678287388248099E-2</v>
      </c>
      <c r="I1079" s="87">
        <f>+IF(ISNUMBER(DATA!AH732),DATA!AH732,"n/a")</f>
        <v>2.2773251870040601</v>
      </c>
      <c r="J1079" s="77">
        <f>+IF(ISNUMBER(DATA!AI732),DATA!AI732,"n/a")</f>
        <v>2.18856079352754E-2</v>
      </c>
      <c r="K1079" s="87">
        <f>+IF(ISNUMBER(DATA!AR732),DATA!AR732,"n/a")</f>
        <v>2.2615267695568</v>
      </c>
      <c r="L1079" s="77">
        <f>+IF(ISNUMBER(DATA!AS732),DATA!AS732,"n/a")</f>
        <v>1.8388476435019601E-2</v>
      </c>
      <c r="R1079" s="66"/>
      <c r="S1079" s="66"/>
      <c r="T1079" s="66"/>
      <c r="U1079" s="66"/>
      <c r="V1079" s="66"/>
      <c r="W1079" s="66"/>
      <c r="X1079" s="66"/>
      <c r="Y1079" s="66"/>
    </row>
    <row r="1080" spans="1:25" x14ac:dyDescent="0.2">
      <c r="A1080" s="75" t="s">
        <v>19</v>
      </c>
      <c r="B1080" s="66" t="s">
        <v>27</v>
      </c>
      <c r="C1080" s="66" t="s">
        <v>26</v>
      </c>
      <c r="D1080" s="66" t="s">
        <v>273</v>
      </c>
      <c r="E1080" s="87">
        <f>+IF(ISNUMBER(DATA!N733),DATA!N733,"n/a")</f>
        <v>2.2623266432785698</v>
      </c>
      <c r="F1080" s="77">
        <f>+IF(ISNUMBER(DATA!O733),DATA!O733,"n/a")</f>
        <v>3.9933014172874301E-2</v>
      </c>
      <c r="G1080" s="87">
        <f>+IF(ISNUMBER(DATA!X733),DATA!X733,"n/a")</f>
        <v>2.2821227101095101</v>
      </c>
      <c r="H1080" s="77">
        <f>+IF(ISNUMBER(DATA!Y733),DATA!Y733,"n/a")</f>
        <v>7.2031451509119701E-2</v>
      </c>
      <c r="I1080" s="87">
        <f>+IF(ISNUMBER(DATA!AH733),DATA!AH733,"n/a")</f>
        <v>2.2563294800599198</v>
      </c>
      <c r="J1080" s="77">
        <f>+IF(ISNUMBER(DATA!AI733),DATA!AI733,"n/a")</f>
        <v>5.9610250116550002E-2</v>
      </c>
      <c r="K1080" s="87">
        <f>+IF(ISNUMBER(DATA!AR733),DATA!AR733,"n/a")</f>
        <v>2.2325808555337701</v>
      </c>
      <c r="L1080" s="77">
        <f>+IF(ISNUMBER(DATA!AS733),DATA!AS733,"n/a")</f>
        <v>4.9851806684327697E-2</v>
      </c>
      <c r="R1080" s="66"/>
      <c r="S1080" s="66"/>
      <c r="T1080" s="66"/>
      <c r="U1080" s="66"/>
      <c r="V1080" s="66"/>
      <c r="W1080" s="66"/>
      <c r="X1080" s="66"/>
      <c r="Y1080" s="66"/>
    </row>
    <row r="1081" spans="1:25" x14ac:dyDescent="0.2">
      <c r="A1081" s="75" t="s">
        <v>19</v>
      </c>
      <c r="B1081" s="66" t="s">
        <v>27</v>
      </c>
      <c r="C1081" s="66" t="s">
        <v>26</v>
      </c>
      <c r="D1081" s="66" t="s">
        <v>274</v>
      </c>
      <c r="E1081" s="87">
        <f>+IF(ISNUMBER(DATA!N734),DATA!N734,"n/a")</f>
        <v>2.31124855260573</v>
      </c>
      <c r="F1081" s="77">
        <f>+IF(ISNUMBER(DATA!O734),DATA!O734,"n/a")</f>
        <v>9.6726197035886304E-3</v>
      </c>
      <c r="G1081" s="87">
        <f>+IF(ISNUMBER(DATA!X734),DATA!X734,"n/a")</f>
        <v>2.3107849222994199</v>
      </c>
      <c r="H1081" s="77">
        <f>+IF(ISNUMBER(DATA!Y734),DATA!Y734,"n/a")</f>
        <v>1.5791878019791102E-2</v>
      </c>
      <c r="I1081" s="87">
        <f>+IF(ISNUMBER(DATA!AH734),DATA!AH734,"n/a")</f>
        <v>2.29578459624542</v>
      </c>
      <c r="J1081" s="77">
        <f>+IF(ISNUMBER(DATA!AI734),DATA!AI734,"n/a")</f>
        <v>1.8260380176989301E-2</v>
      </c>
      <c r="K1081" s="87">
        <f>+IF(ISNUMBER(DATA!AR734),DATA!AR734,"n/a")</f>
        <v>2.2943052475707102</v>
      </c>
      <c r="L1081" s="77">
        <f>+IF(ISNUMBER(DATA!AS734),DATA!AS734,"n/a")</f>
        <v>1.9414469701362701E-2</v>
      </c>
      <c r="R1081" s="66"/>
      <c r="S1081" s="66"/>
      <c r="T1081" s="66"/>
      <c r="U1081" s="66"/>
      <c r="V1081" s="66"/>
      <c r="W1081" s="66"/>
      <c r="X1081" s="66"/>
      <c r="Y1081" s="66"/>
    </row>
    <row r="1082" spans="1:25" x14ac:dyDescent="0.2">
      <c r="A1082" s="75" t="s">
        <v>19</v>
      </c>
      <c r="B1082" s="66" t="s">
        <v>27</v>
      </c>
      <c r="C1082" s="66" t="s">
        <v>26</v>
      </c>
      <c r="D1082" s="66" t="s">
        <v>275</v>
      </c>
      <c r="E1082" s="87">
        <f>+IF(ISNUMBER(DATA!N735),DATA!N735,"n/a")</f>
        <v>2.3393835772931499</v>
      </c>
      <c r="F1082" s="77">
        <f>+IF(ISNUMBER(DATA!O735),DATA!O735,"n/a")</f>
        <v>-1.27920131608484E-2</v>
      </c>
      <c r="G1082" s="87">
        <f>+IF(ISNUMBER(DATA!X735),DATA!X735,"n/a")</f>
        <v>2.27294631114437</v>
      </c>
      <c r="H1082" s="77">
        <f>+IF(ISNUMBER(DATA!Y735),DATA!Y735,"n/a")</f>
        <v>-1.9043364926355399E-2</v>
      </c>
      <c r="I1082" s="87">
        <f>+IF(ISNUMBER(DATA!AH735),DATA!AH735,"n/a")</f>
        <v>2.2851894257871002</v>
      </c>
      <c r="J1082" s="77">
        <f>+IF(ISNUMBER(DATA!AI735),DATA!AI735,"n/a")</f>
        <v>-2.6159480038820002E-2</v>
      </c>
      <c r="K1082" s="87">
        <f>+IF(ISNUMBER(DATA!AR735),DATA!AR735,"n/a")</f>
        <v>2.3770033345343902</v>
      </c>
      <c r="L1082" s="77">
        <f>+IF(ISNUMBER(DATA!AS735),DATA!AS735,"n/a")</f>
        <v>9.6193465899149008E-3</v>
      </c>
      <c r="R1082" s="66"/>
      <c r="S1082" s="66"/>
      <c r="T1082" s="66"/>
      <c r="U1082" s="66"/>
      <c r="V1082" s="66"/>
      <c r="W1082" s="66"/>
      <c r="X1082" s="66"/>
      <c r="Y1082" s="66"/>
    </row>
    <row r="1083" spans="1:25" x14ac:dyDescent="0.2">
      <c r="A1083" s="75" t="s">
        <v>19</v>
      </c>
      <c r="B1083" s="66" t="s">
        <v>27</v>
      </c>
      <c r="C1083" s="66" t="s">
        <v>26</v>
      </c>
      <c r="D1083" s="66" t="s">
        <v>276</v>
      </c>
      <c r="E1083" s="87">
        <f>+IF(ISNUMBER(DATA!N736),DATA!N736,"n/a")</f>
        <v>2.16023003840353</v>
      </c>
      <c r="F1083" s="77">
        <f>+IF(ISNUMBER(DATA!O736),DATA!O736,"n/a")</f>
        <v>5.6784665616480103E-3</v>
      </c>
      <c r="G1083" s="87">
        <f>+IF(ISNUMBER(DATA!X736),DATA!X736,"n/a")</f>
        <v>2.1676366532693598</v>
      </c>
      <c r="H1083" s="77">
        <f>+IF(ISNUMBER(DATA!Y736),DATA!Y736,"n/a")</f>
        <v>9.2714410137528704E-3</v>
      </c>
      <c r="I1083" s="87">
        <f>+IF(ISNUMBER(DATA!AH736),DATA!AH736,"n/a")</f>
        <v>2.16536940201929</v>
      </c>
      <c r="J1083" s="77">
        <f>+IF(ISNUMBER(DATA!AI736),DATA!AI736,"n/a")</f>
        <v>-7.0096478083572803E-3</v>
      </c>
      <c r="K1083" s="87">
        <f>+IF(ISNUMBER(DATA!AR736),DATA!AR736,"n/a")</f>
        <v>2.16006452476008</v>
      </c>
      <c r="L1083" s="77">
        <f>+IF(ISNUMBER(DATA!AS736),DATA!AS736,"n/a")</f>
        <v>-1.3876270472253999E-2</v>
      </c>
      <c r="R1083" s="66"/>
      <c r="S1083" s="66"/>
      <c r="T1083" s="66"/>
      <c r="U1083" s="66"/>
      <c r="V1083" s="66"/>
      <c r="W1083" s="66"/>
      <c r="X1083" s="66"/>
      <c r="Y1083" s="66"/>
    </row>
    <row r="1084" spans="1:25" x14ac:dyDescent="0.2">
      <c r="A1084" s="75" t="s">
        <v>19</v>
      </c>
      <c r="B1084" s="66" t="s">
        <v>27</v>
      </c>
      <c r="C1084" s="66" t="s">
        <v>26</v>
      </c>
      <c r="D1084" s="66" t="s">
        <v>277</v>
      </c>
      <c r="E1084" s="87">
        <f>+IF(ISNUMBER(DATA!N737),DATA!N737,"n/a")</f>
        <v>2.4817152375329701</v>
      </c>
      <c r="F1084" s="77">
        <f>+IF(ISNUMBER(DATA!O737),DATA!O737,"n/a")</f>
        <v>-1.9885754167856901E-2</v>
      </c>
      <c r="G1084" s="87">
        <f>+IF(ISNUMBER(DATA!X737),DATA!X737,"n/a")</f>
        <v>2.4692346664284002</v>
      </c>
      <c r="H1084" s="77">
        <f>+IF(ISNUMBER(DATA!Y737),DATA!Y737,"n/a")</f>
        <v>-4.9951752554258502E-2</v>
      </c>
      <c r="I1084" s="87">
        <f>+IF(ISNUMBER(DATA!AH737),DATA!AH737,"n/a")</f>
        <v>2.4622002500826601</v>
      </c>
      <c r="J1084" s="77">
        <f>+IF(ISNUMBER(DATA!AI737),DATA!AI737,"n/a")</f>
        <v>-3.6001007188765102E-2</v>
      </c>
      <c r="K1084" s="87">
        <f>+IF(ISNUMBER(DATA!AR737),DATA!AR737,"n/a")</f>
        <v>2.5019673050094799</v>
      </c>
      <c r="L1084" s="77">
        <f>+IF(ISNUMBER(DATA!AS737),DATA!AS737,"n/a")</f>
        <v>-2.1203892142680401E-2</v>
      </c>
      <c r="R1084" s="66"/>
      <c r="S1084" s="66"/>
      <c r="T1084" s="66"/>
      <c r="U1084" s="66"/>
      <c r="V1084" s="66"/>
      <c r="W1084" s="66"/>
      <c r="X1084" s="66"/>
      <c r="Y1084" s="66"/>
    </row>
    <row r="1085" spans="1:25" x14ac:dyDescent="0.2">
      <c r="A1085" s="75" t="s">
        <v>19</v>
      </c>
      <c r="B1085" s="66" t="s">
        <v>27</v>
      </c>
      <c r="C1085" s="66" t="s">
        <v>26</v>
      </c>
      <c r="D1085" s="66" t="s">
        <v>278</v>
      </c>
      <c r="E1085" s="87">
        <f>+IF(ISNUMBER(DATA!N738),DATA!N738,"n/a")</f>
        <v>2.54944618099527</v>
      </c>
      <c r="F1085" s="77">
        <f>+IF(ISNUMBER(DATA!O738),DATA!O738,"n/a")</f>
        <v>2.9095635596742098E-2</v>
      </c>
      <c r="G1085" s="87">
        <f>+IF(ISNUMBER(DATA!X738),DATA!X738,"n/a")</f>
        <v>2.6013055741008899</v>
      </c>
      <c r="H1085" s="77">
        <f>+IF(ISNUMBER(DATA!Y738),DATA!Y738,"n/a")</f>
        <v>3.8574122153767897E-2</v>
      </c>
      <c r="I1085" s="87">
        <f>+IF(ISNUMBER(DATA!AH738),DATA!AH738,"n/a")</f>
        <v>2.56708541487445</v>
      </c>
      <c r="J1085" s="77">
        <f>+IF(ISNUMBER(DATA!AI738),DATA!AI738,"n/a")</f>
        <v>4.1142854189796997E-2</v>
      </c>
      <c r="K1085" s="87">
        <f>+IF(ISNUMBER(DATA!AR738),DATA!AR738,"n/a")</f>
        <v>2.5470795955618701</v>
      </c>
      <c r="L1085" s="77">
        <f>+IF(ISNUMBER(DATA!AS738),DATA!AS738,"n/a")</f>
        <v>2.9773451542398899E-2</v>
      </c>
      <c r="R1085" s="66"/>
      <c r="S1085" s="66"/>
      <c r="T1085" s="66"/>
      <c r="U1085" s="66"/>
      <c r="V1085" s="66"/>
      <c r="W1085" s="66"/>
      <c r="X1085" s="66"/>
      <c r="Y1085" s="66"/>
    </row>
    <row r="1086" spans="1:25" x14ac:dyDescent="0.2">
      <c r="A1086" s="75" t="s">
        <v>19</v>
      </c>
      <c r="B1086" s="66" t="s">
        <v>27</v>
      </c>
      <c r="C1086" s="66" t="s">
        <v>26</v>
      </c>
      <c r="D1086" s="66" t="s">
        <v>279</v>
      </c>
      <c r="E1086" s="87">
        <f>+IF(ISNUMBER(DATA!N739),DATA!N739,"n/a")</f>
        <v>2.6593965088141198</v>
      </c>
      <c r="F1086" s="77">
        <f>+IF(ISNUMBER(DATA!O739),DATA!O739,"n/a")</f>
        <v>1.14789261734606E-2</v>
      </c>
      <c r="G1086" s="87">
        <f>+IF(ISNUMBER(DATA!X739),DATA!X739,"n/a")</f>
        <v>2.7690595111040799</v>
      </c>
      <c r="H1086" s="77">
        <f>+IF(ISNUMBER(DATA!Y739),DATA!Y739,"n/a")</f>
        <v>5.1312294450766599E-2</v>
      </c>
      <c r="I1086" s="87">
        <f>+IF(ISNUMBER(DATA!AH739),DATA!AH739,"n/a")</f>
        <v>2.68871554505029</v>
      </c>
      <c r="J1086" s="77">
        <f>+IF(ISNUMBER(DATA!AI739),DATA!AI739,"n/a")</f>
        <v>0.114910904965799</v>
      </c>
      <c r="K1086" s="87">
        <f>+IF(ISNUMBER(DATA!AR739),DATA!AR739,"n/a")</f>
        <v>2.62491620210064</v>
      </c>
      <c r="L1086" s="77">
        <f>+IF(ISNUMBER(DATA!AS739),DATA!AS739,"n/a")</f>
        <v>0.140534174407314</v>
      </c>
      <c r="R1086" s="66"/>
      <c r="S1086" s="66"/>
      <c r="T1086" s="66"/>
      <c r="U1086" s="66"/>
      <c r="V1086" s="66"/>
      <c r="W1086" s="66"/>
      <c r="X1086" s="66"/>
      <c r="Y1086" s="66"/>
    </row>
    <row r="1087" spans="1:25" x14ac:dyDescent="0.2">
      <c r="A1087" s="75" t="s">
        <v>19</v>
      </c>
      <c r="B1087" s="66" t="s">
        <v>27</v>
      </c>
      <c r="C1087" s="66" t="s">
        <v>26</v>
      </c>
      <c r="D1087" s="66" t="s">
        <v>280</v>
      </c>
      <c r="E1087" s="87">
        <f>+IF(ISNUMBER(DATA!N740),DATA!N740,"n/a")</f>
        <v>2.56195416553162</v>
      </c>
      <c r="F1087" s="77">
        <f>+IF(ISNUMBER(DATA!O740),DATA!O740,"n/a")</f>
        <v>-7.1264164535730099E-3</v>
      </c>
      <c r="G1087" s="87">
        <f>+IF(ISNUMBER(DATA!X740),DATA!X740,"n/a")</f>
        <v>2.6896756521726499</v>
      </c>
      <c r="H1087" s="77">
        <f>+IF(ISNUMBER(DATA!Y740),DATA!Y740,"n/a")</f>
        <v>-4.5716519943379101E-2</v>
      </c>
      <c r="I1087" s="87">
        <f>+IF(ISNUMBER(DATA!AH740),DATA!AH740,"n/a")</f>
        <v>2.7599868361942401</v>
      </c>
      <c r="J1087" s="77">
        <f>+IF(ISNUMBER(DATA!AI740),DATA!AI740,"n/a")</f>
        <v>-3.01666989830058E-2</v>
      </c>
      <c r="K1087" s="87">
        <f>+IF(ISNUMBER(DATA!AR740),DATA!AR740,"n/a")</f>
        <v>2.79740133368897</v>
      </c>
      <c r="L1087" s="77">
        <f>+IF(ISNUMBER(DATA!AS740),DATA!AS740,"n/a")</f>
        <v>-3.0885486247070001E-3</v>
      </c>
      <c r="R1087" s="66"/>
      <c r="S1087" s="66"/>
      <c r="T1087" s="66"/>
      <c r="U1087" s="66"/>
      <c r="V1087" s="66"/>
      <c r="W1087" s="66"/>
      <c r="X1087" s="66"/>
      <c r="Y1087" s="66"/>
    </row>
    <row r="1088" spans="1:25" x14ac:dyDescent="0.2">
      <c r="A1088" s="75" t="s">
        <v>19</v>
      </c>
      <c r="B1088" s="66" t="s">
        <v>27</v>
      </c>
      <c r="C1088" s="66" t="s">
        <v>26</v>
      </c>
      <c r="D1088" s="66" t="s">
        <v>281</v>
      </c>
      <c r="E1088" s="87">
        <f>+IF(ISNUMBER(DATA!N741),DATA!N741,"n/a")</f>
        <v>2.3849688564179399</v>
      </c>
      <c r="F1088" s="77">
        <f>+IF(ISNUMBER(DATA!O741),DATA!O741,"n/a")</f>
        <v>-7.8043441150258998E-3</v>
      </c>
      <c r="G1088" s="87">
        <f>+IF(ISNUMBER(DATA!X741),DATA!X741,"n/a")</f>
        <v>2.4367742515397399</v>
      </c>
      <c r="H1088" s="77">
        <f>+IF(ISNUMBER(DATA!Y741),DATA!Y741,"n/a")</f>
        <v>-2.8918736928656699E-3</v>
      </c>
      <c r="I1088" s="87">
        <f>+IF(ISNUMBER(DATA!AH741),DATA!AH741,"n/a")</f>
        <v>2.44200318651203</v>
      </c>
      <c r="J1088" s="77">
        <f>+IF(ISNUMBER(DATA!AI741),DATA!AI741,"n/a")</f>
        <v>-6.4652255463471301E-4</v>
      </c>
      <c r="K1088" s="87">
        <f>+IF(ISNUMBER(DATA!AR741),DATA!AR741,"n/a")</f>
        <v>2.46190250075492</v>
      </c>
      <c r="L1088" s="77">
        <f>+IF(ISNUMBER(DATA!AS741),DATA!AS741,"n/a")</f>
        <v>1.6771067740840102E-2</v>
      </c>
      <c r="R1088" s="66"/>
      <c r="S1088" s="66"/>
      <c r="T1088" s="66"/>
      <c r="U1088" s="66"/>
      <c r="V1088" s="66"/>
      <c r="W1088" s="66"/>
      <c r="X1088" s="66"/>
      <c r="Y1088" s="66"/>
    </row>
    <row r="1089" spans="1:25" x14ac:dyDescent="0.2">
      <c r="A1089" s="75" t="s">
        <v>19</v>
      </c>
      <c r="B1089" s="66" t="s">
        <v>27</v>
      </c>
      <c r="C1089" s="66" t="s">
        <v>26</v>
      </c>
      <c r="D1089" s="66" t="s">
        <v>282</v>
      </c>
      <c r="E1089" s="87">
        <f>+IF(ISNUMBER(DATA!N742),DATA!N742,"n/a")</f>
        <v>2.96726389046212</v>
      </c>
      <c r="F1089" s="77">
        <f>+IF(ISNUMBER(DATA!O742),DATA!O742,"n/a")</f>
        <v>4.6266169177938403E-2</v>
      </c>
      <c r="G1089" s="87">
        <f>+IF(ISNUMBER(DATA!X742),DATA!X742,"n/a")</f>
        <v>3.0326833635553898</v>
      </c>
      <c r="H1089" s="77">
        <f>+IF(ISNUMBER(DATA!Y742),DATA!Y742,"n/a")</f>
        <v>8.4738004351915405E-2</v>
      </c>
      <c r="I1089" s="87">
        <f>+IF(ISNUMBER(DATA!AH742),DATA!AH742,"n/a")</f>
        <v>2.9824803150242198</v>
      </c>
      <c r="J1089" s="77">
        <f>+IF(ISNUMBER(DATA!AI742),DATA!AI742,"n/a")</f>
        <v>8.6800153810379505E-2</v>
      </c>
      <c r="K1089" s="87">
        <f>+IF(ISNUMBER(DATA!AR742),DATA!AR742,"n/a")</f>
        <v>2.9424839113689498</v>
      </c>
      <c r="L1089" s="77">
        <f>+IF(ISNUMBER(DATA!AS742),DATA!AS742,"n/a")</f>
        <v>8.5822683219079599E-2</v>
      </c>
      <c r="R1089" s="66"/>
      <c r="S1089" s="66"/>
      <c r="T1089" s="66"/>
      <c r="U1089" s="66"/>
      <c r="V1089" s="66"/>
      <c r="W1089" s="66"/>
      <c r="X1089" s="66"/>
      <c r="Y1089" s="66"/>
    </row>
    <row r="1090" spans="1:25" x14ac:dyDescent="0.2">
      <c r="A1090" s="75" t="s">
        <v>19</v>
      </c>
      <c r="B1090" s="66" t="s">
        <v>27</v>
      </c>
      <c r="C1090" s="66" t="s">
        <v>26</v>
      </c>
      <c r="D1090" s="66" t="s">
        <v>283</v>
      </c>
      <c r="E1090" s="87">
        <f>+IF(ISNUMBER(DATA!N743),DATA!N743,"n/a")</f>
        <v>2.7162264222041701</v>
      </c>
      <c r="F1090" s="77">
        <f>+IF(ISNUMBER(DATA!O743),DATA!O743,"n/a")</f>
        <v>9.2482052078432006E-2</v>
      </c>
      <c r="G1090" s="87">
        <f>+IF(ISNUMBER(DATA!X743),DATA!X743,"n/a")</f>
        <v>2.7287470177740798</v>
      </c>
      <c r="H1090" s="77">
        <f>+IF(ISNUMBER(DATA!Y743),DATA!Y743,"n/a")</f>
        <v>8.8672665628056604E-2</v>
      </c>
      <c r="I1090" s="87">
        <f>+IF(ISNUMBER(DATA!AH743),DATA!AH743,"n/a")</f>
        <v>2.6932593013687298</v>
      </c>
      <c r="J1090" s="77">
        <f>+IF(ISNUMBER(DATA!AI743),DATA!AI743,"n/a")</f>
        <v>7.0768228423015597E-2</v>
      </c>
      <c r="K1090" s="87">
        <f>+IF(ISNUMBER(DATA!AR743),DATA!AR743,"n/a")</f>
        <v>2.6240546347275999</v>
      </c>
      <c r="L1090" s="77">
        <f>+IF(ISNUMBER(DATA!AS743),DATA!AS743,"n/a")</f>
        <v>4.0641997575296601E-2</v>
      </c>
      <c r="R1090" s="66"/>
      <c r="S1090" s="66"/>
      <c r="T1090" s="66"/>
      <c r="U1090" s="66"/>
      <c r="V1090" s="66"/>
      <c r="W1090" s="66"/>
      <c r="X1090" s="66"/>
      <c r="Y1090" s="66"/>
    </row>
    <row r="1091" spans="1:25" x14ac:dyDescent="0.2">
      <c r="A1091" s="75" t="s">
        <v>19</v>
      </c>
      <c r="B1091" s="66" t="s">
        <v>27</v>
      </c>
      <c r="C1091" s="66" t="s">
        <v>26</v>
      </c>
      <c r="D1091" s="66" t="s">
        <v>284</v>
      </c>
      <c r="E1091" s="87">
        <f>+IF(ISNUMBER(DATA!N744),DATA!N744,"n/a")</f>
        <v>2.3536542307746098</v>
      </c>
      <c r="F1091" s="77">
        <f>+IF(ISNUMBER(DATA!O744),DATA!O744,"n/a")</f>
        <v>-2.9557023701952699E-2</v>
      </c>
      <c r="G1091" s="87">
        <f>+IF(ISNUMBER(DATA!X744),DATA!X744,"n/a")</f>
        <v>2.44723142239165</v>
      </c>
      <c r="H1091" s="77">
        <f>+IF(ISNUMBER(DATA!Y744),DATA!Y744,"n/a")</f>
        <v>3.2031572249539703E-2</v>
      </c>
      <c r="I1091" s="87">
        <f>+IF(ISNUMBER(DATA!AH744),DATA!AH744,"n/a")</f>
        <v>2.3902109680639501</v>
      </c>
      <c r="J1091" s="77">
        <f>+IF(ISNUMBER(DATA!AI744),DATA!AI744,"n/a")</f>
        <v>2.3941952586656101E-2</v>
      </c>
      <c r="K1091" s="87">
        <f>+IF(ISNUMBER(DATA!AR744),DATA!AR744,"n/a")</f>
        <v>2.4192697866858799</v>
      </c>
      <c r="L1091" s="77">
        <f>+IF(ISNUMBER(DATA!AS744),DATA!AS744,"n/a")</f>
        <v>3.9202749479973001E-2</v>
      </c>
      <c r="R1091" s="66"/>
      <c r="S1091" s="66"/>
      <c r="T1091" s="66"/>
      <c r="U1091" s="66"/>
      <c r="V1091" s="66"/>
      <c r="W1091" s="66"/>
      <c r="X1091" s="66"/>
      <c r="Y1091" s="66"/>
    </row>
    <row r="1092" spans="1:25" x14ac:dyDescent="0.2">
      <c r="A1092" s="75" t="s">
        <v>19</v>
      </c>
      <c r="B1092" s="66" t="s">
        <v>27</v>
      </c>
      <c r="C1092" s="66" t="s">
        <v>26</v>
      </c>
      <c r="D1092" s="66" t="s">
        <v>285</v>
      </c>
      <c r="E1092" s="87">
        <f>+IF(ISNUMBER(DATA!N745),DATA!N745,"n/a")</f>
        <v>2.0620793361528502</v>
      </c>
      <c r="F1092" s="77">
        <f>+IF(ISNUMBER(DATA!O745),DATA!O745,"n/a")</f>
        <v>-7.2232775978122901E-2</v>
      </c>
      <c r="G1092" s="87">
        <f>+IF(ISNUMBER(DATA!X745),DATA!X745,"n/a")</f>
        <v>1.9895917701072501</v>
      </c>
      <c r="H1092" s="77">
        <f>+IF(ISNUMBER(DATA!Y745),DATA!Y745,"n/a")</f>
        <v>-7.4747961481939199E-2</v>
      </c>
      <c r="I1092" s="87">
        <f>+IF(ISNUMBER(DATA!AH745),DATA!AH745,"n/a")</f>
        <v>1.8816752333255899</v>
      </c>
      <c r="J1092" s="77">
        <f>+IF(ISNUMBER(DATA!AI745),DATA!AI745,"n/a")</f>
        <v>-8.5812152723350202E-2</v>
      </c>
      <c r="K1092" s="87">
        <f>+IF(ISNUMBER(DATA!AR745),DATA!AR745,"n/a")</f>
        <v>2.0121393064551101</v>
      </c>
      <c r="L1092" s="77">
        <f>+IF(ISNUMBER(DATA!AS745),DATA!AS745,"n/a")</f>
        <v>6.5574360185222296E-3</v>
      </c>
      <c r="R1092" s="66"/>
      <c r="S1092" s="66"/>
      <c r="T1092" s="66"/>
      <c r="U1092" s="66"/>
      <c r="V1092" s="66"/>
      <c r="W1092" s="66"/>
      <c r="X1092" s="66"/>
      <c r="Y1092" s="66"/>
    </row>
    <row r="1093" spans="1:25" x14ac:dyDescent="0.2">
      <c r="A1093" s="75" t="s">
        <v>19</v>
      </c>
      <c r="B1093" s="66" t="s">
        <v>27</v>
      </c>
      <c r="C1093" s="66" t="s">
        <v>26</v>
      </c>
      <c r="D1093" s="66" t="s">
        <v>286</v>
      </c>
      <c r="E1093" s="87">
        <f>+IF(ISNUMBER(DATA!N746),DATA!N746,"n/a")</f>
        <v>2.2067915052582001</v>
      </c>
      <c r="F1093" s="77">
        <f>+IF(ISNUMBER(DATA!O746),DATA!O746,"n/a")</f>
        <v>-3.68468698618446E-2</v>
      </c>
      <c r="G1093" s="87">
        <f>+IF(ISNUMBER(DATA!X746),DATA!X746,"n/a")</f>
        <v>2.2247963568392701</v>
      </c>
      <c r="H1093" s="77">
        <f>+IF(ISNUMBER(DATA!Y746),DATA!Y746,"n/a")</f>
        <v>4.3761446759136201E-2</v>
      </c>
      <c r="I1093" s="87">
        <f>+IF(ISNUMBER(DATA!AH746),DATA!AH746,"n/a")</f>
        <v>2.18670133295368</v>
      </c>
      <c r="J1093" s="77">
        <f>+IF(ISNUMBER(DATA!AI746),DATA!AI746,"n/a")</f>
        <v>3.7095203350797197E-2</v>
      </c>
      <c r="K1093" s="87">
        <f>+IF(ISNUMBER(DATA!AR746),DATA!AR746,"n/a")</f>
        <v>2.1752699289755699</v>
      </c>
      <c r="L1093" s="77">
        <f>+IF(ISNUMBER(DATA!AS746),DATA!AS746,"n/a")</f>
        <v>3.6823622337019399E-2</v>
      </c>
      <c r="R1093" s="66"/>
      <c r="S1093" s="66"/>
      <c r="T1093" s="66"/>
      <c r="U1093" s="66"/>
      <c r="V1093" s="66"/>
      <c r="W1093" s="66"/>
      <c r="X1093" s="66"/>
      <c r="Y1093" s="66"/>
    </row>
    <row r="1094" spans="1:25" x14ac:dyDescent="0.2">
      <c r="A1094" s="75" t="s">
        <v>19</v>
      </c>
      <c r="B1094" s="66" t="s">
        <v>27</v>
      </c>
      <c r="C1094" s="66" t="s">
        <v>26</v>
      </c>
      <c r="D1094" s="66" t="s">
        <v>287</v>
      </c>
      <c r="E1094" s="87">
        <f>+IF(ISNUMBER(DATA!N747),DATA!N747,"n/a")</f>
        <v>2.3662926586749</v>
      </c>
      <c r="F1094" s="77">
        <f>+IF(ISNUMBER(DATA!O747),DATA!O747,"n/a")</f>
        <v>8.1511800655992395E-2</v>
      </c>
      <c r="G1094" s="87">
        <f>+IF(ISNUMBER(DATA!X747),DATA!X747,"n/a")</f>
        <v>2.3434123852276398</v>
      </c>
      <c r="H1094" s="77">
        <f>+IF(ISNUMBER(DATA!Y747),DATA!Y747,"n/a")</f>
        <v>9.8319813666725903E-2</v>
      </c>
      <c r="I1094" s="87">
        <f>+IF(ISNUMBER(DATA!AH747),DATA!AH747,"n/a")</f>
        <v>2.2850547022872401</v>
      </c>
      <c r="J1094" s="77">
        <f>+IF(ISNUMBER(DATA!AI747),DATA!AI747,"n/a")</f>
        <v>6.8981198567079294E-2</v>
      </c>
      <c r="K1094" s="87">
        <f>+IF(ISNUMBER(DATA!AR747),DATA!AR747,"n/a")</f>
        <v>2.2693863942580501</v>
      </c>
      <c r="L1094" s="77">
        <f>+IF(ISNUMBER(DATA!AS747),DATA!AS747,"n/a")</f>
        <v>6.53015325101826E-2</v>
      </c>
      <c r="R1094" s="66"/>
      <c r="S1094" s="66"/>
      <c r="T1094" s="66"/>
      <c r="U1094" s="66"/>
      <c r="V1094" s="66"/>
      <c r="W1094" s="66"/>
      <c r="X1094" s="66"/>
      <c r="Y1094" s="66"/>
    </row>
    <row r="1095" spans="1:25" x14ac:dyDescent="0.2">
      <c r="A1095" s="75" t="s">
        <v>19</v>
      </c>
      <c r="B1095" s="66" t="s">
        <v>27</v>
      </c>
      <c r="C1095" s="66" t="s">
        <v>26</v>
      </c>
      <c r="D1095" s="66" t="s">
        <v>288</v>
      </c>
      <c r="E1095" s="87">
        <f>+IF(ISNUMBER(DATA!N748),DATA!N748,"n/a")</f>
        <v>2.9399894349108902</v>
      </c>
      <c r="F1095" s="77">
        <f>+IF(ISNUMBER(DATA!O748),DATA!O748,"n/a")</f>
        <v>4.3041870670567597E-2</v>
      </c>
      <c r="G1095" s="87">
        <f>+IF(ISNUMBER(DATA!X748),DATA!X748,"n/a")</f>
        <v>3.0209312219176199</v>
      </c>
      <c r="H1095" s="77">
        <f>+IF(ISNUMBER(DATA!Y748),DATA!Y748,"n/a")</f>
        <v>9.4132453260888593E-2</v>
      </c>
      <c r="I1095" s="87">
        <f>+IF(ISNUMBER(DATA!AH748),DATA!AH748,"n/a")</f>
        <v>2.9644056383489001</v>
      </c>
      <c r="J1095" s="77">
        <f>+IF(ISNUMBER(DATA!AI748),DATA!AI748,"n/a")</f>
        <v>0.10172361072476099</v>
      </c>
      <c r="K1095" s="87">
        <f>+IF(ISNUMBER(DATA!AR748),DATA!AR748,"n/a")</f>
        <v>2.9261993893357698</v>
      </c>
      <c r="L1095" s="77">
        <f>+IF(ISNUMBER(DATA!AS748),DATA!AS748,"n/a")</f>
        <v>7.5864397974786404E-2</v>
      </c>
      <c r="R1095" s="66"/>
      <c r="S1095" s="66"/>
      <c r="T1095" s="66"/>
      <c r="U1095" s="66"/>
      <c r="V1095" s="66"/>
      <c r="W1095" s="66"/>
      <c r="X1095" s="66"/>
      <c r="Y1095" s="66"/>
    </row>
    <row r="1096" spans="1:25" x14ac:dyDescent="0.2">
      <c r="A1096" s="75" t="s">
        <v>19</v>
      </c>
      <c r="B1096" s="66" t="s">
        <v>27</v>
      </c>
      <c r="C1096" s="66" t="s">
        <v>26</v>
      </c>
      <c r="D1096" s="66" t="s">
        <v>289</v>
      </c>
      <c r="E1096" s="87">
        <f>+IF(ISNUMBER(DATA!N749),DATA!N749,"n/a")</f>
        <v>2.6080751362266001</v>
      </c>
      <c r="F1096" s="77">
        <f>+IF(ISNUMBER(DATA!O749),DATA!O749,"n/a")</f>
        <v>8.0379437810834398E-2</v>
      </c>
      <c r="G1096" s="87">
        <f>+IF(ISNUMBER(DATA!X749),DATA!X749,"n/a")</f>
        <v>2.6578069414134702</v>
      </c>
      <c r="H1096" s="77">
        <f>+IF(ISNUMBER(DATA!Y749),DATA!Y749,"n/a")</f>
        <v>0.108697503801788</v>
      </c>
      <c r="I1096" s="87">
        <f>+IF(ISNUMBER(DATA!AH749),DATA!AH749,"n/a")</f>
        <v>2.6119626564025999</v>
      </c>
      <c r="J1096" s="77">
        <f>+IF(ISNUMBER(DATA!AI749),DATA!AI749,"n/a")</f>
        <v>8.92335627424167E-2</v>
      </c>
      <c r="K1096" s="87">
        <f>+IF(ISNUMBER(DATA!AR749),DATA!AR749,"n/a")</f>
        <v>2.6003334848216801</v>
      </c>
      <c r="L1096" s="77">
        <f>+IF(ISNUMBER(DATA!AS749),DATA!AS749,"n/a")</f>
        <v>9.8712430646793706E-2</v>
      </c>
      <c r="R1096" s="66"/>
      <c r="S1096" s="66"/>
      <c r="T1096" s="66"/>
      <c r="U1096" s="66"/>
      <c r="V1096" s="66"/>
      <c r="W1096" s="66"/>
      <c r="X1096" s="66"/>
      <c r="Y1096" s="66"/>
    </row>
    <row r="1097" spans="1:25" x14ac:dyDescent="0.2">
      <c r="A1097" s="75" t="s">
        <v>19</v>
      </c>
      <c r="B1097" s="66" t="s">
        <v>27</v>
      </c>
      <c r="C1097" s="66" t="s">
        <v>26</v>
      </c>
      <c r="D1097" s="66" t="s">
        <v>290</v>
      </c>
      <c r="E1097" s="87">
        <f>+IF(ISNUMBER(DATA!N750),DATA!N750,"n/a")</f>
        <v>2.1967011498001598</v>
      </c>
      <c r="F1097" s="77">
        <f>+IF(ISNUMBER(DATA!O750),DATA!O750,"n/a")</f>
        <v>-1.34371005281503E-2</v>
      </c>
      <c r="G1097" s="87">
        <f>+IF(ISNUMBER(DATA!X750),DATA!X750,"n/a")</f>
        <v>2.1939361321070399</v>
      </c>
      <c r="H1097" s="77">
        <f>+IF(ISNUMBER(DATA!Y750),DATA!Y750,"n/a")</f>
        <v>-4.6605268169603101E-3</v>
      </c>
      <c r="I1097" s="87">
        <f>+IF(ISNUMBER(DATA!AH750),DATA!AH750,"n/a")</f>
        <v>2.1977441539032201</v>
      </c>
      <c r="J1097" s="77">
        <f>+IF(ISNUMBER(DATA!AI750),DATA!AI750,"n/a")</f>
        <v>1.7118789274999099E-2</v>
      </c>
      <c r="K1097" s="87">
        <f>+IF(ISNUMBER(DATA!AR750),DATA!AR750,"n/a")</f>
        <v>2.2125292798435301</v>
      </c>
      <c r="L1097" s="77">
        <f>+IF(ISNUMBER(DATA!AS750),DATA!AS750,"n/a")</f>
        <v>2.3653327145426901E-2</v>
      </c>
      <c r="R1097" s="66"/>
      <c r="S1097" s="66"/>
      <c r="T1097" s="66"/>
      <c r="U1097" s="66"/>
      <c r="V1097" s="66"/>
      <c r="W1097" s="66"/>
      <c r="X1097" s="66"/>
      <c r="Y1097" s="66"/>
    </row>
    <row r="1098" spans="1:25" x14ac:dyDescent="0.2">
      <c r="A1098" s="75" t="s">
        <v>19</v>
      </c>
      <c r="B1098" s="66" t="s">
        <v>27</v>
      </c>
      <c r="C1098" s="66" t="s">
        <v>26</v>
      </c>
      <c r="D1098" s="66" t="s">
        <v>291</v>
      </c>
      <c r="E1098" s="87">
        <f>+IF(ISNUMBER(DATA!N751),DATA!N751,"n/a")</f>
        <v>2.7653226312610801</v>
      </c>
      <c r="F1098" s="77">
        <f>+IF(ISNUMBER(DATA!O751),DATA!O751,"n/a")</f>
        <v>-0.102388526853279</v>
      </c>
      <c r="G1098" s="87">
        <f>+IF(ISNUMBER(DATA!X751),DATA!X751,"n/a")</f>
        <v>2.8903897154009801</v>
      </c>
      <c r="H1098" s="77">
        <f>+IF(ISNUMBER(DATA!Y751),DATA!Y751,"n/a")</f>
        <v>-9.9715154186741199E-4</v>
      </c>
      <c r="I1098" s="87">
        <f>+IF(ISNUMBER(DATA!AH751),DATA!AH751,"n/a")</f>
        <v>2.8276001753183002</v>
      </c>
      <c r="J1098" s="77">
        <f>+IF(ISNUMBER(DATA!AI751),DATA!AI751,"n/a")</f>
        <v>-2.93797219704111E-2</v>
      </c>
      <c r="K1098" s="87">
        <f>+IF(ISNUMBER(DATA!AR751),DATA!AR751,"n/a")</f>
        <v>2.7896540191708898</v>
      </c>
      <c r="L1098" s="77">
        <f>+IF(ISNUMBER(DATA!AS751),DATA!AS751,"n/a")</f>
        <v>-3.6724220881066201E-2</v>
      </c>
      <c r="R1098" s="66"/>
      <c r="S1098" s="66"/>
      <c r="T1098" s="66"/>
      <c r="U1098" s="66"/>
      <c r="V1098" s="66"/>
      <c r="W1098" s="66"/>
      <c r="X1098" s="66"/>
      <c r="Y1098" s="66"/>
    </row>
    <row r="1099" spans="1:25" x14ac:dyDescent="0.2">
      <c r="A1099" s="75" t="s">
        <v>19</v>
      </c>
      <c r="B1099" s="66" t="s">
        <v>27</v>
      </c>
      <c r="C1099" s="66" t="s">
        <v>26</v>
      </c>
      <c r="D1099" s="66" t="s">
        <v>292</v>
      </c>
      <c r="E1099" s="87">
        <f>+IF(ISNUMBER(DATA!N752),DATA!N752,"n/a")</f>
        <v>2.5390614630700501</v>
      </c>
      <c r="F1099" s="77">
        <f>+IF(ISNUMBER(DATA!O752),DATA!O752,"n/a")</f>
        <v>1.4422573350435799E-2</v>
      </c>
      <c r="G1099" s="87">
        <f>+IF(ISNUMBER(DATA!X752),DATA!X752,"n/a")</f>
        <v>2.5793826093700001</v>
      </c>
      <c r="H1099" s="77">
        <f>+IF(ISNUMBER(DATA!Y752),DATA!Y752,"n/a")</f>
        <v>1.43325416402747E-2</v>
      </c>
      <c r="I1099" s="87">
        <f>+IF(ISNUMBER(DATA!AH752),DATA!AH752,"n/a")</f>
        <v>2.4989465367269901</v>
      </c>
      <c r="J1099" s="77">
        <f>+IF(ISNUMBER(DATA!AI752),DATA!AI752,"n/a")</f>
        <v>-5.5869135522424503E-3</v>
      </c>
      <c r="K1099" s="87">
        <f>+IF(ISNUMBER(DATA!AR752),DATA!AR752,"n/a")</f>
        <v>2.46852651181241</v>
      </c>
      <c r="L1099" s="77">
        <f>+IF(ISNUMBER(DATA!AS752),DATA!AS752,"n/a")</f>
        <v>-3.06158045444015E-2</v>
      </c>
      <c r="R1099" s="66"/>
      <c r="S1099" s="66"/>
      <c r="T1099" s="66"/>
      <c r="U1099" s="66"/>
      <c r="V1099" s="66"/>
      <c r="W1099" s="66"/>
      <c r="X1099" s="66"/>
      <c r="Y1099" s="66"/>
    </row>
    <row r="1100" spans="1:25" x14ac:dyDescent="0.2">
      <c r="A1100" s="75" t="s">
        <v>19</v>
      </c>
      <c r="B1100" s="66" t="s">
        <v>27</v>
      </c>
      <c r="C1100" s="66" t="s">
        <v>26</v>
      </c>
      <c r="D1100" s="66" t="s">
        <v>293</v>
      </c>
      <c r="E1100" s="87">
        <f>+IF(ISNUMBER(DATA!N753),DATA!N753,"n/a")</f>
        <v>2.7599904710258398</v>
      </c>
      <c r="F1100" s="77">
        <f>+IF(ISNUMBER(DATA!O753),DATA!O753,"n/a")</f>
        <v>-7.6229169940603803E-2</v>
      </c>
      <c r="G1100" s="87">
        <f>+IF(ISNUMBER(DATA!X753),DATA!X753,"n/a")</f>
        <v>2.8042702796047698</v>
      </c>
      <c r="H1100" s="77">
        <f>+IF(ISNUMBER(DATA!Y753),DATA!Y753,"n/a")</f>
        <v>-2.8382606240165802E-2</v>
      </c>
      <c r="I1100" s="87">
        <f>+IF(ISNUMBER(DATA!AH753),DATA!AH753,"n/a")</f>
        <v>2.7024433536068702</v>
      </c>
      <c r="J1100" s="77">
        <f>+IF(ISNUMBER(DATA!AI753),DATA!AI753,"n/a")</f>
        <v>1.53281580477915E-2</v>
      </c>
      <c r="K1100" s="87">
        <f>+IF(ISNUMBER(DATA!AR753),DATA!AR753,"n/a")</f>
        <v>2.77463776280482</v>
      </c>
      <c r="L1100" s="77">
        <f>+IF(ISNUMBER(DATA!AS753),DATA!AS753,"n/a")</f>
        <v>0.106969369920615</v>
      </c>
      <c r="R1100" s="66"/>
      <c r="S1100" s="66"/>
      <c r="T1100" s="66"/>
      <c r="U1100" s="66"/>
      <c r="V1100" s="66"/>
      <c r="W1100" s="66"/>
      <c r="X1100" s="66"/>
      <c r="Y1100" s="66"/>
    </row>
    <row r="1101" spans="1:25" x14ac:dyDescent="0.2">
      <c r="A1101" s="75" t="s">
        <v>19</v>
      </c>
      <c r="B1101" s="66" t="s">
        <v>27</v>
      </c>
      <c r="C1101" s="66" t="s">
        <v>26</v>
      </c>
      <c r="D1101" s="66" t="s">
        <v>294</v>
      </c>
      <c r="E1101" s="87">
        <f>+IF(ISNUMBER(DATA!N754),DATA!N754,"n/a")</f>
        <v>2.2255538053053101</v>
      </c>
      <c r="F1101" s="77">
        <f>+IF(ISNUMBER(DATA!O754),DATA!O754,"n/a")</f>
        <v>-8.5473970376248002E-4</v>
      </c>
      <c r="G1101" s="87">
        <f>+IF(ISNUMBER(DATA!X754),DATA!X754,"n/a")</f>
        <v>2.2204854136986798</v>
      </c>
      <c r="H1101" s="77">
        <f>+IF(ISNUMBER(DATA!Y754),DATA!Y754,"n/a")</f>
        <v>7.0267618680403101E-3</v>
      </c>
      <c r="I1101" s="87">
        <f>+IF(ISNUMBER(DATA!AH754),DATA!AH754,"n/a")</f>
        <v>2.2139821736663299</v>
      </c>
      <c r="J1101" s="77">
        <f>+IF(ISNUMBER(DATA!AI754),DATA!AI754,"n/a")</f>
        <v>1.99945652381169E-2</v>
      </c>
      <c r="K1101" s="87">
        <f>+IF(ISNUMBER(DATA!AR754),DATA!AR754,"n/a")</f>
        <v>2.2233176942574699</v>
      </c>
      <c r="L1101" s="77">
        <f>+IF(ISNUMBER(DATA!AS754),DATA!AS754,"n/a")</f>
        <v>2.1299240965793002E-2</v>
      </c>
      <c r="R1101" s="66"/>
      <c r="S1101" s="66"/>
      <c r="T1101" s="66"/>
      <c r="U1101" s="66"/>
      <c r="V1101" s="66"/>
      <c r="W1101" s="66"/>
      <c r="X1101" s="66"/>
      <c r="Y1101" s="66"/>
    </row>
    <row r="1102" spans="1:25" x14ac:dyDescent="0.2">
      <c r="A1102" s="75" t="s">
        <v>19</v>
      </c>
      <c r="B1102" s="66" t="s">
        <v>27</v>
      </c>
      <c r="C1102" s="66" t="s">
        <v>26</v>
      </c>
      <c r="D1102" s="66" t="s">
        <v>295</v>
      </c>
      <c r="E1102" s="87">
        <f>+IF(ISNUMBER(DATA!N755),DATA!N755,"n/a")</f>
        <v>2.21650092817457</v>
      </c>
      <c r="F1102" s="77">
        <f>+IF(ISNUMBER(DATA!O755),DATA!O755,"n/a")</f>
        <v>0.119649411148143</v>
      </c>
      <c r="G1102" s="87">
        <f>+IF(ISNUMBER(DATA!X755),DATA!X755,"n/a")</f>
        <v>2.0009388726330202</v>
      </c>
      <c r="H1102" s="77">
        <f>+IF(ISNUMBER(DATA!Y755),DATA!Y755,"n/a")</f>
        <v>1.0149106267176701E-2</v>
      </c>
      <c r="I1102" s="87">
        <f>+IF(ISNUMBER(DATA!AH755),DATA!AH755,"n/a")</f>
        <v>1.95194396915303</v>
      </c>
      <c r="J1102" s="77">
        <f>+IF(ISNUMBER(DATA!AI755),DATA!AI755,"n/a")</f>
        <v>-1.3195520633876899E-2</v>
      </c>
      <c r="K1102" s="87">
        <f>+IF(ISNUMBER(DATA!AR755),DATA!AR755,"n/a")</f>
        <v>1.9758634324733499</v>
      </c>
      <c r="L1102" s="77">
        <f>+IF(ISNUMBER(DATA!AS755),DATA!AS755,"n/a")</f>
        <v>5.5503366308933197E-3</v>
      </c>
      <c r="R1102" s="66"/>
      <c r="S1102" s="66"/>
      <c r="T1102" s="66"/>
      <c r="U1102" s="66"/>
      <c r="V1102" s="66"/>
      <c r="W1102" s="66"/>
      <c r="X1102" s="66"/>
      <c r="Y1102" s="66"/>
    </row>
    <row r="1103" spans="1:25" x14ac:dyDescent="0.2">
      <c r="A1103" s="75" t="s">
        <v>19</v>
      </c>
      <c r="B1103" s="66" t="s">
        <v>27</v>
      </c>
      <c r="C1103" s="66" t="s">
        <v>26</v>
      </c>
      <c r="D1103" s="66" t="s">
        <v>296</v>
      </c>
      <c r="E1103" s="87">
        <f>+IF(ISNUMBER(DATA!N756),DATA!N756,"n/a")</f>
        <v>2.4009563061961701</v>
      </c>
      <c r="F1103" s="77">
        <f>+IF(ISNUMBER(DATA!O756),DATA!O756,"n/a")</f>
        <v>8.1616767200063597E-2</v>
      </c>
      <c r="G1103" s="87">
        <f>+IF(ISNUMBER(DATA!X756),DATA!X756,"n/a")</f>
        <v>2.2646556998980398</v>
      </c>
      <c r="H1103" s="77">
        <f>+IF(ISNUMBER(DATA!Y756),DATA!Y756,"n/a")</f>
        <v>3.2564576251738697E-2</v>
      </c>
      <c r="I1103" s="87">
        <f>+IF(ISNUMBER(DATA!AH756),DATA!AH756,"n/a")</f>
        <v>2.1491143890544002</v>
      </c>
      <c r="J1103" s="77">
        <f>+IF(ISNUMBER(DATA!AI756),DATA!AI756,"n/a")</f>
        <v>5.6243250089014499E-2</v>
      </c>
      <c r="K1103" s="87">
        <f>+IF(ISNUMBER(DATA!AR756),DATA!AR756,"n/a")</f>
        <v>2.15368101837936</v>
      </c>
      <c r="L1103" s="77">
        <f>+IF(ISNUMBER(DATA!AS756),DATA!AS756,"n/a")</f>
        <v>4.8077858168061302E-2</v>
      </c>
      <c r="R1103" s="66"/>
      <c r="S1103" s="66"/>
      <c r="T1103" s="66"/>
      <c r="U1103" s="66"/>
      <c r="V1103" s="66"/>
      <c r="W1103" s="66"/>
      <c r="X1103" s="66"/>
      <c r="Y1103" s="66"/>
    </row>
    <row r="1104" spans="1:25" x14ac:dyDescent="0.2">
      <c r="A1104" s="75" t="s">
        <v>19</v>
      </c>
      <c r="B1104" s="66" t="s">
        <v>27</v>
      </c>
      <c r="C1104" s="66" t="s">
        <v>26</v>
      </c>
      <c r="D1104" s="66" t="s">
        <v>297</v>
      </c>
      <c r="E1104" s="87">
        <f>+IF(ISNUMBER(DATA!N757),DATA!N757,"n/a")</f>
        <v>2.4869180611610502</v>
      </c>
      <c r="F1104" s="77">
        <f>+IF(ISNUMBER(DATA!O757),DATA!O757,"n/a")</f>
        <v>-1.5799578656344598E-2</v>
      </c>
      <c r="G1104" s="87">
        <f>+IF(ISNUMBER(DATA!X757),DATA!X757,"n/a")</f>
        <v>2.4648220131193899</v>
      </c>
      <c r="H1104" s="77">
        <f>+IF(ISNUMBER(DATA!Y757),DATA!Y757,"n/a")</f>
        <v>-1.3938254618978799E-2</v>
      </c>
      <c r="I1104" s="87">
        <f>+IF(ISNUMBER(DATA!AH757),DATA!AH757,"n/a")</f>
        <v>2.4243336885147402</v>
      </c>
      <c r="J1104" s="77">
        <f>+IF(ISNUMBER(DATA!AI757),DATA!AI757,"n/a")</f>
        <v>-1.5575724204890101E-3</v>
      </c>
      <c r="K1104" s="87">
        <f>+IF(ISNUMBER(DATA!AR757),DATA!AR757,"n/a")</f>
        <v>2.4526700591299999</v>
      </c>
      <c r="L1104" s="77">
        <f>+IF(ISNUMBER(DATA!AS757),DATA!AS757,"n/a")</f>
        <v>2.6022637460391702E-2</v>
      </c>
      <c r="R1104" s="66"/>
      <c r="S1104" s="66"/>
      <c r="T1104" s="66"/>
      <c r="U1104" s="66"/>
      <c r="V1104" s="66"/>
      <c r="W1104" s="66"/>
      <c r="X1104" s="66"/>
      <c r="Y1104" s="66"/>
    </row>
    <row r="1105" spans="1:25" x14ac:dyDescent="0.2">
      <c r="A1105" s="75" t="s">
        <v>19</v>
      </c>
      <c r="B1105" s="66" t="s">
        <v>27</v>
      </c>
      <c r="C1105" s="66" t="s">
        <v>26</v>
      </c>
      <c r="D1105" s="66" t="s">
        <v>298</v>
      </c>
      <c r="E1105" s="87">
        <f>+IF(ISNUMBER(DATA!N758),DATA!N758,"n/a")</f>
        <v>2.5932328432449498</v>
      </c>
      <c r="F1105" s="77">
        <f>+IF(ISNUMBER(DATA!O758),DATA!O758,"n/a")</f>
        <v>-2.0854275530612799E-2</v>
      </c>
      <c r="G1105" s="87">
        <f>+IF(ISNUMBER(DATA!X758),DATA!X758,"n/a")</f>
        <v>2.6208274244700398</v>
      </c>
      <c r="H1105" s="77">
        <f>+IF(ISNUMBER(DATA!Y758),DATA!Y758,"n/a")</f>
        <v>-2.7705714743355399E-3</v>
      </c>
      <c r="I1105" s="87">
        <f>+IF(ISNUMBER(DATA!AH758),DATA!AH758,"n/a")</f>
        <v>2.5940518212210701</v>
      </c>
      <c r="J1105" s="77">
        <f>+IF(ISNUMBER(DATA!AI758),DATA!AI758,"n/a")</f>
        <v>-4.4479732315771204E-3</v>
      </c>
      <c r="K1105" s="87">
        <f>+IF(ISNUMBER(DATA!AR758),DATA!AR758,"n/a")</f>
        <v>2.59202924152651</v>
      </c>
      <c r="L1105" s="77">
        <f>+IF(ISNUMBER(DATA!AS758),DATA!AS758,"n/a")</f>
        <v>3.26095979531945E-3</v>
      </c>
      <c r="R1105" s="66"/>
      <c r="S1105" s="66"/>
      <c r="T1105" s="66"/>
      <c r="U1105" s="66"/>
      <c r="V1105" s="66"/>
      <c r="W1105" s="66"/>
      <c r="X1105" s="66"/>
      <c r="Y1105" s="66"/>
    </row>
    <row r="1106" spans="1:25" x14ac:dyDescent="0.2">
      <c r="A1106" s="75" t="s">
        <v>19</v>
      </c>
      <c r="B1106" s="66" t="s">
        <v>27</v>
      </c>
      <c r="C1106" s="66" t="s">
        <v>26</v>
      </c>
      <c r="D1106" s="66" t="s">
        <v>299</v>
      </c>
      <c r="E1106" s="87">
        <f>+IF(ISNUMBER(DATA!N759),DATA!N759,"n/a")</f>
        <v>2.5662885272019</v>
      </c>
      <c r="F1106" s="77">
        <f>+IF(ISNUMBER(DATA!O759),DATA!O759,"n/a")</f>
        <v>-3.9667270548752798E-2</v>
      </c>
      <c r="G1106" s="87">
        <f>+IF(ISNUMBER(DATA!X759),DATA!X759,"n/a")</f>
        <v>2.5788313626977799</v>
      </c>
      <c r="H1106" s="77">
        <f>+IF(ISNUMBER(DATA!Y759),DATA!Y759,"n/a")</f>
        <v>4.2262792466196603E-2</v>
      </c>
      <c r="I1106" s="87">
        <f>+IF(ISNUMBER(DATA!AH759),DATA!AH759,"n/a")</f>
        <v>2.5418275140933999</v>
      </c>
      <c r="J1106" s="77">
        <f>+IF(ISNUMBER(DATA!AI759),DATA!AI759,"n/a")</f>
        <v>4.9535884427605002E-2</v>
      </c>
      <c r="K1106" s="87">
        <f>+IF(ISNUMBER(DATA!AR759),DATA!AR759,"n/a")</f>
        <v>2.5035858673884301</v>
      </c>
      <c r="L1106" s="77">
        <f>+IF(ISNUMBER(DATA!AS759),DATA!AS759,"n/a")</f>
        <v>4.1657151026021598E-2</v>
      </c>
      <c r="R1106" s="66"/>
      <c r="S1106" s="66"/>
      <c r="T1106" s="66"/>
      <c r="U1106" s="66"/>
      <c r="V1106" s="66"/>
      <c r="W1106" s="66"/>
      <c r="X1106" s="66"/>
      <c r="Y1106" s="66"/>
    </row>
    <row r="1107" spans="1:25" x14ac:dyDescent="0.2">
      <c r="A1107" s="75" t="s">
        <v>19</v>
      </c>
      <c r="B1107" s="66" t="s">
        <v>27</v>
      </c>
      <c r="C1107" s="66" t="s">
        <v>26</v>
      </c>
      <c r="D1107" s="66" t="s">
        <v>300</v>
      </c>
      <c r="E1107" s="87">
        <f>+IF(ISNUMBER(DATA!N760),DATA!N760,"n/a")</f>
        <v>2.5958408916010902</v>
      </c>
      <c r="F1107" s="77">
        <f>+IF(ISNUMBER(DATA!O760),DATA!O760,"n/a")</f>
        <v>-7.7876454946651302E-3</v>
      </c>
      <c r="G1107" s="87">
        <f>+IF(ISNUMBER(DATA!X760),DATA!X760,"n/a")</f>
        <v>2.48278446069637</v>
      </c>
      <c r="H1107" s="77">
        <f>+IF(ISNUMBER(DATA!Y760),DATA!Y760,"n/a")</f>
        <v>-5.49308571936791E-2</v>
      </c>
      <c r="I1107" s="87">
        <f>+IF(ISNUMBER(DATA!AH760),DATA!AH760,"n/a")</f>
        <v>2.5020351741261799</v>
      </c>
      <c r="J1107" s="77">
        <f>+IF(ISNUMBER(DATA!AI760),DATA!AI760,"n/a")</f>
        <v>-5.4359698123774301E-2</v>
      </c>
      <c r="K1107" s="87">
        <f>+IF(ISNUMBER(DATA!AR760),DATA!AR760,"n/a")</f>
        <v>2.5746072046840198</v>
      </c>
      <c r="L1107" s="77">
        <f>+IF(ISNUMBER(DATA!AS760),DATA!AS760,"n/a")</f>
        <v>-2.0125127360706901E-2</v>
      </c>
      <c r="R1107" s="66"/>
      <c r="S1107" s="66"/>
      <c r="T1107" s="66"/>
      <c r="U1107" s="66"/>
      <c r="V1107" s="66"/>
      <c r="W1107" s="66"/>
      <c r="X1107" s="66"/>
      <c r="Y1107" s="66"/>
    </row>
    <row r="1108" spans="1:25" x14ac:dyDescent="0.2">
      <c r="A1108" s="75" t="s">
        <v>19</v>
      </c>
      <c r="B1108" s="66" t="s">
        <v>27</v>
      </c>
      <c r="C1108" s="66" t="s">
        <v>26</v>
      </c>
      <c r="D1108" s="66" t="s">
        <v>301</v>
      </c>
      <c r="E1108" s="87">
        <f>+IF(ISNUMBER(DATA!N761),DATA!N761,"n/a")</f>
        <v>2.7541393736803998</v>
      </c>
      <c r="F1108" s="77">
        <f>+IF(ISNUMBER(DATA!O761),DATA!O761,"n/a")</f>
        <v>-6.76096079527648E-3</v>
      </c>
      <c r="G1108" s="87">
        <f>+IF(ISNUMBER(DATA!X761),DATA!X761,"n/a")</f>
        <v>2.7969378400149498</v>
      </c>
      <c r="H1108" s="77">
        <f>+IF(ISNUMBER(DATA!Y761),DATA!Y761,"n/a")</f>
        <v>-1.9118537934964E-2</v>
      </c>
      <c r="I1108" s="87">
        <f>+IF(ISNUMBER(DATA!AH761),DATA!AH761,"n/a")</f>
        <v>2.72622144603339</v>
      </c>
      <c r="J1108" s="77">
        <f>+IF(ISNUMBER(DATA!AI761),DATA!AI761,"n/a")</f>
        <v>-4.4704110953920503E-2</v>
      </c>
      <c r="K1108" s="87">
        <f>+IF(ISNUMBER(DATA!AR761),DATA!AR761,"n/a")</f>
        <v>2.7150707524166999</v>
      </c>
      <c r="L1108" s="77">
        <f>+IF(ISNUMBER(DATA!AS761),DATA!AS761,"n/a")</f>
        <v>-4.8164168159962203E-2</v>
      </c>
      <c r="R1108" s="66"/>
      <c r="S1108" s="66"/>
      <c r="T1108" s="66"/>
      <c r="U1108" s="66"/>
      <c r="V1108" s="66"/>
      <c r="W1108" s="66"/>
      <c r="X1108" s="66"/>
      <c r="Y1108" s="66"/>
    </row>
    <row r="1109" spans="1:25" x14ac:dyDescent="0.2">
      <c r="A1109" s="75" t="s">
        <v>19</v>
      </c>
      <c r="B1109" s="66" t="s">
        <v>27</v>
      </c>
      <c r="C1109" s="66" t="s">
        <v>26</v>
      </c>
      <c r="D1109" s="66" t="s">
        <v>302</v>
      </c>
      <c r="E1109" s="87">
        <f>+IF(ISNUMBER(DATA!N762),DATA!N762,"n/a")</f>
        <v>2.2613535907688198</v>
      </c>
      <c r="F1109" s="77">
        <f>+IF(ISNUMBER(DATA!O762),DATA!O762,"n/a")</f>
        <v>9.6350429993416406E-3</v>
      </c>
      <c r="G1109" s="87">
        <f>+IF(ISNUMBER(DATA!X762),DATA!X762,"n/a")</f>
        <v>2.2610637020272999</v>
      </c>
      <c r="H1109" s="77">
        <f>+IF(ISNUMBER(DATA!Y762),DATA!Y762,"n/a")</f>
        <v>2.06551595201643E-2</v>
      </c>
      <c r="I1109" s="87">
        <f>+IF(ISNUMBER(DATA!AH762),DATA!AH762,"n/a")</f>
        <v>2.2518988047861299</v>
      </c>
      <c r="J1109" s="77">
        <f>+IF(ISNUMBER(DATA!AI762),DATA!AI762,"n/a")</f>
        <v>3.3750930318994198E-2</v>
      </c>
      <c r="K1109" s="87">
        <f>+IF(ISNUMBER(DATA!AR762),DATA!AR762,"n/a")</f>
        <v>2.2526475354139701</v>
      </c>
      <c r="L1109" s="77">
        <f>+IF(ISNUMBER(DATA!AS762),DATA!AS762,"n/a")</f>
        <v>3.3579994021326103E-2</v>
      </c>
      <c r="R1109" s="66"/>
      <c r="S1109" s="66"/>
      <c r="T1109" s="66"/>
      <c r="U1109" s="66"/>
      <c r="V1109" s="66"/>
      <c r="W1109" s="66"/>
      <c r="X1109" s="66"/>
      <c r="Y1109" s="66"/>
    </row>
    <row r="1110" spans="1:25" x14ac:dyDescent="0.2">
      <c r="A1110" s="75" t="s">
        <v>19</v>
      </c>
      <c r="B1110" s="66" t="s">
        <v>27</v>
      </c>
      <c r="C1110" s="66" t="s">
        <v>26</v>
      </c>
      <c r="D1110" s="66" t="s">
        <v>303</v>
      </c>
      <c r="E1110" s="87">
        <f>+IF(ISNUMBER(DATA!N763),DATA!N763,"n/a")</f>
        <v>2.81417562453368</v>
      </c>
      <c r="F1110" s="77">
        <f>+IF(ISNUMBER(DATA!O763),DATA!O763,"n/a")</f>
        <v>2.2446837941055401E-2</v>
      </c>
      <c r="G1110" s="87">
        <f>+IF(ISNUMBER(DATA!X763),DATA!X763,"n/a")</f>
        <v>2.9006335983566101</v>
      </c>
      <c r="H1110" s="77">
        <f>+IF(ISNUMBER(DATA!Y763),DATA!Y763,"n/a")</f>
        <v>7.0838051154346396E-2</v>
      </c>
      <c r="I1110" s="87">
        <f>+IF(ISNUMBER(DATA!AH763),DATA!AH763,"n/a")</f>
        <v>2.8370383522259499</v>
      </c>
      <c r="J1110" s="77">
        <f>+IF(ISNUMBER(DATA!AI763),DATA!AI763,"n/a")</f>
        <v>6.7265685583358395E-2</v>
      </c>
      <c r="K1110" s="87">
        <f>+IF(ISNUMBER(DATA!AR763),DATA!AR763,"n/a")</f>
        <v>2.8103921698835199</v>
      </c>
      <c r="L1110" s="77">
        <f>+IF(ISNUMBER(DATA!AS763),DATA!AS763,"n/a")</f>
        <v>7.6365381582118294E-2</v>
      </c>
      <c r="R1110" s="66"/>
      <c r="S1110" s="66"/>
      <c r="T1110" s="66"/>
      <c r="U1110" s="66"/>
      <c r="V1110" s="66"/>
      <c r="W1110" s="66"/>
      <c r="X1110" s="66"/>
      <c r="Y1110" s="66"/>
    </row>
    <row r="1111" spans="1:25" x14ac:dyDescent="0.2">
      <c r="A1111" s="75" t="s">
        <v>19</v>
      </c>
      <c r="B1111" s="66" t="s">
        <v>27</v>
      </c>
      <c r="C1111" s="66" t="s">
        <v>26</v>
      </c>
      <c r="D1111" s="66" t="s">
        <v>304</v>
      </c>
      <c r="E1111" s="87">
        <f>+IF(ISNUMBER(DATA!N764),DATA!N764,"n/a")</f>
        <v>2.3693066503723599</v>
      </c>
      <c r="F1111" s="77">
        <f>+IF(ISNUMBER(DATA!O764),DATA!O764,"n/a")</f>
        <v>-2.1123764777650701E-2</v>
      </c>
      <c r="G1111" s="87">
        <f>+IF(ISNUMBER(DATA!X764),DATA!X764,"n/a")</f>
        <v>2.3844445064226498</v>
      </c>
      <c r="H1111" s="77">
        <f>+IF(ISNUMBER(DATA!Y764),DATA!Y764,"n/a")</f>
        <v>3.7003979214018497E-2</v>
      </c>
      <c r="I1111" s="87">
        <f>+IF(ISNUMBER(DATA!AH764),DATA!AH764,"n/a")</f>
        <v>2.3552231991747798</v>
      </c>
      <c r="J1111" s="77">
        <f>+IF(ISNUMBER(DATA!AI764),DATA!AI764,"n/a")</f>
        <v>4.0018532576478E-2</v>
      </c>
      <c r="K1111" s="87">
        <f>+IF(ISNUMBER(DATA!AR764),DATA!AR764,"n/a")</f>
        <v>2.3252074579609099</v>
      </c>
      <c r="L1111" s="77">
        <f>+IF(ISNUMBER(DATA!AS764),DATA!AS764,"n/a")</f>
        <v>1.9281258092222298E-2</v>
      </c>
      <c r="R1111" s="66"/>
      <c r="S1111" s="66"/>
      <c r="T1111" s="66"/>
      <c r="U1111" s="66"/>
      <c r="V1111" s="66"/>
      <c r="W1111" s="66"/>
      <c r="X1111" s="66"/>
      <c r="Y1111" s="66"/>
    </row>
    <row r="1112" spans="1:25" x14ac:dyDescent="0.2">
      <c r="A1112" s="75" t="s">
        <v>19</v>
      </c>
      <c r="B1112" s="66" t="s">
        <v>27</v>
      </c>
      <c r="C1112" s="66" t="s">
        <v>26</v>
      </c>
      <c r="D1112" s="66" t="s">
        <v>305</v>
      </c>
      <c r="E1112" s="87">
        <f>+IF(ISNUMBER(DATA!N765),DATA!N765,"n/a")</f>
        <v>3.06340539634094</v>
      </c>
      <c r="F1112" s="77">
        <f>+IF(ISNUMBER(DATA!O765),DATA!O765,"n/a")</f>
        <v>0.12248775646529</v>
      </c>
      <c r="G1112" s="87">
        <f>+IF(ISNUMBER(DATA!X765),DATA!X765,"n/a")</f>
        <v>3.1284308997724</v>
      </c>
      <c r="H1112" s="77">
        <f>+IF(ISNUMBER(DATA!Y765),DATA!Y765,"n/a")</f>
        <v>0.10635311276937701</v>
      </c>
      <c r="I1112" s="87">
        <f>+IF(ISNUMBER(DATA!AH765),DATA!AH765,"n/a")</f>
        <v>3.0247404941124598</v>
      </c>
      <c r="J1112" s="77">
        <f>+IF(ISNUMBER(DATA!AI765),DATA!AI765,"n/a")</f>
        <v>7.9481498312180099E-2</v>
      </c>
      <c r="K1112" s="87">
        <f>+IF(ISNUMBER(DATA!AR765),DATA!AR765,"n/a")</f>
        <v>2.8383750553872198</v>
      </c>
      <c r="L1112" s="77">
        <f>+IF(ISNUMBER(DATA!AS765),DATA!AS765,"n/a")</f>
        <v>6.4606493572989296E-2</v>
      </c>
      <c r="R1112" s="66"/>
      <c r="S1112" s="66"/>
      <c r="T1112" s="66"/>
      <c r="U1112" s="66"/>
      <c r="V1112" s="66"/>
      <c r="W1112" s="66"/>
      <c r="X1112" s="66"/>
      <c r="Y1112" s="66"/>
    </row>
    <row r="1113" spans="1:25" x14ac:dyDescent="0.2">
      <c r="A1113" s="75" t="s">
        <v>19</v>
      </c>
      <c r="B1113" s="66" t="s">
        <v>27</v>
      </c>
      <c r="C1113" s="66" t="s">
        <v>26</v>
      </c>
      <c r="D1113" s="66" t="s">
        <v>306</v>
      </c>
      <c r="E1113" s="87">
        <f>+IF(ISNUMBER(DATA!N766),DATA!N766,"n/a")</f>
        <v>2.5653042472414098</v>
      </c>
      <c r="F1113" s="77">
        <f>+IF(ISNUMBER(DATA!O766),DATA!O766,"n/a")</f>
        <v>1.3767370863040401E-2</v>
      </c>
      <c r="G1113" s="87">
        <f>+IF(ISNUMBER(DATA!X766),DATA!X766,"n/a")</f>
        <v>2.6913617394545</v>
      </c>
      <c r="H1113" s="77">
        <f>+IF(ISNUMBER(DATA!Y766),DATA!Y766,"n/a")</f>
        <v>-2.05800721941614E-2</v>
      </c>
      <c r="I1113" s="87">
        <f>+IF(ISNUMBER(DATA!AH766),DATA!AH766,"n/a")</f>
        <v>2.7575511027192698</v>
      </c>
      <c r="J1113" s="77">
        <f>+IF(ISNUMBER(DATA!AI766),DATA!AI766,"n/a")</f>
        <v>-1.3480387045989599E-2</v>
      </c>
      <c r="K1113" s="87">
        <f>+IF(ISNUMBER(DATA!AR766),DATA!AR766,"n/a")</f>
        <v>2.7808039017695299</v>
      </c>
      <c r="L1113" s="77">
        <f>+IF(ISNUMBER(DATA!AS766),DATA!AS766,"n/a")</f>
        <v>3.9701880671437102E-3</v>
      </c>
      <c r="R1113" s="66"/>
      <c r="S1113" s="66"/>
      <c r="T1113" s="66"/>
      <c r="U1113" s="66"/>
      <c r="V1113" s="66"/>
      <c r="W1113" s="66"/>
      <c r="X1113" s="66"/>
      <c r="Y1113" s="66"/>
    </row>
    <row r="1114" spans="1:25" x14ac:dyDescent="0.2">
      <c r="A1114" s="75" t="s">
        <v>19</v>
      </c>
      <c r="B1114" s="66" t="s">
        <v>27</v>
      </c>
      <c r="C1114" s="66" t="s">
        <v>26</v>
      </c>
      <c r="D1114" s="66" t="s">
        <v>307</v>
      </c>
      <c r="E1114" s="87">
        <f>+IF(ISNUMBER(DATA!N767),DATA!N767,"n/a")</f>
        <v>1.7225964181082301</v>
      </c>
      <c r="F1114" s="77">
        <f>+IF(ISNUMBER(DATA!O767),DATA!O767,"n/a")</f>
        <v>2.8182460258879501E-2</v>
      </c>
      <c r="G1114" s="87">
        <f>+IF(ISNUMBER(DATA!X767),DATA!X767,"n/a")</f>
        <v>1.7389014655016299</v>
      </c>
      <c r="H1114" s="77">
        <f>+IF(ISNUMBER(DATA!Y767),DATA!Y767,"n/a")</f>
        <v>2.3151726230560301E-2</v>
      </c>
      <c r="I1114" s="87">
        <f>+IF(ISNUMBER(DATA!AH767),DATA!AH767,"n/a")</f>
        <v>1.7053952329550499</v>
      </c>
      <c r="J1114" s="77">
        <f>+IF(ISNUMBER(DATA!AI767),DATA!AI767,"n/a")</f>
        <v>1.07692263302549E-2</v>
      </c>
      <c r="K1114" s="87">
        <f>+IF(ISNUMBER(DATA!AR767),DATA!AR767,"n/a")</f>
        <v>1.6774273511778599</v>
      </c>
      <c r="L1114" s="77">
        <f>+IF(ISNUMBER(DATA!AS767),DATA!AS767,"n/a")</f>
        <v>-0.120783134737058</v>
      </c>
      <c r="R1114" s="66"/>
      <c r="S1114" s="66"/>
      <c r="T1114" s="66"/>
      <c r="U1114" s="66"/>
      <c r="V1114" s="66"/>
      <c r="W1114" s="66"/>
      <c r="X1114" s="66"/>
      <c r="Y1114" s="66"/>
    </row>
    <row r="1115" spans="1:25" x14ac:dyDescent="0.2">
      <c r="A1115" s="75" t="s">
        <v>19</v>
      </c>
      <c r="B1115" s="66" t="s">
        <v>27</v>
      </c>
      <c r="C1115" s="66" t="s">
        <v>26</v>
      </c>
      <c r="D1115" s="66" t="s">
        <v>308</v>
      </c>
      <c r="E1115" s="87">
        <f>+IF(ISNUMBER(DATA!N768),DATA!N768,"n/a")</f>
        <v>2.5419356785261602</v>
      </c>
      <c r="F1115" s="77">
        <f>+IF(ISNUMBER(DATA!O768),DATA!O768,"n/a")</f>
        <v>-3.635735346795E-3</v>
      </c>
      <c r="G1115" s="87">
        <f>+IF(ISNUMBER(DATA!X768),DATA!X768,"n/a")</f>
        <v>2.5356037116046801</v>
      </c>
      <c r="H1115" s="77">
        <f>+IF(ISNUMBER(DATA!Y768),DATA!Y768,"n/a")</f>
        <v>-4.2557650195613098E-2</v>
      </c>
      <c r="I1115" s="87">
        <f>+IF(ISNUMBER(DATA!AH768),DATA!AH768,"n/a")</f>
        <v>2.5266185436155002</v>
      </c>
      <c r="J1115" s="77">
        <f>+IF(ISNUMBER(DATA!AI768),DATA!AI768,"n/a")</f>
        <v>-4.1043249384002098E-2</v>
      </c>
      <c r="K1115" s="87">
        <f>+IF(ISNUMBER(DATA!AR768),DATA!AR768,"n/a")</f>
        <v>2.5701731493648601</v>
      </c>
      <c r="L1115" s="77">
        <f>+IF(ISNUMBER(DATA!AS768),DATA!AS768,"n/a")</f>
        <v>-1.3517015235471301E-2</v>
      </c>
      <c r="R1115" s="66"/>
      <c r="S1115" s="66"/>
      <c r="T1115" s="66"/>
      <c r="U1115" s="66"/>
      <c r="V1115" s="66"/>
      <c r="W1115" s="66"/>
      <c r="X1115" s="66"/>
      <c r="Y1115" s="66"/>
    </row>
    <row r="1116" spans="1:25" x14ac:dyDescent="0.2">
      <c r="A1116" s="75" t="s">
        <v>19</v>
      </c>
      <c r="B1116" s="66" t="s">
        <v>27</v>
      </c>
      <c r="C1116" s="66" t="s">
        <v>26</v>
      </c>
      <c r="D1116" s="66" t="s">
        <v>309</v>
      </c>
      <c r="E1116" s="87">
        <f>+IF(ISNUMBER(DATA!N769),DATA!N769,"n/a")</f>
        <v>2.4234064239995199</v>
      </c>
      <c r="F1116" s="77">
        <f>+IF(ISNUMBER(DATA!O769),DATA!O769,"n/a")</f>
        <v>-2.2047491935364101E-2</v>
      </c>
      <c r="G1116" s="87">
        <f>+IF(ISNUMBER(DATA!X769),DATA!X769,"n/a")</f>
        <v>2.4160007879068401</v>
      </c>
      <c r="H1116" s="77">
        <f>+IF(ISNUMBER(DATA!Y769),DATA!Y769,"n/a")</f>
        <v>-1.2783681371016001E-2</v>
      </c>
      <c r="I1116" s="87">
        <f>+IF(ISNUMBER(DATA!AH769),DATA!AH769,"n/a")</f>
        <v>2.4053033867924798</v>
      </c>
      <c r="J1116" s="77">
        <f>+IF(ISNUMBER(DATA!AI769),DATA!AI769,"n/a")</f>
        <v>-5.4098238630243597E-3</v>
      </c>
      <c r="K1116" s="87">
        <f>+IF(ISNUMBER(DATA!AR769),DATA!AR769,"n/a")</f>
        <v>2.4336467624487201</v>
      </c>
      <c r="L1116" s="77">
        <f>+IF(ISNUMBER(DATA!AS769),DATA!AS769,"n/a")</f>
        <v>2.67369301727346E-3</v>
      </c>
      <c r="R1116" s="66"/>
      <c r="S1116" s="66"/>
      <c r="T1116" s="66"/>
      <c r="U1116" s="66"/>
      <c r="V1116" s="66"/>
      <c r="W1116" s="66"/>
      <c r="X1116" s="66"/>
      <c r="Y1116" s="66"/>
    </row>
    <row r="1117" spans="1:25" x14ac:dyDescent="0.2">
      <c r="A1117" s="75" t="s">
        <v>19</v>
      </c>
      <c r="B1117" s="66" t="s">
        <v>27</v>
      </c>
      <c r="C1117" s="66" t="s">
        <v>26</v>
      </c>
      <c r="D1117" s="66" t="s">
        <v>310</v>
      </c>
      <c r="E1117" s="87">
        <f>+IF(ISNUMBER(DATA!N770),DATA!N770,"n/a")</f>
        <v>2.8228122799614899</v>
      </c>
      <c r="F1117" s="77">
        <f>+IF(ISNUMBER(DATA!O770),DATA!O770,"n/a")</f>
        <v>-2.8307285606562899E-2</v>
      </c>
      <c r="G1117" s="87">
        <f>+IF(ISNUMBER(DATA!X770),DATA!X770,"n/a")</f>
        <v>2.7891557419723698</v>
      </c>
      <c r="H1117" s="77">
        <f>+IF(ISNUMBER(DATA!Y770),DATA!Y770,"n/a")</f>
        <v>-4.5539310950181801E-2</v>
      </c>
      <c r="I1117" s="87">
        <f>+IF(ISNUMBER(DATA!AH770),DATA!AH770,"n/a")</f>
        <v>2.7752483262450598</v>
      </c>
      <c r="J1117" s="77">
        <f>+IF(ISNUMBER(DATA!AI770),DATA!AI770,"n/a")</f>
        <v>-4.8173054800456999E-2</v>
      </c>
      <c r="K1117" s="87">
        <f>+IF(ISNUMBER(DATA!AR770),DATA!AR770,"n/a")</f>
        <v>2.84648854037659</v>
      </c>
      <c r="L1117" s="77">
        <f>+IF(ISNUMBER(DATA!AS770),DATA!AS770,"n/a")</f>
        <v>-1.2354131912802499E-2</v>
      </c>
      <c r="R1117" s="66"/>
      <c r="S1117" s="66"/>
      <c r="T1117" s="66"/>
      <c r="U1117" s="66"/>
      <c r="V1117" s="66"/>
      <c r="W1117" s="66"/>
      <c r="X1117" s="66"/>
      <c r="Y1117" s="66"/>
    </row>
    <row r="1118" spans="1:25" x14ac:dyDescent="0.2">
      <c r="A1118" s="75" t="s">
        <v>19</v>
      </c>
      <c r="B1118" s="66" t="s">
        <v>27</v>
      </c>
      <c r="C1118" s="66" t="s">
        <v>26</v>
      </c>
      <c r="D1118" s="66" t="s">
        <v>311</v>
      </c>
      <c r="E1118" s="87">
        <f>+IF(ISNUMBER(DATA!N771),DATA!N771,"n/a")</f>
        <v>2.7415687842551</v>
      </c>
      <c r="F1118" s="77">
        <f>+IF(ISNUMBER(DATA!O771),DATA!O771,"n/a")</f>
        <v>2.6096103142669799E-2</v>
      </c>
      <c r="G1118" s="87">
        <f>+IF(ISNUMBER(DATA!X771),DATA!X771,"n/a")</f>
        <v>2.7560412548334901</v>
      </c>
      <c r="H1118" s="77">
        <f>+IF(ISNUMBER(DATA!Y771),DATA!Y771,"n/a")</f>
        <v>4.7590502044170702E-2</v>
      </c>
      <c r="I1118" s="87">
        <f>+IF(ISNUMBER(DATA!AH771),DATA!AH771,"n/a")</f>
        <v>2.7000532744673902</v>
      </c>
      <c r="J1118" s="77">
        <f>+IF(ISNUMBER(DATA!AI771),DATA!AI771,"n/a")</f>
        <v>4.6190419163039502E-2</v>
      </c>
      <c r="K1118" s="87">
        <f>+IF(ISNUMBER(DATA!AR771),DATA!AR771,"n/a")</f>
        <v>2.6959735784854799</v>
      </c>
      <c r="L1118" s="77">
        <f>+IF(ISNUMBER(DATA!AS771),DATA!AS771,"n/a")</f>
        <v>5.8250148310683099E-2</v>
      </c>
      <c r="R1118" s="66"/>
      <c r="S1118" s="66"/>
      <c r="T1118" s="66"/>
      <c r="U1118" s="66"/>
      <c r="V1118" s="66"/>
      <c r="W1118" s="66"/>
      <c r="X1118" s="66"/>
      <c r="Y1118" s="66"/>
    </row>
    <row r="1119" spans="1:25" x14ac:dyDescent="0.2">
      <c r="A1119" s="75" t="s">
        <v>19</v>
      </c>
      <c r="B1119" s="66" t="s">
        <v>27</v>
      </c>
      <c r="C1119" s="66" t="s">
        <v>26</v>
      </c>
      <c r="D1119" s="66" t="s">
        <v>312</v>
      </c>
      <c r="E1119" s="87">
        <f>+IF(ISNUMBER(DATA!N772),DATA!N772,"n/a")</f>
        <v>2.5507795151960702</v>
      </c>
      <c r="F1119" s="77">
        <f>+IF(ISNUMBER(DATA!O772),DATA!O772,"n/a")</f>
        <v>-1.6246144246979899E-2</v>
      </c>
      <c r="G1119" s="87">
        <f>+IF(ISNUMBER(DATA!X772),DATA!X772,"n/a")</f>
        <v>2.5131663936982598</v>
      </c>
      <c r="H1119" s="77">
        <f>+IF(ISNUMBER(DATA!Y772),DATA!Y772,"n/a")</f>
        <v>-4.0641691670657502E-2</v>
      </c>
      <c r="I1119" s="87">
        <f>+IF(ISNUMBER(DATA!AH772),DATA!AH772,"n/a")</f>
        <v>2.4919762394939902</v>
      </c>
      <c r="J1119" s="77">
        <f>+IF(ISNUMBER(DATA!AI772),DATA!AI772,"n/a")</f>
        <v>-3.5560540661343502E-2</v>
      </c>
      <c r="K1119" s="87">
        <f>+IF(ISNUMBER(DATA!AR772),DATA!AR772,"n/a")</f>
        <v>2.5394273703399599</v>
      </c>
      <c r="L1119" s="77">
        <f>+IF(ISNUMBER(DATA!AS772),DATA!AS772,"n/a")</f>
        <v>-1.45718508827573E-2</v>
      </c>
      <c r="R1119" s="66"/>
      <c r="S1119" s="66"/>
      <c r="T1119" s="66"/>
      <c r="U1119" s="66"/>
      <c r="V1119" s="66"/>
      <c r="W1119" s="66"/>
      <c r="X1119" s="66"/>
      <c r="Y1119" s="66"/>
    </row>
    <row r="1120" spans="1:25" x14ac:dyDescent="0.2">
      <c r="A1120" s="75" t="s">
        <v>19</v>
      </c>
      <c r="B1120" s="66" t="s">
        <v>27</v>
      </c>
      <c r="C1120" s="66" t="s">
        <v>26</v>
      </c>
      <c r="D1120" s="66" t="s">
        <v>313</v>
      </c>
      <c r="E1120" s="87">
        <f>+IF(ISNUMBER(DATA!N773),DATA!N773,"n/a")</f>
        <v>2.5254549185683701</v>
      </c>
      <c r="F1120" s="77">
        <f>+IF(ISNUMBER(DATA!O773),DATA!O773,"n/a")</f>
        <v>1.5558165717231299E-2</v>
      </c>
      <c r="G1120" s="87">
        <f>+IF(ISNUMBER(DATA!X773),DATA!X773,"n/a")</f>
        <v>2.5613519157214002</v>
      </c>
      <c r="H1120" s="77">
        <f>+IF(ISNUMBER(DATA!Y773),DATA!Y773,"n/a")</f>
        <v>1.70569515617713E-2</v>
      </c>
      <c r="I1120" s="87">
        <f>+IF(ISNUMBER(DATA!AH773),DATA!AH773,"n/a")</f>
        <v>2.4825072237719699</v>
      </c>
      <c r="J1120" s="77">
        <f>+IF(ISNUMBER(DATA!AI773),DATA!AI773,"n/a")</f>
        <v>-6.8800270572212403E-3</v>
      </c>
      <c r="K1120" s="87">
        <f>+IF(ISNUMBER(DATA!AR773),DATA!AR773,"n/a")</f>
        <v>2.4307977363161002</v>
      </c>
      <c r="L1120" s="77">
        <f>+IF(ISNUMBER(DATA!AS773),DATA!AS773,"n/a")</f>
        <v>-4.1910176842320998E-2</v>
      </c>
      <c r="R1120" s="66"/>
      <c r="S1120" s="66"/>
      <c r="T1120" s="66"/>
      <c r="U1120" s="66"/>
      <c r="V1120" s="66"/>
      <c r="W1120" s="66"/>
      <c r="X1120" s="66"/>
      <c r="Y1120" s="66"/>
    </row>
    <row r="1121" spans="1:25" x14ac:dyDescent="0.2">
      <c r="A1121" s="75" t="s">
        <v>19</v>
      </c>
      <c r="B1121" s="66" t="s">
        <v>27</v>
      </c>
      <c r="C1121" s="66" t="s">
        <v>26</v>
      </c>
      <c r="D1121" s="66" t="s">
        <v>314</v>
      </c>
      <c r="E1121" s="87">
        <f>+IF(ISNUMBER(DATA!N774),DATA!N774,"n/a")</f>
        <v>2.9358315568156002</v>
      </c>
      <c r="F1121" s="77">
        <f>+IF(ISNUMBER(DATA!O774),DATA!O774,"n/a")</f>
        <v>-3.9617966061869701E-2</v>
      </c>
      <c r="G1121" s="87">
        <f>+IF(ISNUMBER(DATA!X774),DATA!X774,"n/a")</f>
        <v>3.0271635026581198</v>
      </c>
      <c r="H1121" s="77">
        <f>+IF(ISNUMBER(DATA!Y774),DATA!Y774,"n/a")</f>
        <v>1.4742688692043201E-2</v>
      </c>
      <c r="I1121" s="87">
        <f>+IF(ISNUMBER(DATA!AH774),DATA!AH774,"n/a")</f>
        <v>2.9484903684571502</v>
      </c>
      <c r="J1121" s="77">
        <f>+IF(ISNUMBER(DATA!AI774),DATA!AI774,"n/a")</f>
        <v>2.7327517666993401E-2</v>
      </c>
      <c r="K1121" s="87">
        <f>+IF(ISNUMBER(DATA!AR774),DATA!AR774,"n/a")</f>
        <v>2.9824945904179798</v>
      </c>
      <c r="L1121" s="77">
        <f>+IF(ISNUMBER(DATA!AS774),DATA!AS774,"n/a")</f>
        <v>5.29474545469234E-2</v>
      </c>
      <c r="R1121" s="66"/>
      <c r="S1121" s="66"/>
      <c r="T1121" s="66"/>
      <c r="U1121" s="66"/>
      <c r="V1121" s="66"/>
      <c r="W1121" s="66"/>
      <c r="X1121" s="66"/>
      <c r="Y1121" s="66"/>
    </row>
    <row r="1122" spans="1:25" x14ac:dyDescent="0.2">
      <c r="A1122" s="75" t="s">
        <v>19</v>
      </c>
      <c r="B1122" s="66" t="s">
        <v>27</v>
      </c>
      <c r="C1122" s="66" t="s">
        <v>26</v>
      </c>
      <c r="D1122" s="66" t="s">
        <v>315</v>
      </c>
      <c r="E1122" s="87">
        <f>+IF(ISNUMBER(DATA!N775),DATA!N775,"n/a")</f>
        <v>2.0412719490158602</v>
      </c>
      <c r="F1122" s="77">
        <f>+IF(ISNUMBER(DATA!O775),DATA!O775,"n/a")</f>
        <v>7.5909818701947102E-2</v>
      </c>
      <c r="G1122" s="87">
        <f>+IF(ISNUMBER(DATA!X775),DATA!X775,"n/a")</f>
        <v>2.0533927540466999</v>
      </c>
      <c r="H1122" s="77">
        <f>+IF(ISNUMBER(DATA!Y775),DATA!Y775,"n/a")</f>
        <v>5.2670263962663E-2</v>
      </c>
      <c r="I1122" s="87">
        <f>+IF(ISNUMBER(DATA!AH775),DATA!AH775,"n/a")</f>
        <v>1.98365424532908</v>
      </c>
      <c r="J1122" s="77">
        <f>+IF(ISNUMBER(DATA!AI775),DATA!AI775,"n/a")</f>
        <v>2.33368416652515E-2</v>
      </c>
      <c r="K1122" s="87">
        <f>+IF(ISNUMBER(DATA!AR775),DATA!AR775,"n/a")</f>
        <v>1.93893132943429</v>
      </c>
      <c r="L1122" s="77">
        <f>+IF(ISNUMBER(DATA!AS775),DATA!AS775,"n/a")</f>
        <v>-3.0505653444513298E-2</v>
      </c>
      <c r="R1122" s="66"/>
      <c r="S1122" s="66"/>
      <c r="T1122" s="66"/>
      <c r="U1122" s="66"/>
      <c r="V1122" s="66"/>
      <c r="W1122" s="66"/>
      <c r="X1122" s="66"/>
      <c r="Y1122" s="66"/>
    </row>
    <row r="1123" spans="1:25" x14ac:dyDescent="0.2">
      <c r="A1123" s="75" t="s">
        <v>19</v>
      </c>
      <c r="B1123" s="66" t="s">
        <v>27</v>
      </c>
      <c r="C1123" s="66" t="s">
        <v>26</v>
      </c>
      <c r="D1123" s="66" t="s">
        <v>316</v>
      </c>
      <c r="E1123" s="87">
        <f>+IF(ISNUMBER(DATA!N776),DATA!N776,"n/a")</f>
        <v>2.35486472371616</v>
      </c>
      <c r="F1123" s="77">
        <f>+IF(ISNUMBER(DATA!O776),DATA!O776,"n/a")</f>
        <v>-4.5367401282725203E-3</v>
      </c>
      <c r="G1123" s="87">
        <f>+IF(ISNUMBER(DATA!X776),DATA!X776,"n/a")</f>
        <v>2.3520941327614402</v>
      </c>
      <c r="H1123" s="77">
        <f>+IF(ISNUMBER(DATA!Y776),DATA!Y776,"n/a")</f>
        <v>-1.5029317154470799E-2</v>
      </c>
      <c r="I1123" s="87">
        <f>+IF(ISNUMBER(DATA!AH776),DATA!AH776,"n/a")</f>
        <v>2.3458359543190301</v>
      </c>
      <c r="J1123" s="77">
        <f>+IF(ISNUMBER(DATA!AI776),DATA!AI776,"n/a")</f>
        <v>-2.2377329646571902E-3</v>
      </c>
      <c r="K1123" s="87">
        <f>+IF(ISNUMBER(DATA!AR776),DATA!AR776,"n/a")</f>
        <v>2.3542715222714898</v>
      </c>
      <c r="L1123" s="77">
        <f>+IF(ISNUMBER(DATA!AS776),DATA!AS776,"n/a")</f>
        <v>6.3392460583072199E-3</v>
      </c>
      <c r="R1123" s="66"/>
      <c r="S1123" s="66"/>
      <c r="T1123" s="66"/>
      <c r="U1123" s="66"/>
      <c r="V1123" s="66"/>
      <c r="W1123" s="66"/>
      <c r="X1123" s="66"/>
      <c r="Y1123" s="66"/>
    </row>
    <row r="1124" spans="1:25" x14ac:dyDescent="0.2">
      <c r="A1124" s="75" t="s">
        <v>19</v>
      </c>
      <c r="B1124" s="66" t="s">
        <v>27</v>
      </c>
      <c r="C1124" s="66" t="s">
        <v>26</v>
      </c>
      <c r="D1124" s="66" t="s">
        <v>317</v>
      </c>
      <c r="E1124" s="87">
        <f>+IF(ISNUMBER(DATA!N777),DATA!N777,"n/a")</f>
        <v>2.8476990370021098</v>
      </c>
      <c r="F1124" s="77">
        <f>+IF(ISNUMBER(DATA!O777),DATA!O777,"n/a")</f>
        <v>-5.8843113683432001E-2</v>
      </c>
      <c r="G1124" s="87">
        <f>+IF(ISNUMBER(DATA!X777),DATA!X777,"n/a")</f>
        <v>2.8652060123656802</v>
      </c>
      <c r="H1124" s="77">
        <f>+IF(ISNUMBER(DATA!Y777),DATA!Y777,"n/a")</f>
        <v>-1.9110849907131001E-2</v>
      </c>
      <c r="I1124" s="87">
        <f>+IF(ISNUMBER(DATA!AH777),DATA!AH777,"n/a")</f>
        <v>2.8565803278100401</v>
      </c>
      <c r="J1124" s="77">
        <f>+IF(ISNUMBER(DATA!AI777),DATA!AI777,"n/a")</f>
        <v>-2.23078642337344E-2</v>
      </c>
      <c r="K1124" s="87">
        <f>+IF(ISNUMBER(DATA!AR777),DATA!AR777,"n/a")</f>
        <v>2.8584099267794998</v>
      </c>
      <c r="L1124" s="77">
        <f>+IF(ISNUMBER(DATA!AS777),DATA!AS777,"n/a")</f>
        <v>2.3164401316705901E-3</v>
      </c>
      <c r="R1124" s="66"/>
      <c r="S1124" s="66"/>
      <c r="T1124" s="66"/>
      <c r="U1124" s="66"/>
      <c r="V1124" s="66"/>
      <c r="W1124" s="66"/>
      <c r="X1124" s="66"/>
      <c r="Y1124" s="66"/>
    </row>
    <row r="1125" spans="1:25" x14ac:dyDescent="0.2">
      <c r="A1125" s="75" t="s">
        <v>19</v>
      </c>
      <c r="B1125" s="66" t="s">
        <v>27</v>
      </c>
      <c r="C1125" s="66" t="s">
        <v>26</v>
      </c>
      <c r="D1125" s="66" t="s">
        <v>318</v>
      </c>
      <c r="E1125" s="87">
        <f>+IF(ISNUMBER(DATA!N778),DATA!N778,"n/a")</f>
        <v>2.2449778076098799</v>
      </c>
      <c r="F1125" s="77">
        <f>+IF(ISNUMBER(DATA!O778),DATA!O778,"n/a")</f>
        <v>1.9213595457486299E-2</v>
      </c>
      <c r="G1125" s="87">
        <f>+IF(ISNUMBER(DATA!X778),DATA!X778,"n/a")</f>
        <v>2.2395515241308801</v>
      </c>
      <c r="H1125" s="77">
        <f>+IF(ISNUMBER(DATA!Y778),DATA!Y778,"n/a")</f>
        <v>2.6287043404139902E-2</v>
      </c>
      <c r="I1125" s="87">
        <f>+IF(ISNUMBER(DATA!AH778),DATA!AH778,"n/a")</f>
        <v>2.2255226700496298</v>
      </c>
      <c r="J1125" s="77">
        <f>+IF(ISNUMBER(DATA!AI778),DATA!AI778,"n/a")</f>
        <v>3.9450191638468399E-2</v>
      </c>
      <c r="K1125" s="87">
        <f>+IF(ISNUMBER(DATA!AR778),DATA!AR778,"n/a")</f>
        <v>2.2222460893742002</v>
      </c>
      <c r="L1125" s="77">
        <f>+IF(ISNUMBER(DATA!AS778),DATA!AS778,"n/a")</f>
        <v>3.9916203288198497E-2</v>
      </c>
      <c r="R1125" s="66"/>
      <c r="S1125" s="66"/>
      <c r="T1125" s="66"/>
      <c r="U1125" s="66"/>
      <c r="V1125" s="66"/>
      <c r="W1125" s="66"/>
      <c r="X1125" s="66"/>
      <c r="Y1125" s="66"/>
    </row>
    <row r="1126" spans="1:25" x14ac:dyDescent="0.2">
      <c r="A1126" s="75" t="s">
        <v>19</v>
      </c>
      <c r="B1126" s="66" t="s">
        <v>27</v>
      </c>
      <c r="C1126" s="66" t="s">
        <v>26</v>
      </c>
      <c r="D1126" s="66" t="s">
        <v>344</v>
      </c>
      <c r="E1126" s="87">
        <f>+IF(ISNUMBER(DATA!N779),DATA!N779,"n/a")</f>
        <v>2.4990067879172702</v>
      </c>
      <c r="F1126" s="77">
        <f>+IF(ISNUMBER(DATA!O779),DATA!O779,"n/a")</f>
        <v>2.4950360112495E-3</v>
      </c>
      <c r="G1126" s="87">
        <f>+IF(ISNUMBER(DATA!X779),DATA!X779,"n/a")</f>
        <v>2.5645948089287498</v>
      </c>
      <c r="H1126" s="77">
        <f>+IF(ISNUMBER(DATA!Y779),DATA!Y779,"n/a")</f>
        <v>4.72232381594744E-2</v>
      </c>
      <c r="I1126" s="87">
        <f>+IF(ISNUMBER(DATA!AH779),DATA!AH779,"n/a")</f>
        <v>2.5277278121260598</v>
      </c>
      <c r="J1126" s="77">
        <f>+IF(ISNUMBER(DATA!AI779),DATA!AI779,"n/a")</f>
        <v>4.5063358742009001E-2</v>
      </c>
      <c r="K1126" s="87">
        <f>+IF(ISNUMBER(DATA!AR779),DATA!AR779,"n/a")</f>
        <v>2.5241288979534202</v>
      </c>
      <c r="L1126" s="77">
        <f>+IF(ISNUMBER(DATA!AS779),DATA!AS779,"n/a")</f>
        <v>6.52193433824413E-2</v>
      </c>
      <c r="R1126" s="66"/>
      <c r="S1126" s="66"/>
      <c r="T1126" s="66"/>
      <c r="U1126" s="66"/>
      <c r="V1126" s="66"/>
      <c r="W1126" s="66"/>
      <c r="X1126" s="66"/>
      <c r="Y1126" s="66"/>
    </row>
    <row r="1127" spans="1:25" x14ac:dyDescent="0.2">
      <c r="A1127" s="75" t="s">
        <v>19</v>
      </c>
      <c r="B1127" s="66" t="s">
        <v>27</v>
      </c>
      <c r="C1127" s="66" t="s">
        <v>26</v>
      </c>
      <c r="D1127" s="66" t="s">
        <v>345</v>
      </c>
      <c r="E1127" s="87">
        <f>+IF(ISNUMBER(DATA!N780),DATA!N780,"n/a")</f>
        <v>2.6404014926279098</v>
      </c>
      <c r="F1127" s="77">
        <f>+IF(ISNUMBER(DATA!O780),DATA!O780,"n/a")</f>
        <v>-1.9615047762333599E-2</v>
      </c>
      <c r="G1127" s="87">
        <f>+IF(ISNUMBER(DATA!X780),DATA!X780,"n/a")</f>
        <v>2.7023140089835902</v>
      </c>
      <c r="H1127" s="77">
        <f>+IF(ISNUMBER(DATA!Y780),DATA!Y780,"n/a")</f>
        <v>-8.13259609048665E-3</v>
      </c>
      <c r="I1127" s="87">
        <f>+IF(ISNUMBER(DATA!AH780),DATA!AH780,"n/a")</f>
        <v>2.6895951550180301</v>
      </c>
      <c r="J1127" s="77">
        <f>+IF(ISNUMBER(DATA!AI780),DATA!AI780,"n/a")</f>
        <v>2.6693048444139202E-2</v>
      </c>
      <c r="K1127" s="87">
        <f>+IF(ISNUMBER(DATA!AR780),DATA!AR780,"n/a")</f>
        <v>2.67809486610015</v>
      </c>
      <c r="L1127" s="77">
        <f>+IF(ISNUMBER(DATA!AS780),DATA!AS780,"n/a")</f>
        <v>6.6194066900633897E-2</v>
      </c>
      <c r="R1127" s="66"/>
      <c r="S1127" s="66"/>
      <c r="T1127" s="66"/>
      <c r="U1127" s="66"/>
      <c r="V1127" s="66"/>
      <c r="W1127" s="66"/>
      <c r="X1127" s="66"/>
      <c r="Y1127" s="66"/>
    </row>
    <row r="1128" spans="1:25" x14ac:dyDescent="0.2">
      <c r="A1128" s="75"/>
      <c r="E1128" s="87"/>
      <c r="F1128" s="77"/>
      <c r="G1128" s="87"/>
      <c r="H1128" s="77"/>
      <c r="I1128" s="87"/>
      <c r="J1128" s="77"/>
      <c r="K1128" s="87"/>
      <c r="L1128" s="77"/>
      <c r="R1128" s="66"/>
      <c r="S1128" s="66"/>
      <c r="T1128" s="66"/>
      <c r="U1128" s="66"/>
      <c r="V1128" s="66"/>
      <c r="W1128" s="66"/>
      <c r="X1128" s="66"/>
      <c r="Y1128" s="66"/>
    </row>
    <row r="1129" spans="1:25" x14ac:dyDescent="0.2">
      <c r="A1129" s="75" t="s">
        <v>19</v>
      </c>
      <c r="B1129" s="66" t="s">
        <v>28</v>
      </c>
      <c r="C1129" s="66" t="s">
        <v>0</v>
      </c>
      <c r="D1129" s="66" t="s">
        <v>271</v>
      </c>
      <c r="E1129" s="76">
        <f>+IF(ISNUMBER(DATA!F790),DATA!F790,"n/a")</f>
        <v>48867.53</v>
      </c>
      <c r="F1129" s="77">
        <f>+IF(ISNUMBER(DATA!G790),DATA!G790,"n/a")</f>
        <v>-0.17180373722327899</v>
      </c>
      <c r="G1129" s="76">
        <f>+IF(ISNUMBER(DATA!P790),DATA!P790,"n/a")</f>
        <v>141747.10999999999</v>
      </c>
      <c r="H1129" s="77">
        <f>+IF(ISNUMBER(DATA!Q790),DATA!Q790,"n/a")</f>
        <v>-0.122416128357817</v>
      </c>
      <c r="I1129" s="76">
        <f>+IF(ISNUMBER(DATA!Z790),DATA!Z790,"n/a")</f>
        <v>309220.68</v>
      </c>
      <c r="J1129" s="77">
        <f>+IF(ISNUMBER(DATA!AA790),DATA!AA790,"n/a")</f>
        <v>-7.4154736901325902E-2</v>
      </c>
      <c r="K1129" s="76">
        <f>+IF(ISNUMBER(DATA!AJ790),DATA!AJ790,"n/a")</f>
        <v>683927.18</v>
      </c>
      <c r="L1129" s="77">
        <f>+IF(ISNUMBER(DATA!AK790),DATA!AK790,"n/a")</f>
        <v>-0.107428304016344</v>
      </c>
      <c r="R1129" s="66"/>
      <c r="S1129" s="66"/>
      <c r="T1129" s="66"/>
      <c r="U1129" s="66"/>
      <c r="V1129" s="66"/>
      <c r="W1129" s="66"/>
      <c r="X1129" s="66"/>
      <c r="Y1129" s="66"/>
    </row>
    <row r="1130" spans="1:25" x14ac:dyDescent="0.2">
      <c r="A1130" s="75" t="s">
        <v>19</v>
      </c>
      <c r="B1130" s="66" t="s">
        <v>28</v>
      </c>
      <c r="C1130" s="66" t="s">
        <v>0</v>
      </c>
      <c r="D1130" s="66" t="s">
        <v>272</v>
      </c>
      <c r="E1130" s="76">
        <f>+IF(ISNUMBER(DATA!F791),DATA!F791,"n/a")</f>
        <v>198832.89</v>
      </c>
      <c r="F1130" s="77">
        <f>+IF(ISNUMBER(DATA!G791),DATA!G791,"n/a")</f>
        <v>0.20884630632995699</v>
      </c>
      <c r="G1130" s="76">
        <f>+IF(ISNUMBER(DATA!P791),DATA!P791,"n/a")</f>
        <v>549095.44999999995</v>
      </c>
      <c r="H1130" s="77">
        <f>+IF(ISNUMBER(DATA!Q791),DATA!Q791,"n/a")</f>
        <v>0.20025404677059999</v>
      </c>
      <c r="I1130" s="76">
        <f>+IF(ISNUMBER(DATA!Z791),DATA!Z791,"n/a")</f>
        <v>1123704</v>
      </c>
      <c r="J1130" s="77">
        <f>+IF(ISNUMBER(DATA!AA791),DATA!AA791,"n/a")</f>
        <v>0.46834733580973598</v>
      </c>
      <c r="K1130" s="76">
        <f>+IF(ISNUMBER(DATA!AJ791),DATA!AJ791,"n/a")</f>
        <v>2277099.7200000002</v>
      </c>
      <c r="L1130" s="77">
        <f>+IF(ISNUMBER(DATA!AK791),DATA!AK791,"n/a")</f>
        <v>0.78624297322238601</v>
      </c>
      <c r="R1130" s="66"/>
      <c r="S1130" s="66"/>
      <c r="T1130" s="66"/>
      <c r="U1130" s="66"/>
      <c r="V1130" s="66"/>
      <c r="W1130" s="66"/>
      <c r="X1130" s="66"/>
      <c r="Y1130" s="66"/>
    </row>
    <row r="1131" spans="1:25" x14ac:dyDescent="0.2">
      <c r="A1131" s="75" t="s">
        <v>19</v>
      </c>
      <c r="B1131" s="66" t="s">
        <v>28</v>
      </c>
      <c r="C1131" s="66" t="s">
        <v>0</v>
      </c>
      <c r="D1131" s="66" t="s">
        <v>273</v>
      </c>
      <c r="E1131" s="76">
        <f>+IF(ISNUMBER(DATA!F792),DATA!F792,"n/a")</f>
        <v>229293.58</v>
      </c>
      <c r="F1131" s="77">
        <f>+IF(ISNUMBER(DATA!G792),DATA!G792,"n/a")</f>
        <v>0.32381694187876803</v>
      </c>
      <c r="G1131" s="76">
        <f>+IF(ISNUMBER(DATA!P792),DATA!P792,"n/a")</f>
        <v>669845.87</v>
      </c>
      <c r="H1131" s="77">
        <f>+IF(ISNUMBER(DATA!Q792),DATA!Q792,"n/a")</f>
        <v>0.42994583122163199</v>
      </c>
      <c r="I1131" s="76">
        <f>+IF(ISNUMBER(DATA!Z792),DATA!Z792,"n/a")</f>
        <v>1313754.3400000001</v>
      </c>
      <c r="J1131" s="77">
        <f>+IF(ISNUMBER(DATA!AA792),DATA!AA792,"n/a")</f>
        <v>0.33109043520631798</v>
      </c>
      <c r="K1131" s="76">
        <f>+IF(ISNUMBER(DATA!AJ792),DATA!AJ792,"n/a")</f>
        <v>2562980.77</v>
      </c>
      <c r="L1131" s="77">
        <f>+IF(ISNUMBER(DATA!AK792),DATA!AK792,"n/a")</f>
        <v>0.22153189503760501</v>
      </c>
      <c r="R1131" s="66"/>
      <c r="S1131" s="66"/>
      <c r="T1131" s="66"/>
      <c r="U1131" s="66"/>
      <c r="V1131" s="66"/>
      <c r="W1131" s="66"/>
      <c r="X1131" s="66"/>
      <c r="Y1131" s="66"/>
    </row>
    <row r="1132" spans="1:25" x14ac:dyDescent="0.2">
      <c r="A1132" s="75" t="s">
        <v>19</v>
      </c>
      <c r="B1132" s="66" t="s">
        <v>28</v>
      </c>
      <c r="C1132" s="66" t="s">
        <v>0</v>
      </c>
      <c r="D1132" s="66" t="s">
        <v>274</v>
      </c>
      <c r="E1132" s="76">
        <f>+IF(ISNUMBER(DATA!F793),DATA!F793,"n/a")</f>
        <v>89458.39</v>
      </c>
      <c r="F1132" s="77">
        <f>+IF(ISNUMBER(DATA!G793),DATA!G793,"n/a")</f>
        <v>0.13567858270449501</v>
      </c>
      <c r="G1132" s="76">
        <f>+IF(ISNUMBER(DATA!P793),DATA!P793,"n/a")</f>
        <v>233853.74</v>
      </c>
      <c r="H1132" s="77">
        <f>+IF(ISNUMBER(DATA!Q793),DATA!Q793,"n/a")</f>
        <v>0.16089671917515999</v>
      </c>
      <c r="I1132" s="76">
        <f>+IF(ISNUMBER(DATA!Z793),DATA!Z793,"n/a")</f>
        <v>487356.45</v>
      </c>
      <c r="J1132" s="77">
        <f>+IF(ISNUMBER(DATA!AA793),DATA!AA793,"n/a")</f>
        <v>0.22143613474802301</v>
      </c>
      <c r="K1132" s="76">
        <f>+IF(ISNUMBER(DATA!AJ793),DATA!AJ793,"n/a")</f>
        <v>1037624.21</v>
      </c>
      <c r="L1132" s="77">
        <f>+IF(ISNUMBER(DATA!AK793),DATA!AK793,"n/a")</f>
        <v>0.30604593020736998</v>
      </c>
      <c r="R1132" s="66"/>
      <c r="S1132" s="66"/>
      <c r="T1132" s="66"/>
      <c r="U1132" s="66"/>
      <c r="V1132" s="66"/>
      <c r="W1132" s="66"/>
      <c r="X1132" s="66"/>
      <c r="Y1132" s="66"/>
    </row>
    <row r="1133" spans="1:25" x14ac:dyDescent="0.2">
      <c r="A1133" s="75" t="s">
        <v>19</v>
      </c>
      <c r="B1133" s="66" t="s">
        <v>28</v>
      </c>
      <c r="C1133" s="66" t="s">
        <v>0</v>
      </c>
      <c r="D1133" s="66" t="s">
        <v>275</v>
      </c>
      <c r="E1133" s="76">
        <f>+IF(ISNUMBER(DATA!F794),DATA!F794,"n/a")</f>
        <v>266501.28000000003</v>
      </c>
      <c r="F1133" s="77">
        <f>+IF(ISNUMBER(DATA!G794),DATA!G794,"n/a")</f>
        <v>0.87186989211127597</v>
      </c>
      <c r="G1133" s="76">
        <f>+IF(ISNUMBER(DATA!P794),DATA!P794,"n/a")</f>
        <v>810878.51</v>
      </c>
      <c r="H1133" s="77">
        <f>+IF(ISNUMBER(DATA!Q794),DATA!Q794,"n/a")</f>
        <v>0.89448371252203496</v>
      </c>
      <c r="I1133" s="76">
        <f>+IF(ISNUMBER(DATA!Z794),DATA!Z794,"n/a")</f>
        <v>1540206.07</v>
      </c>
      <c r="J1133" s="77">
        <f>+IF(ISNUMBER(DATA!AA794),DATA!AA794,"n/a")</f>
        <v>0.66578770628426098</v>
      </c>
      <c r="K1133" s="76">
        <f>+IF(ISNUMBER(DATA!AJ794),DATA!AJ794,"n/a")</f>
        <v>2780849.8</v>
      </c>
      <c r="L1133" s="77">
        <f>+IF(ISNUMBER(DATA!AK794),DATA!AK794,"n/a")</f>
        <v>0.37214445067016899</v>
      </c>
      <c r="R1133" s="66"/>
      <c r="S1133" s="66"/>
      <c r="T1133" s="66"/>
      <c r="U1133" s="66"/>
      <c r="V1133" s="66"/>
      <c r="W1133" s="66"/>
      <c r="X1133" s="66"/>
      <c r="Y1133" s="66"/>
    </row>
    <row r="1134" spans="1:25" x14ac:dyDescent="0.2">
      <c r="A1134" s="75" t="s">
        <v>19</v>
      </c>
      <c r="B1134" s="66" t="s">
        <v>28</v>
      </c>
      <c r="C1134" s="66" t="s">
        <v>0</v>
      </c>
      <c r="D1134" s="66" t="s">
        <v>276</v>
      </c>
      <c r="E1134" s="76">
        <f>+IF(ISNUMBER(DATA!F795),DATA!F795,"n/a")</f>
        <v>50705.56</v>
      </c>
      <c r="F1134" s="77">
        <f>+IF(ISNUMBER(DATA!G795),DATA!G795,"n/a")</f>
        <v>-0.112220995264472</v>
      </c>
      <c r="G1134" s="76">
        <f>+IF(ISNUMBER(DATA!P795),DATA!P795,"n/a")</f>
        <v>147923.91</v>
      </c>
      <c r="H1134" s="77">
        <f>+IF(ISNUMBER(DATA!Q795),DATA!Q795,"n/a")</f>
        <v>-4.3110262261200301E-2</v>
      </c>
      <c r="I1134" s="76">
        <f>+IF(ISNUMBER(DATA!Z795),DATA!Z795,"n/a")</f>
        <v>341933.05</v>
      </c>
      <c r="J1134" s="77">
        <f>+IF(ISNUMBER(DATA!AA795),DATA!AA795,"n/a")</f>
        <v>-0.109357327325857</v>
      </c>
      <c r="K1134" s="76">
        <f>+IF(ISNUMBER(DATA!AJ795),DATA!AJ795,"n/a")</f>
        <v>897348.43</v>
      </c>
      <c r="L1134" s="77">
        <f>+IF(ISNUMBER(DATA!AK795),DATA!AK795,"n/a")</f>
        <v>-1.41668324647566E-2</v>
      </c>
      <c r="R1134" s="66"/>
      <c r="S1134" s="66"/>
      <c r="T1134" s="66"/>
      <c r="U1134" s="66"/>
      <c r="V1134" s="66"/>
      <c r="W1134" s="66"/>
      <c r="X1134" s="66"/>
      <c r="Y1134" s="66"/>
    </row>
    <row r="1135" spans="1:25" x14ac:dyDescent="0.2">
      <c r="A1135" s="75" t="s">
        <v>19</v>
      </c>
      <c r="B1135" s="66" t="s">
        <v>28</v>
      </c>
      <c r="C1135" s="66" t="s">
        <v>0</v>
      </c>
      <c r="D1135" s="66" t="s">
        <v>277</v>
      </c>
      <c r="E1135" s="76">
        <f>+IF(ISNUMBER(DATA!F796),DATA!F796,"n/a")</f>
        <v>37780.75</v>
      </c>
      <c r="F1135" s="77">
        <f>+IF(ISNUMBER(DATA!G796),DATA!G796,"n/a")</f>
        <v>1.73616680988883E-3</v>
      </c>
      <c r="G1135" s="76">
        <f>+IF(ISNUMBER(DATA!P796),DATA!P796,"n/a")</f>
        <v>108688.57</v>
      </c>
      <c r="H1135" s="77">
        <f>+IF(ISNUMBER(DATA!Q796),DATA!Q796,"n/a")</f>
        <v>3.7719881070714903E-2</v>
      </c>
      <c r="I1135" s="76">
        <f>+IF(ISNUMBER(DATA!Z796),DATA!Z796,"n/a")</f>
        <v>206708.76</v>
      </c>
      <c r="J1135" s="77">
        <f>+IF(ISNUMBER(DATA!AA796),DATA!AA796,"n/a")</f>
        <v>-0.10238792472415199</v>
      </c>
      <c r="K1135" s="76">
        <f>+IF(ISNUMBER(DATA!AJ796),DATA!AJ796,"n/a")</f>
        <v>455364.9</v>
      </c>
      <c r="L1135" s="77">
        <f>+IF(ISNUMBER(DATA!AK796),DATA!AK796,"n/a")</f>
        <v>-0.106677868123484</v>
      </c>
      <c r="R1135" s="66"/>
      <c r="S1135" s="66"/>
      <c r="T1135" s="66"/>
      <c r="U1135" s="66"/>
      <c r="V1135" s="66"/>
      <c r="W1135" s="66"/>
      <c r="X1135" s="66"/>
      <c r="Y1135" s="66"/>
    </row>
    <row r="1136" spans="1:25" x14ac:dyDescent="0.2">
      <c r="A1136" s="75" t="s">
        <v>19</v>
      </c>
      <c r="B1136" s="66" t="s">
        <v>28</v>
      </c>
      <c r="C1136" s="66" t="s">
        <v>0</v>
      </c>
      <c r="D1136" s="66" t="s">
        <v>278</v>
      </c>
      <c r="E1136" s="76">
        <f>+IF(ISNUMBER(DATA!F797),DATA!F797,"n/a")</f>
        <v>169877.05</v>
      </c>
      <c r="F1136" s="77">
        <f>+IF(ISNUMBER(DATA!G797),DATA!G797,"n/a")</f>
        <v>0.16434196333067899</v>
      </c>
      <c r="G1136" s="76">
        <f>+IF(ISNUMBER(DATA!P797),DATA!P797,"n/a")</f>
        <v>467841.19</v>
      </c>
      <c r="H1136" s="77">
        <f>+IF(ISNUMBER(DATA!Q797),DATA!Q797,"n/a")</f>
        <v>5.6504534372058102E-2</v>
      </c>
      <c r="I1136" s="76">
        <f>+IF(ISNUMBER(DATA!Z797),DATA!Z797,"n/a")</f>
        <v>939129.21</v>
      </c>
      <c r="J1136" s="77">
        <f>+IF(ISNUMBER(DATA!AA797),DATA!AA797,"n/a")</f>
        <v>6.2514431491961703E-2</v>
      </c>
      <c r="K1136" s="76">
        <f>+IF(ISNUMBER(DATA!AJ797),DATA!AJ797,"n/a")</f>
        <v>1969835.89</v>
      </c>
      <c r="L1136" s="77">
        <f>+IF(ISNUMBER(DATA!AK797),DATA!AK797,"n/a")</f>
        <v>0.11178013554880301</v>
      </c>
      <c r="R1136" s="66"/>
      <c r="S1136" s="66"/>
      <c r="T1136" s="66"/>
      <c r="U1136" s="66"/>
      <c r="V1136" s="66"/>
      <c r="W1136" s="66"/>
      <c r="X1136" s="66"/>
      <c r="Y1136" s="66"/>
    </row>
    <row r="1137" spans="1:25" x14ac:dyDescent="0.2">
      <c r="A1137" s="75" t="s">
        <v>19</v>
      </c>
      <c r="B1137" s="66" t="s">
        <v>28</v>
      </c>
      <c r="C1137" s="66" t="s">
        <v>0</v>
      </c>
      <c r="D1137" s="66" t="s">
        <v>279</v>
      </c>
      <c r="E1137" s="76">
        <f>+IF(ISNUMBER(DATA!F798),DATA!F798,"n/a")</f>
        <v>174923.38</v>
      </c>
      <c r="F1137" s="77">
        <f>+IF(ISNUMBER(DATA!G798),DATA!G798,"n/a")</f>
        <v>0.321775751611308</v>
      </c>
      <c r="G1137" s="76">
        <f>+IF(ISNUMBER(DATA!P798),DATA!P798,"n/a")</f>
        <v>482840.36</v>
      </c>
      <c r="H1137" s="77">
        <f>+IF(ISNUMBER(DATA!Q798),DATA!Q798,"n/a")</f>
        <v>0.32059967389822402</v>
      </c>
      <c r="I1137" s="76">
        <f>+IF(ISNUMBER(DATA!Z798),DATA!Z798,"n/a")</f>
        <v>978547.54</v>
      </c>
      <c r="J1137" s="77">
        <f>+IF(ISNUMBER(DATA!AA798),DATA!AA798,"n/a")</f>
        <v>0.77798444719843496</v>
      </c>
      <c r="K1137" s="76">
        <f>+IF(ISNUMBER(DATA!AJ798),DATA!AJ798,"n/a")</f>
        <v>1893731.38</v>
      </c>
      <c r="L1137" s="77">
        <f>+IF(ISNUMBER(DATA!AK798),DATA!AK798,"n/a")</f>
        <v>1.29741886713638</v>
      </c>
      <c r="R1137" s="66"/>
      <c r="S1137" s="66"/>
      <c r="T1137" s="66"/>
      <c r="U1137" s="66"/>
      <c r="V1137" s="66"/>
      <c r="W1137" s="66"/>
      <c r="X1137" s="66"/>
      <c r="Y1137" s="66"/>
    </row>
    <row r="1138" spans="1:25" x14ac:dyDescent="0.2">
      <c r="A1138" s="75" t="s">
        <v>19</v>
      </c>
      <c r="B1138" s="66" t="s">
        <v>28</v>
      </c>
      <c r="C1138" s="66" t="s">
        <v>0</v>
      </c>
      <c r="D1138" s="66" t="s">
        <v>280</v>
      </c>
      <c r="E1138" s="76">
        <f>+IF(ISNUMBER(DATA!F799),DATA!F799,"n/a")</f>
        <v>29421.46</v>
      </c>
      <c r="F1138" s="77">
        <f>+IF(ISNUMBER(DATA!G799),DATA!G799,"n/a")</f>
        <v>3.5619749999295999E-2</v>
      </c>
      <c r="G1138" s="76">
        <f>+IF(ISNUMBER(DATA!P799),DATA!P799,"n/a")</f>
        <v>88302.11</v>
      </c>
      <c r="H1138" s="77">
        <f>+IF(ISNUMBER(DATA!Q799),DATA!Q799,"n/a")</f>
        <v>1.5212533056852599E-2</v>
      </c>
      <c r="I1138" s="76">
        <f>+IF(ISNUMBER(DATA!Z799),DATA!Z799,"n/a")</f>
        <v>204462.97</v>
      </c>
      <c r="J1138" s="77">
        <f>+IF(ISNUMBER(DATA!AA799),DATA!AA799,"n/a")</f>
        <v>9.49870607463177E-2</v>
      </c>
      <c r="K1138" s="76">
        <f>+IF(ISNUMBER(DATA!AJ799),DATA!AJ799,"n/a")</f>
        <v>481949.68</v>
      </c>
      <c r="L1138" s="77">
        <f>+IF(ISNUMBER(DATA!AK799),DATA!AK799,"n/a")</f>
        <v>0.12344656805785301</v>
      </c>
      <c r="R1138" s="66"/>
      <c r="S1138" s="66"/>
      <c r="T1138" s="66"/>
      <c r="U1138" s="66"/>
      <c r="V1138" s="66"/>
      <c r="W1138" s="66"/>
      <c r="X1138" s="66"/>
      <c r="Y1138" s="66"/>
    </row>
    <row r="1139" spans="1:25" x14ac:dyDescent="0.2">
      <c r="A1139" s="75" t="s">
        <v>19</v>
      </c>
      <c r="B1139" s="66" t="s">
        <v>28</v>
      </c>
      <c r="C1139" s="66" t="s">
        <v>0</v>
      </c>
      <c r="D1139" s="66" t="s">
        <v>281</v>
      </c>
      <c r="E1139" s="76">
        <f>+IF(ISNUMBER(DATA!F800),DATA!F800,"n/a")</f>
        <v>91663.98</v>
      </c>
      <c r="F1139" s="77">
        <f>+IF(ISNUMBER(DATA!G800),DATA!G800,"n/a")</f>
        <v>1.0464670283289199</v>
      </c>
      <c r="G1139" s="76">
        <f>+IF(ISNUMBER(DATA!P800),DATA!P800,"n/a")</f>
        <v>259920</v>
      </c>
      <c r="H1139" s="77">
        <f>+IF(ISNUMBER(DATA!Q800),DATA!Q800,"n/a")</f>
        <v>1.0701458635671</v>
      </c>
      <c r="I1139" s="76">
        <f>+IF(ISNUMBER(DATA!Z800),DATA!Z800,"n/a")</f>
        <v>526982.73</v>
      </c>
      <c r="J1139" s="77">
        <f>+IF(ISNUMBER(DATA!AA800),DATA!AA800,"n/a")</f>
        <v>1.12097713519769</v>
      </c>
      <c r="K1139" s="76">
        <f>+IF(ISNUMBER(DATA!AJ800),DATA!AJ800,"n/a")</f>
        <v>1001277.24</v>
      </c>
      <c r="L1139" s="77">
        <f>+IF(ISNUMBER(DATA!AK800),DATA!AK800,"n/a")</f>
        <v>0.92773629693058202</v>
      </c>
      <c r="R1139" s="66"/>
      <c r="S1139" s="66"/>
      <c r="T1139" s="66"/>
      <c r="U1139" s="66"/>
      <c r="V1139" s="66"/>
      <c r="W1139" s="66"/>
      <c r="X1139" s="66"/>
      <c r="Y1139" s="66"/>
    </row>
    <row r="1140" spans="1:25" x14ac:dyDescent="0.2">
      <c r="A1140" s="75" t="s">
        <v>19</v>
      </c>
      <c r="B1140" s="66" t="s">
        <v>28</v>
      </c>
      <c r="C1140" s="66" t="s">
        <v>0</v>
      </c>
      <c r="D1140" s="66" t="s">
        <v>282</v>
      </c>
      <c r="E1140" s="76">
        <f>+IF(ISNUMBER(DATA!F801),DATA!F801,"n/a")</f>
        <v>167826.62</v>
      </c>
      <c r="F1140" s="77">
        <f>+IF(ISNUMBER(DATA!G801),DATA!G801,"n/a")</f>
        <v>0.26330414093287202</v>
      </c>
      <c r="G1140" s="76">
        <f>+IF(ISNUMBER(DATA!P801),DATA!P801,"n/a")</f>
        <v>472636.41</v>
      </c>
      <c r="H1140" s="77">
        <f>+IF(ISNUMBER(DATA!Q801),DATA!Q801,"n/a")</f>
        <v>0.29832362687306402</v>
      </c>
      <c r="I1140" s="76">
        <f>+IF(ISNUMBER(DATA!Z801),DATA!Z801,"n/a")</f>
        <v>919563.06</v>
      </c>
      <c r="J1140" s="77">
        <f>+IF(ISNUMBER(DATA!AA801),DATA!AA801,"n/a")</f>
        <v>0.482557014434569</v>
      </c>
      <c r="K1140" s="76">
        <f>+IF(ISNUMBER(DATA!AJ801),DATA!AJ801,"n/a")</f>
        <v>1812040.44</v>
      </c>
      <c r="L1140" s="77">
        <f>+IF(ISNUMBER(DATA!AK801),DATA!AK801,"n/a")</f>
        <v>0.61624809703744099</v>
      </c>
      <c r="R1140" s="66"/>
      <c r="S1140" s="66"/>
      <c r="T1140" s="66"/>
      <c r="U1140" s="66"/>
      <c r="V1140" s="66"/>
      <c r="W1140" s="66"/>
      <c r="X1140" s="66"/>
      <c r="Y1140" s="66"/>
    </row>
    <row r="1141" spans="1:25" x14ac:dyDescent="0.2">
      <c r="A1141" s="75" t="s">
        <v>19</v>
      </c>
      <c r="B1141" s="66" t="s">
        <v>28</v>
      </c>
      <c r="C1141" s="66" t="s">
        <v>0</v>
      </c>
      <c r="D1141" s="66" t="s">
        <v>283</v>
      </c>
      <c r="E1141" s="76">
        <f>+IF(ISNUMBER(DATA!F802),DATA!F802,"n/a")</f>
        <v>162213.18</v>
      </c>
      <c r="F1141" s="77">
        <f>+IF(ISNUMBER(DATA!G802),DATA!G802,"n/a")</f>
        <v>0.58623917311044305</v>
      </c>
      <c r="G1141" s="76">
        <f>+IF(ISNUMBER(DATA!P802),DATA!P802,"n/a")</f>
        <v>469032.39</v>
      </c>
      <c r="H1141" s="77">
        <f>+IF(ISNUMBER(DATA!Q802),DATA!Q802,"n/a")</f>
        <v>0.59843852541994402</v>
      </c>
      <c r="I1141" s="76">
        <f>+IF(ISNUMBER(DATA!Z802),DATA!Z802,"n/a")</f>
        <v>908306.05</v>
      </c>
      <c r="J1141" s="77">
        <f>+IF(ISNUMBER(DATA!AA802),DATA!AA802,"n/a")</f>
        <v>0.75070603597903396</v>
      </c>
      <c r="K1141" s="76">
        <f>+IF(ISNUMBER(DATA!AJ802),DATA!AJ802,"n/a")</f>
        <v>1768421.76</v>
      </c>
      <c r="L1141" s="77">
        <f>+IF(ISNUMBER(DATA!AK802),DATA!AK802,"n/a")</f>
        <v>0.81863941365581905</v>
      </c>
      <c r="R1141" s="66"/>
      <c r="S1141" s="66"/>
      <c r="T1141" s="66"/>
      <c r="U1141" s="66"/>
      <c r="V1141" s="66"/>
      <c r="W1141" s="66"/>
      <c r="X1141" s="66"/>
      <c r="Y1141" s="66"/>
    </row>
    <row r="1142" spans="1:25" x14ac:dyDescent="0.2">
      <c r="A1142" s="75" t="s">
        <v>19</v>
      </c>
      <c r="B1142" s="66" t="s">
        <v>28</v>
      </c>
      <c r="C1142" s="66" t="s">
        <v>0</v>
      </c>
      <c r="D1142" s="66" t="s">
        <v>284</v>
      </c>
      <c r="E1142" s="76">
        <f>+IF(ISNUMBER(DATA!F803),DATA!F803,"n/a")</f>
        <v>230233.59</v>
      </c>
      <c r="F1142" s="77">
        <f>+IF(ISNUMBER(DATA!G803),DATA!G803,"n/a")</f>
        <v>1.0325277946468301</v>
      </c>
      <c r="G1142" s="76">
        <f>+IF(ISNUMBER(DATA!P803),DATA!P803,"n/a")</f>
        <v>649955.63</v>
      </c>
      <c r="H1142" s="77">
        <f>+IF(ISNUMBER(DATA!Q803),DATA!Q803,"n/a")</f>
        <v>0.94050590890052299</v>
      </c>
      <c r="I1142" s="76">
        <f>+IF(ISNUMBER(DATA!Z803),DATA!Z803,"n/a")</f>
        <v>1241518.5</v>
      </c>
      <c r="J1142" s="77">
        <f>+IF(ISNUMBER(DATA!AA803),DATA!AA803,"n/a")</f>
        <v>0.89812894517126396</v>
      </c>
      <c r="K1142" s="76">
        <f>+IF(ISNUMBER(DATA!AJ803),DATA!AJ803,"n/a")</f>
        <v>2274329.92</v>
      </c>
      <c r="L1142" s="77">
        <f>+IF(ISNUMBER(DATA!AK803),DATA!AK803,"n/a")</f>
        <v>0.74312238508735795</v>
      </c>
      <c r="R1142" s="66"/>
      <c r="S1142" s="66"/>
      <c r="T1142" s="66"/>
      <c r="U1142" s="66"/>
      <c r="V1142" s="66"/>
      <c r="W1142" s="66"/>
      <c r="X1142" s="66"/>
      <c r="Y1142" s="66"/>
    </row>
    <row r="1143" spans="1:25" x14ac:dyDescent="0.2">
      <c r="A1143" s="75" t="s">
        <v>19</v>
      </c>
      <c r="B1143" s="66" t="s">
        <v>28</v>
      </c>
      <c r="C1143" s="66" t="s">
        <v>0</v>
      </c>
      <c r="D1143" s="66" t="s">
        <v>285</v>
      </c>
      <c r="E1143" s="76">
        <f>+IF(ISNUMBER(DATA!F804),DATA!F804,"n/a")</f>
        <v>100033.99</v>
      </c>
      <c r="F1143" s="77">
        <f>+IF(ISNUMBER(DATA!G804),DATA!G804,"n/a")</f>
        <v>0.51753975703038302</v>
      </c>
      <c r="G1143" s="76">
        <f>+IF(ISNUMBER(DATA!P804),DATA!P804,"n/a")</f>
        <v>270523.52000000002</v>
      </c>
      <c r="H1143" s="77">
        <f>+IF(ISNUMBER(DATA!Q804),DATA!Q804,"n/a")</f>
        <v>0.35370719892441399</v>
      </c>
      <c r="I1143" s="76">
        <f>+IF(ISNUMBER(DATA!Z804),DATA!Z804,"n/a")</f>
        <v>500867.63</v>
      </c>
      <c r="J1143" s="77">
        <f>+IF(ISNUMBER(DATA!AA804),DATA!AA804,"n/a")</f>
        <v>0.21691699749559801</v>
      </c>
      <c r="K1143" s="76">
        <f>+IF(ISNUMBER(DATA!AJ804),DATA!AJ804,"n/a")</f>
        <v>990295.7</v>
      </c>
      <c r="L1143" s="77">
        <f>+IF(ISNUMBER(DATA!AK804),DATA!AK804,"n/a")</f>
        <v>0.16049943246843101</v>
      </c>
      <c r="R1143" s="66"/>
      <c r="S1143" s="66"/>
      <c r="T1143" s="66"/>
      <c r="U1143" s="66"/>
      <c r="V1143" s="66"/>
      <c r="W1143" s="66"/>
      <c r="X1143" s="66"/>
      <c r="Y1143" s="66"/>
    </row>
    <row r="1144" spans="1:25" x14ac:dyDescent="0.2">
      <c r="A1144" s="75" t="s">
        <v>19</v>
      </c>
      <c r="B1144" s="66" t="s">
        <v>28</v>
      </c>
      <c r="C1144" s="66" t="s">
        <v>0</v>
      </c>
      <c r="D1144" s="66" t="s">
        <v>286</v>
      </c>
      <c r="E1144" s="76">
        <f>+IF(ISNUMBER(DATA!F805),DATA!F805,"n/a")</f>
        <v>99108.72</v>
      </c>
      <c r="F1144" s="77">
        <f>+IF(ISNUMBER(DATA!G805),DATA!G805,"n/a")</f>
        <v>0.40213895799541499</v>
      </c>
      <c r="G1144" s="76">
        <f>+IF(ISNUMBER(DATA!P805),DATA!P805,"n/a")</f>
        <v>292791.67</v>
      </c>
      <c r="H1144" s="77">
        <f>+IF(ISNUMBER(DATA!Q805),DATA!Q805,"n/a")</f>
        <v>0.45535762305503202</v>
      </c>
      <c r="I1144" s="76">
        <f>+IF(ISNUMBER(DATA!Z805),DATA!Z805,"n/a")</f>
        <v>567833.32999999996</v>
      </c>
      <c r="J1144" s="77">
        <f>+IF(ISNUMBER(DATA!AA805),DATA!AA805,"n/a")</f>
        <v>0.16887580077341799</v>
      </c>
      <c r="K1144" s="76">
        <f>+IF(ISNUMBER(DATA!AJ805),DATA!AJ805,"n/a")</f>
        <v>1141870.3400000001</v>
      </c>
      <c r="L1144" s="77">
        <f>+IF(ISNUMBER(DATA!AK805),DATA!AK805,"n/a")</f>
        <v>1.6523625017937998E-2</v>
      </c>
      <c r="R1144" s="66"/>
      <c r="S1144" s="66"/>
      <c r="T1144" s="66"/>
      <c r="U1144" s="66"/>
      <c r="V1144" s="66"/>
      <c r="W1144" s="66"/>
      <c r="X1144" s="66"/>
      <c r="Y1144" s="66"/>
    </row>
    <row r="1145" spans="1:25" x14ac:dyDescent="0.2">
      <c r="A1145" s="75" t="s">
        <v>19</v>
      </c>
      <c r="B1145" s="66" t="s">
        <v>28</v>
      </c>
      <c r="C1145" s="66" t="s">
        <v>0</v>
      </c>
      <c r="D1145" s="66" t="s">
        <v>287</v>
      </c>
      <c r="E1145" s="76">
        <f>+IF(ISNUMBER(DATA!F806),DATA!F806,"n/a")</f>
        <v>119167.19</v>
      </c>
      <c r="F1145" s="77">
        <f>+IF(ISNUMBER(DATA!G806),DATA!G806,"n/a")</f>
        <v>0.35014672159379301</v>
      </c>
      <c r="G1145" s="76">
        <f>+IF(ISNUMBER(DATA!P806),DATA!P806,"n/a")</f>
        <v>362392.29</v>
      </c>
      <c r="H1145" s="77">
        <f>+IF(ISNUMBER(DATA!Q806),DATA!Q806,"n/a")</f>
        <v>0.40741215555388699</v>
      </c>
      <c r="I1145" s="76">
        <f>+IF(ISNUMBER(DATA!Z806),DATA!Z806,"n/a")</f>
        <v>724141.67</v>
      </c>
      <c r="J1145" s="77">
        <f>+IF(ISNUMBER(DATA!AA806),DATA!AA806,"n/a")</f>
        <v>0.17205459203857301</v>
      </c>
      <c r="K1145" s="76">
        <f>+IF(ISNUMBER(DATA!AJ806),DATA!AJ806,"n/a")</f>
        <v>1440252.14</v>
      </c>
      <c r="L1145" s="77">
        <f>+IF(ISNUMBER(DATA!AK806),DATA!AK806,"n/a")</f>
        <v>3.5203411651617098E-2</v>
      </c>
      <c r="R1145" s="66"/>
      <c r="S1145" s="66"/>
      <c r="T1145" s="66"/>
      <c r="U1145" s="66"/>
      <c r="V1145" s="66"/>
      <c r="W1145" s="66"/>
      <c r="X1145" s="66"/>
      <c r="Y1145" s="66"/>
    </row>
    <row r="1146" spans="1:25" x14ac:dyDescent="0.2">
      <c r="A1146" s="75" t="s">
        <v>19</v>
      </c>
      <c r="B1146" s="66" t="s">
        <v>28</v>
      </c>
      <c r="C1146" s="66" t="s">
        <v>0</v>
      </c>
      <c r="D1146" s="66" t="s">
        <v>288</v>
      </c>
      <c r="E1146" s="76">
        <f>+IF(ISNUMBER(DATA!F807),DATA!F807,"n/a")</f>
        <v>188700.33</v>
      </c>
      <c r="F1146" s="77">
        <f>+IF(ISNUMBER(DATA!G807),DATA!G807,"n/a")</f>
        <v>0.41104013216943802</v>
      </c>
      <c r="G1146" s="76">
        <f>+IF(ISNUMBER(DATA!P807),DATA!P807,"n/a")</f>
        <v>504909.15</v>
      </c>
      <c r="H1146" s="77">
        <f>+IF(ISNUMBER(DATA!Q807),DATA!Q807,"n/a")</f>
        <v>0.38399908952107997</v>
      </c>
      <c r="I1146" s="76">
        <f>+IF(ISNUMBER(DATA!Z807),DATA!Z807,"n/a")</f>
        <v>965658.52</v>
      </c>
      <c r="J1146" s="77">
        <f>+IF(ISNUMBER(DATA!AA807),DATA!AA807,"n/a")</f>
        <v>0.701004770328158</v>
      </c>
      <c r="K1146" s="76">
        <f>+IF(ISNUMBER(DATA!AJ807),DATA!AJ807,"n/a")</f>
        <v>1827177.41</v>
      </c>
      <c r="L1146" s="77">
        <f>+IF(ISNUMBER(DATA!AK807),DATA!AK807,"n/a")</f>
        <v>1.0002263090505601</v>
      </c>
      <c r="R1146" s="66"/>
      <c r="S1146" s="66"/>
      <c r="T1146" s="66"/>
      <c r="U1146" s="66"/>
      <c r="V1146" s="66"/>
      <c r="W1146" s="66"/>
      <c r="X1146" s="66"/>
      <c r="Y1146" s="66"/>
    </row>
    <row r="1147" spans="1:25" x14ac:dyDescent="0.2">
      <c r="A1147" s="75" t="s">
        <v>19</v>
      </c>
      <c r="B1147" s="66" t="s">
        <v>28</v>
      </c>
      <c r="C1147" s="66" t="s">
        <v>0</v>
      </c>
      <c r="D1147" s="66" t="s">
        <v>289</v>
      </c>
      <c r="E1147" s="76">
        <f>+IF(ISNUMBER(DATA!F808),DATA!F808,"n/a")</f>
        <v>87640.09</v>
      </c>
      <c r="F1147" s="77">
        <f>+IF(ISNUMBER(DATA!G808),DATA!G808,"n/a")</f>
        <v>0.30019968815415998</v>
      </c>
      <c r="G1147" s="76">
        <f>+IF(ISNUMBER(DATA!P808),DATA!P808,"n/a")</f>
        <v>242591.34</v>
      </c>
      <c r="H1147" s="77">
        <f>+IF(ISNUMBER(DATA!Q808),DATA!Q808,"n/a")</f>
        <v>0.28182322984381197</v>
      </c>
      <c r="I1147" s="76">
        <f>+IF(ISNUMBER(DATA!Z808),DATA!Z808,"n/a")</f>
        <v>487712.14</v>
      </c>
      <c r="J1147" s="77">
        <f>+IF(ISNUMBER(DATA!AA808),DATA!AA808,"n/a")</f>
        <v>0.47043569218471898</v>
      </c>
      <c r="K1147" s="76">
        <f>+IF(ISNUMBER(DATA!AJ808),DATA!AJ808,"n/a")</f>
        <v>967518.11</v>
      </c>
      <c r="L1147" s="77">
        <f>+IF(ISNUMBER(DATA!AK808),DATA!AK808,"n/a")</f>
        <v>0.56900410062695195</v>
      </c>
      <c r="R1147" s="66"/>
      <c r="S1147" s="66"/>
      <c r="T1147" s="66"/>
      <c r="U1147" s="66"/>
      <c r="V1147" s="66"/>
      <c r="W1147" s="66"/>
      <c r="X1147" s="66"/>
      <c r="Y1147" s="66"/>
    </row>
    <row r="1148" spans="1:25" x14ac:dyDescent="0.2">
      <c r="A1148" s="75" t="s">
        <v>19</v>
      </c>
      <c r="B1148" s="66" t="s">
        <v>28</v>
      </c>
      <c r="C1148" s="66" t="s">
        <v>0</v>
      </c>
      <c r="D1148" s="66" t="s">
        <v>290</v>
      </c>
      <c r="E1148" s="76">
        <f>+IF(ISNUMBER(DATA!F809),DATA!F809,"n/a")</f>
        <v>48145.38</v>
      </c>
      <c r="F1148" s="77">
        <f>+IF(ISNUMBER(DATA!G809),DATA!G809,"n/a")</f>
        <v>4.9675452373955001E-2</v>
      </c>
      <c r="G1148" s="76">
        <f>+IF(ISNUMBER(DATA!P809),DATA!P809,"n/a")</f>
        <v>131119.96</v>
      </c>
      <c r="H1148" s="77">
        <f>+IF(ISNUMBER(DATA!Q809),DATA!Q809,"n/a")</f>
        <v>0.14435433941008499</v>
      </c>
      <c r="I1148" s="76">
        <f>+IF(ISNUMBER(DATA!Z809),DATA!Z809,"n/a")</f>
        <v>268101.84999999998</v>
      </c>
      <c r="J1148" s="77">
        <f>+IF(ISNUMBER(DATA!AA809),DATA!AA809,"n/a")</f>
        <v>9.9653424937399898E-2</v>
      </c>
      <c r="K1148" s="76">
        <f>+IF(ISNUMBER(DATA!AJ809),DATA!AJ809,"n/a")</f>
        <v>543522.07999999996</v>
      </c>
      <c r="L1148" s="77">
        <f>+IF(ISNUMBER(DATA!AK809),DATA!AK809,"n/a")</f>
        <v>6.7310548537043893E-2</v>
      </c>
      <c r="R1148" s="66"/>
      <c r="S1148" s="66"/>
      <c r="T1148" s="66"/>
      <c r="U1148" s="66"/>
      <c r="V1148" s="66"/>
      <c r="W1148" s="66"/>
      <c r="X1148" s="66"/>
      <c r="Y1148" s="66"/>
    </row>
    <row r="1149" spans="1:25" x14ac:dyDescent="0.2">
      <c r="A1149" s="75" t="s">
        <v>19</v>
      </c>
      <c r="B1149" s="66" t="s">
        <v>28</v>
      </c>
      <c r="C1149" s="66" t="s">
        <v>0</v>
      </c>
      <c r="D1149" s="66" t="s">
        <v>291</v>
      </c>
      <c r="E1149" s="76">
        <f>+IF(ISNUMBER(DATA!F810),DATA!F810,"n/a")</f>
        <v>28321.119999999999</v>
      </c>
      <c r="F1149" s="77">
        <f>+IF(ISNUMBER(DATA!G810),DATA!G810,"n/a")</f>
        <v>0.17328074768833099</v>
      </c>
      <c r="G1149" s="76">
        <f>+IF(ISNUMBER(DATA!P810),DATA!P810,"n/a")</f>
        <v>82260.52</v>
      </c>
      <c r="H1149" s="77">
        <f>+IF(ISNUMBER(DATA!Q810),DATA!Q810,"n/a")</f>
        <v>0.10436980500733101</v>
      </c>
      <c r="I1149" s="76">
        <f>+IF(ISNUMBER(DATA!Z810),DATA!Z810,"n/a")</f>
        <v>171129.23</v>
      </c>
      <c r="J1149" s="77">
        <f>+IF(ISNUMBER(DATA!AA810),DATA!AA810,"n/a")</f>
        <v>0.21097822189554399</v>
      </c>
      <c r="K1149" s="76">
        <f>+IF(ISNUMBER(DATA!AJ810),DATA!AJ810,"n/a")</f>
        <v>367471.55</v>
      </c>
      <c r="L1149" s="77">
        <f>+IF(ISNUMBER(DATA!AK810),DATA!AK810,"n/a")</f>
        <v>0.20132040401097501</v>
      </c>
      <c r="R1149" s="66"/>
      <c r="S1149" s="66"/>
      <c r="T1149" s="66"/>
      <c r="U1149" s="66"/>
      <c r="V1149" s="66"/>
      <c r="W1149" s="66"/>
      <c r="X1149" s="66"/>
      <c r="Y1149" s="66"/>
    </row>
    <row r="1150" spans="1:25" x14ac:dyDescent="0.2">
      <c r="A1150" s="75" t="s">
        <v>19</v>
      </c>
      <c r="B1150" s="66" t="s">
        <v>28</v>
      </c>
      <c r="C1150" s="66" t="s">
        <v>0</v>
      </c>
      <c r="D1150" s="66" t="s">
        <v>292</v>
      </c>
      <c r="E1150" s="76">
        <f>+IF(ISNUMBER(DATA!F811),DATA!F811,"n/a")</f>
        <v>361533.41</v>
      </c>
      <c r="F1150" s="77">
        <f>+IF(ISNUMBER(DATA!G811),DATA!G811,"n/a")</f>
        <v>0.74646489478292</v>
      </c>
      <c r="G1150" s="76">
        <f>+IF(ISNUMBER(DATA!P811),DATA!P811,"n/a")</f>
        <v>1084882.49</v>
      </c>
      <c r="H1150" s="77">
        <f>+IF(ISNUMBER(DATA!Q811),DATA!Q811,"n/a")</f>
        <v>0.77686603303039103</v>
      </c>
      <c r="I1150" s="76">
        <f>+IF(ISNUMBER(DATA!Z811),DATA!Z811,"n/a")</f>
        <v>2089708.76</v>
      </c>
      <c r="J1150" s="77">
        <f>+IF(ISNUMBER(DATA!AA811),DATA!AA811,"n/a")</f>
        <v>0.81553135428705603</v>
      </c>
      <c r="K1150" s="76">
        <f>+IF(ISNUMBER(DATA!AJ811),DATA!AJ811,"n/a")</f>
        <v>4019497.06</v>
      </c>
      <c r="L1150" s="77">
        <f>+IF(ISNUMBER(DATA!AK811),DATA!AK811,"n/a")</f>
        <v>0.78825693101776995</v>
      </c>
      <c r="R1150" s="66"/>
      <c r="S1150" s="66"/>
      <c r="T1150" s="66"/>
      <c r="U1150" s="66"/>
      <c r="V1150" s="66"/>
      <c r="W1150" s="66"/>
      <c r="X1150" s="66"/>
      <c r="Y1150" s="66"/>
    </row>
    <row r="1151" spans="1:25" x14ac:dyDescent="0.2">
      <c r="A1151" s="75" t="s">
        <v>19</v>
      </c>
      <c r="B1151" s="66" t="s">
        <v>28</v>
      </c>
      <c r="C1151" s="66" t="s">
        <v>0</v>
      </c>
      <c r="D1151" s="66" t="s">
        <v>293</v>
      </c>
      <c r="E1151" s="76">
        <f>+IF(ISNUMBER(DATA!F812),DATA!F812,"n/a")</f>
        <v>63103.86</v>
      </c>
      <c r="F1151" s="77">
        <f>+IF(ISNUMBER(DATA!G812),DATA!G812,"n/a")</f>
        <v>0.29205123826629198</v>
      </c>
      <c r="G1151" s="76">
        <f>+IF(ISNUMBER(DATA!P812),DATA!P812,"n/a")</f>
        <v>166818.15</v>
      </c>
      <c r="H1151" s="77">
        <f>+IF(ISNUMBER(DATA!Q812),DATA!Q812,"n/a")</f>
        <v>0.19987609822031999</v>
      </c>
      <c r="I1151" s="76">
        <f>+IF(ISNUMBER(DATA!Z812),DATA!Z812,"n/a")</f>
        <v>321786.21000000002</v>
      </c>
      <c r="J1151" s="77">
        <f>+IF(ISNUMBER(DATA!AA812),DATA!AA812,"n/a")</f>
        <v>0.50967710244799103</v>
      </c>
      <c r="K1151" s="76">
        <f>+IF(ISNUMBER(DATA!AJ812),DATA!AJ812,"n/a")</f>
        <v>638791.16</v>
      </c>
      <c r="L1151" s="77">
        <f>+IF(ISNUMBER(DATA!AK812),DATA!AK812,"n/a")</f>
        <v>0.96454675975081305</v>
      </c>
      <c r="R1151" s="66"/>
      <c r="S1151" s="66"/>
      <c r="T1151" s="66"/>
      <c r="U1151" s="66"/>
      <c r="V1151" s="66"/>
      <c r="W1151" s="66"/>
      <c r="X1151" s="66"/>
      <c r="Y1151" s="66"/>
    </row>
    <row r="1152" spans="1:25" x14ac:dyDescent="0.2">
      <c r="A1152" s="75" t="s">
        <v>19</v>
      </c>
      <c r="B1152" s="66" t="s">
        <v>28</v>
      </c>
      <c r="C1152" s="66" t="s">
        <v>0</v>
      </c>
      <c r="D1152" s="66" t="s">
        <v>294</v>
      </c>
      <c r="E1152" s="76">
        <f>+IF(ISNUMBER(DATA!F813),DATA!F813,"n/a")</f>
        <v>162924.9</v>
      </c>
      <c r="F1152" s="77">
        <f>+IF(ISNUMBER(DATA!G813),DATA!G813,"n/a")</f>
        <v>-3.4378917235391299E-2</v>
      </c>
      <c r="G1152" s="76">
        <f>+IF(ISNUMBER(DATA!P813),DATA!P813,"n/a")</f>
        <v>472158.95</v>
      </c>
      <c r="H1152" s="77">
        <f>+IF(ISNUMBER(DATA!Q813),DATA!Q813,"n/a")</f>
        <v>1.6597012305682699E-2</v>
      </c>
      <c r="I1152" s="76">
        <f>+IF(ISNUMBER(DATA!Z813),DATA!Z813,"n/a")</f>
        <v>944237.74</v>
      </c>
      <c r="J1152" s="77">
        <f>+IF(ISNUMBER(DATA!AA813),DATA!AA813,"n/a")</f>
        <v>3.1469170245167502E-2</v>
      </c>
      <c r="K1152" s="76">
        <f>+IF(ISNUMBER(DATA!AJ813),DATA!AJ813,"n/a")</f>
        <v>1873748.47</v>
      </c>
      <c r="L1152" s="77">
        <f>+IF(ISNUMBER(DATA!AK813),DATA!AK813,"n/a")</f>
        <v>3.9733667488146301E-2</v>
      </c>
      <c r="R1152" s="66"/>
      <c r="S1152" s="66"/>
      <c r="T1152" s="66"/>
      <c r="U1152" s="66"/>
      <c r="V1152" s="66"/>
      <c r="W1152" s="66"/>
      <c r="X1152" s="66"/>
      <c r="Y1152" s="66"/>
    </row>
    <row r="1153" spans="1:25" x14ac:dyDescent="0.2">
      <c r="A1153" s="75" t="s">
        <v>19</v>
      </c>
      <c r="B1153" s="66" t="s">
        <v>28</v>
      </c>
      <c r="C1153" s="66" t="s">
        <v>0</v>
      </c>
      <c r="D1153" s="66" t="s">
        <v>295</v>
      </c>
      <c r="E1153" s="76">
        <f>+IF(ISNUMBER(DATA!F814),DATA!F814,"n/a")</f>
        <v>35704.480000000003</v>
      </c>
      <c r="F1153" s="77">
        <f>+IF(ISNUMBER(DATA!G814),DATA!G814,"n/a")</f>
        <v>0.106472703923363</v>
      </c>
      <c r="G1153" s="76">
        <f>+IF(ISNUMBER(DATA!P814),DATA!P814,"n/a")</f>
        <v>100577.26</v>
      </c>
      <c r="H1153" s="77">
        <f>+IF(ISNUMBER(DATA!Q814),DATA!Q814,"n/a")</f>
        <v>9.0085952009766698E-2</v>
      </c>
      <c r="I1153" s="76">
        <f>+IF(ISNUMBER(DATA!Z814),DATA!Z814,"n/a")</f>
        <v>205588.29</v>
      </c>
      <c r="J1153" s="77">
        <f>+IF(ISNUMBER(DATA!AA814),DATA!AA814,"n/a")</f>
        <v>0.148090626590512</v>
      </c>
      <c r="K1153" s="76">
        <f>+IF(ISNUMBER(DATA!AJ814),DATA!AJ814,"n/a")</f>
        <v>443137.72</v>
      </c>
      <c r="L1153" s="77">
        <f>+IF(ISNUMBER(DATA!AK814),DATA!AK814,"n/a")</f>
        <v>-2.61038006739771E-2</v>
      </c>
      <c r="R1153" s="66"/>
      <c r="S1153" s="66"/>
      <c r="T1153" s="66"/>
      <c r="U1153" s="66"/>
      <c r="V1153" s="66"/>
      <c r="W1153" s="66"/>
      <c r="X1153" s="66"/>
      <c r="Y1153" s="66"/>
    </row>
    <row r="1154" spans="1:25" x14ac:dyDescent="0.2">
      <c r="A1154" s="75" t="s">
        <v>19</v>
      </c>
      <c r="B1154" s="66" t="s">
        <v>28</v>
      </c>
      <c r="C1154" s="66" t="s">
        <v>0</v>
      </c>
      <c r="D1154" s="66" t="s">
        <v>296</v>
      </c>
      <c r="E1154" s="76">
        <f>+IF(ISNUMBER(DATA!F815),DATA!F815,"n/a")</f>
        <v>36260.85</v>
      </c>
      <c r="F1154" s="77">
        <f>+IF(ISNUMBER(DATA!G815),DATA!G815,"n/a")</f>
        <v>4.5118609246632899E-2</v>
      </c>
      <c r="G1154" s="76">
        <f>+IF(ISNUMBER(DATA!P815),DATA!P815,"n/a")</f>
        <v>102532.61</v>
      </c>
      <c r="H1154" s="77">
        <f>+IF(ISNUMBER(DATA!Q815),DATA!Q815,"n/a")</f>
        <v>2.9544969375506901E-2</v>
      </c>
      <c r="I1154" s="76">
        <f>+IF(ISNUMBER(DATA!Z815),DATA!Z815,"n/a")</f>
        <v>209726.56</v>
      </c>
      <c r="J1154" s="77">
        <f>+IF(ISNUMBER(DATA!AA815),DATA!AA815,"n/a")</f>
        <v>2.6829663677781002E-2</v>
      </c>
      <c r="K1154" s="76">
        <f>+IF(ISNUMBER(DATA!AJ815),DATA!AJ815,"n/a")</f>
        <v>461185</v>
      </c>
      <c r="L1154" s="77">
        <f>+IF(ISNUMBER(DATA!AK815),DATA!AK815,"n/a")</f>
        <v>-5.1938465053481498E-3</v>
      </c>
      <c r="R1154" s="66"/>
      <c r="S1154" s="66"/>
      <c r="T1154" s="66"/>
      <c r="U1154" s="66"/>
      <c r="V1154" s="66"/>
      <c r="W1154" s="66"/>
      <c r="X1154" s="66"/>
      <c r="Y1154" s="66"/>
    </row>
    <row r="1155" spans="1:25" x14ac:dyDescent="0.2">
      <c r="A1155" s="75" t="s">
        <v>19</v>
      </c>
      <c r="B1155" s="66" t="s">
        <v>28</v>
      </c>
      <c r="C1155" s="66" t="s">
        <v>0</v>
      </c>
      <c r="D1155" s="66" t="s">
        <v>297</v>
      </c>
      <c r="E1155" s="76">
        <f>+IF(ISNUMBER(DATA!F816),DATA!F816,"n/a")</f>
        <v>68837</v>
      </c>
      <c r="F1155" s="77">
        <f>+IF(ISNUMBER(DATA!G816),DATA!G816,"n/a")</f>
        <v>0.16072197895197601</v>
      </c>
      <c r="G1155" s="76">
        <f>+IF(ISNUMBER(DATA!P816),DATA!P816,"n/a")</f>
        <v>184545.83</v>
      </c>
      <c r="H1155" s="77">
        <f>+IF(ISNUMBER(DATA!Q816),DATA!Q816,"n/a")</f>
        <v>0.128259570003256</v>
      </c>
      <c r="I1155" s="76">
        <f>+IF(ISNUMBER(DATA!Z816),DATA!Z816,"n/a")</f>
        <v>368693.48</v>
      </c>
      <c r="J1155" s="77">
        <f>+IF(ISNUMBER(DATA!AA816),DATA!AA816,"n/a")</f>
        <v>0.41907805790941599</v>
      </c>
      <c r="K1155" s="76">
        <f>+IF(ISNUMBER(DATA!AJ816),DATA!AJ816,"n/a")</f>
        <v>749684.09</v>
      </c>
      <c r="L1155" s="77">
        <f>+IF(ISNUMBER(DATA!AK816),DATA!AK816,"n/a")</f>
        <v>0.86430888053547605</v>
      </c>
      <c r="R1155" s="66"/>
      <c r="S1155" s="66"/>
      <c r="T1155" s="66"/>
      <c r="U1155" s="66"/>
      <c r="V1155" s="66"/>
      <c r="W1155" s="66"/>
      <c r="X1155" s="66"/>
      <c r="Y1155" s="66"/>
    </row>
    <row r="1156" spans="1:25" x14ac:dyDescent="0.2">
      <c r="A1156" s="75" t="s">
        <v>19</v>
      </c>
      <c r="B1156" s="66" t="s">
        <v>28</v>
      </c>
      <c r="C1156" s="66" t="s">
        <v>0</v>
      </c>
      <c r="D1156" s="66" t="s">
        <v>298</v>
      </c>
      <c r="E1156" s="76">
        <f>+IF(ISNUMBER(DATA!F817),DATA!F817,"n/a")</f>
        <v>73488.800000000003</v>
      </c>
      <c r="F1156" s="77">
        <f>+IF(ISNUMBER(DATA!G817),DATA!G817,"n/a")</f>
        <v>0.210039158553778</v>
      </c>
      <c r="G1156" s="76">
        <f>+IF(ISNUMBER(DATA!P817),DATA!P817,"n/a")</f>
        <v>190061.4</v>
      </c>
      <c r="H1156" s="77">
        <f>+IF(ISNUMBER(DATA!Q817),DATA!Q817,"n/a")</f>
        <v>0.21783003841589199</v>
      </c>
      <c r="I1156" s="76">
        <f>+IF(ISNUMBER(DATA!Z817),DATA!Z817,"n/a")</f>
        <v>384531.3</v>
      </c>
      <c r="J1156" s="77">
        <f>+IF(ISNUMBER(DATA!AA817),DATA!AA817,"n/a")</f>
        <v>0.14424519931500901</v>
      </c>
      <c r="K1156" s="76">
        <f>+IF(ISNUMBER(DATA!AJ817),DATA!AJ817,"n/a")</f>
        <v>810706.78</v>
      </c>
      <c r="L1156" s="77">
        <f>+IF(ISNUMBER(DATA!AK817),DATA!AK817,"n/a")</f>
        <v>0.16156234230046099</v>
      </c>
      <c r="R1156" s="66"/>
      <c r="S1156" s="66"/>
      <c r="T1156" s="66"/>
      <c r="U1156" s="66"/>
      <c r="V1156" s="66"/>
      <c r="W1156" s="66"/>
      <c r="X1156" s="66"/>
      <c r="Y1156" s="66"/>
    </row>
    <row r="1157" spans="1:25" x14ac:dyDescent="0.2">
      <c r="A1157" s="75" t="s">
        <v>19</v>
      </c>
      <c r="B1157" s="66" t="s">
        <v>28</v>
      </c>
      <c r="C1157" s="66" t="s">
        <v>0</v>
      </c>
      <c r="D1157" s="66" t="s">
        <v>299</v>
      </c>
      <c r="E1157" s="76">
        <f>+IF(ISNUMBER(DATA!F818),DATA!F818,"n/a")</f>
        <v>371128.47</v>
      </c>
      <c r="F1157" s="77">
        <f>+IF(ISNUMBER(DATA!G818),DATA!G818,"n/a")</f>
        <v>3.1762330886734497E-2</v>
      </c>
      <c r="G1157" s="76">
        <f>+IF(ISNUMBER(DATA!P818),DATA!P818,"n/a")</f>
        <v>1123289.08</v>
      </c>
      <c r="H1157" s="77">
        <f>+IF(ISNUMBER(DATA!Q818),DATA!Q818,"n/a")</f>
        <v>2.98840924003425E-2</v>
      </c>
      <c r="I1157" s="76">
        <f>+IF(ISNUMBER(DATA!Z818),DATA!Z818,"n/a")</f>
        <v>2457220.9900000002</v>
      </c>
      <c r="J1157" s="77">
        <f>+IF(ISNUMBER(DATA!AA818),DATA!AA818,"n/a")</f>
        <v>-2.5942657228248601E-2</v>
      </c>
      <c r="K1157" s="76">
        <f>+IF(ISNUMBER(DATA!AJ818),DATA!AJ818,"n/a")</f>
        <v>5283892.3499999996</v>
      </c>
      <c r="L1157" s="77">
        <f>+IF(ISNUMBER(DATA!AK818),DATA!AK818,"n/a")</f>
        <v>-2.2434870075256502E-2</v>
      </c>
      <c r="R1157" s="66"/>
      <c r="S1157" s="66"/>
      <c r="T1157" s="66"/>
      <c r="U1157" s="66"/>
      <c r="V1157" s="66"/>
      <c r="W1157" s="66"/>
      <c r="X1157" s="66"/>
      <c r="Y1157" s="66"/>
    </row>
    <row r="1158" spans="1:25" x14ac:dyDescent="0.2">
      <c r="A1158" s="75" t="s">
        <v>19</v>
      </c>
      <c r="B1158" s="66" t="s">
        <v>28</v>
      </c>
      <c r="C1158" s="66" t="s">
        <v>0</v>
      </c>
      <c r="D1158" s="66" t="s">
        <v>300</v>
      </c>
      <c r="E1158" s="76">
        <f>+IF(ISNUMBER(DATA!F819),DATA!F819,"n/a")</f>
        <v>158527.04999999999</v>
      </c>
      <c r="F1158" s="77">
        <f>+IF(ISNUMBER(DATA!G819),DATA!G819,"n/a")</f>
        <v>0.52176861736593705</v>
      </c>
      <c r="G1158" s="76">
        <f>+IF(ISNUMBER(DATA!P819),DATA!P819,"n/a")</f>
        <v>452856.3</v>
      </c>
      <c r="H1158" s="77">
        <f>+IF(ISNUMBER(DATA!Q819),DATA!Q819,"n/a")</f>
        <v>0.50384338966665299</v>
      </c>
      <c r="I1158" s="76">
        <f>+IF(ISNUMBER(DATA!Z819),DATA!Z819,"n/a")</f>
        <v>920850.34</v>
      </c>
      <c r="J1158" s="77">
        <f>+IF(ISNUMBER(DATA!AA819),DATA!AA819,"n/a")</f>
        <v>0.40788777069244903</v>
      </c>
      <c r="K1158" s="76">
        <f>+IF(ISNUMBER(DATA!AJ819),DATA!AJ819,"n/a")</f>
        <v>1863750.69</v>
      </c>
      <c r="L1158" s="77">
        <f>+IF(ISNUMBER(DATA!AK819),DATA!AK819,"n/a")</f>
        <v>0.24661600483526999</v>
      </c>
      <c r="R1158" s="66"/>
      <c r="S1158" s="66"/>
      <c r="T1158" s="66"/>
      <c r="U1158" s="66"/>
      <c r="V1158" s="66"/>
      <c r="W1158" s="66"/>
      <c r="X1158" s="66"/>
      <c r="Y1158" s="66"/>
    </row>
    <row r="1159" spans="1:25" x14ac:dyDescent="0.2">
      <c r="A1159" s="75" t="s">
        <v>19</v>
      </c>
      <c r="B1159" s="66" t="s">
        <v>28</v>
      </c>
      <c r="C1159" s="66" t="s">
        <v>0</v>
      </c>
      <c r="D1159" s="66" t="s">
        <v>301</v>
      </c>
      <c r="E1159" s="76">
        <f>+IF(ISNUMBER(DATA!F820),DATA!F820,"n/a")</f>
        <v>53471.7</v>
      </c>
      <c r="F1159" s="77">
        <f>+IF(ISNUMBER(DATA!G820),DATA!G820,"n/a")</f>
        <v>0.25944880433894202</v>
      </c>
      <c r="G1159" s="76">
        <f>+IF(ISNUMBER(DATA!P820),DATA!P820,"n/a")</f>
        <v>144781.70000000001</v>
      </c>
      <c r="H1159" s="77">
        <f>+IF(ISNUMBER(DATA!Q820),DATA!Q820,"n/a")</f>
        <v>0.36390891441265899</v>
      </c>
      <c r="I1159" s="76">
        <f>+IF(ISNUMBER(DATA!Z820),DATA!Z820,"n/a")</f>
        <v>278676.21000000002</v>
      </c>
      <c r="J1159" s="77">
        <f>+IF(ISNUMBER(DATA!AA820),DATA!AA820,"n/a")</f>
        <v>0.92825070312430302</v>
      </c>
      <c r="K1159" s="76">
        <f>+IF(ISNUMBER(DATA!AJ820),DATA!AJ820,"n/a")</f>
        <v>565854.35</v>
      </c>
      <c r="L1159" s="77">
        <f>+IF(ISNUMBER(DATA!AK820),DATA!AK820,"n/a")</f>
        <v>1.5809156563156299</v>
      </c>
      <c r="R1159" s="66"/>
      <c r="S1159" s="66"/>
      <c r="T1159" s="66"/>
      <c r="U1159" s="66"/>
      <c r="V1159" s="66"/>
      <c r="W1159" s="66"/>
      <c r="X1159" s="66"/>
      <c r="Y1159" s="66"/>
    </row>
    <row r="1160" spans="1:25" x14ac:dyDescent="0.2">
      <c r="A1160" s="75" t="s">
        <v>19</v>
      </c>
      <c r="B1160" s="66" t="s">
        <v>28</v>
      </c>
      <c r="C1160" s="66" t="s">
        <v>0</v>
      </c>
      <c r="D1160" s="66" t="s">
        <v>302</v>
      </c>
      <c r="E1160" s="76">
        <f>+IF(ISNUMBER(DATA!F821),DATA!F821,"n/a")</f>
        <v>89916.19</v>
      </c>
      <c r="F1160" s="77">
        <f>+IF(ISNUMBER(DATA!G821),DATA!G821,"n/a")</f>
        <v>-3.8369320970351201E-2</v>
      </c>
      <c r="G1160" s="76">
        <f>+IF(ISNUMBER(DATA!P821),DATA!P821,"n/a")</f>
        <v>250241.3</v>
      </c>
      <c r="H1160" s="77">
        <f>+IF(ISNUMBER(DATA!Q821),DATA!Q821,"n/a")</f>
        <v>-1.63347180467679E-2</v>
      </c>
      <c r="I1160" s="76">
        <f>+IF(ISNUMBER(DATA!Z821),DATA!Z821,"n/a")</f>
        <v>523636.08</v>
      </c>
      <c r="J1160" s="77">
        <f>+IF(ISNUMBER(DATA!AA821),DATA!AA821,"n/a")</f>
        <v>-2.20222938899916E-2</v>
      </c>
      <c r="K1160" s="76">
        <f>+IF(ISNUMBER(DATA!AJ821),DATA!AJ821,"n/a")</f>
        <v>1077517.6000000001</v>
      </c>
      <c r="L1160" s="77">
        <f>+IF(ISNUMBER(DATA!AK821),DATA!AK821,"n/a")</f>
        <v>-7.1823905798801399E-3</v>
      </c>
      <c r="R1160" s="66"/>
      <c r="S1160" s="66"/>
      <c r="T1160" s="66"/>
      <c r="U1160" s="66"/>
      <c r="V1160" s="66"/>
      <c r="W1160" s="66"/>
      <c r="X1160" s="66"/>
      <c r="Y1160" s="66"/>
    </row>
    <row r="1161" spans="1:25" x14ac:dyDescent="0.2">
      <c r="A1161" s="75" t="s">
        <v>19</v>
      </c>
      <c r="B1161" s="66" t="s">
        <v>28</v>
      </c>
      <c r="C1161" s="66" t="s">
        <v>0</v>
      </c>
      <c r="D1161" s="66" t="s">
        <v>303</v>
      </c>
      <c r="E1161" s="76">
        <f>+IF(ISNUMBER(DATA!F822),DATA!F822,"n/a")</f>
        <v>80321.119999999995</v>
      </c>
      <c r="F1161" s="77">
        <f>+IF(ISNUMBER(DATA!G822),DATA!G822,"n/a")</f>
        <v>0.27766186049596803</v>
      </c>
      <c r="G1161" s="76">
        <f>+IF(ISNUMBER(DATA!P822),DATA!P822,"n/a")</f>
        <v>218705.35</v>
      </c>
      <c r="H1161" s="77">
        <f>+IF(ISNUMBER(DATA!Q822),DATA!Q822,"n/a")</f>
        <v>0.214028822903784</v>
      </c>
      <c r="I1161" s="76">
        <f>+IF(ISNUMBER(DATA!Z822),DATA!Z822,"n/a")</f>
        <v>431030.88</v>
      </c>
      <c r="J1161" s="77">
        <f>+IF(ISNUMBER(DATA!AA822),DATA!AA822,"n/a")</f>
        <v>0.32658928475799698</v>
      </c>
      <c r="K1161" s="76">
        <f>+IF(ISNUMBER(DATA!AJ822),DATA!AJ822,"n/a")</f>
        <v>872696.52</v>
      </c>
      <c r="L1161" s="77">
        <f>+IF(ISNUMBER(DATA!AK822),DATA!AK822,"n/a")</f>
        <v>0.41296979652085197</v>
      </c>
      <c r="R1161" s="66"/>
      <c r="S1161" s="66"/>
      <c r="T1161" s="66"/>
      <c r="U1161" s="66"/>
      <c r="V1161" s="66"/>
      <c r="W1161" s="66"/>
      <c r="X1161" s="66"/>
      <c r="Y1161" s="66"/>
    </row>
    <row r="1162" spans="1:25" x14ac:dyDescent="0.2">
      <c r="A1162" s="75" t="s">
        <v>19</v>
      </c>
      <c r="B1162" s="66" t="s">
        <v>28</v>
      </c>
      <c r="C1162" s="66" t="s">
        <v>0</v>
      </c>
      <c r="D1162" s="66" t="s">
        <v>304</v>
      </c>
      <c r="E1162" s="76">
        <f>+IF(ISNUMBER(DATA!F823),DATA!F823,"n/a")</f>
        <v>127315.77</v>
      </c>
      <c r="F1162" s="77">
        <f>+IF(ISNUMBER(DATA!G823),DATA!G823,"n/a")</f>
        <v>0.14757366456277199</v>
      </c>
      <c r="G1162" s="76">
        <f>+IF(ISNUMBER(DATA!P823),DATA!P823,"n/a")</f>
        <v>383180.34</v>
      </c>
      <c r="H1162" s="77">
        <f>+IF(ISNUMBER(DATA!Q823),DATA!Q823,"n/a")</f>
        <v>0.18700331956685801</v>
      </c>
      <c r="I1162" s="76">
        <f>+IF(ISNUMBER(DATA!Z823),DATA!Z823,"n/a")</f>
        <v>793248.56</v>
      </c>
      <c r="J1162" s="77">
        <f>+IF(ISNUMBER(DATA!AA823),DATA!AA823,"n/a")</f>
        <v>2.5227518529122799E-2</v>
      </c>
      <c r="K1162" s="76">
        <f>+IF(ISNUMBER(DATA!AJ823),DATA!AJ823,"n/a")</f>
        <v>1654193.53</v>
      </c>
      <c r="L1162" s="77">
        <f>+IF(ISNUMBER(DATA!AK823),DATA!AK823,"n/a")</f>
        <v>-4.6045805181953302E-2</v>
      </c>
      <c r="R1162" s="66"/>
      <c r="S1162" s="66"/>
      <c r="T1162" s="66"/>
      <c r="U1162" s="66"/>
      <c r="V1162" s="66"/>
      <c r="W1162" s="66"/>
      <c r="X1162" s="66"/>
      <c r="Y1162" s="66"/>
    </row>
    <row r="1163" spans="1:25" x14ac:dyDescent="0.2">
      <c r="A1163" s="75" t="s">
        <v>19</v>
      </c>
      <c r="B1163" s="66" t="s">
        <v>28</v>
      </c>
      <c r="C1163" s="66" t="s">
        <v>0</v>
      </c>
      <c r="D1163" s="66" t="s">
        <v>305</v>
      </c>
      <c r="E1163" s="76">
        <f>+IF(ISNUMBER(DATA!F824),DATA!F824,"n/a")</f>
        <v>156406.13</v>
      </c>
      <c r="F1163" s="77">
        <f>+IF(ISNUMBER(DATA!G824),DATA!G824,"n/a")</f>
        <v>0.89911585294037</v>
      </c>
      <c r="G1163" s="76">
        <f>+IF(ISNUMBER(DATA!P824),DATA!P824,"n/a")</f>
        <v>474625.5</v>
      </c>
      <c r="H1163" s="77">
        <f>+IF(ISNUMBER(DATA!Q824),DATA!Q824,"n/a")</f>
        <v>0.80871465526630504</v>
      </c>
      <c r="I1163" s="76">
        <f>+IF(ISNUMBER(DATA!Z824),DATA!Z824,"n/a")</f>
        <v>849499.68</v>
      </c>
      <c r="J1163" s="77">
        <f>+IF(ISNUMBER(DATA!AA824),DATA!AA824,"n/a")</f>
        <v>0.76678742457015903</v>
      </c>
      <c r="K1163" s="76">
        <f>+IF(ISNUMBER(DATA!AJ824),DATA!AJ824,"n/a")</f>
        <v>1344873.45</v>
      </c>
      <c r="L1163" s="77">
        <f>+IF(ISNUMBER(DATA!AK824),DATA!AK824,"n/a")</f>
        <v>0.476145715679898</v>
      </c>
      <c r="R1163" s="66"/>
      <c r="S1163" s="66"/>
      <c r="T1163" s="66"/>
      <c r="U1163" s="66"/>
      <c r="V1163" s="66"/>
      <c r="W1163" s="66"/>
      <c r="X1163" s="66"/>
      <c r="Y1163" s="66"/>
    </row>
    <row r="1164" spans="1:25" x14ac:dyDescent="0.2">
      <c r="A1164" s="75" t="s">
        <v>19</v>
      </c>
      <c r="B1164" s="66" t="s">
        <v>28</v>
      </c>
      <c r="C1164" s="66" t="s">
        <v>0</v>
      </c>
      <c r="D1164" s="66" t="s">
        <v>306</v>
      </c>
      <c r="E1164" s="76">
        <f>+IF(ISNUMBER(DATA!F825),DATA!F825,"n/a")</f>
        <v>64638.23</v>
      </c>
      <c r="F1164" s="77">
        <f>+IF(ISNUMBER(DATA!G825),DATA!G825,"n/a")</f>
        <v>0.141254001295952</v>
      </c>
      <c r="G1164" s="76">
        <f>+IF(ISNUMBER(DATA!P825),DATA!P825,"n/a")</f>
        <v>188929.16</v>
      </c>
      <c r="H1164" s="77">
        <f>+IF(ISNUMBER(DATA!Q825),DATA!Q825,"n/a")</f>
        <v>0.100171743553153</v>
      </c>
      <c r="I1164" s="76">
        <f>+IF(ISNUMBER(DATA!Z825),DATA!Z825,"n/a")</f>
        <v>418033.77</v>
      </c>
      <c r="J1164" s="77">
        <f>+IF(ISNUMBER(DATA!AA825),DATA!AA825,"n/a")</f>
        <v>0.114635239620685</v>
      </c>
      <c r="K1164" s="76">
        <f>+IF(ISNUMBER(DATA!AJ825),DATA!AJ825,"n/a")</f>
        <v>969660.81</v>
      </c>
      <c r="L1164" s="77">
        <f>+IF(ISNUMBER(DATA!AK825),DATA!AK825,"n/a")</f>
        <v>8.1882453813930306E-2</v>
      </c>
      <c r="R1164" s="66"/>
      <c r="S1164" s="66"/>
      <c r="T1164" s="66"/>
      <c r="U1164" s="66"/>
      <c r="V1164" s="66"/>
      <c r="W1164" s="66"/>
      <c r="X1164" s="66"/>
      <c r="Y1164" s="66"/>
    </row>
    <row r="1165" spans="1:25" x14ac:dyDescent="0.2">
      <c r="A1165" s="75" t="s">
        <v>19</v>
      </c>
      <c r="B1165" s="66" t="s">
        <v>28</v>
      </c>
      <c r="C1165" s="66" t="s">
        <v>0</v>
      </c>
      <c r="D1165" s="66" t="s">
        <v>307</v>
      </c>
      <c r="E1165" s="76">
        <f>+IF(ISNUMBER(DATA!F826),DATA!F826,"n/a")</f>
        <v>136348.06</v>
      </c>
      <c r="F1165" s="77">
        <f>+IF(ISNUMBER(DATA!G826),DATA!G826,"n/a")</f>
        <v>0.12821317781670499</v>
      </c>
      <c r="G1165" s="76">
        <f>+IF(ISNUMBER(DATA!P826),DATA!P826,"n/a")</f>
        <v>429495.68</v>
      </c>
      <c r="H1165" s="77">
        <f>+IF(ISNUMBER(DATA!Q826),DATA!Q826,"n/a")</f>
        <v>0.80746967607713505</v>
      </c>
      <c r="I1165" s="76">
        <f>+IF(ISNUMBER(DATA!Z826),DATA!Z826,"n/a")</f>
        <v>828350.31</v>
      </c>
      <c r="J1165" s="77">
        <f>+IF(ISNUMBER(DATA!AA826),DATA!AA826,"n/a")</f>
        <v>0.96489340371287002</v>
      </c>
      <c r="K1165" s="76">
        <f>+IF(ISNUMBER(DATA!AJ826),DATA!AJ826,"n/a")</f>
        <v>1705316.51</v>
      </c>
      <c r="L1165" s="77">
        <f>+IF(ISNUMBER(DATA!AK826),DATA!AK826,"n/a")</f>
        <v>1.0260105370774499</v>
      </c>
      <c r="R1165" s="66"/>
      <c r="S1165" s="66"/>
      <c r="T1165" s="66"/>
      <c r="U1165" s="66"/>
      <c r="V1165" s="66"/>
      <c r="W1165" s="66"/>
      <c r="X1165" s="66"/>
      <c r="Y1165" s="66"/>
    </row>
    <row r="1166" spans="1:25" x14ac:dyDescent="0.2">
      <c r="A1166" s="75" t="s">
        <v>19</v>
      </c>
      <c r="B1166" s="66" t="s">
        <v>28</v>
      </c>
      <c r="C1166" s="66" t="s">
        <v>0</v>
      </c>
      <c r="D1166" s="66" t="s">
        <v>308</v>
      </c>
      <c r="E1166" s="76">
        <f>+IF(ISNUMBER(DATA!F827),DATA!F827,"n/a")</f>
        <v>59363.88</v>
      </c>
      <c r="F1166" s="77">
        <f>+IF(ISNUMBER(DATA!G827),DATA!G827,"n/a")</f>
        <v>0.20798291027528201</v>
      </c>
      <c r="G1166" s="76">
        <f>+IF(ISNUMBER(DATA!P827),DATA!P827,"n/a")</f>
        <v>169394.66</v>
      </c>
      <c r="H1166" s="77">
        <f>+IF(ISNUMBER(DATA!Q827),DATA!Q827,"n/a")</f>
        <v>0.214219604917472</v>
      </c>
      <c r="I1166" s="76">
        <f>+IF(ISNUMBER(DATA!Z827),DATA!Z827,"n/a")</f>
        <v>356602.67</v>
      </c>
      <c r="J1166" s="77">
        <f>+IF(ISNUMBER(DATA!AA827),DATA!AA827,"n/a")</f>
        <v>0.18876377293861901</v>
      </c>
      <c r="K1166" s="76">
        <f>+IF(ISNUMBER(DATA!AJ827),DATA!AJ827,"n/a")</f>
        <v>735253.15</v>
      </c>
      <c r="L1166" s="77">
        <f>+IF(ISNUMBER(DATA!AK827),DATA!AK827,"n/a")</f>
        <v>0.139432179481813</v>
      </c>
      <c r="R1166" s="66"/>
      <c r="S1166" s="66"/>
      <c r="T1166" s="66"/>
      <c r="U1166" s="66"/>
      <c r="V1166" s="66"/>
      <c r="W1166" s="66"/>
      <c r="X1166" s="66"/>
      <c r="Y1166" s="66"/>
    </row>
    <row r="1167" spans="1:25" x14ac:dyDescent="0.2">
      <c r="A1167" s="75" t="s">
        <v>19</v>
      </c>
      <c r="B1167" s="66" t="s">
        <v>28</v>
      </c>
      <c r="C1167" s="66" t="s">
        <v>0</v>
      </c>
      <c r="D1167" s="66" t="s">
        <v>309</v>
      </c>
      <c r="E1167" s="76">
        <f>+IF(ISNUMBER(DATA!F828),DATA!F828,"n/a")</f>
        <v>88116.4</v>
      </c>
      <c r="F1167" s="77">
        <f>+IF(ISNUMBER(DATA!G828),DATA!G828,"n/a")</f>
        <v>0.81857845003812901</v>
      </c>
      <c r="G1167" s="76">
        <f>+IF(ISNUMBER(DATA!P828),DATA!P828,"n/a")</f>
        <v>245469.86</v>
      </c>
      <c r="H1167" s="77">
        <f>+IF(ISNUMBER(DATA!Q828),DATA!Q828,"n/a")</f>
        <v>0.82995328163211002</v>
      </c>
      <c r="I1167" s="76">
        <f>+IF(ISNUMBER(DATA!Z828),DATA!Z828,"n/a")</f>
        <v>484268.75</v>
      </c>
      <c r="J1167" s="77">
        <f>+IF(ISNUMBER(DATA!AA828),DATA!AA828,"n/a")</f>
        <v>0.74710380728335002</v>
      </c>
      <c r="K1167" s="76">
        <f>+IF(ISNUMBER(DATA!AJ828),DATA!AJ828,"n/a")</f>
        <v>881019.28</v>
      </c>
      <c r="L1167" s="77">
        <f>+IF(ISNUMBER(DATA!AK828),DATA!AK828,"n/a")</f>
        <v>0.52845372063121399</v>
      </c>
      <c r="R1167" s="66"/>
      <c r="S1167" s="66"/>
      <c r="T1167" s="66"/>
      <c r="U1167" s="66"/>
      <c r="V1167" s="66"/>
      <c r="W1167" s="66"/>
      <c r="X1167" s="66"/>
      <c r="Y1167" s="66"/>
    </row>
    <row r="1168" spans="1:25" x14ac:dyDescent="0.2">
      <c r="A1168" s="75" t="s">
        <v>19</v>
      </c>
      <c r="B1168" s="66" t="s">
        <v>28</v>
      </c>
      <c r="C1168" s="66" t="s">
        <v>0</v>
      </c>
      <c r="D1168" s="66" t="s">
        <v>310</v>
      </c>
      <c r="E1168" s="76">
        <f>+IF(ISNUMBER(DATA!F829),DATA!F829,"n/a")</f>
        <v>82533.570000000007</v>
      </c>
      <c r="F1168" s="77">
        <f>+IF(ISNUMBER(DATA!G829),DATA!G829,"n/a")</f>
        <v>1.48586180194144</v>
      </c>
      <c r="G1168" s="76">
        <f>+IF(ISNUMBER(DATA!P829),DATA!P829,"n/a")</f>
        <v>226935.67999999999</v>
      </c>
      <c r="H1168" s="77">
        <f>+IF(ISNUMBER(DATA!Q829),DATA!Q829,"n/a")</f>
        <v>1.4255970236436599</v>
      </c>
      <c r="I1168" s="76">
        <f>+IF(ISNUMBER(DATA!Z829),DATA!Z829,"n/a")</f>
        <v>446014.74</v>
      </c>
      <c r="J1168" s="77">
        <f>+IF(ISNUMBER(DATA!AA829),DATA!AA829,"n/a")</f>
        <v>1.3759611603917401</v>
      </c>
      <c r="K1168" s="76">
        <f>+IF(ISNUMBER(DATA!AJ829),DATA!AJ829,"n/a")</f>
        <v>798225.39</v>
      </c>
      <c r="L1168" s="77">
        <f>+IF(ISNUMBER(DATA!AK829),DATA!AK829,"n/a")</f>
        <v>1.0574914471316399</v>
      </c>
      <c r="R1168" s="66"/>
      <c r="S1168" s="66"/>
      <c r="T1168" s="66"/>
      <c r="U1168" s="66"/>
      <c r="V1168" s="66"/>
      <c r="W1168" s="66"/>
      <c r="X1168" s="66"/>
      <c r="Y1168" s="66"/>
    </row>
    <row r="1169" spans="1:25" x14ac:dyDescent="0.2">
      <c r="A1169" s="75" t="s">
        <v>19</v>
      </c>
      <c r="B1169" s="66" t="s">
        <v>28</v>
      </c>
      <c r="C1169" s="66" t="s">
        <v>0</v>
      </c>
      <c r="D1169" s="66" t="s">
        <v>311</v>
      </c>
      <c r="E1169" s="76">
        <f>+IF(ISNUMBER(DATA!F830),DATA!F830,"n/a")</f>
        <v>57191.25</v>
      </c>
      <c r="F1169" s="77">
        <f>+IF(ISNUMBER(DATA!G830),DATA!G830,"n/a")</f>
        <v>0.12016882665124801</v>
      </c>
      <c r="G1169" s="76">
        <f>+IF(ISNUMBER(DATA!P830),DATA!P830,"n/a")</f>
        <v>173928.9</v>
      </c>
      <c r="H1169" s="77">
        <f>+IF(ISNUMBER(DATA!Q830),DATA!Q830,"n/a")</f>
        <v>0.12344724082571</v>
      </c>
      <c r="I1169" s="76">
        <f>+IF(ISNUMBER(DATA!Z830),DATA!Z830,"n/a")</f>
        <v>357068.87</v>
      </c>
      <c r="J1169" s="77">
        <f>+IF(ISNUMBER(DATA!AA830),DATA!AA830,"n/a")</f>
        <v>5.8608752982099298E-2</v>
      </c>
      <c r="K1169" s="76">
        <f>+IF(ISNUMBER(DATA!AJ830),DATA!AJ830,"n/a")</f>
        <v>723359.21</v>
      </c>
      <c r="L1169" s="77">
        <f>+IF(ISNUMBER(DATA!AK830),DATA!AK830,"n/a")</f>
        <v>-1.8518762246819601E-2</v>
      </c>
      <c r="R1169" s="66"/>
      <c r="S1169" s="66"/>
      <c r="T1169" s="66"/>
      <c r="U1169" s="66"/>
      <c r="V1169" s="66"/>
      <c r="W1169" s="66"/>
      <c r="X1169" s="66"/>
      <c r="Y1169" s="66"/>
    </row>
    <row r="1170" spans="1:25" x14ac:dyDescent="0.2">
      <c r="A1170" s="75" t="s">
        <v>19</v>
      </c>
      <c r="B1170" s="66" t="s">
        <v>28</v>
      </c>
      <c r="C1170" s="66" t="s">
        <v>0</v>
      </c>
      <c r="D1170" s="66" t="s">
        <v>312</v>
      </c>
      <c r="E1170" s="76">
        <f>+IF(ISNUMBER(DATA!F831),DATA!F831,"n/a")</f>
        <v>58420.95</v>
      </c>
      <c r="F1170" s="77">
        <f>+IF(ISNUMBER(DATA!G831),DATA!G831,"n/a")</f>
        <v>0.378784900072762</v>
      </c>
      <c r="G1170" s="76">
        <f>+IF(ISNUMBER(DATA!P831),DATA!P831,"n/a")</f>
        <v>171865.26</v>
      </c>
      <c r="H1170" s="77">
        <f>+IF(ISNUMBER(DATA!Q831),DATA!Q831,"n/a")</f>
        <v>0.605362940005296</v>
      </c>
      <c r="I1170" s="76">
        <f>+IF(ISNUMBER(DATA!Z831),DATA!Z831,"n/a")</f>
        <v>310834.40000000002</v>
      </c>
      <c r="J1170" s="77">
        <f>+IF(ISNUMBER(DATA!AA831),DATA!AA831,"n/a")</f>
        <v>0.723305852936448</v>
      </c>
      <c r="K1170" s="76">
        <f>+IF(ISNUMBER(DATA!AJ831),DATA!AJ831,"n/a")</f>
        <v>617404.73</v>
      </c>
      <c r="L1170" s="77">
        <f>+IF(ISNUMBER(DATA!AK831),DATA!AK831,"n/a")</f>
        <v>0.95507352099932097</v>
      </c>
      <c r="R1170" s="66"/>
      <c r="S1170" s="66"/>
      <c r="T1170" s="66"/>
      <c r="U1170" s="66"/>
      <c r="V1170" s="66"/>
      <c r="W1170" s="66"/>
      <c r="X1170" s="66"/>
      <c r="Y1170" s="66"/>
    </row>
    <row r="1171" spans="1:25" x14ac:dyDescent="0.2">
      <c r="A1171" s="75" t="s">
        <v>19</v>
      </c>
      <c r="B1171" s="66" t="s">
        <v>28</v>
      </c>
      <c r="C1171" s="66" t="s">
        <v>0</v>
      </c>
      <c r="D1171" s="66" t="s">
        <v>313</v>
      </c>
      <c r="E1171" s="76">
        <f>+IF(ISNUMBER(DATA!F832),DATA!F832,"n/a")</f>
        <v>85610.71</v>
      </c>
      <c r="F1171" s="77">
        <f>+IF(ISNUMBER(DATA!G832),DATA!G832,"n/a")</f>
        <v>0.38454590473122302</v>
      </c>
      <c r="G1171" s="76">
        <f>+IF(ISNUMBER(DATA!P832),DATA!P832,"n/a")</f>
        <v>256334.09</v>
      </c>
      <c r="H1171" s="77">
        <f>+IF(ISNUMBER(DATA!Q832),DATA!Q832,"n/a")</f>
        <v>0.41119648427033501</v>
      </c>
      <c r="I1171" s="76">
        <f>+IF(ISNUMBER(DATA!Z832),DATA!Z832,"n/a")</f>
        <v>499142.56</v>
      </c>
      <c r="J1171" s="77">
        <f>+IF(ISNUMBER(DATA!AA832),DATA!AA832,"n/a")</f>
        <v>0.41949333669970901</v>
      </c>
      <c r="K1171" s="76">
        <f>+IF(ISNUMBER(DATA!AJ832),DATA!AJ832,"n/a")</f>
        <v>968602.59</v>
      </c>
      <c r="L1171" s="77">
        <f>+IF(ISNUMBER(DATA!AK832),DATA!AK832,"n/a")</f>
        <v>0.35639294601374499</v>
      </c>
      <c r="R1171" s="66"/>
      <c r="S1171" s="66"/>
      <c r="T1171" s="66"/>
      <c r="U1171" s="66"/>
      <c r="V1171" s="66"/>
      <c r="W1171" s="66"/>
      <c r="X1171" s="66"/>
      <c r="Y1171" s="66"/>
    </row>
    <row r="1172" spans="1:25" x14ac:dyDescent="0.2">
      <c r="A1172" s="75" t="s">
        <v>19</v>
      </c>
      <c r="B1172" s="66" t="s">
        <v>28</v>
      </c>
      <c r="C1172" s="66" t="s">
        <v>0</v>
      </c>
      <c r="D1172" s="66" t="s">
        <v>314</v>
      </c>
      <c r="E1172" s="76">
        <f>+IF(ISNUMBER(DATA!F833),DATA!F833,"n/a")</f>
        <v>122265.36</v>
      </c>
      <c r="F1172" s="77">
        <f>+IF(ISNUMBER(DATA!G833),DATA!G833,"n/a")</f>
        <v>1.03807818232647E-2</v>
      </c>
      <c r="G1172" s="76">
        <f>+IF(ISNUMBER(DATA!P833),DATA!P833,"n/a")</f>
        <v>369520.87</v>
      </c>
      <c r="H1172" s="77">
        <f>+IF(ISNUMBER(DATA!Q833),DATA!Q833,"n/a")</f>
        <v>-3.8449266296258597E-2</v>
      </c>
      <c r="I1172" s="76">
        <f>+IF(ISNUMBER(DATA!Z833),DATA!Z833,"n/a")</f>
        <v>770653.88</v>
      </c>
      <c r="J1172" s="77">
        <f>+IF(ISNUMBER(DATA!AA833),DATA!AA833,"n/a")</f>
        <v>-7.5774057067021797E-2</v>
      </c>
      <c r="K1172" s="76">
        <f>+IF(ISNUMBER(DATA!AJ833),DATA!AJ833,"n/a")</f>
        <v>1605775.9</v>
      </c>
      <c r="L1172" s="77">
        <f>+IF(ISNUMBER(DATA!AK833),DATA!AK833,"n/a")</f>
        <v>-9.6618765101961601E-2</v>
      </c>
      <c r="R1172" s="66"/>
      <c r="S1172" s="66"/>
      <c r="T1172" s="66"/>
      <c r="U1172" s="66"/>
      <c r="V1172" s="66"/>
      <c r="W1172" s="66"/>
      <c r="X1172" s="66"/>
      <c r="Y1172" s="66"/>
    </row>
    <row r="1173" spans="1:25" x14ac:dyDescent="0.2">
      <c r="A1173" s="75" t="s">
        <v>19</v>
      </c>
      <c r="B1173" s="66" t="s">
        <v>28</v>
      </c>
      <c r="C1173" s="66" t="s">
        <v>0</v>
      </c>
      <c r="D1173" s="66" t="s">
        <v>315</v>
      </c>
      <c r="E1173" s="76">
        <f>+IF(ISNUMBER(DATA!F834),DATA!F834,"n/a")</f>
        <v>193789.03</v>
      </c>
      <c r="F1173" s="77">
        <f>+IF(ISNUMBER(DATA!G834),DATA!G834,"n/a")</f>
        <v>0.24861829150225301</v>
      </c>
      <c r="G1173" s="76">
        <f>+IF(ISNUMBER(DATA!P834),DATA!P834,"n/a")</f>
        <v>588211.69999999995</v>
      </c>
      <c r="H1173" s="77">
        <f>+IF(ISNUMBER(DATA!Q834),DATA!Q834,"n/a")</f>
        <v>0.79082491146827305</v>
      </c>
      <c r="I1173" s="76">
        <f>+IF(ISNUMBER(DATA!Z834),DATA!Z834,"n/a")</f>
        <v>1145423.6200000001</v>
      </c>
      <c r="J1173" s="77">
        <f>+IF(ISNUMBER(DATA!AA834),DATA!AA834,"n/a")</f>
        <v>0.979533148468959</v>
      </c>
      <c r="K1173" s="76">
        <f>+IF(ISNUMBER(DATA!AJ834),DATA!AJ834,"n/a")</f>
        <v>2308297.87</v>
      </c>
      <c r="L1173" s="77">
        <f>+IF(ISNUMBER(DATA!AK834),DATA!AK834,"n/a")</f>
        <v>1.08412914732648</v>
      </c>
      <c r="R1173" s="66"/>
      <c r="S1173" s="66"/>
      <c r="T1173" s="66"/>
      <c r="U1173" s="66"/>
      <c r="V1173" s="66"/>
      <c r="W1173" s="66"/>
      <c r="X1173" s="66"/>
      <c r="Y1173" s="66"/>
    </row>
    <row r="1174" spans="1:25" x14ac:dyDescent="0.2">
      <c r="A1174" s="75" t="s">
        <v>19</v>
      </c>
      <c r="B1174" s="66" t="s">
        <v>28</v>
      </c>
      <c r="C1174" s="66" t="s">
        <v>0</v>
      </c>
      <c r="D1174" s="66" t="s">
        <v>316</v>
      </c>
      <c r="E1174" s="76">
        <f>+IF(ISNUMBER(DATA!F835),DATA!F835,"n/a")</f>
        <v>111104.13</v>
      </c>
      <c r="F1174" s="77">
        <f>+IF(ISNUMBER(DATA!G835),DATA!G835,"n/a")</f>
        <v>0.130017112359293</v>
      </c>
      <c r="G1174" s="76">
        <f>+IF(ISNUMBER(DATA!P835),DATA!P835,"n/a")</f>
        <v>303977.63</v>
      </c>
      <c r="H1174" s="77">
        <f>+IF(ISNUMBER(DATA!Q835),DATA!Q835,"n/a")</f>
        <v>0.153496792568596</v>
      </c>
      <c r="I1174" s="76">
        <f>+IF(ISNUMBER(DATA!Z835),DATA!Z835,"n/a")</f>
        <v>640824.88</v>
      </c>
      <c r="J1174" s="77">
        <f>+IF(ISNUMBER(DATA!AA835),DATA!AA835,"n/a")</f>
        <v>0.213416165590187</v>
      </c>
      <c r="K1174" s="76">
        <f>+IF(ISNUMBER(DATA!AJ835),DATA!AJ835,"n/a")</f>
        <v>1357353.11</v>
      </c>
      <c r="L1174" s="77">
        <f>+IF(ISNUMBER(DATA!AK835),DATA!AK835,"n/a")</f>
        <v>0.21408650716175701</v>
      </c>
      <c r="R1174" s="66"/>
      <c r="S1174" s="66"/>
      <c r="T1174" s="66"/>
      <c r="U1174" s="66"/>
      <c r="V1174" s="66"/>
      <c r="W1174" s="66"/>
      <c r="X1174" s="66"/>
      <c r="Y1174" s="66"/>
    </row>
    <row r="1175" spans="1:25" x14ac:dyDescent="0.2">
      <c r="A1175" s="75" t="s">
        <v>19</v>
      </c>
      <c r="B1175" s="66" t="s">
        <v>28</v>
      </c>
      <c r="C1175" s="66" t="s">
        <v>0</v>
      </c>
      <c r="D1175" s="66" t="s">
        <v>317</v>
      </c>
      <c r="E1175" s="76">
        <f>+IF(ISNUMBER(DATA!F836),DATA!F836,"n/a")</f>
        <v>67983.31</v>
      </c>
      <c r="F1175" s="77">
        <f>+IF(ISNUMBER(DATA!G836),DATA!G836,"n/a")</f>
        <v>9.7917063009748395E-2</v>
      </c>
      <c r="G1175" s="76">
        <f>+IF(ISNUMBER(DATA!P836),DATA!P836,"n/a")</f>
        <v>199499.03</v>
      </c>
      <c r="H1175" s="77">
        <f>+IF(ISNUMBER(DATA!Q836),DATA!Q836,"n/a")</f>
        <v>0.14912865096363701</v>
      </c>
      <c r="I1175" s="76">
        <f>+IF(ISNUMBER(DATA!Z836),DATA!Z836,"n/a")</f>
        <v>400966.09</v>
      </c>
      <c r="J1175" s="77">
        <f>+IF(ISNUMBER(DATA!AA836),DATA!AA836,"n/a")</f>
        <v>0.109903188880365</v>
      </c>
      <c r="K1175" s="76">
        <f>+IF(ISNUMBER(DATA!AJ836),DATA!AJ836,"n/a")</f>
        <v>825452.98</v>
      </c>
      <c r="L1175" s="77">
        <f>+IF(ISNUMBER(DATA!AK836),DATA!AK836,"n/a")</f>
        <v>3.6305136142973801E-2</v>
      </c>
      <c r="R1175" s="66"/>
      <c r="S1175" s="66"/>
      <c r="T1175" s="66"/>
      <c r="U1175" s="66"/>
      <c r="V1175" s="66"/>
      <c r="W1175" s="66"/>
      <c r="X1175" s="66"/>
      <c r="Y1175" s="66"/>
    </row>
    <row r="1176" spans="1:25" x14ac:dyDescent="0.2">
      <c r="A1176" s="75" t="s">
        <v>19</v>
      </c>
      <c r="B1176" s="66" t="s">
        <v>28</v>
      </c>
      <c r="C1176" s="66" t="s">
        <v>0</v>
      </c>
      <c r="D1176" s="66" t="s">
        <v>318</v>
      </c>
      <c r="E1176" s="76">
        <f>+IF(ISNUMBER(DATA!F837),DATA!F837,"n/a")</f>
        <v>112556.54</v>
      </c>
      <c r="F1176" s="77">
        <f>+IF(ISNUMBER(DATA!G837),DATA!G837,"n/a")</f>
        <v>-2.1015331200711699E-2</v>
      </c>
      <c r="G1176" s="76">
        <f>+IF(ISNUMBER(DATA!P837),DATA!P837,"n/a")</f>
        <v>318481.48</v>
      </c>
      <c r="H1176" s="77">
        <f>+IF(ISNUMBER(DATA!Q837),DATA!Q837,"n/a")</f>
        <v>-1.0179797232009799E-2</v>
      </c>
      <c r="I1176" s="76">
        <f>+IF(ISNUMBER(DATA!Z837),DATA!Z837,"n/a")</f>
        <v>662509.73</v>
      </c>
      <c r="J1176" s="77">
        <f>+IF(ISNUMBER(DATA!AA837),DATA!AA837,"n/a")</f>
        <v>-2.2352154590578901E-2</v>
      </c>
      <c r="K1176" s="76">
        <f>+IF(ISNUMBER(DATA!AJ837),DATA!AJ837,"n/a")</f>
        <v>1356919.91</v>
      </c>
      <c r="L1176" s="77">
        <f>+IF(ISNUMBER(DATA!AK837),DATA!AK837,"n/a")</f>
        <v>-2.6174088552798101E-2</v>
      </c>
      <c r="R1176" s="66"/>
      <c r="S1176" s="66"/>
      <c r="T1176" s="66"/>
      <c r="U1176" s="66"/>
      <c r="V1176" s="66"/>
      <c r="W1176" s="66"/>
      <c r="X1176" s="66"/>
      <c r="Y1176" s="66"/>
    </row>
    <row r="1177" spans="1:25" x14ac:dyDescent="0.2">
      <c r="A1177" s="75" t="s">
        <v>19</v>
      </c>
      <c r="B1177" s="66" t="s">
        <v>28</v>
      </c>
      <c r="C1177" s="66" t="s">
        <v>0</v>
      </c>
      <c r="D1177" s="66" t="s">
        <v>344</v>
      </c>
      <c r="E1177" s="76">
        <f>+IF(ISNUMBER(DATA!F838),DATA!F838,"n/a")</f>
        <v>72969.09</v>
      </c>
      <c r="F1177" s="77">
        <f>+IF(ISNUMBER(DATA!G838),DATA!G838,"n/a")</f>
        <v>0.85756969728135102</v>
      </c>
      <c r="G1177" s="76">
        <f>+IF(ISNUMBER(DATA!P838),DATA!P838,"n/a")</f>
        <v>198394.66</v>
      </c>
      <c r="H1177" s="77">
        <f>+IF(ISNUMBER(DATA!Q838),DATA!Q838,"n/a")</f>
        <v>0.794238368269922</v>
      </c>
      <c r="I1177" s="76">
        <f>+IF(ISNUMBER(DATA!Z838),DATA!Z838,"n/a")</f>
        <v>396478.68</v>
      </c>
      <c r="J1177" s="77">
        <f>+IF(ISNUMBER(DATA!AA838),DATA!AA838,"n/a")</f>
        <v>0.80931397301307595</v>
      </c>
      <c r="K1177" s="76">
        <f>+IF(ISNUMBER(DATA!AJ838),DATA!AJ838,"n/a")</f>
        <v>766685.51</v>
      </c>
      <c r="L1177" s="77">
        <f>+IF(ISNUMBER(DATA!AK838),DATA!AK838,"n/a")</f>
        <v>0.67042523442117097</v>
      </c>
      <c r="R1177" s="66"/>
      <c r="S1177" s="66"/>
      <c r="T1177" s="66"/>
      <c r="U1177" s="66"/>
      <c r="V1177" s="66"/>
      <c r="W1177" s="66"/>
      <c r="X1177" s="66"/>
      <c r="Y1177" s="66"/>
    </row>
    <row r="1178" spans="1:25" x14ac:dyDescent="0.2">
      <c r="A1178" s="75" t="s">
        <v>19</v>
      </c>
      <c r="B1178" s="66" t="s">
        <v>28</v>
      </c>
      <c r="C1178" s="66" t="s">
        <v>0</v>
      </c>
      <c r="D1178" s="66" t="s">
        <v>345</v>
      </c>
      <c r="E1178" s="76">
        <f>+IF(ISNUMBER(DATA!F839),DATA!F839,"n/a")</f>
        <v>88435.01</v>
      </c>
      <c r="F1178" s="77">
        <f>+IF(ISNUMBER(DATA!G839),DATA!G839,"n/a")</f>
        <v>0.442550260885679</v>
      </c>
      <c r="G1178" s="76">
        <f>+IF(ISNUMBER(DATA!P839),DATA!P839,"n/a")</f>
        <v>251519.35</v>
      </c>
      <c r="H1178" s="77">
        <f>+IF(ISNUMBER(DATA!Q839),DATA!Q839,"n/a")</f>
        <v>0.414376097252104</v>
      </c>
      <c r="I1178" s="76">
        <f>+IF(ISNUMBER(DATA!Z839),DATA!Z839,"n/a")</f>
        <v>482732.3</v>
      </c>
      <c r="J1178" s="77">
        <f>+IF(ISNUMBER(DATA!AA839),DATA!AA839,"n/a")</f>
        <v>0.310492118081583</v>
      </c>
      <c r="K1178" s="76">
        <f>+IF(ISNUMBER(DATA!AJ839),DATA!AJ839,"n/a")</f>
        <v>868007.53</v>
      </c>
      <c r="L1178" s="77">
        <f>+IF(ISNUMBER(DATA!AK839),DATA!AK839,"n/a")</f>
        <v>0.27253060394892697</v>
      </c>
      <c r="R1178" s="66"/>
      <c r="S1178" s="66"/>
      <c r="T1178" s="66"/>
      <c r="U1178" s="66"/>
      <c r="V1178" s="66"/>
      <c r="W1178" s="66"/>
      <c r="X1178" s="66"/>
      <c r="Y1178" s="66"/>
    </row>
    <row r="1179" spans="1:25" x14ac:dyDescent="0.2">
      <c r="A1179" s="75"/>
      <c r="E1179" s="76"/>
      <c r="F1179" s="77"/>
      <c r="G1179" s="76"/>
      <c r="H1179" s="77"/>
      <c r="I1179" s="76"/>
      <c r="J1179" s="77"/>
      <c r="K1179" s="76"/>
      <c r="L1179" s="77"/>
      <c r="R1179" s="66"/>
      <c r="S1179" s="66"/>
      <c r="T1179" s="66"/>
      <c r="U1179" s="66"/>
      <c r="V1179" s="66"/>
      <c r="W1179" s="66"/>
      <c r="X1179" s="66"/>
      <c r="Y1179" s="66"/>
    </row>
    <row r="1180" spans="1:25" x14ac:dyDescent="0.2">
      <c r="A1180" s="75" t="s">
        <v>19</v>
      </c>
      <c r="B1180" s="66" t="s">
        <v>28</v>
      </c>
      <c r="C1180" s="66" t="s">
        <v>9</v>
      </c>
      <c r="D1180" s="66" t="s">
        <v>271</v>
      </c>
      <c r="E1180" s="86">
        <f>+IF(ISNUMBER(DATA!H790),DATA!H790,"n/a")</f>
        <v>10430.61</v>
      </c>
      <c r="F1180" s="77">
        <f>+IF(ISNUMBER(DATA!I790),DATA!I790,"n/a")</f>
        <v>-0.20529775591648999</v>
      </c>
      <c r="G1180" s="86">
        <f>+IF(ISNUMBER(DATA!R790),DATA!R790,"n/a")</f>
        <v>30618.11</v>
      </c>
      <c r="H1180" s="77">
        <f>+IF(ISNUMBER(DATA!S790),DATA!S790,"n/a")</f>
        <v>-6.0960952027232E-2</v>
      </c>
      <c r="I1180" s="86">
        <f>+IF(ISNUMBER(DATA!AB790),DATA!AB790,"n/a")</f>
        <v>68114.460000000006</v>
      </c>
      <c r="J1180" s="77">
        <f>+IF(ISNUMBER(DATA!AC790),DATA!AC790,"n/a")</f>
        <v>7.4660906544743097E-3</v>
      </c>
      <c r="K1180" s="86">
        <f>+IF(ISNUMBER(DATA!AL790),DATA!AL790,"n/a")</f>
        <v>149179.88</v>
      </c>
      <c r="L1180" s="77">
        <f>+IF(ISNUMBER(DATA!AM790),DATA!AM790,"n/a")</f>
        <v>-2.0465253770814401E-2</v>
      </c>
      <c r="R1180" s="66"/>
      <c r="S1180" s="66"/>
      <c r="T1180" s="66"/>
      <c r="U1180" s="66"/>
      <c r="V1180" s="66"/>
      <c r="W1180" s="66"/>
      <c r="X1180" s="66"/>
      <c r="Y1180" s="66"/>
    </row>
    <row r="1181" spans="1:25" x14ac:dyDescent="0.2">
      <c r="A1181" s="75" t="s">
        <v>19</v>
      </c>
      <c r="B1181" s="66" t="s">
        <v>28</v>
      </c>
      <c r="C1181" s="66" t="s">
        <v>9</v>
      </c>
      <c r="D1181" s="66" t="s">
        <v>272</v>
      </c>
      <c r="E1181" s="86">
        <f>+IF(ISNUMBER(DATA!H791),DATA!H791,"n/a")</f>
        <v>37002.269999999997</v>
      </c>
      <c r="F1181" s="77">
        <f>+IF(ISNUMBER(DATA!I791),DATA!I791,"n/a")</f>
        <v>0.19596918467378699</v>
      </c>
      <c r="G1181" s="86">
        <f>+IF(ISNUMBER(DATA!R791),DATA!R791,"n/a")</f>
        <v>101346.71</v>
      </c>
      <c r="H1181" s="77">
        <f>+IF(ISNUMBER(DATA!S791),DATA!S791,"n/a")</f>
        <v>0.183649641413175</v>
      </c>
      <c r="I1181" s="86">
        <f>+IF(ISNUMBER(DATA!AB791),DATA!AB791,"n/a")</f>
        <v>203109.16</v>
      </c>
      <c r="J1181" s="77">
        <f>+IF(ISNUMBER(DATA!AC791),DATA!AC791,"n/a")</f>
        <v>0.52787394156623402</v>
      </c>
      <c r="K1181" s="86">
        <f>+IF(ISNUMBER(DATA!AL791),DATA!AL791,"n/a")</f>
        <v>405975.01</v>
      </c>
      <c r="L1181" s="77">
        <f>+IF(ISNUMBER(DATA!AM791),DATA!AM791,"n/a")</f>
        <v>1.0644545606684701</v>
      </c>
      <c r="R1181" s="66"/>
      <c r="S1181" s="66"/>
      <c r="T1181" s="66"/>
      <c r="U1181" s="66"/>
      <c r="V1181" s="66"/>
      <c r="W1181" s="66"/>
      <c r="X1181" s="66"/>
      <c r="Y1181" s="66"/>
    </row>
    <row r="1182" spans="1:25" x14ac:dyDescent="0.2">
      <c r="A1182" s="75" t="s">
        <v>19</v>
      </c>
      <c r="B1182" s="66" t="s">
        <v>28</v>
      </c>
      <c r="C1182" s="66" t="s">
        <v>9</v>
      </c>
      <c r="D1182" s="66" t="s">
        <v>273</v>
      </c>
      <c r="E1182" s="86">
        <f>+IF(ISNUMBER(DATA!H792),DATA!H792,"n/a")</f>
        <v>43647.76</v>
      </c>
      <c r="F1182" s="77">
        <f>+IF(ISNUMBER(DATA!I792),DATA!I792,"n/a")</f>
        <v>0.62399392784855301</v>
      </c>
      <c r="G1182" s="86">
        <f>+IF(ISNUMBER(DATA!R792),DATA!R792,"n/a")</f>
        <v>131860.38</v>
      </c>
      <c r="H1182" s="77">
        <f>+IF(ISNUMBER(DATA!S792),DATA!S792,"n/a")</f>
        <v>0.80656419634635601</v>
      </c>
      <c r="I1182" s="86">
        <f>+IF(ISNUMBER(DATA!AB792),DATA!AB792,"n/a")</f>
        <v>246464.56</v>
      </c>
      <c r="J1182" s="77">
        <f>+IF(ISNUMBER(DATA!AC792),DATA!AC792,"n/a")</f>
        <v>0.60435624850566705</v>
      </c>
      <c r="K1182" s="86">
        <f>+IF(ISNUMBER(DATA!AL792),DATA!AL792,"n/a")</f>
        <v>441977.53</v>
      </c>
      <c r="L1182" s="77">
        <f>+IF(ISNUMBER(DATA!AM792),DATA!AM792,"n/a")</f>
        <v>0.40045587473102801</v>
      </c>
      <c r="R1182" s="66"/>
      <c r="S1182" s="66"/>
      <c r="T1182" s="66"/>
      <c r="U1182" s="66"/>
      <c r="V1182" s="66"/>
      <c r="W1182" s="66"/>
      <c r="X1182" s="66"/>
      <c r="Y1182" s="66"/>
    </row>
    <row r="1183" spans="1:25" x14ac:dyDescent="0.2">
      <c r="A1183" s="75" t="s">
        <v>19</v>
      </c>
      <c r="B1183" s="66" t="s">
        <v>28</v>
      </c>
      <c r="C1183" s="66" t="s">
        <v>9</v>
      </c>
      <c r="D1183" s="66" t="s">
        <v>274</v>
      </c>
      <c r="E1183" s="86">
        <f>+IF(ISNUMBER(DATA!H793),DATA!H793,"n/a")</f>
        <v>18203.66</v>
      </c>
      <c r="F1183" s="77">
        <f>+IF(ISNUMBER(DATA!I793),DATA!I793,"n/a")</f>
        <v>0.23414225714489101</v>
      </c>
      <c r="G1183" s="86">
        <f>+IF(ISNUMBER(DATA!R793),DATA!R793,"n/a")</f>
        <v>48037.88</v>
      </c>
      <c r="H1183" s="77">
        <f>+IF(ISNUMBER(DATA!S793),DATA!S793,"n/a")</f>
        <v>0.34106667522783701</v>
      </c>
      <c r="I1183" s="86">
        <f>+IF(ISNUMBER(DATA!AB793),DATA!AB793,"n/a")</f>
        <v>98987.18</v>
      </c>
      <c r="J1183" s="77">
        <f>+IF(ISNUMBER(DATA!AC793),DATA!AC793,"n/a")</f>
        <v>0.49554278085813902</v>
      </c>
      <c r="K1183" s="86">
        <f>+IF(ISNUMBER(DATA!AL793),DATA!AL793,"n/a")</f>
        <v>207170.82</v>
      </c>
      <c r="L1183" s="77">
        <f>+IF(ISNUMBER(DATA!AM793),DATA!AM793,"n/a")</f>
        <v>0.736150136460341</v>
      </c>
      <c r="R1183" s="66"/>
      <c r="S1183" s="66"/>
      <c r="T1183" s="66"/>
      <c r="U1183" s="66"/>
      <c r="V1183" s="66"/>
      <c r="W1183" s="66"/>
      <c r="X1183" s="66"/>
      <c r="Y1183" s="66"/>
    </row>
    <row r="1184" spans="1:25" x14ac:dyDescent="0.2">
      <c r="A1184" s="75" t="s">
        <v>19</v>
      </c>
      <c r="B1184" s="66" t="s">
        <v>28</v>
      </c>
      <c r="C1184" s="66" t="s">
        <v>9</v>
      </c>
      <c r="D1184" s="66" t="s">
        <v>275</v>
      </c>
      <c r="E1184" s="86">
        <f>+IF(ISNUMBER(DATA!H794),DATA!H794,"n/a")</f>
        <v>65257.72</v>
      </c>
      <c r="F1184" s="77">
        <f>+IF(ISNUMBER(DATA!I794),DATA!I794,"n/a")</f>
        <v>1.9296447670388599</v>
      </c>
      <c r="G1184" s="86">
        <f>+IF(ISNUMBER(DATA!R794),DATA!R794,"n/a")</f>
        <v>205573.88</v>
      </c>
      <c r="H1184" s="77">
        <f>+IF(ISNUMBER(DATA!S794),DATA!S794,"n/a")</f>
        <v>2.05333605237553</v>
      </c>
      <c r="I1184" s="86">
        <f>+IF(ISNUMBER(DATA!AB794),DATA!AB794,"n/a")</f>
        <v>371761.72</v>
      </c>
      <c r="J1184" s="77">
        <f>+IF(ISNUMBER(DATA!AC794),DATA!AC794,"n/a")</f>
        <v>1.54236430169387</v>
      </c>
      <c r="K1184" s="86">
        <f>+IF(ISNUMBER(DATA!AL794),DATA!AL794,"n/a")</f>
        <v>609144.93999999994</v>
      </c>
      <c r="L1184" s="77">
        <f>+IF(ISNUMBER(DATA!AM794),DATA!AM794,"n/a")</f>
        <v>0.90555250673659005</v>
      </c>
      <c r="R1184" s="66"/>
      <c r="S1184" s="66"/>
      <c r="T1184" s="66"/>
      <c r="U1184" s="66"/>
      <c r="V1184" s="66"/>
      <c r="W1184" s="66"/>
      <c r="X1184" s="66"/>
      <c r="Y1184" s="66"/>
    </row>
    <row r="1185" spans="1:25" x14ac:dyDescent="0.2">
      <c r="A1185" s="75" t="s">
        <v>19</v>
      </c>
      <c r="B1185" s="66" t="s">
        <v>28</v>
      </c>
      <c r="C1185" s="66" t="s">
        <v>9</v>
      </c>
      <c r="D1185" s="66" t="s">
        <v>276</v>
      </c>
      <c r="E1185" s="86">
        <f>+IF(ISNUMBER(DATA!H795),DATA!H795,"n/a")</f>
        <v>8498.69</v>
      </c>
      <c r="F1185" s="77">
        <f>+IF(ISNUMBER(DATA!I795),DATA!I795,"n/a")</f>
        <v>-0.13293537434399</v>
      </c>
      <c r="G1185" s="86">
        <f>+IF(ISNUMBER(DATA!R795),DATA!R795,"n/a")</f>
        <v>24789.98</v>
      </c>
      <c r="H1185" s="77">
        <f>+IF(ISNUMBER(DATA!S795),DATA!S795,"n/a")</f>
        <v>-6.2530300451906898E-2</v>
      </c>
      <c r="I1185" s="86">
        <f>+IF(ISNUMBER(DATA!AB795),DATA!AB795,"n/a")</f>
        <v>57017.8</v>
      </c>
      <c r="J1185" s="77">
        <f>+IF(ISNUMBER(DATA!AC795),DATA!AC795,"n/a")</f>
        <v>-0.12248271561294601</v>
      </c>
      <c r="K1185" s="86">
        <f>+IF(ISNUMBER(DATA!AL795),DATA!AL795,"n/a")</f>
        <v>151464.57999999999</v>
      </c>
      <c r="L1185" s="77">
        <f>+IF(ISNUMBER(DATA!AM795),DATA!AM795,"n/a")</f>
        <v>-3.2039507647270003E-2</v>
      </c>
      <c r="R1185" s="66"/>
      <c r="S1185" s="66"/>
      <c r="T1185" s="66"/>
      <c r="U1185" s="66"/>
      <c r="V1185" s="66"/>
      <c r="W1185" s="66"/>
      <c r="X1185" s="66"/>
      <c r="Y1185" s="66"/>
    </row>
    <row r="1186" spans="1:25" x14ac:dyDescent="0.2">
      <c r="A1186" s="75" t="s">
        <v>19</v>
      </c>
      <c r="B1186" s="66" t="s">
        <v>28</v>
      </c>
      <c r="C1186" s="66" t="s">
        <v>9</v>
      </c>
      <c r="D1186" s="66" t="s">
        <v>277</v>
      </c>
      <c r="E1186" s="86">
        <f>+IF(ISNUMBER(DATA!H796),DATA!H796,"n/a")</f>
        <v>7161.62</v>
      </c>
      <c r="F1186" s="77">
        <f>+IF(ISNUMBER(DATA!I796),DATA!I796,"n/a")</f>
        <v>0.226128433581471</v>
      </c>
      <c r="G1186" s="86">
        <f>+IF(ISNUMBER(DATA!R796),DATA!R796,"n/a")</f>
        <v>20432.89</v>
      </c>
      <c r="H1186" s="77">
        <f>+IF(ISNUMBER(DATA!S796),DATA!S796,"n/a")</f>
        <v>0.27880679104949302</v>
      </c>
      <c r="I1186" s="86">
        <f>+IF(ISNUMBER(DATA!AB796),DATA!AB796,"n/a")</f>
        <v>36023.22</v>
      </c>
      <c r="J1186" s="77">
        <f>+IF(ISNUMBER(DATA!AC796),DATA!AC796,"n/a")</f>
        <v>3.1148373911014798E-2</v>
      </c>
      <c r="K1186" s="86">
        <f>+IF(ISNUMBER(DATA!AL796),DATA!AL796,"n/a")</f>
        <v>75669.58</v>
      </c>
      <c r="L1186" s="77">
        <f>+IF(ISNUMBER(DATA!AM796),DATA!AM796,"n/a")</f>
        <v>-1.0911922832140699E-2</v>
      </c>
      <c r="R1186" s="66"/>
      <c r="S1186" s="66"/>
      <c r="T1186" s="66"/>
      <c r="U1186" s="66"/>
      <c r="V1186" s="66"/>
      <c r="W1186" s="66"/>
      <c r="X1186" s="66"/>
      <c r="Y1186" s="66"/>
    </row>
    <row r="1187" spans="1:25" x14ac:dyDescent="0.2">
      <c r="A1187" s="75" t="s">
        <v>19</v>
      </c>
      <c r="B1187" s="66" t="s">
        <v>28</v>
      </c>
      <c r="C1187" s="66" t="s">
        <v>9</v>
      </c>
      <c r="D1187" s="66" t="s">
        <v>278</v>
      </c>
      <c r="E1187" s="86">
        <f>+IF(ISNUMBER(DATA!H797),DATA!H797,"n/a")</f>
        <v>36256.35</v>
      </c>
      <c r="F1187" s="77">
        <f>+IF(ISNUMBER(DATA!I797),DATA!I797,"n/a")</f>
        <v>0.34813293051359501</v>
      </c>
      <c r="G1187" s="86">
        <f>+IF(ISNUMBER(DATA!R797),DATA!R797,"n/a")</f>
        <v>101146.41</v>
      </c>
      <c r="H1187" s="77">
        <f>+IF(ISNUMBER(DATA!S797),DATA!S797,"n/a")</f>
        <v>0.22637965333023899</v>
      </c>
      <c r="I1187" s="86">
        <f>+IF(ISNUMBER(DATA!AB797),DATA!AB797,"n/a")</f>
        <v>198163.43</v>
      </c>
      <c r="J1187" s="77">
        <f>+IF(ISNUMBER(DATA!AC797),DATA!AC797,"n/a")</f>
        <v>0.13555752668895099</v>
      </c>
      <c r="K1187" s="86">
        <f>+IF(ISNUMBER(DATA!AL797),DATA!AL797,"n/a")</f>
        <v>386946.28</v>
      </c>
      <c r="L1187" s="77">
        <f>+IF(ISNUMBER(DATA!AM797),DATA!AM797,"n/a")</f>
        <v>0.12204833857970999</v>
      </c>
      <c r="R1187" s="66"/>
      <c r="S1187" s="66"/>
      <c r="T1187" s="66"/>
      <c r="U1187" s="66"/>
      <c r="V1187" s="66"/>
      <c r="W1187" s="66"/>
      <c r="X1187" s="66"/>
      <c r="Y1187" s="66"/>
    </row>
    <row r="1188" spans="1:25" x14ac:dyDescent="0.2">
      <c r="A1188" s="75" t="s">
        <v>19</v>
      </c>
      <c r="B1188" s="66" t="s">
        <v>28</v>
      </c>
      <c r="C1188" s="66" t="s">
        <v>9</v>
      </c>
      <c r="D1188" s="66" t="s">
        <v>279</v>
      </c>
      <c r="E1188" s="86">
        <f>+IF(ISNUMBER(DATA!H798),DATA!H798,"n/a")</f>
        <v>42162.93</v>
      </c>
      <c r="F1188" s="77">
        <f>+IF(ISNUMBER(DATA!I798),DATA!I798,"n/a")</f>
        <v>0.42064276922527499</v>
      </c>
      <c r="G1188" s="86">
        <f>+IF(ISNUMBER(DATA!R798),DATA!R798,"n/a")</f>
        <v>110308.67</v>
      </c>
      <c r="H1188" s="77">
        <f>+IF(ISNUMBER(DATA!S798),DATA!S798,"n/a")</f>
        <v>0.33410192366489</v>
      </c>
      <c r="I1188" s="86">
        <f>+IF(ISNUMBER(DATA!AB798),DATA!AB798,"n/a")</f>
        <v>223090.48</v>
      </c>
      <c r="J1188" s="77">
        <f>+IF(ISNUMBER(DATA!AC798),DATA!AC798,"n/a")</f>
        <v>0.69058080483719197</v>
      </c>
      <c r="K1188" s="86">
        <f>+IF(ISNUMBER(DATA!AL798),DATA!AL798,"n/a")</f>
        <v>432685.21</v>
      </c>
      <c r="L1188" s="77">
        <f>+IF(ISNUMBER(DATA!AM798),DATA!AM798,"n/a")</f>
        <v>1.0914922081639</v>
      </c>
      <c r="R1188" s="66"/>
      <c r="S1188" s="66"/>
      <c r="T1188" s="66"/>
      <c r="U1188" s="66"/>
      <c r="V1188" s="66"/>
      <c r="W1188" s="66"/>
      <c r="X1188" s="66"/>
      <c r="Y1188" s="66"/>
    </row>
    <row r="1189" spans="1:25" x14ac:dyDescent="0.2">
      <c r="A1189" s="75" t="s">
        <v>19</v>
      </c>
      <c r="B1189" s="66" t="s">
        <v>28</v>
      </c>
      <c r="C1189" s="66" t="s">
        <v>9</v>
      </c>
      <c r="D1189" s="66" t="s">
        <v>280</v>
      </c>
      <c r="E1189" s="86">
        <f>+IF(ISNUMBER(DATA!H799),DATA!H799,"n/a")</f>
        <v>4189.6499999999996</v>
      </c>
      <c r="F1189" s="77">
        <f>+IF(ISNUMBER(DATA!I799),DATA!I799,"n/a")</f>
        <v>6.2284482758620599E-2</v>
      </c>
      <c r="G1189" s="86">
        <f>+IF(ISNUMBER(DATA!R799),DATA!R799,"n/a")</f>
        <v>12613.61</v>
      </c>
      <c r="H1189" s="77">
        <f>+IF(ISNUMBER(DATA!S799),DATA!S799,"n/a")</f>
        <v>5.22179511563578E-2</v>
      </c>
      <c r="I1189" s="86">
        <f>+IF(ISNUMBER(DATA!AB799),DATA!AB799,"n/a")</f>
        <v>29255.34</v>
      </c>
      <c r="J1189" s="77">
        <f>+IF(ISNUMBER(DATA!AC799),DATA!AC799,"n/a")</f>
        <v>0.14324356959831999</v>
      </c>
      <c r="K1189" s="86">
        <f>+IF(ISNUMBER(DATA!AL799),DATA!AL799,"n/a")</f>
        <v>67861.02</v>
      </c>
      <c r="L1189" s="77">
        <f>+IF(ISNUMBER(DATA!AM799),DATA!AM799,"n/a")</f>
        <v>0.184420961946205</v>
      </c>
      <c r="R1189" s="66"/>
      <c r="S1189" s="66"/>
      <c r="T1189" s="66"/>
      <c r="U1189" s="66"/>
      <c r="V1189" s="66"/>
      <c r="W1189" s="66"/>
      <c r="X1189" s="66"/>
      <c r="Y1189" s="66"/>
    </row>
    <row r="1190" spans="1:25" x14ac:dyDescent="0.2">
      <c r="A1190" s="75" t="s">
        <v>19</v>
      </c>
      <c r="B1190" s="66" t="s">
        <v>28</v>
      </c>
      <c r="C1190" s="66" t="s">
        <v>9</v>
      </c>
      <c r="D1190" s="66" t="s">
        <v>281</v>
      </c>
      <c r="E1190" s="86">
        <f>+IF(ISNUMBER(DATA!H800),DATA!H800,"n/a")</f>
        <v>21907.22</v>
      </c>
      <c r="F1190" s="77">
        <f>+IF(ISNUMBER(DATA!I800),DATA!I800,"n/a")</f>
        <v>1.1312909518088099</v>
      </c>
      <c r="G1190" s="86">
        <f>+IF(ISNUMBER(DATA!R800),DATA!R800,"n/a")</f>
        <v>58541.79</v>
      </c>
      <c r="H1190" s="77">
        <f>+IF(ISNUMBER(DATA!S800),DATA!S800,"n/a")</f>
        <v>0.92778724518273703</v>
      </c>
      <c r="I1190" s="86">
        <f>+IF(ISNUMBER(DATA!AB800),DATA!AB800,"n/a")</f>
        <v>116605.68</v>
      </c>
      <c r="J1190" s="77">
        <f>+IF(ISNUMBER(DATA!AC800),DATA!AC800,"n/a")</f>
        <v>0.85316113865642496</v>
      </c>
      <c r="K1190" s="86">
        <f>+IF(ISNUMBER(DATA!AL800),DATA!AL800,"n/a")</f>
        <v>220088.9</v>
      </c>
      <c r="L1190" s="77">
        <f>+IF(ISNUMBER(DATA!AM800),DATA!AM800,"n/a")</f>
        <v>0.68081583782585398</v>
      </c>
      <c r="R1190" s="66"/>
      <c r="S1190" s="66"/>
      <c r="T1190" s="66"/>
      <c r="U1190" s="66"/>
      <c r="V1190" s="66"/>
      <c r="W1190" s="66"/>
      <c r="X1190" s="66"/>
      <c r="Y1190" s="66"/>
    </row>
    <row r="1191" spans="1:25" x14ac:dyDescent="0.2">
      <c r="A1191" s="75" t="s">
        <v>19</v>
      </c>
      <c r="B1191" s="66" t="s">
        <v>28</v>
      </c>
      <c r="C1191" s="66" t="s">
        <v>9</v>
      </c>
      <c r="D1191" s="66" t="s">
        <v>282</v>
      </c>
      <c r="E1191" s="86">
        <f>+IF(ISNUMBER(DATA!H801),DATA!H801,"n/a")</f>
        <v>28076.19</v>
      </c>
      <c r="F1191" s="77">
        <f>+IF(ISNUMBER(DATA!I801),DATA!I801,"n/a")</f>
        <v>0.204012117230431</v>
      </c>
      <c r="G1191" s="86">
        <f>+IF(ISNUMBER(DATA!R801),DATA!R801,"n/a")</f>
        <v>79724.13</v>
      </c>
      <c r="H1191" s="77">
        <f>+IF(ISNUMBER(DATA!S801),DATA!S801,"n/a")</f>
        <v>0.233734642563559</v>
      </c>
      <c r="I1191" s="86">
        <f>+IF(ISNUMBER(DATA!AB801),DATA!AB801,"n/a")</f>
        <v>157451.29</v>
      </c>
      <c r="J1191" s="77">
        <f>+IF(ISNUMBER(DATA!AC801),DATA!AC801,"n/a")</f>
        <v>0.52089643383860096</v>
      </c>
      <c r="K1191" s="86">
        <f>+IF(ISNUMBER(DATA!AL801),DATA!AL801,"n/a")</f>
        <v>312465.71999999997</v>
      </c>
      <c r="L1191" s="77">
        <f>+IF(ISNUMBER(DATA!AM801),DATA!AM801,"n/a")</f>
        <v>0.79711409901246799</v>
      </c>
      <c r="R1191" s="66"/>
      <c r="S1191" s="66"/>
      <c r="T1191" s="66"/>
      <c r="U1191" s="66"/>
      <c r="V1191" s="66"/>
      <c r="W1191" s="66"/>
      <c r="X1191" s="66"/>
      <c r="Y1191" s="66"/>
    </row>
    <row r="1192" spans="1:25" x14ac:dyDescent="0.2">
      <c r="A1192" s="75" t="s">
        <v>19</v>
      </c>
      <c r="B1192" s="66" t="s">
        <v>28</v>
      </c>
      <c r="C1192" s="66" t="s">
        <v>9</v>
      </c>
      <c r="D1192" s="66" t="s">
        <v>283</v>
      </c>
      <c r="E1192" s="86">
        <f>+IF(ISNUMBER(DATA!H802),DATA!H802,"n/a")</f>
        <v>25795.279999999999</v>
      </c>
      <c r="F1192" s="77">
        <f>+IF(ISNUMBER(DATA!I802),DATA!I802,"n/a")</f>
        <v>0.24073093385934599</v>
      </c>
      <c r="G1192" s="86">
        <f>+IF(ISNUMBER(DATA!R802),DATA!R802,"n/a")</f>
        <v>74194.73</v>
      </c>
      <c r="H1192" s="77">
        <f>+IF(ISNUMBER(DATA!S802),DATA!S802,"n/a")</f>
        <v>0.146352131856546</v>
      </c>
      <c r="I1192" s="86">
        <f>+IF(ISNUMBER(DATA!AB802),DATA!AB802,"n/a")</f>
        <v>160019.06</v>
      </c>
      <c r="J1192" s="77">
        <f>+IF(ISNUMBER(DATA!AC802),DATA!AC802,"n/a")</f>
        <v>0.31997158769626199</v>
      </c>
      <c r="K1192" s="86">
        <f>+IF(ISNUMBER(DATA!AL802),DATA!AL802,"n/a")</f>
        <v>338438.05</v>
      </c>
      <c r="L1192" s="77">
        <f>+IF(ISNUMBER(DATA!AM802),DATA!AM802,"n/a")</f>
        <v>0.42548211806533998</v>
      </c>
      <c r="R1192" s="66"/>
      <c r="S1192" s="66"/>
      <c r="T1192" s="66"/>
      <c r="U1192" s="66"/>
      <c r="V1192" s="66"/>
      <c r="W1192" s="66"/>
      <c r="X1192" s="66"/>
      <c r="Y1192" s="66"/>
    </row>
    <row r="1193" spans="1:25" x14ac:dyDescent="0.2">
      <c r="A1193" s="75" t="s">
        <v>19</v>
      </c>
      <c r="B1193" s="66" t="s">
        <v>28</v>
      </c>
      <c r="C1193" s="66" t="s">
        <v>9</v>
      </c>
      <c r="D1193" s="66" t="s">
        <v>284</v>
      </c>
      <c r="E1193" s="86">
        <f>+IF(ISNUMBER(DATA!H803),DATA!H803,"n/a")</f>
        <v>72615.039999999994</v>
      </c>
      <c r="F1193" s="77">
        <f>+IF(ISNUMBER(DATA!I803),DATA!I803,"n/a")</f>
        <v>1.2677856255918101</v>
      </c>
      <c r="G1193" s="86">
        <f>+IF(ISNUMBER(DATA!R803),DATA!R803,"n/a")</f>
        <v>187699.31</v>
      </c>
      <c r="H1193" s="77">
        <f>+IF(ISNUMBER(DATA!S803),DATA!S803,"n/a")</f>
        <v>0.98676420652770402</v>
      </c>
      <c r="I1193" s="86">
        <f>+IF(ISNUMBER(DATA!AB803),DATA!AB803,"n/a")</f>
        <v>351393.59</v>
      </c>
      <c r="J1193" s="77">
        <f>+IF(ISNUMBER(DATA!AC803),DATA!AC803,"n/a")</f>
        <v>0.68268981484806901</v>
      </c>
      <c r="K1193" s="86">
        <f>+IF(ISNUMBER(DATA!AL803),DATA!AL803,"n/a")</f>
        <v>634883.69999999995</v>
      </c>
      <c r="L1193" s="77">
        <f>+IF(ISNUMBER(DATA!AM803),DATA!AM803,"n/a")</f>
        <v>0.45266511402089399</v>
      </c>
      <c r="R1193" s="66"/>
      <c r="S1193" s="66"/>
      <c r="T1193" s="66"/>
      <c r="U1193" s="66"/>
      <c r="V1193" s="66"/>
      <c r="W1193" s="66"/>
      <c r="X1193" s="66"/>
      <c r="Y1193" s="66"/>
    </row>
    <row r="1194" spans="1:25" x14ac:dyDescent="0.2">
      <c r="A1194" s="75" t="s">
        <v>19</v>
      </c>
      <c r="B1194" s="66" t="s">
        <v>28</v>
      </c>
      <c r="C1194" s="66" t="s">
        <v>9</v>
      </c>
      <c r="D1194" s="66" t="s">
        <v>285</v>
      </c>
      <c r="E1194" s="86">
        <f>+IF(ISNUMBER(DATA!H804),DATA!H804,"n/a")</f>
        <v>45574.22</v>
      </c>
      <c r="F1194" s="77">
        <f>+IF(ISNUMBER(DATA!I804),DATA!I804,"n/a")</f>
        <v>1.0263224119762899</v>
      </c>
      <c r="G1194" s="86">
        <f>+IF(ISNUMBER(DATA!R804),DATA!R804,"n/a")</f>
        <v>110377.94</v>
      </c>
      <c r="H1194" s="77">
        <f>+IF(ISNUMBER(DATA!S804),DATA!S804,"n/a")</f>
        <v>0.62471239860629602</v>
      </c>
      <c r="I1194" s="86">
        <f>+IF(ISNUMBER(DATA!AB804),DATA!AB804,"n/a")</f>
        <v>208270.47</v>
      </c>
      <c r="J1194" s="77">
        <f>+IF(ISNUMBER(DATA!AC804),DATA!AC804,"n/a")</f>
        <v>0.31079101373504697</v>
      </c>
      <c r="K1194" s="86">
        <f>+IF(ISNUMBER(DATA!AL804),DATA!AL804,"n/a")</f>
        <v>390555.35</v>
      </c>
      <c r="L1194" s="77">
        <f>+IF(ISNUMBER(DATA!AM804),DATA!AM804,"n/a")</f>
        <v>0.141463085156948</v>
      </c>
      <c r="R1194" s="66"/>
      <c r="S1194" s="66"/>
      <c r="T1194" s="66"/>
      <c r="U1194" s="66"/>
      <c r="V1194" s="66"/>
      <c r="W1194" s="66"/>
      <c r="X1194" s="66"/>
      <c r="Y1194" s="66"/>
    </row>
    <row r="1195" spans="1:25" x14ac:dyDescent="0.2">
      <c r="A1195" s="75" t="s">
        <v>19</v>
      </c>
      <c r="B1195" s="66" t="s">
        <v>28</v>
      </c>
      <c r="C1195" s="66" t="s">
        <v>9</v>
      </c>
      <c r="D1195" s="66" t="s">
        <v>286</v>
      </c>
      <c r="E1195" s="86">
        <f>+IF(ISNUMBER(DATA!H805),DATA!H805,"n/a")</f>
        <v>22050.97</v>
      </c>
      <c r="F1195" s="77">
        <f>+IF(ISNUMBER(DATA!I805),DATA!I805,"n/a")</f>
        <v>0.78875526767281401</v>
      </c>
      <c r="G1195" s="86">
        <f>+IF(ISNUMBER(DATA!R805),DATA!R805,"n/a")</f>
        <v>67303.83</v>
      </c>
      <c r="H1195" s="77">
        <f>+IF(ISNUMBER(DATA!S805),DATA!S805,"n/a")</f>
        <v>0.97238727041531803</v>
      </c>
      <c r="I1195" s="86">
        <f>+IF(ISNUMBER(DATA!AB805),DATA!AB805,"n/a")</f>
        <v>120343.29</v>
      </c>
      <c r="J1195" s="77">
        <f>+IF(ISNUMBER(DATA!AC805),DATA!AC805,"n/a")</f>
        <v>0.50263315714024004</v>
      </c>
      <c r="K1195" s="86">
        <f>+IF(ISNUMBER(DATA!AL805),DATA!AL805,"n/a")</f>
        <v>218096.47</v>
      </c>
      <c r="L1195" s="77">
        <f>+IF(ISNUMBER(DATA!AM805),DATA!AM805,"n/a")</f>
        <v>0.188948703746912</v>
      </c>
      <c r="R1195" s="66"/>
      <c r="S1195" s="66"/>
      <c r="T1195" s="66"/>
      <c r="U1195" s="66"/>
      <c r="V1195" s="66"/>
      <c r="W1195" s="66"/>
      <c r="X1195" s="66"/>
      <c r="Y1195" s="66"/>
    </row>
    <row r="1196" spans="1:25" x14ac:dyDescent="0.2">
      <c r="A1196" s="75" t="s">
        <v>19</v>
      </c>
      <c r="B1196" s="66" t="s">
        <v>28</v>
      </c>
      <c r="C1196" s="66" t="s">
        <v>9</v>
      </c>
      <c r="D1196" s="66" t="s">
        <v>287</v>
      </c>
      <c r="E1196" s="86">
        <f>+IF(ISNUMBER(DATA!H806),DATA!H806,"n/a")</f>
        <v>28553.19</v>
      </c>
      <c r="F1196" s="77">
        <f>+IF(ISNUMBER(DATA!I806),DATA!I806,"n/a")</f>
        <v>0.70854620457899098</v>
      </c>
      <c r="G1196" s="86">
        <f>+IF(ISNUMBER(DATA!R806),DATA!R806,"n/a")</f>
        <v>89068.09</v>
      </c>
      <c r="H1196" s="77">
        <f>+IF(ISNUMBER(DATA!S806),DATA!S806,"n/a")</f>
        <v>0.86885446437507596</v>
      </c>
      <c r="I1196" s="86">
        <f>+IF(ISNUMBER(DATA!AB806),DATA!AB806,"n/a")</f>
        <v>171759.17</v>
      </c>
      <c r="J1196" s="77">
        <f>+IF(ISNUMBER(DATA!AC806),DATA!AC806,"n/a")</f>
        <v>0.463576695035958</v>
      </c>
      <c r="K1196" s="86">
        <f>+IF(ISNUMBER(DATA!AL806),DATA!AL806,"n/a")</f>
        <v>307193.43</v>
      </c>
      <c r="L1196" s="77">
        <f>+IF(ISNUMBER(DATA!AM806),DATA!AM806,"n/a")</f>
        <v>0.16943054595073401</v>
      </c>
      <c r="R1196" s="66"/>
      <c r="S1196" s="66"/>
      <c r="T1196" s="66"/>
      <c r="U1196" s="66"/>
      <c r="V1196" s="66"/>
      <c r="W1196" s="66"/>
      <c r="X1196" s="66"/>
      <c r="Y1196" s="66"/>
    </row>
    <row r="1197" spans="1:25" x14ac:dyDescent="0.2">
      <c r="A1197" s="75" t="s">
        <v>19</v>
      </c>
      <c r="B1197" s="66" t="s">
        <v>28</v>
      </c>
      <c r="C1197" s="66" t="s">
        <v>9</v>
      </c>
      <c r="D1197" s="66" t="s">
        <v>288</v>
      </c>
      <c r="E1197" s="86">
        <f>+IF(ISNUMBER(DATA!H807),DATA!H807,"n/a")</f>
        <v>31290.22</v>
      </c>
      <c r="F1197" s="77">
        <f>+IF(ISNUMBER(DATA!I807),DATA!I807,"n/a")</f>
        <v>0.37876331660527901</v>
      </c>
      <c r="G1197" s="86">
        <f>+IF(ISNUMBER(DATA!R807),DATA!R807,"n/a")</f>
        <v>83370.77</v>
      </c>
      <c r="H1197" s="77">
        <f>+IF(ISNUMBER(DATA!S807),DATA!S807,"n/a")</f>
        <v>0.33321046652500502</v>
      </c>
      <c r="I1197" s="86">
        <f>+IF(ISNUMBER(DATA!AB807),DATA!AB807,"n/a")</f>
        <v>160215.48000000001</v>
      </c>
      <c r="J1197" s="77">
        <f>+IF(ISNUMBER(DATA!AC807),DATA!AC807,"n/a")</f>
        <v>0.72446414386798097</v>
      </c>
      <c r="K1197" s="86">
        <f>+IF(ISNUMBER(DATA!AL807),DATA!AL807,"n/a")</f>
        <v>300214.89</v>
      </c>
      <c r="L1197" s="77">
        <f>+IF(ISNUMBER(DATA!AM807),DATA!AM807,"n/a")</f>
        <v>1.1043838267408399</v>
      </c>
      <c r="R1197" s="66"/>
      <c r="S1197" s="66"/>
      <c r="T1197" s="66"/>
      <c r="U1197" s="66"/>
      <c r="V1197" s="66"/>
      <c r="W1197" s="66"/>
      <c r="X1197" s="66"/>
      <c r="Y1197" s="66"/>
    </row>
    <row r="1198" spans="1:25" x14ac:dyDescent="0.2">
      <c r="A1198" s="75" t="s">
        <v>19</v>
      </c>
      <c r="B1198" s="66" t="s">
        <v>28</v>
      </c>
      <c r="C1198" s="66" t="s">
        <v>9</v>
      </c>
      <c r="D1198" s="66" t="s">
        <v>289</v>
      </c>
      <c r="E1198" s="86">
        <f>+IF(ISNUMBER(DATA!H808),DATA!H808,"n/a")</f>
        <v>21125.74</v>
      </c>
      <c r="F1198" s="77">
        <f>+IF(ISNUMBER(DATA!I808),DATA!I808,"n/a")</f>
        <v>0.398673078158093</v>
      </c>
      <c r="G1198" s="86">
        <f>+IF(ISNUMBER(DATA!R808),DATA!R808,"n/a")</f>
        <v>57329.03</v>
      </c>
      <c r="H1198" s="77">
        <f>+IF(ISNUMBER(DATA!S808),DATA!S808,"n/a")</f>
        <v>0.35184438034229898</v>
      </c>
      <c r="I1198" s="86">
        <f>+IF(ISNUMBER(DATA!AB808),DATA!AB808,"n/a")</f>
        <v>115122.72</v>
      </c>
      <c r="J1198" s="77">
        <f>+IF(ISNUMBER(DATA!AC808),DATA!AC808,"n/a")</f>
        <v>0.45106496097456</v>
      </c>
      <c r="K1198" s="86">
        <f>+IF(ISNUMBER(DATA!AL808),DATA!AL808,"n/a")</f>
        <v>221974.42</v>
      </c>
      <c r="L1198" s="77">
        <f>+IF(ISNUMBER(DATA!AM808),DATA!AM808,"n/a")</f>
        <v>0.47292791562521302</v>
      </c>
      <c r="R1198" s="66"/>
      <c r="S1198" s="66"/>
      <c r="T1198" s="66"/>
      <c r="U1198" s="66"/>
      <c r="V1198" s="66"/>
      <c r="W1198" s="66"/>
      <c r="X1198" s="66"/>
      <c r="Y1198" s="66"/>
    </row>
    <row r="1199" spans="1:25" x14ac:dyDescent="0.2">
      <c r="A1199" s="75" t="s">
        <v>19</v>
      </c>
      <c r="B1199" s="66" t="s">
        <v>28</v>
      </c>
      <c r="C1199" s="66" t="s">
        <v>9</v>
      </c>
      <c r="D1199" s="66" t="s">
        <v>290</v>
      </c>
      <c r="E1199" s="86">
        <f>+IF(ISNUMBER(DATA!H809),DATA!H809,"n/a")</f>
        <v>8829.01</v>
      </c>
      <c r="F1199" s="77">
        <f>+IF(ISNUMBER(DATA!I809),DATA!I809,"n/a")</f>
        <v>0.17699732046445299</v>
      </c>
      <c r="G1199" s="86">
        <f>+IF(ISNUMBER(DATA!R809),DATA!R809,"n/a")</f>
        <v>23546.63</v>
      </c>
      <c r="H1199" s="77">
        <f>+IF(ISNUMBER(DATA!S809),DATA!S809,"n/a")</f>
        <v>0.36299689215386099</v>
      </c>
      <c r="I1199" s="86">
        <f>+IF(ISNUMBER(DATA!AB809),DATA!AB809,"n/a")</f>
        <v>46900.81</v>
      </c>
      <c r="J1199" s="77">
        <f>+IF(ISNUMBER(DATA!AC809),DATA!AC809,"n/a")</f>
        <v>0.35013099498905698</v>
      </c>
      <c r="K1199" s="86">
        <f>+IF(ISNUMBER(DATA!AL809),DATA!AL809,"n/a")</f>
        <v>94632.77</v>
      </c>
      <c r="L1199" s="77">
        <f>+IF(ISNUMBER(DATA!AM809),DATA!AM809,"n/a")</f>
        <v>0.38823760158057602</v>
      </c>
      <c r="R1199" s="66"/>
      <c r="S1199" s="66"/>
      <c r="T1199" s="66"/>
      <c r="U1199" s="66"/>
      <c r="V1199" s="66"/>
      <c r="W1199" s="66"/>
      <c r="X1199" s="66"/>
      <c r="Y1199" s="66"/>
    </row>
    <row r="1200" spans="1:25" x14ac:dyDescent="0.2">
      <c r="A1200" s="75" t="s">
        <v>19</v>
      </c>
      <c r="B1200" s="66" t="s">
        <v>28</v>
      </c>
      <c r="C1200" s="66" t="s">
        <v>9</v>
      </c>
      <c r="D1200" s="66" t="s">
        <v>291</v>
      </c>
      <c r="E1200" s="86">
        <f>+IF(ISNUMBER(DATA!H810),DATA!H810,"n/a")</f>
        <v>3975.36</v>
      </c>
      <c r="F1200" s="77">
        <f>+IF(ISNUMBER(DATA!I810),DATA!I810,"n/a")</f>
        <v>8.8167828186332203E-2</v>
      </c>
      <c r="G1200" s="86">
        <f>+IF(ISNUMBER(DATA!R810),DATA!R810,"n/a")</f>
        <v>12420.72</v>
      </c>
      <c r="H1200" s="77">
        <f>+IF(ISNUMBER(DATA!S810),DATA!S810,"n/a")</f>
        <v>9.5897856241005996E-2</v>
      </c>
      <c r="I1200" s="86">
        <f>+IF(ISNUMBER(DATA!AB810),DATA!AB810,"n/a")</f>
        <v>25911.29</v>
      </c>
      <c r="J1200" s="77">
        <f>+IF(ISNUMBER(DATA!AC810),DATA!AC810,"n/a")</f>
        <v>0.226316840642594</v>
      </c>
      <c r="K1200" s="86">
        <f>+IF(ISNUMBER(DATA!AL810),DATA!AL810,"n/a")</f>
        <v>59239.24</v>
      </c>
      <c r="L1200" s="77">
        <f>+IF(ISNUMBER(DATA!AM810),DATA!AM810,"n/a")</f>
        <v>0.29692440633311801</v>
      </c>
      <c r="R1200" s="66"/>
      <c r="S1200" s="66"/>
      <c r="T1200" s="66"/>
      <c r="U1200" s="66"/>
      <c r="V1200" s="66"/>
      <c r="W1200" s="66"/>
      <c r="X1200" s="66"/>
      <c r="Y1200" s="66"/>
    </row>
    <row r="1201" spans="1:25" x14ac:dyDescent="0.2">
      <c r="A1201" s="75" t="s">
        <v>19</v>
      </c>
      <c r="B1201" s="66" t="s">
        <v>28</v>
      </c>
      <c r="C1201" s="66" t="s">
        <v>9</v>
      </c>
      <c r="D1201" s="66" t="s">
        <v>292</v>
      </c>
      <c r="E1201" s="86">
        <f>+IF(ISNUMBER(DATA!H811),DATA!H811,"n/a")</f>
        <v>59491.61</v>
      </c>
      <c r="F1201" s="77">
        <f>+IF(ISNUMBER(DATA!I811),DATA!I811,"n/a")</f>
        <v>0.90258814063100701</v>
      </c>
      <c r="G1201" s="86">
        <f>+IF(ISNUMBER(DATA!R811),DATA!R811,"n/a")</f>
        <v>177331.76</v>
      </c>
      <c r="H1201" s="77">
        <f>+IF(ISNUMBER(DATA!S811),DATA!S811,"n/a")</f>
        <v>0.89919958737023897</v>
      </c>
      <c r="I1201" s="86">
        <f>+IF(ISNUMBER(DATA!AB811),DATA!AB811,"n/a")</f>
        <v>344683.31</v>
      </c>
      <c r="J1201" s="77">
        <f>+IF(ISNUMBER(DATA!AC811),DATA!AC811,"n/a")</f>
        <v>0.93834095848094201</v>
      </c>
      <c r="K1201" s="86">
        <f>+IF(ISNUMBER(DATA!AL811),DATA!AL811,"n/a")</f>
        <v>666400.64</v>
      </c>
      <c r="L1201" s="77">
        <f>+IF(ISNUMBER(DATA!AM811),DATA!AM811,"n/a")</f>
        <v>0.87421250596343003</v>
      </c>
      <c r="R1201" s="66"/>
      <c r="S1201" s="66"/>
      <c r="T1201" s="66"/>
      <c r="U1201" s="66"/>
      <c r="V1201" s="66"/>
      <c r="W1201" s="66"/>
      <c r="X1201" s="66"/>
      <c r="Y1201" s="66"/>
    </row>
    <row r="1202" spans="1:25" x14ac:dyDescent="0.2">
      <c r="A1202" s="75" t="s">
        <v>19</v>
      </c>
      <c r="B1202" s="66" t="s">
        <v>28</v>
      </c>
      <c r="C1202" s="66" t="s">
        <v>9</v>
      </c>
      <c r="D1202" s="66" t="s">
        <v>293</v>
      </c>
      <c r="E1202" s="86">
        <f>+IF(ISNUMBER(DATA!H812),DATA!H812,"n/a")</f>
        <v>14368.92</v>
      </c>
      <c r="F1202" s="77">
        <f>+IF(ISNUMBER(DATA!I812),DATA!I812,"n/a")</f>
        <v>0.73830758138116903</v>
      </c>
      <c r="G1202" s="86">
        <f>+IF(ISNUMBER(DATA!R812),DATA!R812,"n/a")</f>
        <v>35970.400000000001</v>
      </c>
      <c r="H1202" s="77">
        <f>+IF(ISNUMBER(DATA!S812),DATA!S812,"n/a")</f>
        <v>0.48930461799368002</v>
      </c>
      <c r="I1202" s="86">
        <f>+IF(ISNUMBER(DATA!AB812),DATA!AB812,"n/a")</f>
        <v>70166.69</v>
      </c>
      <c r="J1202" s="77">
        <f>+IF(ISNUMBER(DATA!AC812),DATA!AC812,"n/a")</f>
        <v>0.67520999605828402</v>
      </c>
      <c r="K1202" s="86">
        <f>+IF(ISNUMBER(DATA!AL812),DATA!AL812,"n/a")</f>
        <v>130884.59</v>
      </c>
      <c r="L1202" s="77">
        <f>+IF(ISNUMBER(DATA!AM812),DATA!AM812,"n/a")</f>
        <v>0.82803715109395604</v>
      </c>
      <c r="R1202" s="66"/>
      <c r="S1202" s="66"/>
      <c r="T1202" s="66"/>
      <c r="U1202" s="66"/>
      <c r="V1202" s="66"/>
      <c r="W1202" s="66"/>
      <c r="X1202" s="66"/>
      <c r="Y1202" s="66"/>
    </row>
    <row r="1203" spans="1:25" x14ac:dyDescent="0.2">
      <c r="A1203" s="75" t="s">
        <v>19</v>
      </c>
      <c r="B1203" s="66" t="s">
        <v>28</v>
      </c>
      <c r="C1203" s="66" t="s">
        <v>9</v>
      </c>
      <c r="D1203" s="66" t="s">
        <v>294</v>
      </c>
      <c r="E1203" s="86">
        <f>+IF(ISNUMBER(DATA!H813),DATA!H813,"n/a")</f>
        <v>23274.89</v>
      </c>
      <c r="F1203" s="77">
        <f>+IF(ISNUMBER(DATA!I813),DATA!I813,"n/a")</f>
        <v>2.0713007036922901E-2</v>
      </c>
      <c r="G1203" s="86">
        <f>+IF(ISNUMBER(DATA!R813),DATA!R813,"n/a")</f>
        <v>65972.3</v>
      </c>
      <c r="H1203" s="77">
        <f>+IF(ISNUMBER(DATA!S813),DATA!S813,"n/a")</f>
        <v>8.4303864043521706E-2</v>
      </c>
      <c r="I1203" s="86">
        <f>+IF(ISNUMBER(DATA!AB813),DATA!AB813,"n/a")</f>
        <v>131942.67000000001</v>
      </c>
      <c r="J1203" s="77">
        <f>+IF(ISNUMBER(DATA!AC813),DATA!AC813,"n/a")</f>
        <v>0.117851947851915</v>
      </c>
      <c r="K1203" s="86">
        <f>+IF(ISNUMBER(DATA!AL813),DATA!AL813,"n/a")</f>
        <v>252890.75</v>
      </c>
      <c r="L1203" s="77">
        <f>+IF(ISNUMBER(DATA!AM813),DATA!AM813,"n/a")</f>
        <v>0.121505931116351</v>
      </c>
      <c r="R1203" s="66"/>
      <c r="S1203" s="66"/>
      <c r="T1203" s="66"/>
      <c r="U1203" s="66"/>
      <c r="V1203" s="66"/>
      <c r="W1203" s="66"/>
      <c r="X1203" s="66"/>
      <c r="Y1203" s="66"/>
    </row>
    <row r="1204" spans="1:25" x14ac:dyDescent="0.2">
      <c r="A1204" s="75" t="s">
        <v>19</v>
      </c>
      <c r="B1204" s="66" t="s">
        <v>28</v>
      </c>
      <c r="C1204" s="66" t="s">
        <v>9</v>
      </c>
      <c r="D1204" s="66" t="s">
        <v>295</v>
      </c>
      <c r="E1204" s="86">
        <f>+IF(ISNUMBER(DATA!H814),DATA!H814,"n/a")</f>
        <v>5973.65</v>
      </c>
      <c r="F1204" s="77">
        <f>+IF(ISNUMBER(DATA!I814),DATA!I814,"n/a")</f>
        <v>1.43070844348906E-2</v>
      </c>
      <c r="G1204" s="86">
        <f>+IF(ISNUMBER(DATA!R814),DATA!R814,"n/a")</f>
        <v>16573.259999999998</v>
      </c>
      <c r="H1204" s="77">
        <f>+IF(ISNUMBER(DATA!S814),DATA!S814,"n/a")</f>
        <v>4.2721792751206099E-2</v>
      </c>
      <c r="I1204" s="86">
        <f>+IF(ISNUMBER(DATA!AB814),DATA!AB814,"n/a")</f>
        <v>33440.550000000003</v>
      </c>
      <c r="J1204" s="77">
        <f>+IF(ISNUMBER(DATA!AC814),DATA!AC814,"n/a")</f>
        <v>0.132171387073348</v>
      </c>
      <c r="K1204" s="86">
        <f>+IF(ISNUMBER(DATA!AL814),DATA!AL814,"n/a")</f>
        <v>71668.03</v>
      </c>
      <c r="L1204" s="77">
        <f>+IF(ISNUMBER(DATA!AM814),DATA!AM814,"n/a")</f>
        <v>3.4658474637321801E-2</v>
      </c>
      <c r="R1204" s="66"/>
      <c r="S1204" s="66"/>
      <c r="T1204" s="66"/>
      <c r="U1204" s="66"/>
      <c r="V1204" s="66"/>
      <c r="W1204" s="66"/>
      <c r="X1204" s="66"/>
      <c r="Y1204" s="66"/>
    </row>
    <row r="1205" spans="1:25" x14ac:dyDescent="0.2">
      <c r="A1205" s="75" t="s">
        <v>19</v>
      </c>
      <c r="B1205" s="66" t="s">
        <v>28</v>
      </c>
      <c r="C1205" s="66" t="s">
        <v>9</v>
      </c>
      <c r="D1205" s="66" t="s">
        <v>296</v>
      </c>
      <c r="E1205" s="86">
        <f>+IF(ISNUMBER(DATA!H815),DATA!H815,"n/a")</f>
        <v>5910.66</v>
      </c>
      <c r="F1205" s="77">
        <f>+IF(ISNUMBER(DATA!I815),DATA!I815,"n/a")</f>
        <v>2.0065960351305201E-2</v>
      </c>
      <c r="G1205" s="86">
        <f>+IF(ISNUMBER(DATA!R815),DATA!R815,"n/a")</f>
        <v>16919.310000000001</v>
      </c>
      <c r="H1205" s="77">
        <f>+IF(ISNUMBER(DATA!S815),DATA!S815,"n/a")</f>
        <v>6.5208262374264803E-2</v>
      </c>
      <c r="I1205" s="86">
        <f>+IF(ISNUMBER(DATA!AB815),DATA!AB815,"n/a")</f>
        <v>34218.47</v>
      </c>
      <c r="J1205" s="77">
        <f>+IF(ISNUMBER(DATA!AC815),DATA!AC815,"n/a")</f>
        <v>0.108292680082941</v>
      </c>
      <c r="K1205" s="86">
        <f>+IF(ISNUMBER(DATA!AL815),DATA!AL815,"n/a")</f>
        <v>74645.67</v>
      </c>
      <c r="L1205" s="77">
        <f>+IF(ISNUMBER(DATA!AM815),DATA!AM815,"n/a")</f>
        <v>0.136007201470732</v>
      </c>
      <c r="R1205" s="66"/>
      <c r="S1205" s="66"/>
      <c r="T1205" s="66"/>
      <c r="U1205" s="66"/>
      <c r="V1205" s="66"/>
      <c r="W1205" s="66"/>
      <c r="X1205" s="66"/>
      <c r="Y1205" s="66"/>
    </row>
    <row r="1206" spans="1:25" x14ac:dyDescent="0.2">
      <c r="A1206" s="75" t="s">
        <v>19</v>
      </c>
      <c r="B1206" s="66" t="s">
        <v>28</v>
      </c>
      <c r="C1206" s="66" t="s">
        <v>9</v>
      </c>
      <c r="D1206" s="66" t="s">
        <v>297</v>
      </c>
      <c r="E1206" s="86">
        <f>+IF(ISNUMBER(DATA!H816),DATA!H816,"n/a")</f>
        <v>11943.87</v>
      </c>
      <c r="F1206" s="77">
        <f>+IF(ISNUMBER(DATA!I816),DATA!I816,"n/a")</f>
        <v>0.40961722527566502</v>
      </c>
      <c r="G1206" s="86">
        <f>+IF(ISNUMBER(DATA!R816),DATA!R816,"n/a")</f>
        <v>31411.15</v>
      </c>
      <c r="H1206" s="77">
        <f>+IF(ISNUMBER(DATA!S816),DATA!S816,"n/a")</f>
        <v>0.34427961704198301</v>
      </c>
      <c r="I1206" s="86">
        <f>+IF(ISNUMBER(DATA!AB816),DATA!AB816,"n/a")</f>
        <v>62998.14</v>
      </c>
      <c r="J1206" s="77">
        <f>+IF(ISNUMBER(DATA!AC816),DATA!AC816,"n/a")</f>
        <v>0.679755996239369</v>
      </c>
      <c r="K1206" s="86">
        <f>+IF(ISNUMBER(DATA!AL816),DATA!AL816,"n/a")</f>
        <v>121082.6</v>
      </c>
      <c r="L1206" s="77">
        <f>+IF(ISNUMBER(DATA!AM816),DATA!AM816,"n/a")</f>
        <v>1.12849370993339</v>
      </c>
      <c r="R1206" s="66"/>
      <c r="S1206" s="66"/>
      <c r="T1206" s="66"/>
      <c r="U1206" s="66"/>
      <c r="V1206" s="66"/>
      <c r="W1206" s="66"/>
      <c r="X1206" s="66"/>
      <c r="Y1206" s="66"/>
    </row>
    <row r="1207" spans="1:25" x14ac:dyDescent="0.2">
      <c r="A1207" s="75" t="s">
        <v>19</v>
      </c>
      <c r="B1207" s="66" t="s">
        <v>28</v>
      </c>
      <c r="C1207" s="66" t="s">
        <v>9</v>
      </c>
      <c r="D1207" s="66" t="s">
        <v>298</v>
      </c>
      <c r="E1207" s="86">
        <f>+IF(ISNUMBER(DATA!H817),DATA!H817,"n/a")</f>
        <v>17662.89</v>
      </c>
      <c r="F1207" s="77">
        <f>+IF(ISNUMBER(DATA!I817),DATA!I817,"n/a")</f>
        <v>0.46175681703636301</v>
      </c>
      <c r="G1207" s="86">
        <f>+IF(ISNUMBER(DATA!R817),DATA!R817,"n/a")</f>
        <v>45126.25</v>
      </c>
      <c r="H1207" s="77">
        <f>+IF(ISNUMBER(DATA!S817),DATA!S817,"n/a")</f>
        <v>0.50359436563403304</v>
      </c>
      <c r="I1207" s="86">
        <f>+IF(ISNUMBER(DATA!AB817),DATA!AB817,"n/a")</f>
        <v>90044.36</v>
      </c>
      <c r="J1207" s="77">
        <f>+IF(ISNUMBER(DATA!AC817),DATA!AC817,"n/a")</f>
        <v>0.49489950840375402</v>
      </c>
      <c r="K1207" s="86">
        <f>+IF(ISNUMBER(DATA!AL817),DATA!AL817,"n/a")</f>
        <v>179710.46</v>
      </c>
      <c r="L1207" s="77">
        <f>+IF(ISNUMBER(DATA!AM817),DATA!AM817,"n/a")</f>
        <v>0.58137583833559903</v>
      </c>
      <c r="R1207" s="66"/>
      <c r="S1207" s="66"/>
      <c r="T1207" s="66"/>
      <c r="U1207" s="66"/>
      <c r="V1207" s="66"/>
      <c r="W1207" s="66"/>
      <c r="X1207" s="66"/>
      <c r="Y1207" s="66"/>
    </row>
    <row r="1208" spans="1:25" x14ac:dyDescent="0.2">
      <c r="A1208" s="75" t="s">
        <v>19</v>
      </c>
      <c r="B1208" s="66" t="s">
        <v>28</v>
      </c>
      <c r="C1208" s="66" t="s">
        <v>9</v>
      </c>
      <c r="D1208" s="66" t="s">
        <v>299</v>
      </c>
      <c r="E1208" s="86">
        <f>+IF(ISNUMBER(DATA!H818),DATA!H818,"n/a")</f>
        <v>119464.61</v>
      </c>
      <c r="F1208" s="77">
        <f>+IF(ISNUMBER(DATA!I818),DATA!I818,"n/a")</f>
        <v>0.36191422619899899</v>
      </c>
      <c r="G1208" s="86">
        <f>+IF(ISNUMBER(DATA!R818),DATA!R818,"n/a")</f>
        <v>359830.93</v>
      </c>
      <c r="H1208" s="77">
        <f>+IF(ISNUMBER(DATA!S818),DATA!S818,"n/a")</f>
        <v>0.36466466305502798</v>
      </c>
      <c r="I1208" s="86">
        <f>+IF(ISNUMBER(DATA!AB818),DATA!AB818,"n/a")</f>
        <v>792577.27</v>
      </c>
      <c r="J1208" s="77">
        <f>+IF(ISNUMBER(DATA!AC818),DATA!AC818,"n/a")</f>
        <v>0.26818974019477698</v>
      </c>
      <c r="K1208" s="86">
        <f>+IF(ISNUMBER(DATA!AL818),DATA!AL818,"n/a")</f>
        <v>1660381.21</v>
      </c>
      <c r="L1208" s="77">
        <f>+IF(ISNUMBER(DATA!AM818),DATA!AM818,"n/a")</f>
        <v>0.16067966630487401</v>
      </c>
    </row>
    <row r="1209" spans="1:25" x14ac:dyDescent="0.2">
      <c r="A1209" s="75" t="s">
        <v>19</v>
      </c>
      <c r="B1209" s="66" t="s">
        <v>28</v>
      </c>
      <c r="C1209" s="66" t="s">
        <v>9</v>
      </c>
      <c r="D1209" s="66" t="s">
        <v>300</v>
      </c>
      <c r="E1209" s="86">
        <f>+IF(ISNUMBER(DATA!H819),DATA!H819,"n/a")</f>
        <v>36707.51</v>
      </c>
      <c r="F1209" s="77">
        <f>+IF(ISNUMBER(DATA!I819),DATA!I819,"n/a")</f>
        <v>1.0105507672488601</v>
      </c>
      <c r="G1209" s="86">
        <f>+IF(ISNUMBER(DATA!R819),DATA!R819,"n/a")</f>
        <v>108824.25</v>
      </c>
      <c r="H1209" s="77">
        <f>+IF(ISNUMBER(DATA!S819),DATA!S819,"n/a")</f>
        <v>1.1160859810598101</v>
      </c>
      <c r="I1209" s="86">
        <f>+IF(ISNUMBER(DATA!AB819),DATA!AB819,"n/a")</f>
        <v>213353.47</v>
      </c>
      <c r="J1209" s="77">
        <f>+IF(ISNUMBER(DATA!AC819),DATA!AC819,"n/a")</f>
        <v>0.92921291744151902</v>
      </c>
      <c r="K1209" s="86">
        <f>+IF(ISNUMBER(DATA!AL819),DATA!AL819,"n/a")</f>
        <v>402436.34</v>
      </c>
      <c r="L1209" s="77">
        <f>+IF(ISNUMBER(DATA!AM819),DATA!AM819,"n/a")</f>
        <v>0.60022453608216297</v>
      </c>
    </row>
    <row r="1210" spans="1:25" x14ac:dyDescent="0.2">
      <c r="A1210" s="75" t="s">
        <v>19</v>
      </c>
      <c r="B1210" s="66" t="s">
        <v>28</v>
      </c>
      <c r="C1210" s="66" t="s">
        <v>9</v>
      </c>
      <c r="D1210" s="66" t="s">
        <v>301</v>
      </c>
      <c r="E1210" s="86">
        <f>+IF(ISNUMBER(DATA!H820),DATA!H820,"n/a")</f>
        <v>9241.99</v>
      </c>
      <c r="F1210" s="77">
        <f>+IF(ISNUMBER(DATA!I820),DATA!I820,"n/a")</f>
        <v>0.164217591268737</v>
      </c>
      <c r="G1210" s="86">
        <f>+IF(ISNUMBER(DATA!R820),DATA!R820,"n/a")</f>
        <v>25150.799999999999</v>
      </c>
      <c r="H1210" s="77">
        <f>+IF(ISNUMBER(DATA!S820),DATA!S820,"n/a")</f>
        <v>0.27567758388771602</v>
      </c>
      <c r="I1210" s="86">
        <f>+IF(ISNUMBER(DATA!AB820),DATA!AB820,"n/a")</f>
        <v>47915.45</v>
      </c>
      <c r="J1210" s="77">
        <f>+IF(ISNUMBER(DATA!AC820),DATA!AC820,"n/a")</f>
        <v>0.76131509802105202</v>
      </c>
      <c r="K1210" s="86">
        <f>+IF(ISNUMBER(DATA!AL820),DATA!AL820,"n/a")</f>
        <v>96580.57</v>
      </c>
      <c r="L1210" s="77">
        <f>+IF(ISNUMBER(DATA!AM820),DATA!AM820,"n/a")</f>
        <v>1.3112410654715401</v>
      </c>
    </row>
    <row r="1211" spans="1:25" x14ac:dyDescent="0.2">
      <c r="A1211" s="75" t="s">
        <v>19</v>
      </c>
      <c r="B1211" s="66" t="s">
        <v>28</v>
      </c>
      <c r="C1211" s="66" t="s">
        <v>9</v>
      </c>
      <c r="D1211" s="66" t="s">
        <v>302</v>
      </c>
      <c r="E1211" s="86">
        <f>+IF(ISNUMBER(DATA!H821),DATA!H821,"n/a")</f>
        <v>13870.99</v>
      </c>
      <c r="F1211" s="77">
        <f>+IF(ISNUMBER(DATA!I821),DATA!I821,"n/a")</f>
        <v>4.2222104777714696E-3</v>
      </c>
      <c r="G1211" s="86">
        <f>+IF(ISNUMBER(DATA!R821),DATA!R821,"n/a")</f>
        <v>38326.239999999998</v>
      </c>
      <c r="H1211" s="77">
        <f>+IF(ISNUMBER(DATA!S821),DATA!S821,"n/a")</f>
        <v>3.9860716079321699E-2</v>
      </c>
      <c r="I1211" s="86">
        <f>+IF(ISNUMBER(DATA!AB821),DATA!AB821,"n/a")</f>
        <v>80493.009999999995</v>
      </c>
      <c r="J1211" s="77">
        <f>+IF(ISNUMBER(DATA!AC821),DATA!AC821,"n/a")</f>
        <v>6.9186064891548396E-2</v>
      </c>
      <c r="K1211" s="86">
        <f>+IF(ISNUMBER(DATA!AL821),DATA!AL821,"n/a")</f>
        <v>161989.56</v>
      </c>
      <c r="L1211" s="77">
        <f>+IF(ISNUMBER(DATA!AM821),DATA!AM821,"n/a")</f>
        <v>0.11602895165678</v>
      </c>
    </row>
    <row r="1212" spans="1:25" x14ac:dyDescent="0.2">
      <c r="A1212" s="75" t="s">
        <v>19</v>
      </c>
      <c r="B1212" s="66" t="s">
        <v>28</v>
      </c>
      <c r="C1212" s="66" t="s">
        <v>9</v>
      </c>
      <c r="D1212" s="66" t="s">
        <v>303</v>
      </c>
      <c r="E1212" s="86">
        <f>+IF(ISNUMBER(DATA!H822),DATA!H822,"n/a")</f>
        <v>21833.82</v>
      </c>
      <c r="F1212" s="77">
        <f>+IF(ISNUMBER(DATA!I822),DATA!I822,"n/a")</f>
        <v>0.47923404935698799</v>
      </c>
      <c r="G1212" s="86">
        <f>+IF(ISNUMBER(DATA!R822),DATA!R822,"n/a")</f>
        <v>56596.82</v>
      </c>
      <c r="H1212" s="77">
        <f>+IF(ISNUMBER(DATA!S822),DATA!S822,"n/a")</f>
        <v>0.29618033583949899</v>
      </c>
      <c r="I1212" s="86">
        <f>+IF(ISNUMBER(DATA!AB822),DATA!AB822,"n/a")</f>
        <v>108249.79</v>
      </c>
      <c r="J1212" s="77">
        <f>+IF(ISNUMBER(DATA!AC822),DATA!AC822,"n/a")</f>
        <v>0.296399547163466</v>
      </c>
      <c r="K1212" s="86">
        <f>+IF(ISNUMBER(DATA!AL822),DATA!AL822,"n/a")</f>
        <v>211531.06</v>
      </c>
      <c r="L1212" s="77">
        <f>+IF(ISNUMBER(DATA!AM822),DATA!AM822,"n/a")</f>
        <v>0.30524234853097298</v>
      </c>
    </row>
    <row r="1213" spans="1:25" x14ac:dyDescent="0.2">
      <c r="A1213" s="75" t="s">
        <v>19</v>
      </c>
      <c r="B1213" s="66" t="s">
        <v>28</v>
      </c>
      <c r="C1213" s="66" t="s">
        <v>9</v>
      </c>
      <c r="D1213" s="66" t="s">
        <v>304</v>
      </c>
      <c r="E1213" s="86">
        <f>+IF(ISNUMBER(DATA!H823),DATA!H823,"n/a")</f>
        <v>37291.1</v>
      </c>
      <c r="F1213" s="77">
        <f>+IF(ISNUMBER(DATA!I823),DATA!I823,"n/a")</f>
        <v>0.41461858395128598</v>
      </c>
      <c r="G1213" s="86">
        <f>+IF(ISNUMBER(DATA!R823),DATA!R823,"n/a")</f>
        <v>109278.25</v>
      </c>
      <c r="H1213" s="77">
        <f>+IF(ISNUMBER(DATA!S823),DATA!S823,"n/a")</f>
        <v>0.43525275195209601</v>
      </c>
      <c r="I1213" s="86">
        <f>+IF(ISNUMBER(DATA!AB823),DATA!AB823,"n/a")</f>
        <v>211068.04</v>
      </c>
      <c r="J1213" s="77">
        <f>+IF(ISNUMBER(DATA!AC823),DATA!AC823,"n/a")</f>
        <v>0.20997500573263</v>
      </c>
      <c r="K1213" s="86">
        <f>+IF(ISNUMBER(DATA!AL823),DATA!AL823,"n/a")</f>
        <v>416858.68</v>
      </c>
      <c r="L1213" s="77">
        <f>+IF(ISNUMBER(DATA!AM823),DATA!AM823,"n/a")</f>
        <v>5.9833950855644698E-2</v>
      </c>
    </row>
    <row r="1214" spans="1:25" x14ac:dyDescent="0.2">
      <c r="A1214" s="75" t="s">
        <v>19</v>
      </c>
      <c r="B1214" s="66" t="s">
        <v>28</v>
      </c>
      <c r="C1214" s="66" t="s">
        <v>9</v>
      </c>
      <c r="D1214" s="66" t="s">
        <v>305</v>
      </c>
      <c r="E1214" s="86">
        <f>+IF(ISNUMBER(DATA!H824),DATA!H824,"n/a")</f>
        <v>36261.199999999997</v>
      </c>
      <c r="F1214" s="77">
        <f>+IF(ISNUMBER(DATA!I824),DATA!I824,"n/a")</f>
        <v>0.42706749695685797</v>
      </c>
      <c r="G1214" s="86">
        <f>+IF(ISNUMBER(DATA!R824),DATA!R824,"n/a")</f>
        <v>111393.44</v>
      </c>
      <c r="H1214" s="77">
        <f>+IF(ISNUMBER(DATA!S824),DATA!S824,"n/a")</f>
        <v>0.31495545355590698</v>
      </c>
      <c r="I1214" s="86">
        <f>+IF(ISNUMBER(DATA!AB824),DATA!AB824,"n/a")</f>
        <v>206295.01</v>
      </c>
      <c r="J1214" s="77">
        <f>+IF(ISNUMBER(DATA!AC824),DATA!AC824,"n/a")</f>
        <v>0.27477000442441801</v>
      </c>
      <c r="K1214" s="86">
        <f>+IF(ISNUMBER(DATA!AL824),DATA!AL824,"n/a")</f>
        <v>369610.48</v>
      </c>
      <c r="L1214" s="77">
        <f>+IF(ISNUMBER(DATA!AM824),DATA!AM824,"n/a")</f>
        <v>0.238502268328317</v>
      </c>
    </row>
    <row r="1215" spans="1:25" x14ac:dyDescent="0.2">
      <c r="A1215" s="75" t="s">
        <v>19</v>
      </c>
      <c r="B1215" s="66" t="s">
        <v>28</v>
      </c>
      <c r="C1215" s="66" t="s">
        <v>9</v>
      </c>
      <c r="D1215" s="66" t="s">
        <v>306</v>
      </c>
      <c r="E1215" s="86">
        <f>+IF(ISNUMBER(DATA!H825),DATA!H825,"n/a")</f>
        <v>10257.67</v>
      </c>
      <c r="F1215" s="77">
        <f>+IF(ISNUMBER(DATA!I825),DATA!I825,"n/a")</f>
        <v>0.33009206431535298</v>
      </c>
      <c r="G1215" s="86">
        <f>+IF(ISNUMBER(DATA!R825),DATA!R825,"n/a")</f>
        <v>30245.19</v>
      </c>
      <c r="H1215" s="77">
        <f>+IF(ISNUMBER(DATA!S825),DATA!S825,"n/a")</f>
        <v>0.29029573162017402</v>
      </c>
      <c r="I1215" s="86">
        <f>+IF(ISNUMBER(DATA!AB825),DATA!AB825,"n/a")</f>
        <v>63878.68</v>
      </c>
      <c r="J1215" s="77">
        <f>+IF(ISNUMBER(DATA!AC825),DATA!AC825,"n/a")</f>
        <v>0.274873926972244</v>
      </c>
      <c r="K1215" s="86">
        <f>+IF(ISNUMBER(DATA!AL825),DATA!AL825,"n/a")</f>
        <v>141827.56</v>
      </c>
      <c r="L1215" s="77">
        <f>+IF(ISNUMBER(DATA!AM825),DATA!AM825,"n/a")</f>
        <v>0.198479595624692</v>
      </c>
    </row>
    <row r="1216" spans="1:25" x14ac:dyDescent="0.2">
      <c r="A1216" s="75" t="s">
        <v>19</v>
      </c>
      <c r="B1216" s="66" t="s">
        <v>28</v>
      </c>
      <c r="C1216" s="66" t="s">
        <v>9</v>
      </c>
      <c r="D1216" s="66" t="s">
        <v>307</v>
      </c>
      <c r="E1216" s="86">
        <f>+IF(ISNUMBER(DATA!H826),DATA!H826,"n/a")</f>
        <v>26121.48</v>
      </c>
      <c r="F1216" s="77">
        <f>+IF(ISNUMBER(DATA!I826),DATA!I826,"n/a")</f>
        <v>6.9978441893262994E-2</v>
      </c>
      <c r="G1216" s="86">
        <f>+IF(ISNUMBER(DATA!R826),DATA!R826,"n/a")</f>
        <v>82335.570000000007</v>
      </c>
      <c r="H1216" s="77">
        <f>+IF(ISNUMBER(DATA!S826),DATA!S826,"n/a")</f>
        <v>0.95221973209001698</v>
      </c>
      <c r="I1216" s="86">
        <f>+IF(ISNUMBER(DATA!AB826),DATA!AB826,"n/a")</f>
        <v>161155.89000000001</v>
      </c>
      <c r="J1216" s="77">
        <f>+IF(ISNUMBER(DATA!AC826),DATA!AC826,"n/a")</f>
        <v>1.27580233398548</v>
      </c>
      <c r="K1216" s="86">
        <f>+IF(ISNUMBER(DATA!AL826),DATA!AL826,"n/a")</f>
        <v>336198.92</v>
      </c>
      <c r="L1216" s="77">
        <f>+IF(ISNUMBER(DATA!AM826),DATA!AM826,"n/a")</f>
        <v>1.47068855195213</v>
      </c>
    </row>
    <row r="1217" spans="1:12" x14ac:dyDescent="0.2">
      <c r="A1217" s="75" t="s">
        <v>19</v>
      </c>
      <c r="B1217" s="66" t="s">
        <v>28</v>
      </c>
      <c r="C1217" s="66" t="s">
        <v>9</v>
      </c>
      <c r="D1217" s="66" t="s">
        <v>308</v>
      </c>
      <c r="E1217" s="86">
        <f>+IF(ISNUMBER(DATA!H827),DATA!H827,"n/a")</f>
        <v>11038.04</v>
      </c>
      <c r="F1217" s="77">
        <f>+IF(ISNUMBER(DATA!I827),DATA!I827,"n/a")</f>
        <v>0.33528661742326199</v>
      </c>
      <c r="G1217" s="86">
        <f>+IF(ISNUMBER(DATA!R827),DATA!R827,"n/a")</f>
        <v>31432.38</v>
      </c>
      <c r="H1217" s="77">
        <f>+IF(ISNUMBER(DATA!S827),DATA!S827,"n/a")</f>
        <v>0.35635466398782101</v>
      </c>
      <c r="I1217" s="86">
        <f>+IF(ISNUMBER(DATA!AB827),DATA!AB827,"n/a")</f>
        <v>63088</v>
      </c>
      <c r="J1217" s="77">
        <f>+IF(ISNUMBER(DATA!AC827),DATA!AC827,"n/a")</f>
        <v>0.29483208313459103</v>
      </c>
      <c r="K1217" s="86">
        <f>+IF(ISNUMBER(DATA!AL827),DATA!AL827,"n/a")</f>
        <v>125647.28</v>
      </c>
      <c r="L1217" s="77">
        <f>+IF(ISNUMBER(DATA!AM827),DATA!AM827,"n/a")</f>
        <v>0.235376157815371</v>
      </c>
    </row>
    <row r="1218" spans="1:12" x14ac:dyDescent="0.2">
      <c r="A1218" s="75" t="s">
        <v>19</v>
      </c>
      <c r="B1218" s="66" t="s">
        <v>28</v>
      </c>
      <c r="C1218" s="66" t="s">
        <v>9</v>
      </c>
      <c r="D1218" s="66" t="s">
        <v>309</v>
      </c>
      <c r="E1218" s="86">
        <f>+IF(ISNUMBER(DATA!H828),DATA!H828,"n/a")</f>
        <v>15825.15</v>
      </c>
      <c r="F1218" s="77">
        <f>+IF(ISNUMBER(DATA!I828),DATA!I828,"n/a")</f>
        <v>1.1076397721506499</v>
      </c>
      <c r="G1218" s="86">
        <f>+IF(ISNUMBER(DATA!R828),DATA!R828,"n/a")</f>
        <v>44882.15</v>
      </c>
      <c r="H1218" s="77">
        <f>+IF(ISNUMBER(DATA!S828),DATA!S828,"n/a")</f>
        <v>1.1575809522802301</v>
      </c>
      <c r="I1218" s="86">
        <f>+IF(ISNUMBER(DATA!AB828),DATA!AB828,"n/a")</f>
        <v>83246.600000000006</v>
      </c>
      <c r="J1218" s="77">
        <f>+IF(ISNUMBER(DATA!AC828),DATA!AC828,"n/a")</f>
        <v>0.96271190197026602</v>
      </c>
      <c r="K1218" s="86">
        <f>+IF(ISNUMBER(DATA!AL828),DATA!AL828,"n/a")</f>
        <v>142791.15</v>
      </c>
      <c r="L1218" s="77">
        <f>+IF(ISNUMBER(DATA!AM828),DATA!AM828,"n/a")</f>
        <v>0.69807386294243801</v>
      </c>
    </row>
    <row r="1219" spans="1:12" x14ac:dyDescent="0.2">
      <c r="A1219" s="75" t="s">
        <v>19</v>
      </c>
      <c r="B1219" s="66" t="s">
        <v>28</v>
      </c>
      <c r="C1219" s="66" t="s">
        <v>9</v>
      </c>
      <c r="D1219" s="66" t="s">
        <v>310</v>
      </c>
      <c r="E1219" s="86">
        <f>+IF(ISNUMBER(DATA!H829),DATA!H829,"n/a")</f>
        <v>13918.39</v>
      </c>
      <c r="F1219" s="77">
        <f>+IF(ISNUMBER(DATA!I829),DATA!I829,"n/a")</f>
        <v>1.57851103404325</v>
      </c>
      <c r="G1219" s="86">
        <f>+IF(ISNUMBER(DATA!R829),DATA!R829,"n/a")</f>
        <v>39261.769999999997</v>
      </c>
      <c r="H1219" s="77">
        <f>+IF(ISNUMBER(DATA!S829),DATA!S829,"n/a")</f>
        <v>1.5913940028368101</v>
      </c>
      <c r="I1219" s="86">
        <f>+IF(ISNUMBER(DATA!AB829),DATA!AB829,"n/a")</f>
        <v>73904.63</v>
      </c>
      <c r="J1219" s="77">
        <f>+IF(ISNUMBER(DATA!AC829),DATA!AC829,"n/a")</f>
        <v>1.4529408387071701</v>
      </c>
      <c r="K1219" s="86">
        <f>+IF(ISNUMBER(DATA!AL829),DATA!AL829,"n/a")</f>
        <v>128457.26</v>
      </c>
      <c r="L1219" s="77">
        <f>+IF(ISNUMBER(DATA!AM829),DATA!AM829,"n/a")</f>
        <v>1.1617860240564799</v>
      </c>
    </row>
    <row r="1220" spans="1:12" x14ac:dyDescent="0.2">
      <c r="A1220" s="75" t="s">
        <v>19</v>
      </c>
      <c r="B1220" s="66" t="s">
        <v>28</v>
      </c>
      <c r="C1220" s="66" t="s">
        <v>9</v>
      </c>
      <c r="D1220" s="66" t="s">
        <v>311</v>
      </c>
      <c r="E1220" s="86">
        <f>+IF(ISNUMBER(DATA!H830),DATA!H830,"n/a")</f>
        <v>9373.43</v>
      </c>
      <c r="F1220" s="77">
        <f>+IF(ISNUMBER(DATA!I830),DATA!I830,"n/a")</f>
        <v>0.193386449516709</v>
      </c>
      <c r="G1220" s="86">
        <f>+IF(ISNUMBER(DATA!R830),DATA!R830,"n/a")</f>
        <v>28711.65</v>
      </c>
      <c r="H1220" s="77">
        <f>+IF(ISNUMBER(DATA!S830),DATA!S830,"n/a")</f>
        <v>0.14118523818040901</v>
      </c>
      <c r="I1220" s="86">
        <f>+IF(ISNUMBER(DATA!AB830),DATA!AB830,"n/a")</f>
        <v>58134.239999999998</v>
      </c>
      <c r="J1220" s="77">
        <f>+IF(ISNUMBER(DATA!AC830),DATA!AC830,"n/a")</f>
        <v>-1.72611684155643E-3</v>
      </c>
      <c r="K1220" s="86">
        <f>+IF(ISNUMBER(DATA!AL830),DATA!AL830,"n/a")</f>
        <v>116007.38</v>
      </c>
      <c r="L1220" s="77">
        <f>+IF(ISNUMBER(DATA!AM830),DATA!AM830,"n/a")</f>
        <v>-0.130441776436411</v>
      </c>
    </row>
    <row r="1221" spans="1:12" x14ac:dyDescent="0.2">
      <c r="A1221" s="75" t="s">
        <v>19</v>
      </c>
      <c r="B1221" s="66" t="s">
        <v>28</v>
      </c>
      <c r="C1221" s="66" t="s">
        <v>9</v>
      </c>
      <c r="D1221" s="66" t="s">
        <v>312</v>
      </c>
      <c r="E1221" s="86">
        <f>+IF(ISNUMBER(DATA!H831),DATA!H831,"n/a")</f>
        <v>10320.969999999999</v>
      </c>
      <c r="F1221" s="77">
        <f>+IF(ISNUMBER(DATA!I831),DATA!I831,"n/a")</f>
        <v>0.28672429785366699</v>
      </c>
      <c r="G1221" s="86">
        <f>+IF(ISNUMBER(DATA!R831),DATA!R831,"n/a")</f>
        <v>29313.79</v>
      </c>
      <c r="H1221" s="77">
        <f>+IF(ISNUMBER(DATA!S831),DATA!S831,"n/a")</f>
        <v>0.45210577651360401</v>
      </c>
      <c r="I1221" s="86">
        <f>+IF(ISNUMBER(DATA!AB831),DATA!AB831,"n/a")</f>
        <v>54602.37</v>
      </c>
      <c r="J1221" s="77">
        <f>+IF(ISNUMBER(DATA!AC831),DATA!AC831,"n/a")</f>
        <v>0.63082355703020199</v>
      </c>
      <c r="K1221" s="86">
        <f>+IF(ISNUMBER(DATA!AL831),DATA!AL831,"n/a")</f>
        <v>109246.25</v>
      </c>
      <c r="L1221" s="77">
        <f>+IF(ISNUMBER(DATA!AM831),DATA!AM831,"n/a")</f>
        <v>0.98347567340175801</v>
      </c>
    </row>
    <row r="1222" spans="1:12" x14ac:dyDescent="0.2">
      <c r="A1222" s="75" t="s">
        <v>19</v>
      </c>
      <c r="B1222" s="66" t="s">
        <v>28</v>
      </c>
      <c r="C1222" s="66" t="s">
        <v>9</v>
      </c>
      <c r="D1222" s="66" t="s">
        <v>313</v>
      </c>
      <c r="E1222" s="86">
        <f>+IF(ISNUMBER(DATA!H832),DATA!H832,"n/a")</f>
        <v>15000.64</v>
      </c>
      <c r="F1222" s="77">
        <f>+IF(ISNUMBER(DATA!I832),DATA!I832,"n/a")</f>
        <v>0.42821615795777601</v>
      </c>
      <c r="G1222" s="86">
        <f>+IF(ISNUMBER(DATA!R832),DATA!R832,"n/a")</f>
        <v>44590.35</v>
      </c>
      <c r="H1222" s="77">
        <f>+IF(ISNUMBER(DATA!S832),DATA!S832,"n/a")</f>
        <v>0.42612679603732401</v>
      </c>
      <c r="I1222" s="86">
        <f>+IF(ISNUMBER(DATA!AB832),DATA!AB832,"n/a")</f>
        <v>88165.69</v>
      </c>
      <c r="J1222" s="77">
        <f>+IF(ISNUMBER(DATA!AC832),DATA!AC832,"n/a")</f>
        <v>0.43114643078947901</v>
      </c>
      <c r="K1222" s="86">
        <f>+IF(ISNUMBER(DATA!AL832),DATA!AL832,"n/a")</f>
        <v>171486.15</v>
      </c>
      <c r="L1222" s="77">
        <f>+IF(ISNUMBER(DATA!AM832),DATA!AM832,"n/a")</f>
        <v>0.32868225991542399</v>
      </c>
    </row>
    <row r="1223" spans="1:12" x14ac:dyDescent="0.2">
      <c r="A1223" s="75" t="s">
        <v>19</v>
      </c>
      <c r="B1223" s="66" t="s">
        <v>28</v>
      </c>
      <c r="C1223" s="66" t="s">
        <v>9</v>
      </c>
      <c r="D1223" s="66" t="s">
        <v>314</v>
      </c>
      <c r="E1223" s="86">
        <f>+IF(ISNUMBER(DATA!H833),DATA!H833,"n/a")</f>
        <v>16787.82</v>
      </c>
      <c r="F1223" s="77">
        <f>+IF(ISNUMBER(DATA!I833),DATA!I833,"n/a")</f>
        <v>2.8442989966018298E-2</v>
      </c>
      <c r="G1223" s="86">
        <f>+IF(ISNUMBER(DATA!R833),DATA!R833,"n/a")</f>
        <v>49106.21</v>
      </c>
      <c r="H1223" s="77">
        <f>+IF(ISNUMBER(DATA!S833),DATA!S833,"n/a")</f>
        <v>-0.143437871864045</v>
      </c>
      <c r="I1223" s="86">
        <f>+IF(ISNUMBER(DATA!AB833),DATA!AB833,"n/a")</f>
        <v>102784.02</v>
      </c>
      <c r="J1223" s="77">
        <f>+IF(ISNUMBER(DATA!AC833),DATA!AC833,"n/a")</f>
        <v>-0.24918242758213799</v>
      </c>
      <c r="K1223" s="86">
        <f>+IF(ISNUMBER(DATA!AL833),DATA!AL833,"n/a")</f>
        <v>216612.59</v>
      </c>
      <c r="L1223" s="77">
        <f>+IF(ISNUMBER(DATA!AM833),DATA!AM833,"n/a")</f>
        <v>-0.29319567438706001</v>
      </c>
    </row>
    <row r="1224" spans="1:12" x14ac:dyDescent="0.2">
      <c r="A1224" s="75" t="s">
        <v>19</v>
      </c>
      <c r="B1224" s="66" t="s">
        <v>28</v>
      </c>
      <c r="C1224" s="66" t="s">
        <v>9</v>
      </c>
      <c r="D1224" s="66" t="s">
        <v>315</v>
      </c>
      <c r="E1224" s="86">
        <f>+IF(ISNUMBER(DATA!H834),DATA!H834,"n/a")</f>
        <v>33281.379999999997</v>
      </c>
      <c r="F1224" s="77">
        <f>+IF(ISNUMBER(DATA!I834),DATA!I834,"n/a")</f>
        <v>0.23737413920922901</v>
      </c>
      <c r="G1224" s="86">
        <f>+IF(ISNUMBER(DATA!R834),DATA!R834,"n/a")</f>
        <v>101589.03</v>
      </c>
      <c r="H1224" s="77">
        <f>+IF(ISNUMBER(DATA!S834),DATA!S834,"n/a")</f>
        <v>0.96873462971195601</v>
      </c>
      <c r="I1224" s="86">
        <f>+IF(ISNUMBER(DATA!AB834),DATA!AB834,"n/a")</f>
        <v>199361.97</v>
      </c>
      <c r="J1224" s="77">
        <f>+IF(ISNUMBER(DATA!AC834),DATA!AC834,"n/a")</f>
        <v>1.26565406477234</v>
      </c>
      <c r="K1224" s="86">
        <f>+IF(ISNUMBER(DATA!AL834),DATA!AL834,"n/a")</f>
        <v>401385.99</v>
      </c>
      <c r="L1224" s="77">
        <f>+IF(ISNUMBER(DATA!AM834),DATA!AM834,"n/a")</f>
        <v>1.4638833593490601</v>
      </c>
    </row>
    <row r="1225" spans="1:12" x14ac:dyDescent="0.2">
      <c r="A1225" s="75" t="s">
        <v>19</v>
      </c>
      <c r="B1225" s="66" t="s">
        <v>28</v>
      </c>
      <c r="C1225" s="66" t="s">
        <v>9</v>
      </c>
      <c r="D1225" s="66" t="s">
        <v>316</v>
      </c>
      <c r="E1225" s="86">
        <f>+IF(ISNUMBER(DATA!H835),DATA!H835,"n/a")</f>
        <v>19256.439999999999</v>
      </c>
      <c r="F1225" s="77">
        <f>+IF(ISNUMBER(DATA!I835),DATA!I835,"n/a")</f>
        <v>0.20960500916793801</v>
      </c>
      <c r="G1225" s="86">
        <f>+IF(ISNUMBER(DATA!R835),DATA!R835,"n/a")</f>
        <v>52243.93</v>
      </c>
      <c r="H1225" s="77">
        <f>+IF(ISNUMBER(DATA!S835),DATA!S835,"n/a")</f>
        <v>0.23194094862692799</v>
      </c>
      <c r="I1225" s="86">
        <f>+IF(ISNUMBER(DATA!AB835),DATA!AB835,"n/a")</f>
        <v>105342.56</v>
      </c>
      <c r="J1225" s="77">
        <f>+IF(ISNUMBER(DATA!AC835),DATA!AC835,"n/a")</f>
        <v>0.31279275102781401</v>
      </c>
      <c r="K1225" s="86">
        <f>+IF(ISNUMBER(DATA!AL835),DATA!AL835,"n/a")</f>
        <v>217533.74</v>
      </c>
      <c r="L1225" s="77">
        <f>+IF(ISNUMBER(DATA!AM835),DATA!AM835,"n/a")</f>
        <v>0.38354146307646197</v>
      </c>
    </row>
    <row r="1226" spans="1:12" x14ac:dyDescent="0.2">
      <c r="A1226" s="75" t="s">
        <v>19</v>
      </c>
      <c r="B1226" s="66" t="s">
        <v>28</v>
      </c>
      <c r="C1226" s="66" t="s">
        <v>9</v>
      </c>
      <c r="D1226" s="66" t="s">
        <v>317</v>
      </c>
      <c r="E1226" s="86">
        <f>+IF(ISNUMBER(DATA!H836),DATA!H836,"n/a")</f>
        <v>11052.46</v>
      </c>
      <c r="F1226" s="77">
        <f>+IF(ISNUMBER(DATA!I836),DATA!I836,"n/a")</f>
        <v>9.3981274813247806E-2</v>
      </c>
      <c r="G1226" s="86">
        <f>+IF(ISNUMBER(DATA!R836),DATA!R836,"n/a")</f>
        <v>34138.71</v>
      </c>
      <c r="H1226" s="77">
        <f>+IF(ISNUMBER(DATA!S836),DATA!S836,"n/a")</f>
        <v>0.21898583259271401</v>
      </c>
      <c r="I1226" s="86">
        <f>+IF(ISNUMBER(DATA!AB836),DATA!AB836,"n/a")</f>
        <v>68086.899999999994</v>
      </c>
      <c r="J1226" s="77">
        <f>+IF(ISNUMBER(DATA!AC836),DATA!AC836,"n/a")</f>
        <v>0.185164387469793</v>
      </c>
      <c r="K1226" s="86">
        <f>+IF(ISNUMBER(DATA!AL836),DATA!AL836,"n/a")</f>
        <v>138336.07999999999</v>
      </c>
      <c r="L1226" s="77">
        <f>+IF(ISNUMBER(DATA!AM836),DATA!AM836,"n/a")</f>
        <v>7.8416611298219294E-2</v>
      </c>
    </row>
    <row r="1227" spans="1:12" x14ac:dyDescent="0.2">
      <c r="A1227" s="75" t="s">
        <v>19</v>
      </c>
      <c r="B1227" s="66" t="s">
        <v>28</v>
      </c>
      <c r="C1227" s="66" t="s">
        <v>9</v>
      </c>
      <c r="D1227" s="66" t="s">
        <v>318</v>
      </c>
      <c r="E1227" s="86">
        <f>+IF(ISNUMBER(DATA!H837),DATA!H837,"n/a")</f>
        <v>16814.71</v>
      </c>
      <c r="F1227" s="77">
        <f>+IF(ISNUMBER(DATA!I837),DATA!I837,"n/a")</f>
        <v>1.6588544484904301E-2</v>
      </c>
      <c r="G1227" s="86">
        <f>+IF(ISNUMBER(DATA!R837),DATA!R837,"n/a")</f>
        <v>47097.8</v>
      </c>
      <c r="H1227" s="77">
        <f>+IF(ISNUMBER(DATA!S837),DATA!S837,"n/a")</f>
        <v>4.57753476366261E-2</v>
      </c>
      <c r="I1227" s="86">
        <f>+IF(ISNUMBER(DATA!AB837),DATA!AB837,"n/a")</f>
        <v>96512.11</v>
      </c>
      <c r="J1227" s="77">
        <f>+IF(ISNUMBER(DATA!AC837),DATA!AC837,"n/a")</f>
        <v>4.1031672084026298E-2</v>
      </c>
      <c r="K1227" s="86">
        <f>+IF(ISNUMBER(DATA!AL837),DATA!AL837,"n/a")</f>
        <v>192940.41</v>
      </c>
      <c r="L1227" s="77">
        <f>+IF(ISNUMBER(DATA!AM837),DATA!AM837,"n/a")</f>
        <v>5.3906429105060501E-2</v>
      </c>
    </row>
    <row r="1228" spans="1:12" x14ac:dyDescent="0.2">
      <c r="A1228" s="75" t="s">
        <v>19</v>
      </c>
      <c r="B1228" s="66" t="s">
        <v>28</v>
      </c>
      <c r="C1228" s="66" t="s">
        <v>9</v>
      </c>
      <c r="D1228" s="66" t="s">
        <v>344</v>
      </c>
      <c r="E1228" s="86">
        <f>+IF(ISNUMBER(DATA!H838),DATA!H838,"n/a")</f>
        <v>21690.98</v>
      </c>
      <c r="F1228" s="77">
        <f>+IF(ISNUMBER(DATA!I838),DATA!I838,"n/a")</f>
        <v>0.99347669051868503</v>
      </c>
      <c r="G1228" s="86">
        <f>+IF(ISNUMBER(DATA!R838),DATA!R838,"n/a")</f>
        <v>54960.03</v>
      </c>
      <c r="H1228" s="77">
        <f>+IF(ISNUMBER(DATA!S838),DATA!S838,"n/a")</f>
        <v>0.72993484419263499</v>
      </c>
      <c r="I1228" s="86">
        <f>+IF(ISNUMBER(DATA!AB838),DATA!AB838,"n/a")</f>
        <v>108726.3</v>
      </c>
      <c r="J1228" s="77">
        <f>+IF(ISNUMBER(DATA!AC838),DATA!AC838,"n/a")</f>
        <v>0.58809564011794901</v>
      </c>
      <c r="K1228" s="86">
        <f>+IF(ISNUMBER(DATA!AL838),DATA!AL838,"n/a")</f>
        <v>208216.77</v>
      </c>
      <c r="L1228" s="77">
        <f>+IF(ISNUMBER(DATA!AM838),DATA!AM838,"n/a")</f>
        <v>0.43280716890885501</v>
      </c>
    </row>
    <row r="1229" spans="1:12" x14ac:dyDescent="0.2">
      <c r="A1229" s="75" t="s">
        <v>19</v>
      </c>
      <c r="B1229" s="66" t="s">
        <v>28</v>
      </c>
      <c r="C1229" s="66" t="s">
        <v>9</v>
      </c>
      <c r="D1229" s="66" t="s">
        <v>345</v>
      </c>
      <c r="E1229" s="86">
        <f>+IF(ISNUMBER(DATA!H839),DATA!H839,"n/a")</f>
        <v>63305.85</v>
      </c>
      <c r="F1229" s="77">
        <f>+IF(ISNUMBER(DATA!I839),DATA!I839,"n/a")</f>
        <v>0.15495363645419299</v>
      </c>
      <c r="G1229" s="86">
        <f>+IF(ISNUMBER(DATA!R839),DATA!R839,"n/a")</f>
        <v>183037.79</v>
      </c>
      <c r="H1229" s="77">
        <f>+IF(ISNUMBER(DATA!S839),DATA!S839,"n/a")</f>
        <v>4.1059320223964697E-2</v>
      </c>
      <c r="I1229" s="86">
        <f>+IF(ISNUMBER(DATA!AB839),DATA!AB839,"n/a")</f>
        <v>362346.01</v>
      </c>
      <c r="J1229" s="77">
        <f>+IF(ISNUMBER(DATA!AC839),DATA!AC839,"n/a")</f>
        <v>-4.78562668880258E-2</v>
      </c>
      <c r="K1229" s="86">
        <f>+IF(ISNUMBER(DATA!AL839),DATA!AL839,"n/a")</f>
        <v>746409.93</v>
      </c>
      <c r="L1229" s="77">
        <f>+IF(ISNUMBER(DATA!AM839),DATA!AM839,"n/a")</f>
        <v>3.9452418069219203E-2</v>
      </c>
    </row>
    <row r="1230" spans="1:12" x14ac:dyDescent="0.2">
      <c r="A1230" s="75"/>
      <c r="E1230" s="86"/>
      <c r="F1230" s="77"/>
      <c r="G1230" s="86"/>
      <c r="H1230" s="77"/>
      <c r="I1230" s="86"/>
      <c r="J1230" s="77"/>
      <c r="K1230" s="86"/>
      <c r="L1230" s="77"/>
    </row>
    <row r="1231" spans="1:12" x14ac:dyDescent="0.2">
      <c r="A1231" s="75" t="s">
        <v>19</v>
      </c>
      <c r="B1231" s="66" t="s">
        <v>28</v>
      </c>
      <c r="C1231" s="66" t="s">
        <v>25</v>
      </c>
      <c r="D1231" s="66" t="s">
        <v>271</v>
      </c>
      <c r="E1231" s="86">
        <f>+IF(ISNUMBER(DATA!J790),DATA!J790,"n/a")</f>
        <v>18170.400000000001</v>
      </c>
      <c r="F1231" s="77">
        <f>+IF(ISNUMBER(DATA!K790),DATA!K790,"n/a")</f>
        <v>-0.22456748290842701</v>
      </c>
      <c r="G1231" s="86">
        <f>+IF(ISNUMBER(DATA!T790),DATA!T790,"n/a")</f>
        <v>52879.66</v>
      </c>
      <c r="H1231" s="77">
        <f>+IF(ISNUMBER(DATA!U790),DATA!U790,"n/a")</f>
        <v>-8.2397837582331795E-2</v>
      </c>
      <c r="I1231" s="86">
        <f>+IF(ISNUMBER(DATA!AD790),DATA!AD790,"n/a")</f>
        <v>115877.26</v>
      </c>
      <c r="J1231" s="77">
        <f>+IF(ISNUMBER(DATA!AE790),DATA!AE790,"n/a")</f>
        <v>-2.47634966101987E-2</v>
      </c>
      <c r="K1231" s="86">
        <f>+IF(ISNUMBER(DATA!AN790),DATA!AN790,"n/a")</f>
        <v>248112.87</v>
      </c>
      <c r="L1231" s="77">
        <f>+IF(ISNUMBER(DATA!AO790),DATA!AO790,"n/a")</f>
        <v>-5.7717201534113402E-2</v>
      </c>
    </row>
    <row r="1232" spans="1:12" x14ac:dyDescent="0.2">
      <c r="A1232" s="75" t="s">
        <v>19</v>
      </c>
      <c r="B1232" s="66" t="s">
        <v>28</v>
      </c>
      <c r="C1232" s="66" t="s">
        <v>25</v>
      </c>
      <c r="D1232" s="66" t="s">
        <v>272</v>
      </c>
      <c r="E1232" s="86">
        <f>+IF(ISNUMBER(DATA!J791),DATA!J791,"n/a")</f>
        <v>73105.850000000006</v>
      </c>
      <c r="F1232" s="77">
        <f>+IF(ISNUMBER(DATA!K791),DATA!K791,"n/a")</f>
        <v>0.188890665125407</v>
      </c>
      <c r="G1232" s="86">
        <f>+IF(ISNUMBER(DATA!T791),DATA!T791,"n/a")</f>
        <v>200750.31</v>
      </c>
      <c r="H1232" s="77">
        <f>+IF(ISNUMBER(DATA!U791),DATA!U791,"n/a")</f>
        <v>0.18521551169881201</v>
      </c>
      <c r="I1232" s="86">
        <f>+IF(ISNUMBER(DATA!AD791),DATA!AD791,"n/a")</f>
        <v>404589.97</v>
      </c>
      <c r="J1232" s="77">
        <f>+IF(ISNUMBER(DATA!AE791),DATA!AE791,"n/a")</f>
        <v>0.50886313108571501</v>
      </c>
      <c r="K1232" s="86">
        <f>+IF(ISNUMBER(DATA!AN791),DATA!AN791,"n/a")</f>
        <v>808786.73</v>
      </c>
      <c r="L1232" s="77">
        <f>+IF(ISNUMBER(DATA!AO791),DATA!AO791,"n/a")</f>
        <v>0.93739693037320104</v>
      </c>
    </row>
    <row r="1233" spans="1:12" x14ac:dyDescent="0.2">
      <c r="A1233" s="75" t="s">
        <v>19</v>
      </c>
      <c r="B1233" s="66" t="s">
        <v>28</v>
      </c>
      <c r="C1233" s="66" t="s">
        <v>25</v>
      </c>
      <c r="D1233" s="66" t="s">
        <v>273</v>
      </c>
      <c r="E1233" s="86">
        <f>+IF(ISNUMBER(DATA!J792),DATA!J792,"n/a")</f>
        <v>69121.22</v>
      </c>
      <c r="F1233" s="77">
        <f>+IF(ISNUMBER(DATA!K792),DATA!K792,"n/a")</f>
        <v>0.270500427168819</v>
      </c>
      <c r="G1233" s="86">
        <f>+IF(ISNUMBER(DATA!T792),DATA!T792,"n/a")</f>
        <v>205513.54</v>
      </c>
      <c r="H1233" s="77">
        <f>+IF(ISNUMBER(DATA!U792),DATA!U792,"n/a")</f>
        <v>0.39299859285909899</v>
      </c>
      <c r="I1233" s="86">
        <f>+IF(ISNUMBER(DATA!AD792),DATA!AD792,"n/a")</f>
        <v>404701.43</v>
      </c>
      <c r="J1233" s="77">
        <f>+IF(ISNUMBER(DATA!AE792),DATA!AE792,"n/a")</f>
        <v>0.297476233297778</v>
      </c>
      <c r="K1233" s="86">
        <f>+IF(ISNUMBER(DATA!AN792),DATA!AN792,"n/a")</f>
        <v>783909.28</v>
      </c>
      <c r="L1233" s="77">
        <f>+IF(ISNUMBER(DATA!AO792),DATA!AO792,"n/a")</f>
        <v>0.17506887427501</v>
      </c>
    </row>
    <row r="1234" spans="1:12" x14ac:dyDescent="0.2">
      <c r="A1234" s="75" t="s">
        <v>19</v>
      </c>
      <c r="B1234" s="66" t="s">
        <v>28</v>
      </c>
      <c r="C1234" s="66" t="s">
        <v>25</v>
      </c>
      <c r="D1234" s="66" t="s">
        <v>274</v>
      </c>
      <c r="E1234" s="86">
        <f>+IF(ISNUMBER(DATA!J793),DATA!J793,"n/a")</f>
        <v>27435.58</v>
      </c>
      <c r="F1234" s="77">
        <f>+IF(ISNUMBER(DATA!K793),DATA!K793,"n/a")</f>
        <v>0.101201201080668</v>
      </c>
      <c r="G1234" s="86">
        <f>+IF(ISNUMBER(DATA!T793),DATA!T793,"n/a")</f>
        <v>70536.83</v>
      </c>
      <c r="H1234" s="77">
        <f>+IF(ISNUMBER(DATA!U793),DATA!U793,"n/a")</f>
        <v>0.12210137959131299</v>
      </c>
      <c r="I1234" s="86">
        <f>+IF(ISNUMBER(DATA!AD793),DATA!AD793,"n/a")</f>
        <v>145782.39999999999</v>
      </c>
      <c r="J1234" s="77">
        <f>+IF(ISNUMBER(DATA!AE793),DATA!AE793,"n/a")</f>
        <v>0.20384537125854499</v>
      </c>
      <c r="K1234" s="86">
        <f>+IF(ISNUMBER(DATA!AN793),DATA!AN793,"n/a")</f>
        <v>307957.26</v>
      </c>
      <c r="L1234" s="77">
        <f>+IF(ISNUMBER(DATA!AO793),DATA!AO793,"n/a")</f>
        <v>0.29892397051472003</v>
      </c>
    </row>
    <row r="1235" spans="1:12" x14ac:dyDescent="0.2">
      <c r="A1235" s="75" t="s">
        <v>19</v>
      </c>
      <c r="B1235" s="66" t="s">
        <v>28</v>
      </c>
      <c r="C1235" s="66" t="s">
        <v>25</v>
      </c>
      <c r="D1235" s="66" t="s">
        <v>275</v>
      </c>
      <c r="E1235" s="86">
        <f>+IF(ISNUMBER(DATA!J794),DATA!J794,"n/a")</f>
        <v>87741.78</v>
      </c>
      <c r="F1235" s="77">
        <f>+IF(ISNUMBER(DATA!K794),DATA!K794,"n/a")</f>
        <v>0.91213426597566205</v>
      </c>
      <c r="G1235" s="86">
        <f>+IF(ISNUMBER(DATA!T794),DATA!T794,"n/a")</f>
        <v>270899.52</v>
      </c>
      <c r="H1235" s="77">
        <f>+IF(ISNUMBER(DATA!U794),DATA!U794,"n/a")</f>
        <v>0.99966428610972702</v>
      </c>
      <c r="I1235" s="86">
        <f>+IF(ISNUMBER(DATA!AD794),DATA!AD794,"n/a")</f>
        <v>515624.54</v>
      </c>
      <c r="J1235" s="77">
        <f>+IF(ISNUMBER(DATA!AE794),DATA!AE794,"n/a")</f>
        <v>0.73698922744006501</v>
      </c>
      <c r="K1235" s="86">
        <f>+IF(ISNUMBER(DATA!AN794),DATA!AN794,"n/a")</f>
        <v>924441.06</v>
      </c>
      <c r="L1235" s="77">
        <f>+IF(ISNUMBER(DATA!AO794),DATA!AO794,"n/a")</f>
        <v>0.413580603330507</v>
      </c>
    </row>
    <row r="1236" spans="1:12" x14ac:dyDescent="0.2">
      <c r="A1236" s="75" t="s">
        <v>19</v>
      </c>
      <c r="B1236" s="66" t="s">
        <v>28</v>
      </c>
      <c r="C1236" s="66" t="s">
        <v>25</v>
      </c>
      <c r="D1236" s="66" t="s">
        <v>276</v>
      </c>
      <c r="E1236" s="86">
        <f>+IF(ISNUMBER(DATA!J795),DATA!J795,"n/a")</f>
        <v>16011.15</v>
      </c>
      <c r="F1236" s="77">
        <f>+IF(ISNUMBER(DATA!K795),DATA!K795,"n/a")</f>
        <v>-7.9846993166300104E-2</v>
      </c>
      <c r="G1236" s="86">
        <f>+IF(ISNUMBER(DATA!T795),DATA!T795,"n/a")</f>
        <v>47317.53</v>
      </c>
      <c r="H1236" s="77">
        <f>+IF(ISNUMBER(DATA!U795),DATA!U795,"n/a")</f>
        <v>-1.3079053741193E-2</v>
      </c>
      <c r="I1236" s="86">
        <f>+IF(ISNUMBER(DATA!AD795),DATA!AD795,"n/a")</f>
        <v>108697.5</v>
      </c>
      <c r="J1236" s="77">
        <f>+IF(ISNUMBER(DATA!AE795),DATA!AE795,"n/a")</f>
        <v>-0.10134625065509401</v>
      </c>
      <c r="K1236" s="86">
        <f>+IF(ISNUMBER(DATA!AN795),DATA!AN795,"n/a")</f>
        <v>280335.48</v>
      </c>
      <c r="L1236" s="77">
        <f>+IF(ISNUMBER(DATA!AO795),DATA!AO795,"n/a")</f>
        <v>-6.0322130950516202E-2</v>
      </c>
    </row>
    <row r="1237" spans="1:12" x14ac:dyDescent="0.2">
      <c r="A1237" s="75" t="s">
        <v>19</v>
      </c>
      <c r="B1237" s="66" t="s">
        <v>28</v>
      </c>
      <c r="C1237" s="66" t="s">
        <v>25</v>
      </c>
      <c r="D1237" s="66" t="s">
        <v>277</v>
      </c>
      <c r="E1237" s="86">
        <f>+IF(ISNUMBER(DATA!J796),DATA!J796,"n/a")</f>
        <v>11280.02</v>
      </c>
      <c r="F1237" s="77">
        <f>+IF(ISNUMBER(DATA!K796),DATA!K796,"n/a")</f>
        <v>3.5417487751562898E-3</v>
      </c>
      <c r="G1237" s="86">
        <f>+IF(ISNUMBER(DATA!T796),DATA!T796,"n/a")</f>
        <v>31969.7</v>
      </c>
      <c r="H1237" s="77">
        <f>+IF(ISNUMBER(DATA!U796),DATA!U796,"n/a")</f>
        <v>3.4829777481996199E-2</v>
      </c>
      <c r="I1237" s="86">
        <f>+IF(ISNUMBER(DATA!AD796),DATA!AD796,"n/a")</f>
        <v>64052.75</v>
      </c>
      <c r="J1237" s="77">
        <f>+IF(ISNUMBER(DATA!AE796),DATA!AE796,"n/a")</f>
        <v>-7.0081621696408997E-2</v>
      </c>
      <c r="K1237" s="86">
        <f>+IF(ISNUMBER(DATA!AN796),DATA!AN796,"n/a")</f>
        <v>141863.67000000001</v>
      </c>
      <c r="L1237" s="77">
        <f>+IF(ISNUMBER(DATA!AO796),DATA!AO796,"n/a")</f>
        <v>-7.3710520021758805E-2</v>
      </c>
    </row>
    <row r="1238" spans="1:12" x14ac:dyDescent="0.2">
      <c r="A1238" s="75" t="s">
        <v>19</v>
      </c>
      <c r="B1238" s="66" t="s">
        <v>28</v>
      </c>
      <c r="C1238" s="66" t="s">
        <v>25</v>
      </c>
      <c r="D1238" s="66" t="s">
        <v>278</v>
      </c>
      <c r="E1238" s="86">
        <f>+IF(ISNUMBER(DATA!J797),DATA!J797,"n/a")</f>
        <v>66602.45</v>
      </c>
      <c r="F1238" s="77">
        <f>+IF(ISNUMBER(DATA!K797),DATA!K797,"n/a")</f>
        <v>0.31900457238098101</v>
      </c>
      <c r="G1238" s="86">
        <f>+IF(ISNUMBER(DATA!T797),DATA!T797,"n/a")</f>
        <v>185594.51</v>
      </c>
      <c r="H1238" s="77">
        <f>+IF(ISNUMBER(DATA!U797),DATA!U797,"n/a")</f>
        <v>0.192003232890603</v>
      </c>
      <c r="I1238" s="86">
        <f>+IF(ISNUMBER(DATA!AD797),DATA!AD797,"n/a")</f>
        <v>368597.71</v>
      </c>
      <c r="J1238" s="77">
        <f>+IF(ISNUMBER(DATA!AE797),DATA!AE797,"n/a")</f>
        <v>8.8815394870099595E-2</v>
      </c>
      <c r="K1238" s="86">
        <f>+IF(ISNUMBER(DATA!AN797),DATA!AN797,"n/a")</f>
        <v>734036.5</v>
      </c>
      <c r="L1238" s="77">
        <f>+IF(ISNUMBER(DATA!AO797),DATA!AO797,"n/a")</f>
        <v>6.5777612282328105E-2</v>
      </c>
    </row>
    <row r="1239" spans="1:12" x14ac:dyDescent="0.2">
      <c r="A1239" s="75" t="s">
        <v>19</v>
      </c>
      <c r="B1239" s="66" t="s">
        <v>28</v>
      </c>
      <c r="C1239" s="66" t="s">
        <v>25</v>
      </c>
      <c r="D1239" s="66" t="s">
        <v>279</v>
      </c>
      <c r="E1239" s="86">
        <f>+IF(ISNUMBER(DATA!J798),DATA!J798,"n/a")</f>
        <v>79636.92</v>
      </c>
      <c r="F1239" s="77">
        <f>+IF(ISNUMBER(DATA!K798),DATA!K798,"n/a")</f>
        <v>0.39764774018611998</v>
      </c>
      <c r="G1239" s="86">
        <f>+IF(ISNUMBER(DATA!T798),DATA!T798,"n/a")</f>
        <v>209337.43</v>
      </c>
      <c r="H1239" s="77">
        <f>+IF(ISNUMBER(DATA!U798),DATA!U798,"n/a")</f>
        <v>0.33041023773859801</v>
      </c>
      <c r="I1239" s="86">
        <f>+IF(ISNUMBER(DATA!AD798),DATA!AD798,"n/a")</f>
        <v>424853.17</v>
      </c>
      <c r="J1239" s="77">
        <f>+IF(ISNUMBER(DATA!AE798),DATA!AE798,"n/a")</f>
        <v>0.71933363601365397</v>
      </c>
      <c r="K1239" s="86">
        <f>+IF(ISNUMBER(DATA!AN798),DATA!AN798,"n/a")</f>
        <v>827354.79</v>
      </c>
      <c r="L1239" s="77">
        <f>+IF(ISNUMBER(DATA!AO798),DATA!AO798,"n/a")</f>
        <v>1.14717119521183</v>
      </c>
    </row>
    <row r="1240" spans="1:12" x14ac:dyDescent="0.2">
      <c r="A1240" s="75" t="s">
        <v>19</v>
      </c>
      <c r="B1240" s="66" t="s">
        <v>28</v>
      </c>
      <c r="C1240" s="66" t="s">
        <v>25</v>
      </c>
      <c r="D1240" s="66" t="s">
        <v>280</v>
      </c>
      <c r="E1240" s="86">
        <f>+IF(ISNUMBER(DATA!J799),DATA!J799,"n/a")</f>
        <v>9198.64</v>
      </c>
      <c r="F1240" s="77">
        <f>+IF(ISNUMBER(DATA!K799),DATA!K799,"n/a")</f>
        <v>1.8942956235468201E-2</v>
      </c>
      <c r="G1240" s="86">
        <f>+IF(ISNUMBER(DATA!T799),DATA!T799,"n/a")</f>
        <v>27910.12</v>
      </c>
      <c r="H1240" s="77">
        <f>+IF(ISNUMBER(DATA!U799),DATA!U799,"n/a")</f>
        <v>1.34860975796634E-2</v>
      </c>
      <c r="I1240" s="86">
        <f>+IF(ISNUMBER(DATA!AD799),DATA!AD799,"n/a")</f>
        <v>65025.51</v>
      </c>
      <c r="J1240" s="77">
        <f>+IF(ISNUMBER(DATA!AE799),DATA!AE799,"n/a")</f>
        <v>9.5014334850315602E-2</v>
      </c>
      <c r="K1240" s="86">
        <f>+IF(ISNUMBER(DATA!AN799),DATA!AN799,"n/a")</f>
        <v>152305.88</v>
      </c>
      <c r="L1240" s="77">
        <f>+IF(ISNUMBER(DATA!AO799),DATA!AO799,"n/a")</f>
        <v>0.10917098241081501</v>
      </c>
    </row>
    <row r="1241" spans="1:12" x14ac:dyDescent="0.2">
      <c r="A1241" s="75" t="s">
        <v>19</v>
      </c>
      <c r="B1241" s="66" t="s">
        <v>28</v>
      </c>
      <c r="C1241" s="66" t="s">
        <v>25</v>
      </c>
      <c r="D1241" s="66" t="s">
        <v>281</v>
      </c>
      <c r="E1241" s="86">
        <f>+IF(ISNUMBER(DATA!J800),DATA!J800,"n/a")</f>
        <v>39379.550000000003</v>
      </c>
      <c r="F1241" s="77">
        <f>+IF(ISNUMBER(DATA!K800),DATA!K800,"n/a")</f>
        <v>1.1013499379939899</v>
      </c>
      <c r="G1241" s="86">
        <f>+IF(ISNUMBER(DATA!T800),DATA!T800,"n/a")</f>
        <v>105985.38</v>
      </c>
      <c r="H1241" s="77">
        <f>+IF(ISNUMBER(DATA!U800),DATA!U800,"n/a")</f>
        <v>0.93808712939942496</v>
      </c>
      <c r="I1241" s="86">
        <f>+IF(ISNUMBER(DATA!AD800),DATA!AD800,"n/a")</f>
        <v>212439.07</v>
      </c>
      <c r="J1241" s="77">
        <f>+IF(ISNUMBER(DATA!AE800),DATA!AE800,"n/a")</f>
        <v>0.85883070951574303</v>
      </c>
      <c r="K1241" s="86">
        <f>+IF(ISNUMBER(DATA!AN800),DATA!AN800,"n/a")</f>
        <v>403648.74</v>
      </c>
      <c r="L1241" s="77">
        <f>+IF(ISNUMBER(DATA!AO800),DATA!AO800,"n/a")</f>
        <v>0.65436632346399204</v>
      </c>
    </row>
    <row r="1242" spans="1:12" x14ac:dyDescent="0.2">
      <c r="A1242" s="75" t="s">
        <v>19</v>
      </c>
      <c r="B1242" s="66" t="s">
        <v>28</v>
      </c>
      <c r="C1242" s="66" t="s">
        <v>25</v>
      </c>
      <c r="D1242" s="66" t="s">
        <v>282</v>
      </c>
      <c r="E1242" s="86">
        <f>+IF(ISNUMBER(DATA!J801),DATA!J801,"n/a")</f>
        <v>54796.66</v>
      </c>
      <c r="F1242" s="77">
        <f>+IF(ISNUMBER(DATA!K801),DATA!K801,"n/a")</f>
        <v>0.25058190977779599</v>
      </c>
      <c r="G1242" s="86">
        <f>+IF(ISNUMBER(DATA!T801),DATA!T801,"n/a")</f>
        <v>153444.24</v>
      </c>
      <c r="H1242" s="77">
        <f>+IF(ISNUMBER(DATA!U801),DATA!U801,"n/a")</f>
        <v>0.27315803334380401</v>
      </c>
      <c r="I1242" s="86">
        <f>+IF(ISNUMBER(DATA!AD801),DATA!AD801,"n/a")</f>
        <v>302576.81</v>
      </c>
      <c r="J1242" s="77">
        <f>+IF(ISNUMBER(DATA!AE801),DATA!AE801,"n/a")</f>
        <v>0.50568199658981206</v>
      </c>
      <c r="K1242" s="86">
        <f>+IF(ISNUMBER(DATA!AN801),DATA!AN801,"n/a")</f>
        <v>593073.97</v>
      </c>
      <c r="L1242" s="77">
        <f>+IF(ISNUMBER(DATA!AO801),DATA!AO801,"n/a")</f>
        <v>0.67008871063689901</v>
      </c>
    </row>
    <row r="1243" spans="1:12" x14ac:dyDescent="0.2">
      <c r="A1243" s="75" t="s">
        <v>19</v>
      </c>
      <c r="B1243" s="66" t="s">
        <v>28</v>
      </c>
      <c r="C1243" s="66" t="s">
        <v>25</v>
      </c>
      <c r="D1243" s="66" t="s">
        <v>283</v>
      </c>
      <c r="E1243" s="86">
        <f>+IF(ISNUMBER(DATA!J802),DATA!J802,"n/a")</f>
        <v>52283.19</v>
      </c>
      <c r="F1243" s="77">
        <f>+IF(ISNUMBER(DATA!K802),DATA!K802,"n/a")</f>
        <v>0.62007600382498096</v>
      </c>
      <c r="G1243" s="86">
        <f>+IF(ISNUMBER(DATA!T802),DATA!T802,"n/a")</f>
        <v>149844.67000000001</v>
      </c>
      <c r="H1243" s="77">
        <f>+IF(ISNUMBER(DATA!U802),DATA!U802,"n/a")</f>
        <v>0.60611744035475801</v>
      </c>
      <c r="I1243" s="86">
        <f>+IF(ISNUMBER(DATA!AD802),DATA!AD802,"n/a")</f>
        <v>291245.67</v>
      </c>
      <c r="J1243" s="77">
        <f>+IF(ISNUMBER(DATA!AE802),DATA!AE802,"n/a")</f>
        <v>0.80788672435850895</v>
      </c>
      <c r="K1243" s="86">
        <f>+IF(ISNUMBER(DATA!AN802),DATA!AN802,"n/a")</f>
        <v>561135.19999999995</v>
      </c>
      <c r="L1243" s="77">
        <f>+IF(ISNUMBER(DATA!AO802),DATA!AO802,"n/a")</f>
        <v>0.82198927447814496</v>
      </c>
    </row>
    <row r="1244" spans="1:12" x14ac:dyDescent="0.2">
      <c r="A1244" s="75" t="s">
        <v>19</v>
      </c>
      <c r="B1244" s="66" t="s">
        <v>28</v>
      </c>
      <c r="C1244" s="66" t="s">
        <v>25</v>
      </c>
      <c r="D1244" s="66" t="s">
        <v>284</v>
      </c>
      <c r="E1244" s="86">
        <f>+IF(ISNUMBER(DATA!J803),DATA!J803,"n/a")</f>
        <v>123025.68</v>
      </c>
      <c r="F1244" s="77">
        <f>+IF(ISNUMBER(DATA!K803),DATA!K803,"n/a")</f>
        <v>1.28827427966026</v>
      </c>
      <c r="G1244" s="86">
        <f>+IF(ISNUMBER(DATA!T803),DATA!T803,"n/a")</f>
        <v>319983.96000000002</v>
      </c>
      <c r="H1244" s="77">
        <f>+IF(ISNUMBER(DATA!U803),DATA!U803,"n/a")</f>
        <v>1.0149192096536599</v>
      </c>
      <c r="I1244" s="86">
        <f>+IF(ISNUMBER(DATA!AD803),DATA!AD803,"n/a")</f>
        <v>601888.22</v>
      </c>
      <c r="J1244" s="77">
        <f>+IF(ISNUMBER(DATA!AE803),DATA!AE803,"n/a")</f>
        <v>0.71624455985592095</v>
      </c>
      <c r="K1244" s="86">
        <f>+IF(ISNUMBER(DATA!AN803),DATA!AN803,"n/a")</f>
        <v>1085001.17</v>
      </c>
      <c r="L1244" s="77">
        <f>+IF(ISNUMBER(DATA!AO803),DATA!AO803,"n/a")</f>
        <v>0.46744688321380501</v>
      </c>
    </row>
    <row r="1245" spans="1:12" x14ac:dyDescent="0.2">
      <c r="A1245" s="75" t="s">
        <v>19</v>
      </c>
      <c r="B1245" s="66" t="s">
        <v>28</v>
      </c>
      <c r="C1245" s="66" t="s">
        <v>25</v>
      </c>
      <c r="D1245" s="66" t="s">
        <v>285</v>
      </c>
      <c r="E1245" s="86">
        <f>+IF(ISNUMBER(DATA!J804),DATA!J804,"n/a")</f>
        <v>73022.929999999993</v>
      </c>
      <c r="F1245" s="77">
        <f>+IF(ISNUMBER(DATA!K804),DATA!K804,"n/a")</f>
        <v>1.0160774482817601</v>
      </c>
      <c r="G1245" s="86">
        <f>+IF(ISNUMBER(DATA!T804),DATA!T804,"n/a")</f>
        <v>176837.99</v>
      </c>
      <c r="H1245" s="77">
        <f>+IF(ISNUMBER(DATA!U804),DATA!U804,"n/a")</f>
        <v>0.61685134097143701</v>
      </c>
      <c r="I1245" s="86">
        <f>+IF(ISNUMBER(DATA!AD804),DATA!AD804,"n/a")</f>
        <v>334080.71000000002</v>
      </c>
      <c r="J1245" s="77">
        <f>+IF(ISNUMBER(DATA!AE804),DATA!AE804,"n/a")</f>
        <v>0.30694946445426202</v>
      </c>
      <c r="K1245" s="86">
        <f>+IF(ISNUMBER(DATA!AN804),DATA!AN804,"n/a")</f>
        <v>626929.26</v>
      </c>
      <c r="L1245" s="77">
        <f>+IF(ISNUMBER(DATA!AO804),DATA!AO804,"n/a")</f>
        <v>0.13652003221119799</v>
      </c>
    </row>
    <row r="1246" spans="1:12" x14ac:dyDescent="0.2">
      <c r="A1246" s="75" t="s">
        <v>19</v>
      </c>
      <c r="B1246" s="66" t="s">
        <v>28</v>
      </c>
      <c r="C1246" s="66" t="s">
        <v>25</v>
      </c>
      <c r="D1246" s="66" t="s">
        <v>286</v>
      </c>
      <c r="E1246" s="86">
        <f>+IF(ISNUMBER(DATA!J805),DATA!J805,"n/a")</f>
        <v>29764.23</v>
      </c>
      <c r="F1246" s="77">
        <f>+IF(ISNUMBER(DATA!K805),DATA!K805,"n/a")</f>
        <v>0.405300857366654</v>
      </c>
      <c r="G1246" s="86">
        <f>+IF(ISNUMBER(DATA!T805),DATA!T805,"n/a")</f>
        <v>88900.4</v>
      </c>
      <c r="H1246" s="77">
        <f>+IF(ISNUMBER(DATA!U805),DATA!U805,"n/a")</f>
        <v>0.51892444914035096</v>
      </c>
      <c r="I1246" s="86">
        <f>+IF(ISNUMBER(DATA!AD805),DATA!AD805,"n/a")</f>
        <v>169022.96</v>
      </c>
      <c r="J1246" s="77">
        <f>+IF(ISNUMBER(DATA!AE805),DATA!AE805,"n/a")</f>
        <v>0.21515266391063401</v>
      </c>
      <c r="K1246" s="86">
        <f>+IF(ISNUMBER(DATA!AN805),DATA!AN805,"n/a")</f>
        <v>328695.25</v>
      </c>
      <c r="L1246" s="77">
        <f>+IF(ISNUMBER(DATA!AO805),DATA!AO805,"n/a")</f>
        <v>1.6529559990352299E-2</v>
      </c>
    </row>
    <row r="1247" spans="1:12" x14ac:dyDescent="0.2">
      <c r="A1247" s="75" t="s">
        <v>19</v>
      </c>
      <c r="B1247" s="66" t="s">
        <v>28</v>
      </c>
      <c r="C1247" s="66" t="s">
        <v>25</v>
      </c>
      <c r="D1247" s="66" t="s">
        <v>287</v>
      </c>
      <c r="E1247" s="86">
        <f>+IF(ISNUMBER(DATA!J806),DATA!J806,"n/a")</f>
        <v>37275.26</v>
      </c>
      <c r="F1247" s="77">
        <f>+IF(ISNUMBER(DATA!K806),DATA!K806,"n/a")</f>
        <v>0.33847221688592599</v>
      </c>
      <c r="G1247" s="86">
        <f>+IF(ISNUMBER(DATA!T806),DATA!T806,"n/a")</f>
        <v>114137.69</v>
      </c>
      <c r="H1247" s="77">
        <f>+IF(ISNUMBER(DATA!U806),DATA!U806,"n/a")</f>
        <v>0.44782718778675801</v>
      </c>
      <c r="I1247" s="86">
        <f>+IF(ISNUMBER(DATA!AD806),DATA!AD806,"n/a")</f>
        <v>230901.22</v>
      </c>
      <c r="J1247" s="77">
        <f>+IF(ISNUMBER(DATA!AE806),DATA!AE806,"n/a")</f>
        <v>0.178478714000192</v>
      </c>
      <c r="K1247" s="86">
        <f>+IF(ISNUMBER(DATA!AN806),DATA!AN806,"n/a")</f>
        <v>446060.89</v>
      </c>
      <c r="L1247" s="77">
        <f>+IF(ISNUMBER(DATA!AO806),DATA!AO806,"n/a")</f>
        <v>2.6609350098843701E-2</v>
      </c>
    </row>
    <row r="1248" spans="1:12" x14ac:dyDescent="0.2">
      <c r="A1248" s="75" t="s">
        <v>19</v>
      </c>
      <c r="B1248" s="66" t="s">
        <v>28</v>
      </c>
      <c r="C1248" s="66" t="s">
        <v>25</v>
      </c>
      <c r="D1248" s="66" t="s">
        <v>288</v>
      </c>
      <c r="E1248" s="86">
        <f>+IF(ISNUMBER(DATA!J807),DATA!J807,"n/a")</f>
        <v>62451.83</v>
      </c>
      <c r="F1248" s="77">
        <f>+IF(ISNUMBER(DATA!K807),DATA!K807,"n/a")</f>
        <v>0.38673093922566099</v>
      </c>
      <c r="G1248" s="86">
        <f>+IF(ISNUMBER(DATA!T807),DATA!T807,"n/a")</f>
        <v>166390.85999999999</v>
      </c>
      <c r="H1248" s="77">
        <f>+IF(ISNUMBER(DATA!U807),DATA!U807,"n/a")</f>
        <v>0.345713444828258</v>
      </c>
      <c r="I1248" s="86">
        <f>+IF(ISNUMBER(DATA!AD807),DATA!AD807,"n/a")</f>
        <v>321513.23</v>
      </c>
      <c r="J1248" s="77">
        <f>+IF(ISNUMBER(DATA!AE807),DATA!AE807,"n/a")</f>
        <v>0.72629103940404505</v>
      </c>
      <c r="K1248" s="86">
        <f>+IF(ISNUMBER(DATA!AN807),DATA!AN807,"n/a")</f>
        <v>603567.1</v>
      </c>
      <c r="L1248" s="77">
        <f>+IF(ISNUMBER(DATA!AO807),DATA!AO807,"n/a")</f>
        <v>1.06551099886384</v>
      </c>
    </row>
    <row r="1249" spans="1:12" x14ac:dyDescent="0.2">
      <c r="A1249" s="75" t="s">
        <v>19</v>
      </c>
      <c r="B1249" s="66" t="s">
        <v>28</v>
      </c>
      <c r="C1249" s="66" t="s">
        <v>25</v>
      </c>
      <c r="D1249" s="66" t="s">
        <v>289</v>
      </c>
      <c r="E1249" s="86">
        <f>+IF(ISNUMBER(DATA!J808),DATA!J808,"n/a")</f>
        <v>38498.82</v>
      </c>
      <c r="F1249" s="77">
        <f>+IF(ISNUMBER(DATA!K808),DATA!K808,"n/a")</f>
        <v>0.38215394292139598</v>
      </c>
      <c r="G1249" s="86">
        <f>+IF(ISNUMBER(DATA!T808),DATA!T808,"n/a")</f>
        <v>103928.14</v>
      </c>
      <c r="H1249" s="77">
        <f>+IF(ISNUMBER(DATA!U808),DATA!U808,"n/a")</f>
        <v>0.336171489681095</v>
      </c>
      <c r="I1249" s="86">
        <f>+IF(ISNUMBER(DATA!AD808),DATA!AD808,"n/a")</f>
        <v>209319.18</v>
      </c>
      <c r="J1249" s="77">
        <f>+IF(ISNUMBER(DATA!AE808),DATA!AE808,"n/a")</f>
        <v>0.44960882500267801</v>
      </c>
      <c r="K1249" s="86">
        <f>+IF(ISNUMBER(DATA!AN808),DATA!AN808,"n/a")</f>
        <v>404192.68</v>
      </c>
      <c r="L1249" s="77">
        <f>+IF(ISNUMBER(DATA!AO808),DATA!AO808,"n/a")</f>
        <v>0.44929619654332698</v>
      </c>
    </row>
    <row r="1250" spans="1:12" x14ac:dyDescent="0.2">
      <c r="A1250" s="75" t="s">
        <v>19</v>
      </c>
      <c r="B1250" s="66" t="s">
        <v>28</v>
      </c>
      <c r="C1250" s="66" t="s">
        <v>25</v>
      </c>
      <c r="D1250" s="66" t="s">
        <v>290</v>
      </c>
      <c r="E1250" s="86">
        <f>+IF(ISNUMBER(DATA!J809),DATA!J809,"n/a")</f>
        <v>13507.21</v>
      </c>
      <c r="F1250" s="77">
        <f>+IF(ISNUMBER(DATA!K809),DATA!K809,"n/a")</f>
        <v>-4.1628588781545503E-2</v>
      </c>
      <c r="G1250" s="86">
        <f>+IF(ISNUMBER(DATA!T809),DATA!T809,"n/a")</f>
        <v>35883.760000000002</v>
      </c>
      <c r="H1250" s="77">
        <f>+IF(ISNUMBER(DATA!U809),DATA!U809,"n/a")</f>
        <v>5.3707307375736098E-2</v>
      </c>
      <c r="I1250" s="86">
        <f>+IF(ISNUMBER(DATA!AD809),DATA!AD809,"n/a")</f>
        <v>73601.929999999993</v>
      </c>
      <c r="J1250" s="77">
        <f>+IF(ISNUMBER(DATA!AE809),DATA!AE809,"n/a")</f>
        <v>3.6923949962405403E-2</v>
      </c>
      <c r="K1250" s="86">
        <f>+IF(ISNUMBER(DATA!AN809),DATA!AN809,"n/a")</f>
        <v>150467.35</v>
      </c>
      <c r="L1250" s="77">
        <f>+IF(ISNUMBER(DATA!AO809),DATA!AO809,"n/a")</f>
        <v>1.3418962132135601E-2</v>
      </c>
    </row>
    <row r="1251" spans="1:12" x14ac:dyDescent="0.2">
      <c r="A1251" s="75" t="s">
        <v>19</v>
      </c>
      <c r="B1251" s="66" t="s">
        <v>28</v>
      </c>
      <c r="C1251" s="66" t="s">
        <v>25</v>
      </c>
      <c r="D1251" s="66" t="s">
        <v>291</v>
      </c>
      <c r="E1251" s="86">
        <f>+IF(ISNUMBER(DATA!J810),DATA!J810,"n/a")</f>
        <v>8532.2900000000009</v>
      </c>
      <c r="F1251" s="77">
        <f>+IF(ISNUMBER(DATA!K810),DATA!K810,"n/a")</f>
        <v>0.10382054857964899</v>
      </c>
      <c r="G1251" s="86">
        <f>+IF(ISNUMBER(DATA!T810),DATA!T810,"n/a")</f>
        <v>26458.47</v>
      </c>
      <c r="H1251" s="77">
        <f>+IF(ISNUMBER(DATA!U810),DATA!U810,"n/a")</f>
        <v>0.101165321691215</v>
      </c>
      <c r="I1251" s="86">
        <f>+IF(ISNUMBER(DATA!AD810),DATA!AD810,"n/a")</f>
        <v>55277.01</v>
      </c>
      <c r="J1251" s="77">
        <f>+IF(ISNUMBER(DATA!AE810),DATA!AE810,"n/a")</f>
        <v>0.21571965677374799</v>
      </c>
      <c r="K1251" s="86">
        <f>+IF(ISNUMBER(DATA!AN810),DATA!AN810,"n/a")</f>
        <v>124398.49</v>
      </c>
      <c r="L1251" s="77">
        <f>+IF(ISNUMBER(DATA!AO810),DATA!AO810,"n/a")</f>
        <v>0.255588673847093</v>
      </c>
    </row>
    <row r="1252" spans="1:12" x14ac:dyDescent="0.2">
      <c r="A1252" s="75" t="s">
        <v>19</v>
      </c>
      <c r="B1252" s="66" t="s">
        <v>28</v>
      </c>
      <c r="C1252" s="66" t="s">
        <v>25</v>
      </c>
      <c r="D1252" s="66" t="s">
        <v>292</v>
      </c>
      <c r="E1252" s="86">
        <f>+IF(ISNUMBER(DATA!J811),DATA!J811,"n/a")</f>
        <v>117628.85</v>
      </c>
      <c r="F1252" s="77">
        <f>+IF(ISNUMBER(DATA!K811),DATA!K811,"n/a")</f>
        <v>0.81432319052538604</v>
      </c>
      <c r="G1252" s="86">
        <f>+IF(ISNUMBER(DATA!T811),DATA!T811,"n/a")</f>
        <v>349355.93</v>
      </c>
      <c r="H1252" s="77">
        <f>+IF(ISNUMBER(DATA!U811),DATA!U811,"n/a")</f>
        <v>0.81273031363412096</v>
      </c>
      <c r="I1252" s="86">
        <f>+IF(ISNUMBER(DATA!AD811),DATA!AD811,"n/a")</f>
        <v>683928.64</v>
      </c>
      <c r="J1252" s="77">
        <f>+IF(ISNUMBER(DATA!AE811),DATA!AE811,"n/a")</f>
        <v>0.86402116658800099</v>
      </c>
      <c r="K1252" s="86">
        <f>+IF(ISNUMBER(DATA!AN811),DATA!AN811,"n/a")</f>
        <v>1340878.6499999999</v>
      </c>
      <c r="L1252" s="77">
        <f>+IF(ISNUMBER(DATA!AO811),DATA!AO811,"n/a")</f>
        <v>0.83119318809869602</v>
      </c>
    </row>
    <row r="1253" spans="1:12" x14ac:dyDescent="0.2">
      <c r="A1253" s="75" t="s">
        <v>19</v>
      </c>
      <c r="B1253" s="66" t="s">
        <v>28</v>
      </c>
      <c r="C1253" s="66" t="s">
        <v>25</v>
      </c>
      <c r="D1253" s="66" t="s">
        <v>293</v>
      </c>
      <c r="E1253" s="86">
        <f>+IF(ISNUMBER(DATA!J812),DATA!J812,"n/a")</f>
        <v>25992.31</v>
      </c>
      <c r="F1253" s="77">
        <f>+IF(ISNUMBER(DATA!K812),DATA!K812,"n/a")</f>
        <v>0.75007759850633804</v>
      </c>
      <c r="G1253" s="86">
        <f>+IF(ISNUMBER(DATA!T812),DATA!T812,"n/a")</f>
        <v>65242.400000000001</v>
      </c>
      <c r="H1253" s="77">
        <f>+IF(ISNUMBER(DATA!U812),DATA!U812,"n/a")</f>
        <v>0.51336591141104104</v>
      </c>
      <c r="I1253" s="86">
        <f>+IF(ISNUMBER(DATA!AD812),DATA!AD812,"n/a")</f>
        <v>127744.07</v>
      </c>
      <c r="J1253" s="77">
        <f>+IF(ISNUMBER(DATA!AE812),DATA!AE812,"n/a")</f>
        <v>0.73531455004159496</v>
      </c>
      <c r="K1253" s="86">
        <f>+IF(ISNUMBER(DATA!AN812),DATA!AN812,"n/a")</f>
        <v>237849.94</v>
      </c>
      <c r="L1253" s="77">
        <f>+IF(ISNUMBER(DATA!AO812),DATA!AO812,"n/a")</f>
        <v>0.88065919631904699</v>
      </c>
    </row>
    <row r="1254" spans="1:12" x14ac:dyDescent="0.2">
      <c r="A1254" s="75" t="s">
        <v>19</v>
      </c>
      <c r="B1254" s="66" t="s">
        <v>28</v>
      </c>
      <c r="C1254" s="66" t="s">
        <v>25</v>
      </c>
      <c r="D1254" s="66" t="s">
        <v>294</v>
      </c>
      <c r="E1254" s="86">
        <f>+IF(ISNUMBER(DATA!J813),DATA!J813,"n/a")</f>
        <v>46196.57</v>
      </c>
      <c r="F1254" s="77">
        <f>+IF(ISNUMBER(DATA!K813),DATA!K813,"n/a")</f>
        <v>-0.12820194908510099</v>
      </c>
      <c r="G1254" s="86">
        <f>+IF(ISNUMBER(DATA!T813),DATA!T813,"n/a")</f>
        <v>132279.31</v>
      </c>
      <c r="H1254" s="77">
        <f>+IF(ISNUMBER(DATA!U813),DATA!U813,"n/a")</f>
        <v>-4.4633361695476902E-2</v>
      </c>
      <c r="I1254" s="86">
        <f>+IF(ISNUMBER(DATA!AD813),DATA!AD813,"n/a")</f>
        <v>265521.46999999997</v>
      </c>
      <c r="J1254" s="77">
        <f>+IF(ISNUMBER(DATA!AE813),DATA!AE813,"n/a")</f>
        <v>-1.1937288432596799E-2</v>
      </c>
      <c r="K1254" s="86">
        <f>+IF(ISNUMBER(DATA!AN813),DATA!AN813,"n/a")</f>
        <v>528484.93999999994</v>
      </c>
      <c r="L1254" s="77">
        <f>+IF(ISNUMBER(DATA!AO813),DATA!AO813,"n/a")</f>
        <v>-3.1355628082576198E-3</v>
      </c>
    </row>
    <row r="1255" spans="1:12" x14ac:dyDescent="0.2">
      <c r="A1255" s="75" t="s">
        <v>19</v>
      </c>
      <c r="B1255" s="66" t="s">
        <v>28</v>
      </c>
      <c r="C1255" s="66" t="s">
        <v>25</v>
      </c>
      <c r="D1255" s="66" t="s">
        <v>295</v>
      </c>
      <c r="E1255" s="86">
        <f>+IF(ISNUMBER(DATA!J814),DATA!J814,"n/a")</f>
        <v>11291.84</v>
      </c>
      <c r="F1255" s="77">
        <f>+IF(ISNUMBER(DATA!K814),DATA!K814,"n/a")</f>
        <v>1.6852323790827298E-2</v>
      </c>
      <c r="G1255" s="86">
        <f>+IF(ISNUMBER(DATA!T814),DATA!T814,"n/a")</f>
        <v>31247.97</v>
      </c>
      <c r="H1255" s="77">
        <f>+IF(ISNUMBER(DATA!U814),DATA!U814,"n/a")</f>
        <v>5.4338217232750903E-2</v>
      </c>
      <c r="I1255" s="86">
        <f>+IF(ISNUMBER(DATA!AD814),DATA!AD814,"n/a")</f>
        <v>65646.37</v>
      </c>
      <c r="J1255" s="77">
        <f>+IF(ISNUMBER(DATA!AE814),DATA!AE814,"n/a")</f>
        <v>0.13538203437466201</v>
      </c>
      <c r="K1255" s="86">
        <f>+IF(ISNUMBER(DATA!AN814),DATA!AN814,"n/a")</f>
        <v>145366.07999999999</v>
      </c>
      <c r="L1255" s="77">
        <f>+IF(ISNUMBER(DATA!AO814),DATA!AO814,"n/a")</f>
        <v>-4.0473163712683002E-2</v>
      </c>
    </row>
    <row r="1256" spans="1:12" x14ac:dyDescent="0.2">
      <c r="A1256" s="75" t="s">
        <v>19</v>
      </c>
      <c r="B1256" s="66" t="s">
        <v>28</v>
      </c>
      <c r="C1256" s="66" t="s">
        <v>25</v>
      </c>
      <c r="D1256" s="66" t="s">
        <v>296</v>
      </c>
      <c r="E1256" s="86">
        <f>+IF(ISNUMBER(DATA!J815),DATA!J815,"n/a")</f>
        <v>10494.11</v>
      </c>
      <c r="F1256" s="77">
        <f>+IF(ISNUMBER(DATA!K815),DATA!K815,"n/a")</f>
        <v>2.4979586574412301E-2</v>
      </c>
      <c r="G1256" s="86">
        <f>+IF(ISNUMBER(DATA!T815),DATA!T815,"n/a")</f>
        <v>29367.54</v>
      </c>
      <c r="H1256" s="77">
        <f>+IF(ISNUMBER(DATA!U815),DATA!U815,"n/a")</f>
        <v>2.2380769694053899E-2</v>
      </c>
      <c r="I1256" s="86">
        <f>+IF(ISNUMBER(DATA!AD815),DATA!AD815,"n/a")</f>
        <v>60519.199999999997</v>
      </c>
      <c r="J1256" s="77">
        <f>+IF(ISNUMBER(DATA!AE815),DATA!AE815,"n/a")</f>
        <v>1.7342968297042599E-2</v>
      </c>
      <c r="K1256" s="86">
        <f>+IF(ISNUMBER(DATA!AN815),DATA!AN815,"n/a")</f>
        <v>135155.94</v>
      </c>
      <c r="L1256" s="77">
        <f>+IF(ISNUMBER(DATA!AO815),DATA!AO815,"n/a")</f>
        <v>-7.2859001130387699E-3</v>
      </c>
    </row>
    <row r="1257" spans="1:12" x14ac:dyDescent="0.2">
      <c r="A1257" s="75" t="s">
        <v>19</v>
      </c>
      <c r="B1257" s="66" t="s">
        <v>28</v>
      </c>
      <c r="C1257" s="66" t="s">
        <v>25</v>
      </c>
      <c r="D1257" s="66" t="s">
        <v>297</v>
      </c>
      <c r="E1257" s="86">
        <f>+IF(ISNUMBER(DATA!J816),DATA!J816,"n/a")</f>
        <v>22842.98</v>
      </c>
      <c r="F1257" s="77">
        <f>+IF(ISNUMBER(DATA!K816),DATA!K816,"n/a")</f>
        <v>0.421963734695186</v>
      </c>
      <c r="G1257" s="86">
        <f>+IF(ISNUMBER(DATA!T816),DATA!T816,"n/a")</f>
        <v>59880.71</v>
      </c>
      <c r="H1257" s="77">
        <f>+IF(ISNUMBER(DATA!U816),DATA!U816,"n/a")</f>
        <v>0.36730151358117602</v>
      </c>
      <c r="I1257" s="86">
        <f>+IF(ISNUMBER(DATA!AD816),DATA!AD816,"n/a")</f>
        <v>121506.77</v>
      </c>
      <c r="J1257" s="77">
        <f>+IF(ISNUMBER(DATA!AE816),DATA!AE816,"n/a")</f>
        <v>0.70767150109875199</v>
      </c>
      <c r="K1257" s="86">
        <f>+IF(ISNUMBER(DATA!AN816),DATA!AN816,"n/a")</f>
        <v>233522.88</v>
      </c>
      <c r="L1257" s="77">
        <f>+IF(ISNUMBER(DATA!AO816),DATA!AO816,"n/a")</f>
        <v>1.0519730094011599</v>
      </c>
    </row>
    <row r="1258" spans="1:12" x14ac:dyDescent="0.2">
      <c r="A1258" s="75" t="s">
        <v>19</v>
      </c>
      <c r="B1258" s="66" t="s">
        <v>28</v>
      </c>
      <c r="C1258" s="66" t="s">
        <v>25</v>
      </c>
      <c r="D1258" s="66" t="s">
        <v>298</v>
      </c>
      <c r="E1258" s="86">
        <f>+IF(ISNUMBER(DATA!J817),DATA!J817,"n/a")</f>
        <v>21522.41</v>
      </c>
      <c r="F1258" s="77">
        <f>+IF(ISNUMBER(DATA!K817),DATA!K817,"n/a")</f>
        <v>0.22823353911930899</v>
      </c>
      <c r="G1258" s="86">
        <f>+IF(ISNUMBER(DATA!T817),DATA!T817,"n/a")</f>
        <v>53260.47</v>
      </c>
      <c r="H1258" s="77">
        <f>+IF(ISNUMBER(DATA!U817),DATA!U817,"n/a")</f>
        <v>0.192481521849132</v>
      </c>
      <c r="I1258" s="86">
        <f>+IF(ISNUMBER(DATA!AD817),DATA!AD817,"n/a")</f>
        <v>107159.69</v>
      </c>
      <c r="J1258" s="77">
        <f>+IF(ISNUMBER(DATA!AE817),DATA!AE817,"n/a")</f>
        <v>0.109361219969595</v>
      </c>
      <c r="K1258" s="86">
        <f>+IF(ISNUMBER(DATA!AN817),DATA!AN817,"n/a")</f>
        <v>228260.66</v>
      </c>
      <c r="L1258" s="77">
        <f>+IF(ISNUMBER(DATA!AO817),DATA!AO817,"n/a")</f>
        <v>0.11438842363412501</v>
      </c>
    </row>
    <row r="1259" spans="1:12" x14ac:dyDescent="0.2">
      <c r="A1259" s="75" t="s">
        <v>19</v>
      </c>
      <c r="B1259" s="66" t="s">
        <v>28</v>
      </c>
      <c r="C1259" s="66" t="s">
        <v>25</v>
      </c>
      <c r="D1259" s="66" t="s">
        <v>299</v>
      </c>
      <c r="E1259" s="86">
        <f>+IF(ISNUMBER(DATA!J818),DATA!J818,"n/a")</f>
        <v>109155.49</v>
      </c>
      <c r="F1259" s="77">
        <f>+IF(ISNUMBER(DATA!K818),DATA!K818,"n/a")</f>
        <v>0.114483048304463</v>
      </c>
      <c r="G1259" s="86">
        <f>+IF(ISNUMBER(DATA!T818),DATA!T818,"n/a")</f>
        <v>329906.44</v>
      </c>
      <c r="H1259" s="77">
        <f>+IF(ISNUMBER(DATA!U818),DATA!U818,"n/a")</f>
        <v>0.114051149179242</v>
      </c>
      <c r="I1259" s="86">
        <f>+IF(ISNUMBER(DATA!AD818),DATA!AD818,"n/a")</f>
        <v>716589.43</v>
      </c>
      <c r="J1259" s="77">
        <f>+IF(ISNUMBER(DATA!AE818),DATA!AE818,"n/a")</f>
        <v>1.31050019793022E-2</v>
      </c>
      <c r="K1259" s="86">
        <f>+IF(ISNUMBER(DATA!AN818),DATA!AN818,"n/a")</f>
        <v>1505002.8</v>
      </c>
      <c r="L1259" s="77">
        <f>+IF(ISNUMBER(DATA!AO818),DATA!AO818,"n/a")</f>
        <v>-3.0367630951056199E-2</v>
      </c>
    </row>
    <row r="1260" spans="1:12" x14ac:dyDescent="0.2">
      <c r="A1260" s="75" t="s">
        <v>19</v>
      </c>
      <c r="B1260" s="66" t="s">
        <v>28</v>
      </c>
      <c r="C1260" s="66" t="s">
        <v>25</v>
      </c>
      <c r="D1260" s="66" t="s">
        <v>300</v>
      </c>
      <c r="E1260" s="86">
        <f>+IF(ISNUMBER(DATA!J819),DATA!J819,"n/a")</f>
        <v>54121.94</v>
      </c>
      <c r="F1260" s="77">
        <f>+IF(ISNUMBER(DATA!K819),DATA!K819,"n/a")</f>
        <v>0.50436673211669003</v>
      </c>
      <c r="G1260" s="86">
        <f>+IF(ISNUMBER(DATA!T819),DATA!T819,"n/a")</f>
        <v>156796.97</v>
      </c>
      <c r="H1260" s="77">
        <f>+IF(ISNUMBER(DATA!U819),DATA!U819,"n/a")</f>
        <v>0.55869112348014704</v>
      </c>
      <c r="I1260" s="86">
        <f>+IF(ISNUMBER(DATA!AD819),DATA!AD819,"n/a")</f>
        <v>319080.31</v>
      </c>
      <c r="J1260" s="77">
        <f>+IF(ISNUMBER(DATA!AE819),DATA!AE819,"n/a")</f>
        <v>0.47527683837957602</v>
      </c>
      <c r="K1260" s="86">
        <f>+IF(ISNUMBER(DATA!AN819),DATA!AN819,"n/a")</f>
        <v>640731.24</v>
      </c>
      <c r="L1260" s="77">
        <f>+IF(ISNUMBER(DATA!AO819),DATA!AO819,"n/a")</f>
        <v>0.308632464258838</v>
      </c>
    </row>
    <row r="1261" spans="1:12" x14ac:dyDescent="0.2">
      <c r="A1261" s="75" t="s">
        <v>19</v>
      </c>
      <c r="B1261" s="66" t="s">
        <v>28</v>
      </c>
      <c r="C1261" s="66" t="s">
        <v>25</v>
      </c>
      <c r="D1261" s="66" t="s">
        <v>301</v>
      </c>
      <c r="E1261" s="86">
        <f>+IF(ISNUMBER(DATA!J820),DATA!J820,"n/a")</f>
        <v>17566.330000000002</v>
      </c>
      <c r="F1261" s="77">
        <f>+IF(ISNUMBER(DATA!K820),DATA!K820,"n/a")</f>
        <v>0.182792795643828</v>
      </c>
      <c r="G1261" s="86">
        <f>+IF(ISNUMBER(DATA!T820),DATA!T820,"n/a")</f>
        <v>47583.68</v>
      </c>
      <c r="H1261" s="77">
        <f>+IF(ISNUMBER(DATA!U820),DATA!U820,"n/a")</f>
        <v>0.28867325397330501</v>
      </c>
      <c r="I1261" s="86">
        <f>+IF(ISNUMBER(DATA!AD820),DATA!AD820,"n/a")</f>
        <v>90905.58</v>
      </c>
      <c r="J1261" s="77">
        <f>+IF(ISNUMBER(DATA!AE820),DATA!AE820,"n/a")</f>
        <v>0.78160229316749497</v>
      </c>
      <c r="K1261" s="86">
        <f>+IF(ISNUMBER(DATA!AN820),DATA!AN820,"n/a")</f>
        <v>184054.11</v>
      </c>
      <c r="L1261" s="77">
        <f>+IF(ISNUMBER(DATA!AO820),DATA!AO820,"n/a")</f>
        <v>1.3029277747658099</v>
      </c>
    </row>
    <row r="1262" spans="1:12" x14ac:dyDescent="0.2">
      <c r="A1262" s="75" t="s">
        <v>19</v>
      </c>
      <c r="B1262" s="66" t="s">
        <v>28</v>
      </c>
      <c r="C1262" s="66" t="s">
        <v>25</v>
      </c>
      <c r="D1262" s="66" t="s">
        <v>302</v>
      </c>
      <c r="E1262" s="86">
        <f>+IF(ISNUMBER(DATA!J821),DATA!J821,"n/a")</f>
        <v>25142</v>
      </c>
      <c r="F1262" s="77">
        <f>+IF(ISNUMBER(DATA!K821),DATA!K821,"n/a")</f>
        <v>-0.116647688165602</v>
      </c>
      <c r="G1262" s="86">
        <f>+IF(ISNUMBER(DATA!T821),DATA!T821,"n/a")</f>
        <v>68913.83</v>
      </c>
      <c r="H1262" s="77">
        <f>+IF(ISNUMBER(DATA!U821),DATA!U821,"n/a")</f>
        <v>-7.1764722204225501E-2</v>
      </c>
      <c r="I1262" s="86">
        <f>+IF(ISNUMBER(DATA!AD821),DATA!AD821,"n/a")</f>
        <v>144735.26</v>
      </c>
      <c r="J1262" s="77">
        <f>+IF(ISNUMBER(DATA!AE821),DATA!AE821,"n/a")</f>
        <v>-5.6692155409093399E-2</v>
      </c>
      <c r="K1262" s="86">
        <f>+IF(ISNUMBER(DATA!AN821),DATA!AN821,"n/a")</f>
        <v>299402.78999999998</v>
      </c>
      <c r="L1262" s="77">
        <f>+IF(ISNUMBER(DATA!AO821),DATA!AO821,"n/a")</f>
        <v>-4.6180186352482097E-2</v>
      </c>
    </row>
    <row r="1263" spans="1:12" x14ac:dyDescent="0.2">
      <c r="A1263" s="75" t="s">
        <v>19</v>
      </c>
      <c r="B1263" s="66" t="s">
        <v>28</v>
      </c>
      <c r="C1263" s="66" t="s">
        <v>25</v>
      </c>
      <c r="D1263" s="66" t="s">
        <v>303</v>
      </c>
      <c r="E1263" s="86">
        <f>+IF(ISNUMBER(DATA!J822),DATA!J822,"n/a")</f>
        <v>37003.300000000003</v>
      </c>
      <c r="F1263" s="77">
        <f>+IF(ISNUMBER(DATA!K822),DATA!K822,"n/a")</f>
        <v>0.445759360359329</v>
      </c>
      <c r="G1263" s="86">
        <f>+IF(ISNUMBER(DATA!T822),DATA!T822,"n/a")</f>
        <v>95354.31</v>
      </c>
      <c r="H1263" s="77">
        <f>+IF(ISNUMBER(DATA!U822),DATA!U822,"n/a")</f>
        <v>0.27242774378266699</v>
      </c>
      <c r="I1263" s="86">
        <f>+IF(ISNUMBER(DATA!AD822),DATA!AD822,"n/a")</f>
        <v>184946.82</v>
      </c>
      <c r="J1263" s="77">
        <f>+IF(ISNUMBER(DATA!AE822),DATA!AE822,"n/a")</f>
        <v>0.28887723377868402</v>
      </c>
      <c r="K1263" s="86">
        <f>+IF(ISNUMBER(DATA!AN822),DATA!AN822,"n/a")</f>
        <v>364761.19</v>
      </c>
      <c r="L1263" s="77">
        <f>+IF(ISNUMBER(DATA!AO822),DATA!AO822,"n/a")</f>
        <v>0.28557819709348098</v>
      </c>
    </row>
    <row r="1264" spans="1:12" x14ac:dyDescent="0.2">
      <c r="A1264" s="75" t="s">
        <v>19</v>
      </c>
      <c r="B1264" s="66" t="s">
        <v>28</v>
      </c>
      <c r="C1264" s="66" t="s">
        <v>25</v>
      </c>
      <c r="D1264" s="66" t="s">
        <v>304</v>
      </c>
      <c r="E1264" s="86">
        <f>+IF(ISNUMBER(DATA!J823),DATA!J823,"n/a")</f>
        <v>37577.57</v>
      </c>
      <c r="F1264" s="77">
        <f>+IF(ISNUMBER(DATA!K823),DATA!K823,"n/a")</f>
        <v>0.210398829335291</v>
      </c>
      <c r="G1264" s="86">
        <f>+IF(ISNUMBER(DATA!T823),DATA!T823,"n/a")</f>
        <v>113263.41</v>
      </c>
      <c r="H1264" s="77">
        <f>+IF(ISNUMBER(DATA!U823),DATA!U823,"n/a")</f>
        <v>0.249744949807579</v>
      </c>
      <c r="I1264" s="86">
        <f>+IF(ISNUMBER(DATA!AD823),DATA!AD823,"n/a")</f>
        <v>229129.49</v>
      </c>
      <c r="J1264" s="77">
        <f>+IF(ISNUMBER(DATA!AE823),DATA!AE823,"n/a")</f>
        <v>4.6429456280657297E-2</v>
      </c>
      <c r="K1264" s="86">
        <f>+IF(ISNUMBER(DATA!AN823),DATA!AN823,"n/a")</f>
        <v>466741.26</v>
      </c>
      <c r="L1264" s="77">
        <f>+IF(ISNUMBER(DATA!AO823),DATA!AO823,"n/a")</f>
        <v>-7.2307376647018196E-2</v>
      </c>
    </row>
    <row r="1265" spans="1:12" x14ac:dyDescent="0.2">
      <c r="A1265" s="75" t="s">
        <v>19</v>
      </c>
      <c r="B1265" s="66" t="s">
        <v>28</v>
      </c>
      <c r="C1265" s="66" t="s">
        <v>25</v>
      </c>
      <c r="D1265" s="66" t="s">
        <v>305</v>
      </c>
      <c r="E1265" s="86">
        <f>+IF(ISNUMBER(DATA!J824),DATA!J824,"n/a")</f>
        <v>41563.89</v>
      </c>
      <c r="F1265" s="77">
        <f>+IF(ISNUMBER(DATA!K824),DATA!K824,"n/a")</f>
        <v>0.72068516271496696</v>
      </c>
      <c r="G1265" s="86">
        <f>+IF(ISNUMBER(DATA!T824),DATA!T824,"n/a")</f>
        <v>127096.96000000001</v>
      </c>
      <c r="H1265" s="77">
        <f>+IF(ISNUMBER(DATA!U824),DATA!U824,"n/a")</f>
        <v>0.583279964352303</v>
      </c>
      <c r="I1265" s="86">
        <f>+IF(ISNUMBER(DATA!AD824),DATA!AD824,"n/a")</f>
        <v>233368.31</v>
      </c>
      <c r="J1265" s="77">
        <f>+IF(ISNUMBER(DATA!AE824),DATA!AE824,"n/a")</f>
        <v>0.520655211202665</v>
      </c>
      <c r="K1265" s="86">
        <f>+IF(ISNUMBER(DATA!AN824),DATA!AN824,"n/a")</f>
        <v>382744.6</v>
      </c>
      <c r="L1265" s="77">
        <f>+IF(ISNUMBER(DATA!AO824),DATA!AO824,"n/a")</f>
        <v>0.28910124041749002</v>
      </c>
    </row>
    <row r="1266" spans="1:12" x14ac:dyDescent="0.2">
      <c r="A1266" s="75" t="s">
        <v>19</v>
      </c>
      <c r="B1266" s="66" t="s">
        <v>28</v>
      </c>
      <c r="C1266" s="66" t="s">
        <v>25</v>
      </c>
      <c r="D1266" s="66" t="s">
        <v>306</v>
      </c>
      <c r="E1266" s="86">
        <f>+IF(ISNUMBER(DATA!J825),DATA!J825,"n/a")</f>
        <v>19514.39</v>
      </c>
      <c r="F1266" s="77">
        <f>+IF(ISNUMBER(DATA!K825),DATA!K825,"n/a")</f>
        <v>0.12339350858013901</v>
      </c>
      <c r="G1266" s="86">
        <f>+IF(ISNUMBER(DATA!T825),DATA!T825,"n/a")</f>
        <v>57502.41</v>
      </c>
      <c r="H1266" s="77">
        <f>+IF(ISNUMBER(DATA!U825),DATA!U825,"n/a")</f>
        <v>8.8686559449734706E-2</v>
      </c>
      <c r="I1266" s="86">
        <f>+IF(ISNUMBER(DATA!AD825),DATA!AD825,"n/a")</f>
        <v>129690.1</v>
      </c>
      <c r="J1266" s="77">
        <f>+IF(ISNUMBER(DATA!AE825),DATA!AE825,"n/a")</f>
        <v>0.12801778664102301</v>
      </c>
      <c r="K1266" s="86">
        <f>+IF(ISNUMBER(DATA!AN825),DATA!AN825,"n/a")</f>
        <v>302600.09000000003</v>
      </c>
      <c r="L1266" s="77">
        <f>+IF(ISNUMBER(DATA!AO825),DATA!AO825,"n/a")</f>
        <v>8.5026035597161903E-2</v>
      </c>
    </row>
    <row r="1267" spans="1:12" x14ac:dyDescent="0.2">
      <c r="A1267" s="75" t="s">
        <v>19</v>
      </c>
      <c r="B1267" s="66" t="s">
        <v>28</v>
      </c>
      <c r="C1267" s="66" t="s">
        <v>25</v>
      </c>
      <c r="D1267" s="66" t="s">
        <v>307</v>
      </c>
      <c r="E1267" s="86">
        <f>+IF(ISNUMBER(DATA!J826),DATA!J826,"n/a")</f>
        <v>51853.26</v>
      </c>
      <c r="F1267" s="77">
        <f>+IF(ISNUMBER(DATA!K826),DATA!K826,"n/a")</f>
        <v>7.2372418454151793E-2</v>
      </c>
      <c r="G1267" s="86">
        <f>+IF(ISNUMBER(DATA!T826),DATA!T826,"n/a")</f>
        <v>163475.9</v>
      </c>
      <c r="H1267" s="77">
        <f>+IF(ISNUMBER(DATA!U826),DATA!U826,"n/a")</f>
        <v>0.97190127026050299</v>
      </c>
      <c r="I1267" s="86">
        <f>+IF(ISNUMBER(DATA!AD826),DATA!AD826,"n/a")</f>
        <v>320582.59999999998</v>
      </c>
      <c r="J1267" s="77">
        <f>+IF(ISNUMBER(DATA!AE826),DATA!AE826,"n/a")</f>
        <v>1.31987870558505</v>
      </c>
      <c r="K1267" s="86">
        <f>+IF(ISNUMBER(DATA!AN826),DATA!AN826,"n/a")</f>
        <v>667236.18000000005</v>
      </c>
      <c r="L1267" s="77">
        <f>+IF(ISNUMBER(DATA!AO826),DATA!AO826,"n/a")</f>
        <v>1.5319678903772</v>
      </c>
    </row>
    <row r="1268" spans="1:12" x14ac:dyDescent="0.2">
      <c r="A1268" s="75" t="s">
        <v>19</v>
      </c>
      <c r="B1268" s="66" t="s">
        <v>28</v>
      </c>
      <c r="C1268" s="66" t="s">
        <v>25</v>
      </c>
      <c r="D1268" s="66" t="s">
        <v>308</v>
      </c>
      <c r="E1268" s="86">
        <f>+IF(ISNUMBER(DATA!J827),DATA!J827,"n/a")</f>
        <v>18319.77</v>
      </c>
      <c r="F1268" s="77">
        <f>+IF(ISNUMBER(DATA!K827),DATA!K827,"n/a")</f>
        <v>0.207029188466929</v>
      </c>
      <c r="G1268" s="86">
        <f>+IF(ISNUMBER(DATA!T827),DATA!T827,"n/a")</f>
        <v>52385.02</v>
      </c>
      <c r="H1268" s="77">
        <f>+IF(ISNUMBER(DATA!U827),DATA!U827,"n/a")</f>
        <v>0.24686961702301899</v>
      </c>
      <c r="I1268" s="86">
        <f>+IF(ISNUMBER(DATA!AD827),DATA!AD827,"n/a")</f>
        <v>110024.53</v>
      </c>
      <c r="J1268" s="77">
        <f>+IF(ISNUMBER(DATA!AE827),DATA!AE827,"n/a")</f>
        <v>0.23137366600616299</v>
      </c>
      <c r="K1268" s="86">
        <f>+IF(ISNUMBER(DATA!AN827),DATA!AN827,"n/a")</f>
        <v>226231.27</v>
      </c>
      <c r="L1268" s="77">
        <f>+IF(ISNUMBER(DATA!AO827),DATA!AO827,"n/a")</f>
        <v>0.16876396013629599</v>
      </c>
    </row>
    <row r="1269" spans="1:12" x14ac:dyDescent="0.2">
      <c r="A1269" s="75" t="s">
        <v>19</v>
      </c>
      <c r="B1269" s="66" t="s">
        <v>28</v>
      </c>
      <c r="C1269" s="66" t="s">
        <v>25</v>
      </c>
      <c r="D1269" s="66" t="s">
        <v>309</v>
      </c>
      <c r="E1269" s="86">
        <f>+IF(ISNUMBER(DATA!J828),DATA!J828,"n/a")</f>
        <v>27785.16</v>
      </c>
      <c r="F1269" s="77">
        <f>+IF(ISNUMBER(DATA!K828),DATA!K828,"n/a")</f>
        <v>0.78442176975600697</v>
      </c>
      <c r="G1269" s="86">
        <f>+IF(ISNUMBER(DATA!T828),DATA!T828,"n/a")</f>
        <v>78806.38</v>
      </c>
      <c r="H1269" s="77">
        <f>+IF(ISNUMBER(DATA!U828),DATA!U828,"n/a")</f>
        <v>0.83169056232763905</v>
      </c>
      <c r="I1269" s="86">
        <f>+IF(ISNUMBER(DATA!AD828),DATA!AD828,"n/a")</f>
        <v>152849.76</v>
      </c>
      <c r="J1269" s="77">
        <f>+IF(ISNUMBER(DATA!AE828),DATA!AE828,"n/a")</f>
        <v>0.723761317382004</v>
      </c>
      <c r="K1269" s="86">
        <f>+IF(ISNUMBER(DATA!AN828),DATA!AN828,"n/a")</f>
        <v>274884.31</v>
      </c>
      <c r="L1269" s="77">
        <f>+IF(ISNUMBER(DATA!AO828),DATA!AO828,"n/a")</f>
        <v>0.50438021825758494</v>
      </c>
    </row>
    <row r="1270" spans="1:12" x14ac:dyDescent="0.2">
      <c r="A1270" s="75" t="s">
        <v>19</v>
      </c>
      <c r="B1270" s="66" t="s">
        <v>28</v>
      </c>
      <c r="C1270" s="66" t="s">
        <v>25</v>
      </c>
      <c r="D1270" s="66" t="s">
        <v>310</v>
      </c>
      <c r="E1270" s="86">
        <f>+IF(ISNUMBER(DATA!J829),DATA!J829,"n/a")</f>
        <v>26214.240000000002</v>
      </c>
      <c r="F1270" s="77">
        <f>+IF(ISNUMBER(DATA!K829),DATA!K829,"n/a")</f>
        <v>1.47828331244009</v>
      </c>
      <c r="G1270" s="86">
        <f>+IF(ISNUMBER(DATA!T829),DATA!T829,"n/a")</f>
        <v>73632.929999999993</v>
      </c>
      <c r="H1270" s="77">
        <f>+IF(ISNUMBER(DATA!U829),DATA!U829,"n/a")</f>
        <v>1.46654832976134</v>
      </c>
      <c r="I1270" s="86">
        <f>+IF(ISNUMBER(DATA!AD829),DATA!AD829,"n/a")</f>
        <v>141033.15</v>
      </c>
      <c r="J1270" s="77">
        <f>+IF(ISNUMBER(DATA!AE829),DATA!AE829,"n/a")</f>
        <v>1.3195932751553801</v>
      </c>
      <c r="K1270" s="86">
        <f>+IF(ISNUMBER(DATA!AN829),DATA!AN829,"n/a")</f>
        <v>249069.12</v>
      </c>
      <c r="L1270" s="77">
        <f>+IF(ISNUMBER(DATA!AO829),DATA!AO829,"n/a")</f>
        <v>0.93959548618628097</v>
      </c>
    </row>
    <row r="1271" spans="1:12" x14ac:dyDescent="0.2">
      <c r="A1271" s="75" t="s">
        <v>19</v>
      </c>
      <c r="B1271" s="66" t="s">
        <v>28</v>
      </c>
      <c r="C1271" s="66" t="s">
        <v>25</v>
      </c>
      <c r="D1271" s="66" t="s">
        <v>311</v>
      </c>
      <c r="E1271" s="86">
        <f>+IF(ISNUMBER(DATA!J830),DATA!J830,"n/a")</f>
        <v>17205.45</v>
      </c>
      <c r="F1271" s="77">
        <f>+IF(ISNUMBER(DATA!K830),DATA!K830,"n/a")</f>
        <v>8.6265742707278298E-2</v>
      </c>
      <c r="G1271" s="86">
        <f>+IF(ISNUMBER(DATA!T830),DATA!T830,"n/a")</f>
        <v>52116.02</v>
      </c>
      <c r="H1271" s="77">
        <f>+IF(ISNUMBER(DATA!U830),DATA!U830,"n/a")</f>
        <v>3.4251993349482E-2</v>
      </c>
      <c r="I1271" s="86">
        <f>+IF(ISNUMBER(DATA!AD830),DATA!AD830,"n/a")</f>
        <v>107140.86</v>
      </c>
      <c r="J1271" s="77">
        <f>+IF(ISNUMBER(DATA!AE830),DATA!AE830,"n/a")</f>
        <v>-6.06511649927471E-2</v>
      </c>
      <c r="K1271" s="86">
        <f>+IF(ISNUMBER(DATA!AN830),DATA!AN830,"n/a")</f>
        <v>222689.48</v>
      </c>
      <c r="L1271" s="77">
        <f>+IF(ISNUMBER(DATA!AO830),DATA!AO830,"n/a")</f>
        <v>-0.14595412993255399</v>
      </c>
    </row>
    <row r="1272" spans="1:12" x14ac:dyDescent="0.2">
      <c r="A1272" s="75" t="s">
        <v>19</v>
      </c>
      <c r="B1272" s="66" t="s">
        <v>28</v>
      </c>
      <c r="C1272" s="66" t="s">
        <v>25</v>
      </c>
      <c r="D1272" s="66" t="s">
        <v>312</v>
      </c>
      <c r="E1272" s="86">
        <f>+IF(ISNUMBER(DATA!J831),DATA!J831,"n/a")</f>
        <v>18890.18</v>
      </c>
      <c r="F1272" s="77">
        <f>+IF(ISNUMBER(DATA!K831),DATA!K831,"n/a")</f>
        <v>0.36171056321225098</v>
      </c>
      <c r="G1272" s="86">
        <f>+IF(ISNUMBER(DATA!T831),DATA!T831,"n/a")</f>
        <v>53312.63</v>
      </c>
      <c r="H1272" s="77">
        <f>+IF(ISNUMBER(DATA!U831),DATA!U831,"n/a")</f>
        <v>0.57884616352793605</v>
      </c>
      <c r="I1272" s="86">
        <f>+IF(ISNUMBER(DATA!AD831),DATA!AD831,"n/a")</f>
        <v>99168.92</v>
      </c>
      <c r="J1272" s="77">
        <f>+IF(ISNUMBER(DATA!AE831),DATA!AE831,"n/a")</f>
        <v>0.75955554459431596</v>
      </c>
      <c r="K1272" s="86">
        <f>+IF(ISNUMBER(DATA!AN831),DATA!AN831,"n/a")</f>
        <v>197845.03</v>
      </c>
      <c r="L1272" s="77">
        <f>+IF(ISNUMBER(DATA!AO831),DATA!AO831,"n/a")</f>
        <v>1.0081812221762001</v>
      </c>
    </row>
    <row r="1273" spans="1:12" x14ac:dyDescent="0.2">
      <c r="A1273" s="75" t="s">
        <v>19</v>
      </c>
      <c r="B1273" s="66" t="s">
        <v>28</v>
      </c>
      <c r="C1273" s="66" t="s">
        <v>25</v>
      </c>
      <c r="D1273" s="66" t="s">
        <v>313</v>
      </c>
      <c r="E1273" s="86">
        <f>+IF(ISNUMBER(DATA!J832),DATA!J832,"n/a")</f>
        <v>28972.39</v>
      </c>
      <c r="F1273" s="77">
        <f>+IF(ISNUMBER(DATA!K832),DATA!K832,"n/a")</f>
        <v>0.38048300054223699</v>
      </c>
      <c r="G1273" s="86">
        <f>+IF(ISNUMBER(DATA!T832),DATA!T832,"n/a")</f>
        <v>85916.41</v>
      </c>
      <c r="H1273" s="77">
        <f>+IF(ISNUMBER(DATA!U832),DATA!U832,"n/a")</f>
        <v>0.38134428808277099</v>
      </c>
      <c r="I1273" s="86">
        <f>+IF(ISNUMBER(DATA!AD832),DATA!AD832,"n/a")</f>
        <v>170798.32</v>
      </c>
      <c r="J1273" s="77">
        <f>+IF(ISNUMBER(DATA!AE832),DATA!AE832,"n/a")</f>
        <v>0.39578582943100599</v>
      </c>
      <c r="K1273" s="86">
        <f>+IF(ISNUMBER(DATA!AN832),DATA!AN832,"n/a")</f>
        <v>336872.9</v>
      </c>
      <c r="L1273" s="77">
        <f>+IF(ISNUMBER(DATA!AO832),DATA!AO832,"n/a")</f>
        <v>0.31721447685506299</v>
      </c>
    </row>
    <row r="1274" spans="1:12" x14ac:dyDescent="0.2">
      <c r="A1274" s="75" t="s">
        <v>19</v>
      </c>
      <c r="B1274" s="66" t="s">
        <v>28</v>
      </c>
      <c r="C1274" s="66" t="s">
        <v>25</v>
      </c>
      <c r="D1274" s="66" t="s">
        <v>314</v>
      </c>
      <c r="E1274" s="86">
        <f>+IF(ISNUMBER(DATA!J833),DATA!J833,"n/a")</f>
        <v>33207.14</v>
      </c>
      <c r="F1274" s="77">
        <f>+IF(ISNUMBER(DATA!K833),DATA!K833,"n/a")</f>
        <v>2.4439980107925498E-2</v>
      </c>
      <c r="G1274" s="86">
        <f>+IF(ISNUMBER(DATA!T833),DATA!T833,"n/a")</f>
        <v>96911.77</v>
      </c>
      <c r="H1274" s="77">
        <f>+IF(ISNUMBER(DATA!U833),DATA!U833,"n/a")</f>
        <v>-0.13961882196605099</v>
      </c>
      <c r="I1274" s="86">
        <f>+IF(ISNUMBER(DATA!AD833),DATA!AD833,"n/a")</f>
        <v>203036.22</v>
      </c>
      <c r="J1274" s="77">
        <f>+IF(ISNUMBER(DATA!AE833),DATA!AE833,"n/a")</f>
        <v>-0.23645468751427901</v>
      </c>
      <c r="K1274" s="86">
        <f>+IF(ISNUMBER(DATA!AN833),DATA!AN833,"n/a")</f>
        <v>429781.06</v>
      </c>
      <c r="L1274" s="77">
        <f>+IF(ISNUMBER(DATA!AO833),DATA!AO833,"n/a")</f>
        <v>-0.276198662279386</v>
      </c>
    </row>
    <row r="1275" spans="1:12" x14ac:dyDescent="0.2">
      <c r="A1275" s="75" t="s">
        <v>19</v>
      </c>
      <c r="B1275" s="66" t="s">
        <v>28</v>
      </c>
      <c r="C1275" s="66" t="s">
        <v>25</v>
      </c>
      <c r="D1275" s="66" t="s">
        <v>315</v>
      </c>
      <c r="E1275" s="86">
        <f>+IF(ISNUMBER(DATA!J834),DATA!J834,"n/a")</f>
        <v>66042.64</v>
      </c>
      <c r="F1275" s="77">
        <f>+IF(ISNUMBER(DATA!K834),DATA!K834,"n/a")</f>
        <v>0.23895746384814501</v>
      </c>
      <c r="G1275" s="86">
        <f>+IF(ISNUMBER(DATA!T834),DATA!T834,"n/a")</f>
        <v>201404.01</v>
      </c>
      <c r="H1275" s="77">
        <f>+IF(ISNUMBER(DATA!U834),DATA!U834,"n/a")</f>
        <v>0.98162799797669398</v>
      </c>
      <c r="I1275" s="86">
        <f>+IF(ISNUMBER(DATA!AD834),DATA!AD834,"n/a")</f>
        <v>394792.95</v>
      </c>
      <c r="J1275" s="77">
        <f>+IF(ISNUMBER(DATA!AE834),DATA!AE834,"n/a")</f>
        <v>1.2805355472406801</v>
      </c>
      <c r="K1275" s="86">
        <f>+IF(ISNUMBER(DATA!AN834),DATA!AN834,"n/a")</f>
        <v>793681.11</v>
      </c>
      <c r="L1275" s="77">
        <f>+IF(ISNUMBER(DATA!AO834),DATA!AO834,"n/a")</f>
        <v>1.4365632251323499</v>
      </c>
    </row>
    <row r="1276" spans="1:12" x14ac:dyDescent="0.2">
      <c r="A1276" s="75" t="s">
        <v>19</v>
      </c>
      <c r="B1276" s="66" t="s">
        <v>28</v>
      </c>
      <c r="C1276" s="66" t="s">
        <v>25</v>
      </c>
      <c r="D1276" s="66" t="s">
        <v>316</v>
      </c>
      <c r="E1276" s="86">
        <f>+IF(ISNUMBER(DATA!J835),DATA!J835,"n/a")</f>
        <v>36626.93</v>
      </c>
      <c r="F1276" s="77">
        <f>+IF(ISNUMBER(DATA!K835),DATA!K835,"n/a")</f>
        <v>8.6158927592825105E-2</v>
      </c>
      <c r="G1276" s="86">
        <f>+IF(ISNUMBER(DATA!T835),DATA!T835,"n/a")</f>
        <v>99165.51</v>
      </c>
      <c r="H1276" s="77">
        <f>+IF(ISNUMBER(DATA!U835),DATA!U835,"n/a")</f>
        <v>0.111378330671598</v>
      </c>
      <c r="I1276" s="86">
        <f>+IF(ISNUMBER(DATA!AD835),DATA!AD835,"n/a")</f>
        <v>208797.26</v>
      </c>
      <c r="J1276" s="77">
        <f>+IF(ISNUMBER(DATA!AE835),DATA!AE835,"n/a")</f>
        <v>0.206679660604178</v>
      </c>
      <c r="K1276" s="86">
        <f>+IF(ISNUMBER(DATA!AN835),DATA!AN835,"n/a")</f>
        <v>442796.96</v>
      </c>
      <c r="L1276" s="77">
        <f>+IF(ISNUMBER(DATA!AO835),DATA!AO835,"n/a")</f>
        <v>0.23988303241742401</v>
      </c>
    </row>
    <row r="1277" spans="1:12" x14ac:dyDescent="0.2">
      <c r="A1277" s="75" t="s">
        <v>19</v>
      </c>
      <c r="B1277" s="66" t="s">
        <v>28</v>
      </c>
      <c r="C1277" s="66" t="s">
        <v>25</v>
      </c>
      <c r="D1277" s="66" t="s">
        <v>317</v>
      </c>
      <c r="E1277" s="86">
        <f>+IF(ISNUMBER(DATA!J836),DATA!J836,"n/a")</f>
        <v>18488.8</v>
      </c>
      <c r="F1277" s="77">
        <f>+IF(ISNUMBER(DATA!K836),DATA!K836,"n/a")</f>
        <v>-3.3646342827455301E-2</v>
      </c>
      <c r="G1277" s="86">
        <f>+IF(ISNUMBER(DATA!T836),DATA!T836,"n/a")</f>
        <v>55397.97</v>
      </c>
      <c r="H1277" s="77">
        <f>+IF(ISNUMBER(DATA!U836),DATA!U836,"n/a")</f>
        <v>5.9356950592381899E-2</v>
      </c>
      <c r="I1277" s="86">
        <f>+IF(ISNUMBER(DATA!AD836),DATA!AD836,"n/a")</f>
        <v>113477.07</v>
      </c>
      <c r="J1277" s="77">
        <f>+IF(ISNUMBER(DATA!AE836),DATA!AE836,"n/a")</f>
        <v>3.07710544602347E-2</v>
      </c>
      <c r="K1277" s="86">
        <f>+IF(ISNUMBER(DATA!AN836),DATA!AN836,"n/a")</f>
        <v>244327.28</v>
      </c>
      <c r="L1277" s="77">
        <f>+IF(ISNUMBER(DATA!AO836),DATA!AO836,"n/a")</f>
        <v>-4.2332487455485797E-2</v>
      </c>
    </row>
    <row r="1278" spans="1:12" x14ac:dyDescent="0.2">
      <c r="A1278" s="75" t="s">
        <v>19</v>
      </c>
      <c r="B1278" s="66" t="s">
        <v>28</v>
      </c>
      <c r="C1278" s="66" t="s">
        <v>25</v>
      </c>
      <c r="D1278" s="66" t="s">
        <v>318</v>
      </c>
      <c r="E1278" s="86">
        <f>+IF(ISNUMBER(DATA!J837),DATA!J837,"n/a")</f>
        <v>31828.7</v>
      </c>
      <c r="F1278" s="77">
        <f>+IF(ISNUMBER(DATA!K837),DATA!K837,"n/a")</f>
        <v>-0.112353625094506</v>
      </c>
      <c r="G1278" s="86">
        <f>+IF(ISNUMBER(DATA!T837),DATA!T837,"n/a")</f>
        <v>89498.71</v>
      </c>
      <c r="H1278" s="77">
        <f>+IF(ISNUMBER(DATA!U837),DATA!U837,"n/a")</f>
        <v>-7.1116549568582002E-2</v>
      </c>
      <c r="I1278" s="86">
        <f>+IF(ISNUMBER(DATA!AD837),DATA!AD837,"n/a")</f>
        <v>186316.3</v>
      </c>
      <c r="J1278" s="77">
        <f>+IF(ISNUMBER(DATA!AE837),DATA!AE837,"n/a")</f>
        <v>-6.98888197537334E-2</v>
      </c>
      <c r="K1278" s="86">
        <f>+IF(ISNUMBER(DATA!AN837),DATA!AN837,"n/a")</f>
        <v>382786.53</v>
      </c>
      <c r="L1278" s="77">
        <f>+IF(ISNUMBER(DATA!AO837),DATA!AO837,"n/a")</f>
        <v>-7.1608160036519902E-2</v>
      </c>
    </row>
    <row r="1279" spans="1:12" x14ac:dyDescent="0.2">
      <c r="A1279" s="75" t="s">
        <v>19</v>
      </c>
      <c r="B1279" s="66" t="s">
        <v>28</v>
      </c>
      <c r="C1279" s="66" t="s">
        <v>25</v>
      </c>
      <c r="D1279" s="66" t="s">
        <v>344</v>
      </c>
      <c r="E1279" s="86">
        <f>+IF(ISNUMBER(DATA!J838),DATA!J838,"n/a")</f>
        <v>36968.559999999998</v>
      </c>
      <c r="F1279" s="77">
        <f>+IF(ISNUMBER(DATA!K838),DATA!K838,"n/a")</f>
        <v>1.01080120250269</v>
      </c>
      <c r="G1279" s="86">
        <f>+IF(ISNUMBER(DATA!T838),DATA!T838,"n/a")</f>
        <v>94030.42</v>
      </c>
      <c r="H1279" s="77">
        <f>+IF(ISNUMBER(DATA!U838),DATA!U838,"n/a")</f>
        <v>0.76508764954747699</v>
      </c>
      <c r="I1279" s="86">
        <f>+IF(ISNUMBER(DATA!AD838),DATA!AD838,"n/a")</f>
        <v>186419.41</v>
      </c>
      <c r="J1279" s="77">
        <f>+IF(ISNUMBER(DATA!AE838),DATA!AE838,"n/a")</f>
        <v>0.61319876295076003</v>
      </c>
      <c r="K1279" s="86">
        <f>+IF(ISNUMBER(DATA!AN838),DATA!AN838,"n/a")</f>
        <v>356301.9</v>
      </c>
      <c r="L1279" s="77">
        <f>+IF(ISNUMBER(DATA!AO838),DATA!AO838,"n/a")</f>
        <v>0.418141680713014</v>
      </c>
    </row>
    <row r="1280" spans="1:12" x14ac:dyDescent="0.2">
      <c r="A1280" s="75" t="s">
        <v>19</v>
      </c>
      <c r="B1280" s="66" t="s">
        <v>28</v>
      </c>
      <c r="C1280" s="66" t="s">
        <v>25</v>
      </c>
      <c r="D1280" s="66" t="s">
        <v>345</v>
      </c>
      <c r="E1280" s="86">
        <f>+IF(ISNUMBER(DATA!J839),DATA!J839,"n/a")</f>
        <v>29773.99</v>
      </c>
      <c r="F1280" s="77">
        <f>+IF(ISNUMBER(DATA!K839),DATA!K839,"n/a")</f>
        <v>0.42476733992297599</v>
      </c>
      <c r="G1280" s="86">
        <f>+IF(ISNUMBER(DATA!T839),DATA!T839,"n/a")</f>
        <v>83075.649999999994</v>
      </c>
      <c r="H1280" s="77">
        <f>+IF(ISNUMBER(DATA!U839),DATA!U839,"n/a")</f>
        <v>0.31158831905346002</v>
      </c>
      <c r="I1280" s="86">
        <f>+IF(ISNUMBER(DATA!AD839),DATA!AD839,"n/a")</f>
        <v>160264.82999999999</v>
      </c>
      <c r="J1280" s="77">
        <f>+IF(ISNUMBER(DATA!AE839),DATA!AE839,"n/a")</f>
        <v>0.18927569237824601</v>
      </c>
      <c r="K1280" s="86">
        <f>+IF(ISNUMBER(DATA!AN839),DATA!AN839,"n/a")</f>
        <v>298008.98</v>
      </c>
      <c r="L1280" s="77">
        <f>+IF(ISNUMBER(DATA!AO839),DATA!AO839,"n/a")</f>
        <v>0.14451980679705201</v>
      </c>
    </row>
    <row r="1281" spans="1:12" x14ac:dyDescent="0.2">
      <c r="A1281" s="75"/>
      <c r="E1281" s="86"/>
      <c r="F1281" s="77"/>
      <c r="G1281" s="86"/>
      <c r="H1281" s="77"/>
      <c r="I1281" s="86"/>
      <c r="J1281" s="77"/>
      <c r="K1281" s="86"/>
      <c r="L1281" s="77"/>
    </row>
    <row r="1282" spans="1:12" x14ac:dyDescent="0.2">
      <c r="A1282" s="75" t="s">
        <v>19</v>
      </c>
      <c r="B1282" s="66" t="s">
        <v>28</v>
      </c>
      <c r="C1282" s="66" t="s">
        <v>10</v>
      </c>
      <c r="D1282" s="66" t="s">
        <v>271</v>
      </c>
      <c r="E1282" s="87">
        <f>+IF(ISNUMBER(DATA!L790),DATA!L790,"n/a")</f>
        <v>4.6850117107244902</v>
      </c>
      <c r="F1282" s="77">
        <f>+IF(ISNUMBER(DATA!M790),DATA!M790,"n/a")</f>
        <v>4.2146626541665899E-2</v>
      </c>
      <c r="G1282" s="87">
        <f>+IF(ISNUMBER(DATA!V790),DATA!V790,"n/a")</f>
        <v>4.6295186084314102</v>
      </c>
      <c r="H1282" s="77">
        <f>+IF(ISNUMBER(DATA!W790),DATA!W790,"n/a")</f>
        <v>-6.54447506344462E-2</v>
      </c>
      <c r="I1282" s="87">
        <f>+IF(ISNUMBER(DATA!AF790),DATA!AF790,"n/a")</f>
        <v>4.5397215216857001</v>
      </c>
      <c r="J1282" s="77">
        <f>+IF(ISNUMBER(DATA!AG790),DATA!AG790,"n/a")</f>
        <v>-8.1015955090634598E-2</v>
      </c>
      <c r="K1282" s="87">
        <f>+IF(ISNUMBER(DATA!AP790),DATA!AP790,"n/a")</f>
        <v>4.5845805748067399</v>
      </c>
      <c r="L1282" s="77">
        <f>+IF(ISNUMBER(DATA!AQ790),DATA!AQ790,"n/a")</f>
        <v>-8.8779954545055495E-2</v>
      </c>
    </row>
    <row r="1283" spans="1:12" x14ac:dyDescent="0.2">
      <c r="A1283" s="75" t="s">
        <v>19</v>
      </c>
      <c r="B1283" s="66" t="s">
        <v>28</v>
      </c>
      <c r="C1283" s="66" t="s">
        <v>10</v>
      </c>
      <c r="D1283" s="66" t="s">
        <v>272</v>
      </c>
      <c r="E1283" s="87">
        <f>+IF(ISNUMBER(DATA!L791),DATA!L791,"n/a")</f>
        <v>5.3735322184287604</v>
      </c>
      <c r="F1283" s="77">
        <f>+IF(ISNUMBER(DATA!M791),DATA!M791,"n/a")</f>
        <v>1.0767101545080499E-2</v>
      </c>
      <c r="G1283" s="87">
        <f>+IF(ISNUMBER(DATA!V791),DATA!V791,"n/a")</f>
        <v>5.4179898883742803</v>
      </c>
      <c r="H1283" s="77">
        <f>+IF(ISNUMBER(DATA!W791),DATA!W791,"n/a")</f>
        <v>1.4028142092453001E-2</v>
      </c>
      <c r="I1283" s="87">
        <f>+IF(ISNUMBER(DATA!AF791),DATA!AF791,"n/a")</f>
        <v>5.5325126646183804</v>
      </c>
      <c r="J1283" s="77">
        <f>+IF(ISNUMBER(DATA!AG791),DATA!AG791,"n/a")</f>
        <v>-3.8960416914681502E-2</v>
      </c>
      <c r="K1283" s="87">
        <f>+IF(ISNUMBER(DATA!AP791),DATA!AP791,"n/a")</f>
        <v>5.6089652414812399</v>
      </c>
      <c r="L1283" s="77">
        <f>+IF(ISNUMBER(DATA!AQ791),DATA!AQ791,"n/a")</f>
        <v>-0.13476275658786999</v>
      </c>
    </row>
    <row r="1284" spans="1:12" x14ac:dyDescent="0.2">
      <c r="A1284" s="75" t="s">
        <v>19</v>
      </c>
      <c r="B1284" s="66" t="s">
        <v>28</v>
      </c>
      <c r="C1284" s="66" t="s">
        <v>10</v>
      </c>
      <c r="D1284" s="66" t="s">
        <v>273</v>
      </c>
      <c r="E1284" s="87">
        <f>+IF(ISNUMBER(DATA!L792),DATA!L792,"n/a")</f>
        <v>5.25327256198256</v>
      </c>
      <c r="F1284" s="77">
        <f>+IF(ISNUMBER(DATA!M792),DATA!M792,"n/a")</f>
        <v>-0.18483873666169201</v>
      </c>
      <c r="G1284" s="87">
        <f>+IF(ISNUMBER(DATA!V792),DATA!V792,"n/a")</f>
        <v>5.0799631397998404</v>
      </c>
      <c r="H1284" s="77">
        <f>+IF(ISNUMBER(DATA!W792),DATA!W792,"n/a")</f>
        <v>-0.20847217380174299</v>
      </c>
      <c r="I1284" s="87">
        <f>+IF(ISNUMBER(DATA!AF792),DATA!AF792,"n/a")</f>
        <v>5.3303985773857301</v>
      </c>
      <c r="J1284" s="77">
        <f>+IF(ISNUMBER(DATA!AG792),DATA!AG792,"n/a")</f>
        <v>-0.170327390536781</v>
      </c>
      <c r="K1284" s="87">
        <f>+IF(ISNUMBER(DATA!AP792),DATA!AP792,"n/a")</f>
        <v>5.7988938261182597</v>
      </c>
      <c r="L1284" s="77">
        <f>+IF(ISNUMBER(DATA!AQ792),DATA!AQ792,"n/a")</f>
        <v>-0.12776124040879699</v>
      </c>
    </row>
    <row r="1285" spans="1:12" x14ac:dyDescent="0.2">
      <c r="A1285" s="75" t="s">
        <v>19</v>
      </c>
      <c r="B1285" s="66" t="s">
        <v>28</v>
      </c>
      <c r="C1285" s="66" t="s">
        <v>10</v>
      </c>
      <c r="D1285" s="66" t="s">
        <v>274</v>
      </c>
      <c r="E1285" s="87">
        <f>+IF(ISNUMBER(DATA!L793),DATA!L793,"n/a")</f>
        <v>4.9143078919294299</v>
      </c>
      <c r="F1285" s="77">
        <f>+IF(ISNUMBER(DATA!M793),DATA!M793,"n/a")</f>
        <v>-7.9783083246971601E-2</v>
      </c>
      <c r="G1285" s="87">
        <f>+IF(ISNUMBER(DATA!V793),DATA!V793,"n/a")</f>
        <v>4.8681111656051401</v>
      </c>
      <c r="H1285" s="77">
        <f>+IF(ISNUMBER(DATA!W793),DATA!W793,"n/a")</f>
        <v>-0.13434824634805501</v>
      </c>
      <c r="I1285" s="87">
        <f>+IF(ISNUMBER(DATA!AF793),DATA!AF793,"n/a")</f>
        <v>4.9234299835594904</v>
      </c>
      <c r="J1285" s="77">
        <f>+IF(ISNUMBER(DATA!AG793),DATA!AG793,"n/a")</f>
        <v>-0.183282383906687</v>
      </c>
      <c r="K1285" s="87">
        <f>+IF(ISNUMBER(DATA!AP793),DATA!AP793,"n/a")</f>
        <v>5.0085442052119102</v>
      </c>
      <c r="L1285" s="77">
        <f>+IF(ISNUMBER(DATA!AQ793),DATA!AQ793,"n/a")</f>
        <v>-0.24773445407772601</v>
      </c>
    </row>
    <row r="1286" spans="1:12" x14ac:dyDescent="0.2">
      <c r="A1286" s="75" t="s">
        <v>19</v>
      </c>
      <c r="B1286" s="66" t="s">
        <v>28</v>
      </c>
      <c r="C1286" s="66" t="s">
        <v>10</v>
      </c>
      <c r="D1286" s="66" t="s">
        <v>275</v>
      </c>
      <c r="E1286" s="87">
        <f>+IF(ISNUMBER(DATA!L794),DATA!L794,"n/a")</f>
        <v>4.0838276298957403</v>
      </c>
      <c r="F1286" s="77">
        <f>+IF(ISNUMBER(DATA!M794),DATA!M794,"n/a")</f>
        <v>-0.36105909044963602</v>
      </c>
      <c r="G1286" s="87">
        <f>+IF(ISNUMBER(DATA!V794),DATA!V794,"n/a")</f>
        <v>3.9444627401107599</v>
      </c>
      <c r="H1286" s="77">
        <f>+IF(ISNUMBER(DATA!W794),DATA!W794,"n/a")</f>
        <v>-0.37953645454515</v>
      </c>
      <c r="I1286" s="87">
        <f>+IF(ISNUMBER(DATA!AF794),DATA!AF794,"n/a")</f>
        <v>4.1429926405548203</v>
      </c>
      <c r="J1286" s="77">
        <f>+IF(ISNUMBER(DATA!AG794),DATA!AG794,"n/a")</f>
        <v>-0.34478795773901599</v>
      </c>
      <c r="K1286" s="87">
        <f>+IF(ISNUMBER(DATA!AP794),DATA!AP794,"n/a")</f>
        <v>4.5651693339191199</v>
      </c>
      <c r="L1286" s="77">
        <f>+IF(ISNUMBER(DATA!AQ794),DATA!AQ794,"n/a")</f>
        <v>-0.27992304288687703</v>
      </c>
    </row>
    <row r="1287" spans="1:12" x14ac:dyDescent="0.2">
      <c r="A1287" s="75" t="s">
        <v>19</v>
      </c>
      <c r="B1287" s="66" t="s">
        <v>28</v>
      </c>
      <c r="C1287" s="66" t="s">
        <v>10</v>
      </c>
      <c r="D1287" s="66" t="s">
        <v>276</v>
      </c>
      <c r="E1287" s="87">
        <f>+IF(ISNUMBER(DATA!L795),DATA!L795,"n/a")</f>
        <v>5.9662795089596203</v>
      </c>
      <c r="F1287" s="77">
        <f>+IF(ISNUMBER(DATA!M795),DATA!M795,"n/a")</f>
        <v>2.3890236628954599E-2</v>
      </c>
      <c r="G1287" s="87">
        <f>+IF(ISNUMBER(DATA!V795),DATA!V795,"n/a")</f>
        <v>5.9670846850219297</v>
      </c>
      <c r="H1287" s="77">
        <f>+IF(ISNUMBER(DATA!W795),DATA!W795,"n/a")</f>
        <v>2.0715376934388401E-2</v>
      </c>
      <c r="I1287" s="87">
        <f>+IF(ISNUMBER(DATA!AF795),DATA!AF795,"n/a")</f>
        <v>5.9969527059970797</v>
      </c>
      <c r="J1287" s="77">
        <f>+IF(ISNUMBER(DATA!AG795),DATA!AG795,"n/a")</f>
        <v>1.49574128289186E-2</v>
      </c>
      <c r="K1287" s="87">
        <f>+IF(ISNUMBER(DATA!AP795),DATA!AP795,"n/a")</f>
        <v>5.92447706255812</v>
      </c>
      <c r="L1287" s="77">
        <f>+IF(ISNUMBER(DATA!AQ795),DATA!AQ795,"n/a")</f>
        <v>1.8464261014488299E-2</v>
      </c>
    </row>
    <row r="1288" spans="1:12" x14ac:dyDescent="0.2">
      <c r="A1288" s="75" t="s">
        <v>19</v>
      </c>
      <c r="B1288" s="66" t="s">
        <v>28</v>
      </c>
      <c r="C1288" s="66" t="s">
        <v>10</v>
      </c>
      <c r="D1288" s="66" t="s">
        <v>277</v>
      </c>
      <c r="E1288" s="87">
        <f>+IF(ISNUMBER(DATA!L796),DATA!L796,"n/a")</f>
        <v>5.2754474546261898</v>
      </c>
      <c r="F1288" s="77">
        <f>+IF(ISNUMBER(DATA!M796),DATA!M796,"n/a")</f>
        <v>-0.18300877838395899</v>
      </c>
      <c r="G1288" s="87">
        <f>+IF(ISNUMBER(DATA!V796),DATA!V796,"n/a")</f>
        <v>5.3192950189620696</v>
      </c>
      <c r="H1288" s="77">
        <f>+IF(ISNUMBER(DATA!W796),DATA!W796,"n/a")</f>
        <v>-0.18852489028535999</v>
      </c>
      <c r="I1288" s="87">
        <f>+IF(ISNUMBER(DATA!AF796),DATA!AF796,"n/a")</f>
        <v>5.7382088552883399</v>
      </c>
      <c r="J1288" s="77">
        <f>+IF(ISNUMBER(DATA!AG796),DATA!AG796,"n/a")</f>
        <v>-0.12950250615115699</v>
      </c>
      <c r="K1288" s="87">
        <f>+IF(ISNUMBER(DATA!AP796),DATA!AP796,"n/a")</f>
        <v>6.0178066271809598</v>
      </c>
      <c r="L1288" s="77">
        <f>+IF(ISNUMBER(DATA!AQ796),DATA!AQ796,"n/a")</f>
        <v>-9.6822464552962895E-2</v>
      </c>
    </row>
    <row r="1289" spans="1:12" x14ac:dyDescent="0.2">
      <c r="A1289" s="75" t="s">
        <v>19</v>
      </c>
      <c r="B1289" s="66" t="s">
        <v>28</v>
      </c>
      <c r="C1289" s="66" t="s">
        <v>10</v>
      </c>
      <c r="D1289" s="66" t="s">
        <v>278</v>
      </c>
      <c r="E1289" s="87">
        <f>+IF(ISNUMBER(DATA!L797),DATA!L797,"n/a")</f>
        <v>4.6854426879705198</v>
      </c>
      <c r="F1289" s="77">
        <f>+IF(ISNUMBER(DATA!M797),DATA!M797,"n/a")</f>
        <v>-0.13633000353525801</v>
      </c>
      <c r="G1289" s="87">
        <f>+IF(ISNUMBER(DATA!V797),DATA!V797,"n/a")</f>
        <v>4.6253860122173398</v>
      </c>
      <c r="H1289" s="77">
        <f>+IF(ISNUMBER(DATA!W797),DATA!W797,"n/a")</f>
        <v>-0.138517561423075</v>
      </c>
      <c r="I1289" s="87">
        <f>+IF(ISNUMBER(DATA!AF797),DATA!AF797,"n/a")</f>
        <v>4.7391650921666004</v>
      </c>
      <c r="J1289" s="77">
        <f>+IF(ISNUMBER(DATA!AG797),DATA!AG797,"n/a")</f>
        <v>-6.4323553391405705E-2</v>
      </c>
      <c r="K1289" s="87">
        <f>+IF(ISNUMBER(DATA!AP797),DATA!AP797,"n/a")</f>
        <v>5.0907218697127696</v>
      </c>
      <c r="L1289" s="77">
        <f>+IF(ISNUMBER(DATA!AQ797),DATA!AQ797,"n/a")</f>
        <v>-9.1513018448960409E-3</v>
      </c>
    </row>
    <row r="1290" spans="1:12" x14ac:dyDescent="0.2">
      <c r="A1290" s="75" t="s">
        <v>19</v>
      </c>
      <c r="B1290" s="66" t="s">
        <v>28</v>
      </c>
      <c r="C1290" s="66" t="s">
        <v>10</v>
      </c>
      <c r="D1290" s="66" t="s">
        <v>279</v>
      </c>
      <c r="E1290" s="87">
        <f>+IF(ISNUMBER(DATA!L798),DATA!L798,"n/a")</f>
        <v>4.1487482013228201</v>
      </c>
      <c r="F1290" s="77">
        <f>+IF(ISNUMBER(DATA!M798),DATA!M798,"n/a")</f>
        <v>-6.9593158643169603E-2</v>
      </c>
      <c r="G1290" s="87">
        <f>+IF(ISNUMBER(DATA!V798),DATA!V798,"n/a")</f>
        <v>4.3771750670187597</v>
      </c>
      <c r="H1290" s="77">
        <f>+IF(ISNUMBER(DATA!W798),DATA!W798,"n/a")</f>
        <v>-1.0120853232544001E-2</v>
      </c>
      <c r="I1290" s="87">
        <f>+IF(ISNUMBER(DATA!AF798),DATA!AF798,"n/a")</f>
        <v>4.3863258530798799</v>
      </c>
      <c r="J1290" s="77">
        <f>+IF(ISNUMBER(DATA!AG798),DATA!AG798,"n/a")</f>
        <v>5.17003636331127E-2</v>
      </c>
      <c r="K1290" s="87">
        <f>+IF(ISNUMBER(DATA!AP798),DATA!AP798,"n/a")</f>
        <v>4.3766954271443703</v>
      </c>
      <c r="L1290" s="77">
        <f>+IF(ISNUMBER(DATA!AQ798),DATA!AQ798,"n/a")</f>
        <v>9.84592044706947E-2</v>
      </c>
    </row>
    <row r="1291" spans="1:12" x14ac:dyDescent="0.2">
      <c r="A1291" s="75" t="s">
        <v>19</v>
      </c>
      <c r="B1291" s="66" t="s">
        <v>28</v>
      </c>
      <c r="C1291" s="66" t="s">
        <v>10</v>
      </c>
      <c r="D1291" s="66" t="s">
        <v>280</v>
      </c>
      <c r="E1291" s="87">
        <f>+IF(ISNUMBER(DATA!L799),DATA!L799,"n/a")</f>
        <v>7.02241476018283</v>
      </c>
      <c r="F1291" s="77">
        <f>+IF(ISNUMBER(DATA!M799),DATA!M799,"n/a")</f>
        <v>-2.5101310611334301E-2</v>
      </c>
      <c r="G1291" s="87">
        <f>+IF(ISNUMBER(DATA!V799),DATA!V799,"n/a")</f>
        <v>7.0005422714036696</v>
      </c>
      <c r="H1291" s="77">
        <f>+IF(ISNUMBER(DATA!W799),DATA!W799,"n/a")</f>
        <v>-3.5168966713443099E-2</v>
      </c>
      <c r="I1291" s="87">
        <f>+IF(ISNUMBER(DATA!AF799),DATA!AF799,"n/a")</f>
        <v>6.9889110842670101</v>
      </c>
      <c r="J1291" s="77">
        <f>+IF(ISNUMBER(DATA!AG799),DATA!AG799,"n/a")</f>
        <v>-4.2210172998355298E-2</v>
      </c>
      <c r="K1291" s="87">
        <f>+IF(ISNUMBER(DATA!AP799),DATA!AP799,"n/a")</f>
        <v>7.1020105503866597</v>
      </c>
      <c r="L1291" s="77">
        <f>+IF(ISNUMBER(DATA!AQ799),DATA!AQ799,"n/a")</f>
        <v>-5.1480340054232798E-2</v>
      </c>
    </row>
    <row r="1292" spans="1:12" x14ac:dyDescent="0.2">
      <c r="A1292" s="75" t="s">
        <v>19</v>
      </c>
      <c r="B1292" s="66" t="s">
        <v>28</v>
      </c>
      <c r="C1292" s="66" t="s">
        <v>10</v>
      </c>
      <c r="D1292" s="66" t="s">
        <v>281</v>
      </c>
      <c r="E1292" s="87">
        <f>+IF(ISNUMBER(DATA!L800),DATA!L800,"n/a")</f>
        <v>4.1841904175883604</v>
      </c>
      <c r="F1292" s="77">
        <f>+IF(ISNUMBER(DATA!M800),DATA!M800,"n/a")</f>
        <v>-3.9799316657306599E-2</v>
      </c>
      <c r="G1292" s="87">
        <f>+IF(ISNUMBER(DATA!V800),DATA!V800,"n/a")</f>
        <v>4.43990523692562</v>
      </c>
      <c r="H1292" s="77">
        <f>+IF(ISNUMBER(DATA!W800),DATA!W800,"n/a")</f>
        <v>7.3845606531578595E-2</v>
      </c>
      <c r="I1292" s="87">
        <f>+IF(ISNUMBER(DATA!AF800),DATA!AF800,"n/a")</f>
        <v>4.5193572903138204</v>
      </c>
      <c r="J1292" s="77">
        <f>+IF(ISNUMBER(DATA!AG800),DATA!AG800,"n/a")</f>
        <v>0.144518461430415</v>
      </c>
      <c r="K1292" s="87">
        <f>+IF(ISNUMBER(DATA!AP800),DATA!AP800,"n/a")</f>
        <v>4.5494218018264396</v>
      </c>
      <c r="L1292" s="77">
        <f>+IF(ISNUMBER(DATA!AQ800),DATA!AQ800,"n/a")</f>
        <v>0.14690512401651401</v>
      </c>
    </row>
    <row r="1293" spans="1:12" x14ac:dyDescent="0.2">
      <c r="A1293" s="75" t="s">
        <v>19</v>
      </c>
      <c r="B1293" s="66" t="s">
        <v>28</v>
      </c>
      <c r="C1293" s="66" t="s">
        <v>10</v>
      </c>
      <c r="D1293" s="66" t="s">
        <v>282</v>
      </c>
      <c r="E1293" s="87">
        <f>+IF(ISNUMBER(DATA!L801),DATA!L801,"n/a")</f>
        <v>5.9775425369325399</v>
      </c>
      <c r="F1293" s="77">
        <f>+IF(ISNUMBER(DATA!M801),DATA!M801,"n/a")</f>
        <v>4.9245371249942202E-2</v>
      </c>
      <c r="G1293" s="87">
        <f>+IF(ISNUMBER(DATA!V801),DATA!V801,"n/a")</f>
        <v>5.9283984660603997</v>
      </c>
      <c r="H1293" s="77">
        <f>+IF(ISNUMBER(DATA!W801),DATA!W801,"n/a")</f>
        <v>5.2352412002710999E-2</v>
      </c>
      <c r="I1293" s="87">
        <f>+IF(ISNUMBER(DATA!AF801),DATA!AF801,"n/a")</f>
        <v>5.8403018482732003</v>
      </c>
      <c r="J1293" s="77">
        <f>+IF(ISNUMBER(DATA!AG801),DATA!AG801,"n/a")</f>
        <v>-2.52084353352496E-2</v>
      </c>
      <c r="K1293" s="87">
        <f>+IF(ISNUMBER(DATA!AP801),DATA!AP801,"n/a")</f>
        <v>5.7991655532645296</v>
      </c>
      <c r="L1293" s="77">
        <f>+IF(ISNUMBER(DATA!AQ801),DATA!AQ801,"n/a")</f>
        <v>-0.10064247009937401</v>
      </c>
    </row>
    <row r="1294" spans="1:12" x14ac:dyDescent="0.2">
      <c r="A1294" s="75" t="s">
        <v>19</v>
      </c>
      <c r="B1294" s="66" t="s">
        <v>28</v>
      </c>
      <c r="C1294" s="66" t="s">
        <v>10</v>
      </c>
      <c r="D1294" s="66" t="s">
        <v>283</v>
      </c>
      <c r="E1294" s="87">
        <f>+IF(ISNUMBER(DATA!L802),DATA!L802,"n/a")</f>
        <v>6.2884830092947199</v>
      </c>
      <c r="F1294" s="77">
        <f>+IF(ISNUMBER(DATA!M802),DATA!M802,"n/a")</f>
        <v>0.278471528211504</v>
      </c>
      <c r="G1294" s="87">
        <f>+IF(ISNUMBER(DATA!V802),DATA!V802,"n/a")</f>
        <v>6.3216402297036396</v>
      </c>
      <c r="H1294" s="77">
        <f>+IF(ISNUMBER(DATA!W802),DATA!W802,"n/a")</f>
        <v>0.394369566732722</v>
      </c>
      <c r="I1294" s="87">
        <f>+IF(ISNUMBER(DATA!AF802),DATA!AF802,"n/a")</f>
        <v>5.6762366308113501</v>
      </c>
      <c r="J1294" s="77">
        <f>+IF(ISNUMBER(DATA!AG802),DATA!AG802,"n/a")</f>
        <v>0.32632099985919499</v>
      </c>
      <c r="K1294" s="87">
        <f>+IF(ISNUMBER(DATA!AP802),DATA!AP802,"n/a")</f>
        <v>5.2252450928611598</v>
      </c>
      <c r="L1294" s="77">
        <f>+IF(ISNUMBER(DATA!AQ802),DATA!AQ802,"n/a")</f>
        <v>0.27580654334974802</v>
      </c>
    </row>
    <row r="1295" spans="1:12" x14ac:dyDescent="0.2">
      <c r="A1295" s="75" t="s">
        <v>19</v>
      </c>
      <c r="B1295" s="66" t="s">
        <v>28</v>
      </c>
      <c r="C1295" s="66" t="s">
        <v>10</v>
      </c>
      <c r="D1295" s="66" t="s">
        <v>284</v>
      </c>
      <c r="E1295" s="87">
        <f>+IF(ISNUMBER(DATA!L803),DATA!L803,"n/a")</f>
        <v>3.17060473973436</v>
      </c>
      <c r="F1295" s="77">
        <f>+IF(ISNUMBER(DATA!M803),DATA!M803,"n/a")</f>
        <v>-0.103739007907148</v>
      </c>
      <c r="G1295" s="87">
        <f>+IF(ISNUMBER(DATA!V803),DATA!V803,"n/a")</f>
        <v>3.4627491704684501</v>
      </c>
      <c r="H1295" s="77">
        <f>+IF(ISNUMBER(DATA!W803),DATA!W803,"n/a")</f>
        <v>-2.3283234857561199E-2</v>
      </c>
      <c r="I1295" s="87">
        <f>+IF(ISNUMBER(DATA!AF803),DATA!AF803,"n/a")</f>
        <v>3.5331279093622601</v>
      </c>
      <c r="J1295" s="77">
        <f>+IF(ISNUMBER(DATA!AG803),DATA!AG803,"n/a")</f>
        <v>0.12803258712458901</v>
      </c>
      <c r="K1295" s="87">
        <f>+IF(ISNUMBER(DATA!AP803),DATA!AP803,"n/a")</f>
        <v>3.5822780140677701</v>
      </c>
      <c r="L1295" s="77">
        <f>+IF(ISNUMBER(DATA!AQ803),DATA!AQ803,"n/a")</f>
        <v>0.19994785326846301</v>
      </c>
    </row>
    <row r="1296" spans="1:12" x14ac:dyDescent="0.2">
      <c r="A1296" s="75" t="s">
        <v>19</v>
      </c>
      <c r="B1296" s="66" t="s">
        <v>28</v>
      </c>
      <c r="C1296" s="66" t="s">
        <v>10</v>
      </c>
      <c r="D1296" s="66" t="s">
        <v>285</v>
      </c>
      <c r="E1296" s="87">
        <f>+IF(ISNUMBER(DATA!L804),DATA!L804,"n/a")</f>
        <v>2.1949687784014702</v>
      </c>
      <c r="F1296" s="77">
        <f>+IF(ISNUMBER(DATA!M804),DATA!M804,"n/a")</f>
        <v>-0.25108672338558902</v>
      </c>
      <c r="G1296" s="87">
        <f>+IF(ISNUMBER(DATA!V804),DATA!V804,"n/a")</f>
        <v>2.4508839356849701</v>
      </c>
      <c r="H1296" s="77">
        <f>+IF(ISNUMBER(DATA!W804),DATA!W804,"n/a")</f>
        <v>-0.16680195209586299</v>
      </c>
      <c r="I1296" s="87">
        <f>+IF(ISNUMBER(DATA!AF804),DATA!AF804,"n/a")</f>
        <v>2.4048902852142202</v>
      </c>
      <c r="J1296" s="77">
        <f>+IF(ISNUMBER(DATA!AG804),DATA!AG804,"n/a")</f>
        <v>-7.1616310499382205E-2</v>
      </c>
      <c r="K1296" s="87">
        <f>+IF(ISNUMBER(DATA!AP804),DATA!AP804,"n/a")</f>
        <v>2.53560910124519</v>
      </c>
      <c r="L1296" s="77">
        <f>+IF(ISNUMBER(DATA!AQ804),DATA!AQ804,"n/a")</f>
        <v>1.66771466892114E-2</v>
      </c>
    </row>
    <row r="1297" spans="1:12" x14ac:dyDescent="0.2">
      <c r="A1297" s="75" t="s">
        <v>19</v>
      </c>
      <c r="B1297" s="66" t="s">
        <v>28</v>
      </c>
      <c r="C1297" s="66" t="s">
        <v>10</v>
      </c>
      <c r="D1297" s="66" t="s">
        <v>286</v>
      </c>
      <c r="E1297" s="87">
        <f>+IF(ISNUMBER(DATA!L805),DATA!L805,"n/a")</f>
        <v>4.4945288121112101</v>
      </c>
      <c r="F1297" s="77">
        <f>+IF(ISNUMBER(DATA!M805),DATA!M805,"n/a")</f>
        <v>-0.21613706283050699</v>
      </c>
      <c r="G1297" s="87">
        <f>+IF(ISNUMBER(DATA!V805),DATA!V805,"n/a")</f>
        <v>4.3502973010599799</v>
      </c>
      <c r="H1297" s="77">
        <f>+IF(ISNUMBER(DATA!W805),DATA!W805,"n/a")</f>
        <v>-0.26213394048695998</v>
      </c>
      <c r="I1297" s="87">
        <f>+IF(ISNUMBER(DATA!AF805),DATA!AF805,"n/a")</f>
        <v>4.7184461219233702</v>
      </c>
      <c r="J1297" s="77">
        <f>+IF(ISNUMBER(DATA!AG805),DATA!AG805,"n/a")</f>
        <v>-0.22211499512097699</v>
      </c>
      <c r="K1297" s="87">
        <f>+IF(ISNUMBER(DATA!AP805),DATA!AP805,"n/a")</f>
        <v>5.2356204573141403</v>
      </c>
      <c r="L1297" s="77">
        <f>+IF(ISNUMBER(DATA!AQ805),DATA!AQ805,"n/a")</f>
        <v>-0.14502314371140199</v>
      </c>
    </row>
    <row r="1298" spans="1:12" x14ac:dyDescent="0.2">
      <c r="A1298" s="75" t="s">
        <v>19</v>
      </c>
      <c r="B1298" s="66" t="s">
        <v>28</v>
      </c>
      <c r="C1298" s="66" t="s">
        <v>10</v>
      </c>
      <c r="D1298" s="66" t="s">
        <v>287</v>
      </c>
      <c r="E1298" s="87">
        <f>+IF(ISNUMBER(DATA!L806),DATA!L806,"n/a")</f>
        <v>4.1735158138197503</v>
      </c>
      <c r="F1298" s="77">
        <f>+IF(ISNUMBER(DATA!M806),DATA!M806,"n/a")</f>
        <v>-0.20976868054528999</v>
      </c>
      <c r="G1298" s="87">
        <f>+IF(ISNUMBER(DATA!V806),DATA!V806,"n/a")</f>
        <v>4.06871069088829</v>
      </c>
      <c r="H1298" s="77">
        <f>+IF(ISNUMBER(DATA!W806),DATA!W806,"n/a")</f>
        <v>-0.246911847667865</v>
      </c>
      <c r="I1298" s="87">
        <f>+IF(ISNUMBER(DATA!AF806),DATA!AF806,"n/a")</f>
        <v>4.2160291645564003</v>
      </c>
      <c r="J1298" s="77">
        <f>+IF(ISNUMBER(DATA!AG806),DATA!AG806,"n/a")</f>
        <v>-0.199184712346231</v>
      </c>
      <c r="K1298" s="87">
        <f>+IF(ISNUMBER(DATA!AP806),DATA!AP806,"n/a")</f>
        <v>4.6884210381712901</v>
      </c>
      <c r="L1298" s="77">
        <f>+IF(ISNUMBER(DATA!AQ806),DATA!AQ806,"n/a")</f>
        <v>-0.114779911268686</v>
      </c>
    </row>
    <row r="1299" spans="1:12" x14ac:dyDescent="0.2">
      <c r="A1299" s="75" t="s">
        <v>19</v>
      </c>
      <c r="B1299" s="66" t="s">
        <v>28</v>
      </c>
      <c r="C1299" s="66" t="s">
        <v>10</v>
      </c>
      <c r="D1299" s="66" t="s">
        <v>288</v>
      </c>
      <c r="E1299" s="87">
        <f>+IF(ISNUMBER(DATA!L807),DATA!L807,"n/a")</f>
        <v>6.0306488736736297</v>
      </c>
      <c r="F1299" s="77">
        <f>+IF(ISNUMBER(DATA!M807),DATA!M807,"n/a")</f>
        <v>2.3409975574074399E-2</v>
      </c>
      <c r="G1299" s="87">
        <f>+IF(ISNUMBER(DATA!V807),DATA!V807,"n/a")</f>
        <v>6.0561891176008098</v>
      </c>
      <c r="H1299" s="77">
        <f>+IF(ISNUMBER(DATA!W807),DATA!W807,"n/a")</f>
        <v>3.8094977703299303E-2</v>
      </c>
      <c r="I1299" s="87">
        <f>+IF(ISNUMBER(DATA!AF807),DATA!AF807,"n/a")</f>
        <v>6.0272485530112299</v>
      </c>
      <c r="J1299" s="77">
        <f>+IF(ISNUMBER(DATA!AG807),DATA!AG807,"n/a")</f>
        <v>-1.3603862755420099E-2</v>
      </c>
      <c r="K1299" s="87">
        <f>+IF(ISNUMBER(DATA!AP807),DATA!AP807,"n/a")</f>
        <v>6.0862317988291696</v>
      </c>
      <c r="L1299" s="77">
        <f>+IF(ISNUMBER(DATA!AQ807),DATA!AQ807,"n/a")</f>
        <v>-4.94954942946816E-2</v>
      </c>
    </row>
    <row r="1300" spans="1:12" x14ac:dyDescent="0.2">
      <c r="A1300" s="75" t="s">
        <v>19</v>
      </c>
      <c r="B1300" s="66" t="s">
        <v>28</v>
      </c>
      <c r="C1300" s="66" t="s">
        <v>10</v>
      </c>
      <c r="D1300" s="66" t="s">
        <v>289</v>
      </c>
      <c r="E1300" s="87">
        <f>+IF(ISNUMBER(DATA!L808),DATA!L808,"n/a")</f>
        <v>4.1484979934430699</v>
      </c>
      <c r="F1300" s="77">
        <f>+IF(ISNUMBER(DATA!M808),DATA!M808,"n/a")</f>
        <v>-7.0404865541283002E-2</v>
      </c>
      <c r="G1300" s="87">
        <f>+IF(ISNUMBER(DATA!V808),DATA!V808,"n/a")</f>
        <v>4.2315619154902899</v>
      </c>
      <c r="H1300" s="77">
        <f>+IF(ISNUMBER(DATA!W808),DATA!W808,"n/a")</f>
        <v>-5.1796753765959602E-2</v>
      </c>
      <c r="I1300" s="87">
        <f>+IF(ISNUMBER(DATA!AF808),DATA!AF808,"n/a")</f>
        <v>4.2364542811358197</v>
      </c>
      <c r="J1300" s="77">
        <f>+IF(ISNUMBER(DATA!AG808),DATA!AG808,"n/a")</f>
        <v>1.33493204860715E-2</v>
      </c>
      <c r="K1300" s="87">
        <f>+IF(ISNUMBER(DATA!AP808),DATA!AP808,"n/a")</f>
        <v>4.3586919159423898</v>
      </c>
      <c r="L1300" s="77">
        <f>+IF(ISNUMBER(DATA!AQ808),DATA!AQ808,"n/a")</f>
        <v>6.5228029140148303E-2</v>
      </c>
    </row>
    <row r="1301" spans="1:12" x14ac:dyDescent="0.2">
      <c r="A1301" s="75" t="s">
        <v>19</v>
      </c>
      <c r="B1301" s="66" t="s">
        <v>28</v>
      </c>
      <c r="C1301" s="66" t="s">
        <v>10</v>
      </c>
      <c r="D1301" s="66" t="s">
        <v>290</v>
      </c>
      <c r="E1301" s="87">
        <f>+IF(ISNUMBER(DATA!L809),DATA!L809,"n/a")</f>
        <v>5.4530893044633499</v>
      </c>
      <c r="F1301" s="77">
        <f>+IF(ISNUMBER(DATA!M809),DATA!M809,"n/a")</f>
        <v>-0.108175155437275</v>
      </c>
      <c r="G1301" s="87">
        <f>+IF(ISNUMBER(DATA!V809),DATA!V809,"n/a")</f>
        <v>5.5685233937935097</v>
      </c>
      <c r="H1301" s="77">
        <f>+IF(ISNUMBER(DATA!W809),DATA!W809,"n/a")</f>
        <v>-0.160413097052825</v>
      </c>
      <c r="I1301" s="87">
        <f>+IF(ISNUMBER(DATA!AF809),DATA!AF809,"n/a")</f>
        <v>5.7163586300535103</v>
      </c>
      <c r="J1301" s="77">
        <f>+IF(ISNUMBER(DATA!AG809),DATA!AG809,"n/a")</f>
        <v>-0.185520939065388</v>
      </c>
      <c r="K1301" s="87">
        <f>+IF(ISNUMBER(DATA!AP809),DATA!AP809,"n/a")</f>
        <v>5.7434869548888798</v>
      </c>
      <c r="L1301" s="77">
        <f>+IF(ISNUMBER(DATA!AQ809),DATA!AQ809,"n/a")</f>
        <v>-0.231175882772618</v>
      </c>
    </row>
    <row r="1302" spans="1:12" x14ac:dyDescent="0.2">
      <c r="A1302" s="75" t="s">
        <v>19</v>
      </c>
      <c r="B1302" s="66" t="s">
        <v>28</v>
      </c>
      <c r="C1302" s="66" t="s">
        <v>10</v>
      </c>
      <c r="D1302" s="66" t="s">
        <v>291</v>
      </c>
      <c r="E1302" s="87">
        <f>+IF(ISNUMBER(DATA!L810),DATA!L810,"n/a")</f>
        <v>7.1241648555099397</v>
      </c>
      <c r="F1302" s="77">
        <f>+IF(ISNUMBER(DATA!M810),DATA!M810,"n/a")</f>
        <v>7.8216721076800597E-2</v>
      </c>
      <c r="G1302" s="87">
        <f>+IF(ISNUMBER(DATA!V810),DATA!V810,"n/a")</f>
        <v>6.6228463406308196</v>
      </c>
      <c r="H1302" s="77">
        <f>+IF(ISNUMBER(DATA!W810),DATA!W810,"n/a")</f>
        <v>7.7306007289620901E-3</v>
      </c>
      <c r="I1302" s="87">
        <f>+IF(ISNUMBER(DATA!AF810),DATA!AF810,"n/a")</f>
        <v>6.60442725931438</v>
      </c>
      <c r="J1302" s="77">
        <f>+IF(ISNUMBER(DATA!AG810),DATA!AG810,"n/a")</f>
        <v>-1.25078758104734E-2</v>
      </c>
      <c r="K1302" s="87">
        <f>+IF(ISNUMBER(DATA!AP810),DATA!AP810,"n/a")</f>
        <v>6.2031779948561097</v>
      </c>
      <c r="L1302" s="77">
        <f>+IF(ISNUMBER(DATA!AQ810),DATA!AQ810,"n/a")</f>
        <v>-7.3715940462907095E-2</v>
      </c>
    </row>
    <row r="1303" spans="1:12" x14ac:dyDescent="0.2">
      <c r="A1303" s="75" t="s">
        <v>19</v>
      </c>
      <c r="B1303" s="66" t="s">
        <v>28</v>
      </c>
      <c r="C1303" s="66" t="s">
        <v>10</v>
      </c>
      <c r="D1303" s="66" t="s">
        <v>292</v>
      </c>
      <c r="E1303" s="87">
        <f>+IF(ISNUMBER(DATA!L811),DATA!L811,"n/a")</f>
        <v>6.0770486796373504</v>
      </c>
      <c r="F1303" s="77">
        <f>+IF(ISNUMBER(DATA!M811),DATA!M811,"n/a")</f>
        <v>-8.2058351208006294E-2</v>
      </c>
      <c r="G1303" s="87">
        <f>+IF(ISNUMBER(DATA!V811),DATA!V811,"n/a")</f>
        <v>6.1178126805937101</v>
      </c>
      <c r="H1303" s="77">
        <f>+IF(ISNUMBER(DATA!W811),DATA!W811,"n/a")</f>
        <v>-6.4413216574693705E-2</v>
      </c>
      <c r="I1303" s="87">
        <f>+IF(ISNUMBER(DATA!AF811),DATA!AF811,"n/a")</f>
        <v>6.0626920404123998</v>
      </c>
      <c r="J1303" s="77">
        <f>+IF(ISNUMBER(DATA!AG811),DATA!AG811,"n/a")</f>
        <v>-6.33581020184035E-2</v>
      </c>
      <c r="K1303" s="87">
        <f>+IF(ISNUMBER(DATA!AP811),DATA!AP811,"n/a")</f>
        <v>6.0316524605978801</v>
      </c>
      <c r="L1303" s="77">
        <f>+IF(ISNUMBER(DATA!AQ811),DATA!AQ811,"n/a")</f>
        <v>-4.5862235297311801E-2</v>
      </c>
    </row>
    <row r="1304" spans="1:12" x14ac:dyDescent="0.2">
      <c r="A1304" s="75" t="s">
        <v>19</v>
      </c>
      <c r="B1304" s="66" t="s">
        <v>28</v>
      </c>
      <c r="C1304" s="66" t="s">
        <v>10</v>
      </c>
      <c r="D1304" s="66" t="s">
        <v>293</v>
      </c>
      <c r="E1304" s="87">
        <f>+IF(ISNUMBER(DATA!L812),DATA!L812,"n/a")</f>
        <v>4.3916912335791398</v>
      </c>
      <c r="F1304" s="77">
        <f>+IF(ISNUMBER(DATA!M812),DATA!M812,"n/a")</f>
        <v>-0.25671886143435302</v>
      </c>
      <c r="G1304" s="87">
        <f>+IF(ISNUMBER(DATA!V812),DATA!V812,"n/a")</f>
        <v>4.6376506794475496</v>
      </c>
      <c r="H1304" s="77">
        <f>+IF(ISNUMBER(DATA!W812),DATA!W812,"n/a")</f>
        <v>-0.194338026134146</v>
      </c>
      <c r="I1304" s="87">
        <f>+IF(ISNUMBER(DATA!AF812),DATA!AF812,"n/a")</f>
        <v>4.5860252207992103</v>
      </c>
      <c r="J1304" s="77">
        <f>+IF(ISNUMBER(DATA!AG812),DATA!AG812,"n/a")</f>
        <v>-9.8813219834997801E-2</v>
      </c>
      <c r="K1304" s="87">
        <f>+IF(ISNUMBER(DATA!AP812),DATA!AP812,"n/a")</f>
        <v>4.8805681402218504</v>
      </c>
      <c r="L1304" s="77">
        <f>+IF(ISNUMBER(DATA!AQ812),DATA!AQ812,"n/a")</f>
        <v>7.4675511148755994E-2</v>
      </c>
    </row>
    <row r="1305" spans="1:12" x14ac:dyDescent="0.2">
      <c r="A1305" s="75" t="s">
        <v>19</v>
      </c>
      <c r="B1305" s="66" t="s">
        <v>28</v>
      </c>
      <c r="C1305" s="66" t="s">
        <v>10</v>
      </c>
      <c r="D1305" s="66" t="s">
        <v>294</v>
      </c>
      <c r="E1305" s="87">
        <f>+IF(ISNUMBER(DATA!L813),DATA!L813,"n/a")</f>
        <v>7.0000287863873902</v>
      </c>
      <c r="F1305" s="77">
        <f>+IF(ISNUMBER(DATA!M813),DATA!M813,"n/a")</f>
        <v>-5.3973961233474498E-2</v>
      </c>
      <c r="G1305" s="87">
        <f>+IF(ISNUMBER(DATA!V813),DATA!V813,"n/a")</f>
        <v>7.1569272255173804</v>
      </c>
      <c r="H1305" s="77">
        <f>+IF(ISNUMBER(DATA!W813),DATA!W813,"n/a")</f>
        <v>-6.2442691558204498E-2</v>
      </c>
      <c r="I1305" s="87">
        <f>+IF(ISNUMBER(DATA!AF813),DATA!AF813,"n/a")</f>
        <v>7.1564243773451004</v>
      </c>
      <c r="J1305" s="77">
        <f>+IF(ISNUMBER(DATA!AG813),DATA!AG813,"n/a")</f>
        <v>-7.7275687332962195E-2</v>
      </c>
      <c r="K1305" s="87">
        <f>+IF(ISNUMBER(DATA!AP813),DATA!AP813,"n/a")</f>
        <v>7.4093199138363097</v>
      </c>
      <c r="L1305" s="77">
        <f>+IF(ISNUMBER(DATA!AQ813),DATA!AQ813,"n/a")</f>
        <v>-7.2912912325669599E-2</v>
      </c>
    </row>
    <row r="1306" spans="1:12" x14ac:dyDescent="0.2">
      <c r="A1306" s="75" t="s">
        <v>19</v>
      </c>
      <c r="B1306" s="66" t="s">
        <v>28</v>
      </c>
      <c r="C1306" s="66" t="s">
        <v>10</v>
      </c>
      <c r="D1306" s="66" t="s">
        <v>295</v>
      </c>
      <c r="E1306" s="87">
        <f>+IF(ISNUMBER(DATA!L814),DATA!L814,"n/a")</f>
        <v>5.9769956391820704</v>
      </c>
      <c r="F1306" s="77">
        <f>+IF(ISNUMBER(DATA!M814),DATA!M814,"n/a")</f>
        <v>9.0865597709811605E-2</v>
      </c>
      <c r="G1306" s="87">
        <f>+IF(ISNUMBER(DATA!V814),DATA!V814,"n/a")</f>
        <v>6.0686467236982899</v>
      </c>
      <c r="H1306" s="77">
        <f>+IF(ISNUMBER(DATA!W814),DATA!W814,"n/a")</f>
        <v>4.5423582385854699E-2</v>
      </c>
      <c r="I1306" s="87">
        <f>+IF(ISNUMBER(DATA!AF814),DATA!AF814,"n/a")</f>
        <v>6.1478740630761202</v>
      </c>
      <c r="J1306" s="77">
        <f>+IF(ISNUMBER(DATA!AG814),DATA!AG814,"n/a")</f>
        <v>1.40608036017542E-2</v>
      </c>
      <c r="K1306" s="87">
        <f>+IF(ISNUMBER(DATA!AP814),DATA!AP814,"n/a")</f>
        <v>6.1831993986719</v>
      </c>
      <c r="L1306" s="77">
        <f>+IF(ISNUMBER(DATA!AQ814),DATA!AQ814,"n/a")</f>
        <v>-5.8726890854103299E-2</v>
      </c>
    </row>
    <row r="1307" spans="1:12" x14ac:dyDescent="0.2">
      <c r="A1307" s="75" t="s">
        <v>19</v>
      </c>
      <c r="B1307" s="66" t="s">
        <v>28</v>
      </c>
      <c r="C1307" s="66" t="s">
        <v>10</v>
      </c>
      <c r="D1307" s="66" t="s">
        <v>296</v>
      </c>
      <c r="E1307" s="87">
        <f>+IF(ISNUMBER(DATA!L815),DATA!L815,"n/a")</f>
        <v>6.1348225071311804</v>
      </c>
      <c r="F1307" s="77">
        <f>+IF(ISNUMBER(DATA!M815),DATA!M815,"n/a")</f>
        <v>2.4559832274669399E-2</v>
      </c>
      <c r="G1307" s="87">
        <f>+IF(ISNUMBER(DATA!V815),DATA!V815,"n/a")</f>
        <v>6.0600940582092298</v>
      </c>
      <c r="H1307" s="77">
        <f>+IF(ISNUMBER(DATA!W815),DATA!W815,"n/a")</f>
        <v>-3.3480113005570598E-2</v>
      </c>
      <c r="I1307" s="87">
        <f>+IF(ISNUMBER(DATA!AF815),DATA!AF815,"n/a")</f>
        <v>6.1290455125550602</v>
      </c>
      <c r="J1307" s="77">
        <f>+IF(ISNUMBER(DATA!AG815),DATA!AG815,"n/a")</f>
        <v>-7.3503161997843194E-2</v>
      </c>
      <c r="K1307" s="87">
        <f>+IF(ISNUMBER(DATA!AP815),DATA!AP815,"n/a")</f>
        <v>6.1783221987290098</v>
      </c>
      <c r="L1307" s="77">
        <f>+IF(ISNUMBER(DATA!AQ815),DATA!AQ815,"n/a")</f>
        <v>-0.12429590921014699</v>
      </c>
    </row>
    <row r="1308" spans="1:12" x14ac:dyDescent="0.2">
      <c r="A1308" s="75" t="s">
        <v>19</v>
      </c>
      <c r="B1308" s="66" t="s">
        <v>28</v>
      </c>
      <c r="C1308" s="66" t="s">
        <v>10</v>
      </c>
      <c r="D1308" s="66" t="s">
        <v>297</v>
      </c>
      <c r="E1308" s="87">
        <f>+IF(ISNUMBER(DATA!L816),DATA!L816,"n/a")</f>
        <v>5.7633748525394202</v>
      </c>
      <c r="F1308" s="77">
        <f>+IF(ISNUMBER(DATA!M816),DATA!M816,"n/a")</f>
        <v>-0.17656938483779899</v>
      </c>
      <c r="G1308" s="87">
        <f>+IF(ISNUMBER(DATA!V816),DATA!V816,"n/a")</f>
        <v>5.8751694859946202</v>
      </c>
      <c r="H1308" s="77">
        <f>+IF(ISNUMBER(DATA!W816),DATA!W816,"n/a")</f>
        <v>-0.16069576916896799</v>
      </c>
      <c r="I1308" s="87">
        <f>+IF(ISNUMBER(DATA!AF816),DATA!AF816,"n/a")</f>
        <v>5.8524502469437998</v>
      </c>
      <c r="J1308" s="77">
        <f>+IF(ISNUMBER(DATA!AG816),DATA!AG816,"n/a")</f>
        <v>-0.155187979035978</v>
      </c>
      <c r="K1308" s="87">
        <f>+IF(ISNUMBER(DATA!AP816),DATA!AP816,"n/a")</f>
        <v>6.1915096801687399</v>
      </c>
      <c r="L1308" s="77">
        <f>+IF(ISNUMBER(DATA!AQ816),DATA!AQ816,"n/a")</f>
        <v>-0.12411821005859699</v>
      </c>
    </row>
    <row r="1309" spans="1:12" x14ac:dyDescent="0.2">
      <c r="A1309" s="75" t="s">
        <v>19</v>
      </c>
      <c r="B1309" s="66" t="s">
        <v>28</v>
      </c>
      <c r="C1309" s="66" t="s">
        <v>10</v>
      </c>
      <c r="D1309" s="66" t="s">
        <v>298</v>
      </c>
      <c r="E1309" s="87">
        <f>+IF(ISNUMBER(DATA!L817),DATA!L817,"n/a")</f>
        <v>4.1606328296218802</v>
      </c>
      <c r="F1309" s="77">
        <f>+IF(ISNUMBER(DATA!M817),DATA!M817,"n/a")</f>
        <v>-0.17220214439836201</v>
      </c>
      <c r="G1309" s="87">
        <f>+IF(ISNUMBER(DATA!V817),DATA!V817,"n/a")</f>
        <v>4.21177031107172</v>
      </c>
      <c r="H1309" s="77">
        <f>+IF(ISNUMBER(DATA!W817),DATA!W817,"n/a")</f>
        <v>-0.190054135443398</v>
      </c>
      <c r="I1309" s="87">
        <f>+IF(ISNUMBER(DATA!AF817),DATA!AF817,"n/a")</f>
        <v>4.2704651351844802</v>
      </c>
      <c r="J1309" s="77">
        <f>+IF(ISNUMBER(DATA!AG817),DATA!AG817,"n/a")</f>
        <v>-0.234567144558882</v>
      </c>
      <c r="K1309" s="87">
        <f>+IF(ISNUMBER(DATA!AP817),DATA!AP817,"n/a")</f>
        <v>4.5111830441032801</v>
      </c>
      <c r="L1309" s="77">
        <f>+IF(ISNUMBER(DATA!AQ817),DATA!AQ817,"n/a")</f>
        <v>-0.26547357424974499</v>
      </c>
    </row>
    <row r="1310" spans="1:12" x14ac:dyDescent="0.2">
      <c r="A1310" s="75" t="s">
        <v>19</v>
      </c>
      <c r="B1310" s="66" t="s">
        <v>28</v>
      </c>
      <c r="C1310" s="66" t="s">
        <v>10</v>
      </c>
      <c r="D1310" s="66" t="s">
        <v>299</v>
      </c>
      <c r="E1310" s="87">
        <f>+IF(ISNUMBER(DATA!L818),DATA!L818,"n/a")</f>
        <v>3.1065975940489801</v>
      </c>
      <c r="F1310" s="77">
        <f>+IF(ISNUMBER(DATA!M818),DATA!M818,"n/a")</f>
        <v>-0.24241753919679199</v>
      </c>
      <c r="G1310" s="87">
        <f>+IF(ISNUMBER(DATA!V818),DATA!V818,"n/a")</f>
        <v>3.12171352251459</v>
      </c>
      <c r="H1310" s="77">
        <f>+IF(ISNUMBER(DATA!W818),DATA!W818,"n/a")</f>
        <v>-0.24532075880474799</v>
      </c>
      <c r="I1310" s="87">
        <f>+IF(ISNUMBER(DATA!AF818),DATA!AF818,"n/a")</f>
        <v>3.1002920257856998</v>
      </c>
      <c r="J1310" s="77">
        <f>+IF(ISNUMBER(DATA!AG818),DATA!AG818,"n/a")</f>
        <v>-0.231930907576851</v>
      </c>
      <c r="K1310" s="87">
        <f>+IF(ISNUMBER(DATA!AP818),DATA!AP818,"n/a")</f>
        <v>3.1823368743133398</v>
      </c>
      <c r="L1310" s="77">
        <f>+IF(ISNUMBER(DATA!AQ818),DATA!AQ818,"n/a")</f>
        <v>-0.15776492144735499</v>
      </c>
    </row>
    <row r="1311" spans="1:12" x14ac:dyDescent="0.2">
      <c r="A1311" s="75" t="s">
        <v>19</v>
      </c>
      <c r="B1311" s="66" t="s">
        <v>28</v>
      </c>
      <c r="C1311" s="66" t="s">
        <v>10</v>
      </c>
      <c r="D1311" s="66" t="s">
        <v>300</v>
      </c>
      <c r="E1311" s="87">
        <f>+IF(ISNUMBER(DATA!L819),DATA!L819,"n/a")</f>
        <v>4.3186544115904297</v>
      </c>
      <c r="F1311" s="77">
        <f>+IF(ISNUMBER(DATA!M819),DATA!M819,"n/a")</f>
        <v>-0.243108583899002</v>
      </c>
      <c r="G1311" s="87">
        <f>+IF(ISNUMBER(DATA!V819),DATA!V819,"n/a")</f>
        <v>4.1613546613002201</v>
      </c>
      <c r="H1311" s="77">
        <f>+IF(ISNUMBER(DATA!W819),DATA!W819,"n/a")</f>
        <v>-0.28932784247572102</v>
      </c>
      <c r="I1311" s="87">
        <f>+IF(ISNUMBER(DATA!AF819),DATA!AF819,"n/a")</f>
        <v>4.3160785713961003</v>
      </c>
      <c r="J1311" s="77">
        <f>+IF(ISNUMBER(DATA!AG819),DATA!AG819,"n/a")</f>
        <v>-0.270226858858296</v>
      </c>
      <c r="K1311" s="87">
        <f>+IF(ISNUMBER(DATA!AP819),DATA!AP819,"n/a")</f>
        <v>4.6311689694822302</v>
      </c>
      <c r="L1311" s="77">
        <f>+IF(ISNUMBER(DATA!AQ819),DATA!AQ819,"n/a")</f>
        <v>-0.22097432158654101</v>
      </c>
    </row>
    <row r="1312" spans="1:12" x14ac:dyDescent="0.2">
      <c r="A1312" s="75" t="s">
        <v>19</v>
      </c>
      <c r="B1312" s="66" t="s">
        <v>28</v>
      </c>
      <c r="C1312" s="66" t="s">
        <v>10</v>
      </c>
      <c r="D1312" s="66" t="s">
        <v>301</v>
      </c>
      <c r="E1312" s="87">
        <f>+IF(ISNUMBER(DATA!L820),DATA!L820,"n/a")</f>
        <v>5.7857344576222198</v>
      </c>
      <c r="F1312" s="77">
        <f>+IF(ISNUMBER(DATA!M820),DATA!M820,"n/a")</f>
        <v>8.1798466012203905E-2</v>
      </c>
      <c r="G1312" s="87">
        <f>+IF(ISNUMBER(DATA!V820),DATA!V820,"n/a")</f>
        <v>5.7565445234346404</v>
      </c>
      <c r="H1312" s="77">
        <f>+IF(ISNUMBER(DATA!W820),DATA!W820,"n/a")</f>
        <v>6.9164286994878602E-2</v>
      </c>
      <c r="I1312" s="87">
        <f>+IF(ISNUMBER(DATA!AF820),DATA!AF820,"n/a")</f>
        <v>5.8159990149315099</v>
      </c>
      <c r="J1312" s="77">
        <f>+IF(ISNUMBER(DATA!AG820),DATA!AG820,"n/a")</f>
        <v>9.4778955390101893E-2</v>
      </c>
      <c r="K1312" s="87">
        <f>+IF(ISNUMBER(DATA!AP820),DATA!AP820,"n/a")</f>
        <v>5.8588839349363999</v>
      </c>
      <c r="L1312" s="77">
        <f>+IF(ISNUMBER(DATA!AQ820),DATA!AQ820,"n/a")</f>
        <v>0.11667956011722699</v>
      </c>
    </row>
    <row r="1313" spans="1:12" x14ac:dyDescent="0.2">
      <c r="A1313" s="75" t="s">
        <v>19</v>
      </c>
      <c r="B1313" s="66" t="s">
        <v>28</v>
      </c>
      <c r="C1313" s="66" t="s">
        <v>10</v>
      </c>
      <c r="D1313" s="66" t="s">
        <v>302</v>
      </c>
      <c r="E1313" s="87">
        <f>+IF(ISNUMBER(DATA!L821),DATA!L821,"n/a")</f>
        <v>6.4823195748825402</v>
      </c>
      <c r="F1313" s="77">
        <f>+IF(ISNUMBER(DATA!M821),DATA!M821,"n/a")</f>
        <v>-4.2412457127252001E-2</v>
      </c>
      <c r="G1313" s="87">
        <f>+IF(ISNUMBER(DATA!V821),DATA!V821,"n/a")</f>
        <v>6.5292421067133102</v>
      </c>
      <c r="H1313" s="77">
        <f>+IF(ISNUMBER(DATA!W821),DATA!W821,"n/a")</f>
        <v>-5.4041308857178602E-2</v>
      </c>
      <c r="I1313" s="87">
        <f>+IF(ISNUMBER(DATA!AF821),DATA!AF821,"n/a")</f>
        <v>6.5053609002819002</v>
      </c>
      <c r="J1313" s="77">
        <f>+IF(ISNUMBER(DATA!AG821),DATA!AG821,"n/a")</f>
        <v>-8.5306348236769899E-2</v>
      </c>
      <c r="K1313" s="87">
        <f>+IF(ISNUMBER(DATA!AP821),DATA!AP821,"n/a")</f>
        <v>6.6517718796198997</v>
      </c>
      <c r="L1313" s="77">
        <f>+IF(ISNUMBER(DATA!AQ821),DATA!AQ821,"n/a")</f>
        <v>-0.110401564452023</v>
      </c>
    </row>
    <row r="1314" spans="1:12" x14ac:dyDescent="0.2">
      <c r="A1314" s="75" t="s">
        <v>19</v>
      </c>
      <c r="B1314" s="66" t="s">
        <v>28</v>
      </c>
      <c r="C1314" s="66" t="s">
        <v>10</v>
      </c>
      <c r="D1314" s="66" t="s">
        <v>303</v>
      </c>
      <c r="E1314" s="87">
        <f>+IF(ISNUMBER(DATA!L822),DATA!L822,"n/a")</f>
        <v>3.67874792409207</v>
      </c>
      <c r="F1314" s="77">
        <f>+IF(ISNUMBER(DATA!M822),DATA!M822,"n/a")</f>
        <v>-0.13626794823215499</v>
      </c>
      <c r="G1314" s="87">
        <f>+IF(ISNUMBER(DATA!V822),DATA!V822,"n/a")</f>
        <v>3.86426922926058</v>
      </c>
      <c r="H1314" s="77">
        <f>+IF(ISNUMBER(DATA!W822),DATA!W822,"n/a")</f>
        <v>-6.3379693908493406E-2</v>
      </c>
      <c r="I1314" s="87">
        <f>+IF(ISNUMBER(DATA!AF822),DATA!AF822,"n/a")</f>
        <v>3.9818172395530702</v>
      </c>
      <c r="J1314" s="77">
        <f>+IF(ISNUMBER(DATA!AG822),DATA!AG822,"n/a")</f>
        <v>2.3287371289650201E-2</v>
      </c>
      <c r="K1314" s="87">
        <f>+IF(ISNUMBER(DATA!AP822),DATA!AP822,"n/a")</f>
        <v>4.1256188098334103</v>
      </c>
      <c r="L1314" s="77">
        <f>+IF(ISNUMBER(DATA!AQ822),DATA!AQ822,"n/a")</f>
        <v>8.2534441294465202E-2</v>
      </c>
    </row>
    <row r="1315" spans="1:12" x14ac:dyDescent="0.2">
      <c r="A1315" s="75" t="s">
        <v>19</v>
      </c>
      <c r="B1315" s="66" t="s">
        <v>28</v>
      </c>
      <c r="C1315" s="66" t="s">
        <v>10</v>
      </c>
      <c r="D1315" s="66" t="s">
        <v>304</v>
      </c>
      <c r="E1315" s="87">
        <f>+IF(ISNUMBER(DATA!L823),DATA!L823,"n/a")</f>
        <v>3.4141060467511002</v>
      </c>
      <c r="F1315" s="77">
        <f>+IF(ISNUMBER(DATA!M823),DATA!M823,"n/a")</f>
        <v>-0.188775209387261</v>
      </c>
      <c r="G1315" s="87">
        <f>+IF(ISNUMBER(DATA!V823),DATA!V823,"n/a")</f>
        <v>3.5064648271728398</v>
      </c>
      <c r="H1315" s="77">
        <f>+IF(ISNUMBER(DATA!W823),DATA!W823,"n/a")</f>
        <v>-0.17296565503712999</v>
      </c>
      <c r="I1315" s="87">
        <f>+IF(ISNUMBER(DATA!AF823),DATA!AF823,"n/a")</f>
        <v>3.7582599430970198</v>
      </c>
      <c r="J1315" s="77">
        <f>+IF(ISNUMBER(DATA!AG823),DATA!AG823,"n/a")</f>
        <v>-0.152687027689175</v>
      </c>
      <c r="K1315" s="87">
        <f>+IF(ISNUMBER(DATA!AP823),DATA!AP823,"n/a")</f>
        <v>3.96823578196812</v>
      </c>
      <c r="L1315" s="77">
        <f>+IF(ISNUMBER(DATA!AQ823),DATA!AQ823,"n/a")</f>
        <v>-9.9902211994734702E-2</v>
      </c>
    </row>
    <row r="1316" spans="1:12" x14ac:dyDescent="0.2">
      <c r="A1316" s="75" t="s">
        <v>19</v>
      </c>
      <c r="B1316" s="66" t="s">
        <v>28</v>
      </c>
      <c r="C1316" s="66" t="s">
        <v>10</v>
      </c>
      <c r="D1316" s="66" t="s">
        <v>305</v>
      </c>
      <c r="E1316" s="87">
        <f>+IF(ISNUMBER(DATA!L824),DATA!L824,"n/a")</f>
        <v>4.3133191951727996</v>
      </c>
      <c r="F1316" s="77">
        <f>+IF(ISNUMBER(DATA!M824),DATA!M824,"n/a")</f>
        <v>0.33078208072857701</v>
      </c>
      <c r="G1316" s="87">
        <f>+IF(ISNUMBER(DATA!V824),DATA!V824,"n/a")</f>
        <v>4.2608029700851304</v>
      </c>
      <c r="H1316" s="77">
        <f>+IF(ISNUMBER(DATA!W824),DATA!W824,"n/a")</f>
        <v>0.37549500279661402</v>
      </c>
      <c r="I1316" s="87">
        <f>+IF(ISNUMBER(DATA!AF824),DATA!AF824,"n/a")</f>
        <v>4.1178876793966097</v>
      </c>
      <c r="J1316" s="77">
        <f>+IF(ISNUMBER(DATA!AG824),DATA!AG824,"n/a")</f>
        <v>0.38596563963543901</v>
      </c>
      <c r="K1316" s="87">
        <f>+IF(ISNUMBER(DATA!AP824),DATA!AP824,"n/a")</f>
        <v>3.6386236937870402</v>
      </c>
      <c r="L1316" s="77">
        <f>+IF(ISNUMBER(DATA!AQ824),DATA!AQ824,"n/a")</f>
        <v>0.19187970295148801</v>
      </c>
    </row>
    <row r="1317" spans="1:12" x14ac:dyDescent="0.2">
      <c r="A1317" s="75" t="s">
        <v>19</v>
      </c>
      <c r="B1317" s="66" t="s">
        <v>28</v>
      </c>
      <c r="C1317" s="66" t="s">
        <v>10</v>
      </c>
      <c r="D1317" s="66" t="s">
        <v>306</v>
      </c>
      <c r="E1317" s="87">
        <f>+IF(ISNUMBER(DATA!L825),DATA!L825,"n/a")</f>
        <v>6.3014534489801299</v>
      </c>
      <c r="F1317" s="77">
        <f>+IF(ISNUMBER(DATA!M825),DATA!M825,"n/a")</f>
        <v>-0.14197367842849501</v>
      </c>
      <c r="G1317" s="87">
        <f>+IF(ISNUMBER(DATA!V825),DATA!V825,"n/a")</f>
        <v>6.24658532480702</v>
      </c>
      <c r="H1317" s="77">
        <f>+IF(ISNUMBER(DATA!W825),DATA!W825,"n/a")</f>
        <v>-0.14734915679236499</v>
      </c>
      <c r="I1317" s="87">
        <f>+IF(ISNUMBER(DATA!AF825),DATA!AF825,"n/a")</f>
        <v>6.5441829730983798</v>
      </c>
      <c r="J1317" s="77">
        <f>+IF(ISNUMBER(DATA!AG825),DATA!AG825,"n/a")</f>
        <v>-0.12568983015608201</v>
      </c>
      <c r="K1317" s="87">
        <f>+IF(ISNUMBER(DATA!AP825),DATA!AP825,"n/a")</f>
        <v>6.8368997534752802</v>
      </c>
      <c r="L1317" s="77">
        <f>+IF(ISNUMBER(DATA!AQ825),DATA!AQ825,"n/a")</f>
        <v>-9.7287548520997094E-2</v>
      </c>
    </row>
    <row r="1318" spans="1:12" x14ac:dyDescent="0.2">
      <c r="A1318" s="75" t="s">
        <v>19</v>
      </c>
      <c r="B1318" s="66" t="s">
        <v>28</v>
      </c>
      <c r="C1318" s="66" t="s">
        <v>10</v>
      </c>
      <c r="D1318" s="66" t="s">
        <v>307</v>
      </c>
      <c r="E1318" s="87">
        <f>+IF(ISNUMBER(DATA!L826),DATA!L826,"n/a")</f>
        <v>5.21976779263656</v>
      </c>
      <c r="F1318" s="77">
        <f>+IF(ISNUMBER(DATA!M826),DATA!M826,"n/a")</f>
        <v>5.4426083408184202E-2</v>
      </c>
      <c r="G1318" s="87">
        <f>+IF(ISNUMBER(DATA!V826),DATA!V826,"n/a")</f>
        <v>5.2164050118314602</v>
      </c>
      <c r="H1318" s="77">
        <f>+IF(ISNUMBER(DATA!W826),DATA!W826,"n/a")</f>
        <v>-7.4146395322986905E-2</v>
      </c>
      <c r="I1318" s="87">
        <f>+IF(ISNUMBER(DATA!AF826),DATA!AF826,"n/a")</f>
        <v>5.14005606621018</v>
      </c>
      <c r="J1318" s="77">
        <f>+IF(ISNUMBER(DATA!AG826),DATA!AG826,"n/a")</f>
        <v>-0.136615085427094</v>
      </c>
      <c r="K1318" s="87">
        <f>+IF(ISNUMBER(DATA!AP826),DATA!AP826,"n/a")</f>
        <v>5.07234380764816</v>
      </c>
      <c r="L1318" s="77">
        <f>+IF(ISNUMBER(DATA!AQ826),DATA!AQ826,"n/a")</f>
        <v>-0.179981412276077</v>
      </c>
    </row>
    <row r="1319" spans="1:12" x14ac:dyDescent="0.2">
      <c r="A1319" s="75" t="s">
        <v>19</v>
      </c>
      <c r="B1319" s="66" t="s">
        <v>28</v>
      </c>
      <c r="C1319" s="66" t="s">
        <v>10</v>
      </c>
      <c r="D1319" s="66" t="s">
        <v>308</v>
      </c>
      <c r="E1319" s="87">
        <f>+IF(ISNUMBER(DATA!L827),DATA!L827,"n/a")</f>
        <v>5.3781178542567396</v>
      </c>
      <c r="F1319" s="77">
        <f>+IF(ISNUMBER(DATA!M827),DATA!M827,"n/a")</f>
        <v>-9.5338113545719902E-2</v>
      </c>
      <c r="G1319" s="87">
        <f>+IF(ISNUMBER(DATA!V827),DATA!V827,"n/a")</f>
        <v>5.38917702063923</v>
      </c>
      <c r="H1319" s="77">
        <f>+IF(ISNUMBER(DATA!W827),DATA!W827,"n/a")</f>
        <v>-0.10479195659080601</v>
      </c>
      <c r="I1319" s="87">
        <f>+IF(ISNUMBER(DATA!AF827),DATA!AF827,"n/a")</f>
        <v>5.6524643355313202</v>
      </c>
      <c r="J1319" s="77">
        <f>+IF(ISNUMBER(DATA!AG827),DATA!AG827,"n/a")</f>
        <v>-8.1916652805819098E-2</v>
      </c>
      <c r="K1319" s="87">
        <f>+IF(ISNUMBER(DATA!AP827),DATA!AP827,"n/a")</f>
        <v>5.8517235709360396</v>
      </c>
      <c r="L1319" s="77">
        <f>+IF(ISNUMBER(DATA!AQ827),DATA!AQ827,"n/a")</f>
        <v>-7.7663776920565294E-2</v>
      </c>
    </row>
    <row r="1320" spans="1:12" x14ac:dyDescent="0.2">
      <c r="A1320" s="75" t="s">
        <v>19</v>
      </c>
      <c r="B1320" s="66" t="s">
        <v>28</v>
      </c>
      <c r="C1320" s="66" t="s">
        <v>10</v>
      </c>
      <c r="D1320" s="66" t="s">
        <v>309</v>
      </c>
      <c r="E1320" s="87">
        <f>+IF(ISNUMBER(DATA!L828),DATA!L828,"n/a")</f>
        <v>5.5681241568010398</v>
      </c>
      <c r="F1320" s="77">
        <f>+IF(ISNUMBER(DATA!M828),DATA!M828,"n/a")</f>
        <v>-0.13714930128575101</v>
      </c>
      <c r="G1320" s="87">
        <f>+IF(ISNUMBER(DATA!V828),DATA!V828,"n/a")</f>
        <v>5.4692090285336104</v>
      </c>
      <c r="H1320" s="77">
        <f>+IF(ISNUMBER(DATA!W828),DATA!W828,"n/a")</f>
        <v>-0.15184953792897901</v>
      </c>
      <c r="I1320" s="87">
        <f>+IF(ISNUMBER(DATA!AF828),DATA!AF828,"n/a")</f>
        <v>5.8172796246333203</v>
      </c>
      <c r="J1320" s="77">
        <f>+IF(ISNUMBER(DATA!AG828),DATA!AG828,"n/a")</f>
        <v>-0.109852135950507</v>
      </c>
      <c r="K1320" s="87">
        <f>+IF(ISNUMBER(DATA!AP828),DATA!AP828,"n/a")</f>
        <v>6.1699851846560501</v>
      </c>
      <c r="L1320" s="77">
        <f>+IF(ISNUMBER(DATA!AQ828),DATA!AQ828,"n/a")</f>
        <v>-9.9889731544012303E-2</v>
      </c>
    </row>
    <row r="1321" spans="1:12" x14ac:dyDescent="0.2">
      <c r="A1321" s="75" t="s">
        <v>19</v>
      </c>
      <c r="B1321" s="66" t="s">
        <v>28</v>
      </c>
      <c r="C1321" s="66" t="s">
        <v>10</v>
      </c>
      <c r="D1321" s="66" t="s">
        <v>310</v>
      </c>
      <c r="E1321" s="87">
        <f>+IF(ISNUMBER(DATA!L829),DATA!L829,"n/a")</f>
        <v>5.9298216244838704</v>
      </c>
      <c r="F1321" s="77">
        <f>+IF(ISNUMBER(DATA!M829),DATA!M829,"n/a")</f>
        <v>-3.5931291694544898E-2</v>
      </c>
      <c r="G1321" s="87">
        <f>+IF(ISNUMBER(DATA!V829),DATA!V829,"n/a")</f>
        <v>5.7800674804014198</v>
      </c>
      <c r="H1321" s="77">
        <f>+IF(ISNUMBER(DATA!W829),DATA!W829,"n/a")</f>
        <v>-6.3979842128077793E-2</v>
      </c>
      <c r="I1321" s="87">
        <f>+IF(ISNUMBER(DATA!AF829),DATA!AF829,"n/a")</f>
        <v>6.0350040315471398</v>
      </c>
      <c r="J1321" s="77">
        <f>+IF(ISNUMBER(DATA!AG829),DATA!AG829,"n/a")</f>
        <v>-3.1382606991862697E-2</v>
      </c>
      <c r="K1321" s="87">
        <f>+IF(ISNUMBER(DATA!AP829),DATA!AP829,"n/a")</f>
        <v>6.2139375384466398</v>
      </c>
      <c r="L1321" s="77">
        <f>+IF(ISNUMBER(DATA!AQ829),DATA!AQ829,"n/a")</f>
        <v>-4.8244634651277901E-2</v>
      </c>
    </row>
    <row r="1322" spans="1:12" x14ac:dyDescent="0.2">
      <c r="A1322" s="75" t="s">
        <v>19</v>
      </c>
      <c r="B1322" s="66" t="s">
        <v>28</v>
      </c>
      <c r="C1322" s="66" t="s">
        <v>10</v>
      </c>
      <c r="D1322" s="66" t="s">
        <v>311</v>
      </c>
      <c r="E1322" s="87">
        <f>+IF(ISNUMBER(DATA!L830),DATA!L830,"n/a")</f>
        <v>6.1014217847682204</v>
      </c>
      <c r="F1322" s="77">
        <f>+IF(ISNUMBER(DATA!M830),DATA!M830,"n/a")</f>
        <v>-6.1352819026152097E-2</v>
      </c>
      <c r="G1322" s="87">
        <f>+IF(ISNUMBER(DATA!V830),DATA!V830,"n/a")</f>
        <v>6.0577814232201899</v>
      </c>
      <c r="H1322" s="77">
        <f>+IF(ISNUMBER(DATA!W830),DATA!W830,"n/a")</f>
        <v>-1.5543486509676799E-2</v>
      </c>
      <c r="I1322" s="87">
        <f>+IF(ISNUMBER(DATA!AF830),DATA!AF830,"n/a")</f>
        <v>6.1421439413330301</v>
      </c>
      <c r="J1322" s="77">
        <f>+IF(ISNUMBER(DATA!AG830),DATA!AG830,"n/a")</f>
        <v>6.0439194935924798E-2</v>
      </c>
      <c r="K1322" s="87">
        <f>+IF(ISNUMBER(DATA!AP830),DATA!AP830,"n/a")</f>
        <v>6.2354585544471401</v>
      </c>
      <c r="L1322" s="77">
        <f>+IF(ISNUMBER(DATA!AQ830),DATA!AQ830,"n/a")</f>
        <v>0.12871250154005001</v>
      </c>
    </row>
    <row r="1323" spans="1:12" x14ac:dyDescent="0.2">
      <c r="A1323" s="75" t="s">
        <v>19</v>
      </c>
      <c r="B1323" s="66" t="s">
        <v>28</v>
      </c>
      <c r="C1323" s="66" t="s">
        <v>10</v>
      </c>
      <c r="D1323" s="66" t="s">
        <v>312</v>
      </c>
      <c r="E1323" s="87">
        <f>+IF(ISNUMBER(DATA!L831),DATA!L831,"n/a")</f>
        <v>5.6604127325241702</v>
      </c>
      <c r="F1323" s="77">
        <f>+IF(ISNUMBER(DATA!M831),DATA!M831,"n/a")</f>
        <v>7.1546486199613596E-2</v>
      </c>
      <c r="G1323" s="87">
        <f>+IF(ISNUMBER(DATA!V831),DATA!V831,"n/a")</f>
        <v>5.8629491444129203</v>
      </c>
      <c r="H1323" s="77">
        <f>+IF(ISNUMBER(DATA!W831),DATA!W831,"n/a")</f>
        <v>0.105541322106473</v>
      </c>
      <c r="I1323" s="87">
        <f>+IF(ISNUMBER(DATA!AF831),DATA!AF831,"n/a")</f>
        <v>5.6926906286302197</v>
      </c>
      <c r="J1323" s="77">
        <f>+IF(ISNUMBER(DATA!AG831),DATA!AG831,"n/a")</f>
        <v>5.6708952668466497E-2</v>
      </c>
      <c r="K1323" s="87">
        <f>+IF(ISNUMBER(DATA!AP831),DATA!AP831,"n/a")</f>
        <v>5.6514958637024204</v>
      </c>
      <c r="L1323" s="77">
        <f>+IF(ISNUMBER(DATA!AQ831),DATA!AQ831,"n/a")</f>
        <v>-1.43193853009181E-2</v>
      </c>
    </row>
    <row r="1324" spans="1:12" x14ac:dyDescent="0.2">
      <c r="A1324" s="75" t="s">
        <v>19</v>
      </c>
      <c r="B1324" s="66" t="s">
        <v>28</v>
      </c>
      <c r="C1324" s="66" t="s">
        <v>10</v>
      </c>
      <c r="D1324" s="66" t="s">
        <v>313</v>
      </c>
      <c r="E1324" s="87">
        <f>+IF(ISNUMBER(DATA!L832),DATA!L832,"n/a")</f>
        <v>5.7071371621477498</v>
      </c>
      <c r="F1324" s="77">
        <f>+IF(ISNUMBER(DATA!M832),DATA!M832,"n/a")</f>
        <v>-3.05767813809063E-2</v>
      </c>
      <c r="G1324" s="87">
        <f>+IF(ISNUMBER(DATA!V832),DATA!V832,"n/a")</f>
        <v>5.7486449422352601</v>
      </c>
      <c r="H1324" s="77">
        <f>+IF(ISNUMBER(DATA!W832),DATA!W832,"n/a")</f>
        <v>-1.04691334658849E-2</v>
      </c>
      <c r="I1324" s="87">
        <f>+IF(ISNUMBER(DATA!AF832),DATA!AF832,"n/a")</f>
        <v>5.6614150016860298</v>
      </c>
      <c r="J1324" s="77">
        <f>+IF(ISNUMBER(DATA!AG832),DATA!AG832,"n/a")</f>
        <v>-8.1424890137490793E-3</v>
      </c>
      <c r="K1324" s="87">
        <f>+IF(ISNUMBER(DATA!AP832),DATA!AP832,"n/a")</f>
        <v>5.6482846573907004</v>
      </c>
      <c r="L1324" s="77">
        <f>+IF(ISNUMBER(DATA!AQ832),DATA!AQ832,"n/a")</f>
        <v>2.0855765847347298E-2</v>
      </c>
    </row>
    <row r="1325" spans="1:12" x14ac:dyDescent="0.2">
      <c r="A1325" s="75" t="s">
        <v>19</v>
      </c>
      <c r="B1325" s="66" t="s">
        <v>28</v>
      </c>
      <c r="C1325" s="66" t="s">
        <v>10</v>
      </c>
      <c r="D1325" s="66" t="s">
        <v>314</v>
      </c>
      <c r="E1325" s="87">
        <f>+IF(ISNUMBER(DATA!L833),DATA!L833,"n/a")</f>
        <v>7.2829801606164501</v>
      </c>
      <c r="F1325" s="77">
        <f>+IF(ISNUMBER(DATA!M833),DATA!M833,"n/a")</f>
        <v>-1.7562673205007099E-2</v>
      </c>
      <c r="G1325" s="87">
        <f>+IF(ISNUMBER(DATA!V833),DATA!V833,"n/a")</f>
        <v>7.5249315717910203</v>
      </c>
      <c r="H1325" s="77">
        <f>+IF(ISNUMBER(DATA!W833),DATA!W833,"n/a")</f>
        <v>0.12256974960621</v>
      </c>
      <c r="I1325" s="87">
        <f>+IF(ISNUMBER(DATA!AF833),DATA!AF833,"n/a")</f>
        <v>7.4977985877571296</v>
      </c>
      <c r="J1325" s="77">
        <f>+IF(ISNUMBER(DATA!AG833),DATA!AG833,"n/a")</f>
        <v>0.23095939264805501</v>
      </c>
      <c r="K1325" s="87">
        <f>+IF(ISNUMBER(DATA!AP833),DATA!AP833,"n/a")</f>
        <v>7.41312358621445</v>
      </c>
      <c r="L1325" s="77">
        <f>+IF(ISNUMBER(DATA!AQ833),DATA!AQ833,"n/a")</f>
        <v>0.27812069360869701</v>
      </c>
    </row>
    <row r="1326" spans="1:12" x14ac:dyDescent="0.2">
      <c r="A1326" s="75" t="s">
        <v>19</v>
      </c>
      <c r="B1326" s="66" t="s">
        <v>28</v>
      </c>
      <c r="C1326" s="66" t="s">
        <v>10</v>
      </c>
      <c r="D1326" s="66" t="s">
        <v>315</v>
      </c>
      <c r="E1326" s="87">
        <f>+IF(ISNUMBER(DATA!L834),DATA!L834,"n/a")</f>
        <v>5.8227462322776304</v>
      </c>
      <c r="F1326" s="77">
        <f>+IF(ISNUMBER(DATA!M834),DATA!M834,"n/a")</f>
        <v>9.0871078817032994E-3</v>
      </c>
      <c r="G1326" s="87">
        <f>+IF(ISNUMBER(DATA!V834),DATA!V834,"n/a")</f>
        <v>5.7901104085746304</v>
      </c>
      <c r="H1326" s="77">
        <f>+IF(ISNUMBER(DATA!W834),DATA!W834,"n/a")</f>
        <v>-9.0367546523887399E-2</v>
      </c>
      <c r="I1326" s="87">
        <f>+IF(ISNUMBER(DATA!AF834),DATA!AF834,"n/a")</f>
        <v>5.7454469375478201</v>
      </c>
      <c r="J1326" s="77">
        <f>+IF(ISNUMBER(DATA!AG834),DATA!AG834,"n/a")</f>
        <v>-0.126286232639019</v>
      </c>
      <c r="K1326" s="87">
        <f>+IF(ISNUMBER(DATA!AP834),DATA!AP834,"n/a")</f>
        <v>5.75081823359106</v>
      </c>
      <c r="L1326" s="77">
        <f>+IF(ISNUMBER(DATA!AQ834),DATA!AQ834,"n/a")</f>
        <v>-0.15412832372183</v>
      </c>
    </row>
    <row r="1327" spans="1:12" x14ac:dyDescent="0.2">
      <c r="A1327" s="75" t="s">
        <v>19</v>
      </c>
      <c r="B1327" s="66" t="s">
        <v>28</v>
      </c>
      <c r="C1327" s="66" t="s">
        <v>10</v>
      </c>
      <c r="D1327" s="66" t="s">
        <v>316</v>
      </c>
      <c r="E1327" s="87">
        <f>+IF(ISNUMBER(DATA!L835),DATA!L835,"n/a")</f>
        <v>5.7697128856631901</v>
      </c>
      <c r="F1327" s="77">
        <f>+IF(ISNUMBER(DATA!M835),DATA!M835,"n/a")</f>
        <v>-6.5796599886265003E-2</v>
      </c>
      <c r="G1327" s="87">
        <f>+IF(ISNUMBER(DATA!V835),DATA!V835,"n/a")</f>
        <v>5.8184296242644802</v>
      </c>
      <c r="H1327" s="77">
        <f>+IF(ISNUMBER(DATA!W835),DATA!W835,"n/a")</f>
        <v>-6.3675256631222601E-2</v>
      </c>
      <c r="I1327" s="87">
        <f>+IF(ISNUMBER(DATA!AF835),DATA!AF835,"n/a")</f>
        <v>6.0832476446366996</v>
      </c>
      <c r="J1327" s="77">
        <f>+IF(ISNUMBER(DATA!AG835),DATA!AG835,"n/a")</f>
        <v>-7.5698609212934198E-2</v>
      </c>
      <c r="K1327" s="87">
        <f>+IF(ISNUMBER(DATA!AP835),DATA!AP835,"n/a")</f>
        <v>6.2397360060099203</v>
      </c>
      <c r="L1327" s="77">
        <f>+IF(ISNUMBER(DATA!AQ835),DATA!AQ835,"n/a")</f>
        <v>-0.122479130866019</v>
      </c>
    </row>
    <row r="1328" spans="1:12" x14ac:dyDescent="0.2">
      <c r="A1328" s="75" t="s">
        <v>19</v>
      </c>
      <c r="B1328" s="66" t="s">
        <v>28</v>
      </c>
      <c r="C1328" s="66" t="s">
        <v>10</v>
      </c>
      <c r="D1328" s="66" t="s">
        <v>317</v>
      </c>
      <c r="E1328" s="87">
        <f>+IF(ISNUMBER(DATA!L836),DATA!L836,"n/a")</f>
        <v>6.1509663911925498</v>
      </c>
      <c r="F1328" s="77">
        <f>+IF(ISNUMBER(DATA!M836),DATA!M836,"n/a")</f>
        <v>3.5976741897821799E-3</v>
      </c>
      <c r="G1328" s="87">
        <f>+IF(ISNUMBER(DATA!V836),DATA!V836,"n/a")</f>
        <v>5.84377763541739</v>
      </c>
      <c r="H1328" s="77">
        <f>+IF(ISNUMBER(DATA!W836),DATA!W836,"n/a")</f>
        <v>-5.7307623896246898E-2</v>
      </c>
      <c r="I1328" s="87">
        <f>+IF(ISNUMBER(DATA!AF836),DATA!AF836,"n/a")</f>
        <v>5.8890343076274601</v>
      </c>
      <c r="J1328" s="77">
        <f>+IF(ISNUMBER(DATA!AG836),DATA!AG836,"n/a")</f>
        <v>-6.3502750660693497E-2</v>
      </c>
      <c r="K1328" s="87">
        <f>+IF(ISNUMBER(DATA!AP836),DATA!AP836,"n/a")</f>
        <v>5.9670114983740996</v>
      </c>
      <c r="L1328" s="77">
        <f>+IF(ISNUMBER(DATA!AQ836),DATA!AQ836,"n/a")</f>
        <v>-3.9049356912771303E-2</v>
      </c>
    </row>
    <row r="1329" spans="1:12" x14ac:dyDescent="0.2">
      <c r="A1329" s="75" t="s">
        <v>19</v>
      </c>
      <c r="B1329" s="66" t="s">
        <v>28</v>
      </c>
      <c r="C1329" s="66" t="s">
        <v>10</v>
      </c>
      <c r="D1329" s="66" t="s">
        <v>318</v>
      </c>
      <c r="E1329" s="87">
        <f>+IF(ISNUMBER(DATA!L837),DATA!L837,"n/a")</f>
        <v>6.6939328718723097</v>
      </c>
      <c r="F1329" s="77">
        <f>+IF(ISNUMBER(DATA!M837),DATA!M837,"n/a")</f>
        <v>-3.6990261093950802E-2</v>
      </c>
      <c r="G1329" s="87">
        <f>+IF(ISNUMBER(DATA!V837),DATA!V837,"n/a")</f>
        <v>6.7621307152351102</v>
      </c>
      <c r="H1329" s="77">
        <f>+IF(ISNUMBER(DATA!W837),DATA!W837,"n/a")</f>
        <v>-5.3505893971482803E-2</v>
      </c>
      <c r="I1329" s="87">
        <f>+IF(ISNUMBER(DATA!AF837),DATA!AF837,"n/a")</f>
        <v>6.8645243586530196</v>
      </c>
      <c r="J1329" s="77">
        <f>+IF(ISNUMBER(DATA!AG837),DATA!AG837,"n/a")</f>
        <v>-6.0885589146118801E-2</v>
      </c>
      <c r="K1329" s="87">
        <f>+IF(ISNUMBER(DATA!AP837),DATA!AP837,"n/a")</f>
        <v>7.0328445451111099</v>
      </c>
      <c r="L1329" s="77">
        <f>+IF(ISNUMBER(DATA!AQ837),DATA!AQ837,"n/a")</f>
        <v>-7.5984466406434206E-2</v>
      </c>
    </row>
    <row r="1330" spans="1:12" x14ac:dyDescent="0.2">
      <c r="A1330" s="75" t="s">
        <v>19</v>
      </c>
      <c r="B1330" s="66" t="s">
        <v>28</v>
      </c>
      <c r="C1330" s="66" t="s">
        <v>10</v>
      </c>
      <c r="D1330" s="66" t="s">
        <v>344</v>
      </c>
      <c r="E1330" s="87">
        <f>+IF(ISNUMBER(DATA!L838),DATA!L838,"n/a")</f>
        <v>3.3640291955457999</v>
      </c>
      <c r="F1330" s="77">
        <f>+IF(ISNUMBER(DATA!M838),DATA!M838,"n/a")</f>
        <v>-6.8175862744586105E-2</v>
      </c>
      <c r="G1330" s="87">
        <f>+IF(ISNUMBER(DATA!V838),DATA!V838,"n/a")</f>
        <v>3.6097989757283599</v>
      </c>
      <c r="H1330" s="77">
        <f>+IF(ISNUMBER(DATA!W838),DATA!W838,"n/a")</f>
        <v>3.71710670451856E-2</v>
      </c>
      <c r="I1330" s="87">
        <f>+IF(ISNUMBER(DATA!AF838),DATA!AF838,"n/a")</f>
        <v>3.64657566752479</v>
      </c>
      <c r="J1330" s="77">
        <f>+IF(ISNUMBER(DATA!AG838),DATA!AG838,"n/a")</f>
        <v>0.139297865510604</v>
      </c>
      <c r="K1330" s="87">
        <f>+IF(ISNUMBER(DATA!AP838),DATA!AP838,"n/a")</f>
        <v>3.6821506260038501</v>
      </c>
      <c r="L1330" s="77">
        <f>+IF(ISNUMBER(DATA!AQ838),DATA!AQ838,"n/a")</f>
        <v>0.16584092449319099</v>
      </c>
    </row>
    <row r="1331" spans="1:12" x14ac:dyDescent="0.2">
      <c r="A1331" s="75" t="s">
        <v>19</v>
      </c>
      <c r="B1331" s="66" t="s">
        <v>28</v>
      </c>
      <c r="C1331" s="66" t="s">
        <v>10</v>
      </c>
      <c r="D1331" s="66" t="s">
        <v>345</v>
      </c>
      <c r="E1331" s="87">
        <f>+IF(ISNUMBER(DATA!L839),DATA!L839,"n/a")</f>
        <v>1.39694846526822</v>
      </c>
      <c r="F1331" s="77">
        <f>+IF(ISNUMBER(DATA!M839),DATA!M839,"n/a")</f>
        <v>0.24901140214981399</v>
      </c>
      <c r="G1331" s="87">
        <f>+IF(ISNUMBER(DATA!V839),DATA!V839,"n/a")</f>
        <v>1.3741389141553799</v>
      </c>
      <c r="H1331" s="77">
        <f>+IF(ISNUMBER(DATA!W839),DATA!W839,"n/a")</f>
        <v>0.35859318463027401</v>
      </c>
      <c r="I1331" s="87">
        <f>+IF(ISNUMBER(DATA!AF839),DATA!AF839,"n/a")</f>
        <v>1.33224124642631</v>
      </c>
      <c r="J1331" s="77">
        <f>+IF(ISNUMBER(DATA!AG839),DATA!AG839,"n/a")</f>
        <v>0.37635954794176701</v>
      </c>
      <c r="K1331" s="87">
        <f>+IF(ISNUMBER(DATA!AP839),DATA!AP839,"n/a")</f>
        <v>1.1629099441375299</v>
      </c>
      <c r="L1331" s="77">
        <f>+IF(ISNUMBER(DATA!AQ839),DATA!AQ839,"n/a")</f>
        <v>0.22423170298901299</v>
      </c>
    </row>
    <row r="1332" spans="1:12" x14ac:dyDescent="0.2">
      <c r="A1332" s="75"/>
      <c r="E1332" s="87"/>
      <c r="F1332" s="77"/>
      <c r="G1332" s="87"/>
      <c r="H1332" s="77"/>
      <c r="I1332" s="87"/>
      <c r="J1332" s="77"/>
      <c r="K1332" s="87"/>
      <c r="L1332" s="77"/>
    </row>
    <row r="1333" spans="1:12" x14ac:dyDescent="0.2">
      <c r="A1333" s="75" t="s">
        <v>19</v>
      </c>
      <c r="B1333" s="66" t="s">
        <v>28</v>
      </c>
      <c r="C1333" s="66" t="s">
        <v>26</v>
      </c>
      <c r="D1333" s="66" t="s">
        <v>271</v>
      </c>
      <c r="E1333" s="87">
        <f>+IF(ISNUMBER(DATA!N790),DATA!N790,"n/a")</f>
        <v>2.6894030951437502</v>
      </c>
      <c r="F1333" s="77">
        <f>+IF(ISNUMBER(DATA!O790),DATA!O790,"n/a")</f>
        <v>6.8044277899319702E-2</v>
      </c>
      <c r="G1333" s="87">
        <f>+IF(ISNUMBER(DATA!X790),DATA!X790,"n/a")</f>
        <v>2.6805601624518798</v>
      </c>
      <c r="H1333" s="77">
        <f>+IF(ISNUMBER(DATA!Y790),DATA!Y790,"n/a")</f>
        <v>-4.3611809577744201E-2</v>
      </c>
      <c r="I1333" s="87">
        <f>+IF(ISNUMBER(DATA!AH790),DATA!AH790,"n/a")</f>
        <v>2.6685190864885802</v>
      </c>
      <c r="J1333" s="77">
        <f>+IF(ISNUMBER(DATA!AI790),DATA!AI790,"n/a")</f>
        <v>-5.0645397418420501E-2</v>
      </c>
      <c r="K1333" s="87">
        <f>+IF(ISNUMBER(DATA!AR790),DATA!AR790,"n/a")</f>
        <v>2.7565163387131002</v>
      </c>
      <c r="L1333" s="77">
        <f>+IF(ISNUMBER(DATA!AS790),DATA!AS790,"n/a")</f>
        <v>-5.2756033075382798E-2</v>
      </c>
    </row>
    <row r="1334" spans="1:12" x14ac:dyDescent="0.2">
      <c r="A1334" s="75" t="s">
        <v>19</v>
      </c>
      <c r="B1334" s="66" t="s">
        <v>28</v>
      </c>
      <c r="C1334" s="66" t="s">
        <v>26</v>
      </c>
      <c r="D1334" s="66" t="s">
        <v>272</v>
      </c>
      <c r="E1334" s="87">
        <f>+IF(ISNUMBER(DATA!N791),DATA!N791,"n/a")</f>
        <v>2.7197945171282498</v>
      </c>
      <c r="F1334" s="77">
        <f>+IF(ISNUMBER(DATA!O791),DATA!O791,"n/a")</f>
        <v>1.6785093692737101E-2</v>
      </c>
      <c r="G1334" s="87">
        <f>+IF(ISNUMBER(DATA!X791),DATA!X791,"n/a")</f>
        <v>2.7352159506005198</v>
      </c>
      <c r="H1334" s="77">
        <f>+IF(ISNUMBER(DATA!Y791),DATA!Y791,"n/a")</f>
        <v>1.2688439295088901E-2</v>
      </c>
      <c r="I1334" s="87">
        <f>+IF(ISNUMBER(DATA!AH791),DATA!AH791,"n/a")</f>
        <v>2.7773896619335399</v>
      </c>
      <c r="J1334" s="77">
        <f>+IF(ISNUMBER(DATA!AI791),DATA!AI791,"n/a")</f>
        <v>-2.68518690935379E-2</v>
      </c>
      <c r="K1334" s="87">
        <f>+IF(ISNUMBER(DATA!AR791),DATA!AR791,"n/a")</f>
        <v>2.8154513860532799</v>
      </c>
      <c r="L1334" s="77">
        <f>+IF(ISNUMBER(DATA!AS791),DATA!AS791,"n/a")</f>
        <v>-7.8019096025767801E-2</v>
      </c>
    </row>
    <row r="1335" spans="1:12" x14ac:dyDescent="0.2">
      <c r="A1335" s="75" t="s">
        <v>19</v>
      </c>
      <c r="B1335" s="66" t="s">
        <v>28</v>
      </c>
      <c r="C1335" s="66" t="s">
        <v>26</v>
      </c>
      <c r="D1335" s="66" t="s">
        <v>273</v>
      </c>
      <c r="E1335" s="87">
        <f>+IF(ISNUMBER(DATA!N792),DATA!N792,"n/a")</f>
        <v>3.3172675482290401</v>
      </c>
      <c r="F1335" s="77">
        <f>+IF(ISNUMBER(DATA!O792),DATA!O792,"n/a")</f>
        <v>4.1964971888092097E-2</v>
      </c>
      <c r="G1335" s="87">
        <f>+IF(ISNUMBER(DATA!X792),DATA!X792,"n/a")</f>
        <v>3.25937585426245</v>
      </c>
      <c r="H1335" s="77">
        <f>+IF(ISNUMBER(DATA!Y792),DATA!Y792,"n/a")</f>
        <v>2.65235288477212E-2</v>
      </c>
      <c r="I1335" s="87">
        <f>+IF(ISNUMBER(DATA!AH792),DATA!AH792,"n/a")</f>
        <v>3.2462310301201498</v>
      </c>
      <c r="J1335" s="77">
        <f>+IF(ISNUMBER(DATA!AI792),DATA!AI792,"n/a")</f>
        <v>2.59073739047255E-2</v>
      </c>
      <c r="K1335" s="87">
        <f>+IF(ISNUMBER(DATA!AR792),DATA!AR792,"n/a")</f>
        <v>3.2694864512893602</v>
      </c>
      <c r="L1335" s="77">
        <f>+IF(ISNUMBER(DATA!AS792),DATA!AS792,"n/a")</f>
        <v>3.9540678661292399E-2</v>
      </c>
    </row>
    <row r="1336" spans="1:12" x14ac:dyDescent="0.2">
      <c r="A1336" s="75" t="s">
        <v>19</v>
      </c>
      <c r="B1336" s="66" t="s">
        <v>28</v>
      </c>
      <c r="C1336" s="66" t="s">
        <v>26</v>
      </c>
      <c r="D1336" s="66" t="s">
        <v>274</v>
      </c>
      <c r="E1336" s="87">
        <f>+IF(ISNUMBER(DATA!N793),DATA!N793,"n/a")</f>
        <v>3.26067063280601</v>
      </c>
      <c r="F1336" s="77">
        <f>+IF(ISNUMBER(DATA!O793),DATA!O793,"n/a")</f>
        <v>3.1308884870442102E-2</v>
      </c>
      <c r="G1336" s="87">
        <f>+IF(ISNUMBER(DATA!X793),DATA!X793,"n/a")</f>
        <v>3.3153423537746201</v>
      </c>
      <c r="H1336" s="77">
        <f>+IF(ISNUMBER(DATA!Y793),DATA!Y793,"n/a")</f>
        <v>3.4573827543084197E-2</v>
      </c>
      <c r="I1336" s="87">
        <f>+IF(ISNUMBER(DATA!AH793),DATA!AH793,"n/a")</f>
        <v>3.3430403807318299</v>
      </c>
      <c r="J1336" s="77">
        <f>+IF(ISNUMBER(DATA!AI793),DATA!AI793,"n/a")</f>
        <v>1.46121453049142E-2</v>
      </c>
      <c r="K1336" s="87">
        <f>+IF(ISNUMBER(DATA!AR793),DATA!AR793,"n/a")</f>
        <v>3.3693773285292901</v>
      </c>
      <c r="L1336" s="77">
        <f>+IF(ISNUMBER(DATA!AS793),DATA!AS793,"n/a")</f>
        <v>5.48296886832192E-3</v>
      </c>
    </row>
    <row r="1337" spans="1:12" x14ac:dyDescent="0.2">
      <c r="A1337" s="75" t="s">
        <v>19</v>
      </c>
      <c r="B1337" s="66" t="s">
        <v>28</v>
      </c>
      <c r="C1337" s="66" t="s">
        <v>26</v>
      </c>
      <c r="D1337" s="66" t="s">
        <v>275</v>
      </c>
      <c r="E1337" s="87">
        <f>+IF(ISNUMBER(DATA!N794),DATA!N794,"n/a")</f>
        <v>3.0373361470442002</v>
      </c>
      <c r="F1337" s="77">
        <f>+IF(ISNUMBER(DATA!O794),DATA!O794,"n/a")</f>
        <v>-2.1057294239660299E-2</v>
      </c>
      <c r="G1337" s="87">
        <f>+IF(ISNUMBER(DATA!X794),DATA!X794,"n/a")</f>
        <v>2.99328145727242</v>
      </c>
      <c r="H1337" s="77">
        <f>+IF(ISNUMBER(DATA!Y794),DATA!Y794,"n/a")</f>
        <v>-5.25991159207614E-2</v>
      </c>
      <c r="I1337" s="87">
        <f>+IF(ISNUMBER(DATA!AH794),DATA!AH794,"n/a")</f>
        <v>2.9870689824033598</v>
      </c>
      <c r="J1337" s="77">
        <f>+IF(ISNUMBER(DATA!AI794),DATA!AI794,"n/a")</f>
        <v>-4.0991342969201802E-2</v>
      </c>
      <c r="K1337" s="87">
        <f>+IF(ISNUMBER(DATA!AR794),DATA!AR794,"n/a")</f>
        <v>3.0081418062499301</v>
      </c>
      <c r="L1337" s="77">
        <f>+IF(ISNUMBER(DATA!AS794),DATA!AS794,"n/a")</f>
        <v>-2.9312904098084101E-2</v>
      </c>
    </row>
    <row r="1338" spans="1:12" x14ac:dyDescent="0.2">
      <c r="A1338" s="75" t="s">
        <v>19</v>
      </c>
      <c r="B1338" s="66" t="s">
        <v>28</v>
      </c>
      <c r="C1338" s="66" t="s">
        <v>26</v>
      </c>
      <c r="D1338" s="66" t="s">
        <v>276</v>
      </c>
      <c r="E1338" s="87">
        <f>+IF(ISNUMBER(DATA!N795),DATA!N795,"n/a")</f>
        <v>3.16689057313185</v>
      </c>
      <c r="F1338" s="77">
        <f>+IF(ISNUMBER(DATA!O795),DATA!O795,"n/a")</f>
        <v>-3.51832813214107E-2</v>
      </c>
      <c r="G1338" s="87">
        <f>+IF(ISNUMBER(DATA!X795),DATA!X795,"n/a")</f>
        <v>3.1261967816156102</v>
      </c>
      <c r="H1338" s="77">
        <f>+IF(ISNUMBER(DATA!Y795),DATA!Y795,"n/a")</f>
        <v>-3.0429193578116801E-2</v>
      </c>
      <c r="I1338" s="87">
        <f>+IF(ISNUMBER(DATA!AH795),DATA!AH795,"n/a")</f>
        <v>3.1457305825801001</v>
      </c>
      <c r="J1338" s="77">
        <f>+IF(ISNUMBER(DATA!AI795),DATA!AI795,"n/a")</f>
        <v>-8.9145309598978699E-3</v>
      </c>
      <c r="K1338" s="87">
        <f>+IF(ISNUMBER(DATA!AR795),DATA!AR795,"n/a")</f>
        <v>3.20098058939953</v>
      </c>
      <c r="L1338" s="77">
        <f>+IF(ISNUMBER(DATA!AS795),DATA!AS795,"n/a")</f>
        <v>4.9118213811342903E-2</v>
      </c>
    </row>
    <row r="1339" spans="1:12" x14ac:dyDescent="0.2">
      <c r="A1339" s="75" t="s">
        <v>19</v>
      </c>
      <c r="B1339" s="66" t="s">
        <v>28</v>
      </c>
      <c r="C1339" s="66" t="s">
        <v>26</v>
      </c>
      <c r="D1339" s="66" t="s">
        <v>277</v>
      </c>
      <c r="E1339" s="87">
        <f>+IF(ISNUMBER(DATA!N796),DATA!N796,"n/a")</f>
        <v>3.3493513309373601</v>
      </c>
      <c r="F1339" s="77">
        <f>+IF(ISNUMBER(DATA!O796),DATA!O796,"n/a")</f>
        <v>-1.7992096168109001E-3</v>
      </c>
      <c r="G1339" s="87">
        <f>+IF(ISNUMBER(DATA!X796),DATA!X796,"n/a")</f>
        <v>3.3997369384135601</v>
      </c>
      <c r="H1339" s="77">
        <f>+IF(ISNUMBER(DATA!Y796),DATA!Y796,"n/a")</f>
        <v>2.7928299432503001E-3</v>
      </c>
      <c r="I1339" s="87">
        <f>+IF(ISNUMBER(DATA!AH796),DATA!AH796,"n/a")</f>
        <v>3.2271644855216999</v>
      </c>
      <c r="J1339" s="77">
        <f>+IF(ISNUMBER(DATA!AI796),DATA!AI796,"n/a")</f>
        <v>-3.4741009298771199E-2</v>
      </c>
      <c r="K1339" s="87">
        <f>+IF(ISNUMBER(DATA!AR796),DATA!AR796,"n/a")</f>
        <v>3.2098767781772501</v>
      </c>
      <c r="L1339" s="77">
        <f>+IF(ISNUMBER(DATA!AS796),DATA!AS796,"n/a")</f>
        <v>-3.5590761650990198E-2</v>
      </c>
    </row>
    <row r="1340" spans="1:12" x14ac:dyDescent="0.2">
      <c r="A1340" s="75" t="s">
        <v>19</v>
      </c>
      <c r="B1340" s="66" t="s">
        <v>28</v>
      </c>
      <c r="C1340" s="66" t="s">
        <v>26</v>
      </c>
      <c r="D1340" s="66" t="s">
        <v>278</v>
      </c>
      <c r="E1340" s="87">
        <f>+IF(ISNUMBER(DATA!N797),DATA!N797,"n/a")</f>
        <v>2.5506126276135501</v>
      </c>
      <c r="F1340" s="77">
        <f>+IF(ISNUMBER(DATA!O797),DATA!O797,"n/a")</f>
        <v>-0.11725706816248201</v>
      </c>
      <c r="G1340" s="87">
        <f>+IF(ISNUMBER(DATA!X797),DATA!X797,"n/a")</f>
        <v>2.5207706305536699</v>
      </c>
      <c r="H1340" s="77">
        <f>+IF(ISNUMBER(DATA!Y797),DATA!Y797,"n/a")</f>
        <v>-0.11367309649820399</v>
      </c>
      <c r="I1340" s="87">
        <f>+IF(ISNUMBER(DATA!AH797),DATA!AH797,"n/a")</f>
        <v>2.5478433113434198</v>
      </c>
      <c r="J1340" s="77">
        <f>+IF(ISNUMBER(DATA!AI797),DATA!AI797,"n/a")</f>
        <v>-2.4155576328231201E-2</v>
      </c>
      <c r="K1340" s="87">
        <f>+IF(ISNUMBER(DATA!AR797),DATA!AR797,"n/a")</f>
        <v>2.6835666754991099</v>
      </c>
      <c r="L1340" s="77">
        <f>+IF(ISNUMBER(DATA!AS797),DATA!AS797,"n/a")</f>
        <v>4.3163341710624102E-2</v>
      </c>
    </row>
    <row r="1341" spans="1:12" x14ac:dyDescent="0.2">
      <c r="A1341" s="75" t="s">
        <v>19</v>
      </c>
      <c r="B1341" s="66" t="s">
        <v>28</v>
      </c>
      <c r="C1341" s="66" t="s">
        <v>26</v>
      </c>
      <c r="D1341" s="66" t="s">
        <v>279</v>
      </c>
      <c r="E1341" s="87">
        <f>+IF(ISNUMBER(DATA!N798),DATA!N798,"n/a")</f>
        <v>2.1965111156986001</v>
      </c>
      <c r="F1341" s="77">
        <f>+IF(ISNUMBER(DATA!O798),DATA!O798,"n/a")</f>
        <v>-5.4285487246384698E-2</v>
      </c>
      <c r="G1341" s="87">
        <f>+IF(ISNUMBER(DATA!X798),DATA!X798,"n/a")</f>
        <v>2.3065170906129899</v>
      </c>
      <c r="H1341" s="77">
        <f>+IF(ISNUMBER(DATA!Y798),DATA!Y798,"n/a")</f>
        <v>-7.3740892561455296E-3</v>
      </c>
      <c r="I1341" s="87">
        <f>+IF(ISNUMBER(DATA!AH798),DATA!AH798,"n/a")</f>
        <v>2.3032605358693701</v>
      </c>
      <c r="J1341" s="77">
        <f>+IF(ISNUMBER(DATA!AI798),DATA!AI798,"n/a")</f>
        <v>3.4112524734155499E-2</v>
      </c>
      <c r="K1341" s="87">
        <f>+IF(ISNUMBER(DATA!AR798),DATA!AR798,"n/a")</f>
        <v>2.28889879274162</v>
      </c>
      <c r="L1341" s="77">
        <f>+IF(ISNUMBER(DATA!AS798),DATA!AS798,"n/a")</f>
        <v>6.9974705444818805E-2</v>
      </c>
    </row>
    <row r="1342" spans="1:12" x14ac:dyDescent="0.2">
      <c r="A1342" s="75" t="s">
        <v>19</v>
      </c>
      <c r="B1342" s="66" t="s">
        <v>28</v>
      </c>
      <c r="C1342" s="66" t="s">
        <v>26</v>
      </c>
      <c r="D1342" s="66" t="s">
        <v>280</v>
      </c>
      <c r="E1342" s="87">
        <f>+IF(ISNUMBER(DATA!N799),DATA!N799,"n/a")</f>
        <v>3.1984575980797199</v>
      </c>
      <c r="F1342" s="77">
        <f>+IF(ISNUMBER(DATA!O799),DATA!O799,"n/a")</f>
        <v>1.6366758965036501E-2</v>
      </c>
      <c r="G1342" s="87">
        <f>+IF(ISNUMBER(DATA!X799),DATA!X799,"n/a")</f>
        <v>3.1638025920347199</v>
      </c>
      <c r="H1342" s="77">
        <f>+IF(ISNUMBER(DATA!Y799),DATA!Y799,"n/a")</f>
        <v>1.7034624168127299E-3</v>
      </c>
      <c r="I1342" s="87">
        <f>+IF(ISNUMBER(DATA!AH799),DATA!AH799,"n/a")</f>
        <v>3.1443501173616299</v>
      </c>
      <c r="J1342" s="77">
        <f>+IF(ISNUMBER(DATA!AI799),DATA!AI799,"n/a")</f>
        <v>-2.4907531463263999E-5</v>
      </c>
      <c r="K1342" s="87">
        <f>+IF(ISNUMBER(DATA!AR799),DATA!AR799,"n/a")</f>
        <v>3.1643537334211902</v>
      </c>
      <c r="L1342" s="77">
        <f>+IF(ISNUMBER(DATA!AS799),DATA!AS799,"n/a")</f>
        <v>1.2870500466943101E-2</v>
      </c>
    </row>
    <row r="1343" spans="1:12" x14ac:dyDescent="0.2">
      <c r="A1343" s="75" t="s">
        <v>19</v>
      </c>
      <c r="B1343" s="66" t="s">
        <v>28</v>
      </c>
      <c r="C1343" s="66" t="s">
        <v>26</v>
      </c>
      <c r="D1343" s="66" t="s">
        <v>281</v>
      </c>
      <c r="E1343" s="87">
        <f>+IF(ISNUMBER(DATA!N800),DATA!N800,"n/a")</f>
        <v>2.3277051159802502</v>
      </c>
      <c r="F1343" s="77">
        <f>+IF(ISNUMBER(DATA!O800),DATA!O800,"n/a")</f>
        <v>-2.61179295617304E-2</v>
      </c>
      <c r="G1343" s="87">
        <f>+IF(ISNUMBER(DATA!X800),DATA!X800,"n/a")</f>
        <v>2.4524137197035998</v>
      </c>
      <c r="H1343" s="77">
        <f>+IF(ISNUMBER(DATA!Y800),DATA!Y800,"n/a")</f>
        <v>6.8138698288861196E-2</v>
      </c>
      <c r="I1343" s="87">
        <f>+IF(ISNUMBER(DATA!AH800),DATA!AH800,"n/a")</f>
        <v>2.4806299989921801</v>
      </c>
      <c r="J1343" s="77">
        <f>+IF(ISNUMBER(DATA!AI800),DATA!AI800,"n/a")</f>
        <v>0.14102759564922199</v>
      </c>
      <c r="K1343" s="87">
        <f>+IF(ISNUMBER(DATA!AR800),DATA!AR800,"n/a")</f>
        <v>2.4805657513014898</v>
      </c>
      <c r="L1343" s="77">
        <f>+IF(ISNUMBER(DATA!AS800),DATA!AS800,"n/a")</f>
        <v>0.16524150037954999</v>
      </c>
    </row>
    <row r="1344" spans="1:12" x14ac:dyDescent="0.2">
      <c r="A1344" s="75" t="s">
        <v>19</v>
      </c>
      <c r="B1344" s="66" t="s">
        <v>28</v>
      </c>
      <c r="C1344" s="66" t="s">
        <v>26</v>
      </c>
      <c r="D1344" s="66" t="s">
        <v>282</v>
      </c>
      <c r="E1344" s="87">
        <f>+IF(ISNUMBER(DATA!N801),DATA!N801,"n/a")</f>
        <v>3.06271623124475</v>
      </c>
      <c r="F1344" s="77">
        <f>+IF(ISNUMBER(DATA!O801),DATA!O801,"n/a")</f>
        <v>1.0173049086674201E-2</v>
      </c>
      <c r="G1344" s="87">
        <f>+IF(ISNUMBER(DATA!X801),DATA!X801,"n/a")</f>
        <v>3.08018345947688</v>
      </c>
      <c r="H1344" s="77">
        <f>+IF(ISNUMBER(DATA!Y801),DATA!Y801,"n/a")</f>
        <v>1.9766276353898601E-2</v>
      </c>
      <c r="I1344" s="87">
        <f>+IF(ISNUMBER(DATA!AH801),DATA!AH801,"n/a")</f>
        <v>3.0391062024878899</v>
      </c>
      <c r="J1344" s="77">
        <f>+IF(ISNUMBER(DATA!AI801),DATA!AI801,"n/a")</f>
        <v>-1.53584768946021E-2</v>
      </c>
      <c r="K1344" s="87">
        <f>+IF(ISNUMBER(DATA!AR801),DATA!AR801,"n/a")</f>
        <v>3.0553363183347901</v>
      </c>
      <c r="L1344" s="77">
        <f>+IF(ISNUMBER(DATA!AS801),DATA!AS801,"n/a")</f>
        <v>-3.2238175886432303E-2</v>
      </c>
    </row>
    <row r="1345" spans="1:12" x14ac:dyDescent="0.2">
      <c r="A1345" s="75" t="s">
        <v>19</v>
      </c>
      <c r="B1345" s="66" t="s">
        <v>28</v>
      </c>
      <c r="C1345" s="66" t="s">
        <v>26</v>
      </c>
      <c r="D1345" s="66" t="s">
        <v>283</v>
      </c>
      <c r="E1345" s="87">
        <f>+IF(ISNUMBER(DATA!N802),DATA!N802,"n/a")</f>
        <v>3.1025876577156102</v>
      </c>
      <c r="F1345" s="77">
        <f>+IF(ISNUMBER(DATA!O802),DATA!O802,"n/a")</f>
        <v>-2.0885952655708102E-2</v>
      </c>
      <c r="G1345" s="87">
        <f>+IF(ISNUMBER(DATA!X802),DATA!X802,"n/a")</f>
        <v>3.13012394768529</v>
      </c>
      <c r="H1345" s="77">
        <f>+IF(ISNUMBER(DATA!Y802),DATA!Y802,"n/a")</f>
        <v>-4.7810419972267402E-3</v>
      </c>
      <c r="I1345" s="87">
        <f>+IF(ISNUMBER(DATA!AH802),DATA!AH802,"n/a")</f>
        <v>3.1186937474469598</v>
      </c>
      <c r="J1345" s="77">
        <f>+IF(ISNUMBER(DATA!AI802),DATA!AI802,"n/a")</f>
        <v>-3.16284685368017E-2</v>
      </c>
      <c r="K1345" s="87">
        <f>+IF(ISNUMBER(DATA!AR802),DATA!AR802,"n/a")</f>
        <v>3.15150744419527</v>
      </c>
      <c r="L1345" s="77">
        <f>+IF(ISNUMBER(DATA!AS802),DATA!AS802,"n/a")</f>
        <v>-1.8385732941737099E-3</v>
      </c>
    </row>
    <row r="1346" spans="1:12" x14ac:dyDescent="0.2">
      <c r="A1346" s="75" t="s">
        <v>19</v>
      </c>
      <c r="B1346" s="66" t="s">
        <v>28</v>
      </c>
      <c r="C1346" s="66" t="s">
        <v>26</v>
      </c>
      <c r="D1346" s="66" t="s">
        <v>284</v>
      </c>
      <c r="E1346" s="87">
        <f>+IF(ISNUMBER(DATA!N803),DATA!N803,"n/a")</f>
        <v>1.87142708741785</v>
      </c>
      <c r="F1346" s="77">
        <f>+IF(ISNUMBER(DATA!O803),DATA!O803,"n/a")</f>
        <v>-0.11176391190806199</v>
      </c>
      <c r="G1346" s="87">
        <f>+IF(ISNUMBER(DATA!X803),DATA!X803,"n/a")</f>
        <v>2.0312131583095598</v>
      </c>
      <c r="H1346" s="77">
        <f>+IF(ISNUMBER(DATA!Y803),DATA!Y803,"n/a")</f>
        <v>-3.6931158528151202E-2</v>
      </c>
      <c r="I1346" s="87">
        <f>+IF(ISNUMBER(DATA!AH803),DATA!AH803,"n/a")</f>
        <v>2.0627060951616598</v>
      </c>
      <c r="J1346" s="77">
        <f>+IF(ISNUMBER(DATA!AI803),DATA!AI803,"n/a")</f>
        <v>0.105978127808669</v>
      </c>
      <c r="K1346" s="87">
        <f>+IF(ISNUMBER(DATA!AR803),DATA!AR803,"n/a")</f>
        <v>2.0961543479257299</v>
      </c>
      <c r="L1346" s="77">
        <f>+IF(ISNUMBER(DATA!AS803),DATA!AS803,"n/a")</f>
        <v>0.18786063402159101</v>
      </c>
    </row>
    <row r="1347" spans="1:12" x14ac:dyDescent="0.2">
      <c r="A1347" s="75" t="s">
        <v>19</v>
      </c>
      <c r="B1347" s="66" t="s">
        <v>28</v>
      </c>
      <c r="C1347" s="66" t="s">
        <v>26</v>
      </c>
      <c r="D1347" s="66" t="s">
        <v>285</v>
      </c>
      <c r="E1347" s="87">
        <f>+IF(ISNUMBER(DATA!N804),DATA!N804,"n/a")</f>
        <v>1.3698983319349101</v>
      </c>
      <c r="F1347" s="77">
        <f>+IF(ISNUMBER(DATA!O804),DATA!O804,"n/a")</f>
        <v>-0.24728102170691299</v>
      </c>
      <c r="G1347" s="87">
        <f>+IF(ISNUMBER(DATA!X804),DATA!X804,"n/a")</f>
        <v>1.5297816945329501</v>
      </c>
      <c r="H1347" s="77">
        <f>+IF(ISNUMBER(DATA!Y804),DATA!Y804,"n/a")</f>
        <v>-0.16275098110684699</v>
      </c>
      <c r="I1347" s="87">
        <f>+IF(ISNUMBER(DATA!AH804),DATA!AH804,"n/a")</f>
        <v>1.49924139588904</v>
      </c>
      <c r="J1347" s="77">
        <f>+IF(ISNUMBER(DATA!AI804),DATA!AI804,"n/a")</f>
        <v>-6.8887489078438294E-2</v>
      </c>
      <c r="K1347" s="87">
        <f>+IF(ISNUMBER(DATA!AR804),DATA!AR804,"n/a")</f>
        <v>1.5795971941076701</v>
      </c>
      <c r="L1347" s="77">
        <f>+IF(ISNUMBER(DATA!AS804),DATA!AS804,"n/a")</f>
        <v>2.10989684102432E-2</v>
      </c>
    </row>
    <row r="1348" spans="1:12" x14ac:dyDescent="0.2">
      <c r="A1348" s="75" t="s">
        <v>19</v>
      </c>
      <c r="B1348" s="66" t="s">
        <v>28</v>
      </c>
      <c r="C1348" s="66" t="s">
        <v>26</v>
      </c>
      <c r="D1348" s="66" t="s">
        <v>286</v>
      </c>
      <c r="E1348" s="87">
        <f>+IF(ISNUMBER(DATA!N805),DATA!N805,"n/a")</f>
        <v>3.3297928419448399</v>
      </c>
      <c r="F1348" s="77">
        <f>+IF(ISNUMBER(DATA!O805),DATA!O805,"n/a")</f>
        <v>-2.2499803900808001E-3</v>
      </c>
      <c r="G1348" s="87">
        <f>+IF(ISNUMBER(DATA!X805),DATA!X805,"n/a")</f>
        <v>3.2934797818682502</v>
      </c>
      <c r="H1348" s="77">
        <f>+IF(ISNUMBER(DATA!Y805),DATA!Y805,"n/a")</f>
        <v>-4.1849893272371298E-2</v>
      </c>
      <c r="I1348" s="87">
        <f>+IF(ISNUMBER(DATA!AH805),DATA!AH805,"n/a")</f>
        <v>3.3595041170737998</v>
      </c>
      <c r="J1348" s="77">
        <f>+IF(ISNUMBER(DATA!AI805),DATA!AI805,"n/a")</f>
        <v>-3.8083168075595301E-2</v>
      </c>
      <c r="K1348" s="87">
        <f>+IF(ISNUMBER(DATA!AR805),DATA!AR805,"n/a")</f>
        <v>3.4739484066167701</v>
      </c>
      <c r="L1348" s="77">
        <f>+IF(ISNUMBER(DATA!AS805),DATA!AS805,"n/a")</f>
        <v>-5.8384651543113902E-6</v>
      </c>
    </row>
    <row r="1349" spans="1:12" x14ac:dyDescent="0.2">
      <c r="A1349" s="75" t="s">
        <v>19</v>
      </c>
      <c r="B1349" s="66" t="s">
        <v>28</v>
      </c>
      <c r="C1349" s="66" t="s">
        <v>26</v>
      </c>
      <c r="D1349" s="66" t="s">
        <v>287</v>
      </c>
      <c r="E1349" s="87">
        <f>+IF(ISNUMBER(DATA!N806),DATA!N806,"n/a")</f>
        <v>3.1969512754572298</v>
      </c>
      <c r="F1349" s="77">
        <f>+IF(ISNUMBER(DATA!O806),DATA!O806,"n/a")</f>
        <v>8.7222615162152392E-3</v>
      </c>
      <c r="G1349" s="87">
        <f>+IF(ISNUMBER(DATA!X806),DATA!X806,"n/a")</f>
        <v>3.1750448953364998</v>
      </c>
      <c r="H1349" s="77">
        <f>+IF(ISNUMBER(DATA!Y806),DATA!Y806,"n/a")</f>
        <v>-2.7914265303065702E-2</v>
      </c>
      <c r="I1349" s="87">
        <f>+IF(ISNUMBER(DATA!AH806),DATA!AH806,"n/a")</f>
        <v>3.1361535032166601</v>
      </c>
      <c r="J1349" s="77">
        <f>+IF(ISNUMBER(DATA!AI806),DATA!AI806,"n/a")</f>
        <v>-5.4511989782255899E-3</v>
      </c>
      <c r="K1349" s="87">
        <f>+IF(ISNUMBER(DATA!AR806),DATA!AR806,"n/a")</f>
        <v>3.2288240737716301</v>
      </c>
      <c r="L1349" s="77">
        <f>+IF(ISNUMBER(DATA!AS806),DATA!AS806,"n/a")</f>
        <v>8.3713065266218401E-3</v>
      </c>
    </row>
    <row r="1350" spans="1:12" x14ac:dyDescent="0.2">
      <c r="A1350" s="75" t="s">
        <v>19</v>
      </c>
      <c r="B1350" s="66" t="s">
        <v>28</v>
      </c>
      <c r="C1350" s="66" t="s">
        <v>26</v>
      </c>
      <c r="D1350" s="66" t="s">
        <v>288</v>
      </c>
      <c r="E1350" s="87">
        <f>+IF(ISNUMBER(DATA!N807),DATA!N807,"n/a")</f>
        <v>3.0215340367127799</v>
      </c>
      <c r="F1350" s="77">
        <f>+IF(ISNUMBER(DATA!O807),DATA!O807,"n/a")</f>
        <v>1.7529855472433201E-2</v>
      </c>
      <c r="G1350" s="87">
        <f>+IF(ISNUMBER(DATA!X807),DATA!X807,"n/a")</f>
        <v>3.0344764730466598</v>
      </c>
      <c r="H1350" s="77">
        <f>+IF(ISNUMBER(DATA!Y807),DATA!Y807,"n/a")</f>
        <v>2.84500722200247E-2</v>
      </c>
      <c r="I1350" s="87">
        <f>+IF(ISNUMBER(DATA!AH807),DATA!AH807,"n/a")</f>
        <v>3.0034798879038398</v>
      </c>
      <c r="J1350" s="77">
        <f>+IF(ISNUMBER(DATA!AI807),DATA!AI807,"n/a")</f>
        <v>-1.46477439195984E-2</v>
      </c>
      <c r="K1350" s="87">
        <f>+IF(ISNUMBER(DATA!AR807),DATA!AR807,"n/a")</f>
        <v>3.0272978928109202</v>
      </c>
      <c r="L1350" s="77">
        <f>+IF(ISNUMBER(DATA!AS807),DATA!AS807,"n/a")</f>
        <v>-3.1607040509193697E-2</v>
      </c>
    </row>
    <row r="1351" spans="1:12" x14ac:dyDescent="0.2">
      <c r="A1351" s="75" t="s">
        <v>19</v>
      </c>
      <c r="B1351" s="66" t="s">
        <v>28</v>
      </c>
      <c r="C1351" s="66" t="s">
        <v>26</v>
      </c>
      <c r="D1351" s="66" t="s">
        <v>289</v>
      </c>
      <c r="E1351" s="87">
        <f>+IF(ISNUMBER(DATA!N808),DATA!N808,"n/a")</f>
        <v>2.2764357453033601</v>
      </c>
      <c r="F1351" s="77">
        <f>+IF(ISNUMBER(DATA!O808),DATA!O808,"n/a")</f>
        <v>-5.9294592463421697E-2</v>
      </c>
      <c r="G1351" s="87">
        <f>+IF(ISNUMBER(DATA!X808),DATA!X808,"n/a")</f>
        <v>2.3342218960139198</v>
      </c>
      <c r="H1351" s="77">
        <f>+IF(ISNUMBER(DATA!Y808),DATA!Y808,"n/a")</f>
        <v>-4.0674614192115398E-2</v>
      </c>
      <c r="I1351" s="87">
        <f>+IF(ISNUMBER(DATA!AH808),DATA!AH808,"n/a")</f>
        <v>2.3299925979071801</v>
      </c>
      <c r="J1351" s="77">
        <f>+IF(ISNUMBER(DATA!AI808),DATA!AI808,"n/a")</f>
        <v>1.4367232609805601E-2</v>
      </c>
      <c r="K1351" s="87">
        <f>+IF(ISNUMBER(DATA!AR808),DATA!AR808,"n/a")</f>
        <v>2.3937051754623599</v>
      </c>
      <c r="L1351" s="77">
        <f>+IF(ISNUMBER(DATA!AS808),DATA!AS808,"n/a")</f>
        <v>8.2597266431208405E-2</v>
      </c>
    </row>
    <row r="1352" spans="1:12" x14ac:dyDescent="0.2">
      <c r="A1352" s="75" t="s">
        <v>19</v>
      </c>
      <c r="B1352" s="66" t="s">
        <v>28</v>
      </c>
      <c r="C1352" s="66" t="s">
        <v>26</v>
      </c>
      <c r="D1352" s="66" t="s">
        <v>290</v>
      </c>
      <c r="E1352" s="87">
        <f>+IF(ISNUMBER(DATA!N809),DATA!N809,"n/a")</f>
        <v>3.5644207797169098</v>
      </c>
      <c r="F1352" s="77">
        <f>+IF(ISNUMBER(DATA!O809),DATA!O809,"n/a")</f>
        <v>9.5269996670099305E-2</v>
      </c>
      <c r="G1352" s="87">
        <f>+IF(ISNUMBER(DATA!X809),DATA!X809,"n/a")</f>
        <v>3.6540195341848198</v>
      </c>
      <c r="H1352" s="77">
        <f>+IF(ISNUMBER(DATA!Y809),DATA!Y809,"n/a")</f>
        <v>8.6026766066665497E-2</v>
      </c>
      <c r="I1352" s="87">
        <f>+IF(ISNUMBER(DATA!AH809),DATA!AH809,"n/a")</f>
        <v>3.6425926602739902</v>
      </c>
      <c r="J1352" s="77">
        <f>+IF(ISNUMBER(DATA!AI809),DATA!AI809,"n/a")</f>
        <v>6.0495733536937699E-2</v>
      </c>
      <c r="K1352" s="87">
        <f>+IF(ISNUMBER(DATA!AR809),DATA!AR809,"n/a")</f>
        <v>3.6122260410647198</v>
      </c>
      <c r="L1352" s="77">
        <f>+IF(ISNUMBER(DATA!AS809),DATA!AS809,"n/a")</f>
        <v>5.3177992931497602E-2</v>
      </c>
    </row>
    <row r="1353" spans="1:12" x14ac:dyDescent="0.2">
      <c r="A1353" s="75" t="s">
        <v>19</v>
      </c>
      <c r="B1353" s="66" t="s">
        <v>28</v>
      </c>
      <c r="C1353" s="66" t="s">
        <v>26</v>
      </c>
      <c r="D1353" s="66" t="s">
        <v>291</v>
      </c>
      <c r="E1353" s="87">
        <f>+IF(ISNUMBER(DATA!N810),DATA!N810,"n/a")</f>
        <v>3.3192870847099698</v>
      </c>
      <c r="F1353" s="77">
        <f>+IF(ISNUMBER(DATA!O810),DATA!O810,"n/a")</f>
        <v>6.2927075599434903E-2</v>
      </c>
      <c r="G1353" s="87">
        <f>+IF(ISNUMBER(DATA!X810),DATA!X810,"n/a")</f>
        <v>3.10904296431351</v>
      </c>
      <c r="H1353" s="77">
        <f>+IF(ISNUMBER(DATA!Y810),DATA!Y810,"n/a")</f>
        <v>2.9100837567191899E-3</v>
      </c>
      <c r="I1353" s="87">
        <f>+IF(ISNUMBER(DATA!AH810),DATA!AH810,"n/a")</f>
        <v>3.0958481654488899</v>
      </c>
      <c r="J1353" s="77">
        <f>+IF(ISNUMBER(DATA!AI810),DATA!AI810,"n/a")</f>
        <v>-3.9001054657506699E-3</v>
      </c>
      <c r="K1353" s="87">
        <f>+IF(ISNUMBER(DATA!AR810),DATA!AR810,"n/a")</f>
        <v>2.9539872228352602</v>
      </c>
      <c r="L1353" s="77">
        <f>+IF(ISNUMBER(DATA!AS810),DATA!AS810,"n/a")</f>
        <v>-4.3221375731146899E-2</v>
      </c>
    </row>
    <row r="1354" spans="1:12" x14ac:dyDescent="0.2">
      <c r="A1354" s="75" t="s">
        <v>19</v>
      </c>
      <c r="B1354" s="66" t="s">
        <v>28</v>
      </c>
      <c r="C1354" s="66" t="s">
        <v>26</v>
      </c>
      <c r="D1354" s="66" t="s">
        <v>292</v>
      </c>
      <c r="E1354" s="87">
        <f>+IF(ISNUMBER(DATA!N811),DATA!N811,"n/a")</f>
        <v>3.0735096874618799</v>
      </c>
      <c r="F1354" s="77">
        <f>+IF(ISNUMBER(DATA!O811),DATA!O811,"n/a")</f>
        <v>-3.7401437680359598E-2</v>
      </c>
      <c r="G1354" s="87">
        <f>+IF(ISNUMBER(DATA!X811),DATA!X811,"n/a")</f>
        <v>3.1053787751649198</v>
      </c>
      <c r="H1354" s="77">
        <f>+IF(ISNUMBER(DATA!Y811),DATA!Y811,"n/a")</f>
        <v>-1.97846752680104E-2</v>
      </c>
      <c r="I1354" s="87">
        <f>+IF(ISNUMBER(DATA!AH811),DATA!AH811,"n/a")</f>
        <v>3.0554485333440602</v>
      </c>
      <c r="J1354" s="77">
        <f>+IF(ISNUMBER(DATA!AI811),DATA!AI811,"n/a")</f>
        <v>-2.60135524049348E-2</v>
      </c>
      <c r="K1354" s="87">
        <f>+IF(ISNUMBER(DATA!AR811),DATA!AR811,"n/a")</f>
        <v>2.9976590797384999</v>
      </c>
      <c r="L1354" s="77">
        <f>+IF(ISNUMBER(DATA!AS811),DATA!AS811,"n/a")</f>
        <v>-2.3447147663052299E-2</v>
      </c>
    </row>
    <row r="1355" spans="1:12" x14ac:dyDescent="0.2">
      <c r="A1355" s="75" t="s">
        <v>19</v>
      </c>
      <c r="B1355" s="66" t="s">
        <v>28</v>
      </c>
      <c r="C1355" s="66" t="s">
        <v>26</v>
      </c>
      <c r="D1355" s="66" t="s">
        <v>293</v>
      </c>
      <c r="E1355" s="87">
        <f>+IF(ISNUMBER(DATA!N812),DATA!N812,"n/a")</f>
        <v>2.4277896039251599</v>
      </c>
      <c r="F1355" s="77">
        <f>+IF(ISNUMBER(DATA!O812),DATA!O812,"n/a")</f>
        <v>-0.26171774361946198</v>
      </c>
      <c r="G1355" s="87">
        <f>+IF(ISNUMBER(DATA!X812),DATA!X812,"n/a")</f>
        <v>2.5568978149179098</v>
      </c>
      <c r="H1355" s="77">
        <f>+IF(ISNUMBER(DATA!Y812),DATA!Y812,"n/a")</f>
        <v>-0.207147399599101</v>
      </c>
      <c r="I1355" s="87">
        <f>+IF(ISNUMBER(DATA!AH812),DATA!AH812,"n/a")</f>
        <v>2.5189913707931799</v>
      </c>
      <c r="J1355" s="77">
        <f>+IF(ISNUMBER(DATA!AI812),DATA!AI812,"n/a")</f>
        <v>-0.13002682861628501</v>
      </c>
      <c r="K1355" s="87">
        <f>+IF(ISNUMBER(DATA!AR812),DATA!AR812,"n/a")</f>
        <v>2.68568980929741</v>
      </c>
      <c r="L1355" s="77">
        <f>+IF(ISNUMBER(DATA!AS812),DATA!AS812,"n/a")</f>
        <v>4.4605404102963597E-2</v>
      </c>
    </row>
    <row r="1356" spans="1:12" x14ac:dyDescent="0.2">
      <c r="A1356" s="75" t="s">
        <v>19</v>
      </c>
      <c r="B1356" s="66" t="s">
        <v>28</v>
      </c>
      <c r="C1356" s="66" t="s">
        <v>26</v>
      </c>
      <c r="D1356" s="66" t="s">
        <v>294</v>
      </c>
      <c r="E1356" s="87">
        <f>+IF(ISNUMBER(DATA!N813),DATA!N813,"n/a")</f>
        <v>3.52677482332563</v>
      </c>
      <c r="F1356" s="77">
        <f>+IF(ISNUMBER(DATA!O813),DATA!O813,"n/a")</f>
        <v>0.107620144081818</v>
      </c>
      <c r="G1356" s="87">
        <f>+IF(ISNUMBER(DATA!X813),DATA!X813,"n/a")</f>
        <v>3.5694089272162102</v>
      </c>
      <c r="H1356" s="77">
        <f>+IF(ISNUMBER(DATA!Y813),DATA!Y813,"n/a")</f>
        <v>6.4090969420728894E-2</v>
      </c>
      <c r="I1356" s="87">
        <f>+IF(ISNUMBER(DATA!AH813),DATA!AH813,"n/a")</f>
        <v>3.55616342437393</v>
      </c>
      <c r="J1356" s="77">
        <f>+IF(ISNUMBER(DATA!AI813),DATA!AI813,"n/a")</f>
        <v>4.39308741941156E-2</v>
      </c>
      <c r="K1356" s="87">
        <f>+IF(ISNUMBER(DATA!AR813),DATA!AR813,"n/a")</f>
        <v>3.54550967904592</v>
      </c>
      <c r="L1356" s="77">
        <f>+IF(ISNUMBER(DATA!AS813),DATA!AS813,"n/a")</f>
        <v>4.3004072266004799E-2</v>
      </c>
    </row>
    <row r="1357" spans="1:12" x14ac:dyDescent="0.2">
      <c r="A1357" s="75" t="s">
        <v>19</v>
      </c>
      <c r="B1357" s="66" t="s">
        <v>28</v>
      </c>
      <c r="C1357" s="66" t="s">
        <v>26</v>
      </c>
      <c r="D1357" s="66" t="s">
        <v>295</v>
      </c>
      <c r="E1357" s="87">
        <f>+IF(ISNUMBER(DATA!N814),DATA!N814,"n/a")</f>
        <v>3.1619718309859199</v>
      </c>
      <c r="F1357" s="77">
        <f>+IF(ISNUMBER(DATA!O814),DATA!O814,"n/a")</f>
        <v>8.8135098908395298E-2</v>
      </c>
      <c r="G1357" s="87">
        <f>+IF(ISNUMBER(DATA!X814),DATA!X814,"n/a")</f>
        <v>3.2186814055441002</v>
      </c>
      <c r="H1357" s="77">
        <f>+IF(ISNUMBER(DATA!Y814),DATA!Y814,"n/a")</f>
        <v>3.3905377034364102E-2</v>
      </c>
      <c r="I1357" s="87">
        <f>+IF(ISNUMBER(DATA!AH814),DATA!AH814,"n/a")</f>
        <v>3.1317541244093201</v>
      </c>
      <c r="J1357" s="77">
        <f>+IF(ISNUMBER(DATA!AI814),DATA!AI814,"n/a")</f>
        <v>1.1193229971134099E-2</v>
      </c>
      <c r="K1357" s="87">
        <f>+IF(ISNUMBER(DATA!AR814),DATA!AR814,"n/a")</f>
        <v>3.04842587761877</v>
      </c>
      <c r="L1357" s="77">
        <f>+IF(ISNUMBER(DATA!AS814),DATA!AS814,"n/a")</f>
        <v>1.4975467590156199E-2</v>
      </c>
    </row>
    <row r="1358" spans="1:12" x14ac:dyDescent="0.2">
      <c r="A1358" s="75" t="s">
        <v>19</v>
      </c>
      <c r="B1358" s="66" t="s">
        <v>28</v>
      </c>
      <c r="C1358" s="66" t="s">
        <v>26</v>
      </c>
      <c r="D1358" s="66" t="s">
        <v>296</v>
      </c>
      <c r="E1358" s="87">
        <f>+IF(ISNUMBER(DATA!N815),DATA!N815,"n/a")</f>
        <v>3.45535257396768</v>
      </c>
      <c r="F1358" s="77">
        <f>+IF(ISNUMBER(DATA!O815),DATA!O815,"n/a")</f>
        <v>1.9648218302110099E-2</v>
      </c>
      <c r="G1358" s="87">
        <f>+IF(ISNUMBER(DATA!X815),DATA!X815,"n/a")</f>
        <v>3.4913584862742999</v>
      </c>
      <c r="H1358" s="77">
        <f>+IF(ISNUMBER(DATA!Y815),DATA!Y815,"n/a")</f>
        <v>7.0073693616096401E-3</v>
      </c>
      <c r="I1358" s="87">
        <f>+IF(ISNUMBER(DATA!AH815),DATA!AH815,"n/a")</f>
        <v>3.4654549300056798</v>
      </c>
      <c r="J1358" s="77">
        <f>+IF(ISNUMBER(DATA!AI815),DATA!AI815,"n/a")</f>
        <v>9.3249726752606295E-3</v>
      </c>
      <c r="K1358" s="87">
        <f>+IF(ISNUMBER(DATA!AR815),DATA!AR815,"n/a")</f>
        <v>3.4122436646143699</v>
      </c>
      <c r="L1358" s="77">
        <f>+IF(ISNUMBER(DATA!AS815),DATA!AS815,"n/a")</f>
        <v>2.1074079716697199E-3</v>
      </c>
    </row>
    <row r="1359" spans="1:12" x14ac:dyDescent="0.2">
      <c r="A1359" s="75" t="s">
        <v>19</v>
      </c>
      <c r="B1359" s="66" t="s">
        <v>28</v>
      </c>
      <c r="C1359" s="66" t="s">
        <v>26</v>
      </c>
      <c r="D1359" s="66" t="s">
        <v>297</v>
      </c>
      <c r="E1359" s="87">
        <f>+IF(ISNUMBER(DATA!N816),DATA!N816,"n/a")</f>
        <v>3.0134859812511299</v>
      </c>
      <c r="F1359" s="77">
        <f>+IF(ISNUMBER(DATA!O816),DATA!O816,"n/a")</f>
        <v>-0.183719000259321</v>
      </c>
      <c r="G1359" s="87">
        <f>+IF(ISNUMBER(DATA!X816),DATA!X816,"n/a")</f>
        <v>3.0818911465812602</v>
      </c>
      <c r="H1359" s="77">
        <f>+IF(ISNUMBER(DATA!Y816),DATA!Y816,"n/a")</f>
        <v>-0.17482752794724199</v>
      </c>
      <c r="I1359" s="87">
        <f>+IF(ISNUMBER(DATA!AH816),DATA!AH816,"n/a")</f>
        <v>3.0343451644710799</v>
      </c>
      <c r="J1359" s="77">
        <f>+IF(ISNUMBER(DATA!AI816),DATA!AI816,"n/a")</f>
        <v>-0.16899821950746899</v>
      </c>
      <c r="K1359" s="87">
        <f>+IF(ISNUMBER(DATA!AR816),DATA!AR816,"n/a")</f>
        <v>3.2103239305716</v>
      </c>
      <c r="L1359" s="77">
        <f>+IF(ISNUMBER(DATA!AS816),DATA!AS816,"n/a")</f>
        <v>-9.1455456775451902E-2</v>
      </c>
    </row>
    <row r="1360" spans="1:12" x14ac:dyDescent="0.2">
      <c r="A1360" s="75" t="s">
        <v>19</v>
      </c>
      <c r="B1360" s="66" t="s">
        <v>28</v>
      </c>
      <c r="C1360" s="66" t="s">
        <v>26</v>
      </c>
      <c r="D1360" s="66" t="s">
        <v>298</v>
      </c>
      <c r="E1360" s="87">
        <f>+IF(ISNUMBER(DATA!N817),DATA!N817,"n/a")</f>
        <v>3.4145246745136801</v>
      </c>
      <c r="F1360" s="77">
        <f>+IF(ISNUMBER(DATA!O817),DATA!O817,"n/a")</f>
        <v>-1.48134536193967E-2</v>
      </c>
      <c r="G1360" s="87">
        <f>+IF(ISNUMBER(DATA!X817),DATA!X817,"n/a")</f>
        <v>3.5685265263337</v>
      </c>
      <c r="H1360" s="77">
        <f>+IF(ISNUMBER(DATA!Y817),DATA!Y817,"n/a")</f>
        <v>2.1256947048918E-2</v>
      </c>
      <c r="I1360" s="87">
        <f>+IF(ISNUMBER(DATA!AH817),DATA!AH817,"n/a")</f>
        <v>3.5883950392167101</v>
      </c>
      <c r="J1360" s="77">
        <f>+IF(ISNUMBER(DATA!AI817),DATA!AI817,"n/a")</f>
        <v>3.1445104369494402E-2</v>
      </c>
      <c r="K1360" s="87">
        <f>+IF(ISNUMBER(DATA!AR817),DATA!AR817,"n/a")</f>
        <v>3.55167105886752</v>
      </c>
      <c r="L1360" s="77">
        <f>+IF(ISNUMBER(DATA!AS817),DATA!AS817,"n/a")</f>
        <v>4.2331666110185899E-2</v>
      </c>
    </row>
    <row r="1361" spans="1:12" x14ac:dyDescent="0.2">
      <c r="A1361" s="75" t="s">
        <v>19</v>
      </c>
      <c r="B1361" s="66" t="s">
        <v>28</v>
      </c>
      <c r="C1361" s="66" t="s">
        <v>26</v>
      </c>
      <c r="D1361" s="66" t="s">
        <v>299</v>
      </c>
      <c r="E1361" s="87">
        <f>+IF(ISNUMBER(DATA!N818),DATA!N818,"n/a")</f>
        <v>3.3999982043963199</v>
      </c>
      <c r="F1361" s="77">
        <f>+IF(ISNUMBER(DATA!O818),DATA!O818,"n/a")</f>
        <v>-7.4223396707179201E-2</v>
      </c>
      <c r="G1361" s="87">
        <f>+IF(ISNUMBER(DATA!X818),DATA!X818,"n/a")</f>
        <v>3.404871635728</v>
      </c>
      <c r="H1361" s="77">
        <f>+IF(ISNUMBER(DATA!Y818),DATA!Y818,"n/a")</f>
        <v>-7.5550442042905994E-2</v>
      </c>
      <c r="I1361" s="87">
        <f>+IF(ISNUMBER(DATA!AH818),DATA!AH818,"n/a")</f>
        <v>3.4290500070591299</v>
      </c>
      <c r="J1361" s="77">
        <f>+IF(ISNUMBER(DATA!AI818),DATA!AI818,"n/a")</f>
        <v>-3.8542558896919397E-2</v>
      </c>
      <c r="K1361" s="87">
        <f>+IF(ISNUMBER(DATA!AR818),DATA!AR818,"n/a")</f>
        <v>3.5108853950304901</v>
      </c>
      <c r="L1361" s="77">
        <f>+IF(ISNUMBER(DATA!AS818),DATA!AS818,"n/a")</f>
        <v>8.1812046802649807E-3</v>
      </c>
    </row>
    <row r="1362" spans="1:12" x14ac:dyDescent="0.2">
      <c r="A1362" s="75" t="s">
        <v>19</v>
      </c>
      <c r="B1362" s="66" t="s">
        <v>28</v>
      </c>
      <c r="C1362" s="66" t="s">
        <v>26</v>
      </c>
      <c r="D1362" s="66" t="s">
        <v>300</v>
      </c>
      <c r="E1362" s="87">
        <f>+IF(ISNUMBER(DATA!N819),DATA!N819,"n/a")</f>
        <v>2.92907183297568</v>
      </c>
      <c r="F1362" s="77">
        <f>+IF(ISNUMBER(DATA!O819),DATA!O819,"n/a")</f>
        <v>1.15675818121572E-2</v>
      </c>
      <c r="G1362" s="87">
        <f>+IF(ISNUMBER(DATA!X819),DATA!X819,"n/a")</f>
        <v>2.8881699691008098</v>
      </c>
      <c r="H1362" s="77">
        <f>+IF(ISNUMBER(DATA!Y819),DATA!Y819,"n/a")</f>
        <v>-3.5188327557184103E-2</v>
      </c>
      <c r="I1362" s="87">
        <f>+IF(ISNUMBER(DATA!AH819),DATA!AH819,"n/a")</f>
        <v>2.8859516276638901</v>
      </c>
      <c r="J1362" s="77">
        <f>+IF(ISNUMBER(DATA!AI819),DATA!AI819,"n/a")</f>
        <v>-4.5678930173638298E-2</v>
      </c>
      <c r="K1362" s="87">
        <f>+IF(ISNUMBER(DATA!AR819),DATA!AR819,"n/a")</f>
        <v>2.9087869821986501</v>
      </c>
      <c r="L1362" s="77">
        <f>+IF(ISNUMBER(DATA!AS819),DATA!AS819,"n/a")</f>
        <v>-4.73902804013746E-2</v>
      </c>
    </row>
    <row r="1363" spans="1:12" x14ac:dyDescent="0.2">
      <c r="A1363" s="75" t="s">
        <v>19</v>
      </c>
      <c r="B1363" s="66" t="s">
        <v>28</v>
      </c>
      <c r="C1363" s="66" t="s">
        <v>26</v>
      </c>
      <c r="D1363" s="66" t="s">
        <v>301</v>
      </c>
      <c r="E1363" s="87">
        <f>+IF(ISNUMBER(DATA!N820),DATA!N820,"n/a")</f>
        <v>3.0439881295637701</v>
      </c>
      <c r="F1363" s="77">
        <f>+IF(ISNUMBER(DATA!O820),DATA!O820,"n/a")</f>
        <v>6.4809330068153204E-2</v>
      </c>
      <c r="G1363" s="87">
        <f>+IF(ISNUMBER(DATA!X820),DATA!X820,"n/a")</f>
        <v>3.0426755559889398</v>
      </c>
      <c r="H1363" s="77">
        <f>+IF(ISNUMBER(DATA!Y820),DATA!Y820,"n/a")</f>
        <v>5.8382262693342603E-2</v>
      </c>
      <c r="I1363" s="87">
        <f>+IF(ISNUMBER(DATA!AH820),DATA!AH820,"n/a")</f>
        <v>3.06555670179982</v>
      </c>
      <c r="J1363" s="77">
        <f>+IF(ISNUMBER(DATA!AI820),DATA!AI820,"n/a")</f>
        <v>8.2312652222782695E-2</v>
      </c>
      <c r="K1363" s="87">
        <f>+IF(ISNUMBER(DATA!AR820),DATA!AR820,"n/a")</f>
        <v>3.0743912754787202</v>
      </c>
      <c r="L1363" s="77">
        <f>+IF(ISNUMBER(DATA!AS820),DATA!AS820,"n/a")</f>
        <v>0.120710638256161</v>
      </c>
    </row>
    <row r="1364" spans="1:12" x14ac:dyDescent="0.2">
      <c r="A1364" s="75" t="s">
        <v>19</v>
      </c>
      <c r="B1364" s="66" t="s">
        <v>28</v>
      </c>
      <c r="C1364" s="66" t="s">
        <v>26</v>
      </c>
      <c r="D1364" s="66" t="s">
        <v>302</v>
      </c>
      <c r="E1364" s="87">
        <f>+IF(ISNUMBER(DATA!N821),DATA!N821,"n/a")</f>
        <v>3.5763340227507801</v>
      </c>
      <c r="F1364" s="77">
        <f>+IF(ISNUMBER(DATA!O821),DATA!O821,"n/a")</f>
        <v>8.86151155620966E-2</v>
      </c>
      <c r="G1364" s="87">
        <f>+IF(ISNUMBER(DATA!X821),DATA!X821,"n/a")</f>
        <v>3.63122032253903</v>
      </c>
      <c r="H1364" s="77">
        <f>+IF(ISNUMBER(DATA!Y821),DATA!Y821,"n/a")</f>
        <v>5.9715468139806098E-2</v>
      </c>
      <c r="I1364" s="87">
        <f>+IF(ISNUMBER(DATA!AH821),DATA!AH821,"n/a")</f>
        <v>3.61788882681387</v>
      </c>
      <c r="J1364" s="77">
        <f>+IF(ISNUMBER(DATA!AI821),DATA!AI821,"n/a")</f>
        <v>3.6753496451773303E-2</v>
      </c>
      <c r="K1364" s="87">
        <f>+IF(ISNUMBER(DATA!AR821),DATA!AR821,"n/a")</f>
        <v>3.5988896429455499</v>
      </c>
      <c r="L1364" s="77">
        <f>+IF(ISNUMBER(DATA!AS821),DATA!AS821,"n/a")</f>
        <v>4.0885914943903201E-2</v>
      </c>
    </row>
    <row r="1365" spans="1:12" x14ac:dyDescent="0.2">
      <c r="A1365" s="75" t="s">
        <v>19</v>
      </c>
      <c r="B1365" s="66" t="s">
        <v>28</v>
      </c>
      <c r="C1365" s="66" t="s">
        <v>26</v>
      </c>
      <c r="D1365" s="66" t="s">
        <v>303</v>
      </c>
      <c r="E1365" s="87">
        <f>+IF(ISNUMBER(DATA!N822),DATA!N822,"n/a")</f>
        <v>2.1706474827920701</v>
      </c>
      <c r="F1365" s="77">
        <f>+IF(ISNUMBER(DATA!O822),DATA!O822,"n/a")</f>
        <v>-0.116269349154746</v>
      </c>
      <c r="G1365" s="87">
        <f>+IF(ISNUMBER(DATA!X822),DATA!X822,"n/a")</f>
        <v>2.2936073891154001</v>
      </c>
      <c r="H1365" s="77">
        <f>+IF(ISNUMBER(DATA!Y822),DATA!Y822,"n/a")</f>
        <v>-4.5895667682688802E-2</v>
      </c>
      <c r="I1365" s="87">
        <f>+IF(ISNUMBER(DATA!AH822),DATA!AH822,"n/a")</f>
        <v>2.33056659206144</v>
      </c>
      <c r="J1365" s="77">
        <f>+IF(ISNUMBER(DATA!AI822),DATA!AI822,"n/a")</f>
        <v>2.9259614485353299E-2</v>
      </c>
      <c r="K1365" s="87">
        <f>+IF(ISNUMBER(DATA!AR822),DATA!AR822,"n/a")</f>
        <v>2.3925147299799101</v>
      </c>
      <c r="L1365" s="77">
        <f>+IF(ISNUMBER(DATA!AS822),DATA!AS822,"n/a")</f>
        <v>9.90928437611861E-2</v>
      </c>
    </row>
    <row r="1366" spans="1:12" x14ac:dyDescent="0.2">
      <c r="A1366" s="75" t="s">
        <v>19</v>
      </c>
      <c r="B1366" s="66" t="s">
        <v>28</v>
      </c>
      <c r="C1366" s="66" t="s">
        <v>26</v>
      </c>
      <c r="D1366" s="66" t="s">
        <v>304</v>
      </c>
      <c r="E1366" s="87">
        <f>+IF(ISNUMBER(DATA!N823),DATA!N823,"n/a")</f>
        <v>3.3880788459711502</v>
      </c>
      <c r="F1366" s="77">
        <f>+IF(ISNUMBER(DATA!O823),DATA!O823,"n/a")</f>
        <v>-5.1904515478605098E-2</v>
      </c>
      <c r="G1366" s="87">
        <f>+IF(ISNUMBER(DATA!X823),DATA!X823,"n/a")</f>
        <v>3.3830902671922001</v>
      </c>
      <c r="H1366" s="77">
        <f>+IF(ISNUMBER(DATA!Y823),DATA!Y823,"n/a")</f>
        <v>-5.0203547732184203E-2</v>
      </c>
      <c r="I1366" s="87">
        <f>+IF(ISNUMBER(DATA!AH823),DATA!AH823,"n/a")</f>
        <v>3.4620098879459</v>
      </c>
      <c r="J1366" s="77">
        <f>+IF(ISNUMBER(DATA!AI823),DATA!AI823,"n/a")</f>
        <v>-2.02612203090047E-2</v>
      </c>
      <c r="K1366" s="87">
        <f>+IF(ISNUMBER(DATA!AR823),DATA!AR823,"n/a")</f>
        <v>3.5441339169371902</v>
      </c>
      <c r="L1366" s="77">
        <f>+IF(ISNUMBER(DATA!AS823),DATA!AS823,"n/a")</f>
        <v>2.8308483655014E-2</v>
      </c>
    </row>
    <row r="1367" spans="1:12" x14ac:dyDescent="0.2">
      <c r="A1367" s="75" t="s">
        <v>19</v>
      </c>
      <c r="B1367" s="66" t="s">
        <v>28</v>
      </c>
      <c r="C1367" s="66" t="s">
        <v>26</v>
      </c>
      <c r="D1367" s="66" t="s">
        <v>305</v>
      </c>
      <c r="E1367" s="87">
        <f>+IF(ISNUMBER(DATA!N824),DATA!N824,"n/a")</f>
        <v>3.7630291582428899</v>
      </c>
      <c r="F1367" s="77">
        <f>+IF(ISNUMBER(DATA!O824),DATA!O824,"n/a")</f>
        <v>0.10369746545839199</v>
      </c>
      <c r="G1367" s="87">
        <f>+IF(ISNUMBER(DATA!X824),DATA!X824,"n/a")</f>
        <v>3.7343576117005499</v>
      </c>
      <c r="H1367" s="77">
        <f>+IF(ISNUMBER(DATA!Y824),DATA!Y824,"n/a")</f>
        <v>0.142384604106466</v>
      </c>
      <c r="I1367" s="87">
        <f>+IF(ISNUMBER(DATA!AH824),DATA!AH824,"n/a")</f>
        <v>3.64016725321446</v>
      </c>
      <c r="J1367" s="77">
        <f>+IF(ISNUMBER(DATA!AI824),DATA!AI824,"n/a")</f>
        <v>0.161859316664448</v>
      </c>
      <c r="K1367" s="87">
        <f>+IF(ISNUMBER(DATA!AR824),DATA!AR824,"n/a")</f>
        <v>3.5137620491575801</v>
      </c>
      <c r="L1367" s="77">
        <f>+IF(ISNUMBER(DATA!AS824),DATA!AS824,"n/a")</f>
        <v>0.145096808069033</v>
      </c>
    </row>
    <row r="1368" spans="1:12" x14ac:dyDescent="0.2">
      <c r="A1368" s="75" t="s">
        <v>19</v>
      </c>
      <c r="B1368" s="66" t="s">
        <v>28</v>
      </c>
      <c r="C1368" s="66" t="s">
        <v>26</v>
      </c>
      <c r="D1368" s="66" t="s">
        <v>306</v>
      </c>
      <c r="E1368" s="87">
        <f>+IF(ISNUMBER(DATA!N825),DATA!N825,"n/a")</f>
        <v>3.31233669102647</v>
      </c>
      <c r="F1368" s="77">
        <f>+IF(ISNUMBER(DATA!O825),DATA!O825,"n/a")</f>
        <v>1.5898696742859601E-2</v>
      </c>
      <c r="G1368" s="87">
        <f>+IF(ISNUMBER(DATA!X825),DATA!X825,"n/a")</f>
        <v>3.2855868127961898</v>
      </c>
      <c r="H1368" s="77">
        <f>+IF(ISNUMBER(DATA!Y825),DATA!Y825,"n/a")</f>
        <v>1.0549578300317599E-2</v>
      </c>
      <c r="I1368" s="87">
        <f>+IF(ISNUMBER(DATA!AH825),DATA!AH825,"n/a")</f>
        <v>3.2233283033940099</v>
      </c>
      <c r="J1368" s="77">
        <f>+IF(ISNUMBER(DATA!AI825),DATA!AI825,"n/a")</f>
        <v>-1.1863773052895699E-2</v>
      </c>
      <c r="K1368" s="87">
        <f>+IF(ISNUMBER(DATA!AR825),DATA!AR825,"n/a")</f>
        <v>3.2044300119011901</v>
      </c>
      <c r="L1368" s="77">
        <f>+IF(ISNUMBER(DATA!AS825),DATA!AS825,"n/a")</f>
        <v>-2.89724087726754E-3</v>
      </c>
    </row>
    <row r="1369" spans="1:12" x14ac:dyDescent="0.2">
      <c r="A1369" s="75" t="s">
        <v>19</v>
      </c>
      <c r="B1369" s="66" t="s">
        <v>28</v>
      </c>
      <c r="C1369" s="66" t="s">
        <v>26</v>
      </c>
      <c r="D1369" s="66" t="s">
        <v>307</v>
      </c>
      <c r="E1369" s="87">
        <f>+IF(ISNUMBER(DATA!N826),DATA!N826,"n/a")</f>
        <v>2.6294983189099401</v>
      </c>
      <c r="F1369" s="77">
        <f>+IF(ISNUMBER(DATA!O826),DATA!O826,"n/a")</f>
        <v>5.2072170452731999E-2</v>
      </c>
      <c r="G1369" s="87">
        <f>+IF(ISNUMBER(DATA!X826),DATA!X826,"n/a")</f>
        <v>2.6272721544888298</v>
      </c>
      <c r="H1369" s="77">
        <f>+IF(ISNUMBER(DATA!Y826),DATA!Y826,"n/a")</f>
        <v>-8.3387336203524107E-2</v>
      </c>
      <c r="I1369" s="87">
        <f>+IF(ISNUMBER(DATA!AH826),DATA!AH826,"n/a")</f>
        <v>2.5838904232481701</v>
      </c>
      <c r="J1369" s="77">
        <f>+IF(ISNUMBER(DATA!AI826),DATA!AI826,"n/a")</f>
        <v>-0.153018906125375</v>
      </c>
      <c r="K1369" s="87">
        <f>+IF(ISNUMBER(DATA!AR826),DATA!AR826,"n/a")</f>
        <v>2.5557914290558998</v>
      </c>
      <c r="L1369" s="77">
        <f>+IF(ISNUMBER(DATA!AS826),DATA!AS826,"n/a")</f>
        <v>-0.19982771314859701</v>
      </c>
    </row>
    <row r="1370" spans="1:12" x14ac:dyDescent="0.2">
      <c r="A1370" s="75" t="s">
        <v>19</v>
      </c>
      <c r="B1370" s="66" t="s">
        <v>28</v>
      </c>
      <c r="C1370" s="66" t="s">
        <v>26</v>
      </c>
      <c r="D1370" s="66" t="s">
        <v>308</v>
      </c>
      <c r="E1370" s="87">
        <f>+IF(ISNUMBER(DATA!N827),DATA!N827,"n/a")</f>
        <v>3.2404271451006199</v>
      </c>
      <c r="F1370" s="77">
        <f>+IF(ISNUMBER(DATA!O827),DATA!O827,"n/a")</f>
        <v>7.9013980562076002E-4</v>
      </c>
      <c r="G1370" s="87">
        <f>+IF(ISNUMBER(DATA!X827),DATA!X827,"n/a")</f>
        <v>3.2336469471616098</v>
      </c>
      <c r="H1370" s="77">
        <f>+IF(ISNUMBER(DATA!Y827),DATA!Y827,"n/a")</f>
        <v>-2.61855864156036E-2</v>
      </c>
      <c r="I1370" s="87">
        <f>+IF(ISNUMBER(DATA!AH827),DATA!AH827,"n/a")</f>
        <v>3.2411196848557302</v>
      </c>
      <c r="J1370" s="77">
        <f>+IF(ISNUMBER(DATA!AI827),DATA!AI827,"n/a")</f>
        <v>-3.4603544191216598E-2</v>
      </c>
      <c r="K1370" s="87">
        <f>+IF(ISNUMBER(DATA!AR827),DATA!AR827,"n/a")</f>
        <v>3.2500067298388902</v>
      </c>
      <c r="L1370" s="77">
        <f>+IF(ISNUMBER(DATA!AS827),DATA!AS827,"n/a")</f>
        <v>-2.5096410956291101E-2</v>
      </c>
    </row>
    <row r="1371" spans="1:12" x14ac:dyDescent="0.2">
      <c r="A1371" s="75" t="s">
        <v>19</v>
      </c>
      <c r="B1371" s="66" t="s">
        <v>28</v>
      </c>
      <c r="C1371" s="66" t="s">
        <v>26</v>
      </c>
      <c r="D1371" s="66" t="s">
        <v>309</v>
      </c>
      <c r="E1371" s="87">
        <f>+IF(ISNUMBER(DATA!N828),DATA!N828,"n/a")</f>
        <v>3.1713475826664301</v>
      </c>
      <c r="F1371" s="77">
        <f>+IF(ISNUMBER(DATA!O828),DATA!O828,"n/a")</f>
        <v>1.91415958161015E-2</v>
      </c>
      <c r="G1371" s="87">
        <f>+IF(ISNUMBER(DATA!X828),DATA!X828,"n/a")</f>
        <v>3.11484755422086</v>
      </c>
      <c r="H1371" s="77">
        <f>+IF(ISNUMBER(DATA!Y828),DATA!Y828,"n/a")</f>
        <v>-9.4845752402717798E-4</v>
      </c>
      <c r="I1371" s="87">
        <f>+IF(ISNUMBER(DATA!AH828),DATA!AH828,"n/a")</f>
        <v>3.1682663420603299</v>
      </c>
      <c r="J1371" s="77">
        <f>+IF(ISNUMBER(DATA!AI828),DATA!AI828,"n/a")</f>
        <v>1.3541602115076001E-2</v>
      </c>
      <c r="K1371" s="87">
        <f>+IF(ISNUMBER(DATA!AR828),DATA!AR828,"n/a")</f>
        <v>3.2050548101490399</v>
      </c>
      <c r="L1371" s="77">
        <f>+IF(ISNUMBER(DATA!AS828),DATA!AS828,"n/a")</f>
        <v>1.6002272617963002E-2</v>
      </c>
    </row>
    <row r="1372" spans="1:12" x14ac:dyDescent="0.2">
      <c r="A1372" s="75" t="s">
        <v>19</v>
      </c>
      <c r="B1372" s="66" t="s">
        <v>28</v>
      </c>
      <c r="C1372" s="66" t="s">
        <v>26</v>
      </c>
      <c r="D1372" s="66" t="s">
        <v>310</v>
      </c>
      <c r="E1372" s="87">
        <f>+IF(ISNUMBER(DATA!N829),DATA!N829,"n/a")</f>
        <v>3.1484250544742101</v>
      </c>
      <c r="F1372" s="77">
        <f>+IF(ISNUMBER(DATA!O829),DATA!O829,"n/a")</f>
        <v>3.0579592992092601E-3</v>
      </c>
      <c r="G1372" s="87">
        <f>+IF(ISNUMBER(DATA!X829),DATA!X829,"n/a")</f>
        <v>3.0819862797799802</v>
      </c>
      <c r="H1372" s="77">
        <f>+IF(ISNUMBER(DATA!Y829),DATA!Y829,"n/a")</f>
        <v>-1.6602677362353501E-2</v>
      </c>
      <c r="I1372" s="87">
        <f>+IF(ISNUMBER(DATA!AH829),DATA!AH829,"n/a")</f>
        <v>3.1624815867758702</v>
      </c>
      <c r="J1372" s="77">
        <f>+IF(ISNUMBER(DATA!AI829),DATA!AI829,"n/a")</f>
        <v>2.4300762482844601E-2</v>
      </c>
      <c r="K1372" s="87">
        <f>+IF(ISNUMBER(DATA!AR829),DATA!AR829,"n/a")</f>
        <v>3.2048348265734399</v>
      </c>
      <c r="L1372" s="77">
        <f>+IF(ISNUMBER(DATA!AS829),DATA!AS829,"n/a")</f>
        <v>6.0783788055297501E-2</v>
      </c>
    </row>
    <row r="1373" spans="1:12" x14ac:dyDescent="0.2">
      <c r="A1373" s="75" t="s">
        <v>19</v>
      </c>
      <c r="B1373" s="66" t="s">
        <v>28</v>
      </c>
      <c r="C1373" s="66" t="s">
        <v>26</v>
      </c>
      <c r="D1373" s="66" t="s">
        <v>311</v>
      </c>
      <c r="E1373" s="87">
        <f>+IF(ISNUMBER(DATA!N830),DATA!N830,"n/a")</f>
        <v>3.3240194240778398</v>
      </c>
      <c r="F1373" s="77">
        <f>+IF(ISNUMBER(DATA!O830),DATA!O830,"n/a")</f>
        <v>3.1210672132100901E-2</v>
      </c>
      <c r="G1373" s="87">
        <f>+IF(ISNUMBER(DATA!X830),DATA!X830,"n/a")</f>
        <v>3.33734041855076</v>
      </c>
      <c r="H1373" s="77">
        <f>+IF(ISNUMBER(DATA!Y830),DATA!Y830,"n/a")</f>
        <v>8.6241310676485994E-2</v>
      </c>
      <c r="I1373" s="87">
        <f>+IF(ISNUMBER(DATA!AH830),DATA!AH830,"n/a")</f>
        <v>3.3327049082861602</v>
      </c>
      <c r="J1373" s="77">
        <f>+IF(ISNUMBER(DATA!AI830),DATA!AI830,"n/a")</f>
        <v>0.126960202142504</v>
      </c>
      <c r="K1373" s="87">
        <f>+IF(ISNUMBER(DATA!AR830),DATA!AR830,"n/a")</f>
        <v>3.2482864031116301</v>
      </c>
      <c r="L1373" s="77">
        <f>+IF(ISNUMBER(DATA!AS830),DATA!AS830,"n/a")</f>
        <v>0.14921372744964001</v>
      </c>
    </row>
    <row r="1374" spans="1:12" x14ac:dyDescent="0.2">
      <c r="A1374" s="75" t="s">
        <v>19</v>
      </c>
      <c r="B1374" s="66" t="s">
        <v>28</v>
      </c>
      <c r="C1374" s="66" t="s">
        <v>26</v>
      </c>
      <c r="D1374" s="66" t="s">
        <v>312</v>
      </c>
      <c r="E1374" s="87">
        <f>+IF(ISNUMBER(DATA!N831),DATA!N831,"n/a")</f>
        <v>3.0926624309561901</v>
      </c>
      <c r="F1374" s="77">
        <f>+IF(ISNUMBER(DATA!O831),DATA!O831,"n/a")</f>
        <v>1.2538888455291299E-2</v>
      </c>
      <c r="G1374" s="87">
        <f>+IF(ISNUMBER(DATA!X831),DATA!X831,"n/a")</f>
        <v>3.2237250347619302</v>
      </c>
      <c r="H1374" s="77">
        <f>+IF(ISNUMBER(DATA!Y831),DATA!Y831,"n/a")</f>
        <v>1.67950349374817E-2</v>
      </c>
      <c r="I1374" s="87">
        <f>+IF(ISNUMBER(DATA!AH831),DATA!AH831,"n/a")</f>
        <v>3.1343933159703701</v>
      </c>
      <c r="J1374" s="77">
        <f>+IF(ISNUMBER(DATA!AI831),DATA!AI831,"n/a")</f>
        <v>-2.0601618271860599E-2</v>
      </c>
      <c r="K1374" s="87">
        <f>+IF(ISNUMBER(DATA!AR831),DATA!AR831,"n/a")</f>
        <v>3.1206481658902399</v>
      </c>
      <c r="L1374" s="77">
        <f>+IF(ISNUMBER(DATA!AS831),DATA!AS831,"n/a")</f>
        <v>-2.6445671630832501E-2</v>
      </c>
    </row>
    <row r="1375" spans="1:12" x14ac:dyDescent="0.2">
      <c r="A1375" s="75" t="s">
        <v>19</v>
      </c>
      <c r="B1375" s="66" t="s">
        <v>28</v>
      </c>
      <c r="C1375" s="66" t="s">
        <v>26</v>
      </c>
      <c r="D1375" s="66" t="s">
        <v>313</v>
      </c>
      <c r="E1375" s="87">
        <f>+IF(ISNUMBER(DATA!N832),DATA!N832,"n/a")</f>
        <v>2.9549067232630799</v>
      </c>
      <c r="F1375" s="77">
        <f>+IF(ISNUMBER(DATA!O832),DATA!O832,"n/a")</f>
        <v>2.9431033829394999E-3</v>
      </c>
      <c r="G1375" s="87">
        <f>+IF(ISNUMBER(DATA!X832),DATA!X832,"n/a")</f>
        <v>2.9835288741696702</v>
      </c>
      <c r="H1375" s="77">
        <f>+IF(ISNUMBER(DATA!Y832),DATA!Y832,"n/a")</f>
        <v>2.1610974501510401E-2</v>
      </c>
      <c r="I1375" s="87">
        <f>+IF(ISNUMBER(DATA!AH832),DATA!AH832,"n/a")</f>
        <v>2.9224090728761301</v>
      </c>
      <c r="J1375" s="77">
        <f>+IF(ISNUMBER(DATA!AI832),DATA!AI832,"n/a")</f>
        <v>1.6985060865940999E-2</v>
      </c>
      <c r="K1375" s="87">
        <f>+IF(ISNUMBER(DATA!AR832),DATA!AR832,"n/a")</f>
        <v>2.8752760759324998</v>
      </c>
      <c r="L1375" s="77">
        <f>+IF(ISNUMBER(DATA!AS832),DATA!AS832,"n/a")</f>
        <v>2.97434243603385E-2</v>
      </c>
    </row>
    <row r="1376" spans="1:12" x14ac:dyDescent="0.2">
      <c r="A1376" s="75" t="s">
        <v>19</v>
      </c>
      <c r="B1376" s="66" t="s">
        <v>28</v>
      </c>
      <c r="C1376" s="66" t="s">
        <v>26</v>
      </c>
      <c r="D1376" s="66" t="s">
        <v>314</v>
      </c>
      <c r="E1376" s="87">
        <f>+IF(ISNUMBER(DATA!N833),DATA!N833,"n/a")</f>
        <v>3.6818997360206298</v>
      </c>
      <c r="F1376" s="77">
        <f>+IF(ISNUMBER(DATA!O833),DATA!O833,"n/a")</f>
        <v>-1.3723789150809599E-2</v>
      </c>
      <c r="G1376" s="87">
        <f>+IF(ISNUMBER(DATA!X833),DATA!X833,"n/a")</f>
        <v>3.8129617279717398</v>
      </c>
      <c r="H1376" s="77">
        <f>+IF(ISNUMBER(DATA!Y833),DATA!Y833,"n/a")</f>
        <v>0.117586900146949</v>
      </c>
      <c r="I1376" s="87">
        <f>+IF(ISNUMBER(DATA!AH833),DATA!AH833,"n/a")</f>
        <v>3.7956472987923</v>
      </c>
      <c r="J1376" s="77">
        <f>+IF(ISNUMBER(DATA!AI833),DATA!AI833,"n/a")</f>
        <v>0.21044020285339901</v>
      </c>
      <c r="K1376" s="87">
        <f>+IF(ISNUMBER(DATA!AR833),DATA!AR833,"n/a")</f>
        <v>3.7362649252156399</v>
      </c>
      <c r="L1376" s="77">
        <f>+IF(ISNUMBER(DATA!AS833),DATA!AS833,"n/a")</f>
        <v>0.24810661132923001</v>
      </c>
    </row>
    <row r="1377" spans="1:12" x14ac:dyDescent="0.2">
      <c r="A1377" s="75" t="s">
        <v>19</v>
      </c>
      <c r="B1377" s="66" t="s">
        <v>28</v>
      </c>
      <c r="C1377" s="66" t="s">
        <v>26</v>
      </c>
      <c r="D1377" s="66" t="s">
        <v>315</v>
      </c>
      <c r="E1377" s="87">
        <f>+IF(ISNUMBER(DATA!N834),DATA!N834,"n/a")</f>
        <v>2.9343016875158199</v>
      </c>
      <c r="F1377" s="77">
        <f>+IF(ISNUMBER(DATA!O834),DATA!O834,"n/a")</f>
        <v>7.7975458690096996E-3</v>
      </c>
      <c r="G1377" s="87">
        <f>+IF(ISNUMBER(DATA!X834),DATA!X834,"n/a")</f>
        <v>2.9205560504977002</v>
      </c>
      <c r="H1377" s="77">
        <f>+IF(ISNUMBER(DATA!Y834),DATA!Y834,"n/a")</f>
        <v>-9.6286026793745899E-2</v>
      </c>
      <c r="I1377" s="87">
        <f>+IF(ISNUMBER(DATA!AH834),DATA!AH834,"n/a")</f>
        <v>2.9013274426506399</v>
      </c>
      <c r="J1377" s="77">
        <f>+IF(ISNUMBER(DATA!AI834),DATA!AI834,"n/a")</f>
        <v>-0.13198759350009601</v>
      </c>
      <c r="K1377" s="87">
        <f>+IF(ISNUMBER(DATA!AR834),DATA!AR834,"n/a")</f>
        <v>2.90834422152242</v>
      </c>
      <c r="L1377" s="77">
        <f>+IF(ISNUMBER(DATA!AS834),DATA!AS834,"n/a")</f>
        <v>-0.14464392886284599</v>
      </c>
    </row>
    <row r="1378" spans="1:12" x14ac:dyDescent="0.2">
      <c r="A1378" s="75" t="s">
        <v>19</v>
      </c>
      <c r="B1378" s="66" t="s">
        <v>28</v>
      </c>
      <c r="C1378" s="66" t="s">
        <v>26</v>
      </c>
      <c r="D1378" s="66" t="s">
        <v>316</v>
      </c>
      <c r="E1378" s="87">
        <f>+IF(ISNUMBER(DATA!N835),DATA!N835,"n/a")</f>
        <v>3.0334000146886502</v>
      </c>
      <c r="F1378" s="77">
        <f>+IF(ISNUMBER(DATA!O835),DATA!O835,"n/a")</f>
        <v>4.0379159672027098E-2</v>
      </c>
      <c r="G1378" s="87">
        <f>+IF(ISNUMBER(DATA!X835),DATA!X835,"n/a")</f>
        <v>3.0653563925602798</v>
      </c>
      <c r="H1378" s="77">
        <f>+IF(ISNUMBER(DATA!Y835),DATA!Y835,"n/a")</f>
        <v>3.7897501448985897E-2</v>
      </c>
      <c r="I1378" s="87">
        <f>+IF(ISNUMBER(DATA!AH835),DATA!AH835,"n/a")</f>
        <v>3.0691249492450199</v>
      </c>
      <c r="J1378" s="77">
        <f>+IF(ISNUMBER(DATA!AI835),DATA!AI835,"n/a")</f>
        <v>5.5826788218476002E-3</v>
      </c>
      <c r="K1378" s="87">
        <f>+IF(ISNUMBER(DATA!AR835),DATA!AR835,"n/a")</f>
        <v>3.0654074725354898</v>
      </c>
      <c r="L1378" s="77">
        <f>+IF(ISNUMBER(DATA!AS835),DATA!AS835,"n/a")</f>
        <v>-2.0805611965969702E-2</v>
      </c>
    </row>
    <row r="1379" spans="1:12" x14ac:dyDescent="0.2">
      <c r="A1379" s="75" t="s">
        <v>19</v>
      </c>
      <c r="B1379" s="66" t="s">
        <v>28</v>
      </c>
      <c r="C1379" s="66" t="s">
        <v>26</v>
      </c>
      <c r="D1379" s="66" t="s">
        <v>317</v>
      </c>
      <c r="E1379" s="87">
        <f>+IF(ISNUMBER(DATA!N836),DATA!N836,"n/a")</f>
        <v>3.6769995889403302</v>
      </c>
      <c r="F1379" s="77">
        <f>+IF(ISNUMBER(DATA!O836),DATA!O836,"n/a")</f>
        <v>0.13614415888086501</v>
      </c>
      <c r="G1379" s="87">
        <f>+IF(ISNUMBER(DATA!X836),DATA!X836,"n/a")</f>
        <v>3.6011974807019098</v>
      </c>
      <c r="H1379" s="77">
        <f>+IF(ISNUMBER(DATA!Y836),DATA!Y836,"n/a")</f>
        <v>8.4741691949116502E-2</v>
      </c>
      <c r="I1379" s="87">
        <f>+IF(ISNUMBER(DATA!AH836),DATA!AH836,"n/a")</f>
        <v>3.5334547323084702</v>
      </c>
      <c r="J1379" s="77">
        <f>+IF(ISNUMBER(DATA!AI836),DATA!AI836,"n/a")</f>
        <v>7.6769845328619496E-2</v>
      </c>
      <c r="K1379" s="87">
        <f>+IF(ISNUMBER(DATA!AR836),DATA!AR836,"n/a")</f>
        <v>3.3784724325503102</v>
      </c>
      <c r="L1379" s="77">
        <f>+IF(ISNUMBER(DATA!AS836),DATA!AS836,"n/a")</f>
        <v>8.2113700807830606E-2</v>
      </c>
    </row>
    <row r="1380" spans="1:12" x14ac:dyDescent="0.2">
      <c r="A1380" s="75" t="s">
        <v>19</v>
      </c>
      <c r="B1380" s="66" t="s">
        <v>28</v>
      </c>
      <c r="C1380" s="66" t="s">
        <v>26</v>
      </c>
      <c r="D1380" s="66" t="s">
        <v>318</v>
      </c>
      <c r="E1380" s="87">
        <f>+IF(ISNUMBER(DATA!N837),DATA!N837,"n/a")</f>
        <v>3.53632225004477</v>
      </c>
      <c r="F1380" s="77">
        <f>+IF(ISNUMBER(DATA!O837),DATA!O837,"n/a")</f>
        <v>0.102899416339665</v>
      </c>
      <c r="G1380" s="87">
        <f>+IF(ISNUMBER(DATA!X837),DATA!X837,"n/a")</f>
        <v>3.5585035806661298</v>
      </c>
      <c r="H1380" s="77">
        <f>+IF(ISNUMBER(DATA!Y837),DATA!Y837,"n/a")</f>
        <v>6.5602150956904498E-2</v>
      </c>
      <c r="I1380" s="87">
        <f>+IF(ISNUMBER(DATA!AH837),DATA!AH837,"n/a")</f>
        <v>3.5558334402303999</v>
      </c>
      <c r="J1380" s="77">
        <f>+IF(ISNUMBER(DATA!AI837),DATA!AI837,"n/a")</f>
        <v>5.1108583761532898E-2</v>
      </c>
      <c r="K1380" s="87">
        <f>+IF(ISNUMBER(DATA!AR837),DATA!AR837,"n/a")</f>
        <v>3.5448475942975302</v>
      </c>
      <c r="L1380" s="77">
        <f>+IF(ISNUMBER(DATA!AS837),DATA!AS837,"n/a")</f>
        <v>4.8938464911011198E-2</v>
      </c>
    </row>
    <row r="1381" spans="1:12" x14ac:dyDescent="0.2">
      <c r="A1381" s="75" t="s">
        <v>19</v>
      </c>
      <c r="B1381" s="66" t="s">
        <v>28</v>
      </c>
      <c r="C1381" s="66" t="s">
        <v>26</v>
      </c>
      <c r="D1381" s="66" t="s">
        <v>344</v>
      </c>
      <c r="E1381" s="87">
        <f>+IF(ISNUMBER(DATA!N838),DATA!N838,"n/a")</f>
        <v>1.97381477666428</v>
      </c>
      <c r="F1381" s="77">
        <f>+IF(ISNUMBER(DATA!O838),DATA!O838,"n/a")</f>
        <v>-7.6204204090700903E-2</v>
      </c>
      <c r="G1381" s="87">
        <f>+IF(ISNUMBER(DATA!X838),DATA!X838,"n/a")</f>
        <v>2.1098986902323702</v>
      </c>
      <c r="H1381" s="77">
        <f>+IF(ISNUMBER(DATA!Y838),DATA!Y838,"n/a")</f>
        <v>1.6515167804793299E-2</v>
      </c>
      <c r="I1381" s="87">
        <f>+IF(ISNUMBER(DATA!AH838),DATA!AH838,"n/a")</f>
        <v>2.1268100784140498</v>
      </c>
      <c r="J1381" s="77">
        <f>+IF(ISNUMBER(DATA!AI838),DATA!AI838,"n/a")</f>
        <v>0.121569154754121</v>
      </c>
      <c r="K1381" s="87">
        <f>+IF(ISNUMBER(DATA!AR838),DATA!AR838,"n/a")</f>
        <v>2.1517861959198101</v>
      </c>
      <c r="L1381" s="77">
        <f>+IF(ISNUMBER(DATA!AS838),DATA!AS838,"n/a")</f>
        <v>0.17789728426944901</v>
      </c>
    </row>
    <row r="1382" spans="1:12" x14ac:dyDescent="0.2">
      <c r="A1382" s="75" t="s">
        <v>19</v>
      </c>
      <c r="B1382" s="66" t="s">
        <v>28</v>
      </c>
      <c r="C1382" s="66" t="s">
        <v>26</v>
      </c>
      <c r="D1382" s="66" t="s">
        <v>345</v>
      </c>
      <c r="E1382" s="87">
        <f>+IF(ISNUMBER(DATA!N839),DATA!N839,"n/a")</f>
        <v>2.9702102405488802</v>
      </c>
      <c r="F1382" s="77">
        <f>+IF(ISNUMBER(DATA!O839),DATA!O839,"n/a")</f>
        <v>1.24812806023923E-2</v>
      </c>
      <c r="G1382" s="87">
        <f>+IF(ISNUMBER(DATA!X839),DATA!X839,"n/a")</f>
        <v>3.0275941265581401</v>
      </c>
      <c r="H1382" s="77">
        <f>+IF(ISNUMBER(DATA!Y839),DATA!Y839,"n/a")</f>
        <v>7.8368933838038293E-2</v>
      </c>
      <c r="I1382" s="87">
        <f>+IF(ISNUMBER(DATA!AH839),DATA!AH839,"n/a")</f>
        <v>3.0120912991328201</v>
      </c>
      <c r="J1382" s="77">
        <f>+IF(ISNUMBER(DATA!AI839),DATA!AI839,"n/a")</f>
        <v>0.101924580213134</v>
      </c>
      <c r="K1382" s="87">
        <f>+IF(ISNUMBER(DATA!AR839),DATA!AR839,"n/a")</f>
        <v>2.9126891746685</v>
      </c>
      <c r="L1382" s="77">
        <f>+IF(ISNUMBER(DATA!AS839),DATA!AS839,"n/a")</f>
        <v>0.11184672942455599</v>
      </c>
    </row>
    <row r="1383" spans="1:12" x14ac:dyDescent="0.2">
      <c r="A1383" s="75"/>
      <c r="E1383" s="100"/>
      <c r="F1383" s="101"/>
      <c r="G1383" s="100"/>
      <c r="H1383" s="101"/>
      <c r="I1383" s="100"/>
      <c r="J1383" s="101"/>
      <c r="K1383" s="100"/>
      <c r="L1383" s="101"/>
    </row>
    <row r="1384" spans="1:12" x14ac:dyDescent="0.2">
      <c r="A1384" s="75" t="s">
        <v>19</v>
      </c>
      <c r="B1384" s="66" t="s">
        <v>22</v>
      </c>
      <c r="C1384" s="66" t="s">
        <v>0</v>
      </c>
      <c r="D1384" s="66" t="s">
        <v>271</v>
      </c>
      <c r="E1384" s="76">
        <f t="array" ref="E1384">IFERROR(INDEX(DATA!$F$133:$F$368,MATCH(1,(DATA!$D$133:$D$368=B1384)*(DATA!$E$133:$E$368=D1384),0)),"n/a")</f>
        <v>290</v>
      </c>
      <c r="F1384" s="77">
        <f t="array" ref="F1384">IFERROR(INDEX(DATA!$G$133:$G$368,MATCH(1,(DATA!$D$133:$D$368=B1384)*(DATA!$E$133:$E$368=D1384),0)),"n/a")</f>
        <v>0</v>
      </c>
      <c r="G1384" s="76">
        <f t="array" ref="G1384">IFERROR(INDEX(DATA!$P$133:$P$368,MATCH(1,(DATA!$D$133:$D$368=B1384)*(DATA!$E$133:$E$368=D1384),0)),"n/a")</f>
        <v>687</v>
      </c>
      <c r="H1384" s="77">
        <f t="array" ref="H1384">IFERROR(INDEX(DATA!$Q$133:$Q$368,MATCH(1,(DATA!$D$133:$D$368=B1384)*(DATA!$E$133:$E$368=D1384),0)),"n/a")</f>
        <v>0</v>
      </c>
      <c r="I1384" s="76">
        <f t="array" ref="I1384">IFERROR(INDEX(DATA!$Z$133:$Z$368,MATCH(1,(DATA!$D$133:$D$368=B1384)*(DATA!$E$133:$E$368=D1384),0)),"n/a")</f>
        <v>960</v>
      </c>
      <c r="J1384" s="77">
        <f t="array" ref="J1384">IFERROR(INDEX(DATA!$AA$133:$AA$368,MATCH(1,(DATA!$D$133:$D$368=B1384)*(DATA!$E$133:$E$368=D1384),0)),"n/a")</f>
        <v>0</v>
      </c>
      <c r="K1384" s="76">
        <f t="array" ref="K1384">IFERROR(INDEX(DATA!$AJ$133:$AJ$368,MATCH(1,(DATA!$D$133:$D$368=B1384)*(DATA!$E$133:$E$368=D1384),0)),"n/a")</f>
        <v>960</v>
      </c>
      <c r="L1384" s="77">
        <f t="array" ref="L1384">IFERROR(INDEX(DATA!$AK$133:$AK$368,MATCH(1,(DATA!$D$133:$D$368=B1384)*(DATA!$E$133:$E$368=D1384),0)),"n/a")</f>
        <v>0</v>
      </c>
    </row>
    <row r="1385" spans="1:12" x14ac:dyDescent="0.2">
      <c r="A1385" s="75" t="s">
        <v>19</v>
      </c>
      <c r="B1385" s="66" t="s">
        <v>22</v>
      </c>
      <c r="C1385" s="66" t="s">
        <v>0</v>
      </c>
      <c r="D1385" s="66" t="s">
        <v>272</v>
      </c>
      <c r="E1385" s="76" t="str">
        <f t="array" ref="E1385">IFERROR(INDEX(DATA!$F$133:$F$368,MATCH(1,(DATA!$D$133:$D$368=B1385)*(DATA!$E$133:$E$368=D1385),0)),"n/a")</f>
        <v>n/a</v>
      </c>
      <c r="F1385" s="77" t="str">
        <f t="array" ref="F1385">IFERROR(INDEX(DATA!$G$133:$G$368,MATCH(1,(DATA!$D$133:$D$368=B1385)*(DATA!$E$133:$E$368=D1385),0)),"n/a")</f>
        <v>n/a</v>
      </c>
      <c r="G1385" s="76" t="str">
        <f t="array" ref="G1385">IFERROR(INDEX(DATA!$P$133:$P$368,MATCH(1,(DATA!$D$133:$D$368=B1385)*(DATA!$E$133:$E$368=D1385),0)),"n/a")</f>
        <v>n/a</v>
      </c>
      <c r="H1385" s="77" t="str">
        <f t="array" ref="H1385">IFERROR(INDEX(DATA!$Q$133:$Q$368,MATCH(1,(DATA!$D$133:$D$368=B1385)*(DATA!$E$133:$E$368=D1385),0)),"n/a")</f>
        <v>n/a</v>
      </c>
      <c r="I1385" s="76" t="str">
        <f t="array" ref="I1385">IFERROR(INDEX(DATA!$Z$133:$Z$368,MATCH(1,(DATA!$D$133:$D$368=B1385)*(DATA!$E$133:$E$368=D1385),0)),"n/a")</f>
        <v>n/a</v>
      </c>
      <c r="J1385" s="77" t="str">
        <f t="array" ref="J1385">IFERROR(INDEX(DATA!$AA$133:$AA$368,MATCH(1,(DATA!$D$133:$D$368=B1385)*(DATA!$E$133:$E$368=D1385),0)),"n/a")</f>
        <v>n/a</v>
      </c>
      <c r="K1385" s="76" t="str">
        <f t="array" ref="K1385">IFERROR(INDEX(DATA!$AJ$133:$AJ$368,MATCH(1,(DATA!$D$133:$D$368=B1385)*(DATA!$E$133:$E$368=D1385),0)),"n/a")</f>
        <v>n/a</v>
      </c>
      <c r="L1385" s="77" t="str">
        <f t="array" ref="L1385">IFERROR(INDEX(DATA!$AK$133:$AK$368,MATCH(1,(DATA!$D$133:$D$368=B1385)*(DATA!$E$133:$E$368=D1385),0)),"n/a")</f>
        <v>n/a</v>
      </c>
    </row>
    <row r="1386" spans="1:12" x14ac:dyDescent="0.2">
      <c r="A1386" s="75" t="s">
        <v>19</v>
      </c>
      <c r="B1386" s="66" t="s">
        <v>22</v>
      </c>
      <c r="C1386" s="66" t="s">
        <v>0</v>
      </c>
      <c r="D1386" s="66" t="s">
        <v>273</v>
      </c>
      <c r="E1386" s="76">
        <f t="array" ref="E1386">IFERROR(INDEX(DATA!$F$133:$F$368,MATCH(1,(DATA!$D$133:$D$368=B1386)*(DATA!$E$133:$E$368=D1386),0)),"n/a")</f>
        <v>179</v>
      </c>
      <c r="F1386" s="77">
        <f t="array" ref="F1386">IFERROR(INDEX(DATA!$G$133:$G$368,MATCH(1,(DATA!$D$133:$D$368=B1386)*(DATA!$E$133:$E$368=D1386),0)),"n/a")</f>
        <v>1.3069999999999999</v>
      </c>
      <c r="G1386" s="76">
        <f t="array" ref="G1386">IFERROR(INDEX(DATA!$P$133:$P$368,MATCH(1,(DATA!$D$133:$D$368=B1386)*(DATA!$E$133:$E$368=D1386),0)),"n/a")</f>
        <v>514</v>
      </c>
      <c r="H1386" s="77">
        <f t="array" ref="H1386">IFERROR(INDEX(DATA!$Q$133:$Q$368,MATCH(1,(DATA!$D$133:$D$368=B1386)*(DATA!$E$133:$E$368=D1386),0)),"n/a")</f>
        <v>0.19400000000000001</v>
      </c>
      <c r="I1386" s="76">
        <f t="array" ref="I1386">IFERROR(INDEX(DATA!$Z$133:$Z$368,MATCH(1,(DATA!$D$133:$D$368=B1386)*(DATA!$E$133:$E$368=D1386),0)),"n/a")</f>
        <v>1518</v>
      </c>
      <c r="J1386" s="77">
        <f t="array" ref="J1386">IFERROR(INDEX(DATA!$AA$133:$AA$368,MATCH(1,(DATA!$D$133:$D$368=B1386)*(DATA!$E$133:$E$368=D1386),0)),"n/a")</f>
        <v>0.34599999999999997</v>
      </c>
      <c r="K1386" s="76">
        <f t="array" ref="K1386">IFERROR(INDEX(DATA!$AJ$133:$AJ$368,MATCH(1,(DATA!$D$133:$D$368=B1386)*(DATA!$E$133:$E$368=D1386),0)),"n/a")</f>
        <v>2029</v>
      </c>
      <c r="L1386" s="77">
        <f t="array" ref="L1386">IFERROR(INDEX(DATA!$AK$133:$AK$368,MATCH(1,(DATA!$D$133:$D$368=B1386)*(DATA!$E$133:$E$368=D1386),0)),"n/a")</f>
        <v>6.6000000000000003E-2</v>
      </c>
    </row>
    <row r="1387" spans="1:12" x14ac:dyDescent="0.2">
      <c r="A1387" s="75" t="s">
        <v>19</v>
      </c>
      <c r="B1387" s="66" t="s">
        <v>22</v>
      </c>
      <c r="C1387" s="66" t="s">
        <v>0</v>
      </c>
      <c r="D1387" s="66" t="s">
        <v>274</v>
      </c>
      <c r="E1387" s="76" t="str">
        <f t="array" ref="E1387">IFERROR(INDEX(DATA!$F$133:$F$368,MATCH(1,(DATA!$D$133:$D$368=B1387)*(DATA!$E$133:$E$368=D1387),0)),"n/a")</f>
        <v>n/a</v>
      </c>
      <c r="F1387" s="77" t="str">
        <f t="array" ref="F1387">IFERROR(INDEX(DATA!$G$133:$G$368,MATCH(1,(DATA!$D$133:$D$368=B1387)*(DATA!$E$133:$E$368=D1387),0)),"n/a")</f>
        <v>n/a</v>
      </c>
      <c r="G1387" s="76" t="str">
        <f t="array" ref="G1387">IFERROR(INDEX(DATA!$P$133:$P$368,MATCH(1,(DATA!$D$133:$D$368=B1387)*(DATA!$E$133:$E$368=D1387),0)),"n/a")</f>
        <v>n/a</v>
      </c>
      <c r="H1387" s="77" t="str">
        <f t="array" ref="H1387">IFERROR(INDEX(DATA!$Q$133:$Q$368,MATCH(1,(DATA!$D$133:$D$368=B1387)*(DATA!$E$133:$E$368=D1387),0)),"n/a")</f>
        <v>n/a</v>
      </c>
      <c r="I1387" s="76" t="str">
        <f t="array" ref="I1387">IFERROR(INDEX(DATA!$Z$133:$Z$368,MATCH(1,(DATA!$D$133:$D$368=B1387)*(DATA!$E$133:$E$368=D1387),0)),"n/a")</f>
        <v>n/a</v>
      </c>
      <c r="J1387" s="77" t="str">
        <f t="array" ref="J1387">IFERROR(INDEX(DATA!$AA$133:$AA$368,MATCH(1,(DATA!$D$133:$D$368=B1387)*(DATA!$E$133:$E$368=D1387),0)),"n/a")</f>
        <v>n/a</v>
      </c>
      <c r="K1387" s="76" t="str">
        <f t="array" ref="K1387">IFERROR(INDEX(DATA!$AJ$133:$AJ$368,MATCH(1,(DATA!$D$133:$D$368=B1387)*(DATA!$E$133:$E$368=D1387),0)),"n/a")</f>
        <v>n/a</v>
      </c>
      <c r="L1387" s="77" t="str">
        <f t="array" ref="L1387">IFERROR(INDEX(DATA!$AK$133:$AK$368,MATCH(1,(DATA!$D$133:$D$368=B1387)*(DATA!$E$133:$E$368=D1387),0)),"n/a")</f>
        <v>n/a</v>
      </c>
    </row>
    <row r="1388" spans="1:12" x14ac:dyDescent="0.2">
      <c r="A1388" s="75" t="s">
        <v>19</v>
      </c>
      <c r="B1388" s="66" t="s">
        <v>22</v>
      </c>
      <c r="C1388" s="66" t="s">
        <v>0</v>
      </c>
      <c r="D1388" s="66" t="s">
        <v>275</v>
      </c>
      <c r="E1388" s="76">
        <f t="array" ref="E1388">IFERROR(INDEX(DATA!$F$133:$F$368,MATCH(1,(DATA!$D$133:$D$368=B1388)*(DATA!$E$133:$E$368=D1388),0)),"n/a")</f>
        <v>710</v>
      </c>
      <c r="F1388" s="77">
        <f t="array" ref="F1388">IFERROR(INDEX(DATA!$G$133:$G$368,MATCH(1,(DATA!$D$133:$D$368=B1388)*(DATA!$E$133:$E$368=D1388),0)),"n/a")</f>
        <v>0</v>
      </c>
      <c r="G1388" s="76">
        <f t="array" ref="G1388">IFERROR(INDEX(DATA!$P$133:$P$368,MATCH(1,(DATA!$D$133:$D$368=B1388)*(DATA!$E$133:$E$368=D1388),0)),"n/a")</f>
        <v>1445</v>
      </c>
      <c r="H1388" s="77">
        <f t="array" ref="H1388">IFERROR(INDEX(DATA!$Q$133:$Q$368,MATCH(1,(DATA!$D$133:$D$368=B1388)*(DATA!$E$133:$E$368=D1388),0)),"n/a")</f>
        <v>0</v>
      </c>
      <c r="I1388" s="76">
        <f t="array" ref="I1388">IFERROR(INDEX(DATA!$Z$133:$Z$368,MATCH(1,(DATA!$D$133:$D$368=B1388)*(DATA!$E$133:$E$368=D1388),0)),"n/a")</f>
        <v>1883</v>
      </c>
      <c r="J1388" s="77">
        <f t="array" ref="J1388">IFERROR(INDEX(DATA!$AA$133:$AA$368,MATCH(1,(DATA!$D$133:$D$368=B1388)*(DATA!$E$133:$E$368=D1388),0)),"n/a")</f>
        <v>0</v>
      </c>
      <c r="K1388" s="76">
        <f t="array" ref="K1388">IFERROR(INDEX(DATA!$AJ$133:$AJ$368,MATCH(1,(DATA!$D$133:$D$368=B1388)*(DATA!$E$133:$E$368=D1388),0)),"n/a")</f>
        <v>1883</v>
      </c>
      <c r="L1388" s="77">
        <f t="array" ref="L1388">IFERROR(INDEX(DATA!$AK$133:$AK$368,MATCH(1,(DATA!$D$133:$D$368=B1388)*(DATA!$E$133:$E$368=D1388),0)),"n/a")</f>
        <v>6.1150000000000002</v>
      </c>
    </row>
    <row r="1389" spans="1:12" x14ac:dyDescent="0.2">
      <c r="A1389" s="75" t="s">
        <v>19</v>
      </c>
      <c r="B1389" s="66" t="s">
        <v>22</v>
      </c>
      <c r="C1389" s="66" t="s">
        <v>0</v>
      </c>
      <c r="D1389" s="66" t="s">
        <v>276</v>
      </c>
      <c r="E1389" s="76">
        <f t="array" ref="E1389">IFERROR(INDEX(DATA!$F$133:$F$368,MATCH(1,(DATA!$D$133:$D$368=B1389)*(DATA!$E$133:$E$368=D1389),0)),"n/a")</f>
        <v>0</v>
      </c>
      <c r="F1389" s="77">
        <f t="array" ref="F1389">IFERROR(INDEX(DATA!$G$133:$G$368,MATCH(1,(DATA!$D$133:$D$368=B1389)*(DATA!$E$133:$E$368=D1389),0)),"n/a")</f>
        <v>0</v>
      </c>
      <c r="G1389" s="76">
        <f t="array" ref="G1389">IFERROR(INDEX(DATA!$P$133:$P$368,MATCH(1,(DATA!$D$133:$D$368=B1389)*(DATA!$E$133:$E$368=D1389),0)),"n/a")</f>
        <v>72</v>
      </c>
      <c r="H1389" s="77">
        <f t="array" ref="H1389">IFERROR(INDEX(DATA!$Q$133:$Q$368,MATCH(1,(DATA!$D$133:$D$368=B1389)*(DATA!$E$133:$E$368=D1389),0)),"n/a")</f>
        <v>-0.752</v>
      </c>
      <c r="I1389" s="76">
        <f t="array" ref="I1389">IFERROR(INDEX(DATA!$Z$133:$Z$368,MATCH(1,(DATA!$D$133:$D$368=B1389)*(DATA!$E$133:$E$368=D1389),0)),"n/a")</f>
        <v>929</v>
      </c>
      <c r="J1389" s="77">
        <f t="array" ref="J1389">IFERROR(INDEX(DATA!$AA$133:$AA$368,MATCH(1,(DATA!$D$133:$D$368=B1389)*(DATA!$E$133:$E$368=D1389),0)),"n/a")</f>
        <v>-0.20699999999999999</v>
      </c>
      <c r="K1389" s="76">
        <f t="array" ref="K1389">IFERROR(INDEX(DATA!$AJ$133:$AJ$368,MATCH(1,(DATA!$D$133:$D$368=B1389)*(DATA!$E$133:$E$368=D1389),0)),"n/a")</f>
        <v>1726</v>
      </c>
      <c r="L1389" s="77">
        <f t="array" ref="L1389">IFERROR(INDEX(DATA!$AK$133:$AK$368,MATCH(1,(DATA!$D$133:$D$368=B1389)*(DATA!$E$133:$E$368=D1389),0)),"n/a")</f>
        <v>-3.3000000000000002E-2</v>
      </c>
    </row>
    <row r="1390" spans="1:12" x14ac:dyDescent="0.2">
      <c r="A1390" s="75" t="s">
        <v>19</v>
      </c>
      <c r="B1390" s="66" t="s">
        <v>22</v>
      </c>
      <c r="C1390" s="66" t="s">
        <v>0</v>
      </c>
      <c r="D1390" s="66" t="s">
        <v>277</v>
      </c>
      <c r="E1390" s="76" t="str">
        <f t="array" ref="E1390">IFERROR(INDEX(DATA!$F$133:$F$368,MATCH(1,(DATA!$D$133:$D$368=B1390)*(DATA!$E$133:$E$368=D1390),0)),"n/a")</f>
        <v>n/a</v>
      </c>
      <c r="F1390" s="77" t="str">
        <f t="array" ref="F1390">IFERROR(INDEX(DATA!$G$133:$G$368,MATCH(1,(DATA!$D$133:$D$368=B1390)*(DATA!$E$133:$E$368=D1390),0)),"n/a")</f>
        <v>n/a</v>
      </c>
      <c r="G1390" s="76" t="str">
        <f t="array" ref="G1390">IFERROR(INDEX(DATA!$P$133:$P$368,MATCH(1,(DATA!$D$133:$D$368=B1390)*(DATA!$E$133:$E$368=D1390),0)),"n/a")</f>
        <v>n/a</v>
      </c>
      <c r="H1390" s="77" t="str">
        <f t="array" ref="H1390">IFERROR(INDEX(DATA!$Q$133:$Q$368,MATCH(1,(DATA!$D$133:$D$368=B1390)*(DATA!$E$133:$E$368=D1390),0)),"n/a")</f>
        <v>n/a</v>
      </c>
      <c r="I1390" s="76" t="str">
        <f t="array" ref="I1390">IFERROR(INDEX(DATA!$Z$133:$Z$368,MATCH(1,(DATA!$D$133:$D$368=B1390)*(DATA!$E$133:$E$368=D1390),0)),"n/a")</f>
        <v>n/a</v>
      </c>
      <c r="J1390" s="77" t="str">
        <f t="array" ref="J1390">IFERROR(INDEX(DATA!$AA$133:$AA$368,MATCH(1,(DATA!$D$133:$D$368=B1390)*(DATA!$E$133:$E$368=D1390),0)),"n/a")</f>
        <v>n/a</v>
      </c>
      <c r="K1390" s="76" t="str">
        <f t="array" ref="K1390">IFERROR(INDEX(DATA!$AJ$133:$AJ$368,MATCH(1,(DATA!$D$133:$D$368=B1390)*(DATA!$E$133:$E$368=D1390),0)),"n/a")</f>
        <v>n/a</v>
      </c>
      <c r="L1390" s="77" t="str">
        <f t="array" ref="L1390">IFERROR(INDEX(DATA!$AK$133:$AK$368,MATCH(1,(DATA!$D$133:$D$368=B1390)*(DATA!$E$133:$E$368=D1390),0)),"n/a")</f>
        <v>n/a</v>
      </c>
    </row>
    <row r="1391" spans="1:12" x14ac:dyDescent="0.2">
      <c r="A1391" s="75" t="s">
        <v>19</v>
      </c>
      <c r="B1391" s="66" t="s">
        <v>22</v>
      </c>
      <c r="C1391" s="66" t="s">
        <v>0</v>
      </c>
      <c r="D1391" s="66" t="s">
        <v>278</v>
      </c>
      <c r="E1391" s="76">
        <f t="array" ref="E1391">IFERROR(INDEX(DATA!$F$133:$F$368,MATCH(1,(DATA!$D$133:$D$368=B1391)*(DATA!$E$133:$E$368=D1391),0)),"n/a")</f>
        <v>202</v>
      </c>
      <c r="F1391" s="77">
        <f t="array" ref="F1391">IFERROR(INDEX(DATA!$G$133:$G$368,MATCH(1,(DATA!$D$133:$D$368=B1391)*(DATA!$E$133:$E$368=D1391),0)),"n/a")</f>
        <v>0.64500000000000002</v>
      </c>
      <c r="G1391" s="76">
        <f t="array" ref="G1391">IFERROR(INDEX(DATA!$P$133:$P$368,MATCH(1,(DATA!$D$133:$D$368=B1391)*(DATA!$E$133:$E$368=D1391),0)),"n/a")</f>
        <v>641</v>
      </c>
      <c r="H1391" s="77">
        <f t="array" ref="H1391">IFERROR(INDEX(DATA!$Q$133:$Q$368,MATCH(1,(DATA!$D$133:$D$368=B1391)*(DATA!$E$133:$E$368=D1391),0)),"n/a")</f>
        <v>0.17399999999999999</v>
      </c>
      <c r="I1391" s="76">
        <f t="array" ref="I1391">IFERROR(INDEX(DATA!$Z$133:$Z$368,MATCH(1,(DATA!$D$133:$D$368=B1391)*(DATA!$E$133:$E$368=D1391),0)),"n/a")</f>
        <v>1011</v>
      </c>
      <c r="J1391" s="77">
        <f t="array" ref="J1391">IFERROR(INDEX(DATA!$AA$133:$AA$368,MATCH(1,(DATA!$D$133:$D$368=B1391)*(DATA!$E$133:$E$368=D1391),0)),"n/a")</f>
        <v>8.5999999999999993E-2</v>
      </c>
      <c r="K1391" s="76">
        <f t="array" ref="K1391">IFERROR(INDEX(DATA!$AJ$133:$AJ$368,MATCH(1,(DATA!$D$133:$D$368=B1391)*(DATA!$E$133:$E$368=D1391),0)),"n/a")</f>
        <v>1675</v>
      </c>
      <c r="L1391" s="77">
        <f t="array" ref="L1391">IFERROR(INDEX(DATA!$AK$133:$AK$368,MATCH(1,(DATA!$D$133:$D$368=B1391)*(DATA!$E$133:$E$368=D1391),0)),"n/a")</f>
        <v>6.6000000000000003E-2</v>
      </c>
    </row>
    <row r="1392" spans="1:12" x14ac:dyDescent="0.2">
      <c r="A1392" s="75" t="s">
        <v>19</v>
      </c>
      <c r="B1392" s="66" t="s">
        <v>22</v>
      </c>
      <c r="C1392" s="66" t="s">
        <v>0</v>
      </c>
      <c r="D1392" s="66" t="s">
        <v>279</v>
      </c>
      <c r="E1392" s="76">
        <f t="array" ref="E1392">IFERROR(INDEX(DATA!$F$133:$F$368,MATCH(1,(DATA!$D$133:$D$368=B1392)*(DATA!$E$133:$E$368=D1392),0)),"n/a")</f>
        <v>708</v>
      </c>
      <c r="F1392" s="77">
        <f t="array" ref="F1392">IFERROR(INDEX(DATA!$G$133:$G$368,MATCH(1,(DATA!$D$133:$D$368=B1392)*(DATA!$E$133:$E$368=D1392),0)),"n/a")</f>
        <v>-0.23899999999999999</v>
      </c>
      <c r="G1392" s="76">
        <f t="array" ref="G1392">IFERROR(INDEX(DATA!$P$133:$P$368,MATCH(1,(DATA!$D$133:$D$368=B1392)*(DATA!$E$133:$E$368=D1392),0)),"n/a")</f>
        <v>2648</v>
      </c>
      <c r="H1392" s="77">
        <f t="array" ref="H1392">IFERROR(INDEX(DATA!$Q$133:$Q$368,MATCH(1,(DATA!$D$133:$D$368=B1392)*(DATA!$E$133:$E$368=D1392),0)),"n/a")</f>
        <v>-0.17399999999999999</v>
      </c>
      <c r="I1392" s="76">
        <f t="array" ref="I1392">IFERROR(INDEX(DATA!$Z$133:$Z$368,MATCH(1,(DATA!$D$133:$D$368=B1392)*(DATA!$E$133:$E$368=D1392),0)),"n/a")</f>
        <v>3828</v>
      </c>
      <c r="J1392" s="77">
        <f t="array" ref="J1392">IFERROR(INDEX(DATA!$AA$133:$AA$368,MATCH(1,(DATA!$D$133:$D$368=B1392)*(DATA!$E$133:$E$368=D1392),0)),"n/a")</f>
        <v>-0.30399999999999999</v>
      </c>
      <c r="K1392" s="76">
        <f t="array" ref="K1392">IFERROR(INDEX(DATA!$AJ$133:$AJ$368,MATCH(1,(DATA!$D$133:$D$368=B1392)*(DATA!$E$133:$E$368=D1392),0)),"n/a")</f>
        <v>6575</v>
      </c>
      <c r="L1392" s="77">
        <f t="array" ref="L1392">IFERROR(INDEX(DATA!$AK$133:$AK$368,MATCH(1,(DATA!$D$133:$D$368=B1392)*(DATA!$E$133:$E$368=D1392),0)),"n/a")</f>
        <v>-0.31</v>
      </c>
    </row>
    <row r="1393" spans="1:12" x14ac:dyDescent="0.2">
      <c r="A1393" s="75" t="s">
        <v>19</v>
      </c>
      <c r="B1393" s="66" t="s">
        <v>22</v>
      </c>
      <c r="C1393" s="66" t="s">
        <v>0</v>
      </c>
      <c r="D1393" s="66" t="s">
        <v>280</v>
      </c>
      <c r="E1393" s="76">
        <f t="array" ref="E1393">IFERROR(INDEX(DATA!$F$133:$F$368,MATCH(1,(DATA!$D$133:$D$368=B1393)*(DATA!$E$133:$E$368=D1393),0)),"n/a")</f>
        <v>2205</v>
      </c>
      <c r="F1393" s="77">
        <f t="array" ref="F1393">IFERROR(INDEX(DATA!$G$133:$G$368,MATCH(1,(DATA!$D$133:$D$368=B1393)*(DATA!$E$133:$E$368=D1393),0)),"n/a")</f>
        <v>0.34699999999999998</v>
      </c>
      <c r="G1393" s="76">
        <f t="array" ref="G1393">IFERROR(INDEX(DATA!$P$133:$P$368,MATCH(1,(DATA!$D$133:$D$368=B1393)*(DATA!$E$133:$E$368=D1393),0)),"n/a")</f>
        <v>8452</v>
      </c>
      <c r="H1393" s="77">
        <f t="array" ref="H1393">IFERROR(INDEX(DATA!$Q$133:$Q$368,MATCH(1,(DATA!$D$133:$D$368=B1393)*(DATA!$E$133:$E$368=D1393),0)),"n/a")</f>
        <v>0.13300000000000001</v>
      </c>
      <c r="I1393" s="76">
        <f t="array" ref="I1393">IFERROR(INDEX(DATA!$Z$133:$Z$368,MATCH(1,(DATA!$D$133:$D$368=B1393)*(DATA!$E$133:$E$368=D1393),0)),"n/a")</f>
        <v>11825</v>
      </c>
      <c r="J1393" s="77">
        <f t="array" ref="J1393">IFERROR(INDEX(DATA!$AA$133:$AA$368,MATCH(1,(DATA!$D$133:$D$368=B1393)*(DATA!$E$133:$E$368=D1393),0)),"n/a")</f>
        <v>8.5999999999999993E-2</v>
      </c>
      <c r="K1393" s="76">
        <f t="array" ref="K1393">IFERROR(INDEX(DATA!$AJ$133:$AJ$368,MATCH(1,(DATA!$D$133:$D$368=B1393)*(DATA!$E$133:$E$368=D1393),0)),"n/a")</f>
        <v>17526</v>
      </c>
      <c r="L1393" s="77">
        <f t="array" ref="L1393">IFERROR(INDEX(DATA!$AK$133:$AK$368,MATCH(1,(DATA!$D$133:$D$368=B1393)*(DATA!$E$133:$E$368=D1393),0)),"n/a")</f>
        <v>5.8999999999999997E-2</v>
      </c>
    </row>
    <row r="1394" spans="1:12" x14ac:dyDescent="0.2">
      <c r="A1394" s="75" t="s">
        <v>19</v>
      </c>
      <c r="B1394" s="66" t="s">
        <v>22</v>
      </c>
      <c r="C1394" s="66" t="s">
        <v>0</v>
      </c>
      <c r="D1394" s="66" t="s">
        <v>281</v>
      </c>
      <c r="E1394" s="76">
        <f t="array" ref="E1394">IFERROR(INDEX(DATA!$F$133:$F$368,MATCH(1,(DATA!$D$133:$D$368=B1394)*(DATA!$E$133:$E$368=D1394),0)),"n/a")</f>
        <v>2113</v>
      </c>
      <c r="F1394" s="77">
        <f t="array" ref="F1394">IFERROR(INDEX(DATA!$G$133:$G$368,MATCH(1,(DATA!$D$133:$D$368=B1394)*(DATA!$E$133:$E$368=D1394),0)),"n/a")</f>
        <v>7.5999999999999998E-2</v>
      </c>
      <c r="G1394" s="76">
        <f t="array" ref="G1394">IFERROR(INDEX(DATA!$P$133:$P$368,MATCH(1,(DATA!$D$133:$D$368=B1394)*(DATA!$E$133:$E$368=D1394),0)),"n/a")</f>
        <v>7782</v>
      </c>
      <c r="H1394" s="77">
        <f t="array" ref="H1394">IFERROR(INDEX(DATA!$Q$133:$Q$368,MATCH(1,(DATA!$D$133:$D$368=B1394)*(DATA!$E$133:$E$368=D1394),0)),"n/a")</f>
        <v>9.8000000000000004E-2</v>
      </c>
      <c r="I1394" s="76">
        <f t="array" ref="I1394">IFERROR(INDEX(DATA!$Z$133:$Z$368,MATCH(1,(DATA!$D$133:$D$368=B1394)*(DATA!$E$133:$E$368=D1394),0)),"n/a")</f>
        <v>11343</v>
      </c>
      <c r="J1394" s="77">
        <f t="array" ref="J1394">IFERROR(INDEX(DATA!$AA$133:$AA$368,MATCH(1,(DATA!$D$133:$D$368=B1394)*(DATA!$E$133:$E$368=D1394),0)),"n/a")</f>
        <v>3.9E-2</v>
      </c>
      <c r="K1394" s="76">
        <f t="array" ref="K1394">IFERROR(INDEX(DATA!$AJ$133:$AJ$368,MATCH(1,(DATA!$D$133:$D$368=B1394)*(DATA!$E$133:$E$368=D1394),0)),"n/a")</f>
        <v>19280</v>
      </c>
      <c r="L1394" s="77">
        <f t="array" ref="L1394">IFERROR(INDEX(DATA!$AK$133:$AK$368,MATCH(1,(DATA!$D$133:$D$368=B1394)*(DATA!$E$133:$E$368=D1394),0)),"n/a")</f>
        <v>2.9000000000000001E-2</v>
      </c>
    </row>
    <row r="1395" spans="1:12" x14ac:dyDescent="0.2">
      <c r="A1395" s="75" t="s">
        <v>19</v>
      </c>
      <c r="B1395" s="66" t="s">
        <v>22</v>
      </c>
      <c r="C1395" s="66" t="s">
        <v>0</v>
      </c>
      <c r="D1395" s="66" t="s">
        <v>282</v>
      </c>
      <c r="E1395" s="76">
        <f t="array" ref="E1395">IFERROR(INDEX(DATA!$F$133:$F$368,MATCH(1,(DATA!$D$133:$D$368=B1395)*(DATA!$E$133:$E$368=D1395),0)),"n/a")</f>
        <v>288</v>
      </c>
      <c r="F1395" s="77">
        <f t="array" ref="F1395">IFERROR(INDEX(DATA!$G$133:$G$368,MATCH(1,(DATA!$D$133:$D$368=B1395)*(DATA!$E$133:$E$368=D1395),0)),"n/a")</f>
        <v>-0.26800000000000002</v>
      </c>
      <c r="G1395" s="76">
        <f t="array" ref="G1395">IFERROR(INDEX(DATA!$P$133:$P$368,MATCH(1,(DATA!$D$133:$D$368=B1395)*(DATA!$E$133:$E$368=D1395),0)),"n/a")</f>
        <v>1189</v>
      </c>
      <c r="H1395" s="77">
        <f t="array" ref="H1395">IFERROR(INDEX(DATA!$Q$133:$Q$368,MATCH(1,(DATA!$D$133:$D$368=B1395)*(DATA!$E$133:$E$368=D1395),0)),"n/a")</f>
        <v>-6.3E-2</v>
      </c>
      <c r="I1395" s="76">
        <f t="array" ref="I1395">IFERROR(INDEX(DATA!$Z$133:$Z$368,MATCH(1,(DATA!$D$133:$D$368=B1395)*(DATA!$E$133:$E$368=D1395),0)),"n/a")</f>
        <v>1971</v>
      </c>
      <c r="J1395" s="77">
        <f t="array" ref="J1395">IFERROR(INDEX(DATA!$AA$133:$AA$368,MATCH(1,(DATA!$D$133:$D$368=B1395)*(DATA!$E$133:$E$368=D1395),0)),"n/a")</f>
        <v>0.05</v>
      </c>
      <c r="K1395" s="76">
        <f t="array" ref="K1395">IFERROR(INDEX(DATA!$AJ$133:$AJ$368,MATCH(1,(DATA!$D$133:$D$368=B1395)*(DATA!$E$133:$E$368=D1395),0)),"n/a")</f>
        <v>3699</v>
      </c>
      <c r="L1395" s="77">
        <f t="array" ref="L1395">IFERROR(INDEX(DATA!$AK$133:$AK$368,MATCH(1,(DATA!$D$133:$D$368=B1395)*(DATA!$E$133:$E$368=D1395),0)),"n/a")</f>
        <v>0.27300000000000002</v>
      </c>
    </row>
    <row r="1396" spans="1:12" x14ac:dyDescent="0.2">
      <c r="A1396" s="75" t="s">
        <v>19</v>
      </c>
      <c r="B1396" s="66" t="s">
        <v>22</v>
      </c>
      <c r="C1396" s="66" t="s">
        <v>0</v>
      </c>
      <c r="D1396" s="66" t="s">
        <v>283</v>
      </c>
      <c r="E1396" s="76">
        <f t="array" ref="E1396">IFERROR(INDEX(DATA!$F$133:$F$368,MATCH(1,(DATA!$D$133:$D$368=B1396)*(DATA!$E$133:$E$368=D1396),0)),"n/a")</f>
        <v>6</v>
      </c>
      <c r="F1396" s="77">
        <f t="array" ref="F1396">IFERROR(INDEX(DATA!$G$133:$G$368,MATCH(1,(DATA!$D$133:$D$368=B1396)*(DATA!$E$133:$E$368=D1396),0)),"n/a")</f>
        <v>0</v>
      </c>
      <c r="G1396" s="76">
        <f t="array" ref="G1396">IFERROR(INDEX(DATA!$P$133:$P$368,MATCH(1,(DATA!$D$133:$D$368=B1396)*(DATA!$E$133:$E$368=D1396),0)),"n/a")</f>
        <v>522</v>
      </c>
      <c r="H1396" s="77">
        <f t="array" ref="H1396">IFERROR(INDEX(DATA!$Q$133:$Q$368,MATCH(1,(DATA!$D$133:$D$368=B1396)*(DATA!$E$133:$E$368=D1396),0)),"n/a")</f>
        <v>0</v>
      </c>
      <c r="I1396" s="76">
        <f t="array" ref="I1396">IFERROR(INDEX(DATA!$Z$133:$Z$368,MATCH(1,(DATA!$D$133:$D$368=B1396)*(DATA!$E$133:$E$368=D1396),0)),"n/a")</f>
        <v>2452</v>
      </c>
      <c r="J1396" s="77">
        <f t="array" ref="J1396">IFERROR(INDEX(DATA!$AA$133:$AA$368,MATCH(1,(DATA!$D$133:$D$368=B1396)*(DATA!$E$133:$E$368=D1396),0)),"n/a")</f>
        <v>368.863</v>
      </c>
      <c r="K1396" s="76">
        <f t="array" ref="K1396">IFERROR(INDEX(DATA!$AJ$133:$AJ$368,MATCH(1,(DATA!$D$133:$D$368=B1396)*(DATA!$E$133:$E$368=D1396),0)),"n/a")</f>
        <v>3752</v>
      </c>
      <c r="L1396" s="77">
        <f t="array" ref="L1396">IFERROR(INDEX(DATA!$AK$133:$AK$368,MATCH(1,(DATA!$D$133:$D$368=B1396)*(DATA!$E$133:$E$368=D1396),0)),"n/a")</f>
        <v>326.40499999999997</v>
      </c>
    </row>
    <row r="1397" spans="1:12" x14ac:dyDescent="0.2">
      <c r="A1397" s="75" t="s">
        <v>19</v>
      </c>
      <c r="B1397" s="66" t="s">
        <v>22</v>
      </c>
      <c r="C1397" s="66" t="s">
        <v>0</v>
      </c>
      <c r="D1397" s="66" t="s">
        <v>284</v>
      </c>
      <c r="E1397" s="76">
        <f t="array" ref="E1397">IFERROR(INDEX(DATA!$F$133:$F$368,MATCH(1,(DATA!$D$133:$D$368=B1397)*(DATA!$E$133:$E$368=D1397),0)),"n/a")</f>
        <v>2629</v>
      </c>
      <c r="F1397" s="77">
        <f t="array" ref="F1397">IFERROR(INDEX(DATA!$G$133:$G$368,MATCH(1,(DATA!$D$133:$D$368=B1397)*(DATA!$E$133:$E$368=D1397),0)),"n/a")</f>
        <v>0.69599999999999995</v>
      </c>
      <c r="G1397" s="76">
        <f t="array" ref="G1397">IFERROR(INDEX(DATA!$P$133:$P$368,MATCH(1,(DATA!$D$133:$D$368=B1397)*(DATA!$E$133:$E$368=D1397),0)),"n/a")</f>
        <v>7766</v>
      </c>
      <c r="H1397" s="77">
        <f t="array" ref="H1397">IFERROR(INDEX(DATA!$Q$133:$Q$368,MATCH(1,(DATA!$D$133:$D$368=B1397)*(DATA!$E$133:$E$368=D1397),0)),"n/a")</f>
        <v>0.26200000000000001</v>
      </c>
      <c r="I1397" s="76">
        <f t="array" ref="I1397">IFERROR(INDEX(DATA!$Z$133:$Z$368,MATCH(1,(DATA!$D$133:$D$368=B1397)*(DATA!$E$133:$E$368=D1397),0)),"n/a")</f>
        <v>11486</v>
      </c>
      <c r="J1397" s="77">
        <f t="array" ref="J1397">IFERROR(INDEX(DATA!$AA$133:$AA$368,MATCH(1,(DATA!$D$133:$D$368=B1397)*(DATA!$E$133:$E$368=D1397),0)),"n/a")</f>
        <v>0.21199999999999999</v>
      </c>
      <c r="K1397" s="76">
        <f t="array" ref="K1397">IFERROR(INDEX(DATA!$AJ$133:$AJ$368,MATCH(1,(DATA!$D$133:$D$368=B1397)*(DATA!$E$133:$E$368=D1397),0)),"n/a")</f>
        <v>18397</v>
      </c>
      <c r="L1397" s="77">
        <f t="array" ref="L1397">IFERROR(INDEX(DATA!$AK$133:$AK$368,MATCH(1,(DATA!$D$133:$D$368=B1397)*(DATA!$E$133:$E$368=D1397),0)),"n/a")</f>
        <v>0.19900000000000001</v>
      </c>
    </row>
    <row r="1398" spans="1:12" x14ac:dyDescent="0.2">
      <c r="A1398" s="75" t="s">
        <v>19</v>
      </c>
      <c r="B1398" s="66" t="s">
        <v>22</v>
      </c>
      <c r="C1398" s="66" t="s">
        <v>0</v>
      </c>
      <c r="D1398" s="66" t="s">
        <v>285</v>
      </c>
      <c r="E1398" s="76">
        <f t="array" ref="E1398">IFERROR(INDEX(DATA!$F$133:$F$368,MATCH(1,(DATA!$D$133:$D$368=B1398)*(DATA!$E$133:$E$368=D1398),0)),"n/a")</f>
        <v>0</v>
      </c>
      <c r="F1398" s="77">
        <f t="array" ref="F1398">IFERROR(INDEX(DATA!$G$133:$G$368,MATCH(1,(DATA!$D$133:$D$368=B1398)*(DATA!$E$133:$E$368=D1398),0)),"n/a")</f>
        <v>0</v>
      </c>
      <c r="G1398" s="76">
        <f t="array" ref="G1398">IFERROR(INDEX(DATA!$P$133:$P$368,MATCH(1,(DATA!$D$133:$D$368=B1398)*(DATA!$E$133:$E$368=D1398),0)),"n/a")</f>
        <v>31</v>
      </c>
      <c r="H1398" s="77">
        <f t="array" ref="H1398">IFERROR(INDEX(DATA!$Q$133:$Q$368,MATCH(1,(DATA!$D$133:$D$368=B1398)*(DATA!$E$133:$E$368=D1398),0)),"n/a")</f>
        <v>0</v>
      </c>
      <c r="I1398" s="76">
        <f t="array" ref="I1398">IFERROR(INDEX(DATA!$Z$133:$Z$368,MATCH(1,(DATA!$D$133:$D$368=B1398)*(DATA!$E$133:$E$368=D1398),0)),"n/a")</f>
        <v>31</v>
      </c>
      <c r="J1398" s="77">
        <f t="array" ref="J1398">IFERROR(INDEX(DATA!$AA$133:$AA$368,MATCH(1,(DATA!$D$133:$D$368=B1398)*(DATA!$E$133:$E$368=D1398),0)),"n/a")</f>
        <v>0</v>
      </c>
      <c r="K1398" s="76">
        <f t="array" ref="K1398">IFERROR(INDEX(DATA!$AJ$133:$AJ$368,MATCH(1,(DATA!$D$133:$D$368=B1398)*(DATA!$E$133:$E$368=D1398),0)),"n/a")</f>
        <v>31</v>
      </c>
      <c r="L1398" s="77">
        <f t="array" ref="L1398">IFERROR(INDEX(DATA!$AK$133:$AK$368,MATCH(1,(DATA!$D$133:$D$368=B1398)*(DATA!$E$133:$E$368=D1398),0)),"n/a")</f>
        <v>0</v>
      </c>
    </row>
    <row r="1399" spans="1:12" x14ac:dyDescent="0.2">
      <c r="A1399" s="75" t="s">
        <v>19</v>
      </c>
      <c r="B1399" s="66" t="s">
        <v>22</v>
      </c>
      <c r="C1399" s="66" t="s">
        <v>0</v>
      </c>
      <c r="D1399" s="66" t="s">
        <v>286</v>
      </c>
      <c r="E1399" s="76">
        <f t="array" ref="E1399">IFERROR(INDEX(DATA!$F$133:$F$368,MATCH(1,(DATA!$D$133:$D$368=B1399)*(DATA!$E$133:$E$368=D1399),0)),"n/a")</f>
        <v>9</v>
      </c>
      <c r="F1399" s="77">
        <f t="array" ref="F1399">IFERROR(INDEX(DATA!$G$133:$G$368,MATCH(1,(DATA!$D$133:$D$368=B1399)*(DATA!$E$133:$E$368=D1399),0)),"n/a")</f>
        <v>0</v>
      </c>
      <c r="G1399" s="76">
        <f t="array" ref="G1399">IFERROR(INDEX(DATA!$P$133:$P$368,MATCH(1,(DATA!$D$133:$D$368=B1399)*(DATA!$E$133:$E$368=D1399),0)),"n/a")</f>
        <v>26</v>
      </c>
      <c r="H1399" s="77">
        <f t="array" ref="H1399">IFERROR(INDEX(DATA!$Q$133:$Q$368,MATCH(1,(DATA!$D$133:$D$368=B1399)*(DATA!$E$133:$E$368=D1399),0)),"n/a")</f>
        <v>0</v>
      </c>
      <c r="I1399" s="76">
        <f t="array" ref="I1399">IFERROR(INDEX(DATA!$Z$133:$Z$368,MATCH(1,(DATA!$D$133:$D$368=B1399)*(DATA!$E$133:$E$368=D1399),0)),"n/a")</f>
        <v>380</v>
      </c>
      <c r="J1399" s="77">
        <f t="array" ref="J1399">IFERROR(INDEX(DATA!$AA$133:$AA$368,MATCH(1,(DATA!$D$133:$D$368=B1399)*(DATA!$E$133:$E$368=D1399),0)),"n/a")</f>
        <v>43.313000000000002</v>
      </c>
      <c r="K1399" s="76">
        <f t="array" ref="K1399">IFERROR(INDEX(DATA!$AJ$133:$AJ$368,MATCH(1,(DATA!$D$133:$D$368=B1399)*(DATA!$E$133:$E$368=D1399),0)),"n/a")</f>
        <v>465</v>
      </c>
      <c r="L1399" s="77">
        <f t="array" ref="L1399">IFERROR(INDEX(DATA!$AK$133:$AK$368,MATCH(1,(DATA!$D$133:$D$368=B1399)*(DATA!$E$133:$E$368=D1399),0)),"n/a")</f>
        <v>2.0070000000000001</v>
      </c>
    </row>
    <row r="1400" spans="1:12" x14ac:dyDescent="0.2">
      <c r="A1400" s="75" t="s">
        <v>19</v>
      </c>
      <c r="B1400" s="66" t="s">
        <v>22</v>
      </c>
      <c r="C1400" s="66" t="s">
        <v>0</v>
      </c>
      <c r="D1400" s="66" t="s">
        <v>287</v>
      </c>
      <c r="E1400" s="76">
        <f t="array" ref="E1400">IFERROR(INDEX(DATA!$F$133:$F$368,MATCH(1,(DATA!$D$133:$D$368=B1400)*(DATA!$E$133:$E$368=D1400),0)),"n/a")</f>
        <v>404</v>
      </c>
      <c r="F1400" s="77">
        <f t="array" ref="F1400">IFERROR(INDEX(DATA!$G$133:$G$368,MATCH(1,(DATA!$D$133:$D$368=B1400)*(DATA!$E$133:$E$368=D1400),0)),"n/a")</f>
        <v>-0.14599999999999999</v>
      </c>
      <c r="G1400" s="76">
        <f t="array" ref="G1400">IFERROR(INDEX(DATA!$P$133:$P$368,MATCH(1,(DATA!$D$133:$D$368=B1400)*(DATA!$E$133:$E$368=D1400),0)),"n/a")</f>
        <v>1311</v>
      </c>
      <c r="H1400" s="77">
        <f t="array" ref="H1400">IFERROR(INDEX(DATA!$Q$133:$Q$368,MATCH(1,(DATA!$D$133:$D$368=B1400)*(DATA!$E$133:$E$368=D1400),0)),"n/a")</f>
        <v>-0.115</v>
      </c>
      <c r="I1400" s="76">
        <f t="array" ref="I1400">IFERROR(INDEX(DATA!$Z$133:$Z$368,MATCH(1,(DATA!$D$133:$D$368=B1400)*(DATA!$E$133:$E$368=D1400),0)),"n/a")</f>
        <v>2420</v>
      </c>
      <c r="J1400" s="77">
        <f t="array" ref="J1400">IFERROR(INDEX(DATA!$AA$133:$AA$368,MATCH(1,(DATA!$D$133:$D$368=B1400)*(DATA!$E$133:$E$368=D1400),0)),"n/a")</f>
        <v>-0.58199999999999996</v>
      </c>
      <c r="K1400" s="76">
        <f t="array" ref="K1400">IFERROR(INDEX(DATA!$AJ$133:$AJ$368,MATCH(1,(DATA!$D$133:$D$368=B1400)*(DATA!$E$133:$E$368=D1400),0)),"n/a")</f>
        <v>6197</v>
      </c>
      <c r="L1400" s="77">
        <f t="array" ref="L1400">IFERROR(INDEX(DATA!$AK$133:$AK$368,MATCH(1,(DATA!$D$133:$D$368=B1400)*(DATA!$E$133:$E$368=D1400),0)),"n/a")</f>
        <v>-0.55100000000000005</v>
      </c>
    </row>
    <row r="1401" spans="1:12" x14ac:dyDescent="0.2">
      <c r="A1401" s="75" t="s">
        <v>19</v>
      </c>
      <c r="B1401" s="66" t="s">
        <v>22</v>
      </c>
      <c r="C1401" s="66" t="s">
        <v>0</v>
      </c>
      <c r="D1401" s="66" t="s">
        <v>288</v>
      </c>
      <c r="E1401" s="76">
        <f t="array" ref="E1401">IFERROR(INDEX(DATA!$F$133:$F$368,MATCH(1,(DATA!$D$133:$D$368=B1401)*(DATA!$E$133:$E$368=D1401),0)),"n/a")</f>
        <v>931</v>
      </c>
      <c r="F1401" s="77">
        <f t="array" ref="F1401">IFERROR(INDEX(DATA!$G$133:$G$368,MATCH(1,(DATA!$D$133:$D$368=B1401)*(DATA!$E$133:$E$368=D1401),0)),"n/a")</f>
        <v>0.44</v>
      </c>
      <c r="G1401" s="76">
        <f t="array" ref="G1401">IFERROR(INDEX(DATA!$P$133:$P$368,MATCH(1,(DATA!$D$133:$D$368=B1401)*(DATA!$E$133:$E$368=D1401),0)),"n/a")</f>
        <v>3045</v>
      </c>
      <c r="H1401" s="77">
        <f t="array" ref="H1401">IFERROR(INDEX(DATA!$Q$133:$Q$368,MATCH(1,(DATA!$D$133:$D$368=B1401)*(DATA!$E$133:$E$368=D1401),0)),"n/a")</f>
        <v>0.09</v>
      </c>
      <c r="I1401" s="76">
        <f t="array" ref="I1401">IFERROR(INDEX(DATA!$Z$133:$Z$368,MATCH(1,(DATA!$D$133:$D$368=B1401)*(DATA!$E$133:$E$368=D1401),0)),"n/a")</f>
        <v>4809</v>
      </c>
      <c r="J1401" s="77">
        <f t="array" ref="J1401">IFERROR(INDEX(DATA!$AA$133:$AA$368,MATCH(1,(DATA!$D$133:$D$368=B1401)*(DATA!$E$133:$E$368=D1401),0)),"n/a")</f>
        <v>0.05</v>
      </c>
      <c r="K1401" s="76">
        <f t="array" ref="K1401">IFERROR(INDEX(DATA!$AJ$133:$AJ$368,MATCH(1,(DATA!$D$133:$D$368=B1401)*(DATA!$E$133:$E$368=D1401),0)),"n/a")</f>
        <v>8254</v>
      </c>
      <c r="L1401" s="77">
        <f t="array" ref="L1401">IFERROR(INDEX(DATA!$AK$133:$AK$368,MATCH(1,(DATA!$D$133:$D$368=B1401)*(DATA!$E$133:$E$368=D1401),0)),"n/a")</f>
        <v>5.3999999999999999E-2</v>
      </c>
    </row>
    <row r="1402" spans="1:12" x14ac:dyDescent="0.2">
      <c r="A1402" s="75" t="s">
        <v>19</v>
      </c>
      <c r="B1402" s="66" t="s">
        <v>22</v>
      </c>
      <c r="C1402" s="66" t="s">
        <v>0</v>
      </c>
      <c r="D1402" s="66" t="s">
        <v>289</v>
      </c>
      <c r="E1402" s="76">
        <f t="array" ref="E1402">IFERROR(INDEX(DATA!$F$133:$F$368,MATCH(1,(DATA!$D$133:$D$368=B1402)*(DATA!$E$133:$E$368=D1402),0)),"n/a")</f>
        <v>107</v>
      </c>
      <c r="F1402" s="77">
        <f t="array" ref="F1402">IFERROR(INDEX(DATA!$G$133:$G$368,MATCH(1,(DATA!$D$133:$D$368=B1402)*(DATA!$E$133:$E$368=D1402),0)),"n/a")</f>
        <v>0.52500000000000002</v>
      </c>
      <c r="G1402" s="76">
        <f t="array" ref="G1402">IFERROR(INDEX(DATA!$P$133:$P$368,MATCH(1,(DATA!$D$133:$D$368=B1402)*(DATA!$E$133:$E$368=D1402),0)),"n/a")</f>
        <v>386</v>
      </c>
      <c r="H1402" s="77">
        <f t="array" ref="H1402">IFERROR(INDEX(DATA!$Q$133:$Q$368,MATCH(1,(DATA!$D$133:$D$368=B1402)*(DATA!$E$133:$E$368=D1402),0)),"n/a")</f>
        <v>0.53700000000000003</v>
      </c>
      <c r="I1402" s="76">
        <f t="array" ref="I1402">IFERROR(INDEX(DATA!$Z$133:$Z$368,MATCH(1,(DATA!$D$133:$D$368=B1402)*(DATA!$E$133:$E$368=D1402),0)),"n/a")</f>
        <v>539</v>
      </c>
      <c r="J1402" s="77">
        <f t="array" ref="J1402">IFERROR(INDEX(DATA!$AA$133:$AA$368,MATCH(1,(DATA!$D$133:$D$368=B1402)*(DATA!$E$133:$E$368=D1402),0)),"n/a")</f>
        <v>8.2000000000000003E-2</v>
      </c>
      <c r="K1402" s="76">
        <f t="array" ref="K1402">IFERROR(INDEX(DATA!$AJ$133:$AJ$368,MATCH(1,(DATA!$D$133:$D$368=B1402)*(DATA!$E$133:$E$368=D1402),0)),"n/a")</f>
        <v>873</v>
      </c>
      <c r="L1402" s="77">
        <f t="array" ref="L1402">IFERROR(INDEX(DATA!$AK$133:$AK$368,MATCH(1,(DATA!$D$133:$D$368=B1402)*(DATA!$E$133:$E$368=D1402),0)),"n/a")</f>
        <v>-0.316</v>
      </c>
    </row>
    <row r="1403" spans="1:12" x14ac:dyDescent="0.2">
      <c r="A1403" s="75" t="s">
        <v>19</v>
      </c>
      <c r="B1403" s="66" t="s">
        <v>22</v>
      </c>
      <c r="C1403" s="66" t="s">
        <v>0</v>
      </c>
      <c r="D1403" s="66" t="s">
        <v>290</v>
      </c>
      <c r="E1403" s="76">
        <f t="array" ref="E1403">IFERROR(INDEX(DATA!$F$133:$F$368,MATCH(1,(DATA!$D$133:$D$368=B1403)*(DATA!$E$133:$E$368=D1403),0)),"n/a")</f>
        <v>0</v>
      </c>
      <c r="F1403" s="77">
        <f t="array" ref="F1403">IFERROR(INDEX(DATA!$G$133:$G$368,MATCH(1,(DATA!$D$133:$D$368=B1403)*(DATA!$E$133:$E$368=D1403),0)),"n/a")</f>
        <v>0</v>
      </c>
      <c r="G1403" s="76">
        <f t="array" ref="G1403">IFERROR(INDEX(DATA!$P$133:$P$368,MATCH(1,(DATA!$D$133:$D$368=B1403)*(DATA!$E$133:$E$368=D1403),0)),"n/a")</f>
        <v>0</v>
      </c>
      <c r="H1403" s="77">
        <f t="array" ref="H1403">IFERROR(INDEX(DATA!$Q$133:$Q$368,MATCH(1,(DATA!$D$133:$D$368=B1403)*(DATA!$E$133:$E$368=D1403),0)),"n/a")</f>
        <v>0</v>
      </c>
      <c r="I1403" s="76">
        <f t="array" ref="I1403">IFERROR(INDEX(DATA!$Z$133:$Z$368,MATCH(1,(DATA!$D$133:$D$368=B1403)*(DATA!$E$133:$E$368=D1403),0)),"n/a")</f>
        <v>5</v>
      </c>
      <c r="J1403" s="77">
        <f t="array" ref="J1403">IFERROR(INDEX(DATA!$AA$133:$AA$368,MATCH(1,(DATA!$D$133:$D$368=B1403)*(DATA!$E$133:$E$368=D1403),0)),"n/a")</f>
        <v>0.16</v>
      </c>
      <c r="K1403" s="76">
        <f t="array" ref="K1403">IFERROR(INDEX(DATA!$AJ$133:$AJ$368,MATCH(1,(DATA!$D$133:$D$368=B1403)*(DATA!$E$133:$E$368=D1403),0)),"n/a")</f>
        <v>19</v>
      </c>
      <c r="L1403" s="77">
        <f t="array" ref="L1403">IFERROR(INDEX(DATA!$AK$133:$AK$368,MATCH(1,(DATA!$D$133:$D$368=B1403)*(DATA!$E$133:$E$368=D1403),0)),"n/a")</f>
        <v>-0.51200000000000001</v>
      </c>
    </row>
    <row r="1404" spans="1:12" x14ac:dyDescent="0.2">
      <c r="A1404" s="75" t="s">
        <v>19</v>
      </c>
      <c r="B1404" s="66" t="s">
        <v>22</v>
      </c>
      <c r="C1404" s="66" t="s">
        <v>0</v>
      </c>
      <c r="D1404" s="66" t="s">
        <v>291</v>
      </c>
      <c r="E1404" s="76">
        <f t="array" ref="E1404">IFERROR(INDEX(DATA!$F$133:$F$368,MATCH(1,(DATA!$D$133:$D$368=B1404)*(DATA!$E$133:$E$368=D1404),0)),"n/a")</f>
        <v>35</v>
      </c>
      <c r="F1404" s="77">
        <f t="array" ref="F1404">IFERROR(INDEX(DATA!$G$133:$G$368,MATCH(1,(DATA!$D$133:$D$368=B1404)*(DATA!$E$133:$E$368=D1404),0)),"n/a")</f>
        <v>0</v>
      </c>
      <c r="G1404" s="76">
        <f t="array" ref="G1404">IFERROR(INDEX(DATA!$P$133:$P$368,MATCH(1,(DATA!$D$133:$D$368=B1404)*(DATA!$E$133:$E$368=D1404),0)),"n/a")</f>
        <v>35</v>
      </c>
      <c r="H1404" s="77">
        <f t="array" ref="H1404">IFERROR(INDEX(DATA!$Q$133:$Q$368,MATCH(1,(DATA!$D$133:$D$368=B1404)*(DATA!$E$133:$E$368=D1404),0)),"n/a")</f>
        <v>-0.60499999999999998</v>
      </c>
      <c r="I1404" s="76">
        <f t="array" ref="I1404">IFERROR(INDEX(DATA!$Z$133:$Z$368,MATCH(1,(DATA!$D$133:$D$368=B1404)*(DATA!$E$133:$E$368=D1404),0)),"n/a")</f>
        <v>84</v>
      </c>
      <c r="J1404" s="77">
        <f t="array" ref="J1404">IFERROR(INDEX(DATA!$AA$133:$AA$368,MATCH(1,(DATA!$D$133:$D$368=B1404)*(DATA!$E$133:$E$368=D1404),0)),"n/a")</f>
        <v>-0.29099999999999998</v>
      </c>
      <c r="K1404" s="76">
        <f t="array" ref="K1404">IFERROR(INDEX(DATA!$AJ$133:$AJ$368,MATCH(1,(DATA!$D$133:$D$368=B1404)*(DATA!$E$133:$E$368=D1404),0)),"n/a")</f>
        <v>1033</v>
      </c>
      <c r="L1404" s="77">
        <f t="array" ref="L1404">IFERROR(INDEX(DATA!$AK$133:$AK$368,MATCH(1,(DATA!$D$133:$D$368=B1404)*(DATA!$E$133:$E$368=D1404),0)),"n/a")</f>
        <v>7.7380000000000004</v>
      </c>
    </row>
    <row r="1405" spans="1:12" x14ac:dyDescent="0.2">
      <c r="A1405" s="75" t="s">
        <v>19</v>
      </c>
      <c r="B1405" s="66" t="s">
        <v>22</v>
      </c>
      <c r="C1405" s="66" t="s">
        <v>0</v>
      </c>
      <c r="D1405" s="66" t="s">
        <v>292</v>
      </c>
      <c r="E1405" s="76">
        <f t="array" ref="E1405">IFERROR(INDEX(DATA!$F$133:$F$368,MATCH(1,(DATA!$D$133:$D$368=B1405)*(DATA!$E$133:$E$368=D1405),0)),"n/a")</f>
        <v>486</v>
      </c>
      <c r="F1405" s="77">
        <f t="array" ref="F1405">IFERROR(INDEX(DATA!$G$133:$G$368,MATCH(1,(DATA!$D$133:$D$368=B1405)*(DATA!$E$133:$E$368=D1405),0)),"n/a")</f>
        <v>1.321</v>
      </c>
      <c r="G1405" s="76">
        <f t="array" ref="G1405">IFERROR(INDEX(DATA!$P$133:$P$368,MATCH(1,(DATA!$D$133:$D$368=B1405)*(DATA!$E$133:$E$368=D1405),0)),"n/a")</f>
        <v>1714</v>
      </c>
      <c r="H1405" s="77">
        <f t="array" ref="H1405">IFERROR(INDEX(DATA!$Q$133:$Q$368,MATCH(1,(DATA!$D$133:$D$368=B1405)*(DATA!$E$133:$E$368=D1405),0)),"n/a")</f>
        <v>0.97499999999999998</v>
      </c>
      <c r="I1405" s="76">
        <f t="array" ref="I1405">IFERROR(INDEX(DATA!$Z$133:$Z$368,MATCH(1,(DATA!$D$133:$D$368=B1405)*(DATA!$E$133:$E$368=D1405),0)),"n/a")</f>
        <v>2706</v>
      </c>
      <c r="J1405" s="77">
        <f t="array" ref="J1405">IFERROR(INDEX(DATA!$AA$133:$AA$368,MATCH(1,(DATA!$D$133:$D$368=B1405)*(DATA!$E$133:$E$368=D1405),0)),"n/a")</f>
        <v>1.0169999999999999</v>
      </c>
      <c r="K1405" s="76">
        <f t="array" ref="K1405">IFERROR(INDEX(DATA!$AJ$133:$AJ$368,MATCH(1,(DATA!$D$133:$D$368=B1405)*(DATA!$E$133:$E$368=D1405),0)),"n/a")</f>
        <v>4658</v>
      </c>
      <c r="L1405" s="77">
        <f t="array" ref="L1405">IFERROR(INDEX(DATA!$AK$133:$AK$368,MATCH(1,(DATA!$D$133:$D$368=B1405)*(DATA!$E$133:$E$368=D1405),0)),"n/a")</f>
        <v>0.90700000000000003</v>
      </c>
    </row>
    <row r="1406" spans="1:12" x14ac:dyDescent="0.2">
      <c r="A1406" s="75" t="s">
        <v>19</v>
      </c>
      <c r="B1406" s="66" t="s">
        <v>22</v>
      </c>
      <c r="C1406" s="66" t="s">
        <v>0</v>
      </c>
      <c r="D1406" s="66" t="s">
        <v>293</v>
      </c>
      <c r="E1406" s="76">
        <f t="array" ref="E1406">IFERROR(INDEX(DATA!$F$133:$F$368,MATCH(1,(DATA!$D$133:$D$368=B1406)*(DATA!$E$133:$E$368=D1406),0)),"n/a")</f>
        <v>201</v>
      </c>
      <c r="F1406" s="77">
        <f t="array" ref="F1406">IFERROR(INDEX(DATA!$G$133:$G$368,MATCH(1,(DATA!$D$133:$D$368=B1406)*(DATA!$E$133:$E$368=D1406),0)),"n/a")</f>
        <v>-0.307</v>
      </c>
      <c r="G1406" s="76">
        <f t="array" ref="G1406">IFERROR(INDEX(DATA!$P$133:$P$368,MATCH(1,(DATA!$D$133:$D$368=B1406)*(DATA!$E$133:$E$368=D1406),0)),"n/a")</f>
        <v>612</v>
      </c>
      <c r="H1406" s="77">
        <f t="array" ref="H1406">IFERROR(INDEX(DATA!$Q$133:$Q$368,MATCH(1,(DATA!$D$133:$D$368=B1406)*(DATA!$E$133:$E$368=D1406),0)),"n/a")</f>
        <v>-0.22600000000000001</v>
      </c>
      <c r="I1406" s="76">
        <f t="array" ref="I1406">IFERROR(INDEX(DATA!$Z$133:$Z$368,MATCH(1,(DATA!$D$133:$D$368=B1406)*(DATA!$E$133:$E$368=D1406),0)),"n/a")</f>
        <v>1016</v>
      </c>
      <c r="J1406" s="77">
        <f t="array" ref="J1406">IFERROR(INDEX(DATA!$AA$133:$AA$368,MATCH(1,(DATA!$D$133:$D$368=B1406)*(DATA!$E$133:$E$368=D1406),0)),"n/a")</f>
        <v>-0.36299999999999999</v>
      </c>
      <c r="K1406" s="76">
        <f t="array" ref="K1406">IFERROR(INDEX(DATA!$AJ$133:$AJ$368,MATCH(1,(DATA!$D$133:$D$368=B1406)*(DATA!$E$133:$E$368=D1406),0)),"n/a")</f>
        <v>1879</v>
      </c>
      <c r="L1406" s="77">
        <f t="array" ref="L1406">IFERROR(INDEX(DATA!$AK$133:$AK$368,MATCH(1,(DATA!$D$133:$D$368=B1406)*(DATA!$E$133:$E$368=D1406),0)),"n/a")</f>
        <v>-0.34300000000000003</v>
      </c>
    </row>
    <row r="1407" spans="1:12" x14ac:dyDescent="0.2">
      <c r="A1407" s="75" t="s">
        <v>19</v>
      </c>
      <c r="B1407" s="66" t="s">
        <v>22</v>
      </c>
      <c r="C1407" s="66" t="s">
        <v>0</v>
      </c>
      <c r="D1407" s="66" t="s">
        <v>294</v>
      </c>
      <c r="E1407" s="76">
        <f t="array" ref="E1407">IFERROR(INDEX(DATA!$F$133:$F$368,MATCH(1,(DATA!$D$133:$D$368=B1407)*(DATA!$E$133:$E$368=D1407),0)),"n/a")</f>
        <v>61</v>
      </c>
      <c r="F1407" s="77">
        <f t="array" ref="F1407">IFERROR(INDEX(DATA!$G$133:$G$368,MATCH(1,(DATA!$D$133:$D$368=B1407)*(DATA!$E$133:$E$368=D1407),0)),"n/a")</f>
        <v>4.09</v>
      </c>
      <c r="G1407" s="76">
        <f t="array" ref="G1407">IFERROR(INDEX(DATA!$P$133:$P$368,MATCH(1,(DATA!$D$133:$D$368=B1407)*(DATA!$E$133:$E$368=D1407),0)),"n/a")</f>
        <v>191</v>
      </c>
      <c r="H1407" s="77">
        <f t="array" ref="H1407">IFERROR(INDEX(DATA!$Q$133:$Q$368,MATCH(1,(DATA!$D$133:$D$368=B1407)*(DATA!$E$133:$E$368=D1407),0)),"n/a")</f>
        <v>2.278</v>
      </c>
      <c r="I1407" s="76">
        <f t="array" ref="I1407">IFERROR(INDEX(DATA!$Z$133:$Z$368,MATCH(1,(DATA!$D$133:$D$368=B1407)*(DATA!$E$133:$E$368=D1407),0)),"n/a")</f>
        <v>324</v>
      </c>
      <c r="J1407" s="77">
        <f t="array" ref="J1407">IFERROR(INDEX(DATA!$AA$133:$AA$368,MATCH(1,(DATA!$D$133:$D$368=B1407)*(DATA!$E$133:$E$368=D1407),0)),"n/a")</f>
        <v>1.484</v>
      </c>
      <c r="K1407" s="76">
        <f t="array" ref="K1407">IFERROR(INDEX(DATA!$AJ$133:$AJ$368,MATCH(1,(DATA!$D$133:$D$368=B1407)*(DATA!$E$133:$E$368=D1407),0)),"n/a")</f>
        <v>387</v>
      </c>
      <c r="L1407" s="77">
        <f t="array" ref="L1407">IFERROR(INDEX(DATA!$AK$133:$AK$368,MATCH(1,(DATA!$D$133:$D$368=B1407)*(DATA!$E$133:$E$368=D1407),0)),"n/a")</f>
        <v>0.65800000000000003</v>
      </c>
    </row>
    <row r="1408" spans="1:12" x14ac:dyDescent="0.2">
      <c r="A1408" s="75" t="s">
        <v>19</v>
      </c>
      <c r="B1408" s="66" t="s">
        <v>22</v>
      </c>
      <c r="C1408" s="66" t="s">
        <v>0</v>
      </c>
      <c r="D1408" s="66" t="s">
        <v>295</v>
      </c>
      <c r="E1408" s="76">
        <f t="array" ref="E1408">IFERROR(INDEX(DATA!$F$133:$F$368,MATCH(1,(DATA!$D$133:$D$368=B1408)*(DATA!$E$133:$E$368=D1408),0)),"n/a")</f>
        <v>0</v>
      </c>
      <c r="F1408" s="77">
        <f t="array" ref="F1408">IFERROR(INDEX(DATA!$G$133:$G$368,MATCH(1,(DATA!$D$133:$D$368=B1408)*(DATA!$E$133:$E$368=D1408),0)),"n/a")</f>
        <v>0</v>
      </c>
      <c r="G1408" s="76">
        <f t="array" ref="G1408">IFERROR(INDEX(DATA!$P$133:$P$368,MATCH(1,(DATA!$D$133:$D$368=B1408)*(DATA!$E$133:$E$368=D1408),0)),"n/a")</f>
        <v>35</v>
      </c>
      <c r="H1408" s="77">
        <f t="array" ref="H1408">IFERROR(INDEX(DATA!$Q$133:$Q$368,MATCH(1,(DATA!$D$133:$D$368=B1408)*(DATA!$E$133:$E$368=D1408),0)),"n/a")</f>
        <v>-0.93400000000000005</v>
      </c>
      <c r="I1408" s="76">
        <f t="array" ref="I1408">IFERROR(INDEX(DATA!$Z$133:$Z$368,MATCH(1,(DATA!$D$133:$D$368=B1408)*(DATA!$E$133:$E$368=D1408),0)),"n/a")</f>
        <v>35</v>
      </c>
      <c r="J1408" s="77">
        <f t="array" ref="J1408">IFERROR(INDEX(DATA!$AA$133:$AA$368,MATCH(1,(DATA!$D$133:$D$368=B1408)*(DATA!$E$133:$E$368=D1408),0)),"n/a")</f>
        <v>-0.98199999999999998</v>
      </c>
      <c r="K1408" s="76">
        <f t="array" ref="K1408">IFERROR(INDEX(DATA!$AJ$133:$AJ$368,MATCH(1,(DATA!$D$133:$D$368=B1408)*(DATA!$E$133:$E$368=D1408),0)),"n/a")</f>
        <v>35</v>
      </c>
      <c r="L1408" s="77">
        <f t="array" ref="L1408">IFERROR(INDEX(DATA!$AK$133:$AK$368,MATCH(1,(DATA!$D$133:$D$368=B1408)*(DATA!$E$133:$E$368=D1408),0)),"n/a")</f>
        <v>-0.99199999999999999</v>
      </c>
    </row>
    <row r="1409" spans="1:12" x14ac:dyDescent="0.2">
      <c r="A1409" s="75" t="s">
        <v>19</v>
      </c>
      <c r="B1409" s="66" t="s">
        <v>22</v>
      </c>
      <c r="C1409" s="66" t="s">
        <v>0</v>
      </c>
      <c r="D1409" s="66" t="s">
        <v>296</v>
      </c>
      <c r="E1409" s="76">
        <f t="array" ref="E1409">IFERROR(INDEX(DATA!$F$133:$F$368,MATCH(1,(DATA!$D$133:$D$368=B1409)*(DATA!$E$133:$E$368=D1409),0)),"n/a")</f>
        <v>28</v>
      </c>
      <c r="F1409" s="77">
        <f t="array" ref="F1409">IFERROR(INDEX(DATA!$G$133:$G$368,MATCH(1,(DATA!$D$133:$D$368=B1409)*(DATA!$E$133:$E$368=D1409),0)),"n/a")</f>
        <v>-0.39800000000000002</v>
      </c>
      <c r="G1409" s="76">
        <f t="array" ref="G1409">IFERROR(INDEX(DATA!$P$133:$P$368,MATCH(1,(DATA!$D$133:$D$368=B1409)*(DATA!$E$133:$E$368=D1409),0)),"n/a")</f>
        <v>101</v>
      </c>
      <c r="H1409" s="77">
        <f t="array" ref="H1409">IFERROR(INDEX(DATA!$Q$133:$Q$368,MATCH(1,(DATA!$D$133:$D$368=B1409)*(DATA!$E$133:$E$368=D1409),0)),"n/a")</f>
        <v>-0.80300000000000005</v>
      </c>
      <c r="I1409" s="76">
        <f t="array" ref="I1409">IFERROR(INDEX(DATA!$Z$133:$Z$368,MATCH(1,(DATA!$D$133:$D$368=B1409)*(DATA!$E$133:$E$368=D1409),0)),"n/a")</f>
        <v>195</v>
      </c>
      <c r="J1409" s="77">
        <f t="array" ref="J1409">IFERROR(INDEX(DATA!$AA$133:$AA$368,MATCH(1,(DATA!$D$133:$D$368=B1409)*(DATA!$E$133:$E$368=D1409),0)),"n/a")</f>
        <v>-0.89200000000000002</v>
      </c>
      <c r="K1409" s="76">
        <f t="array" ref="K1409">IFERROR(INDEX(DATA!$AJ$133:$AJ$368,MATCH(1,(DATA!$D$133:$D$368=B1409)*(DATA!$E$133:$E$368=D1409),0)),"n/a")</f>
        <v>289</v>
      </c>
      <c r="L1409" s="77">
        <f t="array" ref="L1409">IFERROR(INDEX(DATA!$AK$133:$AK$368,MATCH(1,(DATA!$D$133:$D$368=B1409)*(DATA!$E$133:$E$368=D1409),0)),"n/a")</f>
        <v>-0.93799999999999994</v>
      </c>
    </row>
    <row r="1410" spans="1:12" x14ac:dyDescent="0.2">
      <c r="A1410" s="75" t="s">
        <v>19</v>
      </c>
      <c r="B1410" s="66" t="s">
        <v>22</v>
      </c>
      <c r="C1410" s="66" t="s">
        <v>0</v>
      </c>
      <c r="D1410" s="66" t="s">
        <v>297</v>
      </c>
      <c r="E1410" s="76">
        <f t="array" ref="E1410">IFERROR(INDEX(DATA!$F$133:$F$368,MATCH(1,(DATA!$D$133:$D$368=B1410)*(DATA!$E$133:$E$368=D1410),0)),"n/a")</f>
        <v>286</v>
      </c>
      <c r="F1410" s="77">
        <f t="array" ref="F1410">IFERROR(INDEX(DATA!$G$133:$G$368,MATCH(1,(DATA!$D$133:$D$368=B1410)*(DATA!$E$133:$E$368=D1410),0)),"n/a")</f>
        <v>2.8000000000000001E-2</v>
      </c>
      <c r="G1410" s="76">
        <f t="array" ref="G1410">IFERROR(INDEX(DATA!$P$133:$P$368,MATCH(1,(DATA!$D$133:$D$368=B1410)*(DATA!$E$133:$E$368=D1410),0)),"n/a")</f>
        <v>838</v>
      </c>
      <c r="H1410" s="77">
        <f t="array" ref="H1410">IFERROR(INDEX(DATA!$Q$133:$Q$368,MATCH(1,(DATA!$D$133:$D$368=B1410)*(DATA!$E$133:$E$368=D1410),0)),"n/a")</f>
        <v>-0.251</v>
      </c>
      <c r="I1410" s="76">
        <f t="array" ref="I1410">IFERROR(INDEX(DATA!$Z$133:$Z$368,MATCH(1,(DATA!$D$133:$D$368=B1410)*(DATA!$E$133:$E$368=D1410),0)),"n/a")</f>
        <v>1406</v>
      </c>
      <c r="J1410" s="77">
        <f t="array" ref="J1410">IFERROR(INDEX(DATA!$AA$133:$AA$368,MATCH(1,(DATA!$D$133:$D$368=B1410)*(DATA!$E$133:$E$368=D1410),0)),"n/a")</f>
        <v>-0.21199999999999999</v>
      </c>
      <c r="K1410" s="76">
        <f t="array" ref="K1410">IFERROR(INDEX(DATA!$AJ$133:$AJ$368,MATCH(1,(DATA!$D$133:$D$368=B1410)*(DATA!$E$133:$E$368=D1410),0)),"n/a")</f>
        <v>2268</v>
      </c>
      <c r="L1410" s="77">
        <f t="array" ref="L1410">IFERROR(INDEX(DATA!$AK$133:$AK$368,MATCH(1,(DATA!$D$133:$D$368=B1410)*(DATA!$E$133:$E$368=D1410),0)),"n/a")</f>
        <v>-0.30599999999999999</v>
      </c>
    </row>
    <row r="1411" spans="1:12" x14ac:dyDescent="0.2">
      <c r="A1411" s="75" t="s">
        <v>19</v>
      </c>
      <c r="B1411" s="66" t="s">
        <v>22</v>
      </c>
      <c r="C1411" s="66" t="s">
        <v>0</v>
      </c>
      <c r="D1411" s="66" t="s">
        <v>298</v>
      </c>
      <c r="E1411" s="76">
        <f t="array" ref="E1411">IFERROR(INDEX(DATA!$F$133:$F$368,MATCH(1,(DATA!$D$133:$D$368=B1411)*(DATA!$E$133:$E$368=D1411),0)),"n/a")</f>
        <v>53</v>
      </c>
      <c r="F1411" s="77">
        <f t="array" ref="F1411">IFERROR(INDEX(DATA!$G$133:$G$368,MATCH(1,(DATA!$D$133:$D$368=B1411)*(DATA!$E$133:$E$368=D1411),0)),"n/a")</f>
        <v>-0.36899999999999999</v>
      </c>
      <c r="G1411" s="76">
        <f t="array" ref="G1411">IFERROR(INDEX(DATA!$P$133:$P$368,MATCH(1,(DATA!$D$133:$D$368=B1411)*(DATA!$E$133:$E$368=D1411),0)),"n/a")</f>
        <v>104</v>
      </c>
      <c r="H1411" s="77">
        <f t="array" ref="H1411">IFERROR(INDEX(DATA!$Q$133:$Q$368,MATCH(1,(DATA!$D$133:$D$368=B1411)*(DATA!$E$133:$E$368=D1411),0)),"n/a")</f>
        <v>0.24399999999999999</v>
      </c>
      <c r="I1411" s="76">
        <f t="array" ref="I1411">IFERROR(INDEX(DATA!$Z$133:$Z$368,MATCH(1,(DATA!$D$133:$D$368=B1411)*(DATA!$E$133:$E$368=D1411),0)),"n/a")</f>
        <v>230</v>
      </c>
      <c r="J1411" s="77">
        <f t="array" ref="J1411">IFERROR(INDEX(DATA!$AA$133:$AA$368,MATCH(1,(DATA!$D$133:$D$368=B1411)*(DATA!$E$133:$E$368=D1411),0)),"n/a")</f>
        <v>1.7549999999999999</v>
      </c>
      <c r="K1411" s="76">
        <f t="array" ref="K1411">IFERROR(INDEX(DATA!$AJ$133:$AJ$368,MATCH(1,(DATA!$D$133:$D$368=B1411)*(DATA!$E$133:$E$368=D1411),0)),"n/a")</f>
        <v>483</v>
      </c>
      <c r="L1411" s="77">
        <f t="array" ref="L1411">IFERROR(INDEX(DATA!$AK$133:$AK$368,MATCH(1,(DATA!$D$133:$D$368=B1411)*(DATA!$E$133:$E$368=D1411),0)),"n/a")</f>
        <v>4.7729999999999997</v>
      </c>
    </row>
    <row r="1412" spans="1:12" x14ac:dyDescent="0.2">
      <c r="A1412" s="75" t="s">
        <v>19</v>
      </c>
      <c r="B1412" s="66" t="s">
        <v>22</v>
      </c>
      <c r="C1412" s="66" t="s">
        <v>0</v>
      </c>
      <c r="D1412" s="66" t="s">
        <v>299</v>
      </c>
      <c r="E1412" s="76">
        <f t="array" ref="E1412">IFERROR(INDEX(DATA!$F$133:$F$368,MATCH(1,(DATA!$D$133:$D$368=B1412)*(DATA!$E$133:$E$368=D1412),0)),"n/a")</f>
        <v>3589</v>
      </c>
      <c r="F1412" s="77">
        <f t="array" ref="F1412">IFERROR(INDEX(DATA!$G$133:$G$368,MATCH(1,(DATA!$D$133:$D$368=B1412)*(DATA!$E$133:$E$368=D1412),0)),"n/a")</f>
        <v>0.65400000000000003</v>
      </c>
      <c r="G1412" s="76">
        <f t="array" ref="G1412">IFERROR(INDEX(DATA!$P$133:$P$368,MATCH(1,(DATA!$D$133:$D$368=B1412)*(DATA!$E$133:$E$368=D1412),0)),"n/a")</f>
        <v>14190</v>
      </c>
      <c r="H1412" s="77">
        <f t="array" ref="H1412">IFERROR(INDEX(DATA!$Q$133:$Q$368,MATCH(1,(DATA!$D$133:$D$368=B1412)*(DATA!$E$133:$E$368=D1412),0)),"n/a")</f>
        <v>0.86199999999999999</v>
      </c>
      <c r="I1412" s="76">
        <f t="array" ref="I1412">IFERROR(INDEX(DATA!$Z$133:$Z$368,MATCH(1,(DATA!$D$133:$D$368=B1412)*(DATA!$E$133:$E$368=D1412),0)),"n/a")</f>
        <v>26559</v>
      </c>
      <c r="J1412" s="77">
        <f t="array" ref="J1412">IFERROR(INDEX(DATA!$AA$133:$AA$368,MATCH(1,(DATA!$D$133:$D$368=B1412)*(DATA!$E$133:$E$368=D1412),0)),"n/a")</f>
        <v>0.51500000000000001</v>
      </c>
      <c r="K1412" s="76">
        <f t="array" ref="K1412">IFERROR(INDEX(DATA!$AJ$133:$AJ$368,MATCH(1,(DATA!$D$133:$D$368=B1412)*(DATA!$E$133:$E$368=D1412),0)),"n/a")</f>
        <v>50717</v>
      </c>
      <c r="L1412" s="77">
        <f t="array" ref="L1412">IFERROR(INDEX(DATA!$AK$133:$AK$368,MATCH(1,(DATA!$D$133:$D$368=B1412)*(DATA!$E$133:$E$368=D1412),0)),"n/a")</f>
        <v>0.36699999999999999</v>
      </c>
    </row>
    <row r="1413" spans="1:12" x14ac:dyDescent="0.2">
      <c r="A1413" s="75" t="s">
        <v>19</v>
      </c>
      <c r="B1413" s="66" t="s">
        <v>22</v>
      </c>
      <c r="C1413" s="66" t="s">
        <v>0</v>
      </c>
      <c r="D1413" s="66" t="s">
        <v>300</v>
      </c>
      <c r="E1413" s="76">
        <f t="array" ref="E1413">IFERROR(INDEX(DATA!$F$133:$F$368,MATCH(1,(DATA!$D$133:$D$368=B1413)*(DATA!$E$133:$E$368=D1413),0)),"n/a")</f>
        <v>1737</v>
      </c>
      <c r="F1413" s="77">
        <f t="array" ref="F1413">IFERROR(INDEX(DATA!$G$133:$G$368,MATCH(1,(DATA!$D$133:$D$368=B1413)*(DATA!$E$133:$E$368=D1413),0)),"n/a")</f>
        <v>0</v>
      </c>
      <c r="G1413" s="76">
        <f t="array" ref="G1413">IFERROR(INDEX(DATA!$P$133:$P$368,MATCH(1,(DATA!$D$133:$D$368=B1413)*(DATA!$E$133:$E$368=D1413),0)),"n/a")</f>
        <v>4759</v>
      </c>
      <c r="H1413" s="77">
        <f t="array" ref="H1413">IFERROR(INDEX(DATA!$Q$133:$Q$368,MATCH(1,(DATA!$D$133:$D$368=B1413)*(DATA!$E$133:$E$368=D1413),0)),"n/a")</f>
        <v>0</v>
      </c>
      <c r="I1413" s="76">
        <f t="array" ref="I1413">IFERROR(INDEX(DATA!$Z$133:$Z$368,MATCH(1,(DATA!$D$133:$D$368=B1413)*(DATA!$E$133:$E$368=D1413),0)),"n/a")</f>
        <v>5931</v>
      </c>
      <c r="J1413" s="77">
        <f t="array" ref="J1413">IFERROR(INDEX(DATA!$AA$133:$AA$368,MATCH(1,(DATA!$D$133:$D$368=B1413)*(DATA!$E$133:$E$368=D1413),0)),"n/a")</f>
        <v>0</v>
      </c>
      <c r="K1413" s="76">
        <f t="array" ref="K1413">IFERROR(INDEX(DATA!$AJ$133:$AJ$368,MATCH(1,(DATA!$D$133:$D$368=B1413)*(DATA!$E$133:$E$368=D1413),0)),"n/a")</f>
        <v>5931</v>
      </c>
      <c r="L1413" s="77">
        <f t="array" ref="L1413">IFERROR(INDEX(DATA!$AK$133:$AK$368,MATCH(1,(DATA!$D$133:$D$368=B1413)*(DATA!$E$133:$E$368=D1413),0)),"n/a")</f>
        <v>0</v>
      </c>
    </row>
    <row r="1414" spans="1:12" x14ac:dyDescent="0.2">
      <c r="A1414" s="75" t="s">
        <v>19</v>
      </c>
      <c r="B1414" s="66" t="s">
        <v>22</v>
      </c>
      <c r="C1414" s="66" t="s">
        <v>0</v>
      </c>
      <c r="D1414" s="66" t="s">
        <v>301</v>
      </c>
      <c r="E1414" s="76" t="str">
        <f t="array" ref="E1414">IFERROR(INDEX(DATA!$F$133:$F$368,MATCH(1,(DATA!$D$133:$D$368=B1414)*(DATA!$E$133:$E$368=D1414),0)),"n/a")</f>
        <v>n/a</v>
      </c>
      <c r="F1414" s="77" t="str">
        <f t="array" ref="F1414">IFERROR(INDEX(DATA!$G$133:$G$368,MATCH(1,(DATA!$D$133:$D$368=B1414)*(DATA!$E$133:$E$368=D1414),0)),"n/a")</f>
        <v>n/a</v>
      </c>
      <c r="G1414" s="76" t="str">
        <f t="array" ref="G1414">IFERROR(INDEX(DATA!$P$133:$P$368,MATCH(1,(DATA!$D$133:$D$368=B1414)*(DATA!$E$133:$E$368=D1414),0)),"n/a")</f>
        <v>n/a</v>
      </c>
      <c r="H1414" s="77" t="str">
        <f t="array" ref="H1414">IFERROR(INDEX(DATA!$Q$133:$Q$368,MATCH(1,(DATA!$D$133:$D$368=B1414)*(DATA!$E$133:$E$368=D1414),0)),"n/a")</f>
        <v>n/a</v>
      </c>
      <c r="I1414" s="76" t="str">
        <f t="array" ref="I1414">IFERROR(INDEX(DATA!$Z$133:$Z$368,MATCH(1,(DATA!$D$133:$D$368=B1414)*(DATA!$E$133:$E$368=D1414),0)),"n/a")</f>
        <v>n/a</v>
      </c>
      <c r="J1414" s="77" t="str">
        <f t="array" ref="J1414">IFERROR(INDEX(DATA!$AA$133:$AA$368,MATCH(1,(DATA!$D$133:$D$368=B1414)*(DATA!$E$133:$E$368=D1414),0)),"n/a")</f>
        <v>n/a</v>
      </c>
      <c r="K1414" s="76" t="str">
        <f t="array" ref="K1414">IFERROR(INDEX(DATA!$AJ$133:$AJ$368,MATCH(1,(DATA!$D$133:$D$368=B1414)*(DATA!$E$133:$E$368=D1414),0)),"n/a")</f>
        <v>n/a</v>
      </c>
      <c r="L1414" s="77" t="str">
        <f t="array" ref="L1414">IFERROR(INDEX(DATA!$AK$133:$AK$368,MATCH(1,(DATA!$D$133:$D$368=B1414)*(DATA!$E$133:$E$368=D1414),0)),"n/a")</f>
        <v>n/a</v>
      </c>
    </row>
    <row r="1415" spans="1:12" x14ac:dyDescent="0.2">
      <c r="A1415" s="75" t="s">
        <v>19</v>
      </c>
      <c r="B1415" s="66" t="s">
        <v>22</v>
      </c>
      <c r="C1415" s="66" t="s">
        <v>0</v>
      </c>
      <c r="D1415" s="66" t="s">
        <v>302</v>
      </c>
      <c r="E1415" s="76">
        <f t="array" ref="E1415">IFERROR(INDEX(DATA!$F$133:$F$368,MATCH(1,(DATA!$D$133:$D$368=B1415)*(DATA!$E$133:$E$368=D1415),0)),"n/a")</f>
        <v>0</v>
      </c>
      <c r="F1415" s="77">
        <f t="array" ref="F1415">IFERROR(INDEX(DATA!$G$133:$G$368,MATCH(1,(DATA!$D$133:$D$368=B1415)*(DATA!$E$133:$E$368=D1415),0)),"n/a")</f>
        <v>-1</v>
      </c>
      <c r="G1415" s="76">
        <f t="array" ref="G1415">IFERROR(INDEX(DATA!$P$133:$P$368,MATCH(1,(DATA!$D$133:$D$368=B1415)*(DATA!$E$133:$E$368=D1415),0)),"n/a")</f>
        <v>73</v>
      </c>
      <c r="H1415" s="77">
        <f t="array" ref="H1415">IFERROR(INDEX(DATA!$Q$133:$Q$368,MATCH(1,(DATA!$D$133:$D$368=B1415)*(DATA!$E$133:$E$368=D1415),0)),"n/a")</f>
        <v>0.64500000000000002</v>
      </c>
      <c r="I1415" s="76">
        <f t="array" ref="I1415">IFERROR(INDEX(DATA!$Z$133:$Z$368,MATCH(1,(DATA!$D$133:$D$368=B1415)*(DATA!$E$133:$E$368=D1415),0)),"n/a")</f>
        <v>98</v>
      </c>
      <c r="J1415" s="77">
        <f t="array" ref="J1415">IFERROR(INDEX(DATA!$AA$133:$AA$368,MATCH(1,(DATA!$D$133:$D$368=B1415)*(DATA!$E$133:$E$368=D1415),0)),"n/a")</f>
        <v>1.216</v>
      </c>
      <c r="K1415" s="76">
        <f t="array" ref="K1415">IFERROR(INDEX(DATA!$AJ$133:$AJ$368,MATCH(1,(DATA!$D$133:$D$368=B1415)*(DATA!$E$133:$E$368=D1415),0)),"n/a")</f>
        <v>123</v>
      </c>
      <c r="L1415" s="77">
        <f t="array" ref="L1415">IFERROR(INDEX(DATA!$AK$133:$AK$368,MATCH(1,(DATA!$D$133:$D$368=B1415)*(DATA!$E$133:$E$368=D1415),0)),"n/a")</f>
        <v>1.7869999999999999</v>
      </c>
    </row>
    <row r="1416" spans="1:12" x14ac:dyDescent="0.2">
      <c r="A1416" s="75" t="s">
        <v>19</v>
      </c>
      <c r="B1416" s="66" t="s">
        <v>22</v>
      </c>
      <c r="C1416" s="66" t="s">
        <v>0</v>
      </c>
      <c r="D1416" s="66" t="s">
        <v>303</v>
      </c>
      <c r="E1416" s="76">
        <f t="array" ref="E1416">IFERROR(INDEX(DATA!$F$133:$F$368,MATCH(1,(DATA!$D$133:$D$368=B1416)*(DATA!$E$133:$E$368=D1416),0)),"n/a")</f>
        <v>172</v>
      </c>
      <c r="F1416" s="77">
        <f t="array" ref="F1416">IFERROR(INDEX(DATA!$G$133:$G$368,MATCH(1,(DATA!$D$133:$D$368=B1416)*(DATA!$E$133:$E$368=D1416),0)),"n/a")</f>
        <v>0.59799999999999998</v>
      </c>
      <c r="G1416" s="76">
        <f t="array" ref="G1416">IFERROR(INDEX(DATA!$P$133:$P$368,MATCH(1,(DATA!$D$133:$D$368=B1416)*(DATA!$E$133:$E$368=D1416),0)),"n/a")</f>
        <v>893</v>
      </c>
      <c r="H1416" s="77">
        <f t="array" ref="H1416">IFERROR(INDEX(DATA!$Q$133:$Q$368,MATCH(1,(DATA!$D$133:$D$368=B1416)*(DATA!$E$133:$E$368=D1416),0)),"n/a")</f>
        <v>7.2859999999999996</v>
      </c>
      <c r="I1416" s="76">
        <f t="array" ref="I1416">IFERROR(INDEX(DATA!$Z$133:$Z$368,MATCH(1,(DATA!$D$133:$D$368=B1416)*(DATA!$E$133:$E$368=D1416),0)),"n/a")</f>
        <v>1802</v>
      </c>
      <c r="J1416" s="77">
        <f t="array" ref="J1416">IFERROR(INDEX(DATA!$AA$133:$AA$368,MATCH(1,(DATA!$D$133:$D$368=B1416)*(DATA!$E$133:$E$368=D1416),0)),"n/a")</f>
        <v>7.7009999999999996</v>
      </c>
      <c r="K1416" s="76">
        <f t="array" ref="K1416">IFERROR(INDEX(DATA!$AJ$133:$AJ$368,MATCH(1,(DATA!$D$133:$D$368=B1416)*(DATA!$E$133:$E$368=D1416),0)),"n/a")</f>
        <v>2460</v>
      </c>
      <c r="L1416" s="77">
        <f t="array" ref="L1416">IFERROR(INDEX(DATA!$AK$133:$AK$368,MATCH(1,(DATA!$D$133:$D$368=B1416)*(DATA!$E$133:$E$368=D1416),0)),"n/a")</f>
        <v>4.97</v>
      </c>
    </row>
    <row r="1417" spans="1:12" x14ac:dyDescent="0.2">
      <c r="A1417" s="75" t="s">
        <v>19</v>
      </c>
      <c r="B1417" s="66" t="s">
        <v>22</v>
      </c>
      <c r="C1417" s="66" t="s">
        <v>0</v>
      </c>
      <c r="D1417" s="66" t="s">
        <v>304</v>
      </c>
      <c r="E1417" s="76">
        <f t="array" ref="E1417">IFERROR(INDEX(DATA!$F$133:$F$368,MATCH(1,(DATA!$D$133:$D$368=B1417)*(DATA!$E$133:$E$368=D1417),0)),"n/a")</f>
        <v>1682</v>
      </c>
      <c r="F1417" s="77">
        <f t="array" ref="F1417">IFERROR(INDEX(DATA!$G$133:$G$368,MATCH(1,(DATA!$D$133:$D$368=B1417)*(DATA!$E$133:$E$368=D1417),0)),"n/a")</f>
        <v>2.0209999999999999</v>
      </c>
      <c r="G1417" s="76">
        <f t="array" ref="G1417">IFERROR(INDEX(DATA!$P$133:$P$368,MATCH(1,(DATA!$D$133:$D$368=B1417)*(DATA!$E$133:$E$368=D1417),0)),"n/a")</f>
        <v>5501</v>
      </c>
      <c r="H1417" s="77">
        <f t="array" ref="H1417">IFERROR(INDEX(DATA!$Q$133:$Q$368,MATCH(1,(DATA!$D$133:$D$368=B1417)*(DATA!$E$133:$E$368=D1417),0)),"n/a")</f>
        <v>1.5569999999999999</v>
      </c>
      <c r="I1417" s="76">
        <f t="array" ref="I1417">IFERROR(INDEX(DATA!$Z$133:$Z$368,MATCH(1,(DATA!$D$133:$D$368=B1417)*(DATA!$E$133:$E$368=D1417),0)),"n/a")</f>
        <v>9976</v>
      </c>
      <c r="J1417" s="77">
        <f t="array" ref="J1417">IFERROR(INDEX(DATA!$AA$133:$AA$368,MATCH(1,(DATA!$D$133:$D$368=B1417)*(DATA!$E$133:$E$368=D1417),0)),"n/a")</f>
        <v>0.63600000000000001</v>
      </c>
      <c r="K1417" s="76">
        <f t="array" ref="K1417">IFERROR(INDEX(DATA!$AJ$133:$AJ$368,MATCH(1,(DATA!$D$133:$D$368=B1417)*(DATA!$E$133:$E$368=D1417),0)),"n/a")</f>
        <v>18103</v>
      </c>
      <c r="L1417" s="77">
        <f t="array" ref="L1417">IFERROR(INDEX(DATA!$AK$133:$AK$368,MATCH(1,(DATA!$D$133:$D$368=B1417)*(DATA!$E$133:$E$368=D1417),0)),"n/a")</f>
        <v>0.10299999999999999</v>
      </c>
    </row>
    <row r="1418" spans="1:12" x14ac:dyDescent="0.2">
      <c r="A1418" s="75" t="s">
        <v>19</v>
      </c>
      <c r="B1418" s="66" t="s">
        <v>22</v>
      </c>
      <c r="C1418" s="66" t="s">
        <v>0</v>
      </c>
      <c r="D1418" s="66" t="s">
        <v>305</v>
      </c>
      <c r="E1418" s="76">
        <f t="array" ref="E1418">IFERROR(INDEX(DATA!$F$133:$F$368,MATCH(1,(DATA!$D$133:$D$368=B1418)*(DATA!$E$133:$E$368=D1418),0)),"n/a")</f>
        <v>0</v>
      </c>
      <c r="F1418" s="77">
        <f t="array" ref="F1418">IFERROR(INDEX(DATA!$G$133:$G$368,MATCH(1,(DATA!$D$133:$D$368=B1418)*(DATA!$E$133:$E$368=D1418),0)),"n/a")</f>
        <v>0</v>
      </c>
      <c r="G1418" s="76">
        <f t="array" ref="G1418">IFERROR(INDEX(DATA!$P$133:$P$368,MATCH(1,(DATA!$D$133:$D$368=B1418)*(DATA!$E$133:$E$368=D1418),0)),"n/a")</f>
        <v>195</v>
      </c>
      <c r="H1418" s="77">
        <f t="array" ref="H1418">IFERROR(INDEX(DATA!$Q$133:$Q$368,MATCH(1,(DATA!$D$133:$D$368=B1418)*(DATA!$E$133:$E$368=D1418),0)),"n/a")</f>
        <v>2.2269999999999999</v>
      </c>
      <c r="I1418" s="76">
        <f t="array" ref="I1418">IFERROR(INDEX(DATA!$Z$133:$Z$368,MATCH(1,(DATA!$D$133:$D$368=B1418)*(DATA!$E$133:$E$368=D1418),0)),"n/a")</f>
        <v>299</v>
      </c>
      <c r="J1418" s="77">
        <f t="array" ref="J1418">IFERROR(INDEX(DATA!$AA$133:$AA$368,MATCH(1,(DATA!$D$133:$D$368=B1418)*(DATA!$E$133:$E$368=D1418),0)),"n/a")</f>
        <v>0.79500000000000004</v>
      </c>
      <c r="K1418" s="76">
        <f t="array" ref="K1418">IFERROR(INDEX(DATA!$AJ$133:$AJ$368,MATCH(1,(DATA!$D$133:$D$368=B1418)*(DATA!$E$133:$E$368=D1418),0)),"n/a")</f>
        <v>414</v>
      </c>
      <c r="L1418" s="77">
        <f t="array" ref="L1418">IFERROR(INDEX(DATA!$AK$133:$AK$368,MATCH(1,(DATA!$D$133:$D$368=B1418)*(DATA!$E$133:$E$368=D1418),0)),"n/a")</f>
        <v>0.45</v>
      </c>
    </row>
    <row r="1419" spans="1:12" x14ac:dyDescent="0.2">
      <c r="A1419" s="75" t="s">
        <v>19</v>
      </c>
      <c r="B1419" s="66" t="s">
        <v>22</v>
      </c>
      <c r="C1419" s="66" t="s">
        <v>0</v>
      </c>
      <c r="D1419" s="66" t="s">
        <v>306</v>
      </c>
      <c r="E1419" s="76">
        <f t="array" ref="E1419">IFERROR(INDEX(DATA!$F$133:$F$368,MATCH(1,(DATA!$D$133:$D$368=B1419)*(DATA!$E$133:$E$368=D1419),0)),"n/a")</f>
        <v>5384</v>
      </c>
      <c r="F1419" s="77">
        <f t="array" ref="F1419">IFERROR(INDEX(DATA!$G$133:$G$368,MATCH(1,(DATA!$D$133:$D$368=B1419)*(DATA!$E$133:$E$368=D1419),0)),"n/a")</f>
        <v>0.36699999999999999</v>
      </c>
      <c r="G1419" s="76">
        <f t="array" ref="G1419">IFERROR(INDEX(DATA!$P$133:$P$368,MATCH(1,(DATA!$D$133:$D$368=B1419)*(DATA!$E$133:$E$368=D1419),0)),"n/a")</f>
        <v>19534</v>
      </c>
      <c r="H1419" s="77">
        <f t="array" ref="H1419">IFERROR(INDEX(DATA!$Q$133:$Q$368,MATCH(1,(DATA!$D$133:$D$368=B1419)*(DATA!$E$133:$E$368=D1419),0)),"n/a")</f>
        <v>0.123</v>
      </c>
      <c r="I1419" s="76">
        <f t="array" ref="I1419">IFERROR(INDEX(DATA!$Z$133:$Z$368,MATCH(1,(DATA!$D$133:$D$368=B1419)*(DATA!$E$133:$E$368=D1419),0)),"n/a")</f>
        <v>27934</v>
      </c>
      <c r="J1419" s="77">
        <f t="array" ref="J1419">IFERROR(INDEX(DATA!$AA$133:$AA$368,MATCH(1,(DATA!$D$133:$D$368=B1419)*(DATA!$E$133:$E$368=D1419),0)),"n/a")</f>
        <v>7.8E-2</v>
      </c>
      <c r="K1419" s="76">
        <f t="array" ref="K1419">IFERROR(INDEX(DATA!$AJ$133:$AJ$368,MATCH(1,(DATA!$D$133:$D$368=B1419)*(DATA!$E$133:$E$368=D1419),0)),"n/a")</f>
        <v>43806</v>
      </c>
      <c r="L1419" s="77">
        <f t="array" ref="L1419">IFERROR(INDEX(DATA!$AK$133:$AK$368,MATCH(1,(DATA!$D$133:$D$368=B1419)*(DATA!$E$133:$E$368=D1419),0)),"n/a")</f>
        <v>4.1000000000000002E-2</v>
      </c>
    </row>
    <row r="1420" spans="1:12" x14ac:dyDescent="0.2">
      <c r="A1420" s="75" t="s">
        <v>19</v>
      </c>
      <c r="B1420" s="66" t="s">
        <v>22</v>
      </c>
      <c r="C1420" s="66" t="s">
        <v>0</v>
      </c>
      <c r="D1420" s="66" t="s">
        <v>307</v>
      </c>
      <c r="E1420" s="76">
        <f t="array" ref="E1420">IFERROR(INDEX(DATA!$F$133:$F$368,MATCH(1,(DATA!$D$133:$D$368=B1420)*(DATA!$E$133:$E$368=D1420),0)),"n/a")</f>
        <v>717</v>
      </c>
      <c r="F1420" s="77">
        <f t="array" ref="F1420">IFERROR(INDEX(DATA!$G$133:$G$368,MATCH(1,(DATA!$D$133:$D$368=B1420)*(DATA!$E$133:$E$368=D1420),0)),"n/a")</f>
        <v>3.2970000000000002</v>
      </c>
      <c r="G1420" s="76">
        <f t="array" ref="G1420">IFERROR(INDEX(DATA!$P$133:$P$368,MATCH(1,(DATA!$D$133:$D$368=B1420)*(DATA!$E$133:$E$368=D1420),0)),"n/a")</f>
        <v>2429</v>
      </c>
      <c r="H1420" s="77">
        <f t="array" ref="H1420">IFERROR(INDEX(DATA!$Q$133:$Q$368,MATCH(1,(DATA!$D$133:$D$368=B1420)*(DATA!$E$133:$E$368=D1420),0)),"n/a")</f>
        <v>4.5990000000000002</v>
      </c>
      <c r="I1420" s="76">
        <f t="array" ref="I1420">IFERROR(INDEX(DATA!$Z$133:$Z$368,MATCH(1,(DATA!$D$133:$D$368=B1420)*(DATA!$E$133:$E$368=D1420),0)),"n/a")</f>
        <v>4629</v>
      </c>
      <c r="J1420" s="77">
        <f t="array" ref="J1420">IFERROR(INDEX(DATA!$AA$133:$AA$368,MATCH(1,(DATA!$D$133:$D$368=B1420)*(DATA!$E$133:$E$368=D1420),0)),"n/a")</f>
        <v>9.0679999999999996</v>
      </c>
      <c r="K1420" s="76">
        <f t="array" ref="K1420">IFERROR(INDEX(DATA!$AJ$133:$AJ$368,MATCH(1,(DATA!$D$133:$D$368=B1420)*(DATA!$E$133:$E$368=D1420),0)),"n/a")</f>
        <v>6733</v>
      </c>
      <c r="L1420" s="77">
        <f t="array" ref="L1420">IFERROR(INDEX(DATA!$AK$133:$AK$368,MATCH(1,(DATA!$D$133:$D$368=B1420)*(DATA!$E$133:$E$368=D1420),0)),"n/a")</f>
        <v>7.2750000000000004</v>
      </c>
    </row>
    <row r="1421" spans="1:12" x14ac:dyDescent="0.2">
      <c r="A1421" s="75" t="s">
        <v>19</v>
      </c>
      <c r="B1421" s="66" t="s">
        <v>22</v>
      </c>
      <c r="C1421" s="66" t="s">
        <v>0</v>
      </c>
      <c r="D1421" s="66" t="s">
        <v>308</v>
      </c>
      <c r="E1421" s="76">
        <f t="array" ref="E1421">IFERROR(INDEX(DATA!$F$133:$F$368,MATCH(1,(DATA!$D$133:$D$368=B1421)*(DATA!$E$133:$E$368=D1421),0)),"n/a")</f>
        <v>0</v>
      </c>
      <c r="F1421" s="77">
        <f t="array" ref="F1421">IFERROR(INDEX(DATA!$G$133:$G$368,MATCH(1,(DATA!$D$133:$D$368=B1421)*(DATA!$E$133:$E$368=D1421),0)),"n/a")</f>
        <v>0</v>
      </c>
      <c r="G1421" s="76">
        <f t="array" ref="G1421">IFERROR(INDEX(DATA!$P$133:$P$368,MATCH(1,(DATA!$D$133:$D$368=B1421)*(DATA!$E$133:$E$368=D1421),0)),"n/a")</f>
        <v>0</v>
      </c>
      <c r="H1421" s="77">
        <f t="array" ref="H1421">IFERROR(INDEX(DATA!$Q$133:$Q$368,MATCH(1,(DATA!$D$133:$D$368=B1421)*(DATA!$E$133:$E$368=D1421),0)),"n/a")</f>
        <v>0</v>
      </c>
      <c r="I1421" s="76">
        <f t="array" ref="I1421">IFERROR(INDEX(DATA!$Z$133:$Z$368,MATCH(1,(DATA!$D$133:$D$368=B1421)*(DATA!$E$133:$E$368=D1421),0)),"n/a")</f>
        <v>5</v>
      </c>
      <c r="J1421" s="77">
        <f t="array" ref="J1421">IFERROR(INDEX(DATA!$AA$133:$AA$368,MATCH(1,(DATA!$D$133:$D$368=B1421)*(DATA!$E$133:$E$368=D1421),0)),"n/a")</f>
        <v>0</v>
      </c>
      <c r="K1421" s="76">
        <f t="array" ref="K1421">IFERROR(INDEX(DATA!$AJ$133:$AJ$368,MATCH(1,(DATA!$D$133:$D$368=B1421)*(DATA!$E$133:$E$368=D1421),0)),"n/a")</f>
        <v>10</v>
      </c>
      <c r="L1421" s="77">
        <f t="array" ref="L1421">IFERROR(INDEX(DATA!$AK$133:$AK$368,MATCH(1,(DATA!$D$133:$D$368=B1421)*(DATA!$E$133:$E$368=D1421),0)),"n/a")</f>
        <v>0.98799999999999999</v>
      </c>
    </row>
    <row r="1422" spans="1:12" x14ac:dyDescent="0.2">
      <c r="A1422" s="75" t="s">
        <v>19</v>
      </c>
      <c r="B1422" s="66" t="s">
        <v>22</v>
      </c>
      <c r="C1422" s="66" t="s">
        <v>0</v>
      </c>
      <c r="D1422" s="66" t="s">
        <v>309</v>
      </c>
      <c r="E1422" s="76">
        <f t="array" ref="E1422">IFERROR(INDEX(DATA!$F$133:$F$368,MATCH(1,(DATA!$D$133:$D$368=B1422)*(DATA!$E$133:$E$368=D1422),0)),"n/a")</f>
        <v>0</v>
      </c>
      <c r="F1422" s="77">
        <f t="array" ref="F1422">IFERROR(INDEX(DATA!$G$133:$G$368,MATCH(1,(DATA!$D$133:$D$368=B1422)*(DATA!$E$133:$E$368=D1422),0)),"n/a")</f>
        <v>0</v>
      </c>
      <c r="G1422" s="76">
        <f t="array" ref="G1422">IFERROR(INDEX(DATA!$P$133:$P$368,MATCH(1,(DATA!$D$133:$D$368=B1422)*(DATA!$E$133:$E$368=D1422),0)),"n/a")</f>
        <v>4</v>
      </c>
      <c r="H1422" s="77">
        <f t="array" ref="H1422">IFERROR(INDEX(DATA!$Q$133:$Q$368,MATCH(1,(DATA!$D$133:$D$368=B1422)*(DATA!$E$133:$E$368=D1422),0)),"n/a")</f>
        <v>-0.25</v>
      </c>
      <c r="I1422" s="76">
        <f t="array" ref="I1422">IFERROR(INDEX(DATA!$Z$133:$Z$368,MATCH(1,(DATA!$D$133:$D$368=B1422)*(DATA!$E$133:$E$368=D1422),0)),"n/a")</f>
        <v>4</v>
      </c>
      <c r="J1422" s="77">
        <f t="array" ref="J1422">IFERROR(INDEX(DATA!$AA$133:$AA$368,MATCH(1,(DATA!$D$133:$D$368=B1422)*(DATA!$E$133:$E$368=D1422),0)),"n/a")</f>
        <v>-0.25</v>
      </c>
      <c r="K1422" s="76">
        <f t="array" ref="K1422">IFERROR(INDEX(DATA!$AJ$133:$AJ$368,MATCH(1,(DATA!$D$133:$D$368=B1422)*(DATA!$E$133:$E$368=D1422),0)),"n/a")</f>
        <v>4</v>
      </c>
      <c r="L1422" s="77">
        <f t="array" ref="L1422">IFERROR(INDEX(DATA!$AK$133:$AK$368,MATCH(1,(DATA!$D$133:$D$368=B1422)*(DATA!$E$133:$E$368=D1422),0)),"n/a")</f>
        <v>-0.85099999999999998</v>
      </c>
    </row>
    <row r="1423" spans="1:12" x14ac:dyDescent="0.2">
      <c r="A1423" s="75" t="s">
        <v>19</v>
      </c>
      <c r="B1423" s="66" t="s">
        <v>22</v>
      </c>
      <c r="C1423" s="66" t="s">
        <v>0</v>
      </c>
      <c r="D1423" s="66" t="s">
        <v>310</v>
      </c>
      <c r="E1423" s="76" t="str">
        <f t="array" ref="E1423">IFERROR(INDEX(DATA!$F$133:$F$368,MATCH(1,(DATA!$D$133:$D$368=B1423)*(DATA!$E$133:$E$368=D1423),0)),"n/a")</f>
        <v>n/a</v>
      </c>
      <c r="F1423" s="77" t="str">
        <f t="array" ref="F1423">IFERROR(INDEX(DATA!$G$133:$G$368,MATCH(1,(DATA!$D$133:$D$368=B1423)*(DATA!$E$133:$E$368=D1423),0)),"n/a")</f>
        <v>n/a</v>
      </c>
      <c r="G1423" s="76" t="str">
        <f t="array" ref="G1423">IFERROR(INDEX(DATA!$P$133:$P$368,MATCH(1,(DATA!$D$133:$D$368=B1423)*(DATA!$E$133:$E$368=D1423),0)),"n/a")</f>
        <v>n/a</v>
      </c>
      <c r="H1423" s="77" t="str">
        <f t="array" ref="H1423">IFERROR(INDEX(DATA!$Q$133:$Q$368,MATCH(1,(DATA!$D$133:$D$368=B1423)*(DATA!$E$133:$E$368=D1423),0)),"n/a")</f>
        <v>n/a</v>
      </c>
      <c r="I1423" s="76" t="str">
        <f t="array" ref="I1423">IFERROR(INDEX(DATA!$Z$133:$Z$368,MATCH(1,(DATA!$D$133:$D$368=B1423)*(DATA!$E$133:$E$368=D1423),0)),"n/a")</f>
        <v>n/a</v>
      </c>
      <c r="J1423" s="77" t="str">
        <f t="array" ref="J1423">IFERROR(INDEX(DATA!$AA$133:$AA$368,MATCH(1,(DATA!$D$133:$D$368=B1423)*(DATA!$E$133:$E$368=D1423),0)),"n/a")</f>
        <v>n/a</v>
      </c>
      <c r="K1423" s="76" t="str">
        <f t="array" ref="K1423">IFERROR(INDEX(DATA!$AJ$133:$AJ$368,MATCH(1,(DATA!$D$133:$D$368=B1423)*(DATA!$E$133:$E$368=D1423),0)),"n/a")</f>
        <v>n/a</v>
      </c>
      <c r="L1423" s="77" t="str">
        <f t="array" ref="L1423">IFERROR(INDEX(DATA!$AK$133:$AK$368,MATCH(1,(DATA!$D$133:$D$368=B1423)*(DATA!$E$133:$E$368=D1423),0)),"n/a")</f>
        <v>n/a</v>
      </c>
    </row>
    <row r="1424" spans="1:12" x14ac:dyDescent="0.2">
      <c r="A1424" s="75" t="s">
        <v>19</v>
      </c>
      <c r="B1424" s="66" t="s">
        <v>22</v>
      </c>
      <c r="C1424" s="66" t="s">
        <v>0</v>
      </c>
      <c r="D1424" s="66" t="s">
        <v>311</v>
      </c>
      <c r="E1424" s="76">
        <f t="array" ref="E1424">IFERROR(INDEX(DATA!$F$133:$F$368,MATCH(1,(DATA!$D$133:$D$368=B1424)*(DATA!$E$133:$E$368=D1424),0)),"n/a")</f>
        <v>26</v>
      </c>
      <c r="F1424" s="77">
        <f t="array" ref="F1424">IFERROR(INDEX(DATA!$G$133:$G$368,MATCH(1,(DATA!$D$133:$D$368=B1424)*(DATA!$E$133:$E$368=D1424),0)),"n/a")</f>
        <v>0.21299999999999999</v>
      </c>
      <c r="G1424" s="76">
        <f t="array" ref="G1424">IFERROR(INDEX(DATA!$P$133:$P$368,MATCH(1,(DATA!$D$133:$D$368=B1424)*(DATA!$E$133:$E$368=D1424),0)),"n/a")</f>
        <v>79</v>
      </c>
      <c r="H1424" s="77">
        <f t="array" ref="H1424">IFERROR(INDEX(DATA!$Q$133:$Q$368,MATCH(1,(DATA!$D$133:$D$368=B1424)*(DATA!$E$133:$E$368=D1424),0)),"n/a")</f>
        <v>1.9179999999999999</v>
      </c>
      <c r="I1424" s="76">
        <f t="array" ref="I1424">IFERROR(INDEX(DATA!$Z$133:$Z$368,MATCH(1,(DATA!$D$133:$D$368=B1424)*(DATA!$E$133:$E$368=D1424),0)),"n/a")</f>
        <v>212</v>
      </c>
      <c r="J1424" s="77">
        <f t="array" ref="J1424">IFERROR(INDEX(DATA!$AA$133:$AA$368,MATCH(1,(DATA!$D$133:$D$368=B1424)*(DATA!$E$133:$E$368=D1424),0)),"n/a")</f>
        <v>2.0710000000000002</v>
      </c>
      <c r="K1424" s="76">
        <f t="array" ref="K1424">IFERROR(INDEX(DATA!$AJ$133:$AJ$368,MATCH(1,(DATA!$D$133:$D$368=B1424)*(DATA!$E$133:$E$368=D1424),0)),"n/a")</f>
        <v>232</v>
      </c>
      <c r="L1424" s="77">
        <f t="array" ref="L1424">IFERROR(INDEX(DATA!$AK$133:$AK$368,MATCH(1,(DATA!$D$133:$D$368=B1424)*(DATA!$E$133:$E$368=D1424),0)),"n/a")</f>
        <v>0.57599999999999996</v>
      </c>
    </row>
    <row r="1425" spans="1:12" x14ac:dyDescent="0.2">
      <c r="A1425" s="75" t="s">
        <v>19</v>
      </c>
      <c r="B1425" s="66" t="s">
        <v>22</v>
      </c>
      <c r="C1425" s="66" t="s">
        <v>0</v>
      </c>
      <c r="D1425" s="66" t="s">
        <v>312</v>
      </c>
      <c r="E1425" s="76">
        <f t="array" ref="E1425">IFERROR(INDEX(DATA!$F$133:$F$368,MATCH(1,(DATA!$D$133:$D$368=B1425)*(DATA!$E$133:$E$368=D1425),0)),"n/a")</f>
        <v>57</v>
      </c>
      <c r="F1425" s="77">
        <f t="array" ref="F1425">IFERROR(INDEX(DATA!$G$133:$G$368,MATCH(1,(DATA!$D$133:$D$368=B1425)*(DATA!$E$133:$E$368=D1425),0)),"n/a")</f>
        <v>0.32700000000000001</v>
      </c>
      <c r="G1425" s="76">
        <f t="array" ref="G1425">IFERROR(INDEX(DATA!$P$133:$P$368,MATCH(1,(DATA!$D$133:$D$368=B1425)*(DATA!$E$133:$E$368=D1425),0)),"n/a")</f>
        <v>157</v>
      </c>
      <c r="H1425" s="77">
        <f t="array" ref="H1425">IFERROR(INDEX(DATA!$Q$133:$Q$368,MATCH(1,(DATA!$D$133:$D$368=B1425)*(DATA!$E$133:$E$368=D1425),0)),"n/a")</f>
        <v>0.59399999999999997</v>
      </c>
      <c r="I1425" s="76">
        <f t="array" ref="I1425">IFERROR(INDEX(DATA!$Z$133:$Z$368,MATCH(1,(DATA!$D$133:$D$368=B1425)*(DATA!$E$133:$E$368=D1425),0)),"n/a")</f>
        <v>287</v>
      </c>
      <c r="J1425" s="77">
        <f t="array" ref="J1425">IFERROR(INDEX(DATA!$AA$133:$AA$368,MATCH(1,(DATA!$D$133:$D$368=B1425)*(DATA!$E$133:$E$368=D1425),0)),"n/a")</f>
        <v>0.61799999999999999</v>
      </c>
      <c r="K1425" s="76">
        <f t="array" ref="K1425">IFERROR(INDEX(DATA!$AJ$133:$AJ$368,MATCH(1,(DATA!$D$133:$D$368=B1425)*(DATA!$E$133:$E$368=D1425),0)),"n/a")</f>
        <v>444</v>
      </c>
      <c r="L1425" s="77">
        <f t="array" ref="L1425">IFERROR(INDEX(DATA!$AK$133:$AK$368,MATCH(1,(DATA!$D$133:$D$368=B1425)*(DATA!$E$133:$E$368=D1425),0)),"n/a")</f>
        <v>8.0000000000000002E-3</v>
      </c>
    </row>
    <row r="1426" spans="1:12" x14ac:dyDescent="0.2">
      <c r="A1426" s="75" t="s">
        <v>19</v>
      </c>
      <c r="B1426" s="66" t="s">
        <v>22</v>
      </c>
      <c r="C1426" s="66" t="s">
        <v>0</v>
      </c>
      <c r="D1426" s="66" t="s">
        <v>313</v>
      </c>
      <c r="E1426" s="76">
        <f t="array" ref="E1426">IFERROR(INDEX(DATA!$F$133:$F$368,MATCH(1,(DATA!$D$133:$D$368=B1426)*(DATA!$E$133:$E$368=D1426),0)),"n/a")</f>
        <v>530</v>
      </c>
      <c r="F1426" s="77">
        <f t="array" ref="F1426">IFERROR(INDEX(DATA!$G$133:$G$368,MATCH(1,(DATA!$D$133:$D$368=B1426)*(DATA!$E$133:$E$368=D1426),0)),"n/a")</f>
        <v>15.896000000000001</v>
      </c>
      <c r="G1426" s="76">
        <f t="array" ref="G1426">IFERROR(INDEX(DATA!$P$133:$P$368,MATCH(1,(DATA!$D$133:$D$368=B1426)*(DATA!$E$133:$E$368=D1426),0)),"n/a")</f>
        <v>823</v>
      </c>
      <c r="H1426" s="77">
        <f t="array" ref="H1426">IFERROR(INDEX(DATA!$Q$133:$Q$368,MATCH(1,(DATA!$D$133:$D$368=B1426)*(DATA!$E$133:$E$368=D1426),0)),"n/a")</f>
        <v>4.1070000000000002</v>
      </c>
      <c r="I1426" s="76">
        <f t="array" ref="I1426">IFERROR(INDEX(DATA!$Z$133:$Z$368,MATCH(1,(DATA!$D$133:$D$368=B1426)*(DATA!$E$133:$E$368=D1426),0)),"n/a")</f>
        <v>958</v>
      </c>
      <c r="J1426" s="77">
        <f t="array" ref="J1426">IFERROR(INDEX(DATA!$AA$133:$AA$368,MATCH(1,(DATA!$D$133:$D$368=B1426)*(DATA!$E$133:$E$368=D1426),0)),"n/a")</f>
        <v>2.9319999999999999</v>
      </c>
      <c r="K1426" s="76">
        <f t="array" ref="K1426">IFERROR(INDEX(DATA!$AJ$133:$AJ$368,MATCH(1,(DATA!$D$133:$D$368=B1426)*(DATA!$E$133:$E$368=D1426),0)),"n/a")</f>
        <v>1341</v>
      </c>
      <c r="L1426" s="77">
        <f t="array" ref="L1426">IFERROR(INDEX(DATA!$AK$133:$AK$368,MATCH(1,(DATA!$D$133:$D$368=B1426)*(DATA!$E$133:$E$368=D1426),0)),"n/a")</f>
        <v>1.927</v>
      </c>
    </row>
    <row r="1427" spans="1:12" x14ac:dyDescent="0.2">
      <c r="A1427" s="75" t="s">
        <v>19</v>
      </c>
      <c r="B1427" s="66" t="s">
        <v>22</v>
      </c>
      <c r="C1427" s="66" t="s">
        <v>0</v>
      </c>
      <c r="D1427" s="66" t="s">
        <v>314</v>
      </c>
      <c r="E1427" s="76">
        <f t="array" ref="E1427">IFERROR(INDEX(DATA!$F$133:$F$368,MATCH(1,(DATA!$D$133:$D$368=B1427)*(DATA!$E$133:$E$368=D1427),0)),"n/a")</f>
        <v>0</v>
      </c>
      <c r="F1427" s="77">
        <f t="array" ref="F1427">IFERROR(INDEX(DATA!$G$133:$G$368,MATCH(1,(DATA!$D$133:$D$368=B1427)*(DATA!$E$133:$E$368=D1427),0)),"n/a")</f>
        <v>-1</v>
      </c>
      <c r="G1427" s="76">
        <f t="array" ref="G1427">IFERROR(INDEX(DATA!$P$133:$P$368,MATCH(1,(DATA!$D$133:$D$368=B1427)*(DATA!$E$133:$E$368=D1427),0)),"n/a")</f>
        <v>73</v>
      </c>
      <c r="H1427" s="77">
        <f t="array" ref="H1427">IFERROR(INDEX(DATA!$Q$133:$Q$368,MATCH(1,(DATA!$D$133:$D$368=B1427)*(DATA!$E$133:$E$368=D1427),0)),"n/a")</f>
        <v>-0.53200000000000003</v>
      </c>
      <c r="I1427" s="76">
        <f t="array" ref="I1427">IFERROR(INDEX(DATA!$Z$133:$Z$368,MATCH(1,(DATA!$D$133:$D$368=B1427)*(DATA!$E$133:$E$368=D1427),0)),"n/a")</f>
        <v>73</v>
      </c>
      <c r="J1427" s="77">
        <f t="array" ref="J1427">IFERROR(INDEX(DATA!$AA$133:$AA$368,MATCH(1,(DATA!$D$133:$D$368=B1427)*(DATA!$E$133:$E$368=D1427),0)),"n/a")</f>
        <v>-0.53900000000000003</v>
      </c>
      <c r="K1427" s="76">
        <f t="array" ref="K1427">IFERROR(INDEX(DATA!$AJ$133:$AJ$368,MATCH(1,(DATA!$D$133:$D$368=B1427)*(DATA!$E$133:$E$368=D1427),0)),"n/a")</f>
        <v>223</v>
      </c>
      <c r="L1427" s="77">
        <f t="array" ref="L1427">IFERROR(INDEX(DATA!$AK$133:$AK$368,MATCH(1,(DATA!$D$133:$D$368=B1427)*(DATA!$E$133:$E$368=D1427),0)),"n/a")</f>
        <v>0.40100000000000002</v>
      </c>
    </row>
    <row r="1428" spans="1:12" x14ac:dyDescent="0.2">
      <c r="A1428" s="75" t="s">
        <v>19</v>
      </c>
      <c r="B1428" s="66" t="s">
        <v>22</v>
      </c>
      <c r="C1428" s="66" t="s">
        <v>0</v>
      </c>
      <c r="D1428" s="66" t="s">
        <v>315</v>
      </c>
      <c r="E1428" s="76">
        <f t="array" ref="E1428">IFERROR(INDEX(DATA!$F$133:$F$368,MATCH(1,(DATA!$D$133:$D$368=B1428)*(DATA!$E$133:$E$368=D1428),0)),"n/a")</f>
        <v>2070</v>
      </c>
      <c r="F1428" s="77">
        <f t="array" ref="F1428">IFERROR(INDEX(DATA!$G$133:$G$368,MATCH(1,(DATA!$D$133:$D$368=B1428)*(DATA!$E$133:$E$368=D1428),0)),"n/a")</f>
        <v>-0.308</v>
      </c>
      <c r="G1428" s="76">
        <f t="array" ref="G1428">IFERROR(INDEX(DATA!$P$133:$P$368,MATCH(1,(DATA!$D$133:$D$368=B1428)*(DATA!$E$133:$E$368=D1428),0)),"n/a")</f>
        <v>8124</v>
      </c>
      <c r="H1428" s="77">
        <f t="array" ref="H1428">IFERROR(INDEX(DATA!$Q$133:$Q$368,MATCH(1,(DATA!$D$133:$D$368=B1428)*(DATA!$E$133:$E$368=D1428),0)),"n/a")</f>
        <v>-0.187</v>
      </c>
      <c r="I1428" s="76">
        <f t="array" ref="I1428">IFERROR(INDEX(DATA!$Z$133:$Z$368,MATCH(1,(DATA!$D$133:$D$368=B1428)*(DATA!$E$133:$E$368=D1428),0)),"n/a")</f>
        <v>12855</v>
      </c>
      <c r="J1428" s="77">
        <f t="array" ref="J1428">IFERROR(INDEX(DATA!$AA$133:$AA$368,MATCH(1,(DATA!$D$133:$D$368=B1428)*(DATA!$E$133:$E$368=D1428),0)),"n/a")</f>
        <v>-9.1999999999999998E-2</v>
      </c>
      <c r="K1428" s="76">
        <f t="array" ref="K1428">IFERROR(INDEX(DATA!$AJ$133:$AJ$368,MATCH(1,(DATA!$D$133:$D$368=B1428)*(DATA!$E$133:$E$368=D1428),0)),"n/a")</f>
        <v>23328</v>
      </c>
      <c r="L1428" s="77">
        <f t="array" ref="L1428">IFERROR(INDEX(DATA!$AK$133:$AK$368,MATCH(1,(DATA!$D$133:$D$368=B1428)*(DATA!$E$133:$E$368=D1428),0)),"n/a")</f>
        <v>0.16</v>
      </c>
    </row>
    <row r="1429" spans="1:12" x14ac:dyDescent="0.2">
      <c r="A1429" s="75" t="s">
        <v>19</v>
      </c>
      <c r="B1429" s="66" t="s">
        <v>22</v>
      </c>
      <c r="C1429" s="66" t="s">
        <v>0</v>
      </c>
      <c r="D1429" s="66" t="s">
        <v>316</v>
      </c>
      <c r="E1429" s="76" t="str">
        <f t="array" ref="E1429">IFERROR(INDEX(DATA!$F$133:$F$368,MATCH(1,(DATA!$D$133:$D$368=B1429)*(DATA!$E$133:$E$368=D1429),0)),"n/a")</f>
        <v>n/a</v>
      </c>
      <c r="F1429" s="77" t="str">
        <f t="array" ref="F1429">IFERROR(INDEX(DATA!$G$133:$G$368,MATCH(1,(DATA!$D$133:$D$368=B1429)*(DATA!$E$133:$E$368=D1429),0)),"n/a")</f>
        <v>n/a</v>
      </c>
      <c r="G1429" s="76" t="str">
        <f t="array" ref="G1429">IFERROR(INDEX(DATA!$P$133:$P$368,MATCH(1,(DATA!$D$133:$D$368=B1429)*(DATA!$E$133:$E$368=D1429),0)),"n/a")</f>
        <v>n/a</v>
      </c>
      <c r="H1429" s="77" t="str">
        <f t="array" ref="H1429">IFERROR(INDEX(DATA!$Q$133:$Q$368,MATCH(1,(DATA!$D$133:$D$368=B1429)*(DATA!$E$133:$E$368=D1429),0)),"n/a")</f>
        <v>n/a</v>
      </c>
      <c r="I1429" s="76" t="str">
        <f t="array" ref="I1429">IFERROR(INDEX(DATA!$Z$133:$Z$368,MATCH(1,(DATA!$D$133:$D$368=B1429)*(DATA!$E$133:$E$368=D1429),0)),"n/a")</f>
        <v>n/a</v>
      </c>
      <c r="J1429" s="77" t="str">
        <f t="array" ref="J1429">IFERROR(INDEX(DATA!$AA$133:$AA$368,MATCH(1,(DATA!$D$133:$D$368=B1429)*(DATA!$E$133:$E$368=D1429),0)),"n/a")</f>
        <v>n/a</v>
      </c>
      <c r="K1429" s="76" t="str">
        <f t="array" ref="K1429">IFERROR(INDEX(DATA!$AJ$133:$AJ$368,MATCH(1,(DATA!$D$133:$D$368=B1429)*(DATA!$E$133:$E$368=D1429),0)),"n/a")</f>
        <v>n/a</v>
      </c>
      <c r="L1429" s="77" t="str">
        <f t="array" ref="L1429">IFERROR(INDEX(DATA!$AK$133:$AK$368,MATCH(1,(DATA!$D$133:$D$368=B1429)*(DATA!$E$133:$E$368=D1429),0)),"n/a")</f>
        <v>n/a</v>
      </c>
    </row>
    <row r="1430" spans="1:12" x14ac:dyDescent="0.2">
      <c r="A1430" s="75" t="s">
        <v>19</v>
      </c>
      <c r="B1430" s="66" t="s">
        <v>22</v>
      </c>
      <c r="C1430" s="66" t="s">
        <v>0</v>
      </c>
      <c r="D1430" s="66" t="s">
        <v>317</v>
      </c>
      <c r="E1430" s="76">
        <f t="array" ref="E1430">IFERROR(INDEX(DATA!$F$133:$F$368,MATCH(1,(DATA!$D$133:$D$368=B1430)*(DATA!$E$133:$E$368=D1430),0)),"n/a")</f>
        <v>176</v>
      </c>
      <c r="F1430" s="77">
        <f t="array" ref="F1430">IFERROR(INDEX(DATA!$G$133:$G$368,MATCH(1,(DATA!$D$133:$D$368=B1430)*(DATA!$E$133:$E$368=D1430),0)),"n/a")</f>
        <v>0</v>
      </c>
      <c r="G1430" s="76">
        <f t="array" ref="G1430">IFERROR(INDEX(DATA!$P$133:$P$368,MATCH(1,(DATA!$D$133:$D$368=B1430)*(DATA!$E$133:$E$368=D1430),0)),"n/a")</f>
        <v>888</v>
      </c>
      <c r="H1430" s="77">
        <f t="array" ref="H1430">IFERROR(INDEX(DATA!$Q$133:$Q$368,MATCH(1,(DATA!$D$133:$D$368=B1430)*(DATA!$E$133:$E$368=D1430),0)),"n/a")</f>
        <v>0</v>
      </c>
      <c r="I1430" s="76">
        <f t="array" ref="I1430">IFERROR(INDEX(DATA!$Z$133:$Z$368,MATCH(1,(DATA!$D$133:$D$368=B1430)*(DATA!$E$133:$E$368=D1430),0)),"n/a")</f>
        <v>3090</v>
      </c>
      <c r="J1430" s="77">
        <f t="array" ref="J1430">IFERROR(INDEX(DATA!$AA$133:$AA$368,MATCH(1,(DATA!$D$133:$D$368=B1430)*(DATA!$E$133:$E$368=D1430),0)),"n/a")</f>
        <v>0</v>
      </c>
      <c r="K1430" s="76">
        <f t="array" ref="K1430">IFERROR(INDEX(DATA!$AJ$133:$AJ$368,MATCH(1,(DATA!$D$133:$D$368=B1430)*(DATA!$E$133:$E$368=D1430),0)),"n/a")</f>
        <v>3090</v>
      </c>
      <c r="L1430" s="77">
        <f t="array" ref="L1430">IFERROR(INDEX(DATA!$AK$133:$AK$368,MATCH(1,(DATA!$D$133:$D$368=B1430)*(DATA!$E$133:$E$368=D1430),0)),"n/a")</f>
        <v>0</v>
      </c>
    </row>
    <row r="1431" spans="1:12" x14ac:dyDescent="0.2">
      <c r="A1431" s="75" t="s">
        <v>19</v>
      </c>
      <c r="B1431" s="66" t="s">
        <v>22</v>
      </c>
      <c r="C1431" s="66" t="s">
        <v>0</v>
      </c>
      <c r="D1431" s="66" t="s">
        <v>318</v>
      </c>
      <c r="E1431" s="76">
        <f t="array" ref="E1431">IFERROR(INDEX(DATA!$F$133:$F$368,MATCH(1,(DATA!$D$133:$D$368=B1431)*(DATA!$E$133:$E$368=D1431),0)),"n/a")</f>
        <v>16</v>
      </c>
      <c r="F1431" s="77">
        <f t="array" ref="F1431">IFERROR(INDEX(DATA!$G$133:$G$368,MATCH(1,(DATA!$D$133:$D$368=B1431)*(DATA!$E$133:$E$368=D1431),0)),"n/a")</f>
        <v>-0.46800000000000003</v>
      </c>
      <c r="G1431" s="76">
        <f t="array" ref="G1431">IFERROR(INDEX(DATA!$P$133:$P$368,MATCH(1,(DATA!$D$133:$D$368=B1431)*(DATA!$E$133:$E$368=D1431),0)),"n/a")</f>
        <v>37</v>
      </c>
      <c r="H1431" s="77">
        <f t="array" ref="H1431">IFERROR(INDEX(DATA!$Q$133:$Q$368,MATCH(1,(DATA!$D$133:$D$368=B1431)*(DATA!$E$133:$E$368=D1431),0)),"n/a")</f>
        <v>0.224</v>
      </c>
      <c r="I1431" s="76">
        <f t="array" ref="I1431">IFERROR(INDEX(DATA!$Z$133:$Z$368,MATCH(1,(DATA!$D$133:$D$368=B1431)*(DATA!$E$133:$E$368=D1431),0)),"n/a")</f>
        <v>72</v>
      </c>
      <c r="J1431" s="77">
        <f t="array" ref="J1431">IFERROR(INDEX(DATA!$AA$133:$AA$368,MATCH(1,(DATA!$D$133:$D$368=B1431)*(DATA!$E$133:$E$368=D1431),0)),"n/a")</f>
        <v>1.3779999999999999</v>
      </c>
      <c r="K1431" s="76">
        <f t="array" ref="K1431">IFERROR(INDEX(DATA!$AJ$133:$AJ$368,MATCH(1,(DATA!$D$133:$D$368=B1431)*(DATA!$E$133:$E$368=D1431),0)),"n/a")</f>
        <v>90</v>
      </c>
      <c r="L1431" s="77">
        <f t="array" ref="L1431">IFERROR(INDEX(DATA!$AK$133:$AK$368,MATCH(1,(DATA!$D$133:$D$368=B1431)*(DATA!$E$133:$E$368=D1431),0)),"n/a")</f>
        <v>1.984</v>
      </c>
    </row>
    <row r="1432" spans="1:12" x14ac:dyDescent="0.2">
      <c r="A1432" s="75" t="s">
        <v>19</v>
      </c>
      <c r="B1432" s="66" t="s">
        <v>22</v>
      </c>
      <c r="C1432" s="66" t="s">
        <v>0</v>
      </c>
      <c r="D1432" s="66" t="s">
        <v>344</v>
      </c>
      <c r="E1432" s="76">
        <f t="array" ref="E1432">IFERROR(INDEX(DATA!$F$133:$F$368,MATCH(1,(DATA!$D$133:$D$368=B1432)*(DATA!$E$133:$E$368=D1432),0)),"n/a")</f>
        <v>877</v>
      </c>
      <c r="F1432" s="77">
        <f t="array" ref="F1432">IFERROR(INDEX(DATA!$G$133:$G$368,MATCH(1,(DATA!$D$133:$D$368=B1432)*(DATA!$E$133:$E$368=D1432),0)),"n/a")</f>
        <v>1.427</v>
      </c>
      <c r="G1432" s="76">
        <f t="array" ref="G1432">IFERROR(INDEX(DATA!$P$133:$P$368,MATCH(1,(DATA!$D$133:$D$368=B1432)*(DATA!$E$133:$E$368=D1432),0)),"n/a")</f>
        <v>2432</v>
      </c>
      <c r="H1432" s="77">
        <f t="array" ref="H1432">IFERROR(INDEX(DATA!$Q$133:$Q$368,MATCH(1,(DATA!$D$133:$D$368=B1432)*(DATA!$E$133:$E$368=D1432),0)),"n/a")</f>
        <v>0.746</v>
      </c>
      <c r="I1432" s="76">
        <f t="array" ref="I1432">IFERROR(INDEX(DATA!$Z$133:$Z$368,MATCH(1,(DATA!$D$133:$D$368=B1432)*(DATA!$E$133:$E$368=D1432),0)),"n/a")</f>
        <v>3490</v>
      </c>
      <c r="J1432" s="77">
        <f t="array" ref="J1432">IFERROR(INDEX(DATA!$AA$133:$AA$368,MATCH(1,(DATA!$D$133:$D$368=B1432)*(DATA!$E$133:$E$368=D1432),0)),"n/a")</f>
        <v>0.66900000000000004</v>
      </c>
      <c r="K1432" s="76">
        <f t="array" ref="K1432">IFERROR(INDEX(DATA!$AJ$133:$AJ$368,MATCH(1,(DATA!$D$133:$D$368=B1432)*(DATA!$E$133:$E$368=D1432),0)),"n/a")</f>
        <v>5291</v>
      </c>
      <c r="L1432" s="77">
        <f t="array" ref="L1432">IFERROR(INDEX(DATA!$AK$133:$AK$368,MATCH(1,(DATA!$D$133:$D$368=B1432)*(DATA!$E$133:$E$368=D1432),0)),"n/a")</f>
        <v>0.41499999999999998</v>
      </c>
    </row>
    <row r="1433" spans="1:12" x14ac:dyDescent="0.2">
      <c r="A1433" s="75" t="s">
        <v>19</v>
      </c>
      <c r="B1433" s="66" t="s">
        <v>22</v>
      </c>
      <c r="C1433" s="66" t="s">
        <v>0</v>
      </c>
      <c r="D1433" s="66" t="s">
        <v>345</v>
      </c>
      <c r="E1433" s="76">
        <f t="array" ref="E1433">IFERROR(INDEX(DATA!$F$133:$F$368,MATCH(1,(DATA!$D$133:$D$368=B1433)*(DATA!$E$133:$E$368=D1433),0)),"n/a")</f>
        <v>0</v>
      </c>
      <c r="F1433" s="77">
        <f t="array" ref="F1433">IFERROR(INDEX(DATA!$G$133:$G$368,MATCH(1,(DATA!$D$133:$D$368=B1433)*(DATA!$E$133:$E$368=D1433),0)),"n/a")</f>
        <v>-1</v>
      </c>
      <c r="G1433" s="76">
        <f t="array" ref="G1433">IFERROR(INDEX(DATA!$P$133:$P$368,MATCH(1,(DATA!$D$133:$D$368=B1433)*(DATA!$E$133:$E$368=D1433),0)),"n/a")</f>
        <v>12</v>
      </c>
      <c r="H1433" s="77">
        <f t="array" ref="H1433">IFERROR(INDEX(DATA!$Q$133:$Q$368,MATCH(1,(DATA!$D$133:$D$368=B1433)*(DATA!$E$133:$E$368=D1433),0)),"n/a")</f>
        <v>-0.8</v>
      </c>
      <c r="I1433" s="76">
        <f t="array" ref="I1433">IFERROR(INDEX(DATA!$Z$133:$Z$368,MATCH(1,(DATA!$D$133:$D$368=B1433)*(DATA!$E$133:$E$368=D1433),0)),"n/a")</f>
        <v>73</v>
      </c>
      <c r="J1433" s="77">
        <f t="array" ref="J1433">IFERROR(INDEX(DATA!$AA$133:$AA$368,MATCH(1,(DATA!$D$133:$D$368=B1433)*(DATA!$E$133:$E$368=D1433),0)),"n/a")</f>
        <v>0.21199999999999999</v>
      </c>
      <c r="K1433" s="76">
        <f t="array" ref="K1433">IFERROR(INDEX(DATA!$AJ$133:$AJ$368,MATCH(1,(DATA!$D$133:$D$368=B1433)*(DATA!$E$133:$E$368=D1433),0)),"n/a")</f>
        <v>97</v>
      </c>
      <c r="L1433" s="77">
        <f t="array" ref="L1433">IFERROR(INDEX(DATA!$AK$133:$AK$368,MATCH(1,(DATA!$D$133:$D$368=B1433)*(DATA!$E$133:$E$368=D1433),0)),"n/a")</f>
        <v>0.61399999999999999</v>
      </c>
    </row>
    <row r="1434" spans="1:12" x14ac:dyDescent="0.2">
      <c r="A1434" s="75"/>
      <c r="E1434" s="80"/>
      <c r="F1434" s="77"/>
      <c r="G1434" s="81"/>
      <c r="H1434" s="77"/>
      <c r="I1434" s="81"/>
      <c r="J1434" s="82"/>
      <c r="K1434" s="81"/>
      <c r="L1434" s="77"/>
    </row>
    <row r="1435" spans="1:12" x14ac:dyDescent="0.2">
      <c r="A1435" s="75" t="s">
        <v>19</v>
      </c>
      <c r="B1435" s="66" t="s">
        <v>22</v>
      </c>
      <c r="C1435" s="66" t="s">
        <v>9</v>
      </c>
      <c r="D1435" s="66" t="s">
        <v>271</v>
      </c>
      <c r="E1435" s="86">
        <f t="array" ref="E1435">IFERROR(INDEX(DATA!$H$133:$H$368,MATCH(1,(DATA!$D$133:$D$368=B1435)*(DATA!$E$133:$E$368=D1435),0)),"n/a")</f>
        <v>6</v>
      </c>
      <c r="F1435" s="77">
        <f t="array" ref="F1435">IFERROR(INDEX(DATA!$I$133:$I$368,MATCH(1,(DATA!$D$133:$D$368=B1435)*(DATA!$E$133:$E$368=D1435),0)),"n/a")</f>
        <v>0</v>
      </c>
      <c r="G1435" s="86">
        <f t="array" ref="G1435">IFERROR(INDEX(DATA!$R$133:$R$368,MATCH(1,(DATA!$D$133:$D$368=B1435)*(DATA!$E$133:$E$368=D1435),0)),"n/a")</f>
        <v>15</v>
      </c>
      <c r="H1435" s="77">
        <f t="array" ref="H1435">IFERROR(INDEX(DATA!$S$133:$S$368,MATCH(1,(DATA!$D$133:$D$368=B1435)*(DATA!$E$133:$E$368=D1435),0)),"n/a")</f>
        <v>0</v>
      </c>
      <c r="I1435" s="86">
        <f t="array" ref="I1435">IFERROR(INDEX(DATA!$AB$133:$AB$368,MATCH(1,(DATA!$D$133:$D$368=B1435)*(DATA!$E$133:$E$368=D1435),0)),"n/a")</f>
        <v>22</v>
      </c>
      <c r="J1435" s="77">
        <f t="array" ref="J1435">IFERROR(INDEX(DATA!$AC$133:$AC$368,MATCH(1,(DATA!$D$133:$D$368=B1435)*(DATA!$E$133:$E$368=D1435),0)),"n/a")</f>
        <v>0</v>
      </c>
      <c r="K1435" s="86">
        <f t="array" ref="K1435">IFERROR(INDEX(DATA!$AL$133:$AL$368,MATCH(1,(DATA!$D$133:$D$368=B1435)*(DATA!$E$133:$E$368=D1435),0)),"n/a")</f>
        <v>22</v>
      </c>
      <c r="L1435" s="77">
        <f t="array" ref="L1435">IFERROR(INDEX(DATA!$AM$133:$AM$368,MATCH(1,(DATA!$D$133:$D$368=B1435)*(DATA!$E$133:$E$368=D1435),0)),"n/a")</f>
        <v>0</v>
      </c>
    </row>
    <row r="1436" spans="1:12" x14ac:dyDescent="0.2">
      <c r="A1436" s="75" t="s">
        <v>19</v>
      </c>
      <c r="B1436" s="66" t="s">
        <v>22</v>
      </c>
      <c r="C1436" s="66" t="s">
        <v>9</v>
      </c>
      <c r="D1436" s="66" t="s">
        <v>272</v>
      </c>
      <c r="E1436" s="86" t="str">
        <f t="array" ref="E1436">IFERROR(INDEX(DATA!$H$133:$H$368,MATCH(1,(DATA!$D$133:$D$368=B1436)*(DATA!$E$133:$E$368=D1436),0)),"n/a")</f>
        <v>n/a</v>
      </c>
      <c r="F1436" s="77" t="str">
        <f t="array" ref="F1436">IFERROR(INDEX(DATA!$I$133:$I$368,MATCH(1,(DATA!$D$133:$D$368=B1436)*(DATA!$E$133:$E$368=D1436),0)),"n/a")</f>
        <v>n/a</v>
      </c>
      <c r="G1436" s="86" t="str">
        <f t="array" ref="G1436">IFERROR(INDEX(DATA!$R$133:$R$368,MATCH(1,(DATA!$D$133:$D$368=B1436)*(DATA!$E$133:$E$368=D1436),0)),"n/a")</f>
        <v>n/a</v>
      </c>
      <c r="H1436" s="77" t="str">
        <f t="array" ref="H1436">IFERROR(INDEX(DATA!$S$133:$S$368,MATCH(1,(DATA!$D$133:$D$368=B1436)*(DATA!$E$133:$E$368=D1436),0)),"n/a")</f>
        <v>n/a</v>
      </c>
      <c r="I1436" s="86" t="str">
        <f t="array" ref="I1436">IFERROR(INDEX(DATA!$AB$133:$AB$368,MATCH(1,(DATA!$D$133:$D$368=B1436)*(DATA!$E$133:$E$368=D1436),0)),"n/a")</f>
        <v>n/a</v>
      </c>
      <c r="J1436" s="77" t="str">
        <f t="array" ref="J1436">IFERROR(INDEX(DATA!$AC$133:$AC$368,MATCH(1,(DATA!$D$133:$D$368=B1436)*(DATA!$E$133:$E$368=D1436),0)),"n/a")</f>
        <v>n/a</v>
      </c>
      <c r="K1436" s="86" t="str">
        <f t="array" ref="K1436">IFERROR(INDEX(DATA!$AL$133:$AL$368,MATCH(1,(DATA!$D$133:$D$368=B1436)*(DATA!$E$133:$E$368=D1436),0)),"n/a")</f>
        <v>n/a</v>
      </c>
      <c r="L1436" s="77" t="str">
        <f t="array" ref="L1436">IFERROR(INDEX(DATA!$AM$133:$AM$368,MATCH(1,(DATA!$D$133:$D$368=B1436)*(DATA!$E$133:$E$368=D1436),0)),"n/a")</f>
        <v>n/a</v>
      </c>
    </row>
    <row r="1437" spans="1:12" x14ac:dyDescent="0.2">
      <c r="A1437" s="75" t="s">
        <v>19</v>
      </c>
      <c r="B1437" s="66" t="s">
        <v>22</v>
      </c>
      <c r="C1437" s="66" t="s">
        <v>9</v>
      </c>
      <c r="D1437" s="66" t="s">
        <v>273</v>
      </c>
      <c r="E1437" s="86">
        <f t="array" ref="E1437">IFERROR(INDEX(DATA!$H$133:$H$368,MATCH(1,(DATA!$D$133:$D$368=B1437)*(DATA!$E$133:$E$368=D1437),0)),"n/a")</f>
        <v>3</v>
      </c>
      <c r="F1437" s="77">
        <f t="array" ref="F1437">IFERROR(INDEX(DATA!$I$133:$I$368,MATCH(1,(DATA!$D$133:$D$368=B1437)*(DATA!$E$133:$E$368=D1437),0)),"n/a")</f>
        <v>2.1080000000000001</v>
      </c>
      <c r="G1437" s="86">
        <f t="array" ref="G1437">IFERROR(INDEX(DATA!$R$133:$R$368,MATCH(1,(DATA!$D$133:$D$368=B1437)*(DATA!$E$133:$E$368=D1437),0)),"n/a")</f>
        <v>7</v>
      </c>
      <c r="H1437" s="77">
        <f t="array" ref="H1437">IFERROR(INDEX(DATA!$S$133:$S$368,MATCH(1,(DATA!$D$133:$D$368=B1437)*(DATA!$E$133:$E$368=D1437),0)),"n/a")</f>
        <v>0.19700000000000001</v>
      </c>
      <c r="I1437" s="86">
        <f t="array" ref="I1437">IFERROR(INDEX(DATA!$AB$133:$AB$368,MATCH(1,(DATA!$D$133:$D$368=B1437)*(DATA!$E$133:$E$368=D1437),0)),"n/a")</f>
        <v>31</v>
      </c>
      <c r="J1437" s="77">
        <f t="array" ref="J1437">IFERROR(INDEX(DATA!$AC$133:$AC$368,MATCH(1,(DATA!$D$133:$D$368=B1437)*(DATA!$E$133:$E$368=D1437),0)),"n/a")</f>
        <v>-0.311</v>
      </c>
      <c r="K1437" s="86">
        <f t="array" ref="K1437">IFERROR(INDEX(DATA!$AL$133:$AL$368,MATCH(1,(DATA!$D$133:$D$368=B1437)*(DATA!$E$133:$E$368=D1437),0)),"n/a")</f>
        <v>40</v>
      </c>
      <c r="L1437" s="77">
        <f t="array" ref="L1437">IFERROR(INDEX(DATA!$AM$133:$AM$368,MATCH(1,(DATA!$D$133:$D$368=B1437)*(DATA!$E$133:$E$368=D1437),0)),"n/a")</f>
        <v>-0.30499999999999999</v>
      </c>
    </row>
    <row r="1438" spans="1:12" x14ac:dyDescent="0.2">
      <c r="A1438" s="75" t="s">
        <v>19</v>
      </c>
      <c r="B1438" s="66" t="s">
        <v>22</v>
      </c>
      <c r="C1438" s="66" t="s">
        <v>9</v>
      </c>
      <c r="D1438" s="66" t="s">
        <v>274</v>
      </c>
      <c r="E1438" s="86" t="str">
        <f t="array" ref="E1438">IFERROR(INDEX(DATA!$H$133:$H$368,MATCH(1,(DATA!$D$133:$D$368=B1438)*(DATA!$E$133:$E$368=D1438),0)),"n/a")</f>
        <v>n/a</v>
      </c>
      <c r="F1438" s="77" t="str">
        <f t="array" ref="F1438">IFERROR(INDEX(DATA!$I$133:$I$368,MATCH(1,(DATA!$D$133:$D$368=B1438)*(DATA!$E$133:$E$368=D1438),0)),"n/a")</f>
        <v>n/a</v>
      </c>
      <c r="G1438" s="86" t="str">
        <f t="array" ref="G1438">IFERROR(INDEX(DATA!$R$133:$R$368,MATCH(1,(DATA!$D$133:$D$368=B1438)*(DATA!$E$133:$E$368=D1438),0)),"n/a")</f>
        <v>n/a</v>
      </c>
      <c r="H1438" s="77" t="str">
        <f t="array" ref="H1438">IFERROR(INDEX(DATA!$S$133:$S$368,MATCH(1,(DATA!$D$133:$D$368=B1438)*(DATA!$E$133:$E$368=D1438),0)),"n/a")</f>
        <v>n/a</v>
      </c>
      <c r="I1438" s="86" t="str">
        <f t="array" ref="I1438">IFERROR(INDEX(DATA!$AB$133:$AB$368,MATCH(1,(DATA!$D$133:$D$368=B1438)*(DATA!$E$133:$E$368=D1438),0)),"n/a")</f>
        <v>n/a</v>
      </c>
      <c r="J1438" s="77" t="str">
        <f t="array" ref="J1438">IFERROR(INDEX(DATA!$AC$133:$AC$368,MATCH(1,(DATA!$D$133:$D$368=B1438)*(DATA!$E$133:$E$368=D1438),0)),"n/a")</f>
        <v>n/a</v>
      </c>
      <c r="K1438" s="86" t="str">
        <f t="array" ref="K1438">IFERROR(INDEX(DATA!$AL$133:$AL$368,MATCH(1,(DATA!$D$133:$D$368=B1438)*(DATA!$E$133:$E$368=D1438),0)),"n/a")</f>
        <v>n/a</v>
      </c>
      <c r="L1438" s="77" t="str">
        <f t="array" ref="L1438">IFERROR(INDEX(DATA!$AM$133:$AM$368,MATCH(1,(DATA!$D$133:$D$368=B1438)*(DATA!$E$133:$E$368=D1438),0)),"n/a")</f>
        <v>n/a</v>
      </c>
    </row>
    <row r="1439" spans="1:12" x14ac:dyDescent="0.2">
      <c r="A1439" s="75" t="s">
        <v>19</v>
      </c>
      <c r="B1439" s="66" t="s">
        <v>22</v>
      </c>
      <c r="C1439" s="66" t="s">
        <v>9</v>
      </c>
      <c r="D1439" s="66" t="s">
        <v>275</v>
      </c>
      <c r="E1439" s="86">
        <f t="array" ref="E1439">IFERROR(INDEX(DATA!$H$133:$H$368,MATCH(1,(DATA!$D$133:$D$368=B1439)*(DATA!$E$133:$E$368=D1439),0)),"n/a")</f>
        <v>15</v>
      </c>
      <c r="F1439" s="77">
        <f t="array" ref="F1439">IFERROR(INDEX(DATA!$I$133:$I$368,MATCH(1,(DATA!$D$133:$D$368=B1439)*(DATA!$E$133:$E$368=D1439),0)),"n/a")</f>
        <v>0</v>
      </c>
      <c r="G1439" s="86">
        <f t="array" ref="G1439">IFERROR(INDEX(DATA!$R$133:$R$368,MATCH(1,(DATA!$D$133:$D$368=B1439)*(DATA!$E$133:$E$368=D1439),0)),"n/a")</f>
        <v>26</v>
      </c>
      <c r="H1439" s="77">
        <f t="array" ref="H1439">IFERROR(INDEX(DATA!$S$133:$S$368,MATCH(1,(DATA!$D$133:$D$368=B1439)*(DATA!$E$133:$E$368=D1439),0)),"n/a")</f>
        <v>0</v>
      </c>
      <c r="I1439" s="86">
        <f t="array" ref="I1439">IFERROR(INDEX(DATA!$AB$133:$AB$368,MATCH(1,(DATA!$D$133:$D$368=B1439)*(DATA!$E$133:$E$368=D1439),0)),"n/a")</f>
        <v>36</v>
      </c>
      <c r="J1439" s="77">
        <f t="array" ref="J1439">IFERROR(INDEX(DATA!$AC$133:$AC$368,MATCH(1,(DATA!$D$133:$D$368=B1439)*(DATA!$E$133:$E$368=D1439),0)),"n/a")</f>
        <v>0</v>
      </c>
      <c r="K1439" s="86">
        <f t="array" ref="K1439">IFERROR(INDEX(DATA!$AL$133:$AL$368,MATCH(1,(DATA!$D$133:$D$368=B1439)*(DATA!$E$133:$E$368=D1439),0)),"n/a")</f>
        <v>36</v>
      </c>
      <c r="L1439" s="77">
        <f t="array" ref="L1439">IFERROR(INDEX(DATA!$AM$133:$AM$368,MATCH(1,(DATA!$D$133:$D$368=B1439)*(DATA!$E$133:$E$368=D1439),0)),"n/a")</f>
        <v>2.9260000000000002</v>
      </c>
    </row>
    <row r="1440" spans="1:12" x14ac:dyDescent="0.2">
      <c r="A1440" s="75" t="s">
        <v>19</v>
      </c>
      <c r="B1440" s="66" t="s">
        <v>22</v>
      </c>
      <c r="C1440" s="66" t="s">
        <v>9</v>
      </c>
      <c r="D1440" s="66" t="s">
        <v>276</v>
      </c>
      <c r="E1440" s="86">
        <f t="array" ref="E1440">IFERROR(INDEX(DATA!$H$133:$H$368,MATCH(1,(DATA!$D$133:$D$368=B1440)*(DATA!$E$133:$E$368=D1440),0)),"n/a")</f>
        <v>0</v>
      </c>
      <c r="F1440" s="77">
        <f t="array" ref="F1440">IFERROR(INDEX(DATA!$I$133:$I$368,MATCH(1,(DATA!$D$133:$D$368=B1440)*(DATA!$E$133:$E$368=D1440),0)),"n/a")</f>
        <v>0</v>
      </c>
      <c r="G1440" s="86">
        <f t="array" ref="G1440">IFERROR(INDEX(DATA!$R$133:$R$368,MATCH(1,(DATA!$D$133:$D$368=B1440)*(DATA!$E$133:$E$368=D1440),0)),"n/a")</f>
        <v>2</v>
      </c>
      <c r="H1440" s="77">
        <f t="array" ref="H1440">IFERROR(INDEX(DATA!$S$133:$S$368,MATCH(1,(DATA!$D$133:$D$368=B1440)*(DATA!$E$133:$E$368=D1440),0)),"n/a")</f>
        <v>-0.66900000000000004</v>
      </c>
      <c r="I1440" s="86">
        <f t="array" ref="I1440">IFERROR(INDEX(DATA!$AB$133:$AB$368,MATCH(1,(DATA!$D$133:$D$368=B1440)*(DATA!$E$133:$E$368=D1440),0)),"n/a")</f>
        <v>31</v>
      </c>
      <c r="J1440" s="77">
        <f t="array" ref="J1440">IFERROR(INDEX(DATA!$AC$133:$AC$368,MATCH(1,(DATA!$D$133:$D$368=B1440)*(DATA!$E$133:$E$368=D1440),0)),"n/a")</f>
        <v>-5.8000000000000003E-2</v>
      </c>
      <c r="K1440" s="86">
        <f t="array" ref="K1440">IFERROR(INDEX(DATA!$AL$133:$AL$368,MATCH(1,(DATA!$D$133:$D$368=B1440)*(DATA!$E$133:$E$368=D1440),0)),"n/a")</f>
        <v>61</v>
      </c>
      <c r="L1440" s="77">
        <f t="array" ref="L1440">IFERROR(INDEX(DATA!$AM$133:$AM$368,MATCH(1,(DATA!$D$133:$D$368=B1440)*(DATA!$E$133:$E$368=D1440),0)),"n/a")</f>
        <v>-0.27800000000000002</v>
      </c>
    </row>
    <row r="1441" spans="1:12" x14ac:dyDescent="0.2">
      <c r="A1441" s="75" t="s">
        <v>19</v>
      </c>
      <c r="B1441" s="66" t="s">
        <v>22</v>
      </c>
      <c r="C1441" s="66" t="s">
        <v>9</v>
      </c>
      <c r="D1441" s="66" t="s">
        <v>277</v>
      </c>
      <c r="E1441" s="86" t="str">
        <f t="array" ref="E1441">IFERROR(INDEX(DATA!$H$133:$H$368,MATCH(1,(DATA!$D$133:$D$368=B1441)*(DATA!$E$133:$E$368=D1441),0)),"n/a")</f>
        <v>n/a</v>
      </c>
      <c r="F1441" s="77" t="str">
        <f t="array" ref="F1441">IFERROR(INDEX(DATA!$I$133:$I$368,MATCH(1,(DATA!$D$133:$D$368=B1441)*(DATA!$E$133:$E$368=D1441),0)),"n/a")</f>
        <v>n/a</v>
      </c>
      <c r="G1441" s="86" t="str">
        <f t="array" ref="G1441">IFERROR(INDEX(DATA!$R$133:$R$368,MATCH(1,(DATA!$D$133:$D$368=B1441)*(DATA!$E$133:$E$368=D1441),0)),"n/a")</f>
        <v>n/a</v>
      </c>
      <c r="H1441" s="77" t="str">
        <f t="array" ref="H1441">IFERROR(INDEX(DATA!$S$133:$S$368,MATCH(1,(DATA!$D$133:$D$368=B1441)*(DATA!$E$133:$E$368=D1441),0)),"n/a")</f>
        <v>n/a</v>
      </c>
      <c r="I1441" s="86" t="str">
        <f t="array" ref="I1441">IFERROR(INDEX(DATA!$AB$133:$AB$368,MATCH(1,(DATA!$D$133:$D$368=B1441)*(DATA!$E$133:$E$368=D1441),0)),"n/a")</f>
        <v>n/a</v>
      </c>
      <c r="J1441" s="77" t="str">
        <f t="array" ref="J1441">IFERROR(INDEX(DATA!$AC$133:$AC$368,MATCH(1,(DATA!$D$133:$D$368=B1441)*(DATA!$E$133:$E$368=D1441),0)),"n/a")</f>
        <v>n/a</v>
      </c>
      <c r="K1441" s="86" t="str">
        <f t="array" ref="K1441">IFERROR(INDEX(DATA!$AL$133:$AL$368,MATCH(1,(DATA!$D$133:$D$368=B1441)*(DATA!$E$133:$E$368=D1441),0)),"n/a")</f>
        <v>n/a</v>
      </c>
      <c r="L1441" s="77" t="str">
        <f t="array" ref="L1441">IFERROR(INDEX(DATA!$AM$133:$AM$368,MATCH(1,(DATA!$D$133:$D$368=B1441)*(DATA!$E$133:$E$368=D1441),0)),"n/a")</f>
        <v>n/a</v>
      </c>
    </row>
    <row r="1442" spans="1:12" x14ac:dyDescent="0.2">
      <c r="A1442" s="75" t="s">
        <v>19</v>
      </c>
      <c r="B1442" s="66" t="s">
        <v>22</v>
      </c>
      <c r="C1442" s="66" t="s">
        <v>9</v>
      </c>
      <c r="D1442" s="66" t="s">
        <v>278</v>
      </c>
      <c r="E1442" s="86">
        <f t="array" ref="E1442">IFERROR(INDEX(DATA!$H$133:$H$368,MATCH(1,(DATA!$D$133:$D$368=B1442)*(DATA!$E$133:$E$368=D1442),0)),"n/a")</f>
        <v>11</v>
      </c>
      <c r="F1442" s="77">
        <f t="array" ref="F1442">IFERROR(INDEX(DATA!$I$133:$I$368,MATCH(1,(DATA!$D$133:$D$368=B1442)*(DATA!$E$133:$E$368=D1442),0)),"n/a")</f>
        <v>0.85099999999999998</v>
      </c>
      <c r="G1442" s="86">
        <f t="array" ref="G1442">IFERROR(INDEX(DATA!$R$133:$R$368,MATCH(1,(DATA!$D$133:$D$368=B1442)*(DATA!$E$133:$E$368=D1442),0)),"n/a")</f>
        <v>34</v>
      </c>
      <c r="H1442" s="77">
        <f t="array" ref="H1442">IFERROR(INDEX(DATA!$S$133:$S$368,MATCH(1,(DATA!$D$133:$D$368=B1442)*(DATA!$E$133:$E$368=D1442),0)),"n/a")</f>
        <v>0.30199999999999999</v>
      </c>
      <c r="I1442" s="86">
        <f t="array" ref="I1442">IFERROR(INDEX(DATA!$AB$133:$AB$368,MATCH(1,(DATA!$D$133:$D$368=B1442)*(DATA!$E$133:$E$368=D1442),0)),"n/a")</f>
        <v>50</v>
      </c>
      <c r="J1442" s="77">
        <f t="array" ref="J1442">IFERROR(INDEX(DATA!$AC$133:$AC$368,MATCH(1,(DATA!$D$133:$D$368=B1442)*(DATA!$E$133:$E$368=D1442),0)),"n/a")</f>
        <v>0.183</v>
      </c>
      <c r="K1442" s="86">
        <f t="array" ref="K1442">IFERROR(INDEX(DATA!$AL$133:$AL$368,MATCH(1,(DATA!$D$133:$D$368=B1442)*(DATA!$E$133:$E$368=D1442),0)),"n/a")</f>
        <v>78</v>
      </c>
      <c r="L1442" s="77">
        <f t="array" ref="L1442">IFERROR(INDEX(DATA!$AM$133:$AM$368,MATCH(1,(DATA!$D$133:$D$368=B1442)*(DATA!$E$133:$E$368=D1442),0)),"n/a")</f>
        <v>7.8E-2</v>
      </c>
    </row>
    <row r="1443" spans="1:12" x14ac:dyDescent="0.2">
      <c r="A1443" s="75" t="s">
        <v>19</v>
      </c>
      <c r="B1443" s="66" t="s">
        <v>22</v>
      </c>
      <c r="C1443" s="66" t="s">
        <v>9</v>
      </c>
      <c r="D1443" s="66" t="s">
        <v>279</v>
      </c>
      <c r="E1443" s="86">
        <f t="array" ref="E1443">IFERROR(INDEX(DATA!$H$133:$H$368,MATCH(1,(DATA!$D$133:$D$368=B1443)*(DATA!$E$133:$E$368=D1443),0)),"n/a")</f>
        <v>10</v>
      </c>
      <c r="F1443" s="77">
        <f t="array" ref="F1443">IFERROR(INDEX(DATA!$I$133:$I$368,MATCH(1,(DATA!$D$133:$D$368=B1443)*(DATA!$E$133:$E$368=D1443),0)),"n/a")</f>
        <v>-0.14899999999999999</v>
      </c>
      <c r="G1443" s="86">
        <f t="array" ref="G1443">IFERROR(INDEX(DATA!$R$133:$R$368,MATCH(1,(DATA!$D$133:$D$368=B1443)*(DATA!$E$133:$E$368=D1443),0)),"n/a")</f>
        <v>36</v>
      </c>
      <c r="H1443" s="77">
        <f t="array" ref="H1443">IFERROR(INDEX(DATA!$S$133:$S$368,MATCH(1,(DATA!$D$133:$D$368=B1443)*(DATA!$E$133:$E$368=D1443),0)),"n/a")</f>
        <v>-0.114</v>
      </c>
      <c r="I1443" s="86">
        <f t="array" ref="I1443">IFERROR(INDEX(DATA!$AB$133:$AB$368,MATCH(1,(DATA!$D$133:$D$368=B1443)*(DATA!$E$133:$E$368=D1443),0)),"n/a")</f>
        <v>59</v>
      </c>
      <c r="J1443" s="77">
        <f t="array" ref="J1443">IFERROR(INDEX(DATA!$AC$133:$AC$368,MATCH(1,(DATA!$D$133:$D$368=B1443)*(DATA!$E$133:$E$368=D1443),0)),"n/a")</f>
        <v>-0.24</v>
      </c>
      <c r="K1443" s="86">
        <f t="array" ref="K1443">IFERROR(INDEX(DATA!$AL$133:$AL$368,MATCH(1,(DATA!$D$133:$D$368=B1443)*(DATA!$E$133:$E$368=D1443),0)),"n/a")</f>
        <v>92</v>
      </c>
      <c r="L1443" s="77">
        <f t="array" ref="L1443">IFERROR(INDEX(DATA!$AM$133:$AM$368,MATCH(1,(DATA!$D$133:$D$368=B1443)*(DATA!$E$133:$E$368=D1443),0)),"n/a")</f>
        <v>-0.39400000000000002</v>
      </c>
    </row>
    <row r="1444" spans="1:12" x14ac:dyDescent="0.2">
      <c r="A1444" s="75" t="s">
        <v>19</v>
      </c>
      <c r="B1444" s="66" t="s">
        <v>22</v>
      </c>
      <c r="C1444" s="66" t="s">
        <v>9</v>
      </c>
      <c r="D1444" s="66" t="s">
        <v>280</v>
      </c>
      <c r="E1444" s="86">
        <f t="array" ref="E1444">IFERROR(INDEX(DATA!$H$133:$H$368,MATCH(1,(DATA!$D$133:$D$368=B1444)*(DATA!$E$133:$E$368=D1444),0)),"n/a")</f>
        <v>37</v>
      </c>
      <c r="F1444" s="77">
        <f t="array" ref="F1444">IFERROR(INDEX(DATA!$I$133:$I$368,MATCH(1,(DATA!$D$133:$D$368=B1444)*(DATA!$E$133:$E$368=D1444),0)),"n/a")</f>
        <v>0.89600000000000002</v>
      </c>
      <c r="G1444" s="86">
        <f t="array" ref="G1444">IFERROR(INDEX(DATA!$R$133:$R$368,MATCH(1,(DATA!$D$133:$D$368=B1444)*(DATA!$E$133:$E$368=D1444),0)),"n/a")</f>
        <v>138</v>
      </c>
      <c r="H1444" s="77">
        <f t="array" ref="H1444">IFERROR(INDEX(DATA!$S$133:$S$368,MATCH(1,(DATA!$D$133:$D$368=B1444)*(DATA!$E$133:$E$368=D1444),0)),"n/a")</f>
        <v>0.54700000000000004</v>
      </c>
      <c r="I1444" s="86">
        <f t="array" ref="I1444">IFERROR(INDEX(DATA!$AB$133:$AB$368,MATCH(1,(DATA!$D$133:$D$368=B1444)*(DATA!$E$133:$E$368=D1444),0)),"n/a")</f>
        <v>206</v>
      </c>
      <c r="J1444" s="77">
        <f t="array" ref="J1444">IFERROR(INDEX(DATA!$AC$133:$AC$368,MATCH(1,(DATA!$D$133:$D$368=B1444)*(DATA!$E$133:$E$368=D1444),0)),"n/a")</f>
        <v>0.58699999999999997</v>
      </c>
      <c r="K1444" s="86">
        <f t="array" ref="K1444">IFERROR(INDEX(DATA!$AL$133:$AL$368,MATCH(1,(DATA!$D$133:$D$368=B1444)*(DATA!$E$133:$E$368=D1444),0)),"n/a")</f>
        <v>274</v>
      </c>
      <c r="L1444" s="77">
        <f t="array" ref="L1444">IFERROR(INDEX(DATA!$AM$133:$AM$368,MATCH(1,(DATA!$D$133:$D$368=B1444)*(DATA!$E$133:$E$368=D1444),0)),"n/a")</f>
        <v>0.39400000000000002</v>
      </c>
    </row>
    <row r="1445" spans="1:12" x14ac:dyDescent="0.2">
      <c r="A1445" s="75" t="s">
        <v>19</v>
      </c>
      <c r="B1445" s="66" t="s">
        <v>22</v>
      </c>
      <c r="C1445" s="66" t="s">
        <v>9</v>
      </c>
      <c r="D1445" s="66" t="s">
        <v>281</v>
      </c>
      <c r="E1445" s="86">
        <f t="array" ref="E1445">IFERROR(INDEX(DATA!$H$133:$H$368,MATCH(1,(DATA!$D$133:$D$368=B1445)*(DATA!$E$133:$E$368=D1445),0)),"n/a")</f>
        <v>38</v>
      </c>
      <c r="F1445" s="77">
        <f t="array" ref="F1445">IFERROR(INDEX(DATA!$I$133:$I$368,MATCH(1,(DATA!$D$133:$D$368=B1445)*(DATA!$E$133:$E$368=D1445),0)),"n/a")</f>
        <v>8.8999999999999996E-2</v>
      </c>
      <c r="G1445" s="86">
        <f t="array" ref="G1445">IFERROR(INDEX(DATA!$R$133:$R$368,MATCH(1,(DATA!$D$133:$D$368=B1445)*(DATA!$E$133:$E$368=D1445),0)),"n/a")</f>
        <v>143</v>
      </c>
      <c r="H1445" s="77">
        <f t="array" ref="H1445">IFERROR(INDEX(DATA!$S$133:$S$368,MATCH(1,(DATA!$D$133:$D$368=B1445)*(DATA!$E$133:$E$368=D1445),0)),"n/a")</f>
        <v>0.20899999999999999</v>
      </c>
      <c r="I1445" s="86">
        <f t="array" ref="I1445">IFERROR(INDEX(DATA!$AB$133:$AB$368,MATCH(1,(DATA!$D$133:$D$368=B1445)*(DATA!$E$133:$E$368=D1445),0)),"n/a")</f>
        <v>216</v>
      </c>
      <c r="J1445" s="77">
        <f t="array" ref="J1445">IFERROR(INDEX(DATA!$AC$133:$AC$368,MATCH(1,(DATA!$D$133:$D$368=B1445)*(DATA!$E$133:$E$368=D1445),0)),"n/a")</f>
        <v>0.184</v>
      </c>
      <c r="K1445" s="86">
        <f t="array" ref="K1445">IFERROR(INDEX(DATA!$AL$133:$AL$368,MATCH(1,(DATA!$D$133:$D$368=B1445)*(DATA!$E$133:$E$368=D1445),0)),"n/a")</f>
        <v>367</v>
      </c>
      <c r="L1445" s="77">
        <f t="array" ref="L1445">IFERROR(INDEX(DATA!$AM$133:$AM$368,MATCH(1,(DATA!$D$133:$D$368=B1445)*(DATA!$E$133:$E$368=D1445),0)),"n/a")</f>
        <v>0.189</v>
      </c>
    </row>
    <row r="1446" spans="1:12" x14ac:dyDescent="0.2">
      <c r="A1446" s="75" t="s">
        <v>19</v>
      </c>
      <c r="B1446" s="66" t="s">
        <v>22</v>
      </c>
      <c r="C1446" s="66" t="s">
        <v>9</v>
      </c>
      <c r="D1446" s="66" t="s">
        <v>282</v>
      </c>
      <c r="E1446" s="86">
        <f t="array" ref="E1446">IFERROR(INDEX(DATA!$H$133:$H$368,MATCH(1,(DATA!$D$133:$D$368=B1446)*(DATA!$E$133:$E$368=D1446),0)),"n/a")</f>
        <v>3</v>
      </c>
      <c r="F1446" s="77">
        <f t="array" ref="F1446">IFERROR(INDEX(DATA!$I$133:$I$368,MATCH(1,(DATA!$D$133:$D$368=B1446)*(DATA!$E$133:$E$368=D1446),0)),"n/a")</f>
        <v>-0.255</v>
      </c>
      <c r="G1446" s="86">
        <f t="array" ref="G1446">IFERROR(INDEX(DATA!$R$133:$R$368,MATCH(1,(DATA!$D$133:$D$368=B1446)*(DATA!$E$133:$E$368=D1446),0)),"n/a")</f>
        <v>13</v>
      </c>
      <c r="H1446" s="77">
        <f t="array" ref="H1446">IFERROR(INDEX(DATA!$S$133:$S$368,MATCH(1,(DATA!$D$133:$D$368=B1446)*(DATA!$E$133:$E$368=D1446),0)),"n/a")</f>
        <v>-0.14000000000000001</v>
      </c>
      <c r="I1446" s="86">
        <f t="array" ref="I1446">IFERROR(INDEX(DATA!$AB$133:$AB$368,MATCH(1,(DATA!$D$133:$D$368=B1446)*(DATA!$E$133:$E$368=D1446),0)),"n/a")</f>
        <v>23</v>
      </c>
      <c r="J1446" s="77">
        <f t="array" ref="J1446">IFERROR(INDEX(DATA!$AC$133:$AC$368,MATCH(1,(DATA!$D$133:$D$368=B1446)*(DATA!$E$133:$E$368=D1446),0)),"n/a")</f>
        <v>1.9E-2</v>
      </c>
      <c r="K1446" s="86">
        <f t="array" ref="K1446">IFERROR(INDEX(DATA!$AL$133:$AL$368,MATCH(1,(DATA!$D$133:$D$368=B1446)*(DATA!$E$133:$E$368=D1446),0)),"n/a")</f>
        <v>46</v>
      </c>
      <c r="L1446" s="77">
        <f t="array" ref="L1446">IFERROR(INDEX(DATA!$AM$133:$AM$368,MATCH(1,(DATA!$D$133:$D$368=B1446)*(DATA!$E$133:$E$368=D1446),0)),"n/a")</f>
        <v>0.35199999999999998</v>
      </c>
    </row>
    <row r="1447" spans="1:12" x14ac:dyDescent="0.2">
      <c r="A1447" s="75" t="s">
        <v>19</v>
      </c>
      <c r="B1447" s="66" t="s">
        <v>22</v>
      </c>
      <c r="C1447" s="66" t="s">
        <v>9</v>
      </c>
      <c r="D1447" s="66" t="s">
        <v>283</v>
      </c>
      <c r="E1447" s="86">
        <f t="array" ref="E1447">IFERROR(INDEX(DATA!$H$133:$H$368,MATCH(1,(DATA!$D$133:$D$368=B1447)*(DATA!$E$133:$E$368=D1447),0)),"n/a")</f>
        <v>0</v>
      </c>
      <c r="F1447" s="77">
        <f t="array" ref="F1447">IFERROR(INDEX(DATA!$I$133:$I$368,MATCH(1,(DATA!$D$133:$D$368=B1447)*(DATA!$E$133:$E$368=D1447),0)),"n/a")</f>
        <v>0</v>
      </c>
      <c r="G1447" s="86">
        <f t="array" ref="G1447">IFERROR(INDEX(DATA!$R$133:$R$368,MATCH(1,(DATA!$D$133:$D$368=B1447)*(DATA!$E$133:$E$368=D1447),0)),"n/a")</f>
        <v>39</v>
      </c>
      <c r="H1447" s="77">
        <f t="array" ref="H1447">IFERROR(INDEX(DATA!$S$133:$S$368,MATCH(1,(DATA!$D$133:$D$368=B1447)*(DATA!$E$133:$E$368=D1447),0)),"n/a")</f>
        <v>0</v>
      </c>
      <c r="I1447" s="86">
        <f t="array" ref="I1447">IFERROR(INDEX(DATA!$AB$133:$AB$368,MATCH(1,(DATA!$D$133:$D$368=B1447)*(DATA!$E$133:$E$368=D1447),0)),"n/a")</f>
        <v>185</v>
      </c>
      <c r="J1447" s="77">
        <f t="array" ref="J1447">IFERROR(INDEX(DATA!$AC$133:$AC$368,MATCH(1,(DATA!$D$133:$D$368=B1447)*(DATA!$E$133:$E$368=D1447),0)),"n/a")</f>
        <v>162.761</v>
      </c>
      <c r="K1447" s="86">
        <f t="array" ref="K1447">IFERROR(INDEX(DATA!$AL$133:$AL$368,MATCH(1,(DATA!$D$133:$D$368=B1447)*(DATA!$E$133:$E$368=D1447),0)),"n/a")</f>
        <v>284</v>
      </c>
      <c r="L1447" s="77">
        <f t="array" ref="L1447">IFERROR(INDEX(DATA!$AM$133:$AM$368,MATCH(1,(DATA!$D$133:$D$368=B1447)*(DATA!$E$133:$E$368=D1447),0)),"n/a")</f>
        <v>87.204999999999998</v>
      </c>
    </row>
    <row r="1448" spans="1:12" x14ac:dyDescent="0.2">
      <c r="A1448" s="75" t="s">
        <v>19</v>
      </c>
      <c r="B1448" s="66" t="s">
        <v>22</v>
      </c>
      <c r="C1448" s="66" t="s">
        <v>9</v>
      </c>
      <c r="D1448" s="66" t="s">
        <v>284</v>
      </c>
      <c r="E1448" s="86">
        <f t="array" ref="E1448">IFERROR(INDEX(DATA!$H$133:$H$368,MATCH(1,(DATA!$D$133:$D$368=B1448)*(DATA!$E$133:$E$368=D1448),0)),"n/a")</f>
        <v>32</v>
      </c>
      <c r="F1448" s="77">
        <f t="array" ref="F1448">IFERROR(INDEX(DATA!$I$133:$I$368,MATCH(1,(DATA!$D$133:$D$368=B1448)*(DATA!$E$133:$E$368=D1448),0)),"n/a")</f>
        <v>0.90900000000000003</v>
      </c>
      <c r="G1448" s="86">
        <f t="array" ref="G1448">IFERROR(INDEX(DATA!$R$133:$R$368,MATCH(1,(DATA!$D$133:$D$368=B1448)*(DATA!$E$133:$E$368=D1448),0)),"n/a")</f>
        <v>96</v>
      </c>
      <c r="H1448" s="77">
        <f t="array" ref="H1448">IFERROR(INDEX(DATA!$S$133:$S$368,MATCH(1,(DATA!$D$133:$D$368=B1448)*(DATA!$E$133:$E$368=D1448),0)),"n/a")</f>
        <v>0.45700000000000002</v>
      </c>
      <c r="I1448" s="86">
        <f t="array" ref="I1448">IFERROR(INDEX(DATA!$AB$133:$AB$368,MATCH(1,(DATA!$D$133:$D$368=B1448)*(DATA!$E$133:$E$368=D1448),0)),"n/a")</f>
        <v>139</v>
      </c>
      <c r="J1448" s="77">
        <f t="array" ref="J1448">IFERROR(INDEX(DATA!$AC$133:$AC$368,MATCH(1,(DATA!$D$133:$D$368=B1448)*(DATA!$E$133:$E$368=D1448),0)),"n/a")</f>
        <v>0.36099999999999999</v>
      </c>
      <c r="K1448" s="86">
        <f t="array" ref="K1448">IFERROR(INDEX(DATA!$AL$133:$AL$368,MATCH(1,(DATA!$D$133:$D$368=B1448)*(DATA!$E$133:$E$368=D1448),0)),"n/a")</f>
        <v>225</v>
      </c>
      <c r="L1448" s="77">
        <f t="array" ref="L1448">IFERROR(INDEX(DATA!$AM$133:$AM$368,MATCH(1,(DATA!$D$133:$D$368=B1448)*(DATA!$E$133:$E$368=D1448),0)),"n/a")</f>
        <v>0.37</v>
      </c>
    </row>
    <row r="1449" spans="1:12" x14ac:dyDescent="0.2">
      <c r="A1449" s="75" t="s">
        <v>19</v>
      </c>
      <c r="B1449" s="66" t="s">
        <v>22</v>
      </c>
      <c r="C1449" s="66" t="s">
        <v>9</v>
      </c>
      <c r="D1449" s="66" t="s">
        <v>285</v>
      </c>
      <c r="E1449" s="86">
        <f t="array" ref="E1449">IFERROR(INDEX(DATA!$H$133:$H$368,MATCH(1,(DATA!$D$133:$D$368=B1449)*(DATA!$E$133:$E$368=D1449),0)),"n/a")</f>
        <v>0</v>
      </c>
      <c r="F1449" s="77">
        <f t="array" ref="F1449">IFERROR(INDEX(DATA!$I$133:$I$368,MATCH(1,(DATA!$D$133:$D$368=B1449)*(DATA!$E$133:$E$368=D1449),0)),"n/a")</f>
        <v>0</v>
      </c>
      <c r="G1449" s="86">
        <f t="array" ref="G1449">IFERROR(INDEX(DATA!$R$133:$R$368,MATCH(1,(DATA!$D$133:$D$368=B1449)*(DATA!$E$133:$E$368=D1449),0)),"n/a")</f>
        <v>2</v>
      </c>
      <c r="H1449" s="77">
        <f t="array" ref="H1449">IFERROR(INDEX(DATA!$S$133:$S$368,MATCH(1,(DATA!$D$133:$D$368=B1449)*(DATA!$E$133:$E$368=D1449),0)),"n/a")</f>
        <v>0</v>
      </c>
      <c r="I1449" s="86">
        <f t="array" ref="I1449">IFERROR(INDEX(DATA!$AB$133:$AB$368,MATCH(1,(DATA!$D$133:$D$368=B1449)*(DATA!$E$133:$E$368=D1449),0)),"n/a")</f>
        <v>2</v>
      </c>
      <c r="J1449" s="77">
        <f t="array" ref="J1449">IFERROR(INDEX(DATA!$AC$133:$AC$368,MATCH(1,(DATA!$D$133:$D$368=B1449)*(DATA!$E$133:$E$368=D1449),0)),"n/a")</f>
        <v>0</v>
      </c>
      <c r="K1449" s="86">
        <f t="array" ref="K1449">IFERROR(INDEX(DATA!$AL$133:$AL$368,MATCH(1,(DATA!$D$133:$D$368=B1449)*(DATA!$E$133:$E$368=D1449),0)),"n/a")</f>
        <v>2</v>
      </c>
      <c r="L1449" s="77">
        <f t="array" ref="L1449">IFERROR(INDEX(DATA!$AM$133:$AM$368,MATCH(1,(DATA!$D$133:$D$368=B1449)*(DATA!$E$133:$E$368=D1449),0)),"n/a")</f>
        <v>0</v>
      </c>
    </row>
    <row r="1450" spans="1:12" x14ac:dyDescent="0.2">
      <c r="A1450" s="75" t="s">
        <v>19</v>
      </c>
      <c r="B1450" s="66" t="s">
        <v>22</v>
      </c>
      <c r="C1450" s="66" t="s">
        <v>9</v>
      </c>
      <c r="D1450" s="66" t="s">
        <v>286</v>
      </c>
      <c r="E1450" s="86">
        <f t="array" ref="E1450">IFERROR(INDEX(DATA!$H$133:$H$368,MATCH(1,(DATA!$D$133:$D$368=B1450)*(DATA!$E$133:$E$368=D1450),0)),"n/a")</f>
        <v>1</v>
      </c>
      <c r="F1450" s="77">
        <f t="array" ref="F1450">IFERROR(INDEX(DATA!$I$133:$I$368,MATCH(1,(DATA!$D$133:$D$368=B1450)*(DATA!$E$133:$E$368=D1450),0)),"n/a")</f>
        <v>0</v>
      </c>
      <c r="G1450" s="86">
        <f t="array" ref="G1450">IFERROR(INDEX(DATA!$R$133:$R$368,MATCH(1,(DATA!$D$133:$D$368=B1450)*(DATA!$E$133:$E$368=D1450),0)),"n/a")</f>
        <v>2</v>
      </c>
      <c r="H1450" s="77">
        <f t="array" ref="H1450">IFERROR(INDEX(DATA!$S$133:$S$368,MATCH(1,(DATA!$D$133:$D$368=B1450)*(DATA!$E$133:$E$368=D1450),0)),"n/a")</f>
        <v>0</v>
      </c>
      <c r="I1450" s="86">
        <f t="array" ref="I1450">IFERROR(INDEX(DATA!$AB$133:$AB$368,MATCH(1,(DATA!$D$133:$D$368=B1450)*(DATA!$E$133:$E$368=D1450),0)),"n/a")</f>
        <v>79</v>
      </c>
      <c r="J1450" s="77">
        <f t="array" ref="J1450">IFERROR(INDEX(DATA!$AC$133:$AC$368,MATCH(1,(DATA!$D$133:$D$368=B1450)*(DATA!$E$133:$E$368=D1450),0)),"n/a")</f>
        <v>26.474</v>
      </c>
      <c r="K1450" s="86">
        <f t="array" ref="K1450">IFERROR(INDEX(DATA!$AL$133:$AL$368,MATCH(1,(DATA!$D$133:$D$368=B1450)*(DATA!$E$133:$E$368=D1450),0)),"n/a")</f>
        <v>84</v>
      </c>
      <c r="L1450" s="77">
        <f t="array" ref="L1450">IFERROR(INDEX(DATA!$AM$133:$AM$368,MATCH(1,(DATA!$D$133:$D$368=B1450)*(DATA!$E$133:$E$368=D1450),0)),"n/a")</f>
        <v>8.9359999999999999</v>
      </c>
    </row>
    <row r="1451" spans="1:12" x14ac:dyDescent="0.2">
      <c r="A1451" s="75" t="s">
        <v>19</v>
      </c>
      <c r="B1451" s="66" t="s">
        <v>22</v>
      </c>
      <c r="C1451" s="66" t="s">
        <v>9</v>
      </c>
      <c r="D1451" s="66" t="s">
        <v>287</v>
      </c>
      <c r="E1451" s="86">
        <f t="array" ref="E1451">IFERROR(INDEX(DATA!$H$133:$H$368,MATCH(1,(DATA!$D$133:$D$368=B1451)*(DATA!$E$133:$E$368=D1451),0)),"n/a")</f>
        <v>35</v>
      </c>
      <c r="F1451" s="77">
        <f t="array" ref="F1451">IFERROR(INDEX(DATA!$I$133:$I$368,MATCH(1,(DATA!$D$133:$D$368=B1451)*(DATA!$E$133:$E$368=D1451),0)),"n/a")</f>
        <v>-0.35599999999999998</v>
      </c>
      <c r="G1451" s="86">
        <f t="array" ref="G1451">IFERROR(INDEX(DATA!$R$133:$R$368,MATCH(1,(DATA!$D$133:$D$368=B1451)*(DATA!$E$133:$E$368=D1451),0)),"n/a")</f>
        <v>123</v>
      </c>
      <c r="H1451" s="77">
        <f t="array" ref="H1451">IFERROR(INDEX(DATA!$S$133:$S$368,MATCH(1,(DATA!$D$133:$D$368=B1451)*(DATA!$E$133:$E$368=D1451),0)),"n/a")</f>
        <v>-0.34</v>
      </c>
      <c r="I1451" s="86">
        <f t="array" ref="I1451">IFERROR(INDEX(DATA!$AB$133:$AB$368,MATCH(1,(DATA!$D$133:$D$368=B1451)*(DATA!$E$133:$E$368=D1451),0)),"n/a")</f>
        <v>225</v>
      </c>
      <c r="J1451" s="77">
        <f t="array" ref="J1451">IFERROR(INDEX(DATA!$AC$133:$AC$368,MATCH(1,(DATA!$D$133:$D$368=B1451)*(DATA!$E$133:$E$368=D1451),0)),"n/a")</f>
        <v>-0.77300000000000002</v>
      </c>
      <c r="K1451" s="86">
        <f t="array" ref="K1451">IFERROR(INDEX(DATA!$AL$133:$AL$368,MATCH(1,(DATA!$D$133:$D$368=B1451)*(DATA!$E$133:$E$368=D1451),0)),"n/a")</f>
        <v>667</v>
      </c>
      <c r="L1451" s="77">
        <f t="array" ref="L1451">IFERROR(INDEX(DATA!$AM$133:$AM$368,MATCH(1,(DATA!$D$133:$D$368=B1451)*(DATA!$E$133:$E$368=D1451),0)),"n/a")</f>
        <v>-0.73599999999999999</v>
      </c>
    </row>
    <row r="1452" spans="1:12" x14ac:dyDescent="0.2">
      <c r="A1452" s="75" t="s">
        <v>19</v>
      </c>
      <c r="B1452" s="66" t="s">
        <v>22</v>
      </c>
      <c r="C1452" s="66" t="s">
        <v>9</v>
      </c>
      <c r="D1452" s="66" t="s">
        <v>288</v>
      </c>
      <c r="E1452" s="86">
        <f t="array" ref="E1452">IFERROR(INDEX(DATA!$H$133:$H$368,MATCH(1,(DATA!$D$133:$D$368=B1452)*(DATA!$E$133:$E$368=D1452),0)),"n/a")</f>
        <v>10</v>
      </c>
      <c r="F1452" s="77">
        <f t="array" ref="F1452">IFERROR(INDEX(DATA!$I$133:$I$368,MATCH(1,(DATA!$D$133:$D$368=B1452)*(DATA!$E$133:$E$368=D1452),0)),"n/a")</f>
        <v>0.439</v>
      </c>
      <c r="G1452" s="86">
        <f t="array" ref="G1452">IFERROR(INDEX(DATA!$R$133:$R$368,MATCH(1,(DATA!$D$133:$D$368=B1452)*(DATA!$E$133:$E$368=D1452),0)),"n/a")</f>
        <v>32</v>
      </c>
      <c r="H1452" s="77">
        <f t="array" ref="H1452">IFERROR(INDEX(DATA!$S$133:$S$368,MATCH(1,(DATA!$D$133:$D$368=B1452)*(DATA!$E$133:$E$368=D1452),0)),"n/a")</f>
        <v>9.7000000000000003E-2</v>
      </c>
      <c r="I1452" s="86">
        <f t="array" ref="I1452">IFERROR(INDEX(DATA!$AB$133:$AB$368,MATCH(1,(DATA!$D$133:$D$368=B1452)*(DATA!$E$133:$E$368=D1452),0)),"n/a")</f>
        <v>51</v>
      </c>
      <c r="J1452" s="77">
        <f t="array" ref="J1452">IFERROR(INDEX(DATA!$AC$133:$AC$368,MATCH(1,(DATA!$D$133:$D$368=B1452)*(DATA!$E$133:$E$368=D1452),0)),"n/a")</f>
        <v>-1.7000000000000001E-2</v>
      </c>
      <c r="K1452" s="86">
        <f t="array" ref="K1452">IFERROR(INDEX(DATA!$AL$133:$AL$368,MATCH(1,(DATA!$D$133:$D$368=B1452)*(DATA!$E$133:$E$368=D1452),0)),"n/a")</f>
        <v>90</v>
      </c>
      <c r="L1452" s="77">
        <f t="array" ref="L1452">IFERROR(INDEX(DATA!$AM$133:$AM$368,MATCH(1,(DATA!$D$133:$D$368=B1452)*(DATA!$E$133:$E$368=D1452),0)),"n/a")</f>
        <v>3.4000000000000002E-2</v>
      </c>
    </row>
    <row r="1453" spans="1:12" x14ac:dyDescent="0.2">
      <c r="A1453" s="75" t="s">
        <v>19</v>
      </c>
      <c r="B1453" s="66" t="s">
        <v>22</v>
      </c>
      <c r="C1453" s="66" t="s">
        <v>9</v>
      </c>
      <c r="D1453" s="66" t="s">
        <v>289</v>
      </c>
      <c r="E1453" s="86">
        <f t="array" ref="E1453">IFERROR(INDEX(DATA!$H$133:$H$368,MATCH(1,(DATA!$D$133:$D$368=B1453)*(DATA!$E$133:$E$368=D1453),0)),"n/a")</f>
        <v>2</v>
      </c>
      <c r="F1453" s="77">
        <f t="array" ref="F1453">IFERROR(INDEX(DATA!$I$133:$I$368,MATCH(1,(DATA!$D$133:$D$368=B1453)*(DATA!$E$133:$E$368=D1453),0)),"n/a")</f>
        <v>0.61099999999999999</v>
      </c>
      <c r="G1453" s="86">
        <f t="array" ref="G1453">IFERROR(INDEX(DATA!$R$133:$R$368,MATCH(1,(DATA!$D$133:$D$368=B1453)*(DATA!$E$133:$E$368=D1453),0)),"n/a")</f>
        <v>8</v>
      </c>
      <c r="H1453" s="77">
        <f t="array" ref="H1453">IFERROR(INDEX(DATA!$S$133:$S$368,MATCH(1,(DATA!$D$133:$D$368=B1453)*(DATA!$E$133:$E$368=D1453),0)),"n/a")</f>
        <v>1.054</v>
      </c>
      <c r="I1453" s="86">
        <f t="array" ref="I1453">IFERROR(INDEX(DATA!$AB$133:$AB$368,MATCH(1,(DATA!$D$133:$D$368=B1453)*(DATA!$E$133:$E$368=D1453),0)),"n/a")</f>
        <v>11</v>
      </c>
      <c r="J1453" s="77">
        <f t="array" ref="J1453">IFERROR(INDEX(DATA!$AC$133:$AC$368,MATCH(1,(DATA!$D$133:$D$368=B1453)*(DATA!$E$133:$E$368=D1453),0)),"n/a")</f>
        <v>0.314</v>
      </c>
      <c r="K1453" s="86">
        <f t="array" ref="K1453">IFERROR(INDEX(DATA!$AL$133:$AL$368,MATCH(1,(DATA!$D$133:$D$368=B1453)*(DATA!$E$133:$E$368=D1453),0)),"n/a")</f>
        <v>17</v>
      </c>
      <c r="L1453" s="77">
        <f t="array" ref="L1453">IFERROR(INDEX(DATA!$AM$133:$AM$368,MATCH(1,(DATA!$D$133:$D$368=B1453)*(DATA!$E$133:$E$368=D1453),0)),"n/a")</f>
        <v>-0.70599999999999996</v>
      </c>
    </row>
    <row r="1454" spans="1:12" x14ac:dyDescent="0.2">
      <c r="A1454" s="75" t="s">
        <v>19</v>
      </c>
      <c r="B1454" s="66" t="s">
        <v>22</v>
      </c>
      <c r="C1454" s="66" t="s">
        <v>9</v>
      </c>
      <c r="D1454" s="66" t="s">
        <v>290</v>
      </c>
      <c r="E1454" s="86">
        <f t="array" ref="E1454">IFERROR(INDEX(DATA!$H$133:$H$368,MATCH(1,(DATA!$D$133:$D$368=B1454)*(DATA!$E$133:$E$368=D1454),0)),"n/a")</f>
        <v>0</v>
      </c>
      <c r="F1454" s="77">
        <f t="array" ref="F1454">IFERROR(INDEX(DATA!$I$133:$I$368,MATCH(1,(DATA!$D$133:$D$368=B1454)*(DATA!$E$133:$E$368=D1454),0)),"n/a")</f>
        <v>0</v>
      </c>
      <c r="G1454" s="86">
        <f t="array" ref="G1454">IFERROR(INDEX(DATA!$R$133:$R$368,MATCH(1,(DATA!$D$133:$D$368=B1454)*(DATA!$E$133:$E$368=D1454),0)),"n/a")</f>
        <v>0</v>
      </c>
      <c r="H1454" s="77">
        <f t="array" ref="H1454">IFERROR(INDEX(DATA!$S$133:$S$368,MATCH(1,(DATA!$D$133:$D$368=B1454)*(DATA!$E$133:$E$368=D1454),0)),"n/a")</f>
        <v>0</v>
      </c>
      <c r="I1454" s="86">
        <f t="array" ref="I1454">IFERROR(INDEX(DATA!$AB$133:$AB$368,MATCH(1,(DATA!$D$133:$D$368=B1454)*(DATA!$E$133:$E$368=D1454),0)),"n/a")</f>
        <v>0</v>
      </c>
      <c r="J1454" s="77">
        <f t="array" ref="J1454">IFERROR(INDEX(DATA!$AC$133:$AC$368,MATCH(1,(DATA!$D$133:$D$368=B1454)*(DATA!$E$133:$E$368=D1454),0)),"n/a")</f>
        <v>-0.9</v>
      </c>
      <c r="K1454" s="86">
        <f t="array" ref="K1454">IFERROR(INDEX(DATA!$AL$133:$AL$368,MATCH(1,(DATA!$D$133:$D$368=B1454)*(DATA!$E$133:$E$368=D1454),0)),"n/a")</f>
        <v>1</v>
      </c>
      <c r="L1454" s="77">
        <f t="array" ref="L1454">IFERROR(INDEX(DATA!$AM$133:$AM$368,MATCH(1,(DATA!$D$133:$D$368=B1454)*(DATA!$E$133:$E$368=D1454),0)),"n/a")</f>
        <v>-0.73099999999999998</v>
      </c>
    </row>
    <row r="1455" spans="1:12" x14ac:dyDescent="0.2">
      <c r="A1455" s="75" t="s">
        <v>19</v>
      </c>
      <c r="B1455" s="66" t="s">
        <v>22</v>
      </c>
      <c r="C1455" s="66" t="s">
        <v>9</v>
      </c>
      <c r="D1455" s="66" t="s">
        <v>291</v>
      </c>
      <c r="E1455" s="86">
        <f t="array" ref="E1455">IFERROR(INDEX(DATA!$H$133:$H$368,MATCH(1,(DATA!$D$133:$D$368=B1455)*(DATA!$E$133:$E$368=D1455),0)),"n/a")</f>
        <v>2</v>
      </c>
      <c r="F1455" s="77">
        <f t="array" ref="F1455">IFERROR(INDEX(DATA!$I$133:$I$368,MATCH(1,(DATA!$D$133:$D$368=B1455)*(DATA!$E$133:$E$368=D1455),0)),"n/a")</f>
        <v>0</v>
      </c>
      <c r="G1455" s="86">
        <f t="array" ref="G1455">IFERROR(INDEX(DATA!$R$133:$R$368,MATCH(1,(DATA!$D$133:$D$368=B1455)*(DATA!$E$133:$E$368=D1455),0)),"n/a")</f>
        <v>2</v>
      </c>
      <c r="H1455" s="77">
        <f t="array" ref="H1455">IFERROR(INDEX(DATA!$S$133:$S$368,MATCH(1,(DATA!$D$133:$D$368=B1455)*(DATA!$E$133:$E$368=D1455),0)),"n/a")</f>
        <v>-0.745</v>
      </c>
      <c r="I1455" s="86">
        <f t="array" ref="I1455">IFERROR(INDEX(DATA!$AB$133:$AB$368,MATCH(1,(DATA!$D$133:$D$368=B1455)*(DATA!$E$133:$E$368=D1455),0)),"n/a")</f>
        <v>5</v>
      </c>
      <c r="J1455" s="77">
        <f t="array" ref="J1455">IFERROR(INDEX(DATA!$AC$133:$AC$368,MATCH(1,(DATA!$D$133:$D$368=B1455)*(DATA!$E$133:$E$368=D1455),0)),"n/a")</f>
        <v>-0.47499999999999998</v>
      </c>
      <c r="K1455" s="86">
        <f t="array" ref="K1455">IFERROR(INDEX(DATA!$AL$133:$AL$368,MATCH(1,(DATA!$D$133:$D$368=B1455)*(DATA!$E$133:$E$368=D1455),0)),"n/a")</f>
        <v>44</v>
      </c>
      <c r="L1455" s="77">
        <f t="array" ref="L1455">IFERROR(INDEX(DATA!$AM$133:$AM$368,MATCH(1,(DATA!$D$133:$D$368=B1455)*(DATA!$E$133:$E$368=D1455),0)),"n/a")</f>
        <v>3.8969999999999998</v>
      </c>
    </row>
    <row r="1456" spans="1:12" x14ac:dyDescent="0.2">
      <c r="A1456" s="75" t="s">
        <v>19</v>
      </c>
      <c r="B1456" s="66" t="s">
        <v>22</v>
      </c>
      <c r="C1456" s="66" t="s">
        <v>9</v>
      </c>
      <c r="D1456" s="66" t="s">
        <v>292</v>
      </c>
      <c r="E1456" s="86">
        <f t="array" ref="E1456">IFERROR(INDEX(DATA!$H$133:$H$368,MATCH(1,(DATA!$D$133:$D$368=B1456)*(DATA!$E$133:$E$368=D1456),0)),"n/a")</f>
        <v>16</v>
      </c>
      <c r="F1456" s="77">
        <f t="array" ref="F1456">IFERROR(INDEX(DATA!$I$133:$I$368,MATCH(1,(DATA!$D$133:$D$368=B1456)*(DATA!$E$133:$E$368=D1456),0)),"n/a")</f>
        <v>0.317</v>
      </c>
      <c r="G1456" s="86">
        <f t="array" ref="G1456">IFERROR(INDEX(DATA!$R$133:$R$368,MATCH(1,(DATA!$D$133:$D$368=B1456)*(DATA!$E$133:$E$368=D1456),0)),"n/a")</f>
        <v>56</v>
      </c>
      <c r="H1456" s="77">
        <f t="array" ref="H1456">IFERROR(INDEX(DATA!$S$133:$S$368,MATCH(1,(DATA!$D$133:$D$368=B1456)*(DATA!$E$133:$E$368=D1456),0)),"n/a")</f>
        <v>0.12</v>
      </c>
      <c r="I1456" s="86">
        <f t="array" ref="I1456">IFERROR(INDEX(DATA!$AB$133:$AB$368,MATCH(1,(DATA!$D$133:$D$368=B1456)*(DATA!$E$133:$E$368=D1456),0)),"n/a")</f>
        <v>90</v>
      </c>
      <c r="J1456" s="77">
        <f t="array" ref="J1456">IFERROR(INDEX(DATA!$AC$133:$AC$368,MATCH(1,(DATA!$D$133:$D$368=B1456)*(DATA!$E$133:$E$368=D1456),0)),"n/a")</f>
        <v>0.126</v>
      </c>
      <c r="K1456" s="86">
        <f t="array" ref="K1456">IFERROR(INDEX(DATA!$AL$133:$AL$368,MATCH(1,(DATA!$D$133:$D$368=B1456)*(DATA!$E$133:$E$368=D1456),0)),"n/a")</f>
        <v>171</v>
      </c>
      <c r="L1456" s="77">
        <f t="array" ref="L1456">IFERROR(INDEX(DATA!$AM$133:$AM$368,MATCH(1,(DATA!$D$133:$D$368=B1456)*(DATA!$E$133:$E$368=D1456),0)),"n/a")</f>
        <v>0.26200000000000001</v>
      </c>
    </row>
    <row r="1457" spans="1:12" x14ac:dyDescent="0.2">
      <c r="A1457" s="75" t="s">
        <v>19</v>
      </c>
      <c r="B1457" s="66" t="s">
        <v>22</v>
      </c>
      <c r="C1457" s="66" t="s">
        <v>9</v>
      </c>
      <c r="D1457" s="66" t="s">
        <v>293</v>
      </c>
      <c r="E1457" s="86">
        <f t="array" ref="E1457">IFERROR(INDEX(DATA!$H$133:$H$368,MATCH(1,(DATA!$D$133:$D$368=B1457)*(DATA!$E$133:$E$368=D1457),0)),"n/a")</f>
        <v>6</v>
      </c>
      <c r="F1457" s="77">
        <f t="array" ref="F1457">IFERROR(INDEX(DATA!$I$133:$I$368,MATCH(1,(DATA!$D$133:$D$368=B1457)*(DATA!$E$133:$E$368=D1457),0)),"n/a")</f>
        <v>0.437</v>
      </c>
      <c r="G1457" s="86">
        <f t="array" ref="G1457">IFERROR(INDEX(DATA!$R$133:$R$368,MATCH(1,(DATA!$D$133:$D$368=B1457)*(DATA!$E$133:$E$368=D1457),0)),"n/a")</f>
        <v>17</v>
      </c>
      <c r="H1457" s="77">
        <f t="array" ref="H1457">IFERROR(INDEX(DATA!$S$133:$S$368,MATCH(1,(DATA!$D$133:$D$368=B1457)*(DATA!$E$133:$E$368=D1457),0)),"n/a")</f>
        <v>4.2000000000000003E-2</v>
      </c>
      <c r="I1457" s="86">
        <f t="array" ref="I1457">IFERROR(INDEX(DATA!$AB$133:$AB$368,MATCH(1,(DATA!$D$133:$D$368=B1457)*(DATA!$E$133:$E$368=D1457),0)),"n/a")</f>
        <v>30</v>
      </c>
      <c r="J1457" s="77">
        <f t="array" ref="J1457">IFERROR(INDEX(DATA!$AC$133:$AC$368,MATCH(1,(DATA!$D$133:$D$368=B1457)*(DATA!$E$133:$E$368=D1457),0)),"n/a")</f>
        <v>-1.0999999999999999E-2</v>
      </c>
      <c r="K1457" s="86">
        <f t="array" ref="K1457">IFERROR(INDEX(DATA!$AL$133:$AL$368,MATCH(1,(DATA!$D$133:$D$368=B1457)*(DATA!$E$133:$E$368=D1457),0)),"n/a")</f>
        <v>43</v>
      </c>
      <c r="L1457" s="77">
        <f t="array" ref="L1457">IFERROR(INDEX(DATA!$AM$133:$AM$368,MATCH(1,(DATA!$D$133:$D$368=B1457)*(DATA!$E$133:$E$368=D1457),0)),"n/a")</f>
        <v>-0.189</v>
      </c>
    </row>
    <row r="1458" spans="1:12" x14ac:dyDescent="0.2">
      <c r="A1458" s="75" t="s">
        <v>19</v>
      </c>
      <c r="B1458" s="66" t="s">
        <v>22</v>
      </c>
      <c r="C1458" s="66" t="s">
        <v>9</v>
      </c>
      <c r="D1458" s="66" t="s">
        <v>294</v>
      </c>
      <c r="E1458" s="86">
        <f t="array" ref="E1458">IFERROR(INDEX(DATA!$H$133:$H$368,MATCH(1,(DATA!$D$133:$D$368=B1458)*(DATA!$E$133:$E$368=D1458),0)),"n/a")</f>
        <v>15</v>
      </c>
      <c r="F1458" s="77">
        <f t="array" ref="F1458">IFERROR(INDEX(DATA!$I$133:$I$368,MATCH(1,(DATA!$D$133:$D$368=B1458)*(DATA!$E$133:$E$368=D1458),0)),"n/a")</f>
        <v>4.0940000000000003</v>
      </c>
      <c r="G1458" s="86">
        <f t="array" ref="G1458">IFERROR(INDEX(DATA!$R$133:$R$368,MATCH(1,(DATA!$D$133:$D$368=B1458)*(DATA!$E$133:$E$368=D1458),0)),"n/a")</f>
        <v>48</v>
      </c>
      <c r="H1458" s="77">
        <f t="array" ref="H1458">IFERROR(INDEX(DATA!$S$133:$S$368,MATCH(1,(DATA!$D$133:$D$368=B1458)*(DATA!$E$133:$E$368=D1458),0)),"n/a")</f>
        <v>2.2679999999999998</v>
      </c>
      <c r="I1458" s="86">
        <f t="array" ref="I1458">IFERROR(INDEX(DATA!$AB$133:$AB$368,MATCH(1,(DATA!$D$133:$D$368=B1458)*(DATA!$E$133:$E$368=D1458),0)),"n/a")</f>
        <v>77</v>
      </c>
      <c r="J1458" s="77">
        <f t="array" ref="J1458">IFERROR(INDEX(DATA!$AC$133:$AC$368,MATCH(1,(DATA!$D$133:$D$368=B1458)*(DATA!$E$133:$E$368=D1458),0)),"n/a")</f>
        <v>1.3109999999999999</v>
      </c>
      <c r="K1458" s="86">
        <f t="array" ref="K1458">IFERROR(INDEX(DATA!$AL$133:$AL$368,MATCH(1,(DATA!$D$133:$D$368=B1458)*(DATA!$E$133:$E$368=D1458),0)),"n/a")</f>
        <v>87</v>
      </c>
      <c r="L1458" s="77">
        <f t="array" ref="L1458">IFERROR(INDEX(DATA!$AM$133:$AM$368,MATCH(1,(DATA!$D$133:$D$368=B1458)*(DATA!$E$133:$E$368=D1458),0)),"n/a")</f>
        <v>0.48499999999999999</v>
      </c>
    </row>
    <row r="1459" spans="1:12" x14ac:dyDescent="0.2">
      <c r="A1459" s="75" t="s">
        <v>19</v>
      </c>
      <c r="B1459" s="66" t="s">
        <v>22</v>
      </c>
      <c r="C1459" s="66" t="s">
        <v>9</v>
      </c>
      <c r="D1459" s="66" t="s">
        <v>295</v>
      </c>
      <c r="E1459" s="86">
        <f t="array" ref="E1459">IFERROR(INDEX(DATA!$H$133:$H$368,MATCH(1,(DATA!$D$133:$D$368=B1459)*(DATA!$E$133:$E$368=D1459),0)),"n/a")</f>
        <v>0</v>
      </c>
      <c r="F1459" s="77">
        <f t="array" ref="F1459">IFERROR(INDEX(DATA!$I$133:$I$368,MATCH(1,(DATA!$D$133:$D$368=B1459)*(DATA!$E$133:$E$368=D1459),0)),"n/a")</f>
        <v>0</v>
      </c>
      <c r="G1459" s="86">
        <f t="array" ref="G1459">IFERROR(INDEX(DATA!$R$133:$R$368,MATCH(1,(DATA!$D$133:$D$368=B1459)*(DATA!$E$133:$E$368=D1459),0)),"n/a")</f>
        <v>2</v>
      </c>
      <c r="H1459" s="77">
        <f t="array" ref="H1459">IFERROR(INDEX(DATA!$S$133:$S$368,MATCH(1,(DATA!$D$133:$D$368=B1459)*(DATA!$E$133:$E$368=D1459),0)),"n/a")</f>
        <v>-0.71299999999999997</v>
      </c>
      <c r="I1459" s="86">
        <f t="array" ref="I1459">IFERROR(INDEX(DATA!$AB$133:$AB$368,MATCH(1,(DATA!$D$133:$D$368=B1459)*(DATA!$E$133:$E$368=D1459),0)),"n/a")</f>
        <v>2</v>
      </c>
      <c r="J1459" s="77">
        <f t="array" ref="J1459">IFERROR(INDEX(DATA!$AC$133:$AC$368,MATCH(1,(DATA!$D$133:$D$368=B1459)*(DATA!$E$133:$E$368=D1459),0)),"n/a")</f>
        <v>-0.92500000000000004</v>
      </c>
      <c r="K1459" s="86">
        <f t="array" ref="K1459">IFERROR(INDEX(DATA!$AL$133:$AL$368,MATCH(1,(DATA!$D$133:$D$368=B1459)*(DATA!$E$133:$E$368=D1459),0)),"n/a")</f>
        <v>2</v>
      </c>
      <c r="L1459" s="77">
        <f t="array" ref="L1459">IFERROR(INDEX(DATA!$AM$133:$AM$368,MATCH(1,(DATA!$D$133:$D$368=B1459)*(DATA!$E$133:$E$368=D1459),0)),"n/a")</f>
        <v>-0.96899999999999997</v>
      </c>
    </row>
    <row r="1460" spans="1:12" x14ac:dyDescent="0.2">
      <c r="A1460" s="75" t="s">
        <v>19</v>
      </c>
      <c r="B1460" s="66" t="s">
        <v>22</v>
      </c>
      <c r="C1460" s="66" t="s">
        <v>9</v>
      </c>
      <c r="D1460" s="66" t="s">
        <v>296</v>
      </c>
      <c r="E1460" s="86">
        <f t="array" ref="E1460">IFERROR(INDEX(DATA!$H$133:$H$368,MATCH(1,(DATA!$D$133:$D$368=B1460)*(DATA!$E$133:$E$368=D1460),0)),"n/a")</f>
        <v>2</v>
      </c>
      <c r="F1460" s="77">
        <f t="array" ref="F1460">IFERROR(INDEX(DATA!$I$133:$I$368,MATCH(1,(DATA!$D$133:$D$368=B1460)*(DATA!$E$133:$E$368=D1460),0)),"n/a")</f>
        <v>-0.41299999999999998</v>
      </c>
      <c r="G1460" s="86">
        <f t="array" ref="G1460">IFERROR(INDEX(DATA!$R$133:$R$368,MATCH(1,(DATA!$D$133:$D$368=B1460)*(DATA!$E$133:$E$368=D1460),0)),"n/a")</f>
        <v>7</v>
      </c>
      <c r="H1460" s="77">
        <f t="array" ref="H1460">IFERROR(INDEX(DATA!$S$133:$S$368,MATCH(1,(DATA!$D$133:$D$368=B1460)*(DATA!$E$133:$E$368=D1460),0)),"n/a")</f>
        <v>-0.44600000000000001</v>
      </c>
      <c r="I1460" s="86">
        <f t="array" ref="I1460">IFERROR(INDEX(DATA!$AB$133:$AB$368,MATCH(1,(DATA!$D$133:$D$368=B1460)*(DATA!$E$133:$E$368=D1460),0)),"n/a")</f>
        <v>13</v>
      </c>
      <c r="J1460" s="77">
        <f t="array" ref="J1460">IFERROR(INDEX(DATA!$AC$133:$AC$368,MATCH(1,(DATA!$D$133:$D$368=B1460)*(DATA!$E$133:$E$368=D1460),0)),"n/a")</f>
        <v>-0.56699999999999995</v>
      </c>
      <c r="K1460" s="86">
        <f t="array" ref="K1460">IFERROR(INDEX(DATA!$AL$133:$AL$368,MATCH(1,(DATA!$D$133:$D$368=B1460)*(DATA!$E$133:$E$368=D1460),0)),"n/a")</f>
        <v>19</v>
      </c>
      <c r="L1460" s="77">
        <f t="array" ref="L1460">IFERROR(INDEX(DATA!$AM$133:$AM$368,MATCH(1,(DATA!$D$133:$D$368=B1460)*(DATA!$E$133:$E$368=D1460),0)),"n/a")</f>
        <v>-0.748</v>
      </c>
    </row>
    <row r="1461" spans="1:12" x14ac:dyDescent="0.2">
      <c r="A1461" s="75" t="s">
        <v>19</v>
      </c>
      <c r="B1461" s="66" t="s">
        <v>22</v>
      </c>
      <c r="C1461" s="66" t="s">
        <v>9</v>
      </c>
      <c r="D1461" s="66" t="s">
        <v>297</v>
      </c>
      <c r="E1461" s="86">
        <f t="array" ref="E1461">IFERROR(INDEX(DATA!$H$133:$H$368,MATCH(1,(DATA!$D$133:$D$368=B1461)*(DATA!$E$133:$E$368=D1461),0)),"n/a")</f>
        <v>6</v>
      </c>
      <c r="F1461" s="77">
        <f t="array" ref="F1461">IFERROR(INDEX(DATA!$I$133:$I$368,MATCH(1,(DATA!$D$133:$D$368=B1461)*(DATA!$E$133:$E$368=D1461),0)),"n/a")</f>
        <v>0.153</v>
      </c>
      <c r="G1461" s="86">
        <f t="array" ref="G1461">IFERROR(INDEX(DATA!$R$133:$R$368,MATCH(1,(DATA!$D$133:$D$368=B1461)*(DATA!$E$133:$E$368=D1461),0)),"n/a")</f>
        <v>14</v>
      </c>
      <c r="H1461" s="77">
        <f t="array" ref="H1461">IFERROR(INDEX(DATA!$S$133:$S$368,MATCH(1,(DATA!$D$133:$D$368=B1461)*(DATA!$E$133:$E$368=D1461),0)),"n/a")</f>
        <v>-0.39200000000000002</v>
      </c>
      <c r="I1461" s="86">
        <f t="array" ref="I1461">IFERROR(INDEX(DATA!$AB$133:$AB$368,MATCH(1,(DATA!$D$133:$D$368=B1461)*(DATA!$E$133:$E$368=D1461),0)),"n/a")</f>
        <v>26</v>
      </c>
      <c r="J1461" s="77">
        <f t="array" ref="J1461">IFERROR(INDEX(DATA!$AC$133:$AC$368,MATCH(1,(DATA!$D$133:$D$368=B1461)*(DATA!$E$133:$E$368=D1461),0)),"n/a")</f>
        <v>-0.28199999999999997</v>
      </c>
      <c r="K1461" s="86">
        <f t="array" ref="K1461">IFERROR(INDEX(DATA!$AL$133:$AL$368,MATCH(1,(DATA!$D$133:$D$368=B1461)*(DATA!$E$133:$E$368=D1461),0)),"n/a")</f>
        <v>38</v>
      </c>
      <c r="L1461" s="77">
        <f t="array" ref="L1461">IFERROR(INDEX(DATA!$AM$133:$AM$368,MATCH(1,(DATA!$D$133:$D$368=B1461)*(DATA!$E$133:$E$368=D1461),0)),"n/a")</f>
        <v>-0.40799999999999997</v>
      </c>
    </row>
    <row r="1462" spans="1:12" x14ac:dyDescent="0.2">
      <c r="A1462" s="75" t="s">
        <v>19</v>
      </c>
      <c r="B1462" s="66" t="s">
        <v>22</v>
      </c>
      <c r="C1462" s="66" t="s">
        <v>9</v>
      </c>
      <c r="D1462" s="66" t="s">
        <v>298</v>
      </c>
      <c r="E1462" s="86">
        <f t="array" ref="E1462">IFERROR(INDEX(DATA!$H$133:$H$368,MATCH(1,(DATA!$D$133:$D$368=B1462)*(DATA!$E$133:$E$368=D1462),0)),"n/a")</f>
        <v>1</v>
      </c>
      <c r="F1462" s="77">
        <f t="array" ref="F1462">IFERROR(INDEX(DATA!$I$133:$I$368,MATCH(1,(DATA!$D$133:$D$368=B1462)*(DATA!$E$133:$E$368=D1462),0)),"n/a")</f>
        <v>-0.35899999999999999</v>
      </c>
      <c r="G1462" s="86">
        <f t="array" ref="G1462">IFERROR(INDEX(DATA!$R$133:$R$368,MATCH(1,(DATA!$D$133:$D$368=B1462)*(DATA!$E$133:$E$368=D1462),0)),"n/a")</f>
        <v>1</v>
      </c>
      <c r="H1462" s="77">
        <f t="array" ref="H1462">IFERROR(INDEX(DATA!$S$133:$S$368,MATCH(1,(DATA!$D$133:$D$368=B1462)*(DATA!$E$133:$E$368=D1462),0)),"n/a")</f>
        <v>0.26100000000000001</v>
      </c>
      <c r="I1462" s="86">
        <f t="array" ref="I1462">IFERROR(INDEX(DATA!$AB$133:$AB$368,MATCH(1,(DATA!$D$133:$D$368=B1462)*(DATA!$E$133:$E$368=D1462),0)),"n/a")</f>
        <v>3</v>
      </c>
      <c r="J1462" s="77">
        <f t="array" ref="J1462">IFERROR(INDEX(DATA!$AC$133:$AC$368,MATCH(1,(DATA!$D$133:$D$368=B1462)*(DATA!$E$133:$E$368=D1462),0)),"n/a")</f>
        <v>1.7829999999999999</v>
      </c>
      <c r="K1462" s="86">
        <f t="array" ref="K1462">IFERROR(INDEX(DATA!$AL$133:$AL$368,MATCH(1,(DATA!$D$133:$D$368=B1462)*(DATA!$E$133:$E$368=D1462),0)),"n/a")</f>
        <v>5</v>
      </c>
      <c r="L1462" s="77">
        <f t="array" ref="L1462">IFERROR(INDEX(DATA!$AM$133:$AM$368,MATCH(1,(DATA!$D$133:$D$368=B1462)*(DATA!$E$133:$E$368=D1462),0)),"n/a")</f>
        <v>4.8479999999999999</v>
      </c>
    </row>
    <row r="1463" spans="1:12" x14ac:dyDescent="0.2">
      <c r="A1463" s="75" t="s">
        <v>19</v>
      </c>
      <c r="B1463" s="66" t="s">
        <v>22</v>
      </c>
      <c r="C1463" s="66" t="s">
        <v>9</v>
      </c>
      <c r="D1463" s="66" t="s">
        <v>299</v>
      </c>
      <c r="E1463" s="86">
        <f t="array" ref="E1463">IFERROR(INDEX(DATA!$H$133:$H$368,MATCH(1,(DATA!$D$133:$D$368=B1463)*(DATA!$E$133:$E$368=D1463),0)),"n/a")</f>
        <v>382</v>
      </c>
      <c r="F1463" s="77">
        <f t="array" ref="F1463">IFERROR(INDEX(DATA!$I$133:$I$368,MATCH(1,(DATA!$D$133:$D$368=B1463)*(DATA!$E$133:$E$368=D1463),0)),"n/a")</f>
        <v>0.17599999999999999</v>
      </c>
      <c r="G1463" s="86">
        <f t="array" ref="G1463">IFERROR(INDEX(DATA!$R$133:$R$368,MATCH(1,(DATA!$D$133:$D$368=B1463)*(DATA!$E$133:$E$368=D1463),0)),"n/a")</f>
        <v>1489</v>
      </c>
      <c r="H1463" s="77">
        <f t="array" ref="H1463">IFERROR(INDEX(DATA!$S$133:$S$368,MATCH(1,(DATA!$D$133:$D$368=B1463)*(DATA!$E$133:$E$368=D1463),0)),"n/a")</f>
        <v>0.55800000000000005</v>
      </c>
      <c r="I1463" s="86">
        <f t="array" ref="I1463">IFERROR(INDEX(DATA!$AB$133:$AB$368,MATCH(1,(DATA!$D$133:$D$368=B1463)*(DATA!$E$133:$E$368=D1463),0)),"n/a")</f>
        <v>3050</v>
      </c>
      <c r="J1463" s="77">
        <f t="array" ref="J1463">IFERROR(INDEX(DATA!$AC$133:$AC$368,MATCH(1,(DATA!$D$133:$D$368=B1463)*(DATA!$E$133:$E$368=D1463),0)),"n/a")</f>
        <v>0.25</v>
      </c>
      <c r="K1463" s="86">
        <f t="array" ref="K1463">IFERROR(INDEX(DATA!$AL$133:$AL$368,MATCH(1,(DATA!$D$133:$D$368=B1463)*(DATA!$E$133:$E$368=D1463),0)),"n/a")</f>
        <v>5814</v>
      </c>
      <c r="L1463" s="77">
        <f t="array" ref="L1463">IFERROR(INDEX(DATA!$AM$133:$AM$368,MATCH(1,(DATA!$D$133:$D$368=B1463)*(DATA!$E$133:$E$368=D1463),0)),"n/a")</f>
        <v>0.106</v>
      </c>
    </row>
    <row r="1464" spans="1:12" x14ac:dyDescent="0.2">
      <c r="A1464" s="75" t="s">
        <v>19</v>
      </c>
      <c r="B1464" s="66" t="s">
        <v>22</v>
      </c>
      <c r="C1464" s="66" t="s">
        <v>9</v>
      </c>
      <c r="D1464" s="66" t="s">
        <v>300</v>
      </c>
      <c r="E1464" s="86">
        <f t="array" ref="E1464">IFERROR(INDEX(DATA!$H$133:$H$368,MATCH(1,(DATA!$D$133:$D$368=B1464)*(DATA!$E$133:$E$368=D1464),0)),"n/a")</f>
        <v>30</v>
      </c>
      <c r="F1464" s="77">
        <f t="array" ref="F1464">IFERROR(INDEX(DATA!$I$133:$I$368,MATCH(1,(DATA!$D$133:$D$368=B1464)*(DATA!$E$133:$E$368=D1464),0)),"n/a")</f>
        <v>0</v>
      </c>
      <c r="G1464" s="86">
        <f t="array" ref="G1464">IFERROR(INDEX(DATA!$R$133:$R$368,MATCH(1,(DATA!$D$133:$D$368=B1464)*(DATA!$E$133:$E$368=D1464),0)),"n/a")</f>
        <v>88</v>
      </c>
      <c r="H1464" s="77">
        <f t="array" ref="H1464">IFERROR(INDEX(DATA!$S$133:$S$368,MATCH(1,(DATA!$D$133:$D$368=B1464)*(DATA!$E$133:$E$368=D1464),0)),"n/a")</f>
        <v>0</v>
      </c>
      <c r="I1464" s="86">
        <f t="array" ref="I1464">IFERROR(INDEX(DATA!$AB$133:$AB$368,MATCH(1,(DATA!$D$133:$D$368=B1464)*(DATA!$E$133:$E$368=D1464),0)),"n/a")</f>
        <v>109</v>
      </c>
      <c r="J1464" s="77">
        <f t="array" ref="J1464">IFERROR(INDEX(DATA!$AC$133:$AC$368,MATCH(1,(DATA!$D$133:$D$368=B1464)*(DATA!$E$133:$E$368=D1464),0)),"n/a")</f>
        <v>0</v>
      </c>
      <c r="K1464" s="86">
        <f t="array" ref="K1464">IFERROR(INDEX(DATA!$AL$133:$AL$368,MATCH(1,(DATA!$D$133:$D$368=B1464)*(DATA!$E$133:$E$368=D1464),0)),"n/a")</f>
        <v>109</v>
      </c>
      <c r="L1464" s="77">
        <f t="array" ref="L1464">IFERROR(INDEX(DATA!$AM$133:$AM$368,MATCH(1,(DATA!$D$133:$D$368=B1464)*(DATA!$E$133:$E$368=D1464),0)),"n/a")</f>
        <v>0</v>
      </c>
    </row>
    <row r="1465" spans="1:12" x14ac:dyDescent="0.2">
      <c r="A1465" s="75" t="s">
        <v>19</v>
      </c>
      <c r="B1465" s="66" t="s">
        <v>22</v>
      </c>
      <c r="C1465" s="66" t="s">
        <v>9</v>
      </c>
      <c r="D1465" s="66" t="s">
        <v>301</v>
      </c>
      <c r="E1465" s="86" t="str">
        <f t="array" ref="E1465">IFERROR(INDEX(DATA!$H$133:$H$368,MATCH(1,(DATA!$D$133:$D$368=B1465)*(DATA!$E$133:$E$368=D1465),0)),"n/a")</f>
        <v>n/a</v>
      </c>
      <c r="F1465" s="77" t="str">
        <f t="array" ref="F1465">IFERROR(INDEX(DATA!$I$133:$I$368,MATCH(1,(DATA!$D$133:$D$368=B1465)*(DATA!$E$133:$E$368=D1465),0)),"n/a")</f>
        <v>n/a</v>
      </c>
      <c r="G1465" s="86" t="str">
        <f t="array" ref="G1465">IFERROR(INDEX(DATA!$R$133:$R$368,MATCH(1,(DATA!$D$133:$D$368=B1465)*(DATA!$E$133:$E$368=D1465),0)),"n/a")</f>
        <v>n/a</v>
      </c>
      <c r="H1465" s="77" t="str">
        <f t="array" ref="H1465">IFERROR(INDEX(DATA!$S$133:$S$368,MATCH(1,(DATA!$D$133:$D$368=B1465)*(DATA!$E$133:$E$368=D1465),0)),"n/a")</f>
        <v>n/a</v>
      </c>
      <c r="I1465" s="86" t="str">
        <f t="array" ref="I1465">IFERROR(INDEX(DATA!$AB$133:$AB$368,MATCH(1,(DATA!$D$133:$D$368=B1465)*(DATA!$E$133:$E$368=D1465),0)),"n/a")</f>
        <v>n/a</v>
      </c>
      <c r="J1465" s="77" t="str">
        <f t="array" ref="J1465">IFERROR(INDEX(DATA!$AC$133:$AC$368,MATCH(1,(DATA!$D$133:$D$368=B1465)*(DATA!$E$133:$E$368=D1465),0)),"n/a")</f>
        <v>n/a</v>
      </c>
      <c r="K1465" s="86" t="str">
        <f t="array" ref="K1465">IFERROR(INDEX(DATA!$AL$133:$AL$368,MATCH(1,(DATA!$D$133:$D$368=B1465)*(DATA!$E$133:$E$368=D1465),0)),"n/a")</f>
        <v>n/a</v>
      </c>
      <c r="L1465" s="77" t="str">
        <f t="array" ref="L1465">IFERROR(INDEX(DATA!$AM$133:$AM$368,MATCH(1,(DATA!$D$133:$D$368=B1465)*(DATA!$E$133:$E$368=D1465),0)),"n/a")</f>
        <v>n/a</v>
      </c>
    </row>
    <row r="1466" spans="1:12" x14ac:dyDescent="0.2">
      <c r="A1466" s="75" t="s">
        <v>19</v>
      </c>
      <c r="B1466" s="66" t="s">
        <v>22</v>
      </c>
      <c r="C1466" s="66" t="s">
        <v>9</v>
      </c>
      <c r="D1466" s="66" t="s">
        <v>302</v>
      </c>
      <c r="E1466" s="86">
        <f t="array" ref="E1466">IFERROR(INDEX(DATA!$H$133:$H$368,MATCH(1,(DATA!$D$133:$D$368=B1466)*(DATA!$E$133:$E$368=D1466),0)),"n/a")</f>
        <v>0</v>
      </c>
      <c r="F1466" s="77">
        <f t="array" ref="F1466">IFERROR(INDEX(DATA!$I$133:$I$368,MATCH(1,(DATA!$D$133:$D$368=B1466)*(DATA!$E$133:$E$368=D1466),0)),"n/a")</f>
        <v>-1</v>
      </c>
      <c r="G1466" s="86">
        <f t="array" ref="G1466">IFERROR(INDEX(DATA!$R$133:$R$368,MATCH(1,(DATA!$D$133:$D$368=B1466)*(DATA!$E$133:$E$368=D1466),0)),"n/a")</f>
        <v>1</v>
      </c>
      <c r="H1466" s="77">
        <f t="array" ref="H1466">IFERROR(INDEX(DATA!$S$133:$S$368,MATCH(1,(DATA!$D$133:$D$368=B1466)*(DATA!$E$133:$E$368=D1466),0)),"n/a")</f>
        <v>1.776</v>
      </c>
      <c r="I1466" s="86">
        <f t="array" ref="I1466">IFERROR(INDEX(DATA!$AB$133:$AB$368,MATCH(1,(DATA!$D$133:$D$368=B1466)*(DATA!$E$133:$E$368=D1466),0)),"n/a")</f>
        <v>3</v>
      </c>
      <c r="J1466" s="77">
        <f t="array" ref="J1466">IFERROR(INDEX(DATA!$AC$133:$AC$368,MATCH(1,(DATA!$D$133:$D$368=B1466)*(DATA!$E$133:$E$368=D1466),0)),"n/a")</f>
        <v>4.5919999999999996</v>
      </c>
      <c r="K1466" s="86">
        <f t="array" ref="K1466">IFERROR(INDEX(DATA!$AL$133:$AL$368,MATCH(1,(DATA!$D$133:$D$368=B1466)*(DATA!$E$133:$E$368=D1466),0)),"n/a")</f>
        <v>3</v>
      </c>
      <c r="L1466" s="77">
        <f t="array" ref="L1466">IFERROR(INDEX(DATA!$AM$133:$AM$368,MATCH(1,(DATA!$D$133:$D$368=B1466)*(DATA!$E$133:$E$368=D1466),0)),"n/a")</f>
        <v>5.1630000000000003</v>
      </c>
    </row>
    <row r="1467" spans="1:12" x14ac:dyDescent="0.2">
      <c r="A1467" s="75" t="s">
        <v>19</v>
      </c>
      <c r="B1467" s="66" t="s">
        <v>22</v>
      </c>
      <c r="C1467" s="66" t="s">
        <v>9</v>
      </c>
      <c r="D1467" s="66" t="s">
        <v>303</v>
      </c>
      <c r="E1467" s="86">
        <f t="array" ref="E1467">IFERROR(INDEX(DATA!$H$133:$H$368,MATCH(1,(DATA!$D$133:$D$368=B1467)*(DATA!$E$133:$E$368=D1467),0)),"n/a")</f>
        <v>6</v>
      </c>
      <c r="F1467" s="77">
        <f t="array" ref="F1467">IFERROR(INDEX(DATA!$I$133:$I$368,MATCH(1,(DATA!$D$133:$D$368=B1467)*(DATA!$E$133:$E$368=D1467),0)),"n/a")</f>
        <v>3.3479999999999999</v>
      </c>
      <c r="G1467" s="86">
        <f t="array" ref="G1467">IFERROR(INDEX(DATA!$R$133:$R$368,MATCH(1,(DATA!$D$133:$D$368=B1467)*(DATA!$E$133:$E$368=D1467),0)),"n/a")</f>
        <v>25</v>
      </c>
      <c r="H1467" s="77">
        <f t="array" ref="H1467">IFERROR(INDEX(DATA!$S$133:$S$368,MATCH(1,(DATA!$D$133:$D$368=B1467)*(DATA!$E$133:$E$368=D1467),0)),"n/a")</f>
        <v>17.600000000000001</v>
      </c>
      <c r="I1467" s="86">
        <f t="array" ref="I1467">IFERROR(INDEX(DATA!$AB$133:$AB$368,MATCH(1,(DATA!$D$133:$D$368=B1467)*(DATA!$E$133:$E$368=D1467),0)),"n/a")</f>
        <v>70</v>
      </c>
      <c r="J1467" s="77">
        <f t="array" ref="J1467">IFERROR(INDEX(DATA!$AC$133:$AC$368,MATCH(1,(DATA!$D$133:$D$368=B1467)*(DATA!$E$133:$E$368=D1467),0)),"n/a")</f>
        <v>27.893000000000001</v>
      </c>
      <c r="K1467" s="86">
        <f t="array" ref="K1467">IFERROR(INDEX(DATA!$AL$133:$AL$368,MATCH(1,(DATA!$D$133:$D$368=B1467)*(DATA!$E$133:$E$368=D1467),0)),"n/a")</f>
        <v>80</v>
      </c>
      <c r="L1467" s="77">
        <f t="array" ref="L1467">IFERROR(INDEX(DATA!$AM$133:$AM$368,MATCH(1,(DATA!$D$133:$D$368=B1467)*(DATA!$E$133:$E$368=D1467),0)),"n/a")</f>
        <v>15.645</v>
      </c>
    </row>
    <row r="1468" spans="1:12" x14ac:dyDescent="0.2">
      <c r="A1468" s="75" t="s">
        <v>19</v>
      </c>
      <c r="B1468" s="66" t="s">
        <v>22</v>
      </c>
      <c r="C1468" s="66" t="s">
        <v>9</v>
      </c>
      <c r="D1468" s="66" t="s">
        <v>304</v>
      </c>
      <c r="E1468" s="86">
        <f t="array" ref="E1468">IFERROR(INDEX(DATA!$H$133:$H$368,MATCH(1,(DATA!$D$133:$D$368=B1468)*(DATA!$E$133:$E$368=D1468),0)),"n/a")</f>
        <v>219</v>
      </c>
      <c r="F1468" s="77">
        <f t="array" ref="F1468">IFERROR(INDEX(DATA!$I$133:$I$368,MATCH(1,(DATA!$D$133:$D$368=B1468)*(DATA!$E$133:$E$368=D1468),0)),"n/a")</f>
        <v>17.526</v>
      </c>
      <c r="G1468" s="86">
        <f t="array" ref="G1468">IFERROR(INDEX(DATA!$R$133:$R$368,MATCH(1,(DATA!$D$133:$D$368=B1468)*(DATA!$E$133:$E$368=D1468),0)),"n/a")</f>
        <v>685</v>
      </c>
      <c r="H1468" s="77">
        <f t="array" ref="H1468">IFERROR(INDEX(DATA!$S$133:$S$368,MATCH(1,(DATA!$D$133:$D$368=B1468)*(DATA!$E$133:$E$368=D1468),0)),"n/a")</f>
        <v>3.806</v>
      </c>
      <c r="I1468" s="86">
        <f t="array" ref="I1468">IFERROR(INDEX(DATA!$AB$133:$AB$368,MATCH(1,(DATA!$D$133:$D$368=B1468)*(DATA!$E$133:$E$368=D1468),0)),"n/a")</f>
        <v>1343</v>
      </c>
      <c r="J1468" s="77">
        <f t="array" ref="J1468">IFERROR(INDEX(DATA!$AC$133:$AC$368,MATCH(1,(DATA!$D$133:$D$368=B1468)*(DATA!$E$133:$E$368=D1468),0)),"n/a")</f>
        <v>0.34499999999999997</v>
      </c>
      <c r="K1468" s="86">
        <f t="array" ref="K1468">IFERROR(INDEX(DATA!$AL$133:$AL$368,MATCH(1,(DATA!$D$133:$D$368=B1468)*(DATA!$E$133:$E$368=D1468),0)),"n/a")</f>
        <v>2762</v>
      </c>
      <c r="L1468" s="77">
        <f t="array" ref="L1468">IFERROR(INDEX(DATA!$AM$133:$AM$368,MATCH(1,(DATA!$D$133:$D$368=B1468)*(DATA!$E$133:$E$368=D1468),0)),"n/a")</f>
        <v>-0.24299999999999999</v>
      </c>
    </row>
    <row r="1469" spans="1:12" x14ac:dyDescent="0.2">
      <c r="A1469" s="75" t="s">
        <v>19</v>
      </c>
      <c r="B1469" s="66" t="s">
        <v>22</v>
      </c>
      <c r="C1469" s="66" t="s">
        <v>9</v>
      </c>
      <c r="D1469" s="66" t="s">
        <v>305</v>
      </c>
      <c r="E1469" s="86">
        <f t="array" ref="E1469">IFERROR(INDEX(DATA!$H$133:$H$368,MATCH(1,(DATA!$D$133:$D$368=B1469)*(DATA!$E$133:$E$368=D1469),0)),"n/a")</f>
        <v>0</v>
      </c>
      <c r="F1469" s="77">
        <f t="array" ref="F1469">IFERROR(INDEX(DATA!$I$133:$I$368,MATCH(1,(DATA!$D$133:$D$368=B1469)*(DATA!$E$133:$E$368=D1469),0)),"n/a")</f>
        <v>0</v>
      </c>
      <c r="G1469" s="86">
        <f t="array" ref="G1469">IFERROR(INDEX(DATA!$R$133:$R$368,MATCH(1,(DATA!$D$133:$D$368=B1469)*(DATA!$E$133:$E$368=D1469),0)),"n/a")</f>
        <v>6</v>
      </c>
      <c r="H1469" s="77">
        <f t="array" ref="H1469">IFERROR(INDEX(DATA!$S$133:$S$368,MATCH(1,(DATA!$D$133:$D$368=B1469)*(DATA!$E$133:$E$368=D1469),0)),"n/a")</f>
        <v>0.33700000000000002</v>
      </c>
      <c r="I1469" s="86">
        <f t="array" ref="I1469">IFERROR(INDEX(DATA!$AB$133:$AB$368,MATCH(1,(DATA!$D$133:$D$368=B1469)*(DATA!$E$133:$E$368=D1469),0)),"n/a")</f>
        <v>10</v>
      </c>
      <c r="J1469" s="77">
        <f t="array" ref="J1469">IFERROR(INDEX(DATA!$AC$133:$AC$368,MATCH(1,(DATA!$D$133:$D$368=B1469)*(DATA!$E$133:$E$368=D1469),0)),"n/a")</f>
        <v>-0.14199999999999999</v>
      </c>
      <c r="K1469" s="86">
        <f t="array" ref="K1469">IFERROR(INDEX(DATA!$AL$133:$AL$368,MATCH(1,(DATA!$D$133:$D$368=B1469)*(DATA!$E$133:$E$368=D1469),0)),"n/a")</f>
        <v>19</v>
      </c>
      <c r="L1469" s="77">
        <f t="array" ref="L1469">IFERROR(INDEX(DATA!$AM$133:$AM$368,MATCH(1,(DATA!$D$133:$D$368=B1469)*(DATA!$E$133:$E$368=D1469),0)),"n/a")</f>
        <v>-9.2999999999999999E-2</v>
      </c>
    </row>
    <row r="1470" spans="1:12" x14ac:dyDescent="0.2">
      <c r="A1470" s="75" t="s">
        <v>19</v>
      </c>
      <c r="B1470" s="66" t="s">
        <v>22</v>
      </c>
      <c r="C1470" s="66" t="s">
        <v>9</v>
      </c>
      <c r="D1470" s="66" t="s">
        <v>306</v>
      </c>
      <c r="E1470" s="86">
        <f t="array" ref="E1470">IFERROR(INDEX(DATA!$H$133:$H$368,MATCH(1,(DATA!$D$133:$D$368=B1470)*(DATA!$E$133:$E$368=D1470),0)),"n/a")</f>
        <v>111</v>
      </c>
      <c r="F1470" s="77">
        <f t="array" ref="F1470">IFERROR(INDEX(DATA!$I$133:$I$368,MATCH(1,(DATA!$D$133:$D$368=B1470)*(DATA!$E$133:$E$368=D1470),0)),"n/a")</f>
        <v>0.624</v>
      </c>
      <c r="G1470" s="86">
        <f t="array" ref="G1470">IFERROR(INDEX(DATA!$R$133:$R$368,MATCH(1,(DATA!$D$133:$D$368=B1470)*(DATA!$E$133:$E$368=D1470),0)),"n/a")</f>
        <v>421</v>
      </c>
      <c r="H1470" s="77">
        <f t="array" ref="H1470">IFERROR(INDEX(DATA!$S$133:$S$368,MATCH(1,(DATA!$D$133:$D$368=B1470)*(DATA!$E$133:$E$368=D1470),0)),"n/a")</f>
        <v>0.34300000000000003</v>
      </c>
      <c r="I1470" s="86">
        <f t="array" ref="I1470">IFERROR(INDEX(DATA!$AB$133:$AB$368,MATCH(1,(DATA!$D$133:$D$368=B1470)*(DATA!$E$133:$E$368=D1470),0)),"n/a")</f>
        <v>611</v>
      </c>
      <c r="J1470" s="77">
        <f t="array" ref="J1470">IFERROR(INDEX(DATA!$AC$133:$AC$368,MATCH(1,(DATA!$D$133:$D$368=B1470)*(DATA!$E$133:$E$368=D1470),0)),"n/a")</f>
        <v>0.30199999999999999</v>
      </c>
      <c r="K1470" s="86">
        <f t="array" ref="K1470">IFERROR(INDEX(DATA!$AL$133:$AL$368,MATCH(1,(DATA!$D$133:$D$368=B1470)*(DATA!$E$133:$E$368=D1470),0)),"n/a")</f>
        <v>910</v>
      </c>
      <c r="L1470" s="77">
        <f t="array" ref="L1470">IFERROR(INDEX(DATA!$AM$133:$AM$368,MATCH(1,(DATA!$D$133:$D$368=B1470)*(DATA!$E$133:$E$368=D1470),0)),"n/a")</f>
        <v>0.16800000000000001</v>
      </c>
    </row>
    <row r="1471" spans="1:12" x14ac:dyDescent="0.2">
      <c r="A1471" s="75" t="s">
        <v>19</v>
      </c>
      <c r="B1471" s="66" t="s">
        <v>22</v>
      </c>
      <c r="C1471" s="66" t="s">
        <v>9</v>
      </c>
      <c r="D1471" s="66" t="s">
        <v>307</v>
      </c>
      <c r="E1471" s="86">
        <f t="array" ref="E1471">IFERROR(INDEX(DATA!$H$133:$H$368,MATCH(1,(DATA!$D$133:$D$368=B1471)*(DATA!$E$133:$E$368=D1471),0)),"n/a")</f>
        <v>39</v>
      </c>
      <c r="F1471" s="77">
        <f t="array" ref="F1471">IFERROR(INDEX(DATA!$I$133:$I$368,MATCH(1,(DATA!$D$133:$D$368=B1471)*(DATA!$E$133:$E$368=D1471),0)),"n/a")</f>
        <v>0.36899999999999999</v>
      </c>
      <c r="G1471" s="86">
        <f t="array" ref="G1471">IFERROR(INDEX(DATA!$R$133:$R$368,MATCH(1,(DATA!$D$133:$D$368=B1471)*(DATA!$E$133:$E$368=D1471),0)),"n/a")</f>
        <v>125</v>
      </c>
      <c r="H1471" s="77">
        <f t="array" ref="H1471">IFERROR(INDEX(DATA!$S$133:$S$368,MATCH(1,(DATA!$D$133:$D$368=B1471)*(DATA!$E$133:$E$368=D1471),0)),"n/a")</f>
        <v>0.33</v>
      </c>
      <c r="I1471" s="86">
        <f t="array" ref="I1471">IFERROR(INDEX(DATA!$AB$133:$AB$368,MATCH(1,(DATA!$D$133:$D$368=B1471)*(DATA!$E$133:$E$368=D1471),0)),"n/a")</f>
        <v>282</v>
      </c>
      <c r="J1471" s="77">
        <f t="array" ref="J1471">IFERROR(INDEX(DATA!$AC$133:$AC$368,MATCH(1,(DATA!$D$133:$D$368=B1471)*(DATA!$E$133:$E$368=D1471),0)),"n/a")</f>
        <v>1.038</v>
      </c>
      <c r="K1471" s="86">
        <f t="array" ref="K1471">IFERROR(INDEX(DATA!$AL$133:$AL$368,MATCH(1,(DATA!$D$133:$D$368=B1471)*(DATA!$E$133:$E$368=D1471),0)),"n/a")</f>
        <v>467</v>
      </c>
      <c r="L1471" s="77">
        <f t="array" ref="L1471">IFERROR(INDEX(DATA!$AM$133:$AM$368,MATCH(1,(DATA!$D$133:$D$368=B1471)*(DATA!$E$133:$E$368=D1471),0)),"n/a")</f>
        <v>-0.36299999999999999</v>
      </c>
    </row>
    <row r="1472" spans="1:12" x14ac:dyDescent="0.2">
      <c r="A1472" s="75" t="s">
        <v>19</v>
      </c>
      <c r="B1472" s="66" t="s">
        <v>22</v>
      </c>
      <c r="C1472" s="66" t="s">
        <v>9</v>
      </c>
      <c r="D1472" s="66" t="s">
        <v>308</v>
      </c>
      <c r="E1472" s="86">
        <f t="array" ref="E1472">IFERROR(INDEX(DATA!$H$133:$H$368,MATCH(1,(DATA!$D$133:$D$368=B1472)*(DATA!$E$133:$E$368=D1472),0)),"n/a")</f>
        <v>0</v>
      </c>
      <c r="F1472" s="77">
        <f t="array" ref="F1472">IFERROR(INDEX(DATA!$I$133:$I$368,MATCH(1,(DATA!$D$133:$D$368=B1472)*(DATA!$E$133:$E$368=D1472),0)),"n/a")</f>
        <v>0</v>
      </c>
      <c r="G1472" s="86">
        <f t="array" ref="G1472">IFERROR(INDEX(DATA!$R$133:$R$368,MATCH(1,(DATA!$D$133:$D$368=B1472)*(DATA!$E$133:$E$368=D1472),0)),"n/a")</f>
        <v>0</v>
      </c>
      <c r="H1472" s="77">
        <f t="array" ref="H1472">IFERROR(INDEX(DATA!$S$133:$S$368,MATCH(1,(DATA!$D$133:$D$368=B1472)*(DATA!$E$133:$E$368=D1472),0)),"n/a")</f>
        <v>0</v>
      </c>
      <c r="I1472" s="86">
        <f t="array" ref="I1472">IFERROR(INDEX(DATA!$AB$133:$AB$368,MATCH(1,(DATA!$D$133:$D$368=B1472)*(DATA!$E$133:$E$368=D1472),0)),"n/a")</f>
        <v>0</v>
      </c>
      <c r="J1472" s="77">
        <f t="array" ref="J1472">IFERROR(INDEX(DATA!$AC$133:$AC$368,MATCH(1,(DATA!$D$133:$D$368=B1472)*(DATA!$E$133:$E$368=D1472),0)),"n/a")</f>
        <v>0</v>
      </c>
      <c r="K1472" s="86">
        <f t="array" ref="K1472">IFERROR(INDEX(DATA!$AL$133:$AL$368,MATCH(1,(DATA!$D$133:$D$368=B1472)*(DATA!$E$133:$E$368=D1472),0)),"n/a")</f>
        <v>1</v>
      </c>
      <c r="L1472" s="77">
        <f t="array" ref="L1472">IFERROR(INDEX(DATA!$AM$133:$AM$368,MATCH(1,(DATA!$D$133:$D$368=B1472)*(DATA!$E$133:$E$368=D1472),0)),"n/a")</f>
        <v>6.5000000000000002E-2</v>
      </c>
    </row>
    <row r="1473" spans="1:12" x14ac:dyDescent="0.2">
      <c r="A1473" s="75" t="s">
        <v>19</v>
      </c>
      <c r="B1473" s="66" t="s">
        <v>22</v>
      </c>
      <c r="C1473" s="66" t="s">
        <v>9</v>
      </c>
      <c r="D1473" s="66" t="s">
        <v>309</v>
      </c>
      <c r="E1473" s="86">
        <f t="array" ref="E1473">IFERROR(INDEX(DATA!$H$133:$H$368,MATCH(1,(DATA!$D$133:$D$368=B1473)*(DATA!$E$133:$E$368=D1473),0)),"n/a")</f>
        <v>0</v>
      </c>
      <c r="F1473" s="77">
        <f t="array" ref="F1473">IFERROR(INDEX(DATA!$I$133:$I$368,MATCH(1,(DATA!$D$133:$D$368=B1473)*(DATA!$E$133:$E$368=D1473),0)),"n/a")</f>
        <v>0</v>
      </c>
      <c r="G1473" s="86">
        <f t="array" ref="G1473">IFERROR(INDEX(DATA!$R$133:$R$368,MATCH(1,(DATA!$D$133:$D$368=B1473)*(DATA!$E$133:$E$368=D1473),0)),"n/a")</f>
        <v>0</v>
      </c>
      <c r="H1473" s="77">
        <f t="array" ref="H1473">IFERROR(INDEX(DATA!$S$133:$S$368,MATCH(1,(DATA!$D$133:$D$368=B1473)*(DATA!$E$133:$E$368=D1473),0)),"n/a")</f>
        <v>0</v>
      </c>
      <c r="I1473" s="86">
        <f t="array" ref="I1473">IFERROR(INDEX(DATA!$AB$133:$AB$368,MATCH(1,(DATA!$D$133:$D$368=B1473)*(DATA!$E$133:$E$368=D1473),0)),"n/a")</f>
        <v>0</v>
      </c>
      <c r="J1473" s="77">
        <f t="array" ref="J1473">IFERROR(INDEX(DATA!$AC$133:$AC$368,MATCH(1,(DATA!$D$133:$D$368=B1473)*(DATA!$E$133:$E$368=D1473),0)),"n/a")</f>
        <v>0</v>
      </c>
      <c r="K1473" s="86">
        <f t="array" ref="K1473">IFERROR(INDEX(DATA!$AL$133:$AL$368,MATCH(1,(DATA!$D$133:$D$368=B1473)*(DATA!$E$133:$E$368=D1473),0)),"n/a")</f>
        <v>0</v>
      </c>
      <c r="L1473" s="77">
        <f t="array" ref="L1473">IFERROR(INDEX(DATA!$AM$133:$AM$368,MATCH(1,(DATA!$D$133:$D$368=B1473)*(DATA!$E$133:$E$368=D1473),0)),"n/a")</f>
        <v>-0.80500000000000005</v>
      </c>
    </row>
    <row r="1474" spans="1:12" x14ac:dyDescent="0.2">
      <c r="A1474" s="75" t="s">
        <v>19</v>
      </c>
      <c r="B1474" s="66" t="s">
        <v>22</v>
      </c>
      <c r="C1474" s="66" t="s">
        <v>9</v>
      </c>
      <c r="D1474" s="66" t="s">
        <v>310</v>
      </c>
      <c r="E1474" s="86" t="str">
        <f t="array" ref="E1474">IFERROR(INDEX(DATA!$H$133:$H$368,MATCH(1,(DATA!$D$133:$D$368=B1474)*(DATA!$E$133:$E$368=D1474),0)),"n/a")</f>
        <v>n/a</v>
      </c>
      <c r="F1474" s="77" t="str">
        <f t="array" ref="F1474">IFERROR(INDEX(DATA!$I$133:$I$368,MATCH(1,(DATA!$D$133:$D$368=B1474)*(DATA!$E$133:$E$368=D1474),0)),"n/a")</f>
        <v>n/a</v>
      </c>
      <c r="G1474" s="86" t="str">
        <f t="array" ref="G1474">IFERROR(INDEX(DATA!$R$133:$R$368,MATCH(1,(DATA!$D$133:$D$368=B1474)*(DATA!$E$133:$E$368=D1474),0)),"n/a")</f>
        <v>n/a</v>
      </c>
      <c r="H1474" s="77" t="str">
        <f t="array" ref="H1474">IFERROR(INDEX(DATA!$S$133:$S$368,MATCH(1,(DATA!$D$133:$D$368=B1474)*(DATA!$E$133:$E$368=D1474),0)),"n/a")</f>
        <v>n/a</v>
      </c>
      <c r="I1474" s="86" t="str">
        <f t="array" ref="I1474">IFERROR(INDEX(DATA!$AB$133:$AB$368,MATCH(1,(DATA!$D$133:$D$368=B1474)*(DATA!$E$133:$E$368=D1474),0)),"n/a")</f>
        <v>n/a</v>
      </c>
      <c r="J1474" s="77" t="str">
        <f t="array" ref="J1474">IFERROR(INDEX(DATA!$AC$133:$AC$368,MATCH(1,(DATA!$D$133:$D$368=B1474)*(DATA!$E$133:$E$368=D1474),0)),"n/a")</f>
        <v>n/a</v>
      </c>
      <c r="K1474" s="86" t="str">
        <f t="array" ref="K1474">IFERROR(INDEX(DATA!$AL$133:$AL$368,MATCH(1,(DATA!$D$133:$D$368=B1474)*(DATA!$E$133:$E$368=D1474),0)),"n/a")</f>
        <v>n/a</v>
      </c>
      <c r="L1474" s="77" t="str">
        <f t="array" ref="L1474">IFERROR(INDEX(DATA!$AM$133:$AM$368,MATCH(1,(DATA!$D$133:$D$368=B1474)*(DATA!$E$133:$E$368=D1474),0)),"n/a")</f>
        <v>n/a</v>
      </c>
    </row>
    <row r="1475" spans="1:12" x14ac:dyDescent="0.2">
      <c r="A1475" s="75" t="s">
        <v>19</v>
      </c>
      <c r="B1475" s="66" t="s">
        <v>22</v>
      </c>
      <c r="C1475" s="66" t="s">
        <v>9</v>
      </c>
      <c r="D1475" s="66" t="s">
        <v>311</v>
      </c>
      <c r="E1475" s="86">
        <f t="array" ref="E1475">IFERROR(INDEX(DATA!$H$133:$H$368,MATCH(1,(DATA!$D$133:$D$368=B1475)*(DATA!$E$133:$E$368=D1475),0)),"n/a")</f>
        <v>1</v>
      </c>
      <c r="F1475" s="77">
        <f t="array" ref="F1475">IFERROR(INDEX(DATA!$I$133:$I$368,MATCH(1,(DATA!$D$133:$D$368=B1475)*(DATA!$E$133:$E$368=D1475),0)),"n/a")</f>
        <v>3.24</v>
      </c>
      <c r="G1475" s="86">
        <f t="array" ref="G1475">IFERROR(INDEX(DATA!$R$133:$R$368,MATCH(1,(DATA!$D$133:$D$368=B1475)*(DATA!$E$133:$E$368=D1475),0)),"n/a")</f>
        <v>3</v>
      </c>
      <c r="H1475" s="77">
        <f t="array" ref="H1475">IFERROR(INDEX(DATA!$S$133:$S$368,MATCH(1,(DATA!$D$133:$D$368=B1475)*(DATA!$E$133:$E$368=D1475),0)),"n/a")</f>
        <v>9.2579999999999991</v>
      </c>
      <c r="I1475" s="86">
        <f t="array" ref="I1475">IFERROR(INDEX(DATA!$AB$133:$AB$368,MATCH(1,(DATA!$D$133:$D$368=B1475)*(DATA!$E$133:$E$368=D1475),0)),"n/a")</f>
        <v>9</v>
      </c>
      <c r="J1475" s="77">
        <f t="array" ref="J1475">IFERROR(INDEX(DATA!$AC$133:$AC$368,MATCH(1,(DATA!$D$133:$D$368=B1475)*(DATA!$E$133:$E$368=D1475),0)),"n/a")</f>
        <v>9.7970000000000006</v>
      </c>
      <c r="K1475" s="86">
        <f t="array" ref="K1475">IFERROR(INDEX(DATA!$AL$133:$AL$368,MATCH(1,(DATA!$D$133:$D$368=B1475)*(DATA!$E$133:$E$368=D1475),0)),"n/a")</f>
        <v>11</v>
      </c>
      <c r="L1475" s="77">
        <f t="array" ref="L1475">IFERROR(INDEX(DATA!$AM$133:$AM$368,MATCH(1,(DATA!$D$133:$D$368=B1475)*(DATA!$E$133:$E$368=D1475),0)),"n/a")</f>
        <v>5.2370000000000001</v>
      </c>
    </row>
    <row r="1476" spans="1:12" x14ac:dyDescent="0.2">
      <c r="A1476" s="75" t="s">
        <v>19</v>
      </c>
      <c r="B1476" s="66" t="s">
        <v>22</v>
      </c>
      <c r="C1476" s="66" t="s">
        <v>9</v>
      </c>
      <c r="D1476" s="66" t="s">
        <v>312</v>
      </c>
      <c r="E1476" s="86">
        <f t="array" ref="E1476">IFERROR(INDEX(DATA!$H$133:$H$368,MATCH(1,(DATA!$D$133:$D$368=B1476)*(DATA!$E$133:$E$368=D1476),0)),"n/a")</f>
        <v>0</v>
      </c>
      <c r="F1476" s="77">
        <f t="array" ref="F1476">IFERROR(INDEX(DATA!$I$133:$I$368,MATCH(1,(DATA!$D$133:$D$368=B1476)*(DATA!$E$133:$E$368=D1476),0)),"n/a")</f>
        <v>0.33300000000000002</v>
      </c>
      <c r="G1476" s="86">
        <f t="array" ref="G1476">IFERROR(INDEX(DATA!$R$133:$R$368,MATCH(1,(DATA!$D$133:$D$368=B1476)*(DATA!$E$133:$E$368=D1476),0)),"n/a")</f>
        <v>1</v>
      </c>
      <c r="H1476" s="77">
        <f t="array" ref="H1476">IFERROR(INDEX(DATA!$S$133:$S$368,MATCH(1,(DATA!$D$133:$D$368=B1476)*(DATA!$E$133:$E$368=D1476),0)),"n/a")</f>
        <v>0.54400000000000004</v>
      </c>
      <c r="I1476" s="86">
        <f t="array" ref="I1476">IFERROR(INDEX(DATA!$AB$133:$AB$368,MATCH(1,(DATA!$D$133:$D$368=B1476)*(DATA!$E$133:$E$368=D1476),0)),"n/a")</f>
        <v>2</v>
      </c>
      <c r="J1476" s="77">
        <f t="array" ref="J1476">IFERROR(INDEX(DATA!$AC$133:$AC$368,MATCH(1,(DATA!$D$133:$D$368=B1476)*(DATA!$E$133:$E$368=D1476),0)),"n/a")</f>
        <v>0.48699999999999999</v>
      </c>
      <c r="K1476" s="86">
        <f t="array" ref="K1476">IFERROR(INDEX(DATA!$AL$133:$AL$368,MATCH(1,(DATA!$D$133:$D$368=B1476)*(DATA!$E$133:$E$368=D1476),0)),"n/a")</f>
        <v>3</v>
      </c>
      <c r="L1476" s="77">
        <f t="array" ref="L1476">IFERROR(INDEX(DATA!$AM$133:$AM$368,MATCH(1,(DATA!$D$133:$D$368=B1476)*(DATA!$E$133:$E$368=D1476),0)),"n/a")</f>
        <v>-2.5000000000000001E-2</v>
      </c>
    </row>
    <row r="1477" spans="1:12" x14ac:dyDescent="0.2">
      <c r="A1477" s="75" t="s">
        <v>19</v>
      </c>
      <c r="B1477" s="66" t="s">
        <v>22</v>
      </c>
      <c r="C1477" s="66" t="s">
        <v>9</v>
      </c>
      <c r="D1477" s="66" t="s">
        <v>313</v>
      </c>
      <c r="E1477" s="86">
        <f t="array" ref="E1477">IFERROR(INDEX(DATA!$H$133:$H$368,MATCH(1,(DATA!$D$133:$D$368=B1477)*(DATA!$E$133:$E$368=D1477),0)),"n/a")</f>
        <v>11</v>
      </c>
      <c r="F1477" s="77">
        <f t="array" ref="F1477">IFERROR(INDEX(DATA!$I$133:$I$368,MATCH(1,(DATA!$D$133:$D$368=B1477)*(DATA!$E$133:$E$368=D1477),0)),"n/a")</f>
        <v>9.093</v>
      </c>
      <c r="G1477" s="86">
        <f t="array" ref="G1477">IFERROR(INDEX(DATA!$R$133:$R$368,MATCH(1,(DATA!$D$133:$D$368=B1477)*(DATA!$E$133:$E$368=D1477),0)),"n/a")</f>
        <v>18</v>
      </c>
      <c r="H1477" s="77">
        <f t="array" ref="H1477">IFERROR(INDEX(DATA!$S$133:$S$368,MATCH(1,(DATA!$D$133:$D$368=B1477)*(DATA!$E$133:$E$368=D1477),0)),"n/a")</f>
        <v>1.534</v>
      </c>
      <c r="I1477" s="86">
        <f t="array" ref="I1477">IFERROR(INDEX(DATA!$AB$133:$AB$368,MATCH(1,(DATA!$D$133:$D$368=B1477)*(DATA!$E$133:$E$368=D1477),0)),"n/a")</f>
        <v>25</v>
      </c>
      <c r="J1477" s="77">
        <f t="array" ref="J1477">IFERROR(INDEX(DATA!$AC$133:$AC$368,MATCH(1,(DATA!$D$133:$D$368=B1477)*(DATA!$E$133:$E$368=D1477),0)),"n/a")</f>
        <v>1.0109999999999999</v>
      </c>
      <c r="K1477" s="86">
        <f t="array" ref="K1477">IFERROR(INDEX(DATA!$AL$133:$AL$368,MATCH(1,(DATA!$D$133:$D$368=B1477)*(DATA!$E$133:$E$368=D1477),0)),"n/a")</f>
        <v>36</v>
      </c>
      <c r="L1477" s="77">
        <f t="array" ref="L1477">IFERROR(INDEX(DATA!$AM$133:$AM$368,MATCH(1,(DATA!$D$133:$D$368=B1477)*(DATA!$E$133:$E$368=D1477),0)),"n/a")</f>
        <v>0.59299999999999997</v>
      </c>
    </row>
    <row r="1478" spans="1:12" x14ac:dyDescent="0.2">
      <c r="A1478" s="75" t="s">
        <v>19</v>
      </c>
      <c r="B1478" s="66" t="s">
        <v>22</v>
      </c>
      <c r="C1478" s="66" t="s">
        <v>9</v>
      </c>
      <c r="D1478" s="66" t="s">
        <v>314</v>
      </c>
      <c r="E1478" s="86">
        <f t="array" ref="E1478">IFERROR(INDEX(DATA!$H$133:$H$368,MATCH(1,(DATA!$D$133:$D$368=B1478)*(DATA!$E$133:$E$368=D1478),0)),"n/a")</f>
        <v>0</v>
      </c>
      <c r="F1478" s="77">
        <f t="array" ref="F1478">IFERROR(INDEX(DATA!$I$133:$I$368,MATCH(1,(DATA!$D$133:$D$368=B1478)*(DATA!$E$133:$E$368=D1478),0)),"n/a")</f>
        <v>-1</v>
      </c>
      <c r="G1478" s="86">
        <f t="array" ref="G1478">IFERROR(INDEX(DATA!$R$133:$R$368,MATCH(1,(DATA!$D$133:$D$368=B1478)*(DATA!$E$133:$E$368=D1478),0)),"n/a")</f>
        <v>2</v>
      </c>
      <c r="H1478" s="77">
        <f t="array" ref="H1478">IFERROR(INDEX(DATA!$S$133:$S$368,MATCH(1,(DATA!$D$133:$D$368=B1478)*(DATA!$E$133:$E$368=D1478),0)),"n/a")</f>
        <v>-0.90900000000000003</v>
      </c>
      <c r="I1478" s="86">
        <f t="array" ref="I1478">IFERROR(INDEX(DATA!$AB$133:$AB$368,MATCH(1,(DATA!$D$133:$D$368=B1478)*(DATA!$E$133:$E$368=D1478),0)),"n/a")</f>
        <v>2</v>
      </c>
      <c r="J1478" s="77">
        <f t="array" ref="J1478">IFERROR(INDEX(DATA!$AC$133:$AC$368,MATCH(1,(DATA!$D$133:$D$368=B1478)*(DATA!$E$133:$E$368=D1478),0)),"n/a")</f>
        <v>-0.91100000000000003</v>
      </c>
      <c r="K1478" s="86">
        <f t="array" ref="K1478">IFERROR(INDEX(DATA!$AL$133:$AL$368,MATCH(1,(DATA!$D$133:$D$368=B1478)*(DATA!$E$133:$E$368=D1478),0)),"n/a")</f>
        <v>19</v>
      </c>
      <c r="L1478" s="77">
        <f t="array" ref="L1478">IFERROR(INDEX(DATA!$AM$133:$AM$368,MATCH(1,(DATA!$D$133:$D$368=B1478)*(DATA!$E$133:$E$368=D1478),0)),"n/a")</f>
        <v>-0.111</v>
      </c>
    </row>
    <row r="1479" spans="1:12" x14ac:dyDescent="0.2">
      <c r="A1479" s="75" t="s">
        <v>19</v>
      </c>
      <c r="B1479" s="66" t="s">
        <v>22</v>
      </c>
      <c r="C1479" s="66" t="s">
        <v>9</v>
      </c>
      <c r="D1479" s="66" t="s">
        <v>315</v>
      </c>
      <c r="E1479" s="86">
        <f t="array" ref="E1479">IFERROR(INDEX(DATA!$H$133:$H$368,MATCH(1,(DATA!$D$133:$D$368=B1479)*(DATA!$E$133:$E$368=D1479),0)),"n/a")</f>
        <v>83</v>
      </c>
      <c r="F1479" s="77">
        <f t="array" ref="F1479">IFERROR(INDEX(DATA!$I$133:$I$368,MATCH(1,(DATA!$D$133:$D$368=B1479)*(DATA!$E$133:$E$368=D1479),0)),"n/a")</f>
        <v>-9.0999999999999998E-2</v>
      </c>
      <c r="G1479" s="86">
        <f t="array" ref="G1479">IFERROR(INDEX(DATA!$R$133:$R$368,MATCH(1,(DATA!$D$133:$D$368=B1479)*(DATA!$E$133:$E$368=D1479),0)),"n/a")</f>
        <v>327</v>
      </c>
      <c r="H1479" s="77">
        <f t="array" ref="H1479">IFERROR(INDEX(DATA!$S$133:$S$368,MATCH(1,(DATA!$D$133:$D$368=B1479)*(DATA!$E$133:$E$368=D1479),0)),"n/a")</f>
        <v>7.8E-2</v>
      </c>
      <c r="I1479" s="86">
        <f t="array" ref="I1479">IFERROR(INDEX(DATA!$AB$133:$AB$368,MATCH(1,(DATA!$D$133:$D$368=B1479)*(DATA!$E$133:$E$368=D1479),0)),"n/a")</f>
        <v>538</v>
      </c>
      <c r="J1479" s="77">
        <f t="array" ref="J1479">IFERROR(INDEX(DATA!$AC$133:$AC$368,MATCH(1,(DATA!$D$133:$D$368=B1479)*(DATA!$E$133:$E$368=D1479),0)),"n/a")</f>
        <v>0.23400000000000001</v>
      </c>
      <c r="K1479" s="86">
        <f t="array" ref="K1479">IFERROR(INDEX(DATA!$AL$133:$AL$368,MATCH(1,(DATA!$D$133:$D$368=B1479)*(DATA!$E$133:$E$368=D1479),0)),"n/a")</f>
        <v>929</v>
      </c>
      <c r="L1479" s="77">
        <f t="array" ref="L1479">IFERROR(INDEX(DATA!$AM$133:$AM$368,MATCH(1,(DATA!$D$133:$D$368=B1479)*(DATA!$E$133:$E$368=D1479),0)),"n/a")</f>
        <v>0.50700000000000001</v>
      </c>
    </row>
    <row r="1480" spans="1:12" x14ac:dyDescent="0.2">
      <c r="A1480" s="75" t="s">
        <v>19</v>
      </c>
      <c r="B1480" s="66" t="s">
        <v>22</v>
      </c>
      <c r="C1480" s="66" t="s">
        <v>9</v>
      </c>
      <c r="D1480" s="66" t="s">
        <v>316</v>
      </c>
      <c r="E1480" s="86" t="str">
        <f t="array" ref="E1480">IFERROR(INDEX(DATA!$H$133:$H$368,MATCH(1,(DATA!$D$133:$D$368=B1480)*(DATA!$E$133:$E$368=D1480),0)),"n/a")</f>
        <v>n/a</v>
      </c>
      <c r="F1480" s="77" t="str">
        <f t="array" ref="F1480">IFERROR(INDEX(DATA!$I$133:$I$368,MATCH(1,(DATA!$D$133:$D$368=B1480)*(DATA!$E$133:$E$368=D1480),0)),"n/a")</f>
        <v>n/a</v>
      </c>
      <c r="G1480" s="86" t="str">
        <f t="array" ref="G1480">IFERROR(INDEX(DATA!$R$133:$R$368,MATCH(1,(DATA!$D$133:$D$368=B1480)*(DATA!$E$133:$E$368=D1480),0)),"n/a")</f>
        <v>n/a</v>
      </c>
      <c r="H1480" s="77" t="str">
        <f t="array" ref="H1480">IFERROR(INDEX(DATA!$S$133:$S$368,MATCH(1,(DATA!$D$133:$D$368=B1480)*(DATA!$E$133:$E$368=D1480),0)),"n/a")</f>
        <v>n/a</v>
      </c>
      <c r="I1480" s="86" t="str">
        <f t="array" ref="I1480">IFERROR(INDEX(DATA!$AB$133:$AB$368,MATCH(1,(DATA!$D$133:$D$368=B1480)*(DATA!$E$133:$E$368=D1480),0)),"n/a")</f>
        <v>n/a</v>
      </c>
      <c r="J1480" s="77" t="str">
        <f t="array" ref="J1480">IFERROR(INDEX(DATA!$AC$133:$AC$368,MATCH(1,(DATA!$D$133:$D$368=B1480)*(DATA!$E$133:$E$368=D1480),0)),"n/a")</f>
        <v>n/a</v>
      </c>
      <c r="K1480" s="86" t="str">
        <f t="array" ref="K1480">IFERROR(INDEX(DATA!$AL$133:$AL$368,MATCH(1,(DATA!$D$133:$D$368=B1480)*(DATA!$E$133:$E$368=D1480),0)),"n/a")</f>
        <v>n/a</v>
      </c>
      <c r="L1480" s="77" t="str">
        <f t="array" ref="L1480">IFERROR(INDEX(DATA!$AM$133:$AM$368,MATCH(1,(DATA!$D$133:$D$368=B1480)*(DATA!$E$133:$E$368=D1480),0)),"n/a")</f>
        <v>n/a</v>
      </c>
    </row>
    <row r="1481" spans="1:12" x14ac:dyDescent="0.2">
      <c r="A1481" s="75" t="s">
        <v>19</v>
      </c>
      <c r="B1481" s="66" t="s">
        <v>22</v>
      </c>
      <c r="C1481" s="66" t="s">
        <v>9</v>
      </c>
      <c r="D1481" s="66" t="s">
        <v>317</v>
      </c>
      <c r="E1481" s="86">
        <f t="array" ref="E1481">IFERROR(INDEX(DATA!$H$133:$H$368,MATCH(1,(DATA!$D$133:$D$368=B1481)*(DATA!$E$133:$E$368=D1481),0)),"n/a")</f>
        <v>13</v>
      </c>
      <c r="F1481" s="77">
        <f t="array" ref="F1481">IFERROR(INDEX(DATA!$I$133:$I$368,MATCH(1,(DATA!$D$133:$D$368=B1481)*(DATA!$E$133:$E$368=D1481),0)),"n/a")</f>
        <v>0</v>
      </c>
      <c r="G1481" s="86">
        <f t="array" ref="G1481">IFERROR(INDEX(DATA!$R$133:$R$368,MATCH(1,(DATA!$D$133:$D$368=B1481)*(DATA!$E$133:$E$368=D1481),0)),"n/a")</f>
        <v>65</v>
      </c>
      <c r="H1481" s="77">
        <f t="array" ref="H1481">IFERROR(INDEX(DATA!$S$133:$S$368,MATCH(1,(DATA!$D$133:$D$368=B1481)*(DATA!$E$133:$E$368=D1481),0)),"n/a")</f>
        <v>0</v>
      </c>
      <c r="I1481" s="86">
        <f t="array" ref="I1481">IFERROR(INDEX(DATA!$AB$133:$AB$368,MATCH(1,(DATA!$D$133:$D$368=B1481)*(DATA!$E$133:$E$368=D1481),0)),"n/a")</f>
        <v>211</v>
      </c>
      <c r="J1481" s="77">
        <f t="array" ref="J1481">IFERROR(INDEX(DATA!$AC$133:$AC$368,MATCH(1,(DATA!$D$133:$D$368=B1481)*(DATA!$E$133:$E$368=D1481),0)),"n/a")</f>
        <v>0</v>
      </c>
      <c r="K1481" s="86">
        <f t="array" ref="K1481">IFERROR(INDEX(DATA!$AL$133:$AL$368,MATCH(1,(DATA!$D$133:$D$368=B1481)*(DATA!$E$133:$E$368=D1481),0)),"n/a")</f>
        <v>211</v>
      </c>
      <c r="L1481" s="77">
        <f t="array" ref="L1481">IFERROR(INDEX(DATA!$AM$133:$AM$368,MATCH(1,(DATA!$D$133:$D$368=B1481)*(DATA!$E$133:$E$368=D1481),0)),"n/a")</f>
        <v>0</v>
      </c>
    </row>
    <row r="1482" spans="1:12" x14ac:dyDescent="0.2">
      <c r="A1482" s="75" t="s">
        <v>19</v>
      </c>
      <c r="B1482" s="66" t="s">
        <v>22</v>
      </c>
      <c r="C1482" s="66" t="s">
        <v>9</v>
      </c>
      <c r="D1482" s="66" t="s">
        <v>318</v>
      </c>
      <c r="E1482" s="86">
        <f t="array" ref="E1482">IFERROR(INDEX(DATA!$H$133:$H$368,MATCH(1,(DATA!$D$133:$D$368=B1482)*(DATA!$E$133:$E$368=D1482),0)),"n/a")</f>
        <v>1</v>
      </c>
      <c r="F1482" s="77">
        <f t="array" ref="F1482">IFERROR(INDEX(DATA!$I$133:$I$368,MATCH(1,(DATA!$D$133:$D$368=B1482)*(DATA!$E$133:$E$368=D1482),0)),"n/a")</f>
        <v>1.1759999999999999</v>
      </c>
      <c r="G1482" s="86">
        <f t="array" ref="G1482">IFERROR(INDEX(DATA!$R$133:$R$368,MATCH(1,(DATA!$D$133:$D$368=B1482)*(DATA!$E$133:$E$368=D1482),0)),"n/a")</f>
        <v>2</v>
      </c>
      <c r="H1482" s="77">
        <f t="array" ref="H1482">IFERROR(INDEX(DATA!$S$133:$S$368,MATCH(1,(DATA!$D$133:$D$368=B1482)*(DATA!$E$133:$E$368=D1482),0)),"n/a")</f>
        <v>4.6470000000000002</v>
      </c>
      <c r="I1482" s="86">
        <f t="array" ref="I1482">IFERROR(INDEX(DATA!$AB$133:$AB$368,MATCH(1,(DATA!$D$133:$D$368=B1482)*(DATA!$E$133:$E$368=D1482),0)),"n/a")</f>
        <v>4</v>
      </c>
      <c r="J1482" s="77">
        <f t="array" ref="J1482">IFERROR(INDEX(DATA!$AC$133:$AC$368,MATCH(1,(DATA!$D$133:$D$368=B1482)*(DATA!$E$133:$E$368=D1482),0)),"n/a")</f>
        <v>10.382</v>
      </c>
      <c r="K1482" s="86">
        <f t="array" ref="K1482">IFERROR(INDEX(DATA!$AL$133:$AL$368,MATCH(1,(DATA!$D$133:$D$368=B1482)*(DATA!$E$133:$E$368=D1482),0)),"n/a")</f>
        <v>4</v>
      </c>
      <c r="L1482" s="77">
        <f t="array" ref="L1482">IFERROR(INDEX(DATA!$AM$133:$AM$368,MATCH(1,(DATA!$D$133:$D$368=B1482)*(DATA!$E$133:$E$368=D1482),0)),"n/a")</f>
        <v>11</v>
      </c>
    </row>
    <row r="1483" spans="1:12" x14ac:dyDescent="0.2">
      <c r="A1483" s="75" t="s">
        <v>19</v>
      </c>
      <c r="B1483" s="66" t="s">
        <v>22</v>
      </c>
      <c r="C1483" s="66" t="s">
        <v>9</v>
      </c>
      <c r="D1483" s="66" t="s">
        <v>344</v>
      </c>
      <c r="E1483" s="86">
        <f t="array" ref="E1483">IFERROR(INDEX(DATA!$H$133:$H$368,MATCH(1,(DATA!$D$133:$D$368=B1483)*(DATA!$E$133:$E$368=D1483),0)),"n/a")</f>
        <v>9</v>
      </c>
      <c r="F1483" s="77">
        <f t="array" ref="F1483">IFERROR(INDEX(DATA!$I$133:$I$368,MATCH(1,(DATA!$D$133:$D$368=B1483)*(DATA!$E$133:$E$368=D1483),0)),"n/a")</f>
        <v>1.339</v>
      </c>
      <c r="G1483" s="86">
        <f t="array" ref="G1483">IFERROR(INDEX(DATA!$R$133:$R$368,MATCH(1,(DATA!$D$133:$D$368=B1483)*(DATA!$E$133:$E$368=D1483),0)),"n/a")</f>
        <v>26</v>
      </c>
      <c r="H1483" s="77">
        <f t="array" ref="H1483">IFERROR(INDEX(DATA!$S$133:$S$368,MATCH(1,(DATA!$D$133:$D$368=B1483)*(DATA!$E$133:$E$368=D1483),0)),"n/a")</f>
        <v>0.71</v>
      </c>
      <c r="I1483" s="86">
        <f t="array" ref="I1483">IFERROR(INDEX(DATA!$AB$133:$AB$368,MATCH(1,(DATA!$D$133:$D$368=B1483)*(DATA!$E$133:$E$368=D1483),0)),"n/a")</f>
        <v>39</v>
      </c>
      <c r="J1483" s="77">
        <f t="array" ref="J1483">IFERROR(INDEX(DATA!$AC$133:$AC$368,MATCH(1,(DATA!$D$133:$D$368=B1483)*(DATA!$E$133:$E$368=D1483),0)),"n/a")</f>
        <v>0.72199999999999998</v>
      </c>
      <c r="K1483" s="86">
        <f t="array" ref="K1483">IFERROR(INDEX(DATA!$AL$133:$AL$368,MATCH(1,(DATA!$D$133:$D$368=B1483)*(DATA!$E$133:$E$368=D1483),0)),"n/a")</f>
        <v>65</v>
      </c>
      <c r="L1483" s="77">
        <f t="array" ref="L1483">IFERROR(INDEX(DATA!$AM$133:$AM$368,MATCH(1,(DATA!$D$133:$D$368=B1483)*(DATA!$E$133:$E$368=D1483),0)),"n/a")</f>
        <v>0.41199999999999998</v>
      </c>
    </row>
    <row r="1484" spans="1:12" x14ac:dyDescent="0.2">
      <c r="A1484" s="75" t="s">
        <v>19</v>
      </c>
      <c r="B1484" s="66" t="s">
        <v>22</v>
      </c>
      <c r="C1484" s="66" t="s">
        <v>9</v>
      </c>
      <c r="D1484" s="66" t="s">
        <v>345</v>
      </c>
      <c r="E1484" s="86">
        <f t="array" ref="E1484">IFERROR(INDEX(DATA!$H$133:$H$368,MATCH(1,(DATA!$D$133:$D$368=B1484)*(DATA!$E$133:$E$368=D1484),0)),"n/a")</f>
        <v>0</v>
      </c>
      <c r="F1484" s="77">
        <f t="array" ref="F1484">IFERROR(INDEX(DATA!$I$133:$I$368,MATCH(1,(DATA!$D$133:$D$368=B1484)*(DATA!$E$133:$E$368=D1484),0)),"n/a")</f>
        <v>-1</v>
      </c>
      <c r="G1484" s="86">
        <f t="array" ref="G1484">IFERROR(INDEX(DATA!$R$133:$R$368,MATCH(1,(DATA!$D$133:$D$368=B1484)*(DATA!$E$133:$E$368=D1484),0)),"n/a")</f>
        <v>0</v>
      </c>
      <c r="H1484" s="77">
        <f t="array" ref="H1484">IFERROR(INDEX(DATA!$S$133:$S$368,MATCH(1,(DATA!$D$133:$D$368=B1484)*(DATA!$E$133:$E$368=D1484),0)),"n/a")</f>
        <v>-0.79700000000000004</v>
      </c>
      <c r="I1484" s="86">
        <f t="array" ref="I1484">IFERROR(INDEX(DATA!$AB$133:$AB$368,MATCH(1,(DATA!$D$133:$D$368=B1484)*(DATA!$E$133:$E$368=D1484),0)),"n/a")</f>
        <v>1</v>
      </c>
      <c r="J1484" s="77">
        <f t="array" ref="J1484">IFERROR(INDEX(DATA!$AC$133:$AC$368,MATCH(1,(DATA!$D$133:$D$368=B1484)*(DATA!$E$133:$E$368=D1484),0)),"n/a")</f>
        <v>0.25</v>
      </c>
      <c r="K1484" s="86">
        <f t="array" ref="K1484">IFERROR(INDEX(DATA!$AL$133:$AL$368,MATCH(1,(DATA!$D$133:$D$368=B1484)*(DATA!$E$133:$E$368=D1484),0)),"n/a")</f>
        <v>1</v>
      </c>
      <c r="L1484" s="77">
        <f t="array" ref="L1484">IFERROR(INDEX(DATA!$AM$133:$AM$368,MATCH(1,(DATA!$D$133:$D$368=B1484)*(DATA!$E$133:$E$368=D1484),0)),"n/a")</f>
        <v>0.65600000000000003</v>
      </c>
    </row>
    <row r="1485" spans="1:12" x14ac:dyDescent="0.2">
      <c r="A1485" s="75"/>
      <c r="E1485" s="86"/>
      <c r="F1485" s="77"/>
      <c r="G1485" s="86"/>
      <c r="H1485" s="77"/>
      <c r="I1485" s="86"/>
      <c r="J1485" s="82"/>
      <c r="K1485" s="86"/>
      <c r="L1485" s="77"/>
    </row>
    <row r="1486" spans="1:12" x14ac:dyDescent="0.2">
      <c r="A1486" s="75" t="s">
        <v>19</v>
      </c>
      <c r="B1486" s="66" t="s">
        <v>22</v>
      </c>
      <c r="C1486" s="66" t="s">
        <v>25</v>
      </c>
      <c r="D1486" s="66" t="s">
        <v>271</v>
      </c>
      <c r="E1486" s="86">
        <f t="array" ref="E1486">IFERROR(INDEX(DATA!$J$133:$J$368,MATCH(1,(DATA!$D$133:$D$368=B1486)*(DATA!$E$133:$E$368=D1486),0)),"n/a")</f>
        <v>150</v>
      </c>
      <c r="F1486" s="77">
        <f t="array" ref="F1486">IFERROR(INDEX(DATA!$K$133:$K$368,MATCH(1,(DATA!$D$133:$D$368=B1486)*(DATA!$E$133:$E$368=D1486),0)),"n/a")</f>
        <v>0</v>
      </c>
      <c r="G1486" s="86">
        <f t="array" ref="G1486">IFERROR(INDEX(DATA!$T$133:$T$368,MATCH(1,(DATA!$D$133:$D$368=B1486)*(DATA!$E$133:$E$368=D1486),0)),"n/a")</f>
        <v>386</v>
      </c>
      <c r="H1486" s="77">
        <f t="array" ref="H1486">IFERROR(INDEX(DATA!$U$133:$U$368,MATCH(1,(DATA!$D$133:$D$368=B1486)*(DATA!$E$133:$E$368=D1486),0)),"n/a")</f>
        <v>0</v>
      </c>
      <c r="I1486" s="86">
        <f t="array" ref="I1486">IFERROR(INDEX(DATA!$AD$133:$AD$368,MATCH(1,(DATA!$D$133:$D$368=B1486)*(DATA!$E$133:$E$368=D1486),0)),"n/a")</f>
        <v>592</v>
      </c>
      <c r="J1486" s="77">
        <f t="array" ref="J1486">IFERROR(INDEX(DATA!$AE$133:$AE$368,MATCH(1,(DATA!$D$133:$D$368=B1486)*(DATA!$E$133:$E$368=D1486),0)),"n/a")</f>
        <v>0</v>
      </c>
      <c r="K1486" s="86">
        <f t="array" ref="K1486">IFERROR(INDEX(DATA!$AN$133:$AN$368,MATCH(1,(DATA!$D$133:$D$368=B1486)*(DATA!$E$133:$E$368=D1486),0)),"n/a")</f>
        <v>592</v>
      </c>
      <c r="L1486" s="77">
        <f t="array" ref="L1486">IFERROR(INDEX(DATA!$AO$133:$AO$368,MATCH(1,(DATA!$D$133:$D$368=B1486)*(DATA!$E$133:$E$368=D1486),0)),"n/a")</f>
        <v>0</v>
      </c>
    </row>
    <row r="1487" spans="1:12" x14ac:dyDescent="0.2">
      <c r="A1487" s="75" t="s">
        <v>19</v>
      </c>
      <c r="B1487" s="66" t="s">
        <v>22</v>
      </c>
      <c r="C1487" s="66" t="s">
        <v>25</v>
      </c>
      <c r="D1487" s="66" t="s">
        <v>272</v>
      </c>
      <c r="E1487" s="86" t="str">
        <f t="array" ref="E1487">IFERROR(INDEX(DATA!$J$133:$J$368,MATCH(1,(DATA!$D$133:$D$368=B1487)*(DATA!$E$133:$E$368=D1487),0)),"n/a")</f>
        <v>n/a</v>
      </c>
      <c r="F1487" s="77" t="str">
        <f t="array" ref="F1487">IFERROR(INDEX(DATA!$K$133:$K$368,MATCH(1,(DATA!$D$133:$D$368=B1487)*(DATA!$E$133:$E$368=D1487),0)),"n/a")</f>
        <v>n/a</v>
      </c>
      <c r="G1487" s="86" t="str">
        <f t="array" ref="G1487">IFERROR(INDEX(DATA!$T$133:$T$368,MATCH(1,(DATA!$D$133:$D$368=B1487)*(DATA!$E$133:$E$368=D1487),0)),"n/a")</f>
        <v>n/a</v>
      </c>
      <c r="H1487" s="77" t="str">
        <f t="array" ref="H1487">IFERROR(INDEX(DATA!$U$133:$U$368,MATCH(1,(DATA!$D$133:$D$368=B1487)*(DATA!$E$133:$E$368=D1487),0)),"n/a")</f>
        <v>n/a</v>
      </c>
      <c r="I1487" s="86" t="str">
        <f t="array" ref="I1487">IFERROR(INDEX(DATA!$AD$133:$AD$368,MATCH(1,(DATA!$D$133:$D$368=B1487)*(DATA!$E$133:$E$368=D1487),0)),"n/a")</f>
        <v>n/a</v>
      </c>
      <c r="J1487" s="77" t="str">
        <f t="array" ref="J1487">IFERROR(INDEX(DATA!$AE$133:$AE$368,MATCH(1,(DATA!$D$133:$D$368=B1487)*(DATA!$E$133:$E$368=D1487),0)),"n/a")</f>
        <v>n/a</v>
      </c>
      <c r="K1487" s="86" t="str">
        <f t="array" ref="K1487">IFERROR(INDEX(DATA!$AN$133:$AN$368,MATCH(1,(DATA!$D$133:$D$368=B1487)*(DATA!$E$133:$E$368=D1487),0)),"n/a")</f>
        <v>n/a</v>
      </c>
      <c r="L1487" s="77" t="str">
        <f t="array" ref="L1487">IFERROR(INDEX(DATA!$AO$133:$AO$368,MATCH(1,(DATA!$D$133:$D$368=B1487)*(DATA!$E$133:$E$368=D1487),0)),"n/a")</f>
        <v>n/a</v>
      </c>
    </row>
    <row r="1488" spans="1:12" x14ac:dyDescent="0.2">
      <c r="A1488" s="75" t="s">
        <v>19</v>
      </c>
      <c r="B1488" s="66" t="s">
        <v>22</v>
      </c>
      <c r="C1488" s="66" t="s">
        <v>25</v>
      </c>
      <c r="D1488" s="66" t="s">
        <v>273</v>
      </c>
      <c r="E1488" s="86">
        <f t="array" ref="E1488">IFERROR(INDEX(DATA!$J$133:$J$368,MATCH(1,(DATA!$D$133:$D$368=B1488)*(DATA!$E$133:$E$368=D1488),0)),"n/a")</f>
        <v>90</v>
      </c>
      <c r="F1488" s="77">
        <f t="array" ref="F1488">IFERROR(INDEX(DATA!$K$133:$K$368,MATCH(1,(DATA!$D$133:$D$368=B1488)*(DATA!$E$133:$E$368=D1488),0)),"n/a")</f>
        <v>2.218</v>
      </c>
      <c r="G1488" s="86">
        <f t="array" ref="G1488">IFERROR(INDEX(DATA!$T$133:$T$368,MATCH(1,(DATA!$D$133:$D$368=B1488)*(DATA!$E$133:$E$368=D1488),0)),"n/a")</f>
        <v>262</v>
      </c>
      <c r="H1488" s="77">
        <f t="array" ref="H1488">IFERROR(INDEX(DATA!$U$133:$U$368,MATCH(1,(DATA!$D$133:$D$368=B1488)*(DATA!$E$133:$E$368=D1488),0)),"n/a")</f>
        <v>0.628</v>
      </c>
      <c r="I1488" s="86">
        <f t="array" ref="I1488">IFERROR(INDEX(DATA!$AD$133:$AD$368,MATCH(1,(DATA!$D$133:$D$368=B1488)*(DATA!$E$133:$E$368=D1488),0)),"n/a")</f>
        <v>422</v>
      </c>
      <c r="J1488" s="77">
        <f t="array" ref="J1488">IFERROR(INDEX(DATA!$AE$133:$AE$368,MATCH(1,(DATA!$D$133:$D$368=B1488)*(DATA!$E$133:$E$368=D1488),0)),"n/a")</f>
        <v>0.24399999999999999</v>
      </c>
      <c r="K1488" s="86">
        <f t="array" ref="K1488">IFERROR(INDEX(DATA!$AN$133:$AN$368,MATCH(1,(DATA!$D$133:$D$368=B1488)*(DATA!$E$133:$E$368=D1488),0)),"n/a")</f>
        <v>608</v>
      </c>
      <c r="L1488" s="77">
        <f t="array" ref="L1488">IFERROR(INDEX(DATA!$AO$133:$AO$368,MATCH(1,(DATA!$D$133:$D$368=B1488)*(DATA!$E$133:$E$368=D1488),0)),"n/a")</f>
        <v>-4.2000000000000003E-2</v>
      </c>
    </row>
    <row r="1489" spans="1:12" x14ac:dyDescent="0.2">
      <c r="A1489" s="75" t="s">
        <v>19</v>
      </c>
      <c r="B1489" s="66" t="s">
        <v>22</v>
      </c>
      <c r="C1489" s="66" t="s">
        <v>25</v>
      </c>
      <c r="D1489" s="66" t="s">
        <v>274</v>
      </c>
      <c r="E1489" s="86" t="str">
        <f t="array" ref="E1489">IFERROR(INDEX(DATA!$J$133:$J$368,MATCH(1,(DATA!$D$133:$D$368=B1489)*(DATA!$E$133:$E$368=D1489),0)),"n/a")</f>
        <v>n/a</v>
      </c>
      <c r="F1489" s="77" t="str">
        <f t="array" ref="F1489">IFERROR(INDEX(DATA!$K$133:$K$368,MATCH(1,(DATA!$D$133:$D$368=B1489)*(DATA!$E$133:$E$368=D1489),0)),"n/a")</f>
        <v>n/a</v>
      </c>
      <c r="G1489" s="86" t="str">
        <f t="array" ref="G1489">IFERROR(INDEX(DATA!$T$133:$T$368,MATCH(1,(DATA!$D$133:$D$368=B1489)*(DATA!$E$133:$E$368=D1489),0)),"n/a")</f>
        <v>n/a</v>
      </c>
      <c r="H1489" s="77" t="str">
        <f t="array" ref="H1489">IFERROR(INDEX(DATA!$U$133:$U$368,MATCH(1,(DATA!$D$133:$D$368=B1489)*(DATA!$E$133:$E$368=D1489),0)),"n/a")</f>
        <v>n/a</v>
      </c>
      <c r="I1489" s="86" t="str">
        <f t="array" ref="I1489">IFERROR(INDEX(DATA!$AD$133:$AD$368,MATCH(1,(DATA!$D$133:$D$368=B1489)*(DATA!$E$133:$E$368=D1489),0)),"n/a")</f>
        <v>n/a</v>
      </c>
      <c r="J1489" s="77" t="str">
        <f t="array" ref="J1489">IFERROR(INDEX(DATA!$AE$133:$AE$368,MATCH(1,(DATA!$D$133:$D$368=B1489)*(DATA!$E$133:$E$368=D1489),0)),"n/a")</f>
        <v>n/a</v>
      </c>
      <c r="K1489" s="86" t="str">
        <f t="array" ref="K1489">IFERROR(INDEX(DATA!$AN$133:$AN$368,MATCH(1,(DATA!$D$133:$D$368=B1489)*(DATA!$E$133:$E$368=D1489),0)),"n/a")</f>
        <v>n/a</v>
      </c>
      <c r="L1489" s="77" t="str">
        <f t="array" ref="L1489">IFERROR(INDEX(DATA!$AO$133:$AO$368,MATCH(1,(DATA!$D$133:$D$368=B1489)*(DATA!$E$133:$E$368=D1489),0)),"n/a")</f>
        <v>n/a</v>
      </c>
    </row>
    <row r="1490" spans="1:12" x14ac:dyDescent="0.2">
      <c r="A1490" s="75" t="s">
        <v>19</v>
      </c>
      <c r="B1490" s="66" t="s">
        <v>22</v>
      </c>
      <c r="C1490" s="66" t="s">
        <v>25</v>
      </c>
      <c r="D1490" s="66" t="s">
        <v>275</v>
      </c>
      <c r="E1490" s="86">
        <f t="array" ref="E1490">IFERROR(INDEX(DATA!$J$133:$J$368,MATCH(1,(DATA!$D$133:$D$368=B1490)*(DATA!$E$133:$E$368=D1490),0)),"n/a")</f>
        <v>248</v>
      </c>
      <c r="F1490" s="77">
        <f t="array" ref="F1490">IFERROR(INDEX(DATA!$K$133:$K$368,MATCH(1,(DATA!$D$133:$D$368=B1490)*(DATA!$E$133:$E$368=D1490),0)),"n/a")</f>
        <v>0</v>
      </c>
      <c r="G1490" s="86">
        <f t="array" ref="G1490">IFERROR(INDEX(DATA!$T$133:$T$368,MATCH(1,(DATA!$D$133:$D$368=B1490)*(DATA!$E$133:$E$368=D1490),0)),"n/a")</f>
        <v>432</v>
      </c>
      <c r="H1490" s="77">
        <f t="array" ref="H1490">IFERROR(INDEX(DATA!$U$133:$U$368,MATCH(1,(DATA!$D$133:$D$368=B1490)*(DATA!$E$133:$E$368=D1490),0)),"n/a")</f>
        <v>0</v>
      </c>
      <c r="I1490" s="86">
        <f t="array" ref="I1490">IFERROR(INDEX(DATA!$AD$133:$AD$368,MATCH(1,(DATA!$D$133:$D$368=B1490)*(DATA!$E$133:$E$368=D1490),0)),"n/a")</f>
        <v>542</v>
      </c>
      <c r="J1490" s="77">
        <f t="array" ref="J1490">IFERROR(INDEX(DATA!$AE$133:$AE$368,MATCH(1,(DATA!$D$133:$D$368=B1490)*(DATA!$E$133:$E$368=D1490),0)),"n/a")</f>
        <v>0</v>
      </c>
      <c r="K1490" s="86">
        <f t="array" ref="K1490">IFERROR(INDEX(DATA!$AN$133:$AN$368,MATCH(1,(DATA!$D$133:$D$368=B1490)*(DATA!$E$133:$E$368=D1490),0)),"n/a")</f>
        <v>542</v>
      </c>
      <c r="L1490" s="77">
        <f t="array" ref="L1490">IFERROR(INDEX(DATA!$AO$133:$AO$368,MATCH(1,(DATA!$D$133:$D$368=B1490)*(DATA!$E$133:$E$368=D1490),0)),"n/a")</f>
        <v>36.301000000000002</v>
      </c>
    </row>
    <row r="1491" spans="1:12" x14ac:dyDescent="0.2">
      <c r="A1491" s="75" t="s">
        <v>19</v>
      </c>
      <c r="B1491" s="66" t="s">
        <v>22</v>
      </c>
      <c r="C1491" s="66" t="s">
        <v>25</v>
      </c>
      <c r="D1491" s="66" t="s">
        <v>276</v>
      </c>
      <c r="E1491" s="86">
        <f t="array" ref="E1491">IFERROR(INDEX(DATA!$J$133:$J$368,MATCH(1,(DATA!$D$133:$D$368=B1491)*(DATA!$E$133:$E$368=D1491),0)),"n/a")</f>
        <v>0</v>
      </c>
      <c r="F1491" s="77">
        <f t="array" ref="F1491">IFERROR(INDEX(DATA!$K$133:$K$368,MATCH(1,(DATA!$D$133:$D$368=B1491)*(DATA!$E$133:$E$368=D1491),0)),"n/a")</f>
        <v>0</v>
      </c>
      <c r="G1491" s="86">
        <f t="array" ref="G1491">IFERROR(INDEX(DATA!$T$133:$T$368,MATCH(1,(DATA!$D$133:$D$368=B1491)*(DATA!$E$133:$E$368=D1491),0)),"n/a")</f>
        <v>7</v>
      </c>
      <c r="H1491" s="77">
        <f t="array" ref="H1491">IFERROR(INDEX(DATA!$U$133:$U$368,MATCH(1,(DATA!$D$133:$D$368=B1491)*(DATA!$E$133:$E$368=D1491),0)),"n/a")</f>
        <v>0.99199999999999999</v>
      </c>
      <c r="I1491" s="86">
        <f t="array" ref="I1491">IFERROR(INDEX(DATA!$AD$133:$AD$368,MATCH(1,(DATA!$D$133:$D$368=B1491)*(DATA!$E$133:$E$368=D1491),0)),"n/a")</f>
        <v>68</v>
      </c>
      <c r="J1491" s="77">
        <f t="array" ref="J1491">IFERROR(INDEX(DATA!$AE$133:$AE$368,MATCH(1,(DATA!$D$133:$D$368=B1491)*(DATA!$E$133:$E$368=D1491),0)),"n/a")</f>
        <v>1.077</v>
      </c>
      <c r="K1491" s="86">
        <f t="array" ref="K1491">IFERROR(INDEX(DATA!$AN$133:$AN$368,MATCH(1,(DATA!$D$133:$D$368=B1491)*(DATA!$E$133:$E$368=D1491),0)),"n/a")</f>
        <v>100</v>
      </c>
      <c r="L1491" s="77">
        <f t="array" ref="L1491">IFERROR(INDEX(DATA!$AO$133:$AO$368,MATCH(1,(DATA!$D$133:$D$368=B1491)*(DATA!$E$133:$E$368=D1491),0)),"n/a")</f>
        <v>-0.46300000000000002</v>
      </c>
    </row>
    <row r="1492" spans="1:12" x14ac:dyDescent="0.2">
      <c r="A1492" s="75" t="s">
        <v>19</v>
      </c>
      <c r="B1492" s="66" t="s">
        <v>22</v>
      </c>
      <c r="C1492" s="66" t="s">
        <v>25</v>
      </c>
      <c r="D1492" s="66" t="s">
        <v>277</v>
      </c>
      <c r="E1492" s="86" t="str">
        <f t="array" ref="E1492">IFERROR(INDEX(DATA!$J$133:$J$368,MATCH(1,(DATA!$D$133:$D$368=B1492)*(DATA!$E$133:$E$368=D1492),0)),"n/a")</f>
        <v>n/a</v>
      </c>
      <c r="F1492" s="77" t="str">
        <f t="array" ref="F1492">IFERROR(INDEX(DATA!$K$133:$K$368,MATCH(1,(DATA!$D$133:$D$368=B1492)*(DATA!$E$133:$E$368=D1492),0)),"n/a")</f>
        <v>n/a</v>
      </c>
      <c r="G1492" s="86" t="str">
        <f t="array" ref="G1492">IFERROR(INDEX(DATA!$T$133:$T$368,MATCH(1,(DATA!$D$133:$D$368=B1492)*(DATA!$E$133:$E$368=D1492),0)),"n/a")</f>
        <v>n/a</v>
      </c>
      <c r="H1492" s="77" t="str">
        <f t="array" ref="H1492">IFERROR(INDEX(DATA!$U$133:$U$368,MATCH(1,(DATA!$D$133:$D$368=B1492)*(DATA!$E$133:$E$368=D1492),0)),"n/a")</f>
        <v>n/a</v>
      </c>
      <c r="I1492" s="86" t="str">
        <f t="array" ref="I1492">IFERROR(INDEX(DATA!$AD$133:$AD$368,MATCH(1,(DATA!$D$133:$D$368=B1492)*(DATA!$E$133:$E$368=D1492),0)),"n/a")</f>
        <v>n/a</v>
      </c>
      <c r="J1492" s="77" t="str">
        <f t="array" ref="J1492">IFERROR(INDEX(DATA!$AE$133:$AE$368,MATCH(1,(DATA!$D$133:$D$368=B1492)*(DATA!$E$133:$E$368=D1492),0)),"n/a")</f>
        <v>n/a</v>
      </c>
      <c r="K1492" s="86" t="str">
        <f t="array" ref="K1492">IFERROR(INDEX(DATA!$AN$133:$AN$368,MATCH(1,(DATA!$D$133:$D$368=B1492)*(DATA!$E$133:$E$368=D1492),0)),"n/a")</f>
        <v>n/a</v>
      </c>
      <c r="L1492" s="77" t="str">
        <f t="array" ref="L1492">IFERROR(INDEX(DATA!$AO$133:$AO$368,MATCH(1,(DATA!$D$133:$D$368=B1492)*(DATA!$E$133:$E$368=D1492),0)),"n/a")</f>
        <v>n/a</v>
      </c>
    </row>
    <row r="1493" spans="1:12" x14ac:dyDescent="0.2">
      <c r="A1493" s="75" t="s">
        <v>19</v>
      </c>
      <c r="B1493" s="66" t="s">
        <v>22</v>
      </c>
      <c r="C1493" s="66" t="s">
        <v>25</v>
      </c>
      <c r="D1493" s="66" t="s">
        <v>278</v>
      </c>
      <c r="E1493" s="86">
        <f t="array" ref="E1493">IFERROR(INDEX(DATA!$J$133:$J$368,MATCH(1,(DATA!$D$133:$D$368=B1493)*(DATA!$E$133:$E$368=D1493),0)),"n/a")</f>
        <v>51</v>
      </c>
      <c r="F1493" s="77">
        <f t="array" ref="F1493">IFERROR(INDEX(DATA!$K$133:$K$368,MATCH(1,(DATA!$D$133:$D$368=B1493)*(DATA!$E$133:$E$368=D1493),0)),"n/a")</f>
        <v>0.88100000000000001</v>
      </c>
      <c r="G1493" s="86">
        <f t="array" ref="G1493">IFERROR(INDEX(DATA!$T$133:$T$368,MATCH(1,(DATA!$D$133:$D$368=B1493)*(DATA!$E$133:$E$368=D1493),0)),"n/a")</f>
        <v>155</v>
      </c>
      <c r="H1493" s="77">
        <f t="array" ref="H1493">IFERROR(INDEX(DATA!$U$133:$U$368,MATCH(1,(DATA!$D$133:$D$368=B1493)*(DATA!$E$133:$E$368=D1493),0)),"n/a")</f>
        <v>0.32300000000000001</v>
      </c>
      <c r="I1493" s="86">
        <f t="array" ref="I1493">IFERROR(INDEX(DATA!$AD$133:$AD$368,MATCH(1,(DATA!$D$133:$D$368=B1493)*(DATA!$E$133:$E$368=D1493),0)),"n/a")</f>
        <v>227</v>
      </c>
      <c r="J1493" s="77">
        <f t="array" ref="J1493">IFERROR(INDEX(DATA!$AE$133:$AE$368,MATCH(1,(DATA!$D$133:$D$368=B1493)*(DATA!$E$133:$E$368=D1493),0)),"n/a")</f>
        <v>0.20100000000000001</v>
      </c>
      <c r="K1493" s="86">
        <f t="array" ref="K1493">IFERROR(INDEX(DATA!$AN$133:$AN$368,MATCH(1,(DATA!$D$133:$D$368=B1493)*(DATA!$E$133:$E$368=D1493),0)),"n/a")</f>
        <v>349</v>
      </c>
      <c r="L1493" s="77">
        <f t="array" ref="L1493">IFERROR(INDEX(DATA!$AO$133:$AO$368,MATCH(1,(DATA!$D$133:$D$368=B1493)*(DATA!$E$133:$E$368=D1493),0)),"n/a")</f>
        <v>8.1000000000000003E-2</v>
      </c>
    </row>
    <row r="1494" spans="1:12" x14ac:dyDescent="0.2">
      <c r="A1494" s="75" t="s">
        <v>19</v>
      </c>
      <c r="B1494" s="66" t="s">
        <v>22</v>
      </c>
      <c r="C1494" s="66" t="s">
        <v>25</v>
      </c>
      <c r="D1494" s="66" t="s">
        <v>279</v>
      </c>
      <c r="E1494" s="86">
        <f t="array" ref="E1494">IFERROR(INDEX(DATA!$J$133:$J$368,MATCH(1,(DATA!$D$133:$D$368=B1494)*(DATA!$E$133:$E$368=D1494),0)),"n/a")</f>
        <v>240</v>
      </c>
      <c r="F1494" s="77">
        <f t="array" ref="F1494">IFERROR(INDEX(DATA!$K$133:$K$368,MATCH(1,(DATA!$D$133:$D$368=B1494)*(DATA!$E$133:$E$368=D1494),0)),"n/a")</f>
        <v>-0.374</v>
      </c>
      <c r="G1494" s="86">
        <f t="array" ref="G1494">IFERROR(INDEX(DATA!$T$133:$T$368,MATCH(1,(DATA!$D$133:$D$368=B1494)*(DATA!$E$133:$E$368=D1494),0)),"n/a")</f>
        <v>902</v>
      </c>
      <c r="H1494" s="77">
        <f t="array" ref="H1494">IFERROR(INDEX(DATA!$U$133:$U$368,MATCH(1,(DATA!$D$133:$D$368=B1494)*(DATA!$E$133:$E$368=D1494),0)),"n/a")</f>
        <v>-0.30499999999999999</v>
      </c>
      <c r="I1494" s="86">
        <f t="array" ref="I1494">IFERROR(INDEX(DATA!$AD$133:$AD$368,MATCH(1,(DATA!$D$133:$D$368=B1494)*(DATA!$E$133:$E$368=D1494),0)),"n/a")</f>
        <v>1307</v>
      </c>
      <c r="J1494" s="77">
        <f t="array" ref="J1494">IFERROR(INDEX(DATA!$AE$133:$AE$368,MATCH(1,(DATA!$D$133:$D$368=B1494)*(DATA!$E$133:$E$368=D1494),0)),"n/a")</f>
        <v>-0.44600000000000001</v>
      </c>
      <c r="K1494" s="86">
        <f t="array" ref="K1494">IFERROR(INDEX(DATA!$AN$133:$AN$368,MATCH(1,(DATA!$D$133:$D$368=B1494)*(DATA!$E$133:$E$368=D1494),0)),"n/a")</f>
        <v>2241</v>
      </c>
      <c r="L1494" s="77">
        <f t="array" ref="L1494">IFERROR(INDEX(DATA!$AO$133:$AO$368,MATCH(1,(DATA!$D$133:$D$368=B1494)*(DATA!$E$133:$E$368=D1494),0)),"n/a")</f>
        <v>-0.495</v>
      </c>
    </row>
    <row r="1495" spans="1:12" x14ac:dyDescent="0.2">
      <c r="A1495" s="75" t="s">
        <v>19</v>
      </c>
      <c r="B1495" s="66" t="s">
        <v>22</v>
      </c>
      <c r="C1495" s="66" t="s">
        <v>25</v>
      </c>
      <c r="D1495" s="66" t="s">
        <v>280</v>
      </c>
      <c r="E1495" s="86">
        <f t="array" ref="E1495">IFERROR(INDEX(DATA!$J$133:$J$368,MATCH(1,(DATA!$D$133:$D$368=B1495)*(DATA!$E$133:$E$368=D1495),0)),"n/a")</f>
        <v>809</v>
      </c>
      <c r="F1495" s="77">
        <f t="array" ref="F1495">IFERROR(INDEX(DATA!$K$133:$K$368,MATCH(1,(DATA!$D$133:$D$368=B1495)*(DATA!$E$133:$E$368=D1495),0)),"n/a")</f>
        <v>0.307</v>
      </c>
      <c r="G1495" s="86">
        <f t="array" ref="G1495">IFERROR(INDEX(DATA!$T$133:$T$368,MATCH(1,(DATA!$D$133:$D$368=B1495)*(DATA!$E$133:$E$368=D1495),0)),"n/a")</f>
        <v>3025</v>
      </c>
      <c r="H1495" s="77">
        <f t="array" ref="H1495">IFERROR(INDEX(DATA!$U$133:$U$368,MATCH(1,(DATA!$D$133:$D$368=B1495)*(DATA!$E$133:$E$368=D1495),0)),"n/a")</f>
        <v>5.8000000000000003E-2</v>
      </c>
      <c r="I1495" s="86">
        <f t="array" ref="I1495">IFERROR(INDEX(DATA!$AD$133:$AD$368,MATCH(1,(DATA!$D$133:$D$368=B1495)*(DATA!$E$133:$E$368=D1495),0)),"n/a")</f>
        <v>4188</v>
      </c>
      <c r="J1495" s="77">
        <f t="array" ref="J1495">IFERROR(INDEX(DATA!$AE$133:$AE$368,MATCH(1,(DATA!$D$133:$D$368=B1495)*(DATA!$E$133:$E$368=D1495),0)),"n/a")</f>
        <v>6.0000000000000001E-3</v>
      </c>
      <c r="K1495" s="86">
        <f t="array" ref="K1495">IFERROR(INDEX(DATA!$AN$133:$AN$368,MATCH(1,(DATA!$D$133:$D$368=B1495)*(DATA!$E$133:$E$368=D1495),0)),"n/a")</f>
        <v>6351</v>
      </c>
      <c r="L1495" s="77">
        <f t="array" ref="L1495">IFERROR(INDEX(DATA!$AO$133:$AO$368,MATCH(1,(DATA!$D$133:$D$368=B1495)*(DATA!$E$133:$E$368=D1495),0)),"n/a")</f>
        <v>8.9999999999999993E-3</v>
      </c>
    </row>
    <row r="1496" spans="1:12" x14ac:dyDescent="0.2">
      <c r="A1496" s="75" t="s">
        <v>19</v>
      </c>
      <c r="B1496" s="66" t="s">
        <v>22</v>
      </c>
      <c r="C1496" s="66" t="s">
        <v>25</v>
      </c>
      <c r="D1496" s="66" t="s">
        <v>281</v>
      </c>
      <c r="E1496" s="86">
        <f t="array" ref="E1496">IFERROR(INDEX(DATA!$J$133:$J$368,MATCH(1,(DATA!$D$133:$D$368=B1496)*(DATA!$E$133:$E$368=D1496),0)),"n/a")</f>
        <v>725</v>
      </c>
      <c r="F1496" s="77">
        <f t="array" ref="F1496">IFERROR(INDEX(DATA!$K$133:$K$368,MATCH(1,(DATA!$D$133:$D$368=B1496)*(DATA!$E$133:$E$368=D1496),0)),"n/a")</f>
        <v>9.2999999999999999E-2</v>
      </c>
      <c r="G1496" s="86">
        <f t="array" ref="G1496">IFERROR(INDEX(DATA!$T$133:$T$368,MATCH(1,(DATA!$D$133:$D$368=B1496)*(DATA!$E$133:$E$368=D1496),0)),"n/a")</f>
        <v>2540</v>
      </c>
      <c r="H1496" s="77">
        <f t="array" ref="H1496">IFERROR(INDEX(DATA!$U$133:$U$368,MATCH(1,(DATA!$D$133:$D$368=B1496)*(DATA!$E$133:$E$368=D1496),0)),"n/a")</f>
        <v>6.6000000000000003E-2</v>
      </c>
      <c r="I1496" s="86">
        <f t="array" ref="I1496">IFERROR(INDEX(DATA!$AD$133:$AD$368,MATCH(1,(DATA!$D$133:$D$368=B1496)*(DATA!$E$133:$E$368=D1496),0)),"n/a")</f>
        <v>3640</v>
      </c>
      <c r="J1496" s="77">
        <f t="array" ref="J1496">IFERROR(INDEX(DATA!$AE$133:$AE$368,MATCH(1,(DATA!$D$133:$D$368=B1496)*(DATA!$E$133:$E$368=D1496),0)),"n/a")</f>
        <v>-1.2999999999999999E-2</v>
      </c>
      <c r="K1496" s="86">
        <f t="array" ref="K1496">IFERROR(INDEX(DATA!$AN$133:$AN$368,MATCH(1,(DATA!$D$133:$D$368=B1496)*(DATA!$E$133:$E$368=D1496),0)),"n/a")</f>
        <v>6264</v>
      </c>
      <c r="L1496" s="77">
        <f t="array" ref="L1496">IFERROR(INDEX(DATA!$AO$133:$AO$368,MATCH(1,(DATA!$D$133:$D$368=B1496)*(DATA!$E$133:$E$368=D1496),0)),"n/a")</f>
        <v>-1.7000000000000001E-2</v>
      </c>
    </row>
    <row r="1497" spans="1:12" x14ac:dyDescent="0.2">
      <c r="A1497" s="75" t="s">
        <v>19</v>
      </c>
      <c r="B1497" s="66" t="s">
        <v>22</v>
      </c>
      <c r="C1497" s="66" t="s">
        <v>25</v>
      </c>
      <c r="D1497" s="66" t="s">
        <v>282</v>
      </c>
      <c r="E1497" s="86">
        <f t="array" ref="E1497">IFERROR(INDEX(DATA!$J$133:$J$368,MATCH(1,(DATA!$D$133:$D$368=B1497)*(DATA!$E$133:$E$368=D1497),0)),"n/a")</f>
        <v>93</v>
      </c>
      <c r="F1497" s="77">
        <f t="array" ref="F1497">IFERROR(INDEX(DATA!$K$133:$K$368,MATCH(1,(DATA!$D$133:$D$368=B1497)*(DATA!$E$133:$E$368=D1497),0)),"n/a")</f>
        <v>-0.16300000000000001</v>
      </c>
      <c r="G1497" s="86">
        <f t="array" ref="G1497">IFERROR(INDEX(DATA!$T$133:$T$368,MATCH(1,(DATA!$D$133:$D$368=B1497)*(DATA!$E$133:$E$368=D1497),0)),"n/a")</f>
        <v>375</v>
      </c>
      <c r="H1497" s="77">
        <f t="array" ref="H1497">IFERROR(INDEX(DATA!$U$133:$U$368,MATCH(1,(DATA!$D$133:$D$368=B1497)*(DATA!$E$133:$E$368=D1497),0)),"n/a")</f>
        <v>-7.3999999999999996E-2</v>
      </c>
      <c r="I1497" s="86">
        <f t="array" ref="I1497">IFERROR(INDEX(DATA!$AD$133:$AD$368,MATCH(1,(DATA!$D$133:$D$368=B1497)*(DATA!$E$133:$E$368=D1497),0)),"n/a")</f>
        <v>638</v>
      </c>
      <c r="J1497" s="77">
        <f t="array" ref="J1497">IFERROR(INDEX(DATA!$AE$133:$AE$368,MATCH(1,(DATA!$D$133:$D$368=B1497)*(DATA!$E$133:$E$368=D1497),0)),"n/a")</f>
        <v>4.1000000000000002E-2</v>
      </c>
      <c r="K1497" s="86">
        <f t="array" ref="K1497">IFERROR(INDEX(DATA!$AN$133:$AN$368,MATCH(1,(DATA!$D$133:$D$368=B1497)*(DATA!$E$133:$E$368=D1497),0)),"n/a")</f>
        <v>1195</v>
      </c>
      <c r="L1497" s="77">
        <f t="array" ref="L1497">IFERROR(INDEX(DATA!$AO$133:$AO$368,MATCH(1,(DATA!$D$133:$D$368=B1497)*(DATA!$E$133:$E$368=D1497),0)),"n/a")</f>
        <v>0.245</v>
      </c>
    </row>
    <row r="1498" spans="1:12" x14ac:dyDescent="0.2">
      <c r="A1498" s="75" t="s">
        <v>19</v>
      </c>
      <c r="B1498" s="66" t="s">
        <v>22</v>
      </c>
      <c r="C1498" s="66" t="s">
        <v>25</v>
      </c>
      <c r="D1498" s="66" t="s">
        <v>283</v>
      </c>
      <c r="E1498" s="86">
        <f t="array" ref="E1498">IFERROR(INDEX(DATA!$J$133:$J$368,MATCH(1,(DATA!$D$133:$D$368=B1498)*(DATA!$E$133:$E$368=D1498),0)),"n/a")</f>
        <v>1</v>
      </c>
      <c r="F1498" s="77">
        <f t="array" ref="F1498">IFERROR(INDEX(DATA!$K$133:$K$368,MATCH(1,(DATA!$D$133:$D$368=B1498)*(DATA!$E$133:$E$368=D1498),0)),"n/a")</f>
        <v>0</v>
      </c>
      <c r="G1498" s="86">
        <f t="array" ref="G1498">IFERROR(INDEX(DATA!$T$133:$T$368,MATCH(1,(DATA!$D$133:$D$368=B1498)*(DATA!$E$133:$E$368=D1498),0)),"n/a")</f>
        <v>105</v>
      </c>
      <c r="H1498" s="77">
        <f t="array" ref="H1498">IFERROR(INDEX(DATA!$U$133:$U$368,MATCH(1,(DATA!$D$133:$D$368=B1498)*(DATA!$E$133:$E$368=D1498),0)),"n/a")</f>
        <v>0</v>
      </c>
      <c r="I1498" s="86">
        <f t="array" ref="I1498">IFERROR(INDEX(DATA!$AD$133:$AD$368,MATCH(1,(DATA!$D$133:$D$368=B1498)*(DATA!$E$133:$E$368=D1498),0)),"n/a")</f>
        <v>494</v>
      </c>
      <c r="J1498" s="77">
        <f t="array" ref="J1498">IFERROR(INDEX(DATA!$AE$133:$AE$368,MATCH(1,(DATA!$D$133:$D$368=B1498)*(DATA!$E$133:$E$368=D1498),0)),"n/a")</f>
        <v>209.00399999999999</v>
      </c>
      <c r="K1498" s="86">
        <f t="array" ref="K1498">IFERROR(INDEX(DATA!$AN$133:$AN$368,MATCH(1,(DATA!$D$133:$D$368=B1498)*(DATA!$E$133:$E$368=D1498),0)),"n/a")</f>
        <v>757</v>
      </c>
      <c r="L1498" s="77">
        <f t="array" ref="L1498">IFERROR(INDEX(DATA!$AO$133:$AO$368,MATCH(1,(DATA!$D$133:$D$368=B1498)*(DATA!$E$133:$E$368=D1498),0)),"n/a")</f>
        <v>78.396000000000001</v>
      </c>
    </row>
    <row r="1499" spans="1:12" x14ac:dyDescent="0.2">
      <c r="A1499" s="75" t="s">
        <v>19</v>
      </c>
      <c r="B1499" s="66" t="s">
        <v>22</v>
      </c>
      <c r="C1499" s="66" t="s">
        <v>25</v>
      </c>
      <c r="D1499" s="66" t="s">
        <v>284</v>
      </c>
      <c r="E1499" s="86">
        <f t="array" ref="E1499">IFERROR(INDEX(DATA!$J$133:$J$368,MATCH(1,(DATA!$D$133:$D$368=B1499)*(DATA!$E$133:$E$368=D1499),0)),"n/a")</f>
        <v>937</v>
      </c>
      <c r="F1499" s="77">
        <f t="array" ref="F1499">IFERROR(INDEX(DATA!$K$133:$K$368,MATCH(1,(DATA!$D$133:$D$368=B1499)*(DATA!$E$133:$E$368=D1499),0)),"n/a")</f>
        <v>0.74</v>
      </c>
      <c r="G1499" s="86">
        <f t="array" ref="G1499">IFERROR(INDEX(DATA!$T$133:$T$368,MATCH(1,(DATA!$D$133:$D$368=B1499)*(DATA!$E$133:$E$368=D1499),0)),"n/a")</f>
        <v>2720</v>
      </c>
      <c r="H1499" s="77">
        <f t="array" ref="H1499">IFERROR(INDEX(DATA!$U$133:$U$368,MATCH(1,(DATA!$D$133:$D$368=B1499)*(DATA!$E$133:$E$368=D1499),0)),"n/a")</f>
        <v>0.28499999999999998</v>
      </c>
      <c r="I1499" s="86">
        <f t="array" ref="I1499">IFERROR(INDEX(DATA!$AD$133:$AD$368,MATCH(1,(DATA!$D$133:$D$368=B1499)*(DATA!$E$133:$E$368=D1499),0)),"n/a")</f>
        <v>4006</v>
      </c>
      <c r="J1499" s="77">
        <f t="array" ref="J1499">IFERROR(INDEX(DATA!$AE$133:$AE$368,MATCH(1,(DATA!$D$133:$D$368=B1499)*(DATA!$E$133:$E$368=D1499),0)),"n/a")</f>
        <v>0.23</v>
      </c>
      <c r="K1499" s="86">
        <f t="array" ref="K1499">IFERROR(INDEX(DATA!$AN$133:$AN$368,MATCH(1,(DATA!$D$133:$D$368=B1499)*(DATA!$E$133:$E$368=D1499),0)),"n/a")</f>
        <v>6392</v>
      </c>
      <c r="L1499" s="77">
        <f t="array" ref="L1499">IFERROR(INDEX(DATA!$AO$133:$AO$368,MATCH(1,(DATA!$D$133:$D$368=B1499)*(DATA!$E$133:$E$368=D1499),0)),"n/a")</f>
        <v>0.215</v>
      </c>
    </row>
    <row r="1500" spans="1:12" x14ac:dyDescent="0.2">
      <c r="A1500" s="75" t="s">
        <v>19</v>
      </c>
      <c r="B1500" s="66" t="s">
        <v>22</v>
      </c>
      <c r="C1500" s="66" t="s">
        <v>25</v>
      </c>
      <c r="D1500" s="66" t="s">
        <v>285</v>
      </c>
      <c r="E1500" s="86">
        <f t="array" ref="E1500">IFERROR(INDEX(DATA!$J$133:$J$368,MATCH(1,(DATA!$D$133:$D$368=B1500)*(DATA!$E$133:$E$368=D1500),0)),"n/a")</f>
        <v>0</v>
      </c>
      <c r="F1500" s="77">
        <f t="array" ref="F1500">IFERROR(INDEX(DATA!$K$133:$K$368,MATCH(1,(DATA!$D$133:$D$368=B1500)*(DATA!$E$133:$E$368=D1500),0)),"n/a")</f>
        <v>0</v>
      </c>
      <c r="G1500" s="86">
        <f t="array" ref="G1500">IFERROR(INDEX(DATA!$T$133:$T$368,MATCH(1,(DATA!$D$133:$D$368=B1500)*(DATA!$E$133:$E$368=D1500),0)),"n/a")</f>
        <v>61</v>
      </c>
      <c r="H1500" s="77">
        <f t="array" ref="H1500">IFERROR(INDEX(DATA!$U$133:$U$368,MATCH(1,(DATA!$D$133:$D$368=B1500)*(DATA!$E$133:$E$368=D1500),0)),"n/a")</f>
        <v>0</v>
      </c>
      <c r="I1500" s="86">
        <f t="array" ref="I1500">IFERROR(INDEX(DATA!$AD$133:$AD$368,MATCH(1,(DATA!$D$133:$D$368=B1500)*(DATA!$E$133:$E$368=D1500),0)),"n/a")</f>
        <v>61</v>
      </c>
      <c r="J1500" s="77">
        <f t="array" ref="J1500">IFERROR(INDEX(DATA!$AE$133:$AE$368,MATCH(1,(DATA!$D$133:$D$368=B1500)*(DATA!$E$133:$E$368=D1500),0)),"n/a")</f>
        <v>0</v>
      </c>
      <c r="K1500" s="86">
        <f t="array" ref="K1500">IFERROR(INDEX(DATA!$AN$133:$AN$368,MATCH(1,(DATA!$D$133:$D$368=B1500)*(DATA!$E$133:$E$368=D1500),0)),"n/a")</f>
        <v>61</v>
      </c>
      <c r="L1500" s="77">
        <f t="array" ref="L1500">IFERROR(INDEX(DATA!$AO$133:$AO$368,MATCH(1,(DATA!$D$133:$D$368=B1500)*(DATA!$E$133:$E$368=D1500),0)),"n/a")</f>
        <v>0</v>
      </c>
    </row>
    <row r="1501" spans="1:12" x14ac:dyDescent="0.2">
      <c r="A1501" s="75" t="s">
        <v>19</v>
      </c>
      <c r="B1501" s="66" t="s">
        <v>22</v>
      </c>
      <c r="C1501" s="66" t="s">
        <v>25</v>
      </c>
      <c r="D1501" s="66" t="s">
        <v>286</v>
      </c>
      <c r="E1501" s="86">
        <f t="array" ref="E1501">IFERROR(INDEX(DATA!$J$133:$J$368,MATCH(1,(DATA!$D$133:$D$368=B1501)*(DATA!$E$133:$E$368=D1501),0)),"n/a")</f>
        <v>3</v>
      </c>
      <c r="F1501" s="77">
        <f t="array" ref="F1501">IFERROR(INDEX(DATA!$K$133:$K$368,MATCH(1,(DATA!$D$133:$D$368=B1501)*(DATA!$E$133:$E$368=D1501),0)),"n/a")</f>
        <v>0</v>
      </c>
      <c r="G1501" s="86">
        <f t="array" ref="G1501">IFERROR(INDEX(DATA!$T$133:$T$368,MATCH(1,(DATA!$D$133:$D$368=B1501)*(DATA!$E$133:$E$368=D1501),0)),"n/a")</f>
        <v>9</v>
      </c>
      <c r="H1501" s="77">
        <f t="array" ref="H1501">IFERROR(INDEX(DATA!$U$133:$U$368,MATCH(1,(DATA!$D$133:$D$368=B1501)*(DATA!$E$133:$E$368=D1501),0)),"n/a")</f>
        <v>0</v>
      </c>
      <c r="I1501" s="86">
        <f t="array" ref="I1501">IFERROR(INDEX(DATA!$AD$133:$AD$368,MATCH(1,(DATA!$D$133:$D$368=B1501)*(DATA!$E$133:$E$368=D1501),0)),"n/a")</f>
        <v>156</v>
      </c>
      <c r="J1501" s="77">
        <f t="array" ref="J1501">IFERROR(INDEX(DATA!$AE$133:$AE$368,MATCH(1,(DATA!$D$133:$D$368=B1501)*(DATA!$E$133:$E$368=D1501),0)),"n/a")</f>
        <v>25.905000000000001</v>
      </c>
      <c r="K1501" s="86">
        <f t="array" ref="K1501">IFERROR(INDEX(DATA!$AN$133:$AN$368,MATCH(1,(DATA!$D$133:$D$368=B1501)*(DATA!$E$133:$E$368=D1501),0)),"n/a")</f>
        <v>173</v>
      </c>
      <c r="L1501" s="77">
        <f t="array" ref="L1501">IFERROR(INDEX(DATA!$AO$133:$AO$368,MATCH(1,(DATA!$D$133:$D$368=B1501)*(DATA!$E$133:$E$368=D1501),0)),"n/a")</f>
        <v>5.4240000000000004</v>
      </c>
    </row>
    <row r="1502" spans="1:12" x14ac:dyDescent="0.2">
      <c r="A1502" s="75" t="s">
        <v>19</v>
      </c>
      <c r="B1502" s="66" t="s">
        <v>22</v>
      </c>
      <c r="C1502" s="66" t="s">
        <v>25</v>
      </c>
      <c r="D1502" s="66" t="s">
        <v>287</v>
      </c>
      <c r="E1502" s="86">
        <f t="array" ref="E1502">IFERROR(INDEX(DATA!$J$133:$J$368,MATCH(1,(DATA!$D$133:$D$368=B1502)*(DATA!$E$133:$E$368=D1502),0)),"n/a")</f>
        <v>71</v>
      </c>
      <c r="F1502" s="77">
        <f t="array" ref="F1502">IFERROR(INDEX(DATA!$K$133:$K$368,MATCH(1,(DATA!$D$133:$D$368=B1502)*(DATA!$E$133:$E$368=D1502),0)),"n/a")</f>
        <v>-0.35599999999999998</v>
      </c>
      <c r="G1502" s="86">
        <f t="array" ref="G1502">IFERROR(INDEX(DATA!$T$133:$T$368,MATCH(1,(DATA!$D$133:$D$368=B1502)*(DATA!$E$133:$E$368=D1502),0)),"n/a")</f>
        <v>248</v>
      </c>
      <c r="H1502" s="77">
        <f t="array" ref="H1502">IFERROR(INDEX(DATA!$U$133:$U$368,MATCH(1,(DATA!$D$133:$D$368=B1502)*(DATA!$E$133:$E$368=D1502),0)),"n/a")</f>
        <v>-0.34</v>
      </c>
      <c r="I1502" s="86">
        <f t="array" ref="I1502">IFERROR(INDEX(DATA!$AD$133:$AD$368,MATCH(1,(DATA!$D$133:$D$368=B1502)*(DATA!$E$133:$E$368=D1502),0)),"n/a")</f>
        <v>454</v>
      </c>
      <c r="J1502" s="77">
        <f t="array" ref="J1502">IFERROR(INDEX(DATA!$AE$133:$AE$368,MATCH(1,(DATA!$D$133:$D$368=B1502)*(DATA!$E$133:$E$368=D1502),0)),"n/a")</f>
        <v>-0.72599999999999998</v>
      </c>
      <c r="K1502" s="86">
        <f t="array" ref="K1502">IFERROR(INDEX(DATA!$AN$133:$AN$368,MATCH(1,(DATA!$D$133:$D$368=B1502)*(DATA!$E$133:$E$368=D1502),0)),"n/a")</f>
        <v>1316</v>
      </c>
      <c r="L1502" s="77">
        <f t="array" ref="L1502">IFERROR(INDEX(DATA!$AO$133:$AO$368,MATCH(1,(DATA!$D$133:$D$368=B1502)*(DATA!$E$133:$E$368=D1502),0)),"n/a")</f>
        <v>-0.70099999999999996</v>
      </c>
    </row>
    <row r="1503" spans="1:12" x14ac:dyDescent="0.2">
      <c r="A1503" s="75" t="s">
        <v>19</v>
      </c>
      <c r="B1503" s="66" t="s">
        <v>22</v>
      </c>
      <c r="C1503" s="66" t="s">
        <v>25</v>
      </c>
      <c r="D1503" s="66" t="s">
        <v>288</v>
      </c>
      <c r="E1503" s="86">
        <f t="array" ref="E1503">IFERROR(INDEX(DATA!$J$133:$J$368,MATCH(1,(DATA!$D$133:$D$368=B1503)*(DATA!$E$133:$E$368=D1503),0)),"n/a")</f>
        <v>311</v>
      </c>
      <c r="F1503" s="77">
        <f t="array" ref="F1503">IFERROR(INDEX(DATA!$K$133:$K$368,MATCH(1,(DATA!$D$133:$D$368=B1503)*(DATA!$E$133:$E$368=D1503),0)),"n/a")</f>
        <v>0.44</v>
      </c>
      <c r="G1503" s="86">
        <f t="array" ref="G1503">IFERROR(INDEX(DATA!$T$133:$T$368,MATCH(1,(DATA!$D$133:$D$368=B1503)*(DATA!$E$133:$E$368=D1503),0)),"n/a")</f>
        <v>1024</v>
      </c>
      <c r="H1503" s="77">
        <f t="array" ref="H1503">IFERROR(INDEX(DATA!$U$133:$U$368,MATCH(1,(DATA!$D$133:$D$368=B1503)*(DATA!$E$133:$E$368=D1503),0)),"n/a")</f>
        <v>9.6000000000000002E-2</v>
      </c>
      <c r="I1503" s="86">
        <f t="array" ref="I1503">IFERROR(INDEX(DATA!$AD$133:$AD$368,MATCH(1,(DATA!$D$133:$D$368=B1503)*(DATA!$E$133:$E$368=D1503),0)),"n/a")</f>
        <v>1614</v>
      </c>
      <c r="J1503" s="77">
        <f t="array" ref="J1503">IFERROR(INDEX(DATA!$AE$133:$AE$368,MATCH(1,(DATA!$D$133:$D$368=B1503)*(DATA!$E$133:$E$368=D1503),0)),"n/a")</f>
        <v>8.5999999999999993E-2</v>
      </c>
      <c r="K1503" s="86">
        <f t="array" ref="K1503">IFERROR(INDEX(DATA!$AN$133:$AN$368,MATCH(1,(DATA!$D$133:$D$368=B1503)*(DATA!$E$133:$E$368=D1503),0)),"n/a")</f>
        <v>2776</v>
      </c>
      <c r="L1503" s="77">
        <f t="array" ref="L1503">IFERROR(INDEX(DATA!$AO$133:$AO$368,MATCH(1,(DATA!$D$133:$D$368=B1503)*(DATA!$E$133:$E$368=D1503),0)),"n/a")</f>
        <v>7.6999999999999999E-2</v>
      </c>
    </row>
    <row r="1504" spans="1:12" x14ac:dyDescent="0.2">
      <c r="A1504" s="75" t="s">
        <v>19</v>
      </c>
      <c r="B1504" s="66" t="s">
        <v>22</v>
      </c>
      <c r="C1504" s="66" t="s">
        <v>25</v>
      </c>
      <c r="D1504" s="66" t="s">
        <v>289</v>
      </c>
      <c r="E1504" s="86">
        <f t="array" ref="E1504">IFERROR(INDEX(DATA!$J$133:$J$368,MATCH(1,(DATA!$D$133:$D$368=B1504)*(DATA!$E$133:$E$368=D1504),0)),"n/a")</f>
        <v>75</v>
      </c>
      <c r="F1504" s="77">
        <f t="array" ref="F1504">IFERROR(INDEX(DATA!$K$133:$K$368,MATCH(1,(DATA!$D$133:$D$368=B1504)*(DATA!$E$133:$E$368=D1504),0)),"n/a")</f>
        <v>1.234</v>
      </c>
      <c r="G1504" s="86">
        <f t="array" ref="G1504">IFERROR(INDEX(DATA!$T$133:$T$368,MATCH(1,(DATA!$D$133:$D$368=B1504)*(DATA!$E$133:$E$368=D1504),0)),"n/a")</f>
        <v>255</v>
      </c>
      <c r="H1504" s="77">
        <f t="array" ref="H1504">IFERROR(INDEX(DATA!$U$133:$U$368,MATCH(1,(DATA!$D$133:$D$368=B1504)*(DATA!$E$133:$E$368=D1504),0)),"n/a")</f>
        <v>1.2989999999999999</v>
      </c>
      <c r="I1504" s="86">
        <f t="array" ref="I1504">IFERROR(INDEX(DATA!$AD$133:$AD$368,MATCH(1,(DATA!$D$133:$D$368=B1504)*(DATA!$E$133:$E$368=D1504),0)),"n/a")</f>
        <v>347</v>
      </c>
      <c r="J1504" s="77">
        <f t="array" ref="J1504">IFERROR(INDEX(DATA!$AE$133:$AE$368,MATCH(1,(DATA!$D$133:$D$368=B1504)*(DATA!$E$133:$E$368=D1504),0)),"n/a")</f>
        <v>0.38200000000000001</v>
      </c>
      <c r="K1504" s="86">
        <f t="array" ref="K1504">IFERROR(INDEX(DATA!$AN$133:$AN$368,MATCH(1,(DATA!$D$133:$D$368=B1504)*(DATA!$E$133:$E$368=D1504),0)),"n/a")</f>
        <v>529</v>
      </c>
      <c r="L1504" s="77">
        <f t="array" ref="L1504">IFERROR(INDEX(DATA!$AO$133:$AO$368,MATCH(1,(DATA!$D$133:$D$368=B1504)*(DATA!$E$133:$E$368=D1504),0)),"n/a")</f>
        <v>-8.9999999999999993E-3</v>
      </c>
    </row>
    <row r="1505" spans="1:12" x14ac:dyDescent="0.2">
      <c r="A1505" s="75" t="s">
        <v>19</v>
      </c>
      <c r="B1505" s="66" t="s">
        <v>22</v>
      </c>
      <c r="C1505" s="66" t="s">
        <v>25</v>
      </c>
      <c r="D1505" s="66" t="s">
        <v>290</v>
      </c>
      <c r="E1505" s="86">
        <f t="array" ref="E1505">IFERROR(INDEX(DATA!$J$133:$J$368,MATCH(1,(DATA!$D$133:$D$368=B1505)*(DATA!$E$133:$E$368=D1505),0)),"n/a")</f>
        <v>0</v>
      </c>
      <c r="F1505" s="77">
        <f t="array" ref="F1505">IFERROR(INDEX(DATA!$K$133:$K$368,MATCH(1,(DATA!$D$133:$D$368=B1505)*(DATA!$E$133:$E$368=D1505),0)),"n/a")</f>
        <v>0</v>
      </c>
      <c r="G1505" s="86">
        <f t="array" ref="G1505">IFERROR(INDEX(DATA!$T$133:$T$368,MATCH(1,(DATA!$D$133:$D$368=B1505)*(DATA!$E$133:$E$368=D1505),0)),"n/a")</f>
        <v>0</v>
      </c>
      <c r="H1505" s="77">
        <f t="array" ref="H1505">IFERROR(INDEX(DATA!$U$133:$U$368,MATCH(1,(DATA!$D$133:$D$368=B1505)*(DATA!$E$133:$E$368=D1505),0)),"n/a")</f>
        <v>0</v>
      </c>
      <c r="I1505" s="86">
        <f t="array" ref="I1505">IFERROR(INDEX(DATA!$AD$133:$AD$368,MATCH(1,(DATA!$D$133:$D$368=B1505)*(DATA!$E$133:$E$368=D1505),0)),"n/a")</f>
        <v>1</v>
      </c>
      <c r="J1505" s="77">
        <f t="array" ref="J1505">IFERROR(INDEX(DATA!$AE$133:$AE$368,MATCH(1,(DATA!$D$133:$D$368=B1505)*(DATA!$E$133:$E$368=D1505),0)),"n/a")</f>
        <v>-0.79700000000000004</v>
      </c>
      <c r="K1505" s="86">
        <f t="array" ref="K1505">IFERROR(INDEX(DATA!$AN$133:$AN$368,MATCH(1,(DATA!$D$133:$D$368=B1505)*(DATA!$E$133:$E$368=D1505),0)),"n/a")</f>
        <v>5</v>
      </c>
      <c r="L1505" s="77">
        <f t="array" ref="L1505">IFERROR(INDEX(DATA!$AO$133:$AO$368,MATCH(1,(DATA!$D$133:$D$368=B1505)*(DATA!$E$133:$E$368=D1505),0)),"n/a")</f>
        <v>-0.59299999999999997</v>
      </c>
    </row>
    <row r="1506" spans="1:12" x14ac:dyDescent="0.2">
      <c r="A1506" s="75" t="s">
        <v>19</v>
      </c>
      <c r="B1506" s="66" t="s">
        <v>22</v>
      </c>
      <c r="C1506" s="66" t="s">
        <v>25</v>
      </c>
      <c r="D1506" s="66" t="s">
        <v>291</v>
      </c>
      <c r="E1506" s="86">
        <f t="array" ref="E1506">IFERROR(INDEX(DATA!$J$133:$J$368,MATCH(1,(DATA!$D$133:$D$368=B1506)*(DATA!$E$133:$E$368=D1506),0)),"n/a")</f>
        <v>4</v>
      </c>
      <c r="F1506" s="77">
        <f t="array" ref="F1506">IFERROR(INDEX(DATA!$K$133:$K$368,MATCH(1,(DATA!$D$133:$D$368=B1506)*(DATA!$E$133:$E$368=D1506),0)),"n/a")</f>
        <v>0</v>
      </c>
      <c r="G1506" s="86">
        <f t="array" ref="G1506">IFERROR(INDEX(DATA!$T$133:$T$368,MATCH(1,(DATA!$D$133:$D$368=B1506)*(DATA!$E$133:$E$368=D1506),0)),"n/a")</f>
        <v>4</v>
      </c>
      <c r="H1506" s="77">
        <f t="array" ref="H1506">IFERROR(INDEX(DATA!$U$133:$U$368,MATCH(1,(DATA!$D$133:$D$368=B1506)*(DATA!$E$133:$E$368=D1506),0)),"n/a")</f>
        <v>-0.746</v>
      </c>
      <c r="I1506" s="86">
        <f t="array" ref="I1506">IFERROR(INDEX(DATA!$AD$133:$AD$368,MATCH(1,(DATA!$D$133:$D$368=B1506)*(DATA!$E$133:$E$368=D1506),0)),"n/a")</f>
        <v>9</v>
      </c>
      <c r="J1506" s="77">
        <f t="array" ref="J1506">IFERROR(INDEX(DATA!$AE$133:$AE$368,MATCH(1,(DATA!$D$133:$D$368=B1506)*(DATA!$E$133:$E$368=D1506),0)),"n/a")</f>
        <v>-0.47499999999999998</v>
      </c>
      <c r="K1506" s="86">
        <f t="array" ref="K1506">IFERROR(INDEX(DATA!$AN$133:$AN$368,MATCH(1,(DATA!$D$133:$D$368=B1506)*(DATA!$E$133:$E$368=D1506),0)),"n/a")</f>
        <v>89</v>
      </c>
      <c r="L1506" s="77">
        <f t="array" ref="L1506">IFERROR(INDEX(DATA!$AO$133:$AO$368,MATCH(1,(DATA!$D$133:$D$368=B1506)*(DATA!$E$133:$E$368=D1506),0)),"n/a")</f>
        <v>3.9009999999999998</v>
      </c>
    </row>
    <row r="1507" spans="1:12" x14ac:dyDescent="0.2">
      <c r="A1507" s="75" t="s">
        <v>19</v>
      </c>
      <c r="B1507" s="66" t="s">
        <v>22</v>
      </c>
      <c r="C1507" s="66" t="s">
        <v>25</v>
      </c>
      <c r="D1507" s="66" t="s">
        <v>292</v>
      </c>
      <c r="E1507" s="86">
        <f t="array" ref="E1507">IFERROR(INDEX(DATA!$J$133:$J$368,MATCH(1,(DATA!$D$133:$D$368=B1507)*(DATA!$E$133:$E$368=D1507),0)),"n/a")</f>
        <v>73</v>
      </c>
      <c r="F1507" s="77">
        <f t="array" ref="F1507">IFERROR(INDEX(DATA!$K$133:$K$368,MATCH(1,(DATA!$D$133:$D$368=B1507)*(DATA!$E$133:$E$368=D1507),0)),"n/a")</f>
        <v>1.31</v>
      </c>
      <c r="G1507" s="86">
        <f t="array" ref="G1507">IFERROR(INDEX(DATA!$T$133:$T$368,MATCH(1,(DATA!$D$133:$D$368=B1507)*(DATA!$E$133:$E$368=D1507),0)),"n/a")</f>
        <v>219</v>
      </c>
      <c r="H1507" s="77">
        <f t="array" ref="H1507">IFERROR(INDEX(DATA!$U$133:$U$368,MATCH(1,(DATA!$D$133:$D$368=B1507)*(DATA!$E$133:$E$368=D1507),0)),"n/a")</f>
        <v>0.754</v>
      </c>
      <c r="I1507" s="86">
        <f t="array" ref="I1507">IFERROR(INDEX(DATA!$AD$133:$AD$368,MATCH(1,(DATA!$D$133:$D$368=B1507)*(DATA!$E$133:$E$368=D1507),0)),"n/a")</f>
        <v>356</v>
      </c>
      <c r="J1507" s="77">
        <f t="array" ref="J1507">IFERROR(INDEX(DATA!$AE$133:$AE$368,MATCH(1,(DATA!$D$133:$D$368=B1507)*(DATA!$E$133:$E$368=D1507),0)),"n/a")</f>
        <v>0.61699999999999999</v>
      </c>
      <c r="K1507" s="86">
        <f t="array" ref="K1507">IFERROR(INDEX(DATA!$AN$133:$AN$368,MATCH(1,(DATA!$D$133:$D$368=B1507)*(DATA!$E$133:$E$368=D1507),0)),"n/a")</f>
        <v>595</v>
      </c>
      <c r="L1507" s="77">
        <f t="array" ref="L1507">IFERROR(INDEX(DATA!$AO$133:$AO$368,MATCH(1,(DATA!$D$133:$D$368=B1507)*(DATA!$E$133:$E$368=D1507),0)),"n/a")</f>
        <v>0.49299999999999999</v>
      </c>
    </row>
    <row r="1508" spans="1:12" x14ac:dyDescent="0.2">
      <c r="A1508" s="75" t="s">
        <v>19</v>
      </c>
      <c r="B1508" s="66" t="s">
        <v>22</v>
      </c>
      <c r="C1508" s="66" t="s">
        <v>25</v>
      </c>
      <c r="D1508" s="66" t="s">
        <v>293</v>
      </c>
      <c r="E1508" s="86">
        <f t="array" ref="E1508">IFERROR(INDEX(DATA!$J$133:$J$368,MATCH(1,(DATA!$D$133:$D$368=B1508)*(DATA!$E$133:$E$368=D1508),0)),"n/a")</f>
        <v>190</v>
      </c>
      <c r="F1508" s="77">
        <f t="array" ref="F1508">IFERROR(INDEX(DATA!$K$133:$K$368,MATCH(1,(DATA!$D$133:$D$368=B1508)*(DATA!$E$133:$E$368=D1508),0)),"n/a")</f>
        <v>0.434</v>
      </c>
      <c r="G1508" s="86">
        <f t="array" ref="G1508">IFERROR(INDEX(DATA!$T$133:$T$368,MATCH(1,(DATA!$D$133:$D$368=B1508)*(DATA!$E$133:$E$368=D1508),0)),"n/a")</f>
        <v>549</v>
      </c>
      <c r="H1508" s="77">
        <f t="array" ref="H1508">IFERROR(INDEX(DATA!$U$133:$U$368,MATCH(1,(DATA!$D$133:$D$368=B1508)*(DATA!$E$133:$E$368=D1508),0)),"n/a")</f>
        <v>4.1000000000000002E-2</v>
      </c>
      <c r="I1508" s="86">
        <f t="array" ref="I1508">IFERROR(INDEX(DATA!$AD$133:$AD$368,MATCH(1,(DATA!$D$133:$D$368=B1508)*(DATA!$E$133:$E$368=D1508),0)),"n/a")</f>
        <v>964</v>
      </c>
      <c r="J1508" s="77">
        <f t="array" ref="J1508">IFERROR(INDEX(DATA!$AE$133:$AE$368,MATCH(1,(DATA!$D$133:$D$368=B1508)*(DATA!$E$133:$E$368=D1508),0)),"n/a")</f>
        <v>-1.0999999999999999E-2</v>
      </c>
      <c r="K1508" s="86">
        <f t="array" ref="K1508">IFERROR(INDEX(DATA!$AN$133:$AN$368,MATCH(1,(DATA!$D$133:$D$368=B1508)*(DATA!$E$133:$E$368=D1508),0)),"n/a")</f>
        <v>1368</v>
      </c>
      <c r="L1508" s="77">
        <f t="array" ref="L1508">IFERROR(INDEX(DATA!$AO$133:$AO$368,MATCH(1,(DATA!$D$133:$D$368=B1508)*(DATA!$E$133:$E$368=D1508),0)),"n/a")</f>
        <v>-0.189</v>
      </c>
    </row>
    <row r="1509" spans="1:12" x14ac:dyDescent="0.2">
      <c r="A1509" s="75" t="s">
        <v>19</v>
      </c>
      <c r="B1509" s="66" t="s">
        <v>22</v>
      </c>
      <c r="C1509" s="66" t="s">
        <v>25</v>
      </c>
      <c r="D1509" s="66" t="s">
        <v>294</v>
      </c>
      <c r="E1509" s="86">
        <f t="array" ref="E1509">IFERROR(INDEX(DATA!$J$133:$J$368,MATCH(1,(DATA!$D$133:$D$368=B1509)*(DATA!$E$133:$E$368=D1509),0)),"n/a")</f>
        <v>85</v>
      </c>
      <c r="F1509" s="77">
        <f t="array" ref="F1509">IFERROR(INDEX(DATA!$K$133:$K$368,MATCH(1,(DATA!$D$133:$D$368=B1509)*(DATA!$E$133:$E$368=D1509),0)),"n/a")</f>
        <v>4.6050000000000004</v>
      </c>
      <c r="G1509" s="86">
        <f t="array" ref="G1509">IFERROR(INDEX(DATA!$T$133:$T$368,MATCH(1,(DATA!$D$133:$D$368=B1509)*(DATA!$E$133:$E$368=D1509),0)),"n/a")</f>
        <v>249</v>
      </c>
      <c r="H1509" s="77">
        <f t="array" ref="H1509">IFERROR(INDEX(DATA!$U$133:$U$368,MATCH(1,(DATA!$D$133:$D$368=B1509)*(DATA!$E$133:$E$368=D1509),0)),"n/a")</f>
        <v>2.6869999999999998</v>
      </c>
      <c r="I1509" s="86">
        <f t="array" ref="I1509">IFERROR(INDEX(DATA!$AD$133:$AD$368,MATCH(1,(DATA!$D$133:$D$368=B1509)*(DATA!$E$133:$E$368=D1509),0)),"n/a")</f>
        <v>375</v>
      </c>
      <c r="J1509" s="77">
        <f t="array" ref="J1509">IFERROR(INDEX(DATA!$AE$133:$AE$368,MATCH(1,(DATA!$D$133:$D$368=B1509)*(DATA!$E$133:$E$368=D1509),0)),"n/a")</f>
        <v>1.843</v>
      </c>
      <c r="K1509" s="86">
        <f t="array" ref="K1509">IFERROR(INDEX(DATA!$AN$133:$AN$368,MATCH(1,(DATA!$D$133:$D$368=B1509)*(DATA!$E$133:$E$368=D1509),0)),"n/a")</f>
        <v>407</v>
      </c>
      <c r="L1509" s="77">
        <f t="array" ref="L1509">IFERROR(INDEX(DATA!$AO$133:$AO$368,MATCH(1,(DATA!$D$133:$D$368=B1509)*(DATA!$E$133:$E$368=D1509),0)),"n/a")</f>
        <v>0.81499999999999995</v>
      </c>
    </row>
    <row r="1510" spans="1:12" x14ac:dyDescent="0.2">
      <c r="A1510" s="75" t="s">
        <v>19</v>
      </c>
      <c r="B1510" s="66" t="s">
        <v>22</v>
      </c>
      <c r="C1510" s="66" t="s">
        <v>25</v>
      </c>
      <c r="D1510" s="66" t="s">
        <v>295</v>
      </c>
      <c r="E1510" s="86">
        <f t="array" ref="E1510">IFERROR(INDEX(DATA!$J$133:$J$368,MATCH(1,(DATA!$D$133:$D$368=B1510)*(DATA!$E$133:$E$368=D1510),0)),"n/a")</f>
        <v>0</v>
      </c>
      <c r="F1510" s="77">
        <f t="array" ref="F1510">IFERROR(INDEX(DATA!$K$133:$K$368,MATCH(1,(DATA!$D$133:$D$368=B1510)*(DATA!$E$133:$E$368=D1510),0)),"n/a")</f>
        <v>0</v>
      </c>
      <c r="G1510" s="86">
        <f t="array" ref="G1510">IFERROR(INDEX(DATA!$T$133:$T$368,MATCH(1,(DATA!$D$133:$D$368=B1510)*(DATA!$E$133:$E$368=D1510),0)),"n/a")</f>
        <v>7</v>
      </c>
      <c r="H1510" s="77">
        <f t="array" ref="H1510">IFERROR(INDEX(DATA!$U$133:$U$368,MATCH(1,(DATA!$D$133:$D$368=B1510)*(DATA!$E$133:$E$368=D1510),0)),"n/a")</f>
        <v>-0.93799999999999994</v>
      </c>
      <c r="I1510" s="86">
        <f t="array" ref="I1510">IFERROR(INDEX(DATA!$AD$133:$AD$368,MATCH(1,(DATA!$D$133:$D$368=B1510)*(DATA!$E$133:$E$368=D1510),0)),"n/a")</f>
        <v>7</v>
      </c>
      <c r="J1510" s="77">
        <f t="array" ref="J1510">IFERROR(INDEX(DATA!$AE$133:$AE$368,MATCH(1,(DATA!$D$133:$D$368=B1510)*(DATA!$E$133:$E$368=D1510),0)),"n/a")</f>
        <v>-0.98399999999999999</v>
      </c>
      <c r="K1510" s="86">
        <f t="array" ref="K1510">IFERROR(INDEX(DATA!$AN$133:$AN$368,MATCH(1,(DATA!$D$133:$D$368=B1510)*(DATA!$E$133:$E$368=D1510),0)),"n/a")</f>
        <v>7</v>
      </c>
      <c r="L1510" s="77">
        <f t="array" ref="L1510">IFERROR(INDEX(DATA!$AO$133:$AO$368,MATCH(1,(DATA!$D$133:$D$368=B1510)*(DATA!$E$133:$E$368=D1510),0)),"n/a")</f>
        <v>-0.99299999999999999</v>
      </c>
    </row>
    <row r="1511" spans="1:12" x14ac:dyDescent="0.2">
      <c r="A1511" s="75" t="s">
        <v>19</v>
      </c>
      <c r="B1511" s="66" t="s">
        <v>22</v>
      </c>
      <c r="C1511" s="66" t="s">
        <v>25</v>
      </c>
      <c r="D1511" s="66" t="s">
        <v>296</v>
      </c>
      <c r="E1511" s="86">
        <f t="array" ref="E1511">IFERROR(INDEX(DATA!$J$133:$J$368,MATCH(1,(DATA!$D$133:$D$368=B1511)*(DATA!$E$133:$E$368=D1511),0)),"n/a")</f>
        <v>8</v>
      </c>
      <c r="F1511" s="77">
        <f t="array" ref="F1511">IFERROR(INDEX(DATA!$K$133:$K$368,MATCH(1,(DATA!$D$133:$D$368=B1511)*(DATA!$E$133:$E$368=D1511),0)),"n/a")</f>
        <v>-0.41299999999999998</v>
      </c>
      <c r="G1511" s="86">
        <f t="array" ref="G1511">IFERROR(INDEX(DATA!$T$133:$T$368,MATCH(1,(DATA!$D$133:$D$368=B1511)*(DATA!$E$133:$E$368=D1511),0)),"n/a")</f>
        <v>31</v>
      </c>
      <c r="H1511" s="77">
        <f t="array" ref="H1511">IFERROR(INDEX(DATA!$U$133:$U$368,MATCH(1,(DATA!$D$133:$D$368=B1511)*(DATA!$E$133:$E$368=D1511),0)),"n/a")</f>
        <v>-0.73</v>
      </c>
      <c r="I1511" s="86">
        <f t="array" ref="I1511">IFERROR(INDEX(DATA!$AD$133:$AD$368,MATCH(1,(DATA!$D$133:$D$368=B1511)*(DATA!$E$133:$E$368=D1511),0)),"n/a")</f>
        <v>60</v>
      </c>
      <c r="J1511" s="77">
        <f t="array" ref="J1511">IFERROR(INDEX(DATA!$AE$133:$AE$368,MATCH(1,(DATA!$D$133:$D$368=B1511)*(DATA!$E$133:$E$368=D1511),0)),"n/a")</f>
        <v>-0.84199999999999997</v>
      </c>
      <c r="K1511" s="86">
        <f t="array" ref="K1511">IFERROR(INDEX(DATA!$AN$133:$AN$368,MATCH(1,(DATA!$D$133:$D$368=B1511)*(DATA!$E$133:$E$368=D1511),0)),"n/a")</f>
        <v>88</v>
      </c>
      <c r="L1511" s="77">
        <f t="array" ref="L1511">IFERROR(INDEX(DATA!$AO$133:$AO$368,MATCH(1,(DATA!$D$133:$D$368=B1511)*(DATA!$E$133:$E$368=D1511),0)),"n/a")</f>
        <v>-0.90900000000000003</v>
      </c>
    </row>
    <row r="1512" spans="1:12" x14ac:dyDescent="0.2">
      <c r="A1512" s="75" t="s">
        <v>19</v>
      </c>
      <c r="B1512" s="66" t="s">
        <v>22</v>
      </c>
      <c r="C1512" s="66" t="s">
        <v>25</v>
      </c>
      <c r="D1512" s="66" t="s">
        <v>297</v>
      </c>
      <c r="E1512" s="86">
        <f t="array" ref="E1512">IFERROR(INDEX(DATA!$J$133:$J$368,MATCH(1,(DATA!$D$133:$D$368=B1512)*(DATA!$E$133:$E$368=D1512),0)),"n/a")</f>
        <v>199</v>
      </c>
      <c r="F1512" s="77">
        <f t="array" ref="F1512">IFERROR(INDEX(DATA!$K$133:$K$368,MATCH(1,(DATA!$D$133:$D$368=B1512)*(DATA!$E$133:$E$368=D1512),0)),"n/a")</f>
        <v>0.15</v>
      </c>
      <c r="G1512" s="86">
        <f t="array" ref="G1512">IFERROR(INDEX(DATA!$T$133:$T$368,MATCH(1,(DATA!$D$133:$D$368=B1512)*(DATA!$E$133:$E$368=D1512),0)),"n/a")</f>
        <v>462</v>
      </c>
      <c r="H1512" s="77">
        <f t="array" ref="H1512">IFERROR(INDEX(DATA!$U$133:$U$368,MATCH(1,(DATA!$D$133:$D$368=B1512)*(DATA!$E$133:$E$368=D1512),0)),"n/a")</f>
        <v>-0.39300000000000002</v>
      </c>
      <c r="I1512" s="86">
        <f t="array" ref="I1512">IFERROR(INDEX(DATA!$AD$133:$AD$368,MATCH(1,(DATA!$D$133:$D$368=B1512)*(DATA!$E$133:$E$368=D1512),0)),"n/a")</f>
        <v>839</v>
      </c>
      <c r="J1512" s="77">
        <f t="array" ref="J1512">IFERROR(INDEX(DATA!$AE$133:$AE$368,MATCH(1,(DATA!$D$133:$D$368=B1512)*(DATA!$E$133:$E$368=D1512),0)),"n/a")</f>
        <v>-0.27500000000000002</v>
      </c>
      <c r="K1512" s="86">
        <f t="array" ref="K1512">IFERROR(INDEX(DATA!$AN$133:$AN$368,MATCH(1,(DATA!$D$133:$D$368=B1512)*(DATA!$E$133:$E$368=D1512),0)),"n/a")</f>
        <v>1216</v>
      </c>
      <c r="L1512" s="77">
        <f t="array" ref="L1512">IFERROR(INDEX(DATA!$AO$133:$AO$368,MATCH(1,(DATA!$D$133:$D$368=B1512)*(DATA!$E$133:$E$368=D1512),0)),"n/a")</f>
        <v>-0.39700000000000002</v>
      </c>
    </row>
    <row r="1513" spans="1:12" x14ac:dyDescent="0.2">
      <c r="A1513" s="75" t="s">
        <v>19</v>
      </c>
      <c r="B1513" s="66" t="s">
        <v>22</v>
      </c>
      <c r="C1513" s="66" t="s">
        <v>25</v>
      </c>
      <c r="D1513" s="66" t="s">
        <v>298</v>
      </c>
      <c r="E1513" s="86">
        <f t="array" ref="E1513">IFERROR(INDEX(DATA!$J$133:$J$368,MATCH(1,(DATA!$D$133:$D$368=B1513)*(DATA!$E$133:$E$368=D1513),0)),"n/a")</f>
        <v>11</v>
      </c>
      <c r="F1513" s="77">
        <f t="array" ref="F1513">IFERROR(INDEX(DATA!$K$133:$K$368,MATCH(1,(DATA!$D$133:$D$368=B1513)*(DATA!$E$133:$E$368=D1513),0)),"n/a")</f>
        <v>-0.36799999999999999</v>
      </c>
      <c r="G1513" s="86">
        <f t="array" ref="G1513">IFERROR(INDEX(DATA!$T$133:$T$368,MATCH(1,(DATA!$D$133:$D$368=B1513)*(DATA!$E$133:$E$368=D1513),0)),"n/a")</f>
        <v>21</v>
      </c>
      <c r="H1513" s="77">
        <f t="array" ref="H1513">IFERROR(INDEX(DATA!$U$133:$U$368,MATCH(1,(DATA!$D$133:$D$368=B1513)*(DATA!$E$133:$E$368=D1513),0)),"n/a")</f>
        <v>0.245</v>
      </c>
      <c r="I1513" s="86">
        <f t="array" ref="I1513">IFERROR(INDEX(DATA!$AD$133:$AD$368,MATCH(1,(DATA!$D$133:$D$368=B1513)*(DATA!$E$133:$E$368=D1513),0)),"n/a")</f>
        <v>46</v>
      </c>
      <c r="J1513" s="77">
        <f t="array" ref="J1513">IFERROR(INDEX(DATA!$AE$133:$AE$368,MATCH(1,(DATA!$D$133:$D$368=B1513)*(DATA!$E$133:$E$368=D1513),0)),"n/a")</f>
        <v>1.756</v>
      </c>
      <c r="K1513" s="86">
        <f t="array" ref="K1513">IFERROR(INDEX(DATA!$AN$133:$AN$368,MATCH(1,(DATA!$D$133:$D$368=B1513)*(DATA!$E$133:$E$368=D1513),0)),"n/a")</f>
        <v>97</v>
      </c>
      <c r="L1513" s="77">
        <f t="array" ref="L1513">IFERROR(INDEX(DATA!$AO$133:$AO$368,MATCH(1,(DATA!$D$133:$D$368=B1513)*(DATA!$E$133:$E$368=D1513),0)),"n/a")</f>
        <v>4.7759999999999998</v>
      </c>
    </row>
    <row r="1514" spans="1:12" x14ac:dyDescent="0.2">
      <c r="A1514" s="75" t="s">
        <v>19</v>
      </c>
      <c r="B1514" s="66" t="s">
        <v>22</v>
      </c>
      <c r="C1514" s="66" t="s">
        <v>25</v>
      </c>
      <c r="D1514" s="66" t="s">
        <v>299</v>
      </c>
      <c r="E1514" s="86">
        <f t="array" ref="E1514">IFERROR(INDEX(DATA!$J$133:$J$368,MATCH(1,(DATA!$D$133:$D$368=B1514)*(DATA!$E$133:$E$368=D1514),0)),"n/a")</f>
        <v>1154</v>
      </c>
      <c r="F1514" s="77">
        <f t="array" ref="F1514">IFERROR(INDEX(DATA!$K$133:$K$368,MATCH(1,(DATA!$D$133:$D$368=B1514)*(DATA!$E$133:$E$368=D1514),0)),"n/a")</f>
        <v>0.83799999999999997</v>
      </c>
      <c r="G1514" s="86">
        <f t="array" ref="G1514">IFERROR(INDEX(DATA!$T$133:$T$368,MATCH(1,(DATA!$D$133:$D$368=B1514)*(DATA!$E$133:$E$368=D1514),0)),"n/a")</f>
        <v>4302</v>
      </c>
      <c r="H1514" s="77">
        <f t="array" ref="H1514">IFERROR(INDEX(DATA!$U$133:$U$368,MATCH(1,(DATA!$D$133:$D$368=B1514)*(DATA!$E$133:$E$368=D1514),0)),"n/a")</f>
        <v>1.3080000000000001</v>
      </c>
      <c r="I1514" s="86">
        <f t="array" ref="I1514">IFERROR(INDEX(DATA!$AD$133:$AD$368,MATCH(1,(DATA!$D$133:$D$368=B1514)*(DATA!$E$133:$E$368=D1514),0)),"n/a")</f>
        <v>8016</v>
      </c>
      <c r="J1514" s="77">
        <f t="array" ref="J1514">IFERROR(INDEX(DATA!$AE$133:$AE$368,MATCH(1,(DATA!$D$133:$D$368=B1514)*(DATA!$E$133:$E$368=D1514),0)),"n/a")</f>
        <v>0.69799999999999995</v>
      </c>
      <c r="K1514" s="86">
        <f t="array" ref="K1514">IFERROR(INDEX(DATA!$AN$133:$AN$368,MATCH(1,(DATA!$D$133:$D$368=B1514)*(DATA!$E$133:$E$368=D1514),0)),"n/a")</f>
        <v>14469</v>
      </c>
      <c r="L1514" s="77">
        <f t="array" ref="L1514">IFERROR(INDEX(DATA!$AO$133:$AO$368,MATCH(1,(DATA!$D$133:$D$368=B1514)*(DATA!$E$133:$E$368=D1514),0)),"n/a")</f>
        <v>0.42099999999999999</v>
      </c>
    </row>
    <row r="1515" spans="1:12" x14ac:dyDescent="0.2">
      <c r="A1515" s="75" t="s">
        <v>19</v>
      </c>
      <c r="B1515" s="66" t="s">
        <v>22</v>
      </c>
      <c r="C1515" s="66" t="s">
        <v>25</v>
      </c>
      <c r="D1515" s="66" t="s">
        <v>300</v>
      </c>
      <c r="E1515" s="86">
        <f t="array" ref="E1515">IFERROR(INDEX(DATA!$J$133:$J$368,MATCH(1,(DATA!$D$133:$D$368=B1515)*(DATA!$E$133:$E$368=D1515),0)),"n/a")</f>
        <v>625</v>
      </c>
      <c r="F1515" s="77">
        <f t="array" ref="F1515">IFERROR(INDEX(DATA!$K$133:$K$368,MATCH(1,(DATA!$D$133:$D$368=B1515)*(DATA!$E$133:$E$368=D1515),0)),"n/a")</f>
        <v>0</v>
      </c>
      <c r="G1515" s="86">
        <f t="array" ref="G1515">IFERROR(INDEX(DATA!$T$133:$T$368,MATCH(1,(DATA!$D$133:$D$368=B1515)*(DATA!$E$133:$E$368=D1515),0)),"n/a")</f>
        <v>1995</v>
      </c>
      <c r="H1515" s="77">
        <f t="array" ref="H1515">IFERROR(INDEX(DATA!$U$133:$U$368,MATCH(1,(DATA!$D$133:$D$368=B1515)*(DATA!$E$133:$E$368=D1515),0)),"n/a")</f>
        <v>0</v>
      </c>
      <c r="I1515" s="86">
        <f t="array" ref="I1515">IFERROR(INDEX(DATA!$AD$133:$AD$368,MATCH(1,(DATA!$D$133:$D$368=B1515)*(DATA!$E$133:$E$368=D1515),0)),"n/a")</f>
        <v>2463</v>
      </c>
      <c r="J1515" s="77">
        <f t="array" ref="J1515">IFERROR(INDEX(DATA!$AE$133:$AE$368,MATCH(1,(DATA!$D$133:$D$368=B1515)*(DATA!$E$133:$E$368=D1515),0)),"n/a")</f>
        <v>0</v>
      </c>
      <c r="K1515" s="86">
        <f t="array" ref="K1515">IFERROR(INDEX(DATA!$AN$133:$AN$368,MATCH(1,(DATA!$D$133:$D$368=B1515)*(DATA!$E$133:$E$368=D1515),0)),"n/a")</f>
        <v>2463</v>
      </c>
      <c r="L1515" s="77">
        <f t="array" ref="L1515">IFERROR(INDEX(DATA!$AO$133:$AO$368,MATCH(1,(DATA!$D$133:$D$368=B1515)*(DATA!$E$133:$E$368=D1515),0)),"n/a")</f>
        <v>0</v>
      </c>
    </row>
    <row r="1516" spans="1:12" x14ac:dyDescent="0.2">
      <c r="A1516" s="75" t="s">
        <v>19</v>
      </c>
      <c r="B1516" s="66" t="s">
        <v>22</v>
      </c>
      <c r="C1516" s="66" t="s">
        <v>25</v>
      </c>
      <c r="D1516" s="66" t="s">
        <v>301</v>
      </c>
      <c r="E1516" s="86" t="str">
        <f t="array" ref="E1516">IFERROR(INDEX(DATA!$J$133:$J$368,MATCH(1,(DATA!$D$133:$D$368=B1516)*(DATA!$E$133:$E$368=D1516),0)),"n/a")</f>
        <v>n/a</v>
      </c>
      <c r="F1516" s="77" t="str">
        <f t="array" ref="F1516">IFERROR(INDEX(DATA!$K$133:$K$368,MATCH(1,(DATA!$D$133:$D$368=B1516)*(DATA!$E$133:$E$368=D1516),0)),"n/a")</f>
        <v>n/a</v>
      </c>
      <c r="G1516" s="86" t="str">
        <f t="array" ref="G1516">IFERROR(INDEX(DATA!$T$133:$T$368,MATCH(1,(DATA!$D$133:$D$368=B1516)*(DATA!$E$133:$E$368=D1516),0)),"n/a")</f>
        <v>n/a</v>
      </c>
      <c r="H1516" s="77" t="str">
        <f t="array" ref="H1516">IFERROR(INDEX(DATA!$U$133:$U$368,MATCH(1,(DATA!$D$133:$D$368=B1516)*(DATA!$E$133:$E$368=D1516),0)),"n/a")</f>
        <v>n/a</v>
      </c>
      <c r="I1516" s="86" t="str">
        <f t="array" ref="I1516">IFERROR(INDEX(DATA!$AD$133:$AD$368,MATCH(1,(DATA!$D$133:$D$368=B1516)*(DATA!$E$133:$E$368=D1516),0)),"n/a")</f>
        <v>n/a</v>
      </c>
      <c r="J1516" s="77" t="str">
        <f t="array" ref="J1516">IFERROR(INDEX(DATA!$AE$133:$AE$368,MATCH(1,(DATA!$D$133:$D$368=B1516)*(DATA!$E$133:$E$368=D1516),0)),"n/a")</f>
        <v>n/a</v>
      </c>
      <c r="K1516" s="86" t="str">
        <f t="array" ref="K1516">IFERROR(INDEX(DATA!$AN$133:$AN$368,MATCH(1,(DATA!$D$133:$D$368=B1516)*(DATA!$E$133:$E$368=D1516),0)),"n/a")</f>
        <v>n/a</v>
      </c>
      <c r="L1516" s="77" t="str">
        <f t="array" ref="L1516">IFERROR(INDEX(DATA!$AO$133:$AO$368,MATCH(1,(DATA!$D$133:$D$368=B1516)*(DATA!$E$133:$E$368=D1516),0)),"n/a")</f>
        <v>n/a</v>
      </c>
    </row>
    <row r="1517" spans="1:12" x14ac:dyDescent="0.2">
      <c r="A1517" s="75" t="s">
        <v>19</v>
      </c>
      <c r="B1517" s="66" t="s">
        <v>22</v>
      </c>
      <c r="C1517" s="66" t="s">
        <v>25</v>
      </c>
      <c r="D1517" s="66" t="s">
        <v>302</v>
      </c>
      <c r="E1517" s="86">
        <f t="array" ref="E1517">IFERROR(INDEX(DATA!$J$133:$J$368,MATCH(1,(DATA!$D$133:$D$368=B1517)*(DATA!$E$133:$E$368=D1517),0)),"n/a")</f>
        <v>0</v>
      </c>
      <c r="F1517" s="77">
        <f t="array" ref="F1517">IFERROR(INDEX(DATA!$K$133:$K$368,MATCH(1,(DATA!$D$133:$D$368=B1517)*(DATA!$E$133:$E$368=D1517),0)),"n/a")</f>
        <v>-1</v>
      </c>
      <c r="G1517" s="86">
        <f t="array" ref="G1517">IFERROR(INDEX(DATA!$T$133:$T$368,MATCH(1,(DATA!$D$133:$D$368=B1517)*(DATA!$E$133:$E$368=D1517),0)),"n/a")</f>
        <v>34</v>
      </c>
      <c r="H1517" s="77">
        <f t="array" ref="H1517">IFERROR(INDEX(DATA!$U$133:$U$368,MATCH(1,(DATA!$D$133:$D$368=B1517)*(DATA!$E$133:$E$368=D1517),0)),"n/a")</f>
        <v>2.806</v>
      </c>
      <c r="I1517" s="86">
        <f t="array" ref="I1517">IFERROR(INDEX(DATA!$AD$133:$AD$368,MATCH(1,(DATA!$D$133:$D$368=B1517)*(DATA!$E$133:$E$368=D1517),0)),"n/a")</f>
        <v>77</v>
      </c>
      <c r="J1517" s="77">
        <f t="array" ref="J1517">IFERROR(INDEX(DATA!$AE$133:$AE$368,MATCH(1,(DATA!$D$133:$D$368=B1517)*(DATA!$E$133:$E$368=D1517),0)),"n/a")</f>
        <v>7.6790000000000003</v>
      </c>
      <c r="K1517" s="86">
        <f t="array" ref="K1517">IFERROR(INDEX(DATA!$AN$133:$AN$368,MATCH(1,(DATA!$D$133:$D$368=B1517)*(DATA!$E$133:$E$368=D1517),0)),"n/a")</f>
        <v>82</v>
      </c>
      <c r="L1517" s="77">
        <f t="array" ref="L1517">IFERROR(INDEX(DATA!$AO$133:$AO$368,MATCH(1,(DATA!$D$133:$D$368=B1517)*(DATA!$E$133:$E$368=D1517),0)),"n/a")</f>
        <v>8.2490000000000006</v>
      </c>
    </row>
    <row r="1518" spans="1:12" x14ac:dyDescent="0.2">
      <c r="A1518" s="75" t="s">
        <v>19</v>
      </c>
      <c r="B1518" s="66" t="s">
        <v>22</v>
      </c>
      <c r="C1518" s="66" t="s">
        <v>25</v>
      </c>
      <c r="D1518" s="66" t="s">
        <v>303</v>
      </c>
      <c r="E1518" s="86">
        <f t="array" ref="E1518">IFERROR(INDEX(DATA!$J$133:$J$368,MATCH(1,(DATA!$D$133:$D$368=B1518)*(DATA!$E$133:$E$368=D1518),0)),"n/a")</f>
        <v>56</v>
      </c>
      <c r="F1518" s="77">
        <f t="array" ref="F1518">IFERROR(INDEX(DATA!$K$133:$K$368,MATCH(1,(DATA!$D$133:$D$368=B1518)*(DATA!$E$133:$E$368=D1518),0)),"n/a")</f>
        <v>0.3</v>
      </c>
      <c r="G1518" s="86">
        <f t="array" ref="G1518">IFERROR(INDEX(DATA!$T$133:$T$368,MATCH(1,(DATA!$D$133:$D$368=B1518)*(DATA!$E$133:$E$368=D1518),0)),"n/a")</f>
        <v>310</v>
      </c>
      <c r="H1518" s="77">
        <f t="array" ref="H1518">IFERROR(INDEX(DATA!$U$133:$U$368,MATCH(1,(DATA!$D$133:$D$368=B1518)*(DATA!$E$133:$E$368=D1518),0)),"n/a")</f>
        <v>6.13</v>
      </c>
      <c r="I1518" s="86">
        <f t="array" ref="I1518">IFERROR(INDEX(DATA!$AD$133:$AD$368,MATCH(1,(DATA!$D$133:$D$368=B1518)*(DATA!$E$133:$E$368=D1518),0)),"n/a")</f>
        <v>586</v>
      </c>
      <c r="J1518" s="77">
        <f t="array" ref="J1518">IFERROR(INDEX(DATA!$AE$133:$AE$368,MATCH(1,(DATA!$D$133:$D$368=B1518)*(DATA!$E$133:$E$368=D1518),0)),"n/a")</f>
        <v>6.5279999999999996</v>
      </c>
      <c r="K1518" s="86">
        <f t="array" ref="K1518">IFERROR(INDEX(DATA!$AN$133:$AN$368,MATCH(1,(DATA!$D$133:$D$368=B1518)*(DATA!$E$133:$E$368=D1518),0)),"n/a")</f>
        <v>899</v>
      </c>
      <c r="L1518" s="77">
        <f t="array" ref="L1518">IFERROR(INDEX(DATA!$AO$133:$AO$368,MATCH(1,(DATA!$D$133:$D$368=B1518)*(DATA!$E$133:$E$368=D1518),0)),"n/a")</f>
        <v>4.8360000000000003</v>
      </c>
    </row>
    <row r="1519" spans="1:12" x14ac:dyDescent="0.2">
      <c r="A1519" s="75" t="s">
        <v>19</v>
      </c>
      <c r="B1519" s="66" t="s">
        <v>22</v>
      </c>
      <c r="C1519" s="66" t="s">
        <v>25</v>
      </c>
      <c r="D1519" s="66" t="s">
        <v>304</v>
      </c>
      <c r="E1519" s="86">
        <f t="array" ref="E1519">IFERROR(INDEX(DATA!$J$133:$J$368,MATCH(1,(DATA!$D$133:$D$368=B1519)*(DATA!$E$133:$E$368=D1519),0)),"n/a")</f>
        <v>898</v>
      </c>
      <c r="F1519" s="77">
        <f t="array" ref="F1519">IFERROR(INDEX(DATA!$K$133:$K$368,MATCH(1,(DATA!$D$133:$D$368=B1519)*(DATA!$E$133:$E$368=D1519),0)),"n/a")</f>
        <v>2.0030000000000001</v>
      </c>
      <c r="G1519" s="86">
        <f t="array" ref="G1519">IFERROR(INDEX(DATA!$T$133:$T$368,MATCH(1,(DATA!$D$133:$D$368=B1519)*(DATA!$E$133:$E$368=D1519),0)),"n/a")</f>
        <v>2775</v>
      </c>
      <c r="H1519" s="77">
        <f t="array" ref="H1519">IFERROR(INDEX(DATA!$U$133:$U$368,MATCH(1,(DATA!$D$133:$D$368=B1519)*(DATA!$E$133:$E$368=D1519),0)),"n/a")</f>
        <v>1.6220000000000001</v>
      </c>
      <c r="I1519" s="86">
        <f t="array" ref="I1519">IFERROR(INDEX(DATA!$AD$133:$AD$368,MATCH(1,(DATA!$D$133:$D$368=B1519)*(DATA!$E$133:$E$368=D1519),0)),"n/a")</f>
        <v>4627</v>
      </c>
      <c r="J1519" s="77">
        <f t="array" ref="J1519">IFERROR(INDEX(DATA!$AE$133:$AE$368,MATCH(1,(DATA!$D$133:$D$368=B1519)*(DATA!$E$133:$E$368=D1519),0)),"n/a")</f>
        <v>1.716</v>
      </c>
      <c r="K1519" s="86">
        <f t="array" ref="K1519">IFERROR(INDEX(DATA!$AN$133:$AN$368,MATCH(1,(DATA!$D$133:$D$368=B1519)*(DATA!$E$133:$E$368=D1519),0)),"n/a")</f>
        <v>7449</v>
      </c>
      <c r="L1519" s="77">
        <f t="array" ref="L1519">IFERROR(INDEX(DATA!$AO$133:$AO$368,MATCH(1,(DATA!$D$133:$D$368=B1519)*(DATA!$E$133:$E$368=D1519),0)),"n/a")</f>
        <v>1.07</v>
      </c>
    </row>
    <row r="1520" spans="1:12" x14ac:dyDescent="0.2">
      <c r="A1520" s="75" t="s">
        <v>19</v>
      </c>
      <c r="B1520" s="66" t="s">
        <v>22</v>
      </c>
      <c r="C1520" s="66" t="s">
        <v>25</v>
      </c>
      <c r="D1520" s="66" t="s">
        <v>305</v>
      </c>
      <c r="E1520" s="86">
        <f t="array" ref="E1520">IFERROR(INDEX(DATA!$J$133:$J$368,MATCH(1,(DATA!$D$133:$D$368=B1520)*(DATA!$E$133:$E$368=D1520),0)),"n/a")</f>
        <v>0</v>
      </c>
      <c r="F1520" s="77">
        <f t="array" ref="F1520">IFERROR(INDEX(DATA!$K$133:$K$368,MATCH(1,(DATA!$D$133:$D$368=B1520)*(DATA!$E$133:$E$368=D1520),0)),"n/a")</f>
        <v>0</v>
      </c>
      <c r="G1520" s="86">
        <f t="array" ref="G1520">IFERROR(INDEX(DATA!$T$133:$T$368,MATCH(1,(DATA!$D$133:$D$368=B1520)*(DATA!$E$133:$E$368=D1520),0)),"n/a")</f>
        <v>50</v>
      </c>
      <c r="H1520" s="77">
        <f t="array" ref="H1520">IFERROR(INDEX(DATA!$U$133:$U$368,MATCH(1,(DATA!$D$133:$D$368=B1520)*(DATA!$E$133:$E$368=D1520),0)),"n/a")</f>
        <v>-0.28499999999999998</v>
      </c>
      <c r="I1520" s="86">
        <f t="array" ref="I1520">IFERROR(INDEX(DATA!$AD$133:$AD$368,MATCH(1,(DATA!$D$133:$D$368=B1520)*(DATA!$E$133:$E$368=D1520),0)),"n/a")</f>
        <v>105</v>
      </c>
      <c r="J1520" s="77">
        <f t="array" ref="J1520">IFERROR(INDEX(DATA!$AE$133:$AE$368,MATCH(1,(DATA!$D$133:$D$368=B1520)*(DATA!$E$133:$E$368=D1520),0)),"n/a")</f>
        <v>-0.44900000000000001</v>
      </c>
      <c r="K1520" s="86">
        <f t="array" ref="K1520">IFERROR(INDEX(DATA!$AN$133:$AN$368,MATCH(1,(DATA!$D$133:$D$368=B1520)*(DATA!$E$133:$E$368=D1520),0)),"n/a")</f>
        <v>237</v>
      </c>
      <c r="L1520" s="77">
        <f t="array" ref="L1520">IFERROR(INDEX(DATA!$AO$133:$AO$368,MATCH(1,(DATA!$D$133:$D$368=B1520)*(DATA!$E$133:$E$368=D1520),0)),"n/a")</f>
        <v>-0.27200000000000002</v>
      </c>
    </row>
    <row r="1521" spans="1:12" x14ac:dyDescent="0.2">
      <c r="A1521" s="75" t="s">
        <v>19</v>
      </c>
      <c r="B1521" s="66" t="s">
        <v>22</v>
      </c>
      <c r="C1521" s="66" t="s">
        <v>25</v>
      </c>
      <c r="D1521" s="66" t="s">
        <v>306</v>
      </c>
      <c r="E1521" s="86">
        <f t="array" ref="E1521">IFERROR(INDEX(DATA!$J$133:$J$368,MATCH(1,(DATA!$D$133:$D$368=B1521)*(DATA!$E$133:$E$368=D1521),0)),"n/a")</f>
        <v>1989</v>
      </c>
      <c r="F1521" s="77">
        <f t="array" ref="F1521">IFERROR(INDEX(DATA!$K$133:$K$368,MATCH(1,(DATA!$D$133:$D$368=B1521)*(DATA!$E$133:$E$368=D1521),0)),"n/a")</f>
        <v>0.41</v>
      </c>
      <c r="G1521" s="86">
        <f t="array" ref="G1521">IFERROR(INDEX(DATA!$T$133:$T$368,MATCH(1,(DATA!$D$133:$D$368=B1521)*(DATA!$E$133:$E$368=D1521),0)),"n/a")</f>
        <v>7007</v>
      </c>
      <c r="H1521" s="77">
        <f t="array" ref="H1521">IFERROR(INDEX(DATA!$U$133:$U$368,MATCH(1,(DATA!$D$133:$D$368=B1521)*(DATA!$E$133:$E$368=D1521),0)),"n/a")</f>
        <v>0.183</v>
      </c>
      <c r="I1521" s="86">
        <f t="array" ref="I1521">IFERROR(INDEX(DATA!$AD$133:$AD$368,MATCH(1,(DATA!$D$133:$D$368=B1521)*(DATA!$E$133:$E$368=D1521),0)),"n/a")</f>
        <v>9680</v>
      </c>
      <c r="J1521" s="77">
        <f t="array" ref="J1521">IFERROR(INDEX(DATA!$AE$133:$AE$368,MATCH(1,(DATA!$D$133:$D$368=B1521)*(DATA!$E$133:$E$368=D1521),0)),"n/a")</f>
        <v>0.13300000000000001</v>
      </c>
      <c r="K1521" s="86">
        <f t="array" ref="K1521">IFERROR(INDEX(DATA!$AN$133:$AN$368,MATCH(1,(DATA!$D$133:$D$368=B1521)*(DATA!$E$133:$E$368=D1521),0)),"n/a")</f>
        <v>15222</v>
      </c>
      <c r="L1521" s="77">
        <f t="array" ref="L1521">IFERROR(INDEX(DATA!$AO$133:$AO$368,MATCH(1,(DATA!$D$133:$D$368=B1521)*(DATA!$E$133:$E$368=D1521),0)),"n/a")</f>
        <v>0.129</v>
      </c>
    </row>
    <row r="1522" spans="1:12" x14ac:dyDescent="0.2">
      <c r="A1522" s="75" t="s">
        <v>19</v>
      </c>
      <c r="B1522" s="66" t="s">
        <v>22</v>
      </c>
      <c r="C1522" s="66" t="s">
        <v>25</v>
      </c>
      <c r="D1522" s="66" t="s">
        <v>307</v>
      </c>
      <c r="E1522" s="86">
        <f t="array" ref="E1522">IFERROR(INDEX(DATA!$J$133:$J$368,MATCH(1,(DATA!$D$133:$D$368=B1522)*(DATA!$E$133:$E$368=D1522),0)),"n/a")</f>
        <v>162</v>
      </c>
      <c r="F1522" s="77">
        <f t="array" ref="F1522">IFERROR(INDEX(DATA!$K$133:$K$368,MATCH(1,(DATA!$D$133:$D$368=B1522)*(DATA!$E$133:$E$368=D1522),0)),"n/a")</f>
        <v>1.508</v>
      </c>
      <c r="G1522" s="86">
        <f t="array" ref="G1522">IFERROR(INDEX(DATA!$T$133:$T$368,MATCH(1,(DATA!$D$133:$D$368=B1522)*(DATA!$E$133:$E$368=D1522),0)),"n/a")</f>
        <v>656</v>
      </c>
      <c r="H1522" s="77">
        <f t="array" ref="H1522">IFERROR(INDEX(DATA!$U$133:$U$368,MATCH(1,(DATA!$D$133:$D$368=B1522)*(DATA!$E$133:$E$368=D1522),0)),"n/a")</f>
        <v>2.544</v>
      </c>
      <c r="I1522" s="86">
        <f t="array" ref="I1522">IFERROR(INDEX(DATA!$AD$133:$AD$368,MATCH(1,(DATA!$D$133:$D$368=B1522)*(DATA!$E$133:$E$368=D1522),0)),"n/a")</f>
        <v>1325</v>
      </c>
      <c r="J1522" s="77">
        <f t="array" ref="J1522">IFERROR(INDEX(DATA!$AE$133:$AE$368,MATCH(1,(DATA!$D$133:$D$368=B1522)*(DATA!$E$133:$E$368=D1522),0)),"n/a")</f>
        <v>4.149</v>
      </c>
      <c r="K1522" s="86">
        <f t="array" ref="K1522">IFERROR(INDEX(DATA!$AN$133:$AN$368,MATCH(1,(DATA!$D$133:$D$368=B1522)*(DATA!$E$133:$E$368=D1522),0)),"n/a")</f>
        <v>1879</v>
      </c>
      <c r="L1522" s="77">
        <f t="array" ref="L1522">IFERROR(INDEX(DATA!$AO$133:$AO$368,MATCH(1,(DATA!$D$133:$D$368=B1522)*(DATA!$E$133:$E$368=D1522),0)),"n/a")</f>
        <v>0.52200000000000002</v>
      </c>
    </row>
    <row r="1523" spans="1:12" x14ac:dyDescent="0.2">
      <c r="A1523" s="75" t="s">
        <v>19</v>
      </c>
      <c r="B1523" s="66" t="s">
        <v>22</v>
      </c>
      <c r="C1523" s="66" t="s">
        <v>25</v>
      </c>
      <c r="D1523" s="66" t="s">
        <v>308</v>
      </c>
      <c r="E1523" s="86">
        <f t="array" ref="E1523">IFERROR(INDEX(DATA!$J$133:$J$368,MATCH(1,(DATA!$D$133:$D$368=B1523)*(DATA!$E$133:$E$368=D1523),0)),"n/a")</f>
        <v>0</v>
      </c>
      <c r="F1523" s="77">
        <f t="array" ref="F1523">IFERROR(INDEX(DATA!$K$133:$K$368,MATCH(1,(DATA!$D$133:$D$368=B1523)*(DATA!$E$133:$E$368=D1523),0)),"n/a")</f>
        <v>0</v>
      </c>
      <c r="G1523" s="86">
        <f t="array" ref="G1523">IFERROR(INDEX(DATA!$T$133:$T$368,MATCH(1,(DATA!$D$133:$D$368=B1523)*(DATA!$E$133:$E$368=D1523),0)),"n/a")</f>
        <v>0</v>
      </c>
      <c r="H1523" s="77">
        <f t="array" ref="H1523">IFERROR(INDEX(DATA!$U$133:$U$368,MATCH(1,(DATA!$D$133:$D$368=B1523)*(DATA!$E$133:$E$368=D1523),0)),"n/a")</f>
        <v>0</v>
      </c>
      <c r="I1523" s="86">
        <f t="array" ref="I1523">IFERROR(INDEX(DATA!$AD$133:$AD$368,MATCH(1,(DATA!$D$133:$D$368=B1523)*(DATA!$E$133:$E$368=D1523),0)),"n/a")</f>
        <v>2</v>
      </c>
      <c r="J1523" s="77">
        <f t="array" ref="J1523">IFERROR(INDEX(DATA!$AE$133:$AE$368,MATCH(1,(DATA!$D$133:$D$368=B1523)*(DATA!$E$133:$E$368=D1523),0)),"n/a")</f>
        <v>0</v>
      </c>
      <c r="K1523" s="86">
        <f t="array" ref="K1523">IFERROR(INDEX(DATA!$AN$133:$AN$368,MATCH(1,(DATA!$D$133:$D$368=B1523)*(DATA!$E$133:$E$368=D1523),0)),"n/a")</f>
        <v>3</v>
      </c>
      <c r="L1523" s="77">
        <f t="array" ref="L1523">IFERROR(INDEX(DATA!$AO$133:$AO$368,MATCH(1,(DATA!$D$133:$D$368=B1523)*(DATA!$E$133:$E$368=D1523),0)),"n/a")</f>
        <v>1.96</v>
      </c>
    </row>
    <row r="1524" spans="1:12" x14ac:dyDescent="0.2">
      <c r="A1524" s="75" t="s">
        <v>19</v>
      </c>
      <c r="B1524" s="66" t="s">
        <v>22</v>
      </c>
      <c r="C1524" s="66" t="s">
        <v>25</v>
      </c>
      <c r="D1524" s="66" t="s">
        <v>309</v>
      </c>
      <c r="E1524" s="86">
        <f t="array" ref="E1524">IFERROR(INDEX(DATA!$J$133:$J$368,MATCH(1,(DATA!$D$133:$D$368=B1524)*(DATA!$E$133:$E$368=D1524),0)),"n/a")</f>
        <v>0</v>
      </c>
      <c r="F1524" s="77">
        <f t="array" ref="F1524">IFERROR(INDEX(DATA!$K$133:$K$368,MATCH(1,(DATA!$D$133:$D$368=B1524)*(DATA!$E$133:$E$368=D1524),0)),"n/a")</f>
        <v>0</v>
      </c>
      <c r="G1524" s="86">
        <f t="array" ref="G1524">IFERROR(INDEX(DATA!$T$133:$T$368,MATCH(1,(DATA!$D$133:$D$368=B1524)*(DATA!$E$133:$E$368=D1524),0)),"n/a")</f>
        <v>1</v>
      </c>
      <c r="H1524" s="77">
        <f t="array" ref="H1524">IFERROR(INDEX(DATA!$U$133:$U$368,MATCH(1,(DATA!$D$133:$D$368=B1524)*(DATA!$E$133:$E$368=D1524),0)),"n/a")</f>
        <v>8.0000000000000002E-3</v>
      </c>
      <c r="I1524" s="86">
        <f t="array" ref="I1524">IFERROR(INDEX(DATA!$AD$133:$AD$368,MATCH(1,(DATA!$D$133:$D$368=B1524)*(DATA!$E$133:$E$368=D1524),0)),"n/a")</f>
        <v>1</v>
      </c>
      <c r="J1524" s="77">
        <f t="array" ref="J1524">IFERROR(INDEX(DATA!$AE$133:$AE$368,MATCH(1,(DATA!$D$133:$D$368=B1524)*(DATA!$E$133:$E$368=D1524),0)),"n/a")</f>
        <v>8.0000000000000002E-3</v>
      </c>
      <c r="K1524" s="86">
        <f t="array" ref="K1524">IFERROR(INDEX(DATA!$AN$133:$AN$368,MATCH(1,(DATA!$D$133:$D$368=B1524)*(DATA!$E$133:$E$368=D1524),0)),"n/a")</f>
        <v>1</v>
      </c>
      <c r="L1524" s="77">
        <f t="array" ref="L1524">IFERROR(INDEX(DATA!$AO$133:$AO$368,MATCH(1,(DATA!$D$133:$D$368=B1524)*(DATA!$E$133:$E$368=D1524),0)),"n/a")</f>
        <v>-0.8</v>
      </c>
    </row>
    <row r="1525" spans="1:12" x14ac:dyDescent="0.2">
      <c r="A1525" s="75" t="s">
        <v>19</v>
      </c>
      <c r="B1525" s="66" t="s">
        <v>22</v>
      </c>
      <c r="C1525" s="66" t="s">
        <v>25</v>
      </c>
      <c r="D1525" s="66" t="s">
        <v>310</v>
      </c>
      <c r="E1525" s="86" t="str">
        <f t="array" ref="E1525">IFERROR(INDEX(DATA!$J$133:$J$368,MATCH(1,(DATA!$D$133:$D$368=B1525)*(DATA!$E$133:$E$368=D1525),0)),"n/a")</f>
        <v>n/a</v>
      </c>
      <c r="F1525" s="77" t="str">
        <f t="array" ref="F1525">IFERROR(INDEX(DATA!$K$133:$K$368,MATCH(1,(DATA!$D$133:$D$368=B1525)*(DATA!$E$133:$E$368=D1525),0)),"n/a")</f>
        <v>n/a</v>
      </c>
      <c r="G1525" s="86" t="str">
        <f t="array" ref="G1525">IFERROR(INDEX(DATA!$T$133:$T$368,MATCH(1,(DATA!$D$133:$D$368=B1525)*(DATA!$E$133:$E$368=D1525),0)),"n/a")</f>
        <v>n/a</v>
      </c>
      <c r="H1525" s="77" t="str">
        <f t="array" ref="H1525">IFERROR(INDEX(DATA!$U$133:$U$368,MATCH(1,(DATA!$D$133:$D$368=B1525)*(DATA!$E$133:$E$368=D1525),0)),"n/a")</f>
        <v>n/a</v>
      </c>
      <c r="I1525" s="86" t="str">
        <f t="array" ref="I1525">IFERROR(INDEX(DATA!$AD$133:$AD$368,MATCH(1,(DATA!$D$133:$D$368=B1525)*(DATA!$E$133:$E$368=D1525),0)),"n/a")</f>
        <v>n/a</v>
      </c>
      <c r="J1525" s="77" t="str">
        <f t="array" ref="J1525">IFERROR(INDEX(DATA!$AE$133:$AE$368,MATCH(1,(DATA!$D$133:$D$368=B1525)*(DATA!$E$133:$E$368=D1525),0)),"n/a")</f>
        <v>n/a</v>
      </c>
      <c r="K1525" s="86" t="str">
        <f t="array" ref="K1525">IFERROR(INDEX(DATA!$AN$133:$AN$368,MATCH(1,(DATA!$D$133:$D$368=B1525)*(DATA!$E$133:$E$368=D1525),0)),"n/a")</f>
        <v>n/a</v>
      </c>
      <c r="L1525" s="77" t="str">
        <f t="array" ref="L1525">IFERROR(INDEX(DATA!$AO$133:$AO$368,MATCH(1,(DATA!$D$133:$D$368=B1525)*(DATA!$E$133:$E$368=D1525),0)),"n/a")</f>
        <v>n/a</v>
      </c>
    </row>
    <row r="1526" spans="1:12" x14ac:dyDescent="0.2">
      <c r="A1526" s="75" t="s">
        <v>19</v>
      </c>
      <c r="B1526" s="66" t="s">
        <v>22</v>
      </c>
      <c r="C1526" s="66" t="s">
        <v>25</v>
      </c>
      <c r="D1526" s="66" t="s">
        <v>311</v>
      </c>
      <c r="E1526" s="86">
        <f t="array" ref="E1526">IFERROR(INDEX(DATA!$J$133:$J$368,MATCH(1,(DATA!$D$133:$D$368=B1526)*(DATA!$E$133:$E$368=D1526),0)),"n/a")</f>
        <v>4</v>
      </c>
      <c r="F1526" s="77">
        <f t="array" ref="F1526">IFERROR(INDEX(DATA!$K$133:$K$368,MATCH(1,(DATA!$D$133:$D$368=B1526)*(DATA!$E$133:$E$368=D1526),0)),"n/a")</f>
        <v>-0.33700000000000002</v>
      </c>
      <c r="G1526" s="86">
        <f t="array" ref="G1526">IFERROR(INDEX(DATA!$T$133:$T$368,MATCH(1,(DATA!$D$133:$D$368=B1526)*(DATA!$E$133:$E$368=D1526),0)),"n/a")</f>
        <v>11</v>
      </c>
      <c r="H1526" s="77">
        <f t="array" ref="H1526">IFERROR(INDEX(DATA!$U$133:$U$368,MATCH(1,(DATA!$D$133:$D$368=B1526)*(DATA!$E$133:$E$368=D1526),0)),"n/a")</f>
        <v>0.59899999999999998</v>
      </c>
      <c r="I1526" s="86">
        <f t="array" ref="I1526">IFERROR(INDEX(DATA!$AD$133:$AD$368,MATCH(1,(DATA!$D$133:$D$368=B1526)*(DATA!$E$133:$E$368=D1526),0)),"n/a")</f>
        <v>29</v>
      </c>
      <c r="J1526" s="77">
        <f t="array" ref="J1526">IFERROR(INDEX(DATA!$AE$133:$AE$368,MATCH(1,(DATA!$D$133:$D$368=B1526)*(DATA!$E$133:$E$368=D1526),0)),"n/a")</f>
        <v>0.68799999999999994</v>
      </c>
      <c r="K1526" s="86">
        <f t="array" ref="K1526">IFERROR(INDEX(DATA!$AN$133:$AN$368,MATCH(1,(DATA!$D$133:$D$368=B1526)*(DATA!$E$133:$E$368=D1526),0)),"n/a")</f>
        <v>35</v>
      </c>
      <c r="L1526" s="77">
        <f t="array" ref="L1526">IFERROR(INDEX(DATA!$AO$133:$AO$368,MATCH(1,(DATA!$D$133:$D$368=B1526)*(DATA!$E$133:$E$368=D1526),0)),"n/a")</f>
        <v>-5.0999999999999997E-2</v>
      </c>
    </row>
    <row r="1527" spans="1:12" x14ac:dyDescent="0.2">
      <c r="A1527" s="75" t="s">
        <v>19</v>
      </c>
      <c r="B1527" s="66" t="s">
        <v>22</v>
      </c>
      <c r="C1527" s="66" t="s">
        <v>25</v>
      </c>
      <c r="D1527" s="66" t="s">
        <v>312</v>
      </c>
      <c r="E1527" s="86">
        <f t="array" ref="E1527">IFERROR(INDEX(DATA!$J$133:$J$368,MATCH(1,(DATA!$D$133:$D$368=B1527)*(DATA!$E$133:$E$368=D1527),0)),"n/a")</f>
        <v>9</v>
      </c>
      <c r="F1527" s="77">
        <f t="array" ref="F1527">IFERROR(INDEX(DATA!$K$133:$K$368,MATCH(1,(DATA!$D$133:$D$368=B1527)*(DATA!$E$133:$E$368=D1527),0)),"n/a")</f>
        <v>0.32800000000000001</v>
      </c>
      <c r="G1527" s="86">
        <f t="array" ref="G1527">IFERROR(INDEX(DATA!$T$133:$T$368,MATCH(1,(DATA!$D$133:$D$368=B1527)*(DATA!$E$133:$E$368=D1527),0)),"n/a")</f>
        <v>26</v>
      </c>
      <c r="H1527" s="77">
        <f t="array" ref="H1527">IFERROR(INDEX(DATA!$U$133:$U$368,MATCH(1,(DATA!$D$133:$D$368=B1527)*(DATA!$E$133:$E$368=D1527),0)),"n/a")</f>
        <v>0.55500000000000005</v>
      </c>
      <c r="I1527" s="86">
        <f t="array" ref="I1527">IFERROR(INDEX(DATA!$AD$133:$AD$368,MATCH(1,(DATA!$D$133:$D$368=B1527)*(DATA!$E$133:$E$368=D1527),0)),"n/a")</f>
        <v>48</v>
      </c>
      <c r="J1527" s="77">
        <f t="array" ref="J1527">IFERROR(INDEX(DATA!$AE$133:$AE$368,MATCH(1,(DATA!$D$133:$D$368=B1527)*(DATA!$E$133:$E$368=D1527),0)),"n/a")</f>
        <v>0.51300000000000001</v>
      </c>
      <c r="K1527" s="86">
        <f t="array" ref="K1527">IFERROR(INDEX(DATA!$AN$133:$AN$368,MATCH(1,(DATA!$D$133:$D$368=B1527)*(DATA!$E$133:$E$368=D1527),0)),"n/a")</f>
        <v>75</v>
      </c>
      <c r="L1527" s="77">
        <f t="array" ref="L1527">IFERROR(INDEX(DATA!$AO$133:$AO$368,MATCH(1,(DATA!$D$133:$D$368=B1527)*(DATA!$E$133:$E$368=D1527),0)),"n/a")</f>
        <v>-1.2E-2</v>
      </c>
    </row>
    <row r="1528" spans="1:12" x14ac:dyDescent="0.2">
      <c r="A1528" s="75" t="s">
        <v>19</v>
      </c>
      <c r="B1528" s="66" t="s">
        <v>22</v>
      </c>
      <c r="C1528" s="66" t="s">
        <v>25</v>
      </c>
      <c r="D1528" s="66" t="s">
        <v>313</v>
      </c>
      <c r="E1528" s="86">
        <f t="array" ref="E1528">IFERROR(INDEX(DATA!$J$133:$J$368,MATCH(1,(DATA!$D$133:$D$368=B1528)*(DATA!$E$133:$E$368=D1528),0)),"n/a")</f>
        <v>20</v>
      </c>
      <c r="F1528" s="77">
        <f t="array" ref="F1528">IFERROR(INDEX(DATA!$K$133:$K$368,MATCH(1,(DATA!$D$133:$D$368=B1528)*(DATA!$E$133:$E$368=D1528),0)),"n/a")</f>
        <v>5.0309999999999997</v>
      </c>
      <c r="G1528" s="86">
        <f t="array" ref="G1528">IFERROR(INDEX(DATA!$T$133:$T$368,MATCH(1,(DATA!$D$133:$D$368=B1528)*(DATA!$E$133:$E$368=D1528),0)),"n/a")</f>
        <v>47</v>
      </c>
      <c r="H1528" s="77">
        <f t="array" ref="H1528">IFERROR(INDEX(DATA!$U$133:$U$368,MATCH(1,(DATA!$D$133:$D$368=B1528)*(DATA!$E$133:$E$368=D1528),0)),"n/a")</f>
        <v>0.89500000000000002</v>
      </c>
      <c r="I1528" s="86">
        <f t="array" ref="I1528">IFERROR(INDEX(DATA!$AD$133:$AD$368,MATCH(1,(DATA!$D$133:$D$368=B1528)*(DATA!$E$133:$E$368=D1528),0)),"n/a")</f>
        <v>74</v>
      </c>
      <c r="J1528" s="77">
        <f t="array" ref="J1528">IFERROR(INDEX(DATA!$AE$133:$AE$368,MATCH(1,(DATA!$D$133:$D$368=B1528)*(DATA!$E$133:$E$368=D1528),0)),"n/a")</f>
        <v>0.80800000000000005</v>
      </c>
      <c r="K1528" s="86">
        <f t="array" ref="K1528">IFERROR(INDEX(DATA!$AN$133:$AN$368,MATCH(1,(DATA!$D$133:$D$368=B1528)*(DATA!$E$133:$E$368=D1528),0)),"n/a")</f>
        <v>120</v>
      </c>
      <c r="L1528" s="77">
        <f t="array" ref="L1528">IFERROR(INDEX(DATA!$AO$133:$AO$368,MATCH(1,(DATA!$D$133:$D$368=B1528)*(DATA!$E$133:$E$368=D1528),0)),"n/a")</f>
        <v>0.54400000000000004</v>
      </c>
    </row>
    <row r="1529" spans="1:12" x14ac:dyDescent="0.2">
      <c r="A1529" s="75" t="s">
        <v>19</v>
      </c>
      <c r="B1529" s="66" t="s">
        <v>22</v>
      </c>
      <c r="C1529" s="66" t="s">
        <v>25</v>
      </c>
      <c r="D1529" s="66" t="s">
        <v>314</v>
      </c>
      <c r="E1529" s="86">
        <f t="array" ref="E1529">IFERROR(INDEX(DATA!$J$133:$J$368,MATCH(1,(DATA!$D$133:$D$368=B1529)*(DATA!$E$133:$E$368=D1529),0)),"n/a")</f>
        <v>0</v>
      </c>
      <c r="F1529" s="77">
        <f t="array" ref="F1529">IFERROR(INDEX(DATA!$K$133:$K$368,MATCH(1,(DATA!$D$133:$D$368=B1529)*(DATA!$E$133:$E$368=D1529),0)),"n/a")</f>
        <v>-1</v>
      </c>
      <c r="G1529" s="86">
        <f t="array" ref="G1529">IFERROR(INDEX(DATA!$T$133:$T$368,MATCH(1,(DATA!$D$133:$D$368=B1529)*(DATA!$E$133:$E$368=D1529),0)),"n/a")</f>
        <v>7</v>
      </c>
      <c r="H1529" s="77">
        <f t="array" ref="H1529">IFERROR(INDEX(DATA!$U$133:$U$368,MATCH(1,(DATA!$D$133:$D$368=B1529)*(DATA!$E$133:$E$368=D1529),0)),"n/a")</f>
        <v>-0.875</v>
      </c>
      <c r="I1529" s="86">
        <f t="array" ref="I1529">IFERROR(INDEX(DATA!$AD$133:$AD$368,MATCH(1,(DATA!$D$133:$D$368=B1529)*(DATA!$E$133:$E$368=D1529),0)),"n/a")</f>
        <v>7</v>
      </c>
      <c r="J1529" s="77">
        <f t="array" ref="J1529">IFERROR(INDEX(DATA!$AE$133:$AE$368,MATCH(1,(DATA!$D$133:$D$368=B1529)*(DATA!$E$133:$E$368=D1529),0)),"n/a")</f>
        <v>-0.877</v>
      </c>
      <c r="K1529" s="86">
        <f t="array" ref="K1529">IFERROR(INDEX(DATA!$AN$133:$AN$368,MATCH(1,(DATA!$D$133:$D$368=B1529)*(DATA!$E$133:$E$368=D1529),0)),"n/a")</f>
        <v>56</v>
      </c>
      <c r="L1529" s="77">
        <f t="array" ref="L1529">IFERROR(INDEX(DATA!$AO$133:$AO$368,MATCH(1,(DATA!$D$133:$D$368=B1529)*(DATA!$E$133:$E$368=D1529),0)),"n/a")</f>
        <v>3.4000000000000002E-2</v>
      </c>
    </row>
    <row r="1530" spans="1:12" x14ac:dyDescent="0.2">
      <c r="A1530" s="75" t="s">
        <v>19</v>
      </c>
      <c r="B1530" s="66" t="s">
        <v>22</v>
      </c>
      <c r="C1530" s="66" t="s">
        <v>25</v>
      </c>
      <c r="D1530" s="66" t="s">
        <v>315</v>
      </c>
      <c r="E1530" s="86">
        <f t="array" ref="E1530">IFERROR(INDEX(DATA!$J$133:$J$368,MATCH(1,(DATA!$D$133:$D$368=B1530)*(DATA!$E$133:$E$368=D1530),0)),"n/a")</f>
        <v>273</v>
      </c>
      <c r="F1530" s="77">
        <f t="array" ref="F1530">IFERROR(INDEX(DATA!$K$133:$K$368,MATCH(1,(DATA!$D$133:$D$368=B1530)*(DATA!$E$133:$E$368=D1530),0)),"n/a")</f>
        <v>0.151</v>
      </c>
      <c r="G1530" s="86">
        <f t="array" ref="G1530">IFERROR(INDEX(DATA!$T$133:$T$368,MATCH(1,(DATA!$D$133:$D$368=B1530)*(DATA!$E$133:$E$368=D1530),0)),"n/a")</f>
        <v>1733</v>
      </c>
      <c r="H1530" s="77">
        <f t="array" ref="H1530">IFERROR(INDEX(DATA!$U$133:$U$368,MATCH(1,(DATA!$D$133:$D$368=B1530)*(DATA!$E$133:$E$368=D1530),0)),"n/a")</f>
        <v>1.446</v>
      </c>
      <c r="I1530" s="86">
        <f t="array" ref="I1530">IFERROR(INDEX(DATA!$AD$133:$AD$368,MATCH(1,(DATA!$D$133:$D$368=B1530)*(DATA!$E$133:$E$368=D1530),0)),"n/a")</f>
        <v>2686</v>
      </c>
      <c r="J1530" s="77">
        <f t="array" ref="J1530">IFERROR(INDEX(DATA!$AE$133:$AE$368,MATCH(1,(DATA!$D$133:$D$368=B1530)*(DATA!$E$133:$E$368=D1530),0)),"n/a")</f>
        <v>1.766</v>
      </c>
      <c r="K1530" s="86">
        <f t="array" ref="K1530">IFERROR(INDEX(DATA!$AN$133:$AN$368,MATCH(1,(DATA!$D$133:$D$368=B1530)*(DATA!$E$133:$E$368=D1530),0)),"n/a")</f>
        <v>3752</v>
      </c>
      <c r="L1530" s="77">
        <f t="array" ref="L1530">IFERROR(INDEX(DATA!$AO$133:$AO$368,MATCH(1,(DATA!$D$133:$D$368=B1530)*(DATA!$E$133:$E$368=D1530),0)),"n/a")</f>
        <v>1.865</v>
      </c>
    </row>
    <row r="1531" spans="1:12" x14ac:dyDescent="0.2">
      <c r="A1531" s="75" t="s">
        <v>19</v>
      </c>
      <c r="B1531" s="66" t="s">
        <v>22</v>
      </c>
      <c r="C1531" s="66" t="s">
        <v>25</v>
      </c>
      <c r="D1531" s="66" t="s">
        <v>316</v>
      </c>
      <c r="E1531" s="86" t="str">
        <f t="array" ref="E1531">IFERROR(INDEX(DATA!$J$133:$J$368,MATCH(1,(DATA!$D$133:$D$368=B1531)*(DATA!$E$133:$E$368=D1531),0)),"n/a")</f>
        <v>n/a</v>
      </c>
      <c r="F1531" s="77" t="str">
        <f t="array" ref="F1531">IFERROR(INDEX(DATA!$K$133:$K$368,MATCH(1,(DATA!$D$133:$D$368=B1531)*(DATA!$E$133:$E$368=D1531),0)),"n/a")</f>
        <v>n/a</v>
      </c>
      <c r="G1531" s="86" t="str">
        <f t="array" ref="G1531">IFERROR(INDEX(DATA!$T$133:$T$368,MATCH(1,(DATA!$D$133:$D$368=B1531)*(DATA!$E$133:$E$368=D1531),0)),"n/a")</f>
        <v>n/a</v>
      </c>
      <c r="H1531" s="77" t="str">
        <f t="array" ref="H1531">IFERROR(INDEX(DATA!$U$133:$U$368,MATCH(1,(DATA!$D$133:$D$368=B1531)*(DATA!$E$133:$E$368=D1531),0)),"n/a")</f>
        <v>n/a</v>
      </c>
      <c r="I1531" s="86" t="str">
        <f t="array" ref="I1531">IFERROR(INDEX(DATA!$AD$133:$AD$368,MATCH(1,(DATA!$D$133:$D$368=B1531)*(DATA!$E$133:$E$368=D1531),0)),"n/a")</f>
        <v>n/a</v>
      </c>
      <c r="J1531" s="77" t="str">
        <f t="array" ref="J1531">IFERROR(INDEX(DATA!$AE$133:$AE$368,MATCH(1,(DATA!$D$133:$D$368=B1531)*(DATA!$E$133:$E$368=D1531),0)),"n/a")</f>
        <v>n/a</v>
      </c>
      <c r="K1531" s="86" t="str">
        <f t="array" ref="K1531">IFERROR(INDEX(DATA!$AN$133:$AN$368,MATCH(1,(DATA!$D$133:$D$368=B1531)*(DATA!$E$133:$E$368=D1531),0)),"n/a")</f>
        <v>n/a</v>
      </c>
      <c r="L1531" s="77" t="str">
        <f t="array" ref="L1531">IFERROR(INDEX(DATA!$AO$133:$AO$368,MATCH(1,(DATA!$D$133:$D$368=B1531)*(DATA!$E$133:$E$368=D1531),0)),"n/a")</f>
        <v>n/a</v>
      </c>
    </row>
    <row r="1532" spans="1:12" x14ac:dyDescent="0.2">
      <c r="A1532" s="75" t="s">
        <v>19</v>
      </c>
      <c r="B1532" s="66" t="s">
        <v>22</v>
      </c>
      <c r="C1532" s="66" t="s">
        <v>25</v>
      </c>
      <c r="D1532" s="66" t="s">
        <v>317</v>
      </c>
      <c r="E1532" s="86">
        <f t="array" ref="E1532">IFERROR(INDEX(DATA!$J$133:$J$368,MATCH(1,(DATA!$D$133:$D$368=B1532)*(DATA!$E$133:$E$368=D1532),0)),"n/a")</f>
        <v>43</v>
      </c>
      <c r="F1532" s="77">
        <f t="array" ref="F1532">IFERROR(INDEX(DATA!$K$133:$K$368,MATCH(1,(DATA!$D$133:$D$368=B1532)*(DATA!$E$133:$E$368=D1532),0)),"n/a")</f>
        <v>0</v>
      </c>
      <c r="G1532" s="86">
        <f t="array" ref="G1532">IFERROR(INDEX(DATA!$T$133:$T$368,MATCH(1,(DATA!$D$133:$D$368=B1532)*(DATA!$E$133:$E$368=D1532),0)),"n/a")</f>
        <v>226</v>
      </c>
      <c r="H1532" s="77">
        <f t="array" ref="H1532">IFERROR(INDEX(DATA!$U$133:$U$368,MATCH(1,(DATA!$D$133:$D$368=B1532)*(DATA!$E$133:$E$368=D1532),0)),"n/a")</f>
        <v>0</v>
      </c>
      <c r="I1532" s="86">
        <f t="array" ref="I1532">IFERROR(INDEX(DATA!$AD$133:$AD$368,MATCH(1,(DATA!$D$133:$D$368=B1532)*(DATA!$E$133:$E$368=D1532),0)),"n/a")</f>
        <v>729</v>
      </c>
      <c r="J1532" s="77">
        <f t="array" ref="J1532">IFERROR(INDEX(DATA!$AE$133:$AE$368,MATCH(1,(DATA!$D$133:$D$368=B1532)*(DATA!$E$133:$E$368=D1532),0)),"n/a")</f>
        <v>0</v>
      </c>
      <c r="K1532" s="86">
        <f t="array" ref="K1532">IFERROR(INDEX(DATA!$AN$133:$AN$368,MATCH(1,(DATA!$D$133:$D$368=B1532)*(DATA!$E$133:$E$368=D1532),0)),"n/a")</f>
        <v>729</v>
      </c>
      <c r="L1532" s="77">
        <f t="array" ref="L1532">IFERROR(INDEX(DATA!$AO$133:$AO$368,MATCH(1,(DATA!$D$133:$D$368=B1532)*(DATA!$E$133:$E$368=D1532),0)),"n/a")</f>
        <v>0</v>
      </c>
    </row>
    <row r="1533" spans="1:12" x14ac:dyDescent="0.2">
      <c r="A1533" s="75" t="s">
        <v>19</v>
      </c>
      <c r="B1533" s="66" t="s">
        <v>22</v>
      </c>
      <c r="C1533" s="66" t="s">
        <v>25</v>
      </c>
      <c r="D1533" s="66" t="s">
        <v>318</v>
      </c>
      <c r="E1533" s="86">
        <f t="array" ref="E1533">IFERROR(INDEX(DATA!$J$133:$J$368,MATCH(1,(DATA!$D$133:$D$368=B1533)*(DATA!$E$133:$E$368=D1533),0)),"n/a")</f>
        <v>23</v>
      </c>
      <c r="F1533" s="77">
        <f t="array" ref="F1533">IFERROR(INDEX(DATA!$K$133:$K$368,MATCH(1,(DATA!$D$133:$D$368=B1533)*(DATA!$E$133:$E$368=D1533),0)),"n/a")</f>
        <v>2.7349999999999999</v>
      </c>
      <c r="G1533" s="86">
        <f t="array" ref="G1533">IFERROR(INDEX(DATA!$T$133:$T$368,MATCH(1,(DATA!$D$133:$D$368=B1533)*(DATA!$E$133:$E$368=D1533),0)),"n/a")</f>
        <v>59</v>
      </c>
      <c r="H1533" s="77">
        <f t="array" ref="H1533">IFERROR(INDEX(DATA!$U$133:$U$368,MATCH(1,(DATA!$D$133:$D$368=B1533)*(DATA!$E$133:$E$368=D1533),0)),"n/a")</f>
        <v>8.7940000000000005</v>
      </c>
      <c r="I1533" s="86">
        <f t="array" ref="I1533">IFERROR(INDEX(DATA!$AD$133:$AD$368,MATCH(1,(DATA!$D$133:$D$368=B1533)*(DATA!$E$133:$E$368=D1533),0)),"n/a")</f>
        <v>121</v>
      </c>
      <c r="J1533" s="77">
        <f t="array" ref="J1533">IFERROR(INDEX(DATA!$AE$133:$AE$368,MATCH(1,(DATA!$D$133:$D$368=B1533)*(DATA!$E$133:$E$368=D1533),0)),"n/a")</f>
        <v>18.898</v>
      </c>
      <c r="K1533" s="86">
        <f t="array" ref="K1533">IFERROR(INDEX(DATA!$AN$133:$AN$368,MATCH(1,(DATA!$D$133:$D$368=B1533)*(DATA!$E$133:$E$368=D1533),0)),"n/a")</f>
        <v>124</v>
      </c>
      <c r="L1533" s="77">
        <f t="array" ref="L1533">IFERROR(INDEX(DATA!$AO$133:$AO$368,MATCH(1,(DATA!$D$133:$D$368=B1533)*(DATA!$E$133:$E$368=D1533),0)),"n/a")</f>
        <v>19.504000000000001</v>
      </c>
    </row>
    <row r="1534" spans="1:12" x14ac:dyDescent="0.2">
      <c r="A1534" s="75" t="s">
        <v>19</v>
      </c>
      <c r="B1534" s="66" t="s">
        <v>22</v>
      </c>
      <c r="C1534" s="66" t="s">
        <v>25</v>
      </c>
      <c r="D1534" s="66" t="s">
        <v>344</v>
      </c>
      <c r="E1534" s="86">
        <f t="array" ref="E1534">IFERROR(INDEX(DATA!$J$133:$J$368,MATCH(1,(DATA!$D$133:$D$368=B1534)*(DATA!$E$133:$E$368=D1534),0)),"n/a")</f>
        <v>298</v>
      </c>
      <c r="F1534" s="77">
        <f t="array" ref="F1534">IFERROR(INDEX(DATA!$K$133:$K$368,MATCH(1,(DATA!$D$133:$D$368=B1534)*(DATA!$E$133:$E$368=D1534),0)),"n/a")</f>
        <v>1.34</v>
      </c>
      <c r="G1534" s="86">
        <f t="array" ref="G1534">IFERROR(INDEX(DATA!$T$133:$T$368,MATCH(1,(DATA!$D$133:$D$368=B1534)*(DATA!$E$133:$E$368=D1534),0)),"n/a")</f>
        <v>834</v>
      </c>
      <c r="H1534" s="77">
        <f t="array" ref="H1534">IFERROR(INDEX(DATA!$U$133:$U$368,MATCH(1,(DATA!$D$133:$D$368=B1534)*(DATA!$E$133:$E$368=D1534),0)),"n/a")</f>
        <v>0.71099999999999997</v>
      </c>
      <c r="I1534" s="86">
        <f t="array" ref="I1534">IFERROR(INDEX(DATA!$AD$133:$AD$368,MATCH(1,(DATA!$D$133:$D$368=B1534)*(DATA!$E$133:$E$368=D1534),0)),"n/a")</f>
        <v>1205</v>
      </c>
      <c r="J1534" s="77">
        <f t="array" ref="J1534">IFERROR(INDEX(DATA!$AE$133:$AE$368,MATCH(1,(DATA!$D$133:$D$368=B1534)*(DATA!$E$133:$E$368=D1534),0)),"n/a")</f>
        <v>0.64200000000000002</v>
      </c>
      <c r="K1534" s="86">
        <f t="array" ref="K1534">IFERROR(INDEX(DATA!$AN$133:$AN$368,MATCH(1,(DATA!$D$133:$D$368=B1534)*(DATA!$E$133:$E$368=D1534),0)),"n/a")</f>
        <v>1846</v>
      </c>
      <c r="L1534" s="77">
        <f t="array" ref="L1534">IFERROR(INDEX(DATA!$AO$133:$AO$368,MATCH(1,(DATA!$D$133:$D$368=B1534)*(DATA!$E$133:$E$368=D1534),0)),"n/a")</f>
        <v>0.38700000000000001</v>
      </c>
    </row>
    <row r="1535" spans="1:12" x14ac:dyDescent="0.2">
      <c r="A1535" s="75" t="s">
        <v>19</v>
      </c>
      <c r="B1535" s="66" t="s">
        <v>22</v>
      </c>
      <c r="C1535" s="66" t="s">
        <v>25</v>
      </c>
      <c r="D1535" s="66" t="s">
        <v>345</v>
      </c>
      <c r="E1535" s="86">
        <f t="array" ref="E1535">IFERROR(INDEX(DATA!$J$133:$J$368,MATCH(1,(DATA!$D$133:$D$368=B1535)*(DATA!$E$133:$E$368=D1535),0)),"n/a")</f>
        <v>0</v>
      </c>
      <c r="F1535" s="77">
        <f t="array" ref="F1535">IFERROR(INDEX(DATA!$K$133:$K$368,MATCH(1,(DATA!$D$133:$D$368=B1535)*(DATA!$E$133:$E$368=D1535),0)),"n/a")</f>
        <v>-1</v>
      </c>
      <c r="G1535" s="86">
        <f t="array" ref="G1535">IFERROR(INDEX(DATA!$T$133:$T$368,MATCH(1,(DATA!$D$133:$D$368=B1535)*(DATA!$E$133:$E$368=D1535),0)),"n/a")</f>
        <v>2</v>
      </c>
      <c r="H1535" s="77">
        <f t="array" ref="H1535">IFERROR(INDEX(DATA!$U$133:$U$368,MATCH(1,(DATA!$D$133:$D$368=B1535)*(DATA!$E$133:$E$368=D1535),0)),"n/a")</f>
        <v>-0.79900000000000004</v>
      </c>
      <c r="I1535" s="86">
        <f t="array" ref="I1535">IFERROR(INDEX(DATA!$AD$133:$AD$368,MATCH(1,(DATA!$D$133:$D$368=B1535)*(DATA!$E$133:$E$368=D1535),0)),"n/a")</f>
        <v>15</v>
      </c>
      <c r="J1535" s="77">
        <f t="array" ref="J1535">IFERROR(INDEX(DATA!$AE$133:$AE$368,MATCH(1,(DATA!$D$133:$D$368=B1535)*(DATA!$E$133:$E$368=D1535),0)),"n/a")</f>
        <v>0.21299999999999999</v>
      </c>
      <c r="K1535" s="86">
        <f t="array" ref="K1535">IFERROR(INDEX(DATA!$AN$133:$AN$368,MATCH(1,(DATA!$D$133:$D$368=B1535)*(DATA!$E$133:$E$368=D1535),0)),"n/a")</f>
        <v>19</v>
      </c>
      <c r="L1535" s="77">
        <f t="array" ref="L1535">IFERROR(INDEX(DATA!$AO$133:$AO$368,MATCH(1,(DATA!$D$133:$D$368=B1535)*(DATA!$E$133:$E$368=D1535),0)),"n/a")</f>
        <v>0.61499999999999999</v>
      </c>
    </row>
    <row r="1536" spans="1:12" x14ac:dyDescent="0.2">
      <c r="A1536" s="75"/>
      <c r="E1536" s="80"/>
      <c r="F1536" s="77"/>
      <c r="G1536" s="81"/>
      <c r="H1536" s="77"/>
      <c r="I1536" s="81"/>
      <c r="J1536" s="82"/>
      <c r="K1536" s="81"/>
      <c r="L1536" s="77"/>
    </row>
    <row r="1537" spans="1:12" x14ac:dyDescent="0.2">
      <c r="A1537" s="75" t="s">
        <v>19</v>
      </c>
      <c r="B1537" s="66" t="s">
        <v>22</v>
      </c>
      <c r="C1537" s="66" t="s">
        <v>10</v>
      </c>
      <c r="D1537" s="66" t="s">
        <v>271</v>
      </c>
      <c r="E1537" s="87">
        <f t="array" ref="E1537">IFERROR(INDEX(DATA!$L$133:$L$368,MATCH(1,(DATA!$D$133:$D$368=B1537)*(DATA!$E$133:$E$368=D1537),0)),"n/a")</f>
        <v>46.51</v>
      </c>
      <c r="F1537" s="77">
        <f t="array" ref="F1537">IFERROR(INDEX(DATA!$M$133:$M$368,MATCH(1,(DATA!$D$133:$D$368=B1537)*(DATA!$E$133:$E$368=D1537),0)),"n/a")</f>
        <v>0</v>
      </c>
      <c r="G1537" s="87">
        <f t="array" ref="G1537">IFERROR(INDEX(DATA!$V$133:$V$368,MATCH(1,(DATA!$D$133:$D$368=B1537)*(DATA!$E$133:$E$368=D1537),0)),"n/a")</f>
        <v>45.92</v>
      </c>
      <c r="H1537" s="77">
        <f t="array" ref="H1537">IFERROR(INDEX(DATA!$W$133:$W$368,MATCH(1,(DATA!$D$133:$D$368=B1537)*(DATA!$E$133:$E$368=D1537),0)),"n/a")</f>
        <v>0</v>
      </c>
      <c r="I1537" s="87">
        <f t="array" ref="I1537">IFERROR(INDEX(DATA!$AF$133:$AF$368,MATCH(1,(DATA!$D$133:$D$368=B1537)*(DATA!$E$133:$E$368=D1537),0)),"n/a")</f>
        <v>43.54</v>
      </c>
      <c r="J1537" s="77">
        <f t="array" ref="J1537">IFERROR(INDEX(DATA!$AG$133:$AG$368,MATCH(1,(DATA!$D$133:$D$368=B1537)*(DATA!$E$133:$E$368=D1537),0)),"n/a")</f>
        <v>0</v>
      </c>
      <c r="K1537" s="87">
        <f t="array" ref="K1537">IFERROR(INDEX(DATA!$AP$133:$AP$368,MATCH(1,(DATA!$D$133:$D$368=B1537)*(DATA!$E$133:$E$368=D1537),0)),"n/a")</f>
        <v>43.54</v>
      </c>
      <c r="L1537" s="77">
        <f t="array" ref="L1537">IFERROR(INDEX(DATA!$AQ$133:$AQ$368,MATCH(1,(DATA!$D$133:$D$368=B1537)*(DATA!$E$133:$E$368=D1537),0)),"n/a")</f>
        <v>0</v>
      </c>
    </row>
    <row r="1538" spans="1:12" x14ac:dyDescent="0.2">
      <c r="A1538" s="75" t="s">
        <v>19</v>
      </c>
      <c r="B1538" s="66" t="s">
        <v>22</v>
      </c>
      <c r="C1538" s="66" t="s">
        <v>10</v>
      </c>
      <c r="D1538" s="66" t="s">
        <v>272</v>
      </c>
      <c r="E1538" s="87" t="str">
        <f t="array" ref="E1538">IFERROR(INDEX(DATA!$L$133:$L$368,MATCH(1,(DATA!$D$133:$D$368=B1538)*(DATA!$E$133:$E$368=D1538),0)),"n/a")</f>
        <v>n/a</v>
      </c>
      <c r="F1538" s="77" t="str">
        <f t="array" ref="F1538">IFERROR(INDEX(DATA!$M$133:$M$368,MATCH(1,(DATA!$D$133:$D$368=B1538)*(DATA!$E$133:$E$368=D1538),0)),"n/a")</f>
        <v>n/a</v>
      </c>
      <c r="G1538" s="87" t="str">
        <f t="array" ref="G1538">IFERROR(INDEX(DATA!$V$133:$V$368,MATCH(1,(DATA!$D$133:$D$368=B1538)*(DATA!$E$133:$E$368=D1538),0)),"n/a")</f>
        <v>n/a</v>
      </c>
      <c r="H1538" s="77" t="str">
        <f t="array" ref="H1538">IFERROR(INDEX(DATA!$W$133:$W$368,MATCH(1,(DATA!$D$133:$D$368=B1538)*(DATA!$E$133:$E$368=D1538),0)),"n/a")</f>
        <v>n/a</v>
      </c>
      <c r="I1538" s="87" t="str">
        <f t="array" ref="I1538">IFERROR(INDEX(DATA!$AF$133:$AF$368,MATCH(1,(DATA!$D$133:$D$368=B1538)*(DATA!$E$133:$E$368=D1538),0)),"n/a")</f>
        <v>n/a</v>
      </c>
      <c r="J1538" s="77" t="str">
        <f t="array" ref="J1538">IFERROR(INDEX(DATA!$AG$133:$AG$368,MATCH(1,(DATA!$D$133:$D$368=B1538)*(DATA!$E$133:$E$368=D1538),0)),"n/a")</f>
        <v>n/a</v>
      </c>
      <c r="K1538" s="87" t="str">
        <f t="array" ref="K1538">IFERROR(INDEX(DATA!$AP$133:$AP$368,MATCH(1,(DATA!$D$133:$D$368=B1538)*(DATA!$E$133:$E$368=D1538),0)),"n/a")</f>
        <v>n/a</v>
      </c>
      <c r="L1538" s="77" t="str">
        <f t="array" ref="L1538">IFERROR(INDEX(DATA!$AQ$133:$AQ$368,MATCH(1,(DATA!$D$133:$D$368=B1538)*(DATA!$E$133:$E$368=D1538),0)),"n/a")</f>
        <v>n/a</v>
      </c>
    </row>
    <row r="1539" spans="1:12" x14ac:dyDescent="0.2">
      <c r="A1539" s="75" t="s">
        <v>19</v>
      </c>
      <c r="B1539" s="66" t="s">
        <v>22</v>
      </c>
      <c r="C1539" s="66" t="s">
        <v>10</v>
      </c>
      <c r="D1539" s="66" t="s">
        <v>273</v>
      </c>
      <c r="E1539" s="87">
        <f t="array" ref="E1539">IFERROR(INDEX(DATA!$L$133:$L$368,MATCH(1,(DATA!$D$133:$D$368=B1539)*(DATA!$E$133:$E$368=D1539),0)),"n/a")</f>
        <v>69.36</v>
      </c>
      <c r="F1539" s="77">
        <f t="array" ref="F1539">IFERROR(INDEX(DATA!$M$133:$M$368,MATCH(1,(DATA!$D$133:$D$368=B1539)*(DATA!$E$133:$E$368=D1539),0)),"n/a")</f>
        <v>-0.25800000000000001</v>
      </c>
      <c r="G1539" s="87">
        <f t="array" ref="G1539">IFERROR(INDEX(DATA!$V$133:$V$368,MATCH(1,(DATA!$D$133:$D$368=B1539)*(DATA!$E$133:$E$368=D1539),0)),"n/a")</f>
        <v>71.78</v>
      </c>
      <c r="H1539" s="77">
        <f t="array" ref="H1539">IFERROR(INDEX(DATA!$W$133:$W$368,MATCH(1,(DATA!$D$133:$D$368=B1539)*(DATA!$E$133:$E$368=D1539),0)),"n/a")</f>
        <v>-3.0000000000000001E-3</v>
      </c>
      <c r="I1539" s="87">
        <f t="array" ref="I1539">IFERROR(INDEX(DATA!$AF$133:$AF$368,MATCH(1,(DATA!$D$133:$D$368=B1539)*(DATA!$E$133:$E$368=D1539),0)),"n/a")</f>
        <v>49.13</v>
      </c>
      <c r="J1539" s="77">
        <f t="array" ref="J1539">IFERROR(INDEX(DATA!$AG$133:$AG$368,MATCH(1,(DATA!$D$133:$D$368=B1539)*(DATA!$E$133:$E$368=D1539),0)),"n/a")</f>
        <v>0.95299999999999996</v>
      </c>
      <c r="K1539" s="87">
        <f t="array" ref="K1539">IFERROR(INDEX(DATA!$AP$133:$AP$368,MATCH(1,(DATA!$D$133:$D$368=B1539)*(DATA!$E$133:$E$368=D1539),0)),"n/a")</f>
        <v>50.8</v>
      </c>
      <c r="L1539" s="77">
        <f t="array" ref="L1539">IFERROR(INDEX(DATA!$AQ$133:$AQ$368,MATCH(1,(DATA!$D$133:$D$368=B1539)*(DATA!$E$133:$E$368=D1539),0)),"n/a")</f>
        <v>0.53500000000000003</v>
      </c>
    </row>
    <row r="1540" spans="1:12" x14ac:dyDescent="0.2">
      <c r="A1540" s="75" t="s">
        <v>19</v>
      </c>
      <c r="B1540" s="66" t="s">
        <v>22</v>
      </c>
      <c r="C1540" s="66" t="s">
        <v>10</v>
      </c>
      <c r="D1540" s="66" t="s">
        <v>274</v>
      </c>
      <c r="E1540" s="87" t="str">
        <f t="array" ref="E1540">IFERROR(INDEX(DATA!$L$133:$L$368,MATCH(1,(DATA!$D$133:$D$368=B1540)*(DATA!$E$133:$E$368=D1540),0)),"n/a")</f>
        <v>n/a</v>
      </c>
      <c r="F1540" s="77" t="str">
        <f t="array" ref="F1540">IFERROR(INDEX(DATA!$M$133:$M$368,MATCH(1,(DATA!$D$133:$D$368=B1540)*(DATA!$E$133:$E$368=D1540),0)),"n/a")</f>
        <v>n/a</v>
      </c>
      <c r="G1540" s="87" t="str">
        <f t="array" ref="G1540">IFERROR(INDEX(DATA!$V$133:$V$368,MATCH(1,(DATA!$D$133:$D$368=B1540)*(DATA!$E$133:$E$368=D1540),0)),"n/a")</f>
        <v>n/a</v>
      </c>
      <c r="H1540" s="77" t="str">
        <f t="array" ref="H1540">IFERROR(INDEX(DATA!$W$133:$W$368,MATCH(1,(DATA!$D$133:$D$368=B1540)*(DATA!$E$133:$E$368=D1540),0)),"n/a")</f>
        <v>n/a</v>
      </c>
      <c r="I1540" s="87" t="str">
        <f t="array" ref="I1540">IFERROR(INDEX(DATA!$AF$133:$AF$368,MATCH(1,(DATA!$D$133:$D$368=B1540)*(DATA!$E$133:$E$368=D1540),0)),"n/a")</f>
        <v>n/a</v>
      </c>
      <c r="J1540" s="77" t="str">
        <f t="array" ref="J1540">IFERROR(INDEX(DATA!$AG$133:$AG$368,MATCH(1,(DATA!$D$133:$D$368=B1540)*(DATA!$E$133:$E$368=D1540),0)),"n/a")</f>
        <v>n/a</v>
      </c>
      <c r="K1540" s="87" t="str">
        <f t="array" ref="K1540">IFERROR(INDEX(DATA!$AP$133:$AP$368,MATCH(1,(DATA!$D$133:$D$368=B1540)*(DATA!$E$133:$E$368=D1540),0)),"n/a")</f>
        <v>n/a</v>
      </c>
      <c r="L1540" s="77" t="str">
        <f t="array" ref="L1540">IFERROR(INDEX(DATA!$AQ$133:$AQ$368,MATCH(1,(DATA!$D$133:$D$368=B1540)*(DATA!$E$133:$E$368=D1540),0)),"n/a")</f>
        <v>n/a</v>
      </c>
    </row>
    <row r="1541" spans="1:12" x14ac:dyDescent="0.2">
      <c r="A1541" s="75" t="s">
        <v>19</v>
      </c>
      <c r="B1541" s="66" t="s">
        <v>22</v>
      </c>
      <c r="C1541" s="66" t="s">
        <v>10</v>
      </c>
      <c r="D1541" s="66" t="s">
        <v>275</v>
      </c>
      <c r="E1541" s="87">
        <f t="array" ref="E1541">IFERROR(INDEX(DATA!$L$133:$L$368,MATCH(1,(DATA!$D$133:$D$368=B1541)*(DATA!$E$133:$E$368=D1541),0)),"n/a")</f>
        <v>46.1</v>
      </c>
      <c r="F1541" s="77">
        <f t="array" ref="F1541">IFERROR(INDEX(DATA!$M$133:$M$368,MATCH(1,(DATA!$D$133:$D$368=B1541)*(DATA!$E$133:$E$368=D1541),0)),"n/a")</f>
        <v>0</v>
      </c>
      <c r="G1541" s="87">
        <f t="array" ref="G1541">IFERROR(INDEX(DATA!$V$133:$V$368,MATCH(1,(DATA!$D$133:$D$368=B1541)*(DATA!$E$133:$E$368=D1541),0)),"n/a")</f>
        <v>55.37</v>
      </c>
      <c r="H1541" s="77">
        <f t="array" ref="H1541">IFERROR(INDEX(DATA!$W$133:$W$368,MATCH(1,(DATA!$D$133:$D$368=B1541)*(DATA!$E$133:$E$368=D1541),0)),"n/a")</f>
        <v>0</v>
      </c>
      <c r="I1541" s="87">
        <f t="array" ref="I1541">IFERROR(INDEX(DATA!$AF$133:$AF$368,MATCH(1,(DATA!$D$133:$D$368=B1541)*(DATA!$E$133:$E$368=D1541),0)),"n/a")</f>
        <v>52.88</v>
      </c>
      <c r="J1541" s="77">
        <f t="array" ref="J1541">IFERROR(INDEX(DATA!$AG$133:$AG$368,MATCH(1,(DATA!$D$133:$D$368=B1541)*(DATA!$E$133:$E$368=D1541),0)),"n/a")</f>
        <v>0</v>
      </c>
      <c r="K1541" s="87">
        <f t="array" ref="K1541">IFERROR(INDEX(DATA!$AP$133:$AP$368,MATCH(1,(DATA!$D$133:$D$368=B1541)*(DATA!$E$133:$E$368=D1541),0)),"n/a")</f>
        <v>52.88</v>
      </c>
      <c r="L1541" s="77">
        <f t="array" ref="L1541">IFERROR(INDEX(DATA!$AQ$133:$AQ$368,MATCH(1,(DATA!$D$133:$D$368=B1541)*(DATA!$E$133:$E$368=D1541),0)),"n/a")</f>
        <v>0.81200000000000006</v>
      </c>
    </row>
    <row r="1542" spans="1:12" x14ac:dyDescent="0.2">
      <c r="A1542" s="75" t="s">
        <v>19</v>
      </c>
      <c r="B1542" s="66" t="s">
        <v>22</v>
      </c>
      <c r="C1542" s="66" t="s">
        <v>10</v>
      </c>
      <c r="D1542" s="66" t="s">
        <v>276</v>
      </c>
      <c r="E1542" s="87">
        <f t="array" ref="E1542">IFERROR(INDEX(DATA!$L$133:$L$368,MATCH(1,(DATA!$D$133:$D$368=B1542)*(DATA!$E$133:$E$368=D1542),0)),"n/a")</f>
        <v>0</v>
      </c>
      <c r="F1542" s="77">
        <f t="array" ref="F1542">IFERROR(INDEX(DATA!$M$133:$M$368,MATCH(1,(DATA!$D$133:$D$368=B1542)*(DATA!$E$133:$E$368=D1542),0)),"n/a")</f>
        <v>0</v>
      </c>
      <c r="G1542" s="87">
        <f t="array" ref="G1542">IFERROR(INDEX(DATA!$V$133:$V$368,MATCH(1,(DATA!$D$133:$D$368=B1542)*(DATA!$E$133:$E$368=D1542),0)),"n/a")</f>
        <v>29.97</v>
      </c>
      <c r="H1542" s="77">
        <f t="array" ref="H1542">IFERROR(INDEX(DATA!$W$133:$W$368,MATCH(1,(DATA!$D$133:$D$368=B1542)*(DATA!$E$133:$E$368=D1542),0)),"n/a")</f>
        <v>-0.25</v>
      </c>
      <c r="I1542" s="87">
        <f t="array" ref="I1542">IFERROR(INDEX(DATA!$AF$133:$AF$368,MATCH(1,(DATA!$D$133:$D$368=B1542)*(DATA!$E$133:$E$368=D1542),0)),"n/a")</f>
        <v>30.16</v>
      </c>
      <c r="J1542" s="77">
        <f t="array" ref="J1542">IFERROR(INDEX(DATA!$AG$133:$AG$368,MATCH(1,(DATA!$D$133:$D$368=B1542)*(DATA!$E$133:$E$368=D1542),0)),"n/a")</f>
        <v>-0.158</v>
      </c>
      <c r="K1542" s="87">
        <f t="array" ref="K1542">IFERROR(INDEX(DATA!$AP$133:$AP$368,MATCH(1,(DATA!$D$133:$D$368=B1542)*(DATA!$E$133:$E$368=D1542),0)),"n/a")</f>
        <v>28.48</v>
      </c>
      <c r="L1542" s="77">
        <f t="array" ref="L1542">IFERROR(INDEX(DATA!$AQ$133:$AQ$368,MATCH(1,(DATA!$D$133:$D$368=B1542)*(DATA!$E$133:$E$368=D1542),0)),"n/a")</f>
        <v>0.34</v>
      </c>
    </row>
    <row r="1543" spans="1:12" x14ac:dyDescent="0.2">
      <c r="A1543" s="75" t="s">
        <v>19</v>
      </c>
      <c r="B1543" s="66" t="s">
        <v>22</v>
      </c>
      <c r="C1543" s="66" t="s">
        <v>10</v>
      </c>
      <c r="D1543" s="66" t="s">
        <v>277</v>
      </c>
      <c r="E1543" s="87" t="str">
        <f t="array" ref="E1543">IFERROR(INDEX(DATA!$L$133:$L$368,MATCH(1,(DATA!$D$133:$D$368=B1543)*(DATA!$E$133:$E$368=D1543),0)),"n/a")</f>
        <v>n/a</v>
      </c>
      <c r="F1543" s="77" t="str">
        <f t="array" ref="F1543">IFERROR(INDEX(DATA!$M$133:$M$368,MATCH(1,(DATA!$D$133:$D$368=B1543)*(DATA!$E$133:$E$368=D1543),0)),"n/a")</f>
        <v>n/a</v>
      </c>
      <c r="G1543" s="87" t="str">
        <f t="array" ref="G1543">IFERROR(INDEX(DATA!$V$133:$V$368,MATCH(1,(DATA!$D$133:$D$368=B1543)*(DATA!$E$133:$E$368=D1543),0)),"n/a")</f>
        <v>n/a</v>
      </c>
      <c r="H1543" s="77" t="str">
        <f t="array" ref="H1543">IFERROR(INDEX(DATA!$W$133:$W$368,MATCH(1,(DATA!$D$133:$D$368=B1543)*(DATA!$E$133:$E$368=D1543),0)),"n/a")</f>
        <v>n/a</v>
      </c>
      <c r="I1543" s="87" t="str">
        <f t="array" ref="I1543">IFERROR(INDEX(DATA!$AF$133:$AF$368,MATCH(1,(DATA!$D$133:$D$368=B1543)*(DATA!$E$133:$E$368=D1543),0)),"n/a")</f>
        <v>n/a</v>
      </c>
      <c r="J1543" s="77" t="str">
        <f t="array" ref="J1543">IFERROR(INDEX(DATA!$AG$133:$AG$368,MATCH(1,(DATA!$D$133:$D$368=B1543)*(DATA!$E$133:$E$368=D1543),0)),"n/a")</f>
        <v>n/a</v>
      </c>
      <c r="K1543" s="87" t="str">
        <f t="array" ref="K1543">IFERROR(INDEX(DATA!$AP$133:$AP$368,MATCH(1,(DATA!$D$133:$D$368=B1543)*(DATA!$E$133:$E$368=D1543),0)),"n/a")</f>
        <v>n/a</v>
      </c>
      <c r="L1543" s="77" t="str">
        <f t="array" ref="L1543">IFERROR(INDEX(DATA!$AQ$133:$AQ$368,MATCH(1,(DATA!$D$133:$D$368=B1543)*(DATA!$E$133:$E$368=D1543),0)),"n/a")</f>
        <v>n/a</v>
      </c>
    </row>
    <row r="1544" spans="1:12" x14ac:dyDescent="0.2">
      <c r="A1544" s="75" t="s">
        <v>19</v>
      </c>
      <c r="B1544" s="66" t="s">
        <v>22</v>
      </c>
      <c r="C1544" s="66" t="s">
        <v>10</v>
      </c>
      <c r="D1544" s="66" t="s">
        <v>278</v>
      </c>
      <c r="E1544" s="87">
        <f t="array" ref="E1544">IFERROR(INDEX(DATA!$L$133:$L$368,MATCH(1,(DATA!$D$133:$D$368=B1544)*(DATA!$E$133:$E$368=D1544),0)),"n/a")</f>
        <v>18.239999999999998</v>
      </c>
      <c r="F1544" s="77">
        <f t="array" ref="F1544">IFERROR(INDEX(DATA!$M$133:$M$368,MATCH(1,(DATA!$D$133:$D$368=B1544)*(DATA!$E$133:$E$368=D1544),0)),"n/a")</f>
        <v>-0.111</v>
      </c>
      <c r="G1544" s="87">
        <f t="array" ref="G1544">IFERROR(INDEX(DATA!$V$133:$V$368,MATCH(1,(DATA!$D$133:$D$368=B1544)*(DATA!$E$133:$E$368=D1544),0)),"n/a")</f>
        <v>18.850000000000001</v>
      </c>
      <c r="H1544" s="77">
        <f t="array" ref="H1544">IFERROR(INDEX(DATA!$W$133:$W$368,MATCH(1,(DATA!$D$133:$D$368=B1544)*(DATA!$E$133:$E$368=D1544),0)),"n/a")</f>
        <v>-9.8000000000000004E-2</v>
      </c>
      <c r="I1544" s="87">
        <f t="array" ref="I1544">IFERROR(INDEX(DATA!$AF$133:$AF$368,MATCH(1,(DATA!$D$133:$D$368=B1544)*(DATA!$E$133:$E$368=D1544),0)),"n/a")</f>
        <v>20.05</v>
      </c>
      <c r="J1544" s="77">
        <f t="array" ref="J1544">IFERROR(INDEX(DATA!$AG$133:$AG$368,MATCH(1,(DATA!$D$133:$D$368=B1544)*(DATA!$E$133:$E$368=D1544),0)),"n/a")</f>
        <v>-8.2000000000000003E-2</v>
      </c>
      <c r="K1544" s="87">
        <f t="array" ref="K1544">IFERROR(INDEX(DATA!$AP$133:$AP$368,MATCH(1,(DATA!$D$133:$D$368=B1544)*(DATA!$E$133:$E$368=D1544),0)),"n/a")</f>
        <v>21.43</v>
      </c>
      <c r="L1544" s="77">
        <f t="array" ref="L1544">IFERROR(INDEX(DATA!$AQ$133:$AQ$368,MATCH(1,(DATA!$D$133:$D$368=B1544)*(DATA!$E$133:$E$368=D1544),0)),"n/a")</f>
        <v>-1.0999999999999999E-2</v>
      </c>
    </row>
    <row r="1545" spans="1:12" x14ac:dyDescent="0.2">
      <c r="A1545" s="75" t="s">
        <v>19</v>
      </c>
      <c r="B1545" s="66" t="s">
        <v>22</v>
      </c>
      <c r="C1545" s="66" t="s">
        <v>10</v>
      </c>
      <c r="D1545" s="66" t="s">
        <v>279</v>
      </c>
      <c r="E1545" s="87">
        <f t="array" ref="E1545">IFERROR(INDEX(DATA!$L$133:$L$368,MATCH(1,(DATA!$D$133:$D$368=B1545)*(DATA!$E$133:$E$368=D1545),0)),"n/a")</f>
        <v>69.48</v>
      </c>
      <c r="F1545" s="77">
        <f t="array" ref="F1545">IFERROR(INDEX(DATA!$M$133:$M$368,MATCH(1,(DATA!$D$133:$D$368=B1545)*(DATA!$E$133:$E$368=D1545),0)),"n/a")</f>
        <v>-0.106</v>
      </c>
      <c r="G1545" s="87">
        <f t="array" ref="G1545">IFERROR(INDEX(DATA!$V$133:$V$368,MATCH(1,(DATA!$D$133:$D$368=B1545)*(DATA!$E$133:$E$368=D1545),0)),"n/a")</f>
        <v>73.28</v>
      </c>
      <c r="H1545" s="77">
        <f t="array" ref="H1545">IFERROR(INDEX(DATA!$W$133:$W$368,MATCH(1,(DATA!$D$133:$D$368=B1545)*(DATA!$E$133:$E$368=D1545),0)),"n/a")</f>
        <v>-6.8000000000000005E-2</v>
      </c>
      <c r="I1545" s="87">
        <f t="array" ref="I1545">IFERROR(INDEX(DATA!$AF$133:$AF$368,MATCH(1,(DATA!$D$133:$D$368=B1545)*(DATA!$E$133:$E$368=D1545),0)),"n/a")</f>
        <v>65.31</v>
      </c>
      <c r="J1545" s="77">
        <f t="array" ref="J1545">IFERROR(INDEX(DATA!$AG$133:$AG$368,MATCH(1,(DATA!$D$133:$D$368=B1545)*(DATA!$E$133:$E$368=D1545),0)),"n/a")</f>
        <v>-8.5000000000000006E-2</v>
      </c>
      <c r="K1545" s="87">
        <f t="array" ref="K1545">IFERROR(INDEX(DATA!$AP$133:$AP$368,MATCH(1,(DATA!$D$133:$D$368=B1545)*(DATA!$E$133:$E$368=D1545),0)),"n/a")</f>
        <v>71.34</v>
      </c>
      <c r="L1545" s="77">
        <f t="array" ref="L1545">IFERROR(INDEX(DATA!$AQ$133:$AQ$368,MATCH(1,(DATA!$D$133:$D$368=B1545)*(DATA!$E$133:$E$368=D1545),0)),"n/a")</f>
        <v>0.13800000000000001</v>
      </c>
    </row>
    <row r="1546" spans="1:12" x14ac:dyDescent="0.2">
      <c r="A1546" s="75" t="s">
        <v>19</v>
      </c>
      <c r="B1546" s="66" t="s">
        <v>22</v>
      </c>
      <c r="C1546" s="66" t="s">
        <v>10</v>
      </c>
      <c r="D1546" s="66" t="s">
        <v>280</v>
      </c>
      <c r="E1546" s="87">
        <f t="array" ref="E1546">IFERROR(INDEX(DATA!$L$133:$L$368,MATCH(1,(DATA!$D$133:$D$368=B1546)*(DATA!$E$133:$E$368=D1546),0)),"n/a")</f>
        <v>60.08</v>
      </c>
      <c r="F1546" s="77">
        <f t="array" ref="F1546">IFERROR(INDEX(DATA!$M$133:$M$368,MATCH(1,(DATA!$D$133:$D$368=B1546)*(DATA!$E$133:$E$368=D1546),0)),"n/a")</f>
        <v>-0.28999999999999998</v>
      </c>
      <c r="G1546" s="87">
        <f t="array" ref="G1546">IFERROR(INDEX(DATA!$V$133:$V$368,MATCH(1,(DATA!$D$133:$D$368=B1546)*(DATA!$E$133:$E$368=D1546),0)),"n/a")</f>
        <v>61.12</v>
      </c>
      <c r="H1546" s="77">
        <f t="array" ref="H1546">IFERROR(INDEX(DATA!$W$133:$W$368,MATCH(1,(DATA!$D$133:$D$368=B1546)*(DATA!$E$133:$E$368=D1546),0)),"n/a")</f>
        <v>-0.26800000000000002</v>
      </c>
      <c r="I1546" s="87">
        <f t="array" ref="I1546">IFERROR(INDEX(DATA!$AF$133:$AF$368,MATCH(1,(DATA!$D$133:$D$368=B1546)*(DATA!$E$133:$E$368=D1546),0)),"n/a")</f>
        <v>57.27</v>
      </c>
      <c r="J1546" s="77">
        <f t="array" ref="J1546">IFERROR(INDEX(DATA!$AG$133:$AG$368,MATCH(1,(DATA!$D$133:$D$368=B1546)*(DATA!$E$133:$E$368=D1546),0)),"n/a")</f>
        <v>-0.316</v>
      </c>
      <c r="K1546" s="87">
        <f t="array" ref="K1546">IFERROR(INDEX(DATA!$AP$133:$AP$368,MATCH(1,(DATA!$D$133:$D$368=B1546)*(DATA!$E$133:$E$368=D1546),0)),"n/a")</f>
        <v>63.95</v>
      </c>
      <c r="L1546" s="77">
        <f t="array" ref="L1546">IFERROR(INDEX(DATA!$AQ$133:$AQ$368,MATCH(1,(DATA!$D$133:$D$368=B1546)*(DATA!$E$133:$E$368=D1546),0)),"n/a")</f>
        <v>-0.24</v>
      </c>
    </row>
    <row r="1547" spans="1:12" x14ac:dyDescent="0.2">
      <c r="A1547" s="75" t="s">
        <v>19</v>
      </c>
      <c r="B1547" s="66" t="s">
        <v>22</v>
      </c>
      <c r="C1547" s="66" t="s">
        <v>10</v>
      </c>
      <c r="D1547" s="66" t="s">
        <v>281</v>
      </c>
      <c r="E1547" s="87">
        <f t="array" ref="E1547">IFERROR(INDEX(DATA!$L$133:$L$368,MATCH(1,(DATA!$D$133:$D$368=B1547)*(DATA!$E$133:$E$368=D1547),0)),"n/a")</f>
        <v>55.74</v>
      </c>
      <c r="F1547" s="77">
        <f t="array" ref="F1547">IFERROR(INDEX(DATA!$M$133:$M$368,MATCH(1,(DATA!$D$133:$D$368=B1547)*(DATA!$E$133:$E$368=D1547),0)),"n/a")</f>
        <v>-1.2E-2</v>
      </c>
      <c r="G1547" s="87">
        <f t="array" ref="G1547">IFERROR(INDEX(DATA!$V$133:$V$368,MATCH(1,(DATA!$D$133:$D$368=B1547)*(DATA!$E$133:$E$368=D1547),0)),"n/a")</f>
        <v>54.31</v>
      </c>
      <c r="H1547" s="77">
        <f t="array" ref="H1547">IFERROR(INDEX(DATA!$W$133:$W$368,MATCH(1,(DATA!$D$133:$D$368=B1547)*(DATA!$E$133:$E$368=D1547),0)),"n/a")</f>
        <v>-9.1999999999999998E-2</v>
      </c>
      <c r="I1547" s="87">
        <f t="array" ref="I1547">IFERROR(INDEX(DATA!$AF$133:$AF$368,MATCH(1,(DATA!$D$133:$D$368=B1547)*(DATA!$E$133:$E$368=D1547),0)),"n/a")</f>
        <v>52.63</v>
      </c>
      <c r="J1547" s="77">
        <f t="array" ref="J1547">IFERROR(INDEX(DATA!$AG$133:$AG$368,MATCH(1,(DATA!$D$133:$D$368=B1547)*(DATA!$E$133:$E$368=D1547),0)),"n/a")</f>
        <v>-0.122</v>
      </c>
      <c r="K1547" s="87">
        <f t="array" ref="K1547">IFERROR(INDEX(DATA!$AP$133:$AP$368,MATCH(1,(DATA!$D$133:$D$368=B1547)*(DATA!$E$133:$E$368=D1547),0)),"n/a")</f>
        <v>52.53</v>
      </c>
      <c r="L1547" s="77">
        <f t="array" ref="L1547">IFERROR(INDEX(DATA!$AQ$133:$AQ$368,MATCH(1,(DATA!$D$133:$D$368=B1547)*(DATA!$E$133:$E$368=D1547),0)),"n/a")</f>
        <v>-0.13400000000000001</v>
      </c>
    </row>
    <row r="1548" spans="1:12" x14ac:dyDescent="0.2">
      <c r="A1548" s="75" t="s">
        <v>19</v>
      </c>
      <c r="B1548" s="66" t="s">
        <v>22</v>
      </c>
      <c r="C1548" s="66" t="s">
        <v>10</v>
      </c>
      <c r="D1548" s="66" t="s">
        <v>282</v>
      </c>
      <c r="E1548" s="87">
        <f t="array" ref="E1548">IFERROR(INDEX(DATA!$L$133:$L$368,MATCH(1,(DATA!$D$133:$D$368=B1548)*(DATA!$E$133:$E$368=D1548),0)),"n/a")</f>
        <v>92.23</v>
      </c>
      <c r="F1548" s="77">
        <f t="array" ref="F1548">IFERROR(INDEX(DATA!$M$133:$M$368,MATCH(1,(DATA!$D$133:$D$368=B1548)*(DATA!$E$133:$E$368=D1548),0)),"n/a")</f>
        <v>-1.7000000000000001E-2</v>
      </c>
      <c r="G1548" s="87">
        <f t="array" ref="G1548">IFERROR(INDEX(DATA!$V$133:$V$368,MATCH(1,(DATA!$D$133:$D$368=B1548)*(DATA!$E$133:$E$368=D1548),0)),"n/a")</f>
        <v>93.52</v>
      </c>
      <c r="H1548" s="77">
        <f t="array" ref="H1548">IFERROR(INDEX(DATA!$W$133:$W$368,MATCH(1,(DATA!$D$133:$D$368=B1548)*(DATA!$E$133:$E$368=D1548),0)),"n/a")</f>
        <v>0.09</v>
      </c>
      <c r="I1548" s="87">
        <f t="array" ref="I1548">IFERROR(INDEX(DATA!$AF$133:$AF$368,MATCH(1,(DATA!$D$133:$D$368=B1548)*(DATA!$E$133:$E$368=D1548),0)),"n/a")</f>
        <v>86.64</v>
      </c>
      <c r="J1548" s="77">
        <f t="array" ref="J1548">IFERROR(INDEX(DATA!$AG$133:$AG$368,MATCH(1,(DATA!$D$133:$D$368=B1548)*(DATA!$E$133:$E$368=D1548),0)),"n/a")</f>
        <v>0.03</v>
      </c>
      <c r="K1548" s="87">
        <f t="array" ref="K1548">IFERROR(INDEX(DATA!$AP$133:$AP$368,MATCH(1,(DATA!$D$133:$D$368=B1548)*(DATA!$E$133:$E$368=D1548),0)),"n/a")</f>
        <v>80.47</v>
      </c>
      <c r="L1548" s="77">
        <f t="array" ref="L1548">IFERROR(INDEX(DATA!$AQ$133:$AQ$368,MATCH(1,(DATA!$D$133:$D$368=B1548)*(DATA!$E$133:$E$368=D1548),0)),"n/a")</f>
        <v>-5.8999999999999997E-2</v>
      </c>
    </row>
    <row r="1549" spans="1:12" x14ac:dyDescent="0.2">
      <c r="A1549" s="75" t="s">
        <v>19</v>
      </c>
      <c r="B1549" s="66" t="s">
        <v>22</v>
      </c>
      <c r="C1549" s="66" t="s">
        <v>10</v>
      </c>
      <c r="D1549" s="66" t="s">
        <v>283</v>
      </c>
      <c r="E1549" s="87">
        <f t="array" ref="E1549">IFERROR(INDEX(DATA!$L$133:$L$368,MATCH(1,(DATA!$D$133:$D$368=B1549)*(DATA!$E$133:$E$368=D1549),0)),"n/a")</f>
        <v>13.3</v>
      </c>
      <c r="F1549" s="77">
        <f t="array" ref="F1549">IFERROR(INDEX(DATA!$M$133:$M$368,MATCH(1,(DATA!$D$133:$D$368=B1549)*(DATA!$E$133:$E$368=D1549),0)),"n/a")</f>
        <v>0</v>
      </c>
      <c r="G1549" s="87">
        <f t="array" ref="G1549">IFERROR(INDEX(DATA!$V$133:$V$368,MATCH(1,(DATA!$D$133:$D$368=B1549)*(DATA!$E$133:$E$368=D1549),0)),"n/a")</f>
        <v>13.31</v>
      </c>
      <c r="H1549" s="77">
        <f t="array" ref="H1549">IFERROR(INDEX(DATA!$W$133:$W$368,MATCH(1,(DATA!$D$133:$D$368=B1549)*(DATA!$E$133:$E$368=D1549),0)),"n/a")</f>
        <v>0</v>
      </c>
      <c r="I1549" s="87">
        <f t="array" ref="I1549">IFERROR(INDEX(DATA!$AF$133:$AF$368,MATCH(1,(DATA!$D$133:$D$368=B1549)*(DATA!$E$133:$E$368=D1549),0)),"n/a")</f>
        <v>13.25</v>
      </c>
      <c r="J1549" s="77">
        <f t="array" ref="J1549">IFERROR(INDEX(DATA!$AG$133:$AG$368,MATCH(1,(DATA!$D$133:$D$368=B1549)*(DATA!$E$133:$E$368=D1549),0)),"n/a")</f>
        <v>1.2589999999999999</v>
      </c>
      <c r="K1549" s="87">
        <f t="array" ref="K1549">IFERROR(INDEX(DATA!$AP$133:$AP$368,MATCH(1,(DATA!$D$133:$D$368=B1549)*(DATA!$E$133:$E$368=D1549),0)),"n/a")</f>
        <v>13.21</v>
      </c>
      <c r="L1549" s="77">
        <f t="array" ref="L1549">IFERROR(INDEX(DATA!$AQ$133:$AQ$368,MATCH(1,(DATA!$D$133:$D$368=B1549)*(DATA!$E$133:$E$368=D1549),0)),"n/a")</f>
        <v>2.7120000000000002</v>
      </c>
    </row>
    <row r="1550" spans="1:12" x14ac:dyDescent="0.2">
      <c r="A1550" s="75" t="s">
        <v>19</v>
      </c>
      <c r="B1550" s="66" t="s">
        <v>22</v>
      </c>
      <c r="C1550" s="66" t="s">
        <v>10</v>
      </c>
      <c r="D1550" s="66" t="s">
        <v>284</v>
      </c>
      <c r="E1550" s="87">
        <f t="array" ref="E1550">IFERROR(INDEX(DATA!$L$133:$L$368,MATCH(1,(DATA!$D$133:$D$368=B1550)*(DATA!$E$133:$E$368=D1550),0)),"n/a")</f>
        <v>81.81</v>
      </c>
      <c r="F1550" s="77">
        <f t="array" ref="F1550">IFERROR(INDEX(DATA!$M$133:$M$368,MATCH(1,(DATA!$D$133:$D$368=B1550)*(DATA!$E$133:$E$368=D1550),0)),"n/a")</f>
        <v>-0.112</v>
      </c>
      <c r="G1550" s="87">
        <f t="array" ref="G1550">IFERROR(INDEX(DATA!$V$133:$V$368,MATCH(1,(DATA!$D$133:$D$368=B1550)*(DATA!$E$133:$E$368=D1550),0)),"n/a")</f>
        <v>80.55</v>
      </c>
      <c r="H1550" s="77">
        <f t="array" ref="H1550">IFERROR(INDEX(DATA!$W$133:$W$368,MATCH(1,(DATA!$D$133:$D$368=B1550)*(DATA!$E$133:$E$368=D1550),0)),"n/a")</f>
        <v>-0.13400000000000001</v>
      </c>
      <c r="I1550" s="87">
        <f t="array" ref="I1550">IFERROR(INDEX(DATA!$AF$133:$AF$368,MATCH(1,(DATA!$D$133:$D$368=B1550)*(DATA!$E$133:$E$368=D1550),0)),"n/a")</f>
        <v>82.88</v>
      </c>
      <c r="J1550" s="77">
        <f t="array" ref="J1550">IFERROR(INDEX(DATA!$AG$133:$AG$368,MATCH(1,(DATA!$D$133:$D$368=B1550)*(DATA!$E$133:$E$368=D1550),0)),"n/a")</f>
        <v>-0.109</v>
      </c>
      <c r="K1550" s="87">
        <f t="array" ref="K1550">IFERROR(INDEX(DATA!$AP$133:$AP$368,MATCH(1,(DATA!$D$133:$D$368=B1550)*(DATA!$E$133:$E$368=D1550),0)),"n/a")</f>
        <v>81.64</v>
      </c>
      <c r="L1550" s="77">
        <f t="array" ref="L1550">IFERROR(INDEX(DATA!$AQ$133:$AQ$368,MATCH(1,(DATA!$D$133:$D$368=B1550)*(DATA!$E$133:$E$368=D1550),0)),"n/a")</f>
        <v>-0.125</v>
      </c>
    </row>
    <row r="1551" spans="1:12" x14ac:dyDescent="0.2">
      <c r="A1551" s="75" t="s">
        <v>19</v>
      </c>
      <c r="B1551" s="66" t="s">
        <v>22</v>
      </c>
      <c r="C1551" s="66" t="s">
        <v>10</v>
      </c>
      <c r="D1551" s="66" t="s">
        <v>285</v>
      </c>
      <c r="E1551" s="87">
        <f t="array" ref="E1551">IFERROR(INDEX(DATA!$L$133:$L$368,MATCH(1,(DATA!$D$133:$D$368=B1551)*(DATA!$E$133:$E$368=D1551),0)),"n/a")</f>
        <v>0</v>
      </c>
      <c r="F1551" s="77">
        <f t="array" ref="F1551">IFERROR(INDEX(DATA!$M$133:$M$368,MATCH(1,(DATA!$D$133:$D$368=B1551)*(DATA!$E$133:$E$368=D1551),0)),"n/a")</f>
        <v>0</v>
      </c>
      <c r="G1551" s="87">
        <f t="array" ref="G1551">IFERROR(INDEX(DATA!$V$133:$V$368,MATCH(1,(DATA!$D$133:$D$368=B1551)*(DATA!$E$133:$E$368=D1551),0)),"n/a")</f>
        <v>16.02</v>
      </c>
      <c r="H1551" s="77">
        <f t="array" ref="H1551">IFERROR(INDEX(DATA!$W$133:$W$368,MATCH(1,(DATA!$D$133:$D$368=B1551)*(DATA!$E$133:$E$368=D1551),0)),"n/a")</f>
        <v>0</v>
      </c>
      <c r="I1551" s="87">
        <f t="array" ref="I1551">IFERROR(INDEX(DATA!$AF$133:$AF$368,MATCH(1,(DATA!$D$133:$D$368=B1551)*(DATA!$E$133:$E$368=D1551),0)),"n/a")</f>
        <v>16.02</v>
      </c>
      <c r="J1551" s="77">
        <f t="array" ref="J1551">IFERROR(INDEX(DATA!$AG$133:$AG$368,MATCH(1,(DATA!$D$133:$D$368=B1551)*(DATA!$E$133:$E$368=D1551),0)),"n/a")</f>
        <v>0</v>
      </c>
      <c r="K1551" s="87">
        <f t="array" ref="K1551">IFERROR(INDEX(DATA!$AP$133:$AP$368,MATCH(1,(DATA!$D$133:$D$368=B1551)*(DATA!$E$133:$E$368=D1551),0)),"n/a")</f>
        <v>16.02</v>
      </c>
      <c r="L1551" s="77">
        <f t="array" ref="L1551">IFERROR(INDEX(DATA!$AQ$133:$AQ$368,MATCH(1,(DATA!$D$133:$D$368=B1551)*(DATA!$E$133:$E$368=D1551),0)),"n/a")</f>
        <v>0</v>
      </c>
    </row>
    <row r="1552" spans="1:12" x14ac:dyDescent="0.2">
      <c r="A1552" s="75" t="s">
        <v>19</v>
      </c>
      <c r="B1552" s="66" t="s">
        <v>22</v>
      </c>
      <c r="C1552" s="66" t="s">
        <v>10</v>
      </c>
      <c r="D1552" s="66" t="s">
        <v>286</v>
      </c>
      <c r="E1552" s="87">
        <f t="array" ref="E1552">IFERROR(INDEX(DATA!$L$133:$L$368,MATCH(1,(DATA!$D$133:$D$368=B1552)*(DATA!$E$133:$E$368=D1552),0)),"n/a")</f>
        <v>12.79</v>
      </c>
      <c r="F1552" s="77">
        <f t="array" ref="F1552">IFERROR(INDEX(DATA!$M$133:$M$368,MATCH(1,(DATA!$D$133:$D$368=B1552)*(DATA!$E$133:$E$368=D1552),0)),"n/a")</f>
        <v>0</v>
      </c>
      <c r="G1552" s="87">
        <f t="array" ref="G1552">IFERROR(INDEX(DATA!$V$133:$V$368,MATCH(1,(DATA!$D$133:$D$368=B1552)*(DATA!$E$133:$E$368=D1552),0)),"n/a")</f>
        <v>12.74</v>
      </c>
      <c r="H1552" s="77">
        <f t="array" ref="H1552">IFERROR(INDEX(DATA!$W$133:$W$368,MATCH(1,(DATA!$D$133:$D$368=B1552)*(DATA!$E$133:$E$368=D1552),0)),"n/a")</f>
        <v>0</v>
      </c>
      <c r="I1552" s="87">
        <f t="array" ref="I1552">IFERROR(INDEX(DATA!$AF$133:$AF$368,MATCH(1,(DATA!$D$133:$D$368=B1552)*(DATA!$E$133:$E$368=D1552),0)),"n/a")</f>
        <v>4.82</v>
      </c>
      <c r="J1552" s="77">
        <f t="array" ref="J1552">IFERROR(INDEX(DATA!$AG$133:$AG$368,MATCH(1,(DATA!$D$133:$D$368=B1552)*(DATA!$E$133:$E$368=D1552),0)),"n/a")</f>
        <v>0.61299999999999999</v>
      </c>
      <c r="K1552" s="87">
        <f t="array" ref="K1552">IFERROR(INDEX(DATA!$AP$133:$AP$368,MATCH(1,(DATA!$D$133:$D$368=B1552)*(DATA!$E$133:$E$368=D1552),0)),"n/a")</f>
        <v>5.57</v>
      </c>
      <c r="L1552" s="77">
        <f t="array" ref="L1552">IFERROR(INDEX(DATA!$AQ$133:$AQ$368,MATCH(1,(DATA!$D$133:$D$368=B1552)*(DATA!$E$133:$E$368=D1552),0)),"n/a")</f>
        <v>-0.69699999999999995</v>
      </c>
    </row>
    <row r="1553" spans="1:12" x14ac:dyDescent="0.2">
      <c r="A1553" s="75" t="s">
        <v>19</v>
      </c>
      <c r="B1553" s="66" t="s">
        <v>22</v>
      </c>
      <c r="C1553" s="66" t="s">
        <v>10</v>
      </c>
      <c r="D1553" s="66" t="s">
        <v>287</v>
      </c>
      <c r="E1553" s="87">
        <f t="array" ref="E1553">IFERROR(INDEX(DATA!$L$133:$L$368,MATCH(1,(DATA!$D$133:$D$368=B1553)*(DATA!$E$133:$E$368=D1553),0)),"n/a")</f>
        <v>11.43</v>
      </c>
      <c r="F1553" s="77">
        <f t="array" ref="F1553">IFERROR(INDEX(DATA!$M$133:$M$368,MATCH(1,(DATA!$D$133:$D$368=B1553)*(DATA!$E$133:$E$368=D1553),0)),"n/a")</f>
        <v>0.32700000000000001</v>
      </c>
      <c r="G1553" s="87">
        <f t="array" ref="G1553">IFERROR(INDEX(DATA!$V$133:$V$368,MATCH(1,(DATA!$D$133:$D$368=B1553)*(DATA!$E$133:$E$368=D1553),0)),"n/a")</f>
        <v>10.66</v>
      </c>
      <c r="H1553" s="77">
        <f t="array" ref="H1553">IFERROR(INDEX(DATA!$W$133:$W$368,MATCH(1,(DATA!$D$133:$D$368=B1553)*(DATA!$E$133:$E$368=D1553),0)),"n/a")</f>
        <v>0.34200000000000003</v>
      </c>
      <c r="I1553" s="87">
        <f t="array" ref="I1553">IFERROR(INDEX(DATA!$AF$133:$AF$368,MATCH(1,(DATA!$D$133:$D$368=B1553)*(DATA!$E$133:$E$368=D1553),0)),"n/a")</f>
        <v>10.78</v>
      </c>
      <c r="J1553" s="77">
        <f t="array" ref="J1553">IFERROR(INDEX(DATA!$AG$133:$AG$368,MATCH(1,(DATA!$D$133:$D$368=B1553)*(DATA!$E$133:$E$368=D1553),0)),"n/a")</f>
        <v>0.84699999999999998</v>
      </c>
      <c r="K1553" s="87">
        <f t="array" ref="K1553">IFERROR(INDEX(DATA!$AP$133:$AP$368,MATCH(1,(DATA!$D$133:$D$368=B1553)*(DATA!$E$133:$E$368=D1553),0)),"n/a")</f>
        <v>9.2899999999999991</v>
      </c>
      <c r="L1553" s="77">
        <f t="array" ref="L1553">IFERROR(INDEX(DATA!$AQ$133:$AQ$368,MATCH(1,(DATA!$D$133:$D$368=B1553)*(DATA!$E$133:$E$368=D1553),0)),"n/a")</f>
        <v>0.70199999999999996</v>
      </c>
    </row>
    <row r="1554" spans="1:12" x14ac:dyDescent="0.2">
      <c r="A1554" s="75" t="s">
        <v>19</v>
      </c>
      <c r="B1554" s="66" t="s">
        <v>22</v>
      </c>
      <c r="C1554" s="66" t="s">
        <v>10</v>
      </c>
      <c r="D1554" s="66" t="s">
        <v>288</v>
      </c>
      <c r="E1554" s="87">
        <f t="array" ref="E1554">IFERROR(INDEX(DATA!$L$133:$L$368,MATCH(1,(DATA!$D$133:$D$368=B1554)*(DATA!$E$133:$E$368=D1554),0)),"n/a")</f>
        <v>95.72</v>
      </c>
      <c r="F1554" s="77">
        <f t="array" ref="F1554">IFERROR(INDEX(DATA!$M$133:$M$368,MATCH(1,(DATA!$D$133:$D$368=B1554)*(DATA!$E$133:$E$368=D1554),0)),"n/a")</f>
        <v>0</v>
      </c>
      <c r="G1554" s="87">
        <f t="array" ref="G1554">IFERROR(INDEX(DATA!$V$133:$V$368,MATCH(1,(DATA!$D$133:$D$368=B1554)*(DATA!$E$133:$E$368=D1554),0)),"n/a")</f>
        <v>95.11</v>
      </c>
      <c r="H1554" s="77">
        <f t="array" ref="H1554">IFERROR(INDEX(DATA!$W$133:$W$368,MATCH(1,(DATA!$D$133:$D$368=B1554)*(DATA!$E$133:$E$368=D1554),0)),"n/a")</f>
        <v>-6.0000000000000001E-3</v>
      </c>
      <c r="I1554" s="87">
        <f t="array" ref="I1554">IFERROR(INDEX(DATA!$AF$133:$AF$368,MATCH(1,(DATA!$D$133:$D$368=B1554)*(DATA!$E$133:$E$368=D1554),0)),"n/a")</f>
        <v>95.13</v>
      </c>
      <c r="J1554" s="77">
        <f t="array" ref="J1554">IFERROR(INDEX(DATA!$AG$133:$AG$368,MATCH(1,(DATA!$D$133:$D$368=B1554)*(DATA!$E$133:$E$368=D1554),0)),"n/a")</f>
        <v>6.8000000000000005E-2</v>
      </c>
      <c r="K1554" s="87">
        <f t="array" ref="K1554">IFERROR(INDEX(DATA!$AP$133:$AP$368,MATCH(1,(DATA!$D$133:$D$368=B1554)*(DATA!$E$133:$E$368=D1554),0)),"n/a")</f>
        <v>91.64</v>
      </c>
      <c r="L1554" s="77">
        <f t="array" ref="L1554">IFERROR(INDEX(DATA!$AQ$133:$AQ$368,MATCH(1,(DATA!$D$133:$D$368=B1554)*(DATA!$E$133:$E$368=D1554),0)),"n/a")</f>
        <v>1.9E-2</v>
      </c>
    </row>
    <row r="1555" spans="1:12" x14ac:dyDescent="0.2">
      <c r="A1555" s="75" t="s">
        <v>19</v>
      </c>
      <c r="B1555" s="66" t="s">
        <v>22</v>
      </c>
      <c r="C1555" s="66" t="s">
        <v>10</v>
      </c>
      <c r="D1555" s="66" t="s">
        <v>289</v>
      </c>
      <c r="E1555" s="87">
        <f t="array" ref="E1555">IFERROR(INDEX(DATA!$L$133:$L$368,MATCH(1,(DATA!$D$133:$D$368=B1555)*(DATA!$E$133:$E$368=D1555),0)),"n/a")</f>
        <v>46.21</v>
      </c>
      <c r="F1555" s="77">
        <f t="array" ref="F1555">IFERROR(INDEX(DATA!$M$133:$M$368,MATCH(1,(DATA!$D$133:$D$368=B1555)*(DATA!$E$133:$E$368=D1555),0)),"n/a")</f>
        <v>-5.3999999999999999E-2</v>
      </c>
      <c r="G1555" s="87">
        <f t="array" ref="G1555">IFERROR(INDEX(DATA!$V$133:$V$368,MATCH(1,(DATA!$D$133:$D$368=B1555)*(DATA!$E$133:$E$368=D1555),0)),"n/a")</f>
        <v>48.44</v>
      </c>
      <c r="H1555" s="77">
        <f t="array" ref="H1555">IFERROR(INDEX(DATA!$W$133:$W$368,MATCH(1,(DATA!$D$133:$D$368=B1555)*(DATA!$E$133:$E$368=D1555),0)),"n/a")</f>
        <v>-0.252</v>
      </c>
      <c r="I1555" s="87">
        <f t="array" ref="I1555">IFERROR(INDEX(DATA!$AF$133:$AF$368,MATCH(1,(DATA!$D$133:$D$368=B1555)*(DATA!$E$133:$E$368=D1555),0)),"n/a")</f>
        <v>49.69</v>
      </c>
      <c r="J1555" s="77">
        <f t="array" ref="J1555">IFERROR(INDEX(DATA!$AG$133:$AG$368,MATCH(1,(DATA!$D$133:$D$368=B1555)*(DATA!$E$133:$E$368=D1555),0)),"n/a")</f>
        <v>-0.17599999999999999</v>
      </c>
      <c r="K1555" s="87">
        <f t="array" ref="K1555">IFERROR(INDEX(DATA!$AP$133:$AP$368,MATCH(1,(DATA!$D$133:$D$368=B1555)*(DATA!$E$133:$E$368=D1555),0)),"n/a")</f>
        <v>50.4</v>
      </c>
      <c r="L1555" s="77">
        <f t="array" ref="L1555">IFERROR(INDEX(DATA!$AQ$133:$AQ$368,MATCH(1,(DATA!$D$133:$D$368=B1555)*(DATA!$E$133:$E$368=D1555),0)),"n/a")</f>
        <v>1.3260000000000001</v>
      </c>
    </row>
    <row r="1556" spans="1:12" x14ac:dyDescent="0.2">
      <c r="A1556" s="75" t="s">
        <v>19</v>
      </c>
      <c r="B1556" s="66" t="s">
        <v>22</v>
      </c>
      <c r="C1556" s="66" t="s">
        <v>10</v>
      </c>
      <c r="D1556" s="66" t="s">
        <v>290</v>
      </c>
      <c r="E1556" s="87">
        <f t="array" ref="E1556">IFERROR(INDEX(DATA!$L$133:$L$368,MATCH(1,(DATA!$D$133:$D$368=B1556)*(DATA!$E$133:$E$368=D1556),0)),"n/a")</f>
        <v>0</v>
      </c>
      <c r="F1556" s="77">
        <f t="array" ref="F1556">IFERROR(INDEX(DATA!$M$133:$M$368,MATCH(1,(DATA!$D$133:$D$368=B1556)*(DATA!$E$133:$E$368=D1556),0)),"n/a")</f>
        <v>0</v>
      </c>
      <c r="G1556" s="87">
        <f t="array" ref="G1556">IFERROR(INDEX(DATA!$V$133:$V$368,MATCH(1,(DATA!$D$133:$D$368=B1556)*(DATA!$E$133:$E$368=D1556),0)),"n/a")</f>
        <v>0</v>
      </c>
      <c r="H1556" s="77">
        <f t="array" ref="H1556">IFERROR(INDEX(DATA!$W$133:$W$368,MATCH(1,(DATA!$D$133:$D$368=B1556)*(DATA!$E$133:$E$368=D1556),0)),"n/a")</f>
        <v>0</v>
      </c>
      <c r="I1556" s="87">
        <f t="array" ref="I1556">IFERROR(INDEX(DATA!$AF$133:$AF$368,MATCH(1,(DATA!$D$133:$D$368=B1556)*(DATA!$E$133:$E$368=D1556),0)),"n/a")</f>
        <v>32.33</v>
      </c>
      <c r="J1556" s="77">
        <f t="array" ref="J1556">IFERROR(INDEX(DATA!$AG$133:$AG$368,MATCH(1,(DATA!$D$133:$D$368=B1556)*(DATA!$E$133:$E$368=D1556),0)),"n/a")</f>
        <v>10.603</v>
      </c>
      <c r="K1556" s="87">
        <f t="array" ref="K1556">IFERROR(INDEX(DATA!$AP$133:$AP$368,MATCH(1,(DATA!$D$133:$D$368=B1556)*(DATA!$E$133:$E$368=D1556),0)),"n/a")</f>
        <v>32.07</v>
      </c>
      <c r="L1556" s="77">
        <f t="array" ref="L1556">IFERROR(INDEX(DATA!$AQ$133:$AQ$368,MATCH(1,(DATA!$D$133:$D$368=B1556)*(DATA!$E$133:$E$368=D1556),0)),"n/a")</f>
        <v>0.81200000000000006</v>
      </c>
    </row>
    <row r="1557" spans="1:12" x14ac:dyDescent="0.2">
      <c r="A1557" s="75" t="s">
        <v>19</v>
      </c>
      <c r="B1557" s="66" t="s">
        <v>22</v>
      </c>
      <c r="C1557" s="66" t="s">
        <v>10</v>
      </c>
      <c r="D1557" s="66" t="s">
        <v>291</v>
      </c>
      <c r="E1557" s="87">
        <f t="array" ref="E1557">IFERROR(INDEX(DATA!$L$133:$L$368,MATCH(1,(DATA!$D$133:$D$368=B1557)*(DATA!$E$133:$E$368=D1557),0)),"n/a")</f>
        <v>18.46</v>
      </c>
      <c r="F1557" s="77">
        <f t="array" ref="F1557">IFERROR(INDEX(DATA!$M$133:$M$368,MATCH(1,(DATA!$D$133:$D$368=B1557)*(DATA!$E$133:$E$368=D1557),0)),"n/a")</f>
        <v>0</v>
      </c>
      <c r="G1557" s="87">
        <f t="array" ref="G1557">IFERROR(INDEX(DATA!$V$133:$V$368,MATCH(1,(DATA!$D$133:$D$368=B1557)*(DATA!$E$133:$E$368=D1557),0)),"n/a")</f>
        <v>18.46</v>
      </c>
      <c r="H1557" s="77">
        <f t="array" ref="H1557">IFERROR(INDEX(DATA!$W$133:$W$368,MATCH(1,(DATA!$D$133:$D$368=B1557)*(DATA!$E$133:$E$368=D1557),0)),"n/a")</f>
        <v>0.55100000000000005</v>
      </c>
      <c r="I1557" s="87">
        <f t="array" ref="I1557">IFERROR(INDEX(DATA!$AF$133:$AF$368,MATCH(1,(DATA!$D$133:$D$368=B1557)*(DATA!$E$133:$E$368=D1557),0)),"n/a")</f>
        <v>17.84</v>
      </c>
      <c r="J1557" s="77">
        <f t="array" ref="J1557">IFERROR(INDEX(DATA!$AG$133:$AG$368,MATCH(1,(DATA!$D$133:$D$368=B1557)*(DATA!$E$133:$E$368=D1557),0)),"n/a")</f>
        <v>0.35099999999999998</v>
      </c>
      <c r="K1557" s="87">
        <f t="array" ref="K1557">IFERROR(INDEX(DATA!$AP$133:$AP$368,MATCH(1,(DATA!$D$133:$D$368=B1557)*(DATA!$E$133:$E$368=D1557),0)),"n/a")</f>
        <v>23.56</v>
      </c>
      <c r="L1557" s="77">
        <f t="array" ref="L1557">IFERROR(INDEX(DATA!$AQ$133:$AQ$368,MATCH(1,(DATA!$D$133:$D$368=B1557)*(DATA!$E$133:$E$368=D1557),0)),"n/a")</f>
        <v>0.78400000000000003</v>
      </c>
    </row>
    <row r="1558" spans="1:12" x14ac:dyDescent="0.2">
      <c r="A1558" s="75" t="s">
        <v>19</v>
      </c>
      <c r="B1558" s="66" t="s">
        <v>22</v>
      </c>
      <c r="C1558" s="66" t="s">
        <v>10</v>
      </c>
      <c r="D1558" s="66" t="s">
        <v>292</v>
      </c>
      <c r="E1558" s="87">
        <f t="array" ref="E1558">IFERROR(INDEX(DATA!$L$133:$L$368,MATCH(1,(DATA!$D$133:$D$368=B1558)*(DATA!$E$133:$E$368=D1558),0)),"n/a")</f>
        <v>29.66</v>
      </c>
      <c r="F1558" s="77">
        <f t="array" ref="F1558">IFERROR(INDEX(DATA!$M$133:$M$368,MATCH(1,(DATA!$D$133:$D$368=B1558)*(DATA!$E$133:$E$368=D1558),0)),"n/a")</f>
        <v>0.76200000000000001</v>
      </c>
      <c r="G1558" s="87">
        <f t="array" ref="G1558">IFERROR(INDEX(DATA!$V$133:$V$368,MATCH(1,(DATA!$D$133:$D$368=B1558)*(DATA!$E$133:$E$368=D1558),0)),"n/a")</f>
        <v>30.63</v>
      </c>
      <c r="H1558" s="77">
        <f t="array" ref="H1558">IFERROR(INDEX(DATA!$W$133:$W$368,MATCH(1,(DATA!$D$133:$D$368=B1558)*(DATA!$E$133:$E$368=D1558),0)),"n/a")</f>
        <v>0.76300000000000001</v>
      </c>
      <c r="I1558" s="87">
        <f t="array" ref="I1558">IFERROR(INDEX(DATA!$AF$133:$AF$368,MATCH(1,(DATA!$D$133:$D$368=B1558)*(DATA!$E$133:$E$368=D1558),0)),"n/a")</f>
        <v>30.15</v>
      </c>
      <c r="J1558" s="77">
        <f t="array" ref="J1558">IFERROR(INDEX(DATA!$AG$133:$AG$368,MATCH(1,(DATA!$D$133:$D$368=B1558)*(DATA!$E$133:$E$368=D1558),0)),"n/a")</f>
        <v>0.79100000000000004</v>
      </c>
      <c r="K1558" s="87">
        <f t="array" ref="K1558">IFERROR(INDEX(DATA!$AP$133:$AP$368,MATCH(1,(DATA!$D$133:$D$368=B1558)*(DATA!$E$133:$E$368=D1558),0)),"n/a")</f>
        <v>27.31</v>
      </c>
      <c r="L1558" s="77">
        <f t="array" ref="L1558">IFERROR(INDEX(DATA!$AQ$133:$AQ$368,MATCH(1,(DATA!$D$133:$D$368=B1558)*(DATA!$E$133:$E$368=D1558),0)),"n/a")</f>
        <v>0.51100000000000001</v>
      </c>
    </row>
    <row r="1559" spans="1:12" x14ac:dyDescent="0.2">
      <c r="A1559" s="75" t="s">
        <v>19</v>
      </c>
      <c r="B1559" s="66" t="s">
        <v>22</v>
      </c>
      <c r="C1559" s="66" t="s">
        <v>10</v>
      </c>
      <c r="D1559" s="66" t="s">
        <v>293</v>
      </c>
      <c r="E1559" s="87">
        <f t="array" ref="E1559">IFERROR(INDEX(DATA!$L$133:$L$368,MATCH(1,(DATA!$D$133:$D$368=B1559)*(DATA!$E$133:$E$368=D1559),0)),"n/a")</f>
        <v>33.770000000000003</v>
      </c>
      <c r="F1559" s="77">
        <f t="array" ref="F1559">IFERROR(INDEX(DATA!$M$133:$M$368,MATCH(1,(DATA!$D$133:$D$368=B1559)*(DATA!$E$133:$E$368=D1559),0)),"n/a")</f>
        <v>-0.51800000000000002</v>
      </c>
      <c r="G1559" s="87">
        <f t="array" ref="G1559">IFERROR(INDEX(DATA!$V$133:$V$368,MATCH(1,(DATA!$D$133:$D$368=B1559)*(DATA!$E$133:$E$368=D1559),0)),"n/a")</f>
        <v>35.6</v>
      </c>
      <c r="H1559" s="77">
        <f t="array" ref="H1559">IFERROR(INDEX(DATA!$W$133:$W$368,MATCH(1,(DATA!$D$133:$D$368=B1559)*(DATA!$E$133:$E$368=D1559),0)),"n/a")</f>
        <v>-0.25700000000000001</v>
      </c>
      <c r="I1559" s="87">
        <f t="array" ref="I1559">IFERROR(INDEX(DATA!$AF$133:$AF$368,MATCH(1,(DATA!$D$133:$D$368=B1559)*(DATA!$E$133:$E$368=D1559),0)),"n/a")</f>
        <v>33.68</v>
      </c>
      <c r="J1559" s="77">
        <f t="array" ref="J1559">IFERROR(INDEX(DATA!$AG$133:$AG$368,MATCH(1,(DATA!$D$133:$D$368=B1559)*(DATA!$E$133:$E$368=D1559),0)),"n/a")</f>
        <v>-0.35599999999999998</v>
      </c>
      <c r="K1559" s="87">
        <f t="array" ref="K1559">IFERROR(INDEX(DATA!$AP$133:$AP$368,MATCH(1,(DATA!$D$133:$D$368=B1559)*(DATA!$E$133:$E$368=D1559),0)),"n/a")</f>
        <v>43.92</v>
      </c>
      <c r="L1559" s="77">
        <f t="array" ref="L1559">IFERROR(INDEX(DATA!$AQ$133:$AQ$368,MATCH(1,(DATA!$D$133:$D$368=B1559)*(DATA!$E$133:$E$368=D1559),0)),"n/a")</f>
        <v>-0.189</v>
      </c>
    </row>
    <row r="1560" spans="1:12" x14ac:dyDescent="0.2">
      <c r="A1560" s="75" t="s">
        <v>19</v>
      </c>
      <c r="B1560" s="66" t="s">
        <v>22</v>
      </c>
      <c r="C1560" s="66" t="s">
        <v>10</v>
      </c>
      <c r="D1560" s="66" t="s">
        <v>294</v>
      </c>
      <c r="E1560" s="87">
        <f t="array" ref="E1560">IFERROR(INDEX(DATA!$L$133:$L$368,MATCH(1,(DATA!$D$133:$D$368=B1560)*(DATA!$E$133:$E$368=D1560),0)),"n/a")</f>
        <v>3.98</v>
      </c>
      <c r="F1560" s="77">
        <f t="array" ref="F1560">IFERROR(INDEX(DATA!$M$133:$M$368,MATCH(1,(DATA!$D$133:$D$368=B1560)*(DATA!$E$133:$E$368=D1560),0)),"n/a")</f>
        <v>-1E-3</v>
      </c>
      <c r="G1560" s="87">
        <f t="array" ref="G1560">IFERROR(INDEX(DATA!$V$133:$V$368,MATCH(1,(DATA!$D$133:$D$368=B1560)*(DATA!$E$133:$E$368=D1560),0)),"n/a")</f>
        <v>3.98</v>
      </c>
      <c r="H1560" s="77">
        <f t="array" ref="H1560">IFERROR(INDEX(DATA!$W$133:$W$368,MATCH(1,(DATA!$D$133:$D$368=B1560)*(DATA!$E$133:$E$368=D1560),0)),"n/a")</f>
        <v>3.0000000000000001E-3</v>
      </c>
      <c r="I1560" s="87">
        <f t="array" ref="I1560">IFERROR(INDEX(DATA!$AF$133:$AF$368,MATCH(1,(DATA!$D$133:$D$368=B1560)*(DATA!$E$133:$E$368=D1560),0)),"n/a")</f>
        <v>4.22</v>
      </c>
      <c r="J1560" s="77">
        <f t="array" ref="J1560">IFERROR(INDEX(DATA!$AG$133:$AG$368,MATCH(1,(DATA!$D$133:$D$368=B1560)*(DATA!$E$133:$E$368=D1560),0)),"n/a")</f>
        <v>7.4999999999999997E-2</v>
      </c>
      <c r="K1560" s="87">
        <f t="array" ref="K1560">IFERROR(INDEX(DATA!$AP$133:$AP$368,MATCH(1,(DATA!$D$133:$D$368=B1560)*(DATA!$E$133:$E$368=D1560),0)),"n/a")</f>
        <v>4.46</v>
      </c>
      <c r="L1560" s="77">
        <f t="array" ref="L1560">IFERROR(INDEX(DATA!$AQ$133:$AQ$368,MATCH(1,(DATA!$D$133:$D$368=B1560)*(DATA!$E$133:$E$368=D1560),0)),"n/a")</f>
        <v>0.11700000000000001</v>
      </c>
    </row>
    <row r="1561" spans="1:12" x14ac:dyDescent="0.2">
      <c r="A1561" s="75" t="s">
        <v>19</v>
      </c>
      <c r="B1561" s="66" t="s">
        <v>22</v>
      </c>
      <c r="C1561" s="66" t="s">
        <v>10</v>
      </c>
      <c r="D1561" s="66" t="s">
        <v>295</v>
      </c>
      <c r="E1561" s="87">
        <f t="array" ref="E1561">IFERROR(INDEX(DATA!$L$133:$L$368,MATCH(1,(DATA!$D$133:$D$368=B1561)*(DATA!$E$133:$E$368=D1561),0)),"n/a")</f>
        <v>0</v>
      </c>
      <c r="F1561" s="77">
        <f t="array" ref="F1561">IFERROR(INDEX(DATA!$M$133:$M$368,MATCH(1,(DATA!$D$133:$D$368=B1561)*(DATA!$E$133:$E$368=D1561),0)),"n/a")</f>
        <v>0</v>
      </c>
      <c r="G1561" s="87">
        <f t="array" ref="G1561">IFERROR(INDEX(DATA!$V$133:$V$368,MATCH(1,(DATA!$D$133:$D$368=B1561)*(DATA!$E$133:$E$368=D1561),0)),"n/a")</f>
        <v>18</v>
      </c>
      <c r="H1561" s="77">
        <f t="array" ref="H1561">IFERROR(INDEX(DATA!$W$133:$W$368,MATCH(1,(DATA!$D$133:$D$368=B1561)*(DATA!$E$133:$E$368=D1561),0)),"n/a")</f>
        <v>-0.76900000000000002</v>
      </c>
      <c r="I1561" s="87">
        <f t="array" ref="I1561">IFERROR(INDEX(DATA!$AF$133:$AF$368,MATCH(1,(DATA!$D$133:$D$368=B1561)*(DATA!$E$133:$E$368=D1561),0)),"n/a")</f>
        <v>18</v>
      </c>
      <c r="J1561" s="77">
        <f t="array" ref="J1561">IFERROR(INDEX(DATA!$AG$133:$AG$368,MATCH(1,(DATA!$D$133:$D$368=B1561)*(DATA!$E$133:$E$368=D1561),0)),"n/a")</f>
        <v>-0.755</v>
      </c>
      <c r="K1561" s="87">
        <f t="array" ref="K1561">IFERROR(INDEX(DATA!$AP$133:$AP$368,MATCH(1,(DATA!$D$133:$D$368=B1561)*(DATA!$E$133:$E$368=D1561),0)),"n/a")</f>
        <v>18</v>
      </c>
      <c r="L1561" s="77">
        <f t="array" ref="L1561">IFERROR(INDEX(DATA!$AQ$133:$AQ$368,MATCH(1,(DATA!$D$133:$D$368=B1561)*(DATA!$E$133:$E$368=D1561),0)),"n/a")</f>
        <v>-0.754</v>
      </c>
    </row>
    <row r="1562" spans="1:12" x14ac:dyDescent="0.2">
      <c r="A1562" s="75" t="s">
        <v>19</v>
      </c>
      <c r="B1562" s="66" t="s">
        <v>22</v>
      </c>
      <c r="C1562" s="66" t="s">
        <v>10</v>
      </c>
      <c r="D1562" s="66" t="s">
        <v>296</v>
      </c>
      <c r="E1562" s="87">
        <f t="array" ref="E1562">IFERROR(INDEX(DATA!$L$133:$L$368,MATCH(1,(DATA!$D$133:$D$368=B1562)*(DATA!$E$133:$E$368=D1562),0)),"n/a")</f>
        <v>15.04</v>
      </c>
      <c r="F1562" s="77">
        <f t="array" ref="F1562">IFERROR(INDEX(DATA!$M$133:$M$368,MATCH(1,(DATA!$D$133:$D$368=B1562)*(DATA!$E$133:$E$368=D1562),0)),"n/a")</f>
        <v>2.5999999999999999E-2</v>
      </c>
      <c r="G1562" s="87">
        <f t="array" ref="G1562">IFERROR(INDEX(DATA!$V$133:$V$368,MATCH(1,(DATA!$D$133:$D$368=B1562)*(DATA!$E$133:$E$368=D1562),0)),"n/a")</f>
        <v>14.92</v>
      </c>
      <c r="H1562" s="77">
        <f t="array" ref="H1562">IFERROR(INDEX(DATA!$W$133:$W$368,MATCH(1,(DATA!$D$133:$D$368=B1562)*(DATA!$E$133:$E$368=D1562),0)),"n/a")</f>
        <v>-0.64500000000000002</v>
      </c>
      <c r="I1562" s="87">
        <f t="array" ref="I1562">IFERROR(INDEX(DATA!$AF$133:$AF$368,MATCH(1,(DATA!$D$133:$D$368=B1562)*(DATA!$E$133:$E$368=D1562),0)),"n/a")</f>
        <v>14.93</v>
      </c>
      <c r="J1562" s="77">
        <f t="array" ref="J1562">IFERROR(INDEX(DATA!$AG$133:$AG$368,MATCH(1,(DATA!$D$133:$D$368=B1562)*(DATA!$E$133:$E$368=D1562),0)),"n/a")</f>
        <v>-0.751</v>
      </c>
      <c r="K1562" s="87">
        <f t="array" ref="K1562">IFERROR(INDEX(DATA!$AP$133:$AP$368,MATCH(1,(DATA!$D$133:$D$368=B1562)*(DATA!$E$133:$E$368=D1562),0)),"n/a")</f>
        <v>14.92</v>
      </c>
      <c r="L1562" s="77">
        <f t="array" ref="L1562">IFERROR(INDEX(DATA!$AQ$133:$AQ$368,MATCH(1,(DATA!$D$133:$D$368=B1562)*(DATA!$E$133:$E$368=D1562),0)),"n/a")</f>
        <v>-0.755</v>
      </c>
    </row>
    <row r="1563" spans="1:12" x14ac:dyDescent="0.2">
      <c r="A1563" s="75" t="s">
        <v>19</v>
      </c>
      <c r="B1563" s="66" t="s">
        <v>22</v>
      </c>
      <c r="C1563" s="66" t="s">
        <v>10</v>
      </c>
      <c r="D1563" s="66" t="s">
        <v>297</v>
      </c>
      <c r="E1563" s="87">
        <f t="array" ref="E1563">IFERROR(INDEX(DATA!$L$133:$L$368,MATCH(1,(DATA!$D$133:$D$368=B1563)*(DATA!$E$133:$E$368=D1563),0)),"n/a")</f>
        <v>45.91</v>
      </c>
      <c r="F1563" s="77">
        <f t="array" ref="F1563">IFERROR(INDEX(DATA!$M$133:$M$368,MATCH(1,(DATA!$D$133:$D$368=B1563)*(DATA!$E$133:$E$368=D1563),0)),"n/a")</f>
        <v>-0.109</v>
      </c>
      <c r="G1563" s="87">
        <f t="array" ref="G1563">IFERROR(INDEX(DATA!$V$133:$V$368,MATCH(1,(DATA!$D$133:$D$368=B1563)*(DATA!$E$133:$E$368=D1563),0)),"n/a")</f>
        <v>57.92</v>
      </c>
      <c r="H1563" s="77">
        <f t="array" ref="H1563">IFERROR(INDEX(DATA!$W$133:$W$368,MATCH(1,(DATA!$D$133:$D$368=B1563)*(DATA!$E$133:$E$368=D1563),0)),"n/a")</f>
        <v>0.23200000000000001</v>
      </c>
      <c r="I1563" s="87">
        <f t="array" ref="I1563">IFERROR(INDEX(DATA!$AF$133:$AF$368,MATCH(1,(DATA!$D$133:$D$368=B1563)*(DATA!$E$133:$E$368=D1563),0)),"n/a")</f>
        <v>53.56</v>
      </c>
      <c r="J1563" s="77">
        <f t="array" ref="J1563">IFERROR(INDEX(DATA!$AG$133:$AG$368,MATCH(1,(DATA!$D$133:$D$368=B1563)*(DATA!$E$133:$E$368=D1563),0)),"n/a")</f>
        <v>9.8000000000000004E-2</v>
      </c>
      <c r="K1563" s="87">
        <f t="array" ref="K1563">IFERROR(INDEX(DATA!$AP$133:$AP$368,MATCH(1,(DATA!$D$133:$D$368=B1563)*(DATA!$E$133:$E$368=D1563),0)),"n/a")</f>
        <v>59.6</v>
      </c>
      <c r="L1563" s="77">
        <f t="array" ref="L1563">IFERROR(INDEX(DATA!$AQ$133:$AQ$368,MATCH(1,(DATA!$D$133:$D$368=B1563)*(DATA!$E$133:$E$368=D1563),0)),"n/a")</f>
        <v>0.17299999999999999</v>
      </c>
    </row>
    <row r="1564" spans="1:12" x14ac:dyDescent="0.2">
      <c r="A1564" s="75" t="s">
        <v>19</v>
      </c>
      <c r="B1564" s="66" t="s">
        <v>22</v>
      </c>
      <c r="C1564" s="66" t="s">
        <v>10</v>
      </c>
      <c r="D1564" s="66" t="s">
        <v>298</v>
      </c>
      <c r="E1564" s="87">
        <f t="array" ref="E1564">IFERROR(INDEX(DATA!$L$133:$L$368,MATCH(1,(DATA!$D$133:$D$368=B1564)*(DATA!$E$133:$E$368=D1564),0)),"n/a")</f>
        <v>89.46</v>
      </c>
      <c r="F1564" s="77">
        <f t="array" ref="F1564">IFERROR(INDEX(DATA!$M$133:$M$368,MATCH(1,(DATA!$D$133:$D$368=B1564)*(DATA!$E$133:$E$368=D1564),0)),"n/a")</f>
        <v>-1.6E-2</v>
      </c>
      <c r="G1564" s="87">
        <f t="array" ref="G1564">IFERROR(INDEX(DATA!$V$133:$V$368,MATCH(1,(DATA!$D$133:$D$368=B1564)*(DATA!$E$133:$E$368=D1564),0)),"n/a")</f>
        <v>89.67</v>
      </c>
      <c r="H1564" s="77">
        <f t="array" ref="H1564">IFERROR(INDEX(DATA!$W$133:$W$368,MATCH(1,(DATA!$D$133:$D$368=B1564)*(DATA!$E$133:$E$368=D1564),0)),"n/a")</f>
        <v>-1.2999999999999999E-2</v>
      </c>
      <c r="I1564" s="87">
        <f t="array" ref="I1564">IFERROR(INDEX(DATA!$AF$133:$AF$368,MATCH(1,(DATA!$D$133:$D$368=B1564)*(DATA!$E$133:$E$368=D1564),0)),"n/a")</f>
        <v>89.97</v>
      </c>
      <c r="J1564" s="77">
        <f t="array" ref="J1564">IFERROR(INDEX(DATA!$AG$133:$AG$368,MATCH(1,(DATA!$D$133:$D$368=B1564)*(DATA!$E$133:$E$368=D1564),0)),"n/a")</f>
        <v>-0.01</v>
      </c>
      <c r="K1564" s="87">
        <f t="array" ref="K1564">IFERROR(INDEX(DATA!$AP$133:$AP$368,MATCH(1,(DATA!$D$133:$D$368=B1564)*(DATA!$E$133:$E$368=D1564),0)),"n/a")</f>
        <v>89.71</v>
      </c>
      <c r="L1564" s="77">
        <f t="array" ref="L1564">IFERROR(INDEX(DATA!$AQ$133:$AQ$368,MATCH(1,(DATA!$D$133:$D$368=B1564)*(DATA!$E$133:$E$368=D1564),0)),"n/a")</f>
        <v>-1.2999999999999999E-2</v>
      </c>
    </row>
    <row r="1565" spans="1:12" x14ac:dyDescent="0.2">
      <c r="A1565" s="75" t="s">
        <v>19</v>
      </c>
      <c r="B1565" s="66" t="s">
        <v>22</v>
      </c>
      <c r="C1565" s="66" t="s">
        <v>10</v>
      </c>
      <c r="D1565" s="66" t="s">
        <v>299</v>
      </c>
      <c r="E1565" s="87">
        <f t="array" ref="E1565">IFERROR(INDEX(DATA!$L$133:$L$368,MATCH(1,(DATA!$D$133:$D$368=B1565)*(DATA!$E$133:$E$368=D1565),0)),"n/a")</f>
        <v>9.4</v>
      </c>
      <c r="F1565" s="77">
        <f t="array" ref="F1565">IFERROR(INDEX(DATA!$M$133:$M$368,MATCH(1,(DATA!$D$133:$D$368=B1565)*(DATA!$E$133:$E$368=D1565),0)),"n/a")</f>
        <v>0.40699999999999997</v>
      </c>
      <c r="G1565" s="87">
        <f t="array" ref="G1565">IFERROR(INDEX(DATA!$V$133:$V$368,MATCH(1,(DATA!$D$133:$D$368=B1565)*(DATA!$E$133:$E$368=D1565),0)),"n/a")</f>
        <v>9.5299999999999994</v>
      </c>
      <c r="H1565" s="77">
        <f t="array" ref="H1565">IFERROR(INDEX(DATA!$W$133:$W$368,MATCH(1,(DATA!$D$133:$D$368=B1565)*(DATA!$E$133:$E$368=D1565),0)),"n/a")</f>
        <v>0.19500000000000001</v>
      </c>
      <c r="I1565" s="87">
        <f t="array" ref="I1565">IFERROR(INDEX(DATA!$AF$133:$AF$368,MATCH(1,(DATA!$D$133:$D$368=B1565)*(DATA!$E$133:$E$368=D1565),0)),"n/a")</f>
        <v>8.7100000000000009</v>
      </c>
      <c r="J1565" s="77">
        <f t="array" ref="J1565">IFERROR(INDEX(DATA!$AG$133:$AG$368,MATCH(1,(DATA!$D$133:$D$368=B1565)*(DATA!$E$133:$E$368=D1565),0)),"n/a")</f>
        <v>0.21199999999999999</v>
      </c>
      <c r="K1565" s="87">
        <f t="array" ref="K1565">IFERROR(INDEX(DATA!$AP$133:$AP$368,MATCH(1,(DATA!$D$133:$D$368=B1565)*(DATA!$E$133:$E$368=D1565),0)),"n/a")</f>
        <v>8.7200000000000006</v>
      </c>
      <c r="L1565" s="77">
        <f t="array" ref="L1565">IFERROR(INDEX(DATA!$AQ$133:$AQ$368,MATCH(1,(DATA!$D$133:$D$368=B1565)*(DATA!$E$133:$E$368=D1565),0)),"n/a")</f>
        <v>0.23599999999999999</v>
      </c>
    </row>
    <row r="1566" spans="1:12" x14ac:dyDescent="0.2">
      <c r="A1566" s="75" t="s">
        <v>19</v>
      </c>
      <c r="B1566" s="66" t="s">
        <v>22</v>
      </c>
      <c r="C1566" s="66" t="s">
        <v>10</v>
      </c>
      <c r="D1566" s="66" t="s">
        <v>300</v>
      </c>
      <c r="E1566" s="87">
        <f t="array" ref="E1566">IFERROR(INDEX(DATA!$L$133:$L$368,MATCH(1,(DATA!$D$133:$D$368=B1566)*(DATA!$E$133:$E$368=D1566),0)),"n/a")</f>
        <v>58.21</v>
      </c>
      <c r="F1566" s="77">
        <f t="array" ref="F1566">IFERROR(INDEX(DATA!$M$133:$M$368,MATCH(1,(DATA!$D$133:$D$368=B1566)*(DATA!$E$133:$E$368=D1566),0)),"n/a")</f>
        <v>0</v>
      </c>
      <c r="G1566" s="87">
        <f t="array" ref="G1566">IFERROR(INDEX(DATA!$V$133:$V$368,MATCH(1,(DATA!$D$133:$D$368=B1566)*(DATA!$E$133:$E$368=D1566),0)),"n/a")</f>
        <v>53.92</v>
      </c>
      <c r="H1566" s="77">
        <f t="array" ref="H1566">IFERROR(INDEX(DATA!$W$133:$W$368,MATCH(1,(DATA!$D$133:$D$368=B1566)*(DATA!$E$133:$E$368=D1566),0)),"n/a")</f>
        <v>0</v>
      </c>
      <c r="I1566" s="87">
        <f t="array" ref="I1566">IFERROR(INDEX(DATA!$AF$133:$AF$368,MATCH(1,(DATA!$D$133:$D$368=B1566)*(DATA!$E$133:$E$368=D1566),0)),"n/a")</f>
        <v>54.22</v>
      </c>
      <c r="J1566" s="77">
        <f t="array" ref="J1566">IFERROR(INDEX(DATA!$AG$133:$AG$368,MATCH(1,(DATA!$D$133:$D$368=B1566)*(DATA!$E$133:$E$368=D1566),0)),"n/a")</f>
        <v>0</v>
      </c>
      <c r="K1566" s="87">
        <f t="array" ref="K1566">IFERROR(INDEX(DATA!$AP$133:$AP$368,MATCH(1,(DATA!$D$133:$D$368=B1566)*(DATA!$E$133:$E$368=D1566),0)),"n/a")</f>
        <v>54.22</v>
      </c>
      <c r="L1566" s="77">
        <f t="array" ref="L1566">IFERROR(INDEX(DATA!$AQ$133:$AQ$368,MATCH(1,(DATA!$D$133:$D$368=B1566)*(DATA!$E$133:$E$368=D1566),0)),"n/a")</f>
        <v>0</v>
      </c>
    </row>
    <row r="1567" spans="1:12" x14ac:dyDescent="0.2">
      <c r="A1567" s="75" t="s">
        <v>19</v>
      </c>
      <c r="B1567" s="66" t="s">
        <v>22</v>
      </c>
      <c r="C1567" s="66" t="s">
        <v>10</v>
      </c>
      <c r="D1567" s="66" t="s">
        <v>301</v>
      </c>
      <c r="E1567" s="87" t="str">
        <f t="array" ref="E1567">IFERROR(INDEX(DATA!$L$133:$L$368,MATCH(1,(DATA!$D$133:$D$368=B1567)*(DATA!$E$133:$E$368=D1567),0)),"n/a")</f>
        <v>n/a</v>
      </c>
      <c r="F1567" s="77" t="str">
        <f t="array" ref="F1567">IFERROR(INDEX(DATA!$M$133:$M$368,MATCH(1,(DATA!$D$133:$D$368=B1567)*(DATA!$E$133:$E$368=D1567),0)),"n/a")</f>
        <v>n/a</v>
      </c>
      <c r="G1567" s="87" t="str">
        <f t="array" ref="G1567">IFERROR(INDEX(DATA!$V$133:$V$368,MATCH(1,(DATA!$D$133:$D$368=B1567)*(DATA!$E$133:$E$368=D1567),0)),"n/a")</f>
        <v>n/a</v>
      </c>
      <c r="H1567" s="77" t="str">
        <f t="array" ref="H1567">IFERROR(INDEX(DATA!$W$133:$W$368,MATCH(1,(DATA!$D$133:$D$368=B1567)*(DATA!$E$133:$E$368=D1567),0)),"n/a")</f>
        <v>n/a</v>
      </c>
      <c r="I1567" s="87" t="str">
        <f t="array" ref="I1567">IFERROR(INDEX(DATA!$AF$133:$AF$368,MATCH(1,(DATA!$D$133:$D$368=B1567)*(DATA!$E$133:$E$368=D1567),0)),"n/a")</f>
        <v>n/a</v>
      </c>
      <c r="J1567" s="77" t="str">
        <f t="array" ref="J1567">IFERROR(INDEX(DATA!$AG$133:$AG$368,MATCH(1,(DATA!$D$133:$D$368=B1567)*(DATA!$E$133:$E$368=D1567),0)),"n/a")</f>
        <v>n/a</v>
      </c>
      <c r="K1567" s="87" t="str">
        <f t="array" ref="K1567">IFERROR(INDEX(DATA!$AP$133:$AP$368,MATCH(1,(DATA!$D$133:$D$368=B1567)*(DATA!$E$133:$E$368=D1567),0)),"n/a")</f>
        <v>n/a</v>
      </c>
      <c r="L1567" s="77" t="str">
        <f t="array" ref="L1567">IFERROR(INDEX(DATA!$AQ$133:$AQ$368,MATCH(1,(DATA!$D$133:$D$368=B1567)*(DATA!$E$133:$E$368=D1567),0)),"n/a")</f>
        <v>n/a</v>
      </c>
    </row>
    <row r="1568" spans="1:12" x14ac:dyDescent="0.2">
      <c r="A1568" s="75" t="s">
        <v>19</v>
      </c>
      <c r="B1568" s="66" t="s">
        <v>22</v>
      </c>
      <c r="C1568" s="66" t="s">
        <v>10</v>
      </c>
      <c r="D1568" s="66" t="s">
        <v>302</v>
      </c>
      <c r="E1568" s="87">
        <f t="array" ref="E1568">IFERROR(INDEX(DATA!$L$133:$L$368,MATCH(1,(DATA!$D$133:$D$368=B1568)*(DATA!$E$133:$E$368=D1568),0)),"n/a")</f>
        <v>0</v>
      </c>
      <c r="F1568" s="77">
        <f t="array" ref="F1568">IFERROR(INDEX(DATA!$M$133:$M$368,MATCH(1,(DATA!$D$133:$D$368=B1568)*(DATA!$E$133:$E$368=D1568),0)),"n/a")</f>
        <v>-1</v>
      </c>
      <c r="G1568" s="87">
        <f t="array" ref="G1568">IFERROR(INDEX(DATA!$V$133:$V$368,MATCH(1,(DATA!$D$133:$D$368=B1568)*(DATA!$E$133:$E$368=D1568),0)),"n/a")</f>
        <v>53.49</v>
      </c>
      <c r="H1568" s="77">
        <f t="array" ref="H1568">IFERROR(INDEX(DATA!$W$133:$W$368,MATCH(1,(DATA!$D$133:$D$368=B1568)*(DATA!$E$133:$E$368=D1568),0)),"n/a")</f>
        <v>-0.40699999999999997</v>
      </c>
      <c r="I1568" s="87">
        <f t="array" ref="I1568">IFERROR(INDEX(DATA!$AF$133:$AF$368,MATCH(1,(DATA!$D$133:$D$368=B1568)*(DATA!$E$133:$E$368=D1568),0)),"n/a")</f>
        <v>35.770000000000003</v>
      </c>
      <c r="J1568" s="77">
        <f t="array" ref="J1568">IFERROR(INDEX(DATA!$AG$133:$AG$368,MATCH(1,(DATA!$D$133:$D$368=B1568)*(DATA!$E$133:$E$368=D1568),0)),"n/a")</f>
        <v>-0.60399999999999998</v>
      </c>
      <c r="K1568" s="87">
        <f t="array" ref="K1568">IFERROR(INDEX(DATA!$AP$133:$AP$368,MATCH(1,(DATA!$D$133:$D$368=B1568)*(DATA!$E$133:$E$368=D1568),0)),"n/a")</f>
        <v>40.799999999999997</v>
      </c>
      <c r="L1568" s="77">
        <f t="array" ref="L1568">IFERROR(INDEX(DATA!$AQ$133:$AQ$368,MATCH(1,(DATA!$D$133:$D$368=B1568)*(DATA!$E$133:$E$368=D1568),0)),"n/a")</f>
        <v>-0.54800000000000004</v>
      </c>
    </row>
    <row r="1569" spans="1:12" x14ac:dyDescent="0.2">
      <c r="A1569" s="75" t="s">
        <v>19</v>
      </c>
      <c r="B1569" s="66" t="s">
        <v>22</v>
      </c>
      <c r="C1569" s="66" t="s">
        <v>10</v>
      </c>
      <c r="D1569" s="66" t="s">
        <v>303</v>
      </c>
      <c r="E1569" s="87">
        <f t="array" ref="E1569">IFERROR(INDEX(DATA!$L$133:$L$368,MATCH(1,(DATA!$D$133:$D$368=B1569)*(DATA!$E$133:$E$368=D1569),0)),"n/a")</f>
        <v>29.32</v>
      </c>
      <c r="F1569" s="77">
        <f t="array" ref="F1569">IFERROR(INDEX(DATA!$M$133:$M$368,MATCH(1,(DATA!$D$133:$D$368=B1569)*(DATA!$E$133:$E$368=D1569),0)),"n/a")</f>
        <v>-0.63300000000000001</v>
      </c>
      <c r="G1569" s="87">
        <f t="array" ref="G1569">IFERROR(INDEX(DATA!$V$133:$V$368,MATCH(1,(DATA!$D$133:$D$368=B1569)*(DATA!$E$133:$E$368=D1569),0)),"n/a")</f>
        <v>35.549999999999997</v>
      </c>
      <c r="H1569" s="77">
        <f t="array" ref="H1569">IFERROR(INDEX(DATA!$W$133:$W$368,MATCH(1,(DATA!$D$133:$D$368=B1569)*(DATA!$E$133:$E$368=D1569),0)),"n/a")</f>
        <v>-0.55500000000000005</v>
      </c>
      <c r="I1569" s="87">
        <f t="array" ref="I1569">IFERROR(INDEX(DATA!$AF$133:$AF$368,MATCH(1,(DATA!$D$133:$D$368=B1569)*(DATA!$E$133:$E$368=D1569),0)),"n/a")</f>
        <v>25.77</v>
      </c>
      <c r="J1569" s="77">
        <f t="array" ref="J1569">IFERROR(INDEX(DATA!$AG$133:$AG$368,MATCH(1,(DATA!$D$133:$D$368=B1569)*(DATA!$E$133:$E$368=D1569),0)),"n/a")</f>
        <v>-0.69899999999999995</v>
      </c>
      <c r="K1569" s="87">
        <f t="array" ref="K1569">IFERROR(INDEX(DATA!$AP$133:$AP$368,MATCH(1,(DATA!$D$133:$D$368=B1569)*(DATA!$E$133:$E$368=D1569),0)),"n/a")</f>
        <v>30.86</v>
      </c>
      <c r="L1569" s="77">
        <f t="array" ref="L1569">IFERROR(INDEX(DATA!$AQ$133:$AQ$368,MATCH(1,(DATA!$D$133:$D$368=B1569)*(DATA!$E$133:$E$368=D1569),0)),"n/a")</f>
        <v>-0.64100000000000001</v>
      </c>
    </row>
    <row r="1570" spans="1:12" x14ac:dyDescent="0.2">
      <c r="A1570" s="75" t="s">
        <v>19</v>
      </c>
      <c r="B1570" s="66" t="s">
        <v>22</v>
      </c>
      <c r="C1570" s="66" t="s">
        <v>10</v>
      </c>
      <c r="D1570" s="66" t="s">
        <v>304</v>
      </c>
      <c r="E1570" s="87">
        <f t="array" ref="E1570">IFERROR(INDEX(DATA!$L$133:$L$368,MATCH(1,(DATA!$D$133:$D$368=B1570)*(DATA!$E$133:$E$368=D1570),0)),"n/a")</f>
        <v>7.69</v>
      </c>
      <c r="F1570" s="77">
        <f t="array" ref="F1570">IFERROR(INDEX(DATA!$M$133:$M$368,MATCH(1,(DATA!$D$133:$D$368=B1570)*(DATA!$E$133:$E$368=D1570),0)),"n/a")</f>
        <v>-0.83699999999999997</v>
      </c>
      <c r="G1570" s="87">
        <f t="array" ref="G1570">IFERROR(INDEX(DATA!$V$133:$V$368,MATCH(1,(DATA!$D$133:$D$368=B1570)*(DATA!$E$133:$E$368=D1570),0)),"n/a")</f>
        <v>8.0299999999999994</v>
      </c>
      <c r="H1570" s="77">
        <f t="array" ref="H1570">IFERROR(INDEX(DATA!$W$133:$W$368,MATCH(1,(DATA!$D$133:$D$368=B1570)*(DATA!$E$133:$E$368=D1570),0)),"n/a")</f>
        <v>-0.46800000000000003</v>
      </c>
      <c r="I1570" s="87">
        <f t="array" ref="I1570">IFERROR(INDEX(DATA!$AF$133:$AF$368,MATCH(1,(DATA!$D$133:$D$368=B1570)*(DATA!$E$133:$E$368=D1570),0)),"n/a")</f>
        <v>7.43</v>
      </c>
      <c r="J1570" s="77">
        <f t="array" ref="J1570">IFERROR(INDEX(DATA!$AG$133:$AG$368,MATCH(1,(DATA!$D$133:$D$368=B1570)*(DATA!$E$133:$E$368=D1570),0)),"n/a")</f>
        <v>0.216</v>
      </c>
      <c r="K1570" s="87">
        <f t="array" ref="K1570">IFERROR(INDEX(DATA!$AP$133:$AP$368,MATCH(1,(DATA!$D$133:$D$368=B1570)*(DATA!$E$133:$E$368=D1570),0)),"n/a")</f>
        <v>6.55</v>
      </c>
      <c r="L1570" s="77">
        <f t="array" ref="L1570">IFERROR(INDEX(DATA!$AQ$133:$AQ$368,MATCH(1,(DATA!$D$133:$D$368=B1570)*(DATA!$E$133:$E$368=D1570),0)),"n/a")</f>
        <v>0.45700000000000002</v>
      </c>
    </row>
    <row r="1571" spans="1:12" x14ac:dyDescent="0.2">
      <c r="A1571" s="75" t="s">
        <v>19</v>
      </c>
      <c r="B1571" s="66" t="s">
        <v>22</v>
      </c>
      <c r="C1571" s="66" t="s">
        <v>10</v>
      </c>
      <c r="D1571" s="66" t="s">
        <v>305</v>
      </c>
      <c r="E1571" s="87">
        <f t="array" ref="E1571">IFERROR(INDEX(DATA!$L$133:$L$368,MATCH(1,(DATA!$D$133:$D$368=B1571)*(DATA!$E$133:$E$368=D1571),0)),"n/a")</f>
        <v>0</v>
      </c>
      <c r="F1571" s="77">
        <f t="array" ref="F1571">IFERROR(INDEX(DATA!$M$133:$M$368,MATCH(1,(DATA!$D$133:$D$368=B1571)*(DATA!$E$133:$E$368=D1571),0)),"n/a")</f>
        <v>0</v>
      </c>
      <c r="G1571" s="87">
        <f t="array" ref="G1571">IFERROR(INDEX(DATA!$V$133:$V$368,MATCH(1,(DATA!$D$133:$D$368=B1571)*(DATA!$E$133:$E$368=D1571),0)),"n/a")</f>
        <v>33.42</v>
      </c>
      <c r="H1571" s="77">
        <f t="array" ref="H1571">IFERROR(INDEX(DATA!$W$133:$W$368,MATCH(1,(DATA!$D$133:$D$368=B1571)*(DATA!$E$133:$E$368=D1571),0)),"n/a")</f>
        <v>1.4139999999999999</v>
      </c>
      <c r="I1571" s="87">
        <f t="array" ref="I1571">IFERROR(INDEX(DATA!$AF$133:$AF$368,MATCH(1,(DATA!$D$133:$D$368=B1571)*(DATA!$E$133:$E$368=D1571),0)),"n/a")</f>
        <v>29.23</v>
      </c>
      <c r="J1571" s="77">
        <f t="array" ref="J1571">IFERROR(INDEX(DATA!$AG$133:$AG$368,MATCH(1,(DATA!$D$133:$D$368=B1571)*(DATA!$E$133:$E$368=D1571),0)),"n/a")</f>
        <v>1.091</v>
      </c>
      <c r="K1571" s="87">
        <f t="array" ref="K1571">IFERROR(INDEX(DATA!$AP$133:$AP$368,MATCH(1,(DATA!$D$133:$D$368=B1571)*(DATA!$E$133:$E$368=D1571),0)),"n/a")</f>
        <v>22.36</v>
      </c>
      <c r="L1571" s="77">
        <f t="array" ref="L1571">IFERROR(INDEX(DATA!$AQ$133:$AQ$368,MATCH(1,(DATA!$D$133:$D$368=B1571)*(DATA!$E$133:$E$368=D1571),0)),"n/a")</f>
        <v>0.59799999999999998</v>
      </c>
    </row>
    <row r="1572" spans="1:12" x14ac:dyDescent="0.2">
      <c r="A1572" s="75" t="s">
        <v>19</v>
      </c>
      <c r="B1572" s="66" t="s">
        <v>22</v>
      </c>
      <c r="C1572" s="66" t="s">
        <v>10</v>
      </c>
      <c r="D1572" s="66" t="s">
        <v>306</v>
      </c>
      <c r="E1572" s="87">
        <f t="array" ref="E1572">IFERROR(INDEX(DATA!$L$133:$L$368,MATCH(1,(DATA!$D$133:$D$368=B1572)*(DATA!$E$133:$E$368=D1572),0)),"n/a")</f>
        <v>48.35</v>
      </c>
      <c r="F1572" s="77">
        <f t="array" ref="F1572">IFERROR(INDEX(DATA!$M$133:$M$368,MATCH(1,(DATA!$D$133:$D$368=B1572)*(DATA!$E$133:$E$368=D1572),0)),"n/a")</f>
        <v>-0.158</v>
      </c>
      <c r="G1572" s="87">
        <f t="array" ref="G1572">IFERROR(INDEX(DATA!$V$133:$V$368,MATCH(1,(DATA!$D$133:$D$368=B1572)*(DATA!$E$133:$E$368=D1572),0)),"n/a")</f>
        <v>46.36</v>
      </c>
      <c r="H1572" s="77">
        <f t="array" ref="H1572">IFERROR(INDEX(DATA!$W$133:$W$368,MATCH(1,(DATA!$D$133:$D$368=B1572)*(DATA!$E$133:$E$368=D1572),0)),"n/a")</f>
        <v>-0.16400000000000001</v>
      </c>
      <c r="I1572" s="87">
        <f t="array" ref="I1572">IFERROR(INDEX(DATA!$AF$133:$AF$368,MATCH(1,(DATA!$D$133:$D$368=B1572)*(DATA!$E$133:$E$368=D1572),0)),"n/a")</f>
        <v>45.69</v>
      </c>
      <c r="J1572" s="77">
        <f t="array" ref="J1572">IFERROR(INDEX(DATA!$AG$133:$AG$368,MATCH(1,(DATA!$D$133:$D$368=B1572)*(DATA!$E$133:$E$368=D1572),0)),"n/a")</f>
        <v>-0.17199999999999999</v>
      </c>
      <c r="K1572" s="87">
        <f t="array" ref="K1572">IFERROR(INDEX(DATA!$AP$133:$AP$368,MATCH(1,(DATA!$D$133:$D$368=B1572)*(DATA!$E$133:$E$368=D1572),0)),"n/a")</f>
        <v>48.16</v>
      </c>
      <c r="L1572" s="77">
        <f t="array" ref="L1572">IFERROR(INDEX(DATA!$AQ$133:$AQ$368,MATCH(1,(DATA!$D$133:$D$368=B1572)*(DATA!$E$133:$E$368=D1572),0)),"n/a")</f>
        <v>-0.109</v>
      </c>
    </row>
    <row r="1573" spans="1:12" x14ac:dyDescent="0.2">
      <c r="A1573" s="75" t="s">
        <v>19</v>
      </c>
      <c r="B1573" s="66" t="s">
        <v>22</v>
      </c>
      <c r="C1573" s="66" t="s">
        <v>10</v>
      </c>
      <c r="D1573" s="66" t="s">
        <v>307</v>
      </c>
      <c r="E1573" s="87">
        <f t="array" ref="E1573">IFERROR(INDEX(DATA!$L$133:$L$368,MATCH(1,(DATA!$D$133:$D$368=B1573)*(DATA!$E$133:$E$368=D1573),0)),"n/a")</f>
        <v>18.45</v>
      </c>
      <c r="F1573" s="77">
        <f t="array" ref="F1573">IFERROR(INDEX(DATA!$M$133:$M$368,MATCH(1,(DATA!$D$133:$D$368=B1573)*(DATA!$E$133:$E$368=D1573),0)),"n/a")</f>
        <v>2.14</v>
      </c>
      <c r="G1573" s="87">
        <f t="array" ref="G1573">IFERROR(INDEX(DATA!$V$133:$V$368,MATCH(1,(DATA!$D$133:$D$368=B1573)*(DATA!$E$133:$E$368=D1573),0)),"n/a")</f>
        <v>19.36</v>
      </c>
      <c r="H1573" s="77">
        <f t="array" ref="H1573">IFERROR(INDEX(DATA!$W$133:$W$368,MATCH(1,(DATA!$D$133:$D$368=B1573)*(DATA!$E$133:$E$368=D1573),0)),"n/a")</f>
        <v>3.2109999999999999</v>
      </c>
      <c r="I1573" s="87">
        <f t="array" ref="I1573">IFERROR(INDEX(DATA!$AF$133:$AF$368,MATCH(1,(DATA!$D$133:$D$368=B1573)*(DATA!$E$133:$E$368=D1573),0)),"n/a")</f>
        <v>16.41</v>
      </c>
      <c r="J1573" s="77">
        <f t="array" ref="J1573">IFERROR(INDEX(DATA!$AG$133:$AG$368,MATCH(1,(DATA!$D$133:$D$368=B1573)*(DATA!$E$133:$E$368=D1573),0)),"n/a")</f>
        <v>3.9409999999999998</v>
      </c>
      <c r="K1573" s="87">
        <f t="array" ref="K1573">IFERROR(INDEX(DATA!$AP$133:$AP$368,MATCH(1,(DATA!$D$133:$D$368=B1573)*(DATA!$E$133:$E$368=D1573),0)),"n/a")</f>
        <v>14.41</v>
      </c>
      <c r="L1573" s="77">
        <f t="array" ref="L1573">IFERROR(INDEX(DATA!$AQ$133:$AQ$368,MATCH(1,(DATA!$D$133:$D$368=B1573)*(DATA!$E$133:$E$368=D1573),0)),"n/a")</f>
        <v>11.992000000000001</v>
      </c>
    </row>
    <row r="1574" spans="1:12" x14ac:dyDescent="0.2">
      <c r="A1574" s="75" t="s">
        <v>19</v>
      </c>
      <c r="B1574" s="66" t="s">
        <v>22</v>
      </c>
      <c r="C1574" s="66" t="s">
        <v>10</v>
      </c>
      <c r="D1574" s="66" t="s">
        <v>308</v>
      </c>
      <c r="E1574" s="87">
        <f t="array" ref="E1574">IFERROR(INDEX(DATA!$L$133:$L$368,MATCH(1,(DATA!$D$133:$D$368=B1574)*(DATA!$E$133:$E$368=D1574),0)),"n/a")</f>
        <v>0</v>
      </c>
      <c r="F1574" s="77">
        <f t="array" ref="F1574">IFERROR(INDEX(DATA!$M$133:$M$368,MATCH(1,(DATA!$D$133:$D$368=B1574)*(DATA!$E$133:$E$368=D1574),0)),"n/a")</f>
        <v>0</v>
      </c>
      <c r="G1574" s="87">
        <f t="array" ref="G1574">IFERROR(INDEX(DATA!$V$133:$V$368,MATCH(1,(DATA!$D$133:$D$368=B1574)*(DATA!$E$133:$E$368=D1574),0)),"n/a")</f>
        <v>0</v>
      </c>
      <c r="H1574" s="77">
        <f t="array" ref="H1574">IFERROR(INDEX(DATA!$W$133:$W$368,MATCH(1,(DATA!$D$133:$D$368=B1574)*(DATA!$E$133:$E$368=D1574),0)),"n/a")</f>
        <v>0</v>
      </c>
      <c r="I1574" s="87">
        <f t="array" ref="I1574">IFERROR(INDEX(DATA!$AF$133:$AF$368,MATCH(1,(DATA!$D$133:$D$368=B1574)*(DATA!$E$133:$E$368=D1574),0)),"n/a")</f>
        <v>82.17</v>
      </c>
      <c r="J1574" s="77">
        <f t="array" ref="J1574">IFERROR(INDEX(DATA!$AG$133:$AG$368,MATCH(1,(DATA!$D$133:$D$368=B1574)*(DATA!$E$133:$E$368=D1574),0)),"n/a")</f>
        <v>0</v>
      </c>
      <c r="K1574" s="87">
        <f t="array" ref="K1574">IFERROR(INDEX(DATA!$AP$133:$AP$368,MATCH(1,(DATA!$D$133:$D$368=B1574)*(DATA!$E$133:$E$368=D1574),0)),"n/a")</f>
        <v>10.119999999999999</v>
      </c>
      <c r="L1574" s="77">
        <f t="array" ref="L1574">IFERROR(INDEX(DATA!$AQ$133:$AQ$368,MATCH(1,(DATA!$D$133:$D$368=B1574)*(DATA!$E$133:$E$368=D1574),0)),"n/a")</f>
        <v>0.86599999999999999</v>
      </c>
    </row>
    <row r="1575" spans="1:12" x14ac:dyDescent="0.2">
      <c r="A1575" s="75" t="s">
        <v>19</v>
      </c>
      <c r="B1575" s="66" t="s">
        <v>22</v>
      </c>
      <c r="C1575" s="66" t="s">
        <v>10</v>
      </c>
      <c r="D1575" s="66" t="s">
        <v>309</v>
      </c>
      <c r="E1575" s="87">
        <f t="array" ref="E1575">IFERROR(INDEX(DATA!$L$133:$L$368,MATCH(1,(DATA!$D$133:$D$368=B1575)*(DATA!$E$133:$E$368=D1575),0)),"n/a")</f>
        <v>0</v>
      </c>
      <c r="F1575" s="77">
        <f t="array" ref="F1575">IFERROR(INDEX(DATA!$M$133:$M$368,MATCH(1,(DATA!$D$133:$D$368=B1575)*(DATA!$E$133:$E$368=D1575),0)),"n/a")</f>
        <v>0</v>
      </c>
      <c r="G1575" s="87">
        <f t="array" ref="G1575">IFERROR(INDEX(DATA!$V$133:$V$368,MATCH(1,(DATA!$D$133:$D$368=B1575)*(DATA!$E$133:$E$368=D1575),0)),"n/a")</f>
        <v>49.25</v>
      </c>
      <c r="H1575" s="77">
        <f t="array" ref="H1575">IFERROR(INDEX(DATA!$W$133:$W$368,MATCH(1,(DATA!$D$133:$D$368=B1575)*(DATA!$E$133:$E$368=D1575),0)),"n/a")</f>
        <v>-0.25</v>
      </c>
      <c r="I1575" s="87">
        <f t="array" ref="I1575">IFERROR(INDEX(DATA!$AF$133:$AF$368,MATCH(1,(DATA!$D$133:$D$368=B1575)*(DATA!$E$133:$E$368=D1575),0)),"n/a")</f>
        <v>49.25</v>
      </c>
      <c r="J1575" s="77">
        <f t="array" ref="J1575">IFERROR(INDEX(DATA!$AG$133:$AG$368,MATCH(1,(DATA!$D$133:$D$368=B1575)*(DATA!$E$133:$E$368=D1575),0)),"n/a")</f>
        <v>-0.25</v>
      </c>
      <c r="K1575" s="87">
        <f t="array" ref="K1575">IFERROR(INDEX(DATA!$AP$133:$AP$368,MATCH(1,(DATA!$D$133:$D$368=B1575)*(DATA!$E$133:$E$368=D1575),0)),"n/a")</f>
        <v>49.25</v>
      </c>
      <c r="L1575" s="77">
        <f t="array" ref="L1575">IFERROR(INDEX(DATA!$AQ$133:$AQ$368,MATCH(1,(DATA!$D$133:$D$368=B1575)*(DATA!$E$133:$E$368=D1575),0)),"n/a")</f>
        <v>-0.23499999999999999</v>
      </c>
    </row>
    <row r="1576" spans="1:12" x14ac:dyDescent="0.2">
      <c r="A1576" s="75" t="s">
        <v>19</v>
      </c>
      <c r="B1576" s="66" t="s">
        <v>22</v>
      </c>
      <c r="C1576" s="66" t="s">
        <v>10</v>
      </c>
      <c r="D1576" s="66" t="s">
        <v>310</v>
      </c>
      <c r="E1576" s="87" t="str">
        <f t="array" ref="E1576">IFERROR(INDEX(DATA!$L$133:$L$368,MATCH(1,(DATA!$D$133:$D$368=B1576)*(DATA!$E$133:$E$368=D1576),0)),"n/a")</f>
        <v>n/a</v>
      </c>
      <c r="F1576" s="77" t="str">
        <f t="array" ref="F1576">IFERROR(INDEX(DATA!$M$133:$M$368,MATCH(1,(DATA!$D$133:$D$368=B1576)*(DATA!$E$133:$E$368=D1576),0)),"n/a")</f>
        <v>n/a</v>
      </c>
      <c r="G1576" s="87" t="str">
        <f t="array" ref="G1576">IFERROR(INDEX(DATA!$V$133:$V$368,MATCH(1,(DATA!$D$133:$D$368=B1576)*(DATA!$E$133:$E$368=D1576),0)),"n/a")</f>
        <v>n/a</v>
      </c>
      <c r="H1576" s="77" t="str">
        <f t="array" ref="H1576">IFERROR(INDEX(DATA!$W$133:$W$368,MATCH(1,(DATA!$D$133:$D$368=B1576)*(DATA!$E$133:$E$368=D1576),0)),"n/a")</f>
        <v>n/a</v>
      </c>
      <c r="I1576" s="87" t="str">
        <f t="array" ref="I1576">IFERROR(INDEX(DATA!$AF$133:$AF$368,MATCH(1,(DATA!$D$133:$D$368=B1576)*(DATA!$E$133:$E$368=D1576),0)),"n/a")</f>
        <v>n/a</v>
      </c>
      <c r="J1576" s="77" t="str">
        <f t="array" ref="J1576">IFERROR(INDEX(DATA!$AG$133:$AG$368,MATCH(1,(DATA!$D$133:$D$368=B1576)*(DATA!$E$133:$E$368=D1576),0)),"n/a")</f>
        <v>n/a</v>
      </c>
      <c r="K1576" s="87" t="str">
        <f t="array" ref="K1576">IFERROR(INDEX(DATA!$AP$133:$AP$368,MATCH(1,(DATA!$D$133:$D$368=B1576)*(DATA!$E$133:$E$368=D1576),0)),"n/a")</f>
        <v>n/a</v>
      </c>
      <c r="L1576" s="77" t="str">
        <f t="array" ref="L1576">IFERROR(INDEX(DATA!$AQ$133:$AQ$368,MATCH(1,(DATA!$D$133:$D$368=B1576)*(DATA!$E$133:$E$368=D1576),0)),"n/a")</f>
        <v>n/a</v>
      </c>
    </row>
    <row r="1577" spans="1:12" x14ac:dyDescent="0.2">
      <c r="A1577" s="75" t="s">
        <v>19</v>
      </c>
      <c r="B1577" s="66" t="s">
        <v>22</v>
      </c>
      <c r="C1577" s="66" t="s">
        <v>10</v>
      </c>
      <c r="D1577" s="66" t="s">
        <v>311</v>
      </c>
      <c r="E1577" s="87">
        <f t="array" ref="E1577">IFERROR(INDEX(DATA!$L$133:$L$368,MATCH(1,(DATA!$D$133:$D$368=B1577)*(DATA!$E$133:$E$368=D1577),0)),"n/a")</f>
        <v>24.91</v>
      </c>
      <c r="F1577" s="77">
        <f t="array" ref="F1577">IFERROR(INDEX(DATA!$M$133:$M$368,MATCH(1,(DATA!$D$133:$D$368=B1577)*(DATA!$E$133:$E$368=D1577),0)),"n/a")</f>
        <v>-0.71399999999999997</v>
      </c>
      <c r="G1577" s="87">
        <f t="array" ref="G1577">IFERROR(INDEX(DATA!$V$133:$V$368,MATCH(1,(DATA!$D$133:$D$368=B1577)*(DATA!$E$133:$E$368=D1577),0)),"n/a")</f>
        <v>24.95</v>
      </c>
      <c r="H1577" s="77">
        <f t="array" ref="H1577">IFERROR(INDEX(DATA!$W$133:$W$368,MATCH(1,(DATA!$D$133:$D$368=B1577)*(DATA!$E$133:$E$368=D1577),0)),"n/a")</f>
        <v>-0.71599999999999997</v>
      </c>
      <c r="I1577" s="87">
        <f t="array" ref="I1577">IFERROR(INDEX(DATA!$AF$133:$AF$368,MATCH(1,(DATA!$D$133:$D$368=B1577)*(DATA!$E$133:$E$368=D1577),0)),"n/a")</f>
        <v>24.82</v>
      </c>
      <c r="J1577" s="77">
        <f t="array" ref="J1577">IFERROR(INDEX(DATA!$AG$133:$AG$368,MATCH(1,(DATA!$D$133:$D$368=B1577)*(DATA!$E$133:$E$368=D1577),0)),"n/a")</f>
        <v>-0.71599999999999997</v>
      </c>
      <c r="K1577" s="87">
        <f t="array" ref="K1577">IFERROR(INDEX(DATA!$AP$133:$AP$368,MATCH(1,(DATA!$D$133:$D$368=B1577)*(DATA!$E$133:$E$368=D1577),0)),"n/a")</f>
        <v>22.01</v>
      </c>
      <c r="L1577" s="77">
        <f t="array" ref="L1577">IFERROR(INDEX(DATA!$AQ$133:$AQ$368,MATCH(1,(DATA!$D$133:$D$368=B1577)*(DATA!$E$133:$E$368=D1577),0)),"n/a")</f>
        <v>-0.747</v>
      </c>
    </row>
    <row r="1578" spans="1:12" x14ac:dyDescent="0.2">
      <c r="A1578" s="75" t="s">
        <v>19</v>
      </c>
      <c r="B1578" s="66" t="s">
        <v>22</v>
      </c>
      <c r="C1578" s="66" t="s">
        <v>10</v>
      </c>
      <c r="D1578" s="66" t="s">
        <v>312</v>
      </c>
      <c r="E1578" s="87">
        <f t="array" ref="E1578">IFERROR(INDEX(DATA!$L$133:$L$368,MATCH(1,(DATA!$D$133:$D$368=B1578)*(DATA!$E$133:$E$368=D1578),0)),"n/a")</f>
        <v>128.93</v>
      </c>
      <c r="F1578" s="77">
        <f t="array" ref="F1578">IFERROR(INDEX(DATA!$M$133:$M$368,MATCH(1,(DATA!$D$133:$D$368=B1578)*(DATA!$E$133:$E$368=D1578),0)),"n/a")</f>
        <v>-5.0000000000000001E-3</v>
      </c>
      <c r="G1578" s="87">
        <f t="array" ref="G1578">IFERROR(INDEX(DATA!$V$133:$V$368,MATCH(1,(DATA!$D$133:$D$368=B1578)*(DATA!$E$133:$E$368=D1578),0)),"n/a")</f>
        <v>129.08000000000001</v>
      </c>
      <c r="H1578" s="77">
        <f t="array" ref="H1578">IFERROR(INDEX(DATA!$W$133:$W$368,MATCH(1,(DATA!$D$133:$D$368=B1578)*(DATA!$E$133:$E$368=D1578),0)),"n/a")</f>
        <v>3.2000000000000001E-2</v>
      </c>
      <c r="I1578" s="87">
        <f t="array" ref="I1578">IFERROR(INDEX(DATA!$AF$133:$AF$368,MATCH(1,(DATA!$D$133:$D$368=B1578)*(DATA!$E$133:$E$368=D1578),0)),"n/a")</f>
        <v>128.91</v>
      </c>
      <c r="J1578" s="77">
        <f t="array" ref="J1578">IFERROR(INDEX(DATA!$AG$133:$AG$368,MATCH(1,(DATA!$D$133:$D$368=B1578)*(DATA!$E$133:$E$368=D1578),0)),"n/a")</f>
        <v>8.8999999999999996E-2</v>
      </c>
      <c r="K1578" s="87">
        <f t="array" ref="K1578">IFERROR(INDEX(DATA!$AP$133:$AP$368,MATCH(1,(DATA!$D$133:$D$368=B1578)*(DATA!$E$133:$E$368=D1578),0)),"n/a")</f>
        <v>127.67</v>
      </c>
      <c r="L1578" s="77">
        <f t="array" ref="L1578">IFERROR(INDEX(DATA!$AQ$133:$AQ$368,MATCH(1,(DATA!$D$133:$D$368=B1578)*(DATA!$E$133:$E$368=D1578),0)),"n/a")</f>
        <v>3.4000000000000002E-2</v>
      </c>
    </row>
    <row r="1579" spans="1:12" x14ac:dyDescent="0.2">
      <c r="A1579" s="75" t="s">
        <v>19</v>
      </c>
      <c r="B1579" s="66" t="s">
        <v>22</v>
      </c>
      <c r="C1579" s="66" t="s">
        <v>10</v>
      </c>
      <c r="D1579" s="66" t="s">
        <v>313</v>
      </c>
      <c r="E1579" s="87">
        <f t="array" ref="E1579">IFERROR(INDEX(DATA!$L$133:$L$368,MATCH(1,(DATA!$D$133:$D$368=B1579)*(DATA!$E$133:$E$368=D1579),0)),"n/a")</f>
        <v>48.6</v>
      </c>
      <c r="F1579" s="77">
        <f t="array" ref="F1579">IFERROR(INDEX(DATA!$M$133:$M$368,MATCH(1,(DATA!$D$133:$D$368=B1579)*(DATA!$E$133:$E$368=D1579),0)),"n/a")</f>
        <v>0.67400000000000004</v>
      </c>
      <c r="G1579" s="87">
        <f t="array" ref="G1579">IFERROR(INDEX(DATA!$V$133:$V$368,MATCH(1,(DATA!$D$133:$D$368=B1579)*(DATA!$E$133:$E$368=D1579),0)),"n/a")</f>
        <v>46.12</v>
      </c>
      <c r="H1579" s="77">
        <f t="array" ref="H1579">IFERROR(INDEX(DATA!$W$133:$W$368,MATCH(1,(DATA!$D$133:$D$368=B1579)*(DATA!$E$133:$E$368=D1579),0)),"n/a")</f>
        <v>1.0149999999999999</v>
      </c>
      <c r="I1579" s="87">
        <f t="array" ref="I1579">IFERROR(INDEX(DATA!$AF$133:$AF$368,MATCH(1,(DATA!$D$133:$D$368=B1579)*(DATA!$E$133:$E$368=D1579),0)),"n/a")</f>
        <v>38.72</v>
      </c>
      <c r="J1579" s="77">
        <f t="array" ref="J1579">IFERROR(INDEX(DATA!$AG$133:$AG$368,MATCH(1,(DATA!$D$133:$D$368=B1579)*(DATA!$E$133:$E$368=D1579),0)),"n/a")</f>
        <v>0.95499999999999996</v>
      </c>
      <c r="K1579" s="87">
        <f t="array" ref="K1579">IFERROR(INDEX(DATA!$AP$133:$AP$368,MATCH(1,(DATA!$D$133:$D$368=B1579)*(DATA!$E$133:$E$368=D1579),0)),"n/a")</f>
        <v>37.17</v>
      </c>
      <c r="L1579" s="77">
        <f t="array" ref="L1579">IFERROR(INDEX(DATA!$AQ$133:$AQ$368,MATCH(1,(DATA!$D$133:$D$368=B1579)*(DATA!$E$133:$E$368=D1579),0)),"n/a")</f>
        <v>0.83699999999999997</v>
      </c>
    </row>
    <row r="1580" spans="1:12" x14ac:dyDescent="0.2">
      <c r="A1580" s="75" t="s">
        <v>19</v>
      </c>
      <c r="B1580" s="66" t="s">
        <v>22</v>
      </c>
      <c r="C1580" s="66" t="s">
        <v>10</v>
      </c>
      <c r="D1580" s="66" t="s">
        <v>314</v>
      </c>
      <c r="E1580" s="87">
        <f t="array" ref="E1580">IFERROR(INDEX(DATA!$L$133:$L$368,MATCH(1,(DATA!$D$133:$D$368=B1580)*(DATA!$E$133:$E$368=D1580),0)),"n/a")</f>
        <v>0</v>
      </c>
      <c r="F1580" s="77">
        <f t="array" ref="F1580">IFERROR(INDEX(DATA!$M$133:$M$368,MATCH(1,(DATA!$D$133:$D$368=B1580)*(DATA!$E$133:$E$368=D1580),0)),"n/a")</f>
        <v>-1</v>
      </c>
      <c r="G1580" s="87">
        <f t="array" ref="G1580">IFERROR(INDEX(DATA!$V$133:$V$368,MATCH(1,(DATA!$D$133:$D$368=B1580)*(DATA!$E$133:$E$368=D1580),0)),"n/a")</f>
        <v>37.75</v>
      </c>
      <c r="H1580" s="77">
        <f t="array" ref="H1580">IFERROR(INDEX(DATA!$W$133:$W$368,MATCH(1,(DATA!$D$133:$D$368=B1580)*(DATA!$E$133:$E$368=D1580),0)),"n/a")</f>
        <v>4.1529999999999996</v>
      </c>
      <c r="I1580" s="87">
        <f t="array" ref="I1580">IFERROR(INDEX(DATA!$AF$133:$AF$368,MATCH(1,(DATA!$D$133:$D$368=B1580)*(DATA!$E$133:$E$368=D1580),0)),"n/a")</f>
        <v>37.75</v>
      </c>
      <c r="J1580" s="77">
        <f t="array" ref="J1580">IFERROR(INDEX(DATA!$AG$133:$AG$368,MATCH(1,(DATA!$D$133:$D$368=B1580)*(DATA!$E$133:$E$368=D1580),0)),"n/a")</f>
        <v>4.1950000000000003</v>
      </c>
      <c r="K1580" s="87">
        <f t="array" ref="K1580">IFERROR(INDEX(DATA!$AP$133:$AP$368,MATCH(1,(DATA!$D$133:$D$368=B1580)*(DATA!$E$133:$E$368=D1580),0)),"n/a")</f>
        <v>11.45</v>
      </c>
      <c r="L1580" s="77">
        <f t="array" ref="L1580">IFERROR(INDEX(DATA!$AQ$133:$AQ$368,MATCH(1,(DATA!$D$133:$D$368=B1580)*(DATA!$E$133:$E$368=D1580),0)),"n/a")</f>
        <v>0.57499999999999996</v>
      </c>
    </row>
    <row r="1581" spans="1:12" x14ac:dyDescent="0.2">
      <c r="A1581" s="75" t="s">
        <v>19</v>
      </c>
      <c r="B1581" s="66" t="s">
        <v>22</v>
      </c>
      <c r="C1581" s="66" t="s">
        <v>10</v>
      </c>
      <c r="D1581" s="66" t="s">
        <v>315</v>
      </c>
      <c r="E1581" s="87">
        <f t="array" ref="E1581">IFERROR(INDEX(DATA!$L$133:$L$368,MATCH(1,(DATA!$D$133:$D$368=B1581)*(DATA!$E$133:$E$368=D1581),0)),"n/a")</f>
        <v>24.99</v>
      </c>
      <c r="F1581" s="77">
        <f t="array" ref="F1581">IFERROR(INDEX(DATA!$M$133:$M$368,MATCH(1,(DATA!$D$133:$D$368=B1581)*(DATA!$E$133:$E$368=D1581),0)),"n/a")</f>
        <v>-0.23899999999999999</v>
      </c>
      <c r="G1581" s="87">
        <f t="array" ref="G1581">IFERROR(INDEX(DATA!$V$133:$V$368,MATCH(1,(DATA!$D$133:$D$368=B1581)*(DATA!$E$133:$E$368=D1581),0)),"n/a")</f>
        <v>24.87</v>
      </c>
      <c r="H1581" s="77">
        <f t="array" ref="H1581">IFERROR(INDEX(DATA!$W$133:$W$368,MATCH(1,(DATA!$D$133:$D$368=B1581)*(DATA!$E$133:$E$368=D1581),0)),"n/a")</f>
        <v>-0.245</v>
      </c>
      <c r="I1581" s="87">
        <f t="array" ref="I1581">IFERROR(INDEX(DATA!$AF$133:$AF$368,MATCH(1,(DATA!$D$133:$D$368=B1581)*(DATA!$E$133:$E$368=D1581),0)),"n/a")</f>
        <v>23.91</v>
      </c>
      <c r="J1581" s="77">
        <f t="array" ref="J1581">IFERROR(INDEX(DATA!$AG$133:$AG$368,MATCH(1,(DATA!$D$133:$D$368=B1581)*(DATA!$E$133:$E$368=D1581),0)),"n/a")</f>
        <v>-0.26400000000000001</v>
      </c>
      <c r="K1581" s="87">
        <f t="array" ref="K1581">IFERROR(INDEX(DATA!$AP$133:$AP$368,MATCH(1,(DATA!$D$133:$D$368=B1581)*(DATA!$E$133:$E$368=D1581),0)),"n/a")</f>
        <v>25.11</v>
      </c>
      <c r="L1581" s="77">
        <f t="array" ref="L1581">IFERROR(INDEX(DATA!$AQ$133:$AQ$368,MATCH(1,(DATA!$D$133:$D$368=B1581)*(DATA!$E$133:$E$368=D1581),0)),"n/a")</f>
        <v>-0.23</v>
      </c>
    </row>
    <row r="1582" spans="1:12" x14ac:dyDescent="0.2">
      <c r="A1582" s="75" t="s">
        <v>19</v>
      </c>
      <c r="B1582" s="66" t="s">
        <v>22</v>
      </c>
      <c r="C1582" s="66" t="s">
        <v>10</v>
      </c>
      <c r="D1582" s="66" t="s">
        <v>316</v>
      </c>
      <c r="E1582" s="87" t="str">
        <f t="array" ref="E1582">IFERROR(INDEX(DATA!$L$133:$L$368,MATCH(1,(DATA!$D$133:$D$368=B1582)*(DATA!$E$133:$E$368=D1582),0)),"n/a")</f>
        <v>n/a</v>
      </c>
      <c r="F1582" s="77" t="str">
        <f t="array" ref="F1582">IFERROR(INDEX(DATA!$M$133:$M$368,MATCH(1,(DATA!$D$133:$D$368=B1582)*(DATA!$E$133:$E$368=D1582),0)),"n/a")</f>
        <v>n/a</v>
      </c>
      <c r="G1582" s="87" t="str">
        <f t="array" ref="G1582">IFERROR(INDEX(DATA!$V$133:$V$368,MATCH(1,(DATA!$D$133:$D$368=B1582)*(DATA!$E$133:$E$368=D1582),0)),"n/a")</f>
        <v>n/a</v>
      </c>
      <c r="H1582" s="77" t="str">
        <f t="array" ref="H1582">IFERROR(INDEX(DATA!$W$133:$W$368,MATCH(1,(DATA!$D$133:$D$368=B1582)*(DATA!$E$133:$E$368=D1582),0)),"n/a")</f>
        <v>n/a</v>
      </c>
      <c r="I1582" s="87" t="str">
        <f t="array" ref="I1582">IFERROR(INDEX(DATA!$AF$133:$AF$368,MATCH(1,(DATA!$D$133:$D$368=B1582)*(DATA!$E$133:$E$368=D1582),0)),"n/a")</f>
        <v>n/a</v>
      </c>
      <c r="J1582" s="77" t="str">
        <f t="array" ref="J1582">IFERROR(INDEX(DATA!$AG$133:$AG$368,MATCH(1,(DATA!$D$133:$D$368=B1582)*(DATA!$E$133:$E$368=D1582),0)),"n/a")</f>
        <v>n/a</v>
      </c>
      <c r="K1582" s="87" t="str">
        <f t="array" ref="K1582">IFERROR(INDEX(DATA!$AP$133:$AP$368,MATCH(1,(DATA!$D$133:$D$368=B1582)*(DATA!$E$133:$E$368=D1582),0)),"n/a")</f>
        <v>n/a</v>
      </c>
      <c r="L1582" s="77" t="str">
        <f t="array" ref="L1582">IFERROR(INDEX(DATA!$AQ$133:$AQ$368,MATCH(1,(DATA!$D$133:$D$368=B1582)*(DATA!$E$133:$E$368=D1582),0)),"n/a")</f>
        <v>n/a</v>
      </c>
    </row>
    <row r="1583" spans="1:12" x14ac:dyDescent="0.2">
      <c r="A1583" s="75" t="s">
        <v>19</v>
      </c>
      <c r="B1583" s="66" t="s">
        <v>22</v>
      </c>
      <c r="C1583" s="66" t="s">
        <v>10</v>
      </c>
      <c r="D1583" s="66" t="s">
        <v>317</v>
      </c>
      <c r="E1583" s="87">
        <f t="array" ref="E1583">IFERROR(INDEX(DATA!$L$133:$L$368,MATCH(1,(DATA!$D$133:$D$368=B1583)*(DATA!$E$133:$E$368=D1583),0)),"n/a")</f>
        <v>14.01</v>
      </c>
      <c r="F1583" s="77">
        <f t="array" ref="F1583">IFERROR(INDEX(DATA!$M$133:$M$368,MATCH(1,(DATA!$D$133:$D$368=B1583)*(DATA!$E$133:$E$368=D1583),0)),"n/a")</f>
        <v>0</v>
      </c>
      <c r="G1583" s="87">
        <f t="array" ref="G1583">IFERROR(INDEX(DATA!$V$133:$V$368,MATCH(1,(DATA!$D$133:$D$368=B1583)*(DATA!$E$133:$E$368=D1583),0)),"n/a")</f>
        <v>13.57</v>
      </c>
      <c r="H1583" s="77">
        <f t="array" ref="H1583">IFERROR(INDEX(DATA!$W$133:$W$368,MATCH(1,(DATA!$D$133:$D$368=B1583)*(DATA!$E$133:$E$368=D1583),0)),"n/a")</f>
        <v>0</v>
      </c>
      <c r="I1583" s="87">
        <f t="array" ref="I1583">IFERROR(INDEX(DATA!$AF$133:$AF$368,MATCH(1,(DATA!$D$133:$D$368=B1583)*(DATA!$E$133:$E$368=D1583),0)),"n/a")</f>
        <v>14.66</v>
      </c>
      <c r="J1583" s="77">
        <f t="array" ref="J1583">IFERROR(INDEX(DATA!$AG$133:$AG$368,MATCH(1,(DATA!$D$133:$D$368=B1583)*(DATA!$E$133:$E$368=D1583),0)),"n/a")</f>
        <v>0</v>
      </c>
      <c r="K1583" s="87">
        <f t="array" ref="K1583">IFERROR(INDEX(DATA!$AP$133:$AP$368,MATCH(1,(DATA!$D$133:$D$368=B1583)*(DATA!$E$133:$E$368=D1583),0)),"n/a")</f>
        <v>14.66</v>
      </c>
      <c r="L1583" s="77">
        <f t="array" ref="L1583">IFERROR(INDEX(DATA!$AQ$133:$AQ$368,MATCH(1,(DATA!$D$133:$D$368=B1583)*(DATA!$E$133:$E$368=D1583),0)),"n/a")</f>
        <v>0</v>
      </c>
    </row>
    <row r="1584" spans="1:12" x14ac:dyDescent="0.2">
      <c r="A1584" s="75" t="s">
        <v>19</v>
      </c>
      <c r="B1584" s="66" t="s">
        <v>22</v>
      </c>
      <c r="C1584" s="66" t="s">
        <v>10</v>
      </c>
      <c r="D1584" s="66" t="s">
        <v>318</v>
      </c>
      <c r="E1584" s="87">
        <f t="array" ref="E1584">IFERROR(INDEX(DATA!$L$133:$L$368,MATCH(1,(DATA!$D$133:$D$368=B1584)*(DATA!$E$133:$E$368=D1584),0)),"n/a")</f>
        <v>21.78</v>
      </c>
      <c r="F1584" s="77">
        <f t="array" ref="F1584">IFERROR(INDEX(DATA!$M$133:$M$368,MATCH(1,(DATA!$D$133:$D$368=B1584)*(DATA!$E$133:$E$368=D1584),0)),"n/a")</f>
        <v>-0.755</v>
      </c>
      <c r="G1584" s="87">
        <f t="array" ref="G1584">IFERROR(INDEX(DATA!$V$133:$V$368,MATCH(1,(DATA!$D$133:$D$368=B1584)*(DATA!$E$133:$E$368=D1584),0)),"n/a")</f>
        <v>19.309999999999999</v>
      </c>
      <c r="H1584" s="77">
        <f t="array" ref="H1584">IFERROR(INDEX(DATA!$W$133:$W$368,MATCH(1,(DATA!$D$133:$D$368=B1584)*(DATA!$E$133:$E$368=D1584),0)),"n/a")</f>
        <v>-0.78300000000000003</v>
      </c>
      <c r="I1584" s="87">
        <f t="array" ref="I1584">IFERROR(INDEX(DATA!$AF$133:$AF$368,MATCH(1,(DATA!$D$133:$D$368=B1584)*(DATA!$E$133:$E$368=D1584),0)),"n/a")</f>
        <v>18.61</v>
      </c>
      <c r="J1584" s="77">
        <f t="array" ref="J1584">IFERROR(INDEX(DATA!$AG$133:$AG$368,MATCH(1,(DATA!$D$133:$D$368=B1584)*(DATA!$E$133:$E$368=D1584),0)),"n/a")</f>
        <v>-0.79100000000000004</v>
      </c>
      <c r="K1584" s="87">
        <f t="array" ref="K1584">IFERROR(INDEX(DATA!$AP$133:$AP$368,MATCH(1,(DATA!$D$133:$D$368=B1584)*(DATA!$E$133:$E$368=D1584),0)),"n/a")</f>
        <v>22.16</v>
      </c>
      <c r="L1584" s="77">
        <f t="array" ref="L1584">IFERROR(INDEX(DATA!$AQ$133:$AQ$368,MATCH(1,(DATA!$D$133:$D$368=B1584)*(DATA!$E$133:$E$368=D1584),0)),"n/a")</f>
        <v>-0.751</v>
      </c>
    </row>
    <row r="1585" spans="1:12" x14ac:dyDescent="0.2">
      <c r="A1585" s="75" t="s">
        <v>19</v>
      </c>
      <c r="B1585" s="66" t="s">
        <v>22</v>
      </c>
      <c r="C1585" s="66" t="s">
        <v>10</v>
      </c>
      <c r="D1585" s="66" t="s">
        <v>344</v>
      </c>
      <c r="E1585" s="87">
        <f t="array" ref="E1585">IFERROR(INDEX(DATA!$L$133:$L$368,MATCH(1,(DATA!$D$133:$D$368=B1585)*(DATA!$E$133:$E$368=D1585),0)),"n/a")</f>
        <v>94.17</v>
      </c>
      <c r="F1585" s="77">
        <f t="array" ref="F1585">IFERROR(INDEX(DATA!$M$133:$M$368,MATCH(1,(DATA!$D$133:$D$368=B1585)*(DATA!$E$133:$E$368=D1585),0)),"n/a")</f>
        <v>3.6999999999999998E-2</v>
      </c>
      <c r="G1585" s="87">
        <f t="array" ref="G1585">IFERROR(INDEX(DATA!$V$133:$V$368,MATCH(1,(DATA!$D$133:$D$368=B1585)*(DATA!$E$133:$E$368=D1585),0)),"n/a")</f>
        <v>93.39</v>
      </c>
      <c r="H1585" s="77">
        <f t="array" ref="H1585">IFERROR(INDEX(DATA!$W$133:$W$368,MATCH(1,(DATA!$D$133:$D$368=B1585)*(DATA!$E$133:$E$368=D1585),0)),"n/a")</f>
        <v>2.1000000000000001E-2</v>
      </c>
      <c r="I1585" s="87">
        <f t="array" ref="I1585">IFERROR(INDEX(DATA!$AF$133:$AF$368,MATCH(1,(DATA!$D$133:$D$368=B1585)*(DATA!$E$133:$E$368=D1585),0)),"n/a")</f>
        <v>88.49</v>
      </c>
      <c r="J1585" s="77">
        <f t="array" ref="J1585">IFERROR(INDEX(DATA!$AG$133:$AG$368,MATCH(1,(DATA!$D$133:$D$368=B1585)*(DATA!$E$133:$E$368=D1585),0)),"n/a")</f>
        <v>-3.1E-2</v>
      </c>
      <c r="K1585" s="87">
        <f t="array" ref="K1585">IFERROR(INDEX(DATA!$AP$133:$AP$368,MATCH(1,(DATA!$D$133:$D$368=B1585)*(DATA!$E$133:$E$368=D1585),0)),"n/a")</f>
        <v>81.22</v>
      </c>
      <c r="L1585" s="77">
        <f t="array" ref="L1585">IFERROR(INDEX(DATA!$AQ$133:$AQ$368,MATCH(1,(DATA!$D$133:$D$368=B1585)*(DATA!$E$133:$E$368=D1585),0)),"n/a")</f>
        <v>2E-3</v>
      </c>
    </row>
    <row r="1586" spans="1:12" x14ac:dyDescent="0.2">
      <c r="A1586" s="75" t="s">
        <v>19</v>
      </c>
      <c r="B1586" s="66" t="s">
        <v>22</v>
      </c>
      <c r="C1586" s="66" t="s">
        <v>10</v>
      </c>
      <c r="D1586" s="66" t="s">
        <v>345</v>
      </c>
      <c r="E1586" s="87">
        <f t="array" ref="E1586">IFERROR(INDEX(DATA!$L$133:$L$368,MATCH(1,(DATA!$D$133:$D$368=B1586)*(DATA!$E$133:$E$368=D1586),0)),"n/a")</f>
        <v>0</v>
      </c>
      <c r="F1586" s="77">
        <f t="array" ref="F1586">IFERROR(INDEX(DATA!$M$133:$M$368,MATCH(1,(DATA!$D$133:$D$368=B1586)*(DATA!$E$133:$E$368=D1586),0)),"n/a")</f>
        <v>-1</v>
      </c>
      <c r="G1586" s="87">
        <f t="array" ref="G1586">IFERROR(INDEX(DATA!$V$133:$V$368,MATCH(1,(DATA!$D$133:$D$368=B1586)*(DATA!$E$133:$E$368=D1586),0)),"n/a")</f>
        <v>92.46</v>
      </c>
      <c r="H1586" s="77">
        <f t="array" ref="H1586">IFERROR(INDEX(DATA!$W$133:$W$368,MATCH(1,(DATA!$D$133:$D$368=B1586)*(DATA!$E$133:$E$368=D1586),0)),"n/a")</f>
        <v>-1.2999999999999999E-2</v>
      </c>
      <c r="I1586" s="87">
        <f t="array" ref="I1586">IFERROR(INDEX(DATA!$AF$133:$AF$368,MATCH(1,(DATA!$D$133:$D$368=B1586)*(DATA!$E$133:$E$368=D1586),0)),"n/a")</f>
        <v>90.84</v>
      </c>
      <c r="J1586" s="77">
        <f t="array" ref="J1586">IFERROR(INDEX(DATA!$AG$133:$AG$368,MATCH(1,(DATA!$D$133:$D$368=B1586)*(DATA!$E$133:$E$368=D1586),0)),"n/a")</f>
        <v>-3.1E-2</v>
      </c>
      <c r="K1586" s="87">
        <f t="array" ref="K1586">IFERROR(INDEX(DATA!$AP$133:$AP$368,MATCH(1,(DATA!$D$133:$D$368=B1586)*(DATA!$E$133:$E$368=D1586),0)),"n/a")</f>
        <v>91.31</v>
      </c>
      <c r="L1586" s="77">
        <f t="array" ref="L1586">IFERROR(INDEX(DATA!$AQ$133:$AQ$368,MATCH(1,(DATA!$D$133:$D$368=B1586)*(DATA!$E$133:$E$368=D1586),0)),"n/a")</f>
        <v>-2.5999999999999999E-2</v>
      </c>
    </row>
    <row r="1587" spans="1:12" x14ac:dyDescent="0.2">
      <c r="A1587" s="75"/>
      <c r="E1587" s="80"/>
      <c r="F1587" s="77"/>
      <c r="G1587" s="81"/>
      <c r="H1587" s="77"/>
      <c r="I1587" s="81"/>
      <c r="J1587" s="82"/>
      <c r="K1587" s="81"/>
      <c r="L1587" s="77"/>
    </row>
    <row r="1588" spans="1:12" x14ac:dyDescent="0.2">
      <c r="A1588" s="75" t="s">
        <v>19</v>
      </c>
      <c r="B1588" s="66" t="s">
        <v>22</v>
      </c>
      <c r="C1588" s="66" t="s">
        <v>26</v>
      </c>
      <c r="D1588" s="66" t="s">
        <v>271</v>
      </c>
      <c r="E1588" s="87">
        <f t="array" ref="E1588">IFERROR(INDEX(DATA!$N$133:$N$368,MATCH(1,(DATA!$D$133:$D$368=B1588)*(DATA!$E$133:$E$368=D1588),0)),"n/a")</f>
        <v>1.93</v>
      </c>
      <c r="F1588" s="77">
        <f t="array" ref="F1588">IFERROR(INDEX(DATA!$O$133:$O$368,MATCH(1,(DATA!$D$133:$D$368=B1588)*(DATA!$E$133:$E$368=D1588),0)),"n/a")</f>
        <v>0</v>
      </c>
      <c r="G1588" s="87">
        <f t="array" ref="G1588">IFERROR(INDEX(DATA!$X$133:$X$368,MATCH(1,(DATA!$D$133:$D$368=B1588)*(DATA!$E$133:$E$368=D1588),0)),"n/a")</f>
        <v>1.78</v>
      </c>
      <c r="H1588" s="77">
        <f t="array" ref="H1588">IFERROR(INDEX(DATA!$Y$133:$Y$368,MATCH(1,(DATA!$D$133:$D$368=B1588)*(DATA!$E$133:$E$368=D1588),0)),"n/a")</f>
        <v>0</v>
      </c>
      <c r="I1588" s="87">
        <f t="array" ref="I1588">IFERROR(INDEX(DATA!$AH$133:$AH$368,MATCH(1,(DATA!$D$133:$D$368=B1588)*(DATA!$E$133:$E$368=D1588),0)),"n/a")</f>
        <v>1.62</v>
      </c>
      <c r="J1588" s="77">
        <f t="array" ref="J1588">IFERROR(INDEX(DATA!$AI$133:$AI$368,MATCH(1,(DATA!$D$133:$D$368=B1588)*(DATA!$E$133:$E$368=D1588),0)),"n/a")</f>
        <v>0</v>
      </c>
      <c r="K1588" s="87">
        <f t="array" ref="K1588">IFERROR(INDEX(DATA!$AR$133:$AR$368,MATCH(1,(DATA!$D$133:$D$368=B1588)*(DATA!$E$133:$E$368=D1588),0)),"n/a")</f>
        <v>1.62</v>
      </c>
      <c r="L1588" s="77">
        <f t="array" ref="L1588">IFERROR(INDEX(DATA!$AS$133:$AS$368,MATCH(1,(DATA!$D$133:$D$368=B1588)*(DATA!$E$133:$E$368=D1588),0)),"n/a")</f>
        <v>0</v>
      </c>
    </row>
    <row r="1589" spans="1:12" x14ac:dyDescent="0.2">
      <c r="A1589" s="75" t="s">
        <v>19</v>
      </c>
      <c r="B1589" s="66" t="s">
        <v>22</v>
      </c>
      <c r="C1589" s="66" t="s">
        <v>26</v>
      </c>
      <c r="D1589" s="66" t="s">
        <v>272</v>
      </c>
      <c r="E1589" s="87" t="str">
        <f t="array" ref="E1589">IFERROR(INDEX(DATA!$N$133:$N$368,MATCH(1,(DATA!$D$133:$D$368=B1589)*(DATA!$E$133:$E$368=D1589),0)),"n/a")</f>
        <v>n/a</v>
      </c>
      <c r="F1589" s="77" t="str">
        <f t="array" ref="F1589">IFERROR(INDEX(DATA!$O$133:$O$368,MATCH(1,(DATA!$D$133:$D$368=B1589)*(DATA!$E$133:$E$368=D1589),0)),"n/a")</f>
        <v>n/a</v>
      </c>
      <c r="G1589" s="87" t="str">
        <f t="array" ref="G1589">IFERROR(INDEX(DATA!$X$133:$X$368,MATCH(1,(DATA!$D$133:$D$368=B1589)*(DATA!$E$133:$E$368=D1589),0)),"n/a")</f>
        <v>n/a</v>
      </c>
      <c r="H1589" s="77" t="str">
        <f t="array" ref="H1589">IFERROR(INDEX(DATA!$Y$133:$Y$368,MATCH(1,(DATA!$D$133:$D$368=B1589)*(DATA!$E$133:$E$368=D1589),0)),"n/a")</f>
        <v>n/a</v>
      </c>
      <c r="I1589" s="87" t="str">
        <f t="array" ref="I1589">IFERROR(INDEX(DATA!$AH$133:$AH$368,MATCH(1,(DATA!$D$133:$D$368=B1589)*(DATA!$E$133:$E$368=D1589),0)),"n/a")</f>
        <v>n/a</v>
      </c>
      <c r="J1589" s="77" t="str">
        <f t="array" ref="J1589">IFERROR(INDEX(DATA!$AI$133:$AI$368,MATCH(1,(DATA!$D$133:$D$368=B1589)*(DATA!$E$133:$E$368=D1589),0)),"n/a")</f>
        <v>n/a</v>
      </c>
      <c r="K1589" s="87" t="str">
        <f t="array" ref="K1589">IFERROR(INDEX(DATA!$AR$133:$AR$368,MATCH(1,(DATA!$D$133:$D$368=B1589)*(DATA!$E$133:$E$368=D1589),0)),"n/a")</f>
        <v>n/a</v>
      </c>
      <c r="L1589" s="77" t="str">
        <f t="array" ref="L1589">IFERROR(INDEX(DATA!$AS$133:$AS$368,MATCH(1,(DATA!$D$133:$D$368=B1589)*(DATA!$E$133:$E$368=D1589),0)),"n/a")</f>
        <v>n/a</v>
      </c>
    </row>
    <row r="1590" spans="1:12" x14ac:dyDescent="0.2">
      <c r="A1590" s="75" t="s">
        <v>19</v>
      </c>
      <c r="B1590" s="66" t="s">
        <v>22</v>
      </c>
      <c r="C1590" s="66" t="s">
        <v>26</v>
      </c>
      <c r="D1590" s="66" t="s">
        <v>273</v>
      </c>
      <c r="E1590" s="87">
        <f t="array" ref="E1590">IFERROR(INDEX(DATA!$N$133:$N$368,MATCH(1,(DATA!$D$133:$D$368=B1590)*(DATA!$E$133:$E$368=D1590),0)),"n/a")</f>
        <v>1.99</v>
      </c>
      <c r="F1590" s="77">
        <f t="array" ref="F1590">IFERROR(INDEX(DATA!$O$133:$O$368,MATCH(1,(DATA!$D$133:$D$368=B1590)*(DATA!$E$133:$E$368=D1590),0)),"n/a")</f>
        <v>-0.28299999999999997</v>
      </c>
      <c r="G1590" s="87">
        <f t="array" ref="G1590">IFERROR(INDEX(DATA!$X$133:$X$368,MATCH(1,(DATA!$D$133:$D$368=B1590)*(DATA!$E$133:$E$368=D1590),0)),"n/a")</f>
        <v>1.96</v>
      </c>
      <c r="H1590" s="77">
        <f t="array" ref="H1590">IFERROR(INDEX(DATA!$Y$133:$Y$368,MATCH(1,(DATA!$D$133:$D$368=B1590)*(DATA!$E$133:$E$368=D1590),0)),"n/a")</f>
        <v>-0.26700000000000002</v>
      </c>
      <c r="I1590" s="87">
        <f t="array" ref="I1590">IFERROR(INDEX(DATA!$AH$133:$AH$368,MATCH(1,(DATA!$D$133:$D$368=B1590)*(DATA!$E$133:$E$368=D1590),0)),"n/a")</f>
        <v>3.6</v>
      </c>
      <c r="J1590" s="77">
        <f t="array" ref="J1590">IFERROR(INDEX(DATA!$AI$133:$AI$368,MATCH(1,(DATA!$D$133:$D$368=B1590)*(DATA!$E$133:$E$368=D1590),0)),"n/a")</f>
        <v>8.1000000000000003E-2</v>
      </c>
      <c r="K1590" s="87">
        <f t="array" ref="K1590">IFERROR(INDEX(DATA!$AR$133:$AR$368,MATCH(1,(DATA!$D$133:$D$368=B1590)*(DATA!$E$133:$E$368=D1590),0)),"n/a")</f>
        <v>3.33</v>
      </c>
      <c r="L1590" s="77">
        <f t="array" ref="L1590">IFERROR(INDEX(DATA!$AS$133:$AS$368,MATCH(1,(DATA!$D$133:$D$368=B1590)*(DATA!$E$133:$E$368=D1590),0)),"n/a")</f>
        <v>0.113</v>
      </c>
    </row>
    <row r="1591" spans="1:12" x14ac:dyDescent="0.2">
      <c r="A1591" s="75" t="s">
        <v>19</v>
      </c>
      <c r="B1591" s="66" t="s">
        <v>22</v>
      </c>
      <c r="C1591" s="66" t="s">
        <v>26</v>
      </c>
      <c r="D1591" s="66" t="s">
        <v>274</v>
      </c>
      <c r="E1591" s="87" t="str">
        <f t="array" ref="E1591">IFERROR(INDEX(DATA!$N$133:$N$368,MATCH(1,(DATA!$D$133:$D$368=B1591)*(DATA!$E$133:$E$368=D1591),0)),"n/a")</f>
        <v>n/a</v>
      </c>
      <c r="F1591" s="77" t="str">
        <f t="array" ref="F1591">IFERROR(INDEX(DATA!$O$133:$O$368,MATCH(1,(DATA!$D$133:$D$368=B1591)*(DATA!$E$133:$E$368=D1591),0)),"n/a")</f>
        <v>n/a</v>
      </c>
      <c r="G1591" s="87" t="str">
        <f t="array" ref="G1591">IFERROR(INDEX(DATA!$X$133:$X$368,MATCH(1,(DATA!$D$133:$D$368=B1591)*(DATA!$E$133:$E$368=D1591),0)),"n/a")</f>
        <v>n/a</v>
      </c>
      <c r="H1591" s="77" t="str">
        <f t="array" ref="H1591">IFERROR(INDEX(DATA!$Y$133:$Y$368,MATCH(1,(DATA!$D$133:$D$368=B1591)*(DATA!$E$133:$E$368=D1591),0)),"n/a")</f>
        <v>n/a</v>
      </c>
      <c r="I1591" s="87" t="str">
        <f t="array" ref="I1591">IFERROR(INDEX(DATA!$AH$133:$AH$368,MATCH(1,(DATA!$D$133:$D$368=B1591)*(DATA!$E$133:$E$368=D1591),0)),"n/a")</f>
        <v>n/a</v>
      </c>
      <c r="J1591" s="77" t="str">
        <f t="array" ref="J1591">IFERROR(INDEX(DATA!$AI$133:$AI$368,MATCH(1,(DATA!$D$133:$D$368=B1591)*(DATA!$E$133:$E$368=D1591),0)),"n/a")</f>
        <v>n/a</v>
      </c>
      <c r="K1591" s="87" t="str">
        <f t="array" ref="K1591">IFERROR(INDEX(DATA!$AR$133:$AR$368,MATCH(1,(DATA!$D$133:$D$368=B1591)*(DATA!$E$133:$E$368=D1591),0)),"n/a")</f>
        <v>n/a</v>
      </c>
      <c r="L1591" s="77" t="str">
        <f t="array" ref="L1591">IFERROR(INDEX(DATA!$AS$133:$AS$368,MATCH(1,(DATA!$D$133:$D$368=B1591)*(DATA!$E$133:$E$368=D1591),0)),"n/a")</f>
        <v>n/a</v>
      </c>
    </row>
    <row r="1592" spans="1:12" x14ac:dyDescent="0.2">
      <c r="A1592" s="75" t="s">
        <v>19</v>
      </c>
      <c r="B1592" s="66" t="s">
        <v>22</v>
      </c>
      <c r="C1592" s="66" t="s">
        <v>26</v>
      </c>
      <c r="D1592" s="66" t="s">
        <v>275</v>
      </c>
      <c r="E1592" s="87">
        <f t="array" ref="E1592">IFERROR(INDEX(DATA!$N$133:$N$368,MATCH(1,(DATA!$D$133:$D$368=B1592)*(DATA!$E$133:$E$368=D1592),0)),"n/a")</f>
        <v>2.86</v>
      </c>
      <c r="F1592" s="77">
        <f t="array" ref="F1592">IFERROR(INDEX(DATA!$O$133:$O$368,MATCH(1,(DATA!$D$133:$D$368=B1592)*(DATA!$E$133:$E$368=D1592),0)),"n/a")</f>
        <v>0</v>
      </c>
      <c r="G1592" s="87">
        <f t="array" ref="G1592">IFERROR(INDEX(DATA!$X$133:$X$368,MATCH(1,(DATA!$D$133:$D$368=B1592)*(DATA!$E$133:$E$368=D1592),0)),"n/a")</f>
        <v>3.34</v>
      </c>
      <c r="H1592" s="77">
        <f t="array" ref="H1592">IFERROR(INDEX(DATA!$Y$133:$Y$368,MATCH(1,(DATA!$D$133:$D$368=B1592)*(DATA!$E$133:$E$368=D1592),0)),"n/a")</f>
        <v>0</v>
      </c>
      <c r="I1592" s="87">
        <f t="array" ref="I1592">IFERROR(INDEX(DATA!$AH$133:$AH$368,MATCH(1,(DATA!$D$133:$D$368=B1592)*(DATA!$E$133:$E$368=D1592),0)),"n/a")</f>
        <v>3.47</v>
      </c>
      <c r="J1592" s="77">
        <f t="array" ref="J1592">IFERROR(INDEX(DATA!$AI$133:$AI$368,MATCH(1,(DATA!$D$133:$D$368=B1592)*(DATA!$E$133:$E$368=D1592),0)),"n/a")</f>
        <v>0</v>
      </c>
      <c r="K1592" s="87">
        <f t="array" ref="K1592">IFERROR(INDEX(DATA!$AR$133:$AR$368,MATCH(1,(DATA!$D$133:$D$368=B1592)*(DATA!$E$133:$E$368=D1592),0)),"n/a")</f>
        <v>3.47</v>
      </c>
      <c r="L1592" s="77">
        <f t="array" ref="L1592">IFERROR(INDEX(DATA!$AS$133:$AS$368,MATCH(1,(DATA!$D$133:$D$368=B1592)*(DATA!$E$133:$E$368=D1592),0)),"n/a")</f>
        <v>-0.80900000000000005</v>
      </c>
    </row>
    <row r="1593" spans="1:12" x14ac:dyDescent="0.2">
      <c r="A1593" s="75" t="s">
        <v>19</v>
      </c>
      <c r="B1593" s="66" t="s">
        <v>22</v>
      </c>
      <c r="C1593" s="66" t="s">
        <v>26</v>
      </c>
      <c r="D1593" s="66" t="s">
        <v>276</v>
      </c>
      <c r="E1593" s="87">
        <f t="array" ref="E1593">IFERROR(INDEX(DATA!$N$133:$N$368,MATCH(1,(DATA!$D$133:$D$368=B1593)*(DATA!$E$133:$E$368=D1593),0)),"n/a")</f>
        <v>0</v>
      </c>
      <c r="F1593" s="77">
        <f t="array" ref="F1593">IFERROR(INDEX(DATA!$O$133:$O$368,MATCH(1,(DATA!$D$133:$D$368=B1593)*(DATA!$E$133:$E$368=D1593),0)),"n/a")</f>
        <v>0</v>
      </c>
      <c r="G1593" s="87">
        <f t="array" ref="G1593">IFERROR(INDEX(DATA!$X$133:$X$368,MATCH(1,(DATA!$D$133:$D$368=B1593)*(DATA!$E$133:$E$368=D1593),0)),"n/a")</f>
        <v>9.89</v>
      </c>
      <c r="H1593" s="77">
        <f t="array" ref="H1593">IFERROR(INDEX(DATA!$Y$133:$Y$368,MATCH(1,(DATA!$D$133:$D$368=B1593)*(DATA!$E$133:$E$368=D1593),0)),"n/a")</f>
        <v>-0.876</v>
      </c>
      <c r="I1593" s="87">
        <f t="array" ref="I1593">IFERROR(INDEX(DATA!$AH$133:$AH$368,MATCH(1,(DATA!$D$133:$D$368=B1593)*(DATA!$E$133:$E$368=D1593),0)),"n/a")</f>
        <v>13.66</v>
      </c>
      <c r="J1593" s="77">
        <f t="array" ref="J1593">IFERROR(INDEX(DATA!$AI$133:$AI$368,MATCH(1,(DATA!$D$133:$D$368=B1593)*(DATA!$E$133:$E$368=D1593),0)),"n/a")</f>
        <v>-0.61799999999999999</v>
      </c>
      <c r="K1593" s="87">
        <f t="array" ref="K1593">IFERROR(INDEX(DATA!$AR$133:$AR$368,MATCH(1,(DATA!$D$133:$D$368=B1593)*(DATA!$E$133:$E$368=D1593),0)),"n/a")</f>
        <v>17.239999999999998</v>
      </c>
      <c r="L1593" s="77">
        <f t="array" ref="L1593">IFERROR(INDEX(DATA!$AS$133:$AS$368,MATCH(1,(DATA!$D$133:$D$368=B1593)*(DATA!$E$133:$E$368=D1593),0)),"n/a")</f>
        <v>0.80200000000000005</v>
      </c>
    </row>
    <row r="1594" spans="1:12" x14ac:dyDescent="0.2">
      <c r="A1594" s="75" t="s">
        <v>19</v>
      </c>
      <c r="B1594" s="66" t="s">
        <v>22</v>
      </c>
      <c r="C1594" s="66" t="s">
        <v>26</v>
      </c>
      <c r="D1594" s="66" t="s">
        <v>277</v>
      </c>
      <c r="E1594" s="87" t="str">
        <f t="array" ref="E1594">IFERROR(INDEX(DATA!$N$133:$N$368,MATCH(1,(DATA!$D$133:$D$368=B1594)*(DATA!$E$133:$E$368=D1594),0)),"n/a")</f>
        <v>n/a</v>
      </c>
      <c r="F1594" s="77" t="str">
        <f t="array" ref="F1594">IFERROR(INDEX(DATA!$O$133:$O$368,MATCH(1,(DATA!$D$133:$D$368=B1594)*(DATA!$E$133:$E$368=D1594),0)),"n/a")</f>
        <v>n/a</v>
      </c>
      <c r="G1594" s="87" t="str">
        <f t="array" ref="G1594">IFERROR(INDEX(DATA!$X$133:$X$368,MATCH(1,(DATA!$D$133:$D$368=B1594)*(DATA!$E$133:$E$368=D1594),0)),"n/a")</f>
        <v>n/a</v>
      </c>
      <c r="H1594" s="77" t="str">
        <f t="array" ref="H1594">IFERROR(INDEX(DATA!$Y$133:$Y$368,MATCH(1,(DATA!$D$133:$D$368=B1594)*(DATA!$E$133:$E$368=D1594),0)),"n/a")</f>
        <v>n/a</v>
      </c>
      <c r="I1594" s="87" t="str">
        <f t="array" ref="I1594">IFERROR(INDEX(DATA!$AH$133:$AH$368,MATCH(1,(DATA!$D$133:$D$368=B1594)*(DATA!$E$133:$E$368=D1594),0)),"n/a")</f>
        <v>n/a</v>
      </c>
      <c r="J1594" s="77" t="str">
        <f t="array" ref="J1594">IFERROR(INDEX(DATA!$AI$133:$AI$368,MATCH(1,(DATA!$D$133:$D$368=B1594)*(DATA!$E$133:$E$368=D1594),0)),"n/a")</f>
        <v>n/a</v>
      </c>
      <c r="K1594" s="87" t="str">
        <f t="array" ref="K1594">IFERROR(INDEX(DATA!$AR$133:$AR$368,MATCH(1,(DATA!$D$133:$D$368=B1594)*(DATA!$E$133:$E$368=D1594),0)),"n/a")</f>
        <v>n/a</v>
      </c>
      <c r="L1594" s="77" t="str">
        <f t="array" ref="L1594">IFERROR(INDEX(DATA!$AS$133:$AS$368,MATCH(1,(DATA!$D$133:$D$368=B1594)*(DATA!$E$133:$E$368=D1594),0)),"n/a")</f>
        <v>n/a</v>
      </c>
    </row>
    <row r="1595" spans="1:12" x14ac:dyDescent="0.2">
      <c r="A1595" s="75" t="s">
        <v>19</v>
      </c>
      <c r="B1595" s="66" t="s">
        <v>22</v>
      </c>
      <c r="C1595" s="66" t="s">
        <v>26</v>
      </c>
      <c r="D1595" s="66" t="s">
        <v>278</v>
      </c>
      <c r="E1595" s="87">
        <f t="array" ref="E1595">IFERROR(INDEX(DATA!$N$133:$N$368,MATCH(1,(DATA!$D$133:$D$368=B1595)*(DATA!$E$133:$E$368=D1595),0)),"n/a")</f>
        <v>3.99</v>
      </c>
      <c r="F1595" s="77">
        <f t="array" ref="F1595">IFERROR(INDEX(DATA!$O$133:$O$368,MATCH(1,(DATA!$D$133:$D$368=B1595)*(DATA!$E$133:$E$368=D1595),0)),"n/a")</f>
        <v>-0.125</v>
      </c>
      <c r="G1595" s="87">
        <f t="array" ref="G1595">IFERROR(INDEX(DATA!$X$133:$X$368,MATCH(1,(DATA!$D$133:$D$368=B1595)*(DATA!$E$133:$E$368=D1595),0)),"n/a")</f>
        <v>4.1399999999999997</v>
      </c>
      <c r="H1595" s="77">
        <f t="array" ref="H1595">IFERROR(INDEX(DATA!$Y$133:$Y$368,MATCH(1,(DATA!$D$133:$D$368=B1595)*(DATA!$E$133:$E$368=D1595),0)),"n/a")</f>
        <v>-0.113</v>
      </c>
      <c r="I1595" s="87">
        <f t="array" ref="I1595">IFERROR(INDEX(DATA!$AH$133:$AH$368,MATCH(1,(DATA!$D$133:$D$368=B1595)*(DATA!$E$133:$E$368=D1595),0)),"n/a")</f>
        <v>4.4400000000000004</v>
      </c>
      <c r="J1595" s="77">
        <f t="array" ref="J1595">IFERROR(INDEX(DATA!$AI$133:$AI$368,MATCH(1,(DATA!$D$133:$D$368=B1595)*(DATA!$E$133:$E$368=D1595),0)),"n/a")</f>
        <v>-9.6000000000000002E-2</v>
      </c>
      <c r="K1595" s="87">
        <f t="array" ref="K1595">IFERROR(INDEX(DATA!$AR$133:$AR$368,MATCH(1,(DATA!$D$133:$D$368=B1595)*(DATA!$E$133:$E$368=D1595),0)),"n/a")</f>
        <v>4.8</v>
      </c>
      <c r="L1595" s="77">
        <f t="array" ref="L1595">IFERROR(INDEX(DATA!$AS$133:$AS$368,MATCH(1,(DATA!$D$133:$D$368=B1595)*(DATA!$E$133:$E$368=D1595),0)),"n/a")</f>
        <v>-1.4E-2</v>
      </c>
    </row>
    <row r="1596" spans="1:12" x14ac:dyDescent="0.2">
      <c r="A1596" s="75" t="s">
        <v>19</v>
      </c>
      <c r="B1596" s="66" t="s">
        <v>22</v>
      </c>
      <c r="C1596" s="66" t="s">
        <v>26</v>
      </c>
      <c r="D1596" s="66" t="s">
        <v>279</v>
      </c>
      <c r="E1596" s="87">
        <f t="array" ref="E1596">IFERROR(INDEX(DATA!$N$133:$N$368,MATCH(1,(DATA!$D$133:$D$368=B1596)*(DATA!$E$133:$E$368=D1596),0)),"n/a")</f>
        <v>2.95</v>
      </c>
      <c r="F1596" s="77">
        <f t="array" ref="F1596">IFERROR(INDEX(DATA!$O$133:$O$368,MATCH(1,(DATA!$D$133:$D$368=B1596)*(DATA!$E$133:$E$368=D1596),0)),"n/a")</f>
        <v>0.215</v>
      </c>
      <c r="G1596" s="87">
        <f t="array" ref="G1596">IFERROR(INDEX(DATA!$X$133:$X$368,MATCH(1,(DATA!$D$133:$D$368=B1596)*(DATA!$E$133:$E$368=D1596),0)),"n/a")</f>
        <v>2.94</v>
      </c>
      <c r="H1596" s="77">
        <f t="array" ref="H1596">IFERROR(INDEX(DATA!$Y$133:$Y$368,MATCH(1,(DATA!$D$133:$D$368=B1596)*(DATA!$E$133:$E$368=D1596),0)),"n/a")</f>
        <v>0.189</v>
      </c>
      <c r="I1596" s="87">
        <f t="array" ref="I1596">IFERROR(INDEX(DATA!$AH$133:$AH$368,MATCH(1,(DATA!$D$133:$D$368=B1596)*(DATA!$E$133:$E$368=D1596),0)),"n/a")</f>
        <v>2.93</v>
      </c>
      <c r="J1596" s="77">
        <f t="array" ref="J1596">IFERROR(INDEX(DATA!$AI$133:$AI$368,MATCH(1,(DATA!$D$133:$D$368=B1596)*(DATA!$E$133:$E$368=D1596),0)),"n/a")</f>
        <v>0.25600000000000001</v>
      </c>
      <c r="K1596" s="87">
        <f t="array" ref="K1596">IFERROR(INDEX(DATA!$AR$133:$AR$368,MATCH(1,(DATA!$D$133:$D$368=B1596)*(DATA!$E$133:$E$368=D1596),0)),"n/a")</f>
        <v>2.93</v>
      </c>
      <c r="L1596" s="77">
        <f t="array" ref="L1596">IFERROR(INDEX(DATA!$AS$133:$AS$368,MATCH(1,(DATA!$D$133:$D$368=B1596)*(DATA!$E$133:$E$368=D1596),0)),"n/a")</f>
        <v>0.36499999999999999</v>
      </c>
    </row>
    <row r="1597" spans="1:12" x14ac:dyDescent="0.2">
      <c r="A1597" s="75" t="s">
        <v>19</v>
      </c>
      <c r="B1597" s="66" t="s">
        <v>22</v>
      </c>
      <c r="C1597" s="66" t="s">
        <v>26</v>
      </c>
      <c r="D1597" s="66" t="s">
        <v>280</v>
      </c>
      <c r="E1597" s="87">
        <f t="array" ref="E1597">IFERROR(INDEX(DATA!$N$133:$N$368,MATCH(1,(DATA!$D$133:$D$368=B1597)*(DATA!$E$133:$E$368=D1597),0)),"n/a")</f>
        <v>2.72</v>
      </c>
      <c r="F1597" s="77">
        <f t="array" ref="F1597">IFERROR(INDEX(DATA!$O$133:$O$368,MATCH(1,(DATA!$D$133:$D$368=B1597)*(DATA!$E$133:$E$368=D1597),0)),"n/a")</f>
        <v>0.03</v>
      </c>
      <c r="G1597" s="87">
        <f t="array" ref="G1597">IFERROR(INDEX(DATA!$X$133:$X$368,MATCH(1,(DATA!$D$133:$D$368=B1597)*(DATA!$E$133:$E$368=D1597),0)),"n/a")</f>
        <v>2.79</v>
      </c>
      <c r="H1597" s="77">
        <f t="array" ref="H1597">IFERROR(INDEX(DATA!$Y$133:$Y$368,MATCH(1,(DATA!$D$133:$D$368=B1597)*(DATA!$E$133:$E$368=D1597),0)),"n/a")</f>
        <v>7.0999999999999994E-2</v>
      </c>
      <c r="I1597" s="87">
        <f t="array" ref="I1597">IFERROR(INDEX(DATA!$AH$133:$AH$368,MATCH(1,(DATA!$D$133:$D$368=B1597)*(DATA!$E$133:$E$368=D1597),0)),"n/a")</f>
        <v>2.82</v>
      </c>
      <c r="J1597" s="77">
        <f t="array" ref="J1597">IFERROR(INDEX(DATA!$AI$133:$AI$368,MATCH(1,(DATA!$D$133:$D$368=B1597)*(DATA!$E$133:$E$368=D1597),0)),"n/a")</f>
        <v>7.9000000000000001E-2</v>
      </c>
      <c r="K1597" s="87">
        <f t="array" ref="K1597">IFERROR(INDEX(DATA!$AR$133:$AR$368,MATCH(1,(DATA!$D$133:$D$368=B1597)*(DATA!$E$133:$E$368=D1597),0)),"n/a")</f>
        <v>2.76</v>
      </c>
      <c r="L1597" s="77">
        <f t="array" ref="L1597">IFERROR(INDEX(DATA!$AS$133:$AS$368,MATCH(1,(DATA!$D$133:$D$368=B1597)*(DATA!$E$133:$E$368=D1597),0)),"n/a")</f>
        <v>4.9000000000000002E-2</v>
      </c>
    </row>
    <row r="1598" spans="1:12" x14ac:dyDescent="0.2">
      <c r="A1598" s="75" t="s">
        <v>19</v>
      </c>
      <c r="B1598" s="66" t="s">
        <v>22</v>
      </c>
      <c r="C1598" s="66" t="s">
        <v>26</v>
      </c>
      <c r="D1598" s="66" t="s">
        <v>281</v>
      </c>
      <c r="E1598" s="87">
        <f t="array" ref="E1598">IFERROR(INDEX(DATA!$N$133:$N$368,MATCH(1,(DATA!$D$133:$D$368=B1598)*(DATA!$E$133:$E$368=D1598),0)),"n/a")</f>
        <v>2.91</v>
      </c>
      <c r="F1598" s="77">
        <f t="array" ref="F1598">IFERROR(INDEX(DATA!$O$133:$O$368,MATCH(1,(DATA!$D$133:$D$368=B1598)*(DATA!$E$133:$E$368=D1598),0)),"n/a")</f>
        <v>-1.6E-2</v>
      </c>
      <c r="G1598" s="87">
        <f t="array" ref="G1598">IFERROR(INDEX(DATA!$X$133:$X$368,MATCH(1,(DATA!$D$133:$D$368=B1598)*(DATA!$E$133:$E$368=D1598),0)),"n/a")</f>
        <v>3.06</v>
      </c>
      <c r="H1598" s="77">
        <f t="array" ref="H1598">IFERROR(INDEX(DATA!$Y$133:$Y$368,MATCH(1,(DATA!$D$133:$D$368=B1598)*(DATA!$E$133:$E$368=D1598),0)),"n/a")</f>
        <v>0.03</v>
      </c>
      <c r="I1598" s="87">
        <f t="array" ref="I1598">IFERROR(INDEX(DATA!$AH$133:$AH$368,MATCH(1,(DATA!$D$133:$D$368=B1598)*(DATA!$E$133:$E$368=D1598),0)),"n/a")</f>
        <v>3.12</v>
      </c>
      <c r="J1598" s="77">
        <f t="array" ref="J1598">IFERROR(INDEX(DATA!$AI$133:$AI$368,MATCH(1,(DATA!$D$133:$D$368=B1598)*(DATA!$E$133:$E$368=D1598),0)),"n/a")</f>
        <v>5.2999999999999999E-2</v>
      </c>
      <c r="K1598" s="87">
        <f t="array" ref="K1598">IFERROR(INDEX(DATA!$AR$133:$AR$368,MATCH(1,(DATA!$D$133:$D$368=B1598)*(DATA!$E$133:$E$368=D1598),0)),"n/a")</f>
        <v>3.08</v>
      </c>
      <c r="L1598" s="77">
        <f t="array" ref="L1598">IFERROR(INDEX(DATA!$AS$133:$AS$368,MATCH(1,(DATA!$D$133:$D$368=B1598)*(DATA!$E$133:$E$368=D1598),0)),"n/a")</f>
        <v>4.7E-2</v>
      </c>
    </row>
    <row r="1599" spans="1:12" x14ac:dyDescent="0.2">
      <c r="A1599" s="75" t="s">
        <v>19</v>
      </c>
      <c r="B1599" s="66" t="s">
        <v>22</v>
      </c>
      <c r="C1599" s="66" t="s">
        <v>26</v>
      </c>
      <c r="D1599" s="66" t="s">
        <v>282</v>
      </c>
      <c r="E1599" s="87">
        <f t="array" ref="E1599">IFERROR(INDEX(DATA!$N$133:$N$368,MATCH(1,(DATA!$D$133:$D$368=B1599)*(DATA!$E$133:$E$368=D1599),0)),"n/a")</f>
        <v>3.1</v>
      </c>
      <c r="F1599" s="77">
        <f t="array" ref="F1599">IFERROR(INDEX(DATA!$O$133:$O$368,MATCH(1,(DATA!$D$133:$D$368=B1599)*(DATA!$E$133:$E$368=D1599),0)),"n/a")</f>
        <v>-0.126</v>
      </c>
      <c r="G1599" s="87">
        <f t="array" ref="G1599">IFERROR(INDEX(DATA!$X$133:$X$368,MATCH(1,(DATA!$D$133:$D$368=B1599)*(DATA!$E$133:$E$368=D1599),0)),"n/a")</f>
        <v>3.17</v>
      </c>
      <c r="H1599" s="77">
        <f t="array" ref="H1599">IFERROR(INDEX(DATA!$Y$133:$Y$368,MATCH(1,(DATA!$D$133:$D$368=B1599)*(DATA!$E$133:$E$368=D1599),0)),"n/a")</f>
        <v>1.2E-2</v>
      </c>
      <c r="I1599" s="87">
        <f t="array" ref="I1599">IFERROR(INDEX(DATA!$AH$133:$AH$368,MATCH(1,(DATA!$D$133:$D$368=B1599)*(DATA!$E$133:$E$368=D1599),0)),"n/a")</f>
        <v>3.09</v>
      </c>
      <c r="J1599" s="77">
        <f t="array" ref="J1599">IFERROR(INDEX(DATA!$AI$133:$AI$368,MATCH(1,(DATA!$D$133:$D$368=B1599)*(DATA!$E$133:$E$368=D1599),0)),"n/a")</f>
        <v>8.0000000000000002E-3</v>
      </c>
      <c r="K1599" s="87">
        <f t="array" ref="K1599">IFERROR(INDEX(DATA!$AR$133:$AR$368,MATCH(1,(DATA!$D$133:$D$368=B1599)*(DATA!$E$133:$E$368=D1599),0)),"n/a")</f>
        <v>3.1</v>
      </c>
      <c r="L1599" s="77">
        <f t="array" ref="L1599">IFERROR(INDEX(DATA!$AS$133:$AS$368,MATCH(1,(DATA!$D$133:$D$368=B1599)*(DATA!$E$133:$E$368=D1599),0)),"n/a")</f>
        <v>2.1999999999999999E-2</v>
      </c>
    </row>
    <row r="1600" spans="1:12" x14ac:dyDescent="0.2">
      <c r="A1600" s="75" t="s">
        <v>19</v>
      </c>
      <c r="B1600" s="66" t="s">
        <v>22</v>
      </c>
      <c r="C1600" s="66" t="s">
        <v>26</v>
      </c>
      <c r="D1600" s="66" t="s">
        <v>283</v>
      </c>
      <c r="E1600" s="87">
        <f t="array" ref="E1600">IFERROR(INDEX(DATA!$N$133:$N$368,MATCH(1,(DATA!$D$133:$D$368=B1600)*(DATA!$E$133:$E$368=D1600),0)),"n/a")</f>
        <v>4.97</v>
      </c>
      <c r="F1600" s="77">
        <f t="array" ref="F1600">IFERROR(INDEX(DATA!$O$133:$O$368,MATCH(1,(DATA!$D$133:$D$368=B1600)*(DATA!$E$133:$E$368=D1600),0)),"n/a")</f>
        <v>0</v>
      </c>
      <c r="G1600" s="87">
        <f t="array" ref="G1600">IFERROR(INDEX(DATA!$X$133:$X$368,MATCH(1,(DATA!$D$133:$D$368=B1600)*(DATA!$E$133:$E$368=D1600),0)),"n/a")</f>
        <v>4.99</v>
      </c>
      <c r="H1600" s="77">
        <f t="array" ref="H1600">IFERROR(INDEX(DATA!$Y$133:$Y$368,MATCH(1,(DATA!$D$133:$D$368=B1600)*(DATA!$E$133:$E$368=D1600),0)),"n/a")</f>
        <v>0</v>
      </c>
      <c r="I1600" s="87">
        <f t="array" ref="I1600">IFERROR(INDEX(DATA!$AH$133:$AH$368,MATCH(1,(DATA!$D$133:$D$368=B1600)*(DATA!$E$133:$E$368=D1600),0)),"n/a")</f>
        <v>4.97</v>
      </c>
      <c r="J1600" s="77">
        <f t="array" ref="J1600">IFERROR(INDEX(DATA!$AI$133:$AI$368,MATCH(1,(DATA!$D$133:$D$368=B1600)*(DATA!$E$133:$E$368=D1600),0)),"n/a")</f>
        <v>0.76100000000000001</v>
      </c>
      <c r="K1600" s="87">
        <f t="array" ref="K1600">IFERROR(INDEX(DATA!$AR$133:$AR$368,MATCH(1,(DATA!$D$133:$D$368=B1600)*(DATA!$E$133:$E$368=D1600),0)),"n/a")</f>
        <v>4.96</v>
      </c>
      <c r="L1600" s="77">
        <f t="array" ref="L1600">IFERROR(INDEX(DATA!$AS$133:$AS$368,MATCH(1,(DATA!$D$133:$D$368=B1600)*(DATA!$E$133:$E$368=D1600),0)),"n/a")</f>
        <v>3.1240000000000001</v>
      </c>
    </row>
    <row r="1601" spans="1:12" x14ac:dyDescent="0.2">
      <c r="A1601" s="75" t="s">
        <v>19</v>
      </c>
      <c r="B1601" s="66" t="s">
        <v>22</v>
      </c>
      <c r="C1601" s="66" t="s">
        <v>26</v>
      </c>
      <c r="D1601" s="66" t="s">
        <v>284</v>
      </c>
      <c r="E1601" s="87">
        <f t="array" ref="E1601">IFERROR(INDEX(DATA!$N$133:$N$368,MATCH(1,(DATA!$D$133:$D$368=B1601)*(DATA!$E$133:$E$368=D1601),0)),"n/a")</f>
        <v>2.81</v>
      </c>
      <c r="F1601" s="77">
        <f t="array" ref="F1601">IFERROR(INDEX(DATA!$O$133:$O$368,MATCH(1,(DATA!$D$133:$D$368=B1601)*(DATA!$E$133:$E$368=D1601),0)),"n/a")</f>
        <v>-2.5999999999999999E-2</v>
      </c>
      <c r="G1601" s="87">
        <f t="array" ref="G1601">IFERROR(INDEX(DATA!$X$133:$X$368,MATCH(1,(DATA!$D$133:$D$368=B1601)*(DATA!$E$133:$E$368=D1601),0)),"n/a")</f>
        <v>2.85</v>
      </c>
      <c r="H1601" s="77">
        <f t="array" ref="H1601">IFERROR(INDEX(DATA!$Y$133:$Y$368,MATCH(1,(DATA!$D$133:$D$368=B1601)*(DATA!$E$133:$E$368=D1601),0)),"n/a")</f>
        <v>-1.7999999999999999E-2</v>
      </c>
      <c r="I1601" s="87">
        <f t="array" ref="I1601">IFERROR(INDEX(DATA!$AH$133:$AH$368,MATCH(1,(DATA!$D$133:$D$368=B1601)*(DATA!$E$133:$E$368=D1601),0)),"n/a")</f>
        <v>2.87</v>
      </c>
      <c r="J1601" s="77">
        <f t="array" ref="J1601">IFERROR(INDEX(DATA!$AI$133:$AI$368,MATCH(1,(DATA!$D$133:$D$368=B1601)*(DATA!$E$133:$E$368=D1601),0)),"n/a")</f>
        <v>-1.4E-2</v>
      </c>
      <c r="K1601" s="87">
        <f t="array" ref="K1601">IFERROR(INDEX(DATA!$AR$133:$AR$368,MATCH(1,(DATA!$D$133:$D$368=B1601)*(DATA!$E$133:$E$368=D1601),0)),"n/a")</f>
        <v>2.88</v>
      </c>
      <c r="L1601" s="77">
        <f t="array" ref="L1601">IFERROR(INDEX(DATA!$AS$133:$AS$368,MATCH(1,(DATA!$D$133:$D$368=B1601)*(DATA!$E$133:$E$368=D1601),0)),"n/a")</f>
        <v>-1.2999999999999999E-2</v>
      </c>
    </row>
    <row r="1602" spans="1:12" x14ac:dyDescent="0.2">
      <c r="A1602" s="75" t="s">
        <v>19</v>
      </c>
      <c r="B1602" s="66" t="s">
        <v>22</v>
      </c>
      <c r="C1602" s="66" t="s">
        <v>26</v>
      </c>
      <c r="D1602" s="66" t="s">
        <v>285</v>
      </c>
      <c r="E1602" s="87">
        <f t="array" ref="E1602">IFERROR(INDEX(DATA!$N$133:$N$368,MATCH(1,(DATA!$D$133:$D$368=B1602)*(DATA!$E$133:$E$368=D1602),0)),"n/a")</f>
        <v>0</v>
      </c>
      <c r="F1602" s="77">
        <f t="array" ref="F1602">IFERROR(INDEX(DATA!$O$133:$O$368,MATCH(1,(DATA!$D$133:$D$368=B1602)*(DATA!$E$133:$E$368=D1602),0)),"n/a")</f>
        <v>0</v>
      </c>
      <c r="G1602" s="87">
        <f t="array" ref="G1602">IFERROR(INDEX(DATA!$X$133:$X$368,MATCH(1,(DATA!$D$133:$D$368=B1602)*(DATA!$E$133:$E$368=D1602),0)),"n/a")</f>
        <v>0.5</v>
      </c>
      <c r="H1602" s="77">
        <f t="array" ref="H1602">IFERROR(INDEX(DATA!$Y$133:$Y$368,MATCH(1,(DATA!$D$133:$D$368=B1602)*(DATA!$E$133:$E$368=D1602),0)),"n/a")</f>
        <v>0</v>
      </c>
      <c r="I1602" s="87">
        <f t="array" ref="I1602">IFERROR(INDEX(DATA!$AH$133:$AH$368,MATCH(1,(DATA!$D$133:$D$368=B1602)*(DATA!$E$133:$E$368=D1602),0)),"n/a")</f>
        <v>0.5</v>
      </c>
      <c r="J1602" s="77">
        <f t="array" ref="J1602">IFERROR(INDEX(DATA!$AI$133:$AI$368,MATCH(1,(DATA!$D$133:$D$368=B1602)*(DATA!$E$133:$E$368=D1602),0)),"n/a")</f>
        <v>0</v>
      </c>
      <c r="K1602" s="87">
        <f t="array" ref="K1602">IFERROR(INDEX(DATA!$AR$133:$AR$368,MATCH(1,(DATA!$D$133:$D$368=B1602)*(DATA!$E$133:$E$368=D1602),0)),"n/a")</f>
        <v>0.5</v>
      </c>
      <c r="L1602" s="77">
        <f t="array" ref="L1602">IFERROR(INDEX(DATA!$AS$133:$AS$368,MATCH(1,(DATA!$D$133:$D$368=B1602)*(DATA!$E$133:$E$368=D1602),0)),"n/a")</f>
        <v>0</v>
      </c>
    </row>
    <row r="1603" spans="1:12" x14ac:dyDescent="0.2">
      <c r="A1603" s="75" t="s">
        <v>19</v>
      </c>
      <c r="B1603" s="66" t="s">
        <v>22</v>
      </c>
      <c r="C1603" s="66" t="s">
        <v>26</v>
      </c>
      <c r="D1603" s="66" t="s">
        <v>286</v>
      </c>
      <c r="E1603" s="87">
        <f t="array" ref="E1603">IFERROR(INDEX(DATA!$N$133:$N$368,MATCH(1,(DATA!$D$133:$D$368=B1603)*(DATA!$E$133:$E$368=D1603),0)),"n/a")</f>
        <v>3</v>
      </c>
      <c r="F1603" s="77">
        <f t="array" ref="F1603">IFERROR(INDEX(DATA!$O$133:$O$368,MATCH(1,(DATA!$D$133:$D$368=B1603)*(DATA!$E$133:$E$368=D1603),0)),"n/a")</f>
        <v>0</v>
      </c>
      <c r="G1603" s="87">
        <f t="array" ref="G1603">IFERROR(INDEX(DATA!$X$133:$X$368,MATCH(1,(DATA!$D$133:$D$368=B1603)*(DATA!$E$133:$E$368=D1603),0)),"n/a")</f>
        <v>2.99</v>
      </c>
      <c r="H1603" s="77">
        <f t="array" ref="H1603">IFERROR(INDEX(DATA!$Y$133:$Y$368,MATCH(1,(DATA!$D$133:$D$368=B1603)*(DATA!$E$133:$E$368=D1603),0)),"n/a")</f>
        <v>0</v>
      </c>
      <c r="I1603" s="87">
        <f t="array" ref="I1603">IFERROR(INDEX(DATA!$AH$133:$AH$368,MATCH(1,(DATA!$D$133:$D$368=B1603)*(DATA!$E$133:$E$368=D1603),0)),"n/a")</f>
        <v>2.44</v>
      </c>
      <c r="J1603" s="77">
        <f t="array" ref="J1603">IFERROR(INDEX(DATA!$AI$133:$AI$368,MATCH(1,(DATA!$D$133:$D$368=B1603)*(DATA!$E$133:$E$368=D1603),0)),"n/a")</f>
        <v>0.64700000000000002</v>
      </c>
      <c r="K1603" s="87">
        <f t="array" ref="K1603">IFERROR(INDEX(DATA!$AR$133:$AR$368,MATCH(1,(DATA!$D$133:$D$368=B1603)*(DATA!$E$133:$E$368=D1603),0)),"n/a")</f>
        <v>2.69</v>
      </c>
      <c r="L1603" s="77">
        <f t="array" ref="L1603">IFERROR(INDEX(DATA!$AS$133:$AS$368,MATCH(1,(DATA!$D$133:$D$368=B1603)*(DATA!$E$133:$E$368=D1603),0)),"n/a")</f>
        <v>-0.53200000000000003</v>
      </c>
    </row>
    <row r="1604" spans="1:12" x14ac:dyDescent="0.2">
      <c r="A1604" s="75" t="s">
        <v>19</v>
      </c>
      <c r="B1604" s="66" t="s">
        <v>22</v>
      </c>
      <c r="C1604" s="66" t="s">
        <v>26</v>
      </c>
      <c r="D1604" s="66" t="s">
        <v>287</v>
      </c>
      <c r="E1604" s="87">
        <f t="array" ref="E1604">IFERROR(INDEX(DATA!$N$133:$N$368,MATCH(1,(DATA!$D$133:$D$368=B1604)*(DATA!$E$133:$E$368=D1604),0)),"n/a")</f>
        <v>5.66</v>
      </c>
      <c r="F1604" s="77">
        <f t="array" ref="F1604">IFERROR(INDEX(DATA!$O$133:$O$368,MATCH(1,(DATA!$D$133:$D$368=B1604)*(DATA!$E$133:$E$368=D1604),0)),"n/a")</f>
        <v>0.32600000000000001</v>
      </c>
      <c r="G1604" s="87">
        <f t="array" ref="G1604">IFERROR(INDEX(DATA!$X$133:$X$368,MATCH(1,(DATA!$D$133:$D$368=B1604)*(DATA!$E$133:$E$368=D1604),0)),"n/a")</f>
        <v>5.28</v>
      </c>
      <c r="H1604" s="77">
        <f t="array" ref="H1604">IFERROR(INDEX(DATA!$Y$133:$Y$368,MATCH(1,(DATA!$D$133:$D$368=B1604)*(DATA!$E$133:$E$368=D1604),0)),"n/a")</f>
        <v>0.34200000000000003</v>
      </c>
      <c r="I1604" s="87">
        <f t="array" ref="I1604">IFERROR(INDEX(DATA!$AH$133:$AH$368,MATCH(1,(DATA!$D$133:$D$368=B1604)*(DATA!$E$133:$E$368=D1604),0)),"n/a")</f>
        <v>5.34</v>
      </c>
      <c r="J1604" s="77">
        <f t="array" ref="J1604">IFERROR(INDEX(DATA!$AI$133:$AI$368,MATCH(1,(DATA!$D$133:$D$368=B1604)*(DATA!$E$133:$E$368=D1604),0)),"n/a")</f>
        <v>0.52400000000000002</v>
      </c>
      <c r="K1604" s="87">
        <f t="array" ref="K1604">IFERROR(INDEX(DATA!$AR$133:$AR$368,MATCH(1,(DATA!$D$133:$D$368=B1604)*(DATA!$E$133:$E$368=D1604),0)),"n/a")</f>
        <v>4.71</v>
      </c>
      <c r="L1604" s="77">
        <f t="array" ref="L1604">IFERROR(INDEX(DATA!$AS$133:$AS$368,MATCH(1,(DATA!$D$133:$D$368=B1604)*(DATA!$E$133:$E$368=D1604),0)),"n/a")</f>
        <v>0.501</v>
      </c>
    </row>
    <row r="1605" spans="1:12" x14ac:dyDescent="0.2">
      <c r="A1605" s="75" t="s">
        <v>19</v>
      </c>
      <c r="B1605" s="66" t="s">
        <v>22</v>
      </c>
      <c r="C1605" s="66" t="s">
        <v>26</v>
      </c>
      <c r="D1605" s="66" t="s">
        <v>288</v>
      </c>
      <c r="E1605" s="87">
        <f t="array" ref="E1605">IFERROR(INDEX(DATA!$N$133:$N$368,MATCH(1,(DATA!$D$133:$D$368=B1605)*(DATA!$E$133:$E$368=D1605),0)),"n/a")</f>
        <v>2.99</v>
      </c>
      <c r="F1605" s="77">
        <f t="array" ref="F1605">IFERROR(INDEX(DATA!$O$133:$O$368,MATCH(1,(DATA!$D$133:$D$368=B1605)*(DATA!$E$133:$E$368=D1605),0)),"n/a")</f>
        <v>0</v>
      </c>
      <c r="G1605" s="87">
        <f t="array" ref="G1605">IFERROR(INDEX(DATA!$X$133:$X$368,MATCH(1,(DATA!$D$133:$D$368=B1605)*(DATA!$E$133:$E$368=D1605),0)),"n/a")</f>
        <v>2.97</v>
      </c>
      <c r="H1605" s="77">
        <f t="array" ref="H1605">IFERROR(INDEX(DATA!$Y$133:$Y$368,MATCH(1,(DATA!$D$133:$D$368=B1605)*(DATA!$E$133:$E$368=D1605),0)),"n/a")</f>
        <v>-5.0000000000000001E-3</v>
      </c>
      <c r="I1605" s="87">
        <f t="array" ref="I1605">IFERROR(INDEX(DATA!$AH$133:$AH$368,MATCH(1,(DATA!$D$133:$D$368=B1605)*(DATA!$E$133:$E$368=D1605),0)),"n/a")</f>
        <v>2.98</v>
      </c>
      <c r="J1605" s="77">
        <f t="array" ref="J1605">IFERROR(INDEX(DATA!$AI$133:$AI$368,MATCH(1,(DATA!$D$133:$D$368=B1605)*(DATA!$E$133:$E$368=D1605),0)),"n/a")</f>
        <v>-3.3000000000000002E-2</v>
      </c>
      <c r="K1605" s="87">
        <f t="array" ref="K1605">IFERROR(INDEX(DATA!$AR$133:$AR$368,MATCH(1,(DATA!$D$133:$D$368=B1605)*(DATA!$E$133:$E$368=D1605),0)),"n/a")</f>
        <v>2.97</v>
      </c>
      <c r="L1605" s="77">
        <f t="array" ref="L1605">IFERROR(INDEX(DATA!$AS$133:$AS$368,MATCH(1,(DATA!$D$133:$D$368=B1605)*(DATA!$E$133:$E$368=D1605),0)),"n/a")</f>
        <v>-2.1000000000000001E-2</v>
      </c>
    </row>
    <row r="1606" spans="1:12" x14ac:dyDescent="0.2">
      <c r="A1606" s="75" t="s">
        <v>19</v>
      </c>
      <c r="B1606" s="66" t="s">
        <v>22</v>
      </c>
      <c r="C1606" s="66" t="s">
        <v>26</v>
      </c>
      <c r="D1606" s="66" t="s">
        <v>289</v>
      </c>
      <c r="E1606" s="87">
        <f t="array" ref="E1606">IFERROR(INDEX(DATA!$N$133:$N$368,MATCH(1,(DATA!$D$133:$D$368=B1606)*(DATA!$E$133:$E$368=D1606),0)),"n/a")</f>
        <v>1.44</v>
      </c>
      <c r="F1606" s="77">
        <f t="array" ref="F1606">IFERROR(INDEX(DATA!$O$133:$O$368,MATCH(1,(DATA!$D$133:$D$368=B1606)*(DATA!$E$133:$E$368=D1606),0)),"n/a")</f>
        <v>-0.318</v>
      </c>
      <c r="G1606" s="87">
        <f t="array" ref="G1606">IFERROR(INDEX(DATA!$X$133:$X$368,MATCH(1,(DATA!$D$133:$D$368=B1606)*(DATA!$E$133:$E$368=D1606),0)),"n/a")</f>
        <v>1.51</v>
      </c>
      <c r="H1606" s="77">
        <f t="array" ref="H1606">IFERROR(INDEX(DATA!$Y$133:$Y$368,MATCH(1,(DATA!$D$133:$D$368=B1606)*(DATA!$E$133:$E$368=D1606),0)),"n/a")</f>
        <v>-0.33100000000000002</v>
      </c>
      <c r="I1606" s="87">
        <f t="array" ref="I1606">IFERROR(INDEX(DATA!$AH$133:$AH$368,MATCH(1,(DATA!$D$133:$D$368=B1606)*(DATA!$E$133:$E$368=D1606),0)),"n/a")</f>
        <v>1.55</v>
      </c>
      <c r="J1606" s="77">
        <f t="array" ref="J1606">IFERROR(INDEX(DATA!$AI$133:$AI$368,MATCH(1,(DATA!$D$133:$D$368=B1606)*(DATA!$E$133:$E$368=D1606),0)),"n/a")</f>
        <v>-0.217</v>
      </c>
      <c r="K1606" s="87">
        <f t="array" ref="K1606">IFERROR(INDEX(DATA!$AR$133:$AR$368,MATCH(1,(DATA!$D$133:$D$368=B1606)*(DATA!$E$133:$E$368=D1606),0)),"n/a")</f>
        <v>1.65</v>
      </c>
      <c r="L1606" s="77">
        <f t="array" ref="L1606">IFERROR(INDEX(DATA!$AS$133:$AS$368,MATCH(1,(DATA!$D$133:$D$368=B1606)*(DATA!$E$133:$E$368=D1606),0)),"n/a")</f>
        <v>-0.309</v>
      </c>
    </row>
    <row r="1607" spans="1:12" x14ac:dyDescent="0.2">
      <c r="A1607" s="75" t="s">
        <v>19</v>
      </c>
      <c r="B1607" s="66" t="s">
        <v>22</v>
      </c>
      <c r="C1607" s="66" t="s">
        <v>26</v>
      </c>
      <c r="D1607" s="66" t="s">
        <v>290</v>
      </c>
      <c r="E1607" s="87">
        <f t="array" ref="E1607">IFERROR(INDEX(DATA!$N$133:$N$368,MATCH(1,(DATA!$D$133:$D$368=B1607)*(DATA!$E$133:$E$368=D1607),0)),"n/a")</f>
        <v>0</v>
      </c>
      <c r="F1607" s="77">
        <f t="array" ref="F1607">IFERROR(INDEX(DATA!$O$133:$O$368,MATCH(1,(DATA!$D$133:$D$368=B1607)*(DATA!$E$133:$E$368=D1607),0)),"n/a")</f>
        <v>0</v>
      </c>
      <c r="G1607" s="87">
        <f t="array" ref="G1607">IFERROR(INDEX(DATA!$X$133:$X$368,MATCH(1,(DATA!$D$133:$D$368=B1607)*(DATA!$E$133:$E$368=D1607),0)),"n/a")</f>
        <v>0</v>
      </c>
      <c r="H1607" s="77">
        <f t="array" ref="H1607">IFERROR(INDEX(DATA!$Y$133:$Y$368,MATCH(1,(DATA!$D$133:$D$368=B1607)*(DATA!$E$133:$E$368=D1607),0)),"n/a")</f>
        <v>0</v>
      </c>
      <c r="I1607" s="87">
        <f t="array" ref="I1607">IFERROR(INDEX(DATA!$AH$133:$AH$368,MATCH(1,(DATA!$D$133:$D$368=B1607)*(DATA!$E$133:$E$368=D1607),0)),"n/a")</f>
        <v>3.98</v>
      </c>
      <c r="J1607" s="77">
        <f t="array" ref="J1607">IFERROR(INDEX(DATA!$AI$133:$AI$368,MATCH(1,(DATA!$D$133:$D$368=B1607)*(DATA!$E$133:$E$368=D1607),0)),"n/a")</f>
        <v>4.7060000000000004</v>
      </c>
      <c r="K1607" s="87">
        <f t="array" ref="K1607">IFERROR(INDEX(DATA!$AR$133:$AR$368,MATCH(1,(DATA!$D$133:$D$368=B1607)*(DATA!$E$133:$E$368=D1607),0)),"n/a")</f>
        <v>3.98</v>
      </c>
      <c r="L1607" s="77">
        <f t="array" ref="L1607">IFERROR(INDEX(DATA!$AS$133:$AS$368,MATCH(1,(DATA!$D$133:$D$368=B1607)*(DATA!$E$133:$E$368=D1607),0)),"n/a")</f>
        <v>0.19900000000000001</v>
      </c>
    </row>
    <row r="1608" spans="1:12" x14ac:dyDescent="0.2">
      <c r="A1608" s="75" t="s">
        <v>19</v>
      </c>
      <c r="B1608" s="66" t="s">
        <v>22</v>
      </c>
      <c r="C1608" s="66" t="s">
        <v>26</v>
      </c>
      <c r="D1608" s="66" t="s">
        <v>291</v>
      </c>
      <c r="E1608" s="87">
        <f t="array" ref="E1608">IFERROR(INDEX(DATA!$N$133:$N$368,MATCH(1,(DATA!$D$133:$D$368=B1608)*(DATA!$E$133:$E$368=D1608),0)),"n/a")</f>
        <v>9.16</v>
      </c>
      <c r="F1608" s="77">
        <f t="array" ref="F1608">IFERROR(INDEX(DATA!$O$133:$O$368,MATCH(1,(DATA!$D$133:$D$368=B1608)*(DATA!$E$133:$E$368=D1608),0)),"n/a")</f>
        <v>0</v>
      </c>
      <c r="G1608" s="87">
        <f t="array" ref="G1608">IFERROR(INDEX(DATA!$X$133:$X$368,MATCH(1,(DATA!$D$133:$D$368=B1608)*(DATA!$E$133:$E$368=D1608),0)),"n/a")</f>
        <v>9.16</v>
      </c>
      <c r="H1608" s="77">
        <f t="array" ref="H1608">IFERROR(INDEX(DATA!$Y$133:$Y$368,MATCH(1,(DATA!$D$133:$D$368=B1608)*(DATA!$E$133:$E$368=D1608),0)),"n/a")</f>
        <v>0.55400000000000005</v>
      </c>
      <c r="I1608" s="87">
        <f t="array" ref="I1608">IFERROR(INDEX(DATA!$AH$133:$AH$368,MATCH(1,(DATA!$D$133:$D$368=B1608)*(DATA!$E$133:$E$368=D1608),0)),"n/a")</f>
        <v>8.83</v>
      </c>
      <c r="J1608" s="77">
        <f t="array" ref="J1608">IFERROR(INDEX(DATA!$AI$133:$AI$368,MATCH(1,(DATA!$D$133:$D$368=B1608)*(DATA!$E$133:$E$368=D1608),0)),"n/a")</f>
        <v>0.35099999999999998</v>
      </c>
      <c r="K1608" s="87">
        <f t="array" ref="K1608">IFERROR(INDEX(DATA!$AR$133:$AR$368,MATCH(1,(DATA!$D$133:$D$368=B1608)*(DATA!$E$133:$E$368=D1608),0)),"n/a")</f>
        <v>11.66</v>
      </c>
      <c r="L1608" s="77">
        <f t="array" ref="L1608">IFERROR(INDEX(DATA!$AS$133:$AS$368,MATCH(1,(DATA!$D$133:$D$368=B1608)*(DATA!$E$133:$E$368=D1608),0)),"n/a")</f>
        <v>0.78300000000000003</v>
      </c>
    </row>
    <row r="1609" spans="1:12" x14ac:dyDescent="0.2">
      <c r="A1609" s="75" t="s">
        <v>19</v>
      </c>
      <c r="B1609" s="66" t="s">
        <v>22</v>
      </c>
      <c r="C1609" s="66" t="s">
        <v>26</v>
      </c>
      <c r="D1609" s="66" t="s">
        <v>292</v>
      </c>
      <c r="E1609" s="87">
        <f t="array" ref="E1609">IFERROR(INDEX(DATA!$N$133:$N$368,MATCH(1,(DATA!$D$133:$D$368=B1609)*(DATA!$E$133:$E$368=D1609),0)),"n/a")</f>
        <v>6.63</v>
      </c>
      <c r="F1609" s="77">
        <f t="array" ref="F1609">IFERROR(INDEX(DATA!$O$133:$O$368,MATCH(1,(DATA!$D$133:$D$368=B1609)*(DATA!$E$133:$E$368=D1609),0)),"n/a")</f>
        <v>5.0000000000000001E-3</v>
      </c>
      <c r="G1609" s="87">
        <f t="array" ref="G1609">IFERROR(INDEX(DATA!$X$133:$X$368,MATCH(1,(DATA!$D$133:$D$368=B1609)*(DATA!$E$133:$E$368=D1609),0)),"n/a")</f>
        <v>7.81</v>
      </c>
      <c r="H1609" s="77">
        <f t="array" ref="H1609">IFERROR(INDEX(DATA!$Y$133:$Y$368,MATCH(1,(DATA!$D$133:$D$368=B1609)*(DATA!$E$133:$E$368=D1609),0)),"n/a")</f>
        <v>0.126</v>
      </c>
      <c r="I1609" s="87">
        <f t="array" ref="I1609">IFERROR(INDEX(DATA!$AH$133:$AH$368,MATCH(1,(DATA!$D$133:$D$368=B1609)*(DATA!$E$133:$E$368=D1609),0)),"n/a")</f>
        <v>7.61</v>
      </c>
      <c r="J1609" s="77">
        <f t="array" ref="J1609">IFERROR(INDEX(DATA!$AI$133:$AI$368,MATCH(1,(DATA!$D$133:$D$368=B1609)*(DATA!$E$133:$E$368=D1609),0)),"n/a")</f>
        <v>0.248</v>
      </c>
      <c r="K1609" s="87">
        <f t="array" ref="K1609">IFERROR(INDEX(DATA!$AR$133:$AR$368,MATCH(1,(DATA!$D$133:$D$368=B1609)*(DATA!$E$133:$E$368=D1609),0)),"n/a")</f>
        <v>7.83</v>
      </c>
      <c r="L1609" s="77">
        <f t="array" ref="L1609">IFERROR(INDEX(DATA!$AS$133:$AS$368,MATCH(1,(DATA!$D$133:$D$368=B1609)*(DATA!$E$133:$E$368=D1609),0)),"n/a")</f>
        <v>0.27800000000000002</v>
      </c>
    </row>
    <row r="1610" spans="1:12" x14ac:dyDescent="0.2">
      <c r="A1610" s="75" t="s">
        <v>19</v>
      </c>
      <c r="B1610" s="66" t="s">
        <v>22</v>
      </c>
      <c r="C1610" s="66" t="s">
        <v>26</v>
      </c>
      <c r="D1610" s="66" t="s">
        <v>293</v>
      </c>
      <c r="E1610" s="87">
        <f t="array" ref="E1610">IFERROR(INDEX(DATA!$N$133:$N$368,MATCH(1,(DATA!$D$133:$D$368=B1610)*(DATA!$E$133:$E$368=D1610),0)),"n/a")</f>
        <v>1.06</v>
      </c>
      <c r="F1610" s="77">
        <f t="array" ref="F1610">IFERROR(INDEX(DATA!$O$133:$O$368,MATCH(1,(DATA!$D$133:$D$368=B1610)*(DATA!$E$133:$E$368=D1610),0)),"n/a")</f>
        <v>-0.51600000000000001</v>
      </c>
      <c r="G1610" s="87">
        <f t="array" ref="G1610">IFERROR(INDEX(DATA!$X$133:$X$368,MATCH(1,(DATA!$D$133:$D$368=B1610)*(DATA!$E$133:$E$368=D1610),0)),"n/a")</f>
        <v>1.1100000000000001</v>
      </c>
      <c r="H1610" s="77">
        <f t="array" ref="H1610">IFERROR(INDEX(DATA!$Y$133:$Y$368,MATCH(1,(DATA!$D$133:$D$368=B1610)*(DATA!$E$133:$E$368=D1610),0)),"n/a")</f>
        <v>-0.25600000000000001</v>
      </c>
      <c r="I1610" s="87">
        <f t="array" ref="I1610">IFERROR(INDEX(DATA!$AH$133:$AH$368,MATCH(1,(DATA!$D$133:$D$368=B1610)*(DATA!$E$133:$E$368=D1610),0)),"n/a")</f>
        <v>1.05</v>
      </c>
      <c r="J1610" s="77">
        <f t="array" ref="J1610">IFERROR(INDEX(DATA!$AI$133:$AI$368,MATCH(1,(DATA!$D$133:$D$368=B1610)*(DATA!$E$133:$E$368=D1610),0)),"n/a")</f>
        <v>-0.35599999999999998</v>
      </c>
      <c r="K1610" s="87">
        <f t="array" ref="K1610">IFERROR(INDEX(DATA!$AR$133:$AR$368,MATCH(1,(DATA!$D$133:$D$368=B1610)*(DATA!$E$133:$E$368=D1610),0)),"n/a")</f>
        <v>1.37</v>
      </c>
      <c r="L1610" s="77">
        <f t="array" ref="L1610">IFERROR(INDEX(DATA!$AS$133:$AS$368,MATCH(1,(DATA!$D$133:$D$368=B1610)*(DATA!$E$133:$E$368=D1610),0)),"n/a")</f>
        <v>-0.189</v>
      </c>
    </row>
    <row r="1611" spans="1:12" x14ac:dyDescent="0.2">
      <c r="A1611" s="75" t="s">
        <v>19</v>
      </c>
      <c r="B1611" s="66" t="s">
        <v>22</v>
      </c>
      <c r="C1611" s="66" t="s">
        <v>26</v>
      </c>
      <c r="D1611" s="66" t="s">
        <v>294</v>
      </c>
      <c r="E1611" s="87">
        <f t="array" ref="E1611">IFERROR(INDEX(DATA!$N$133:$N$368,MATCH(1,(DATA!$D$133:$D$368=B1611)*(DATA!$E$133:$E$368=D1611),0)),"n/a")</f>
        <v>0.71</v>
      </c>
      <c r="F1611" s="77">
        <f t="array" ref="F1611">IFERROR(INDEX(DATA!$O$133:$O$368,MATCH(1,(DATA!$D$133:$D$368=B1611)*(DATA!$E$133:$E$368=D1611),0)),"n/a")</f>
        <v>-9.1999999999999998E-2</v>
      </c>
      <c r="G1611" s="87">
        <f t="array" ref="G1611">IFERROR(INDEX(DATA!$X$133:$X$368,MATCH(1,(DATA!$D$133:$D$368=B1611)*(DATA!$E$133:$E$368=D1611),0)),"n/a")</f>
        <v>0.77</v>
      </c>
      <c r="H1611" s="77">
        <f t="array" ref="H1611">IFERROR(INDEX(DATA!$Y$133:$Y$368,MATCH(1,(DATA!$D$133:$D$368=B1611)*(DATA!$E$133:$E$368=D1611),0)),"n/a")</f>
        <v>-0.111</v>
      </c>
      <c r="I1611" s="87">
        <f t="array" ref="I1611">IFERROR(INDEX(DATA!$AH$133:$AH$368,MATCH(1,(DATA!$D$133:$D$368=B1611)*(DATA!$E$133:$E$368=D1611),0)),"n/a")</f>
        <v>0.86</v>
      </c>
      <c r="J1611" s="77">
        <f t="array" ref="J1611">IFERROR(INDEX(DATA!$AI$133:$AI$368,MATCH(1,(DATA!$D$133:$D$368=B1611)*(DATA!$E$133:$E$368=D1611),0)),"n/a")</f>
        <v>-0.126</v>
      </c>
      <c r="K1611" s="87">
        <f t="array" ref="K1611">IFERROR(INDEX(DATA!$AR$133:$AR$368,MATCH(1,(DATA!$D$133:$D$368=B1611)*(DATA!$E$133:$E$368=D1611),0)),"n/a")</f>
        <v>0.95</v>
      </c>
      <c r="L1611" s="77">
        <f t="array" ref="L1611">IFERROR(INDEX(DATA!$AS$133:$AS$368,MATCH(1,(DATA!$D$133:$D$368=B1611)*(DATA!$E$133:$E$368=D1611),0)),"n/a")</f>
        <v>-8.5999999999999993E-2</v>
      </c>
    </row>
    <row r="1612" spans="1:12" x14ac:dyDescent="0.2">
      <c r="A1612" s="75" t="s">
        <v>19</v>
      </c>
      <c r="B1612" s="66" t="s">
        <v>22</v>
      </c>
      <c r="C1612" s="66" t="s">
        <v>26</v>
      </c>
      <c r="D1612" s="66" t="s">
        <v>295</v>
      </c>
      <c r="E1612" s="87">
        <f t="array" ref="E1612">IFERROR(INDEX(DATA!$N$133:$N$368,MATCH(1,(DATA!$D$133:$D$368=B1612)*(DATA!$E$133:$E$368=D1612),0)),"n/a")</f>
        <v>0</v>
      </c>
      <c r="F1612" s="77">
        <f t="array" ref="F1612">IFERROR(INDEX(DATA!$O$133:$O$368,MATCH(1,(DATA!$D$133:$D$368=B1612)*(DATA!$E$133:$E$368=D1612),0)),"n/a")</f>
        <v>0</v>
      </c>
      <c r="G1612" s="87">
        <f t="array" ref="G1612">IFERROR(INDEX(DATA!$X$133:$X$368,MATCH(1,(DATA!$D$133:$D$368=B1612)*(DATA!$E$133:$E$368=D1612),0)),"n/a")</f>
        <v>5.2</v>
      </c>
      <c r="H1612" s="77">
        <f t="array" ref="H1612">IFERROR(INDEX(DATA!$Y$133:$Y$368,MATCH(1,(DATA!$D$133:$D$368=B1612)*(DATA!$E$133:$E$368=D1612),0)),"n/a")</f>
        <v>6.8000000000000005E-2</v>
      </c>
      <c r="I1612" s="87">
        <f t="array" ref="I1612">IFERROR(INDEX(DATA!$AH$133:$AH$368,MATCH(1,(DATA!$D$133:$D$368=B1612)*(DATA!$E$133:$E$368=D1612),0)),"n/a")</f>
        <v>5.2</v>
      </c>
      <c r="J1612" s="77">
        <f t="array" ref="J1612">IFERROR(INDEX(DATA!$AI$133:$AI$368,MATCH(1,(DATA!$D$133:$D$368=B1612)*(DATA!$E$133:$E$368=D1612),0)),"n/a")</f>
        <v>0.16</v>
      </c>
      <c r="K1612" s="87">
        <f t="array" ref="K1612">IFERROR(INDEX(DATA!$AR$133:$AR$368,MATCH(1,(DATA!$D$133:$D$368=B1612)*(DATA!$E$133:$E$368=D1612),0)),"n/a")</f>
        <v>5.2</v>
      </c>
      <c r="L1612" s="77">
        <f t="array" ref="L1612">IFERROR(INDEX(DATA!$AS$133:$AS$368,MATCH(1,(DATA!$D$133:$D$368=B1612)*(DATA!$E$133:$E$368=D1612),0)),"n/a")</f>
        <v>0.14099999999999999</v>
      </c>
    </row>
    <row r="1613" spans="1:12" x14ac:dyDescent="0.2">
      <c r="A1613" s="75" t="s">
        <v>19</v>
      </c>
      <c r="B1613" s="66" t="s">
        <v>22</v>
      </c>
      <c r="C1613" s="66" t="s">
        <v>26</v>
      </c>
      <c r="D1613" s="66" t="s">
        <v>296</v>
      </c>
      <c r="E1613" s="87">
        <f t="array" ref="E1613">IFERROR(INDEX(DATA!$N$133:$N$368,MATCH(1,(DATA!$D$133:$D$368=B1613)*(DATA!$E$133:$E$368=D1613),0)),"n/a")</f>
        <v>3.29</v>
      </c>
      <c r="F1613" s="77">
        <f t="array" ref="F1613">IFERROR(INDEX(DATA!$O$133:$O$368,MATCH(1,(DATA!$D$133:$D$368=B1613)*(DATA!$E$133:$E$368=D1613),0)),"n/a")</f>
        <v>2.4E-2</v>
      </c>
      <c r="G1613" s="87">
        <f t="array" ref="G1613">IFERROR(INDEX(DATA!$X$133:$X$368,MATCH(1,(DATA!$D$133:$D$368=B1613)*(DATA!$E$133:$E$368=D1613),0)),"n/a")</f>
        <v>3.27</v>
      </c>
      <c r="H1613" s="77">
        <f t="array" ref="H1613">IFERROR(INDEX(DATA!$Y$133:$Y$368,MATCH(1,(DATA!$D$133:$D$368=B1613)*(DATA!$E$133:$E$368=D1613),0)),"n/a")</f>
        <v>-0.27300000000000002</v>
      </c>
      <c r="I1613" s="87">
        <f t="array" ref="I1613">IFERROR(INDEX(DATA!$AH$133:$AH$368,MATCH(1,(DATA!$D$133:$D$368=B1613)*(DATA!$E$133:$E$368=D1613),0)),"n/a")</f>
        <v>3.27</v>
      </c>
      <c r="J1613" s="77">
        <f t="array" ref="J1613">IFERROR(INDEX(DATA!$AI$133:$AI$368,MATCH(1,(DATA!$D$133:$D$368=B1613)*(DATA!$E$133:$E$368=D1613),0)),"n/a")</f>
        <v>-0.318</v>
      </c>
      <c r="K1613" s="87">
        <f t="array" ref="K1613">IFERROR(INDEX(DATA!$AR$133:$AR$368,MATCH(1,(DATA!$D$133:$D$368=B1613)*(DATA!$E$133:$E$368=D1613),0)),"n/a")</f>
        <v>3.27</v>
      </c>
      <c r="L1613" s="77">
        <f t="array" ref="L1613">IFERROR(INDEX(DATA!$AS$133:$AS$368,MATCH(1,(DATA!$D$133:$D$368=B1613)*(DATA!$E$133:$E$368=D1613),0)),"n/a")</f>
        <v>-0.32100000000000001</v>
      </c>
    </row>
    <row r="1614" spans="1:12" x14ac:dyDescent="0.2">
      <c r="A1614" s="75" t="s">
        <v>19</v>
      </c>
      <c r="B1614" s="66" t="s">
        <v>22</v>
      </c>
      <c r="C1614" s="66" t="s">
        <v>26</v>
      </c>
      <c r="D1614" s="66" t="s">
        <v>297</v>
      </c>
      <c r="E1614" s="87">
        <f t="array" ref="E1614">IFERROR(INDEX(DATA!$N$133:$N$368,MATCH(1,(DATA!$D$133:$D$368=B1614)*(DATA!$E$133:$E$368=D1614),0)),"n/a")</f>
        <v>1.44</v>
      </c>
      <c r="F1614" s="77">
        <f t="array" ref="F1614">IFERROR(INDEX(DATA!$O$133:$O$368,MATCH(1,(DATA!$D$133:$D$368=B1614)*(DATA!$E$133:$E$368=D1614),0)),"n/a")</f>
        <v>-0.107</v>
      </c>
      <c r="G1614" s="87">
        <f t="array" ref="G1614">IFERROR(INDEX(DATA!$X$133:$X$368,MATCH(1,(DATA!$D$133:$D$368=B1614)*(DATA!$E$133:$E$368=D1614),0)),"n/a")</f>
        <v>1.81</v>
      </c>
      <c r="H1614" s="77">
        <f t="array" ref="H1614">IFERROR(INDEX(DATA!$Y$133:$Y$368,MATCH(1,(DATA!$D$133:$D$368=B1614)*(DATA!$E$133:$E$368=D1614),0)),"n/a")</f>
        <v>0.23400000000000001</v>
      </c>
      <c r="I1614" s="87">
        <f t="array" ref="I1614">IFERROR(INDEX(DATA!$AH$133:$AH$368,MATCH(1,(DATA!$D$133:$D$368=B1614)*(DATA!$E$133:$E$368=D1614),0)),"n/a")</f>
        <v>1.68</v>
      </c>
      <c r="J1614" s="77">
        <f t="array" ref="J1614">IFERROR(INDEX(DATA!$AI$133:$AI$368,MATCH(1,(DATA!$D$133:$D$368=B1614)*(DATA!$E$133:$E$368=D1614),0)),"n/a")</f>
        <v>8.5999999999999993E-2</v>
      </c>
      <c r="K1614" s="87">
        <f t="array" ref="K1614">IFERROR(INDEX(DATA!$AR$133:$AR$368,MATCH(1,(DATA!$D$133:$D$368=B1614)*(DATA!$E$133:$E$368=D1614),0)),"n/a")</f>
        <v>1.86</v>
      </c>
      <c r="L1614" s="77">
        <f t="array" ref="L1614">IFERROR(INDEX(DATA!$AS$133:$AS$368,MATCH(1,(DATA!$D$133:$D$368=B1614)*(DATA!$E$133:$E$368=D1614),0)),"n/a")</f>
        <v>0.15</v>
      </c>
    </row>
    <row r="1615" spans="1:12" x14ac:dyDescent="0.2">
      <c r="A1615" s="75" t="s">
        <v>19</v>
      </c>
      <c r="B1615" s="66" t="s">
        <v>22</v>
      </c>
      <c r="C1615" s="66" t="s">
        <v>26</v>
      </c>
      <c r="D1615" s="66" t="s">
        <v>298</v>
      </c>
      <c r="E1615" s="87">
        <f t="array" ref="E1615">IFERROR(INDEX(DATA!$N$133:$N$368,MATCH(1,(DATA!$D$133:$D$368=B1615)*(DATA!$E$133:$E$368=D1615),0)),"n/a")</f>
        <v>4.99</v>
      </c>
      <c r="F1615" s="77">
        <f t="array" ref="F1615">IFERROR(INDEX(DATA!$O$133:$O$368,MATCH(1,(DATA!$D$133:$D$368=B1615)*(DATA!$E$133:$E$368=D1615),0)),"n/a")</f>
        <v>0</v>
      </c>
      <c r="G1615" s="87">
        <f t="array" ref="G1615">IFERROR(INDEX(DATA!$X$133:$X$368,MATCH(1,(DATA!$D$133:$D$368=B1615)*(DATA!$E$133:$E$368=D1615),0)),"n/a")</f>
        <v>4.99</v>
      </c>
      <c r="H1615" s="77">
        <f t="array" ref="H1615">IFERROR(INDEX(DATA!$Y$133:$Y$368,MATCH(1,(DATA!$D$133:$D$368=B1615)*(DATA!$E$133:$E$368=D1615),0)),"n/a")</f>
        <v>0</v>
      </c>
      <c r="I1615" s="87">
        <f t="array" ref="I1615">IFERROR(INDEX(DATA!$AH$133:$AH$368,MATCH(1,(DATA!$D$133:$D$368=B1615)*(DATA!$E$133:$E$368=D1615),0)),"n/a")</f>
        <v>4.99</v>
      </c>
      <c r="J1615" s="77">
        <f t="array" ref="J1615">IFERROR(INDEX(DATA!$AI$133:$AI$368,MATCH(1,(DATA!$D$133:$D$368=B1615)*(DATA!$E$133:$E$368=D1615),0)),"n/a")</f>
        <v>0</v>
      </c>
      <c r="K1615" s="87">
        <f t="array" ref="K1615">IFERROR(INDEX(DATA!$AR$133:$AR$368,MATCH(1,(DATA!$D$133:$D$368=B1615)*(DATA!$E$133:$E$368=D1615),0)),"n/a")</f>
        <v>4.99</v>
      </c>
      <c r="L1615" s="77">
        <f t="array" ref="L1615">IFERROR(INDEX(DATA!$AS$133:$AS$368,MATCH(1,(DATA!$D$133:$D$368=B1615)*(DATA!$E$133:$E$368=D1615),0)),"n/a")</f>
        <v>0</v>
      </c>
    </row>
    <row r="1616" spans="1:12" x14ac:dyDescent="0.2">
      <c r="A1616" s="75" t="s">
        <v>19</v>
      </c>
      <c r="B1616" s="66" t="s">
        <v>22</v>
      </c>
      <c r="C1616" s="66" t="s">
        <v>26</v>
      </c>
      <c r="D1616" s="66" t="s">
        <v>299</v>
      </c>
      <c r="E1616" s="87">
        <f t="array" ref="E1616">IFERROR(INDEX(DATA!$N$133:$N$368,MATCH(1,(DATA!$D$133:$D$368=B1616)*(DATA!$E$133:$E$368=D1616),0)),"n/a")</f>
        <v>3.11</v>
      </c>
      <c r="F1616" s="77">
        <f t="array" ref="F1616">IFERROR(INDEX(DATA!$O$133:$O$368,MATCH(1,(DATA!$D$133:$D$368=B1616)*(DATA!$E$133:$E$368=D1616),0)),"n/a")</f>
        <v>-0.1</v>
      </c>
      <c r="G1616" s="87">
        <f t="array" ref="G1616">IFERROR(INDEX(DATA!$X$133:$X$368,MATCH(1,(DATA!$D$133:$D$368=B1616)*(DATA!$E$133:$E$368=D1616),0)),"n/a")</f>
        <v>3.3</v>
      </c>
      <c r="H1616" s="77">
        <f t="array" ref="H1616">IFERROR(INDEX(DATA!$Y$133:$Y$368,MATCH(1,(DATA!$D$133:$D$368=B1616)*(DATA!$E$133:$E$368=D1616),0)),"n/a")</f>
        <v>-0.193</v>
      </c>
      <c r="I1616" s="87">
        <f t="array" ref="I1616">IFERROR(INDEX(DATA!$AH$133:$AH$368,MATCH(1,(DATA!$D$133:$D$368=B1616)*(DATA!$E$133:$E$368=D1616),0)),"n/a")</f>
        <v>3.31</v>
      </c>
      <c r="J1616" s="77">
        <f t="array" ref="J1616">IFERROR(INDEX(DATA!$AI$133:$AI$368,MATCH(1,(DATA!$D$133:$D$368=B1616)*(DATA!$E$133:$E$368=D1616),0)),"n/a")</f>
        <v>-0.108</v>
      </c>
      <c r="K1616" s="87">
        <f t="array" ref="K1616">IFERROR(INDEX(DATA!$AR$133:$AR$368,MATCH(1,(DATA!$D$133:$D$368=B1616)*(DATA!$E$133:$E$368=D1616),0)),"n/a")</f>
        <v>3.51</v>
      </c>
      <c r="L1616" s="77">
        <f t="array" ref="L1616">IFERROR(INDEX(DATA!$AS$133:$AS$368,MATCH(1,(DATA!$D$133:$D$368=B1616)*(DATA!$E$133:$E$368=D1616),0)),"n/a")</f>
        <v>-3.7999999999999999E-2</v>
      </c>
    </row>
    <row r="1617" spans="1:12" x14ac:dyDescent="0.2">
      <c r="A1617" s="75" t="s">
        <v>19</v>
      </c>
      <c r="B1617" s="66" t="s">
        <v>22</v>
      </c>
      <c r="C1617" s="66" t="s">
        <v>26</v>
      </c>
      <c r="D1617" s="66" t="s">
        <v>300</v>
      </c>
      <c r="E1617" s="87">
        <f t="array" ref="E1617">IFERROR(INDEX(DATA!$N$133:$N$368,MATCH(1,(DATA!$D$133:$D$368=B1617)*(DATA!$E$133:$E$368=D1617),0)),"n/a")</f>
        <v>2.78</v>
      </c>
      <c r="F1617" s="77">
        <f t="array" ref="F1617">IFERROR(INDEX(DATA!$O$133:$O$368,MATCH(1,(DATA!$D$133:$D$368=B1617)*(DATA!$E$133:$E$368=D1617),0)),"n/a")</f>
        <v>0</v>
      </c>
      <c r="G1617" s="87">
        <f t="array" ref="G1617">IFERROR(INDEX(DATA!$X$133:$X$368,MATCH(1,(DATA!$D$133:$D$368=B1617)*(DATA!$E$133:$E$368=D1617),0)),"n/a")</f>
        <v>2.39</v>
      </c>
      <c r="H1617" s="77">
        <f t="array" ref="H1617">IFERROR(INDEX(DATA!$Y$133:$Y$368,MATCH(1,(DATA!$D$133:$D$368=B1617)*(DATA!$E$133:$E$368=D1617),0)),"n/a")</f>
        <v>0</v>
      </c>
      <c r="I1617" s="87">
        <f t="array" ref="I1617">IFERROR(INDEX(DATA!$AH$133:$AH$368,MATCH(1,(DATA!$D$133:$D$368=B1617)*(DATA!$E$133:$E$368=D1617),0)),"n/a")</f>
        <v>2.41</v>
      </c>
      <c r="J1617" s="77">
        <f t="array" ref="J1617">IFERROR(INDEX(DATA!$AI$133:$AI$368,MATCH(1,(DATA!$D$133:$D$368=B1617)*(DATA!$E$133:$E$368=D1617),0)),"n/a")</f>
        <v>0</v>
      </c>
      <c r="K1617" s="87">
        <f t="array" ref="K1617">IFERROR(INDEX(DATA!$AR$133:$AR$368,MATCH(1,(DATA!$D$133:$D$368=B1617)*(DATA!$E$133:$E$368=D1617),0)),"n/a")</f>
        <v>2.41</v>
      </c>
      <c r="L1617" s="77">
        <f t="array" ref="L1617">IFERROR(INDEX(DATA!$AS$133:$AS$368,MATCH(1,(DATA!$D$133:$D$368=B1617)*(DATA!$E$133:$E$368=D1617),0)),"n/a")</f>
        <v>0</v>
      </c>
    </row>
    <row r="1618" spans="1:12" x14ac:dyDescent="0.2">
      <c r="A1618" s="75" t="s">
        <v>19</v>
      </c>
      <c r="B1618" s="66" t="s">
        <v>22</v>
      </c>
      <c r="C1618" s="66" t="s">
        <v>26</v>
      </c>
      <c r="D1618" s="66" t="s">
        <v>301</v>
      </c>
      <c r="E1618" s="87" t="str">
        <f t="array" ref="E1618">IFERROR(INDEX(DATA!$N$133:$N$368,MATCH(1,(DATA!$D$133:$D$368=B1618)*(DATA!$E$133:$E$368=D1618),0)),"n/a")</f>
        <v>n/a</v>
      </c>
      <c r="F1618" s="77" t="str">
        <f t="array" ref="F1618">IFERROR(INDEX(DATA!$O$133:$O$368,MATCH(1,(DATA!$D$133:$D$368=B1618)*(DATA!$E$133:$E$368=D1618),0)),"n/a")</f>
        <v>n/a</v>
      </c>
      <c r="G1618" s="87" t="str">
        <f t="array" ref="G1618">IFERROR(INDEX(DATA!$X$133:$X$368,MATCH(1,(DATA!$D$133:$D$368=B1618)*(DATA!$E$133:$E$368=D1618),0)),"n/a")</f>
        <v>n/a</v>
      </c>
      <c r="H1618" s="77" t="str">
        <f t="array" ref="H1618">IFERROR(INDEX(DATA!$Y$133:$Y$368,MATCH(1,(DATA!$D$133:$D$368=B1618)*(DATA!$E$133:$E$368=D1618),0)),"n/a")</f>
        <v>n/a</v>
      </c>
      <c r="I1618" s="87" t="str">
        <f t="array" ref="I1618">IFERROR(INDEX(DATA!$AH$133:$AH$368,MATCH(1,(DATA!$D$133:$D$368=B1618)*(DATA!$E$133:$E$368=D1618),0)),"n/a")</f>
        <v>n/a</v>
      </c>
      <c r="J1618" s="77" t="str">
        <f t="array" ref="J1618">IFERROR(INDEX(DATA!$AI$133:$AI$368,MATCH(1,(DATA!$D$133:$D$368=B1618)*(DATA!$E$133:$E$368=D1618),0)),"n/a")</f>
        <v>n/a</v>
      </c>
      <c r="K1618" s="87" t="str">
        <f t="array" ref="K1618">IFERROR(INDEX(DATA!$AR$133:$AR$368,MATCH(1,(DATA!$D$133:$D$368=B1618)*(DATA!$E$133:$E$368=D1618),0)),"n/a")</f>
        <v>n/a</v>
      </c>
      <c r="L1618" s="77" t="str">
        <f t="array" ref="L1618">IFERROR(INDEX(DATA!$AS$133:$AS$368,MATCH(1,(DATA!$D$133:$D$368=B1618)*(DATA!$E$133:$E$368=D1618),0)),"n/a")</f>
        <v>n/a</v>
      </c>
    </row>
    <row r="1619" spans="1:12" x14ac:dyDescent="0.2">
      <c r="A1619" s="75" t="s">
        <v>19</v>
      </c>
      <c r="B1619" s="66" t="s">
        <v>22</v>
      </c>
      <c r="C1619" s="66" t="s">
        <v>26</v>
      </c>
      <c r="D1619" s="66" t="s">
        <v>302</v>
      </c>
      <c r="E1619" s="87">
        <f t="array" ref="E1619">IFERROR(INDEX(DATA!$N$133:$N$368,MATCH(1,(DATA!$D$133:$D$368=B1619)*(DATA!$E$133:$E$368=D1619),0)),"n/a")</f>
        <v>0</v>
      </c>
      <c r="F1619" s="77">
        <f t="array" ref="F1619">IFERROR(INDEX(DATA!$O$133:$O$368,MATCH(1,(DATA!$D$133:$D$368=B1619)*(DATA!$E$133:$E$368=D1619),0)),"n/a")</f>
        <v>-1</v>
      </c>
      <c r="G1619" s="87">
        <f t="array" ref="G1619">IFERROR(INDEX(DATA!$X$133:$X$368,MATCH(1,(DATA!$D$133:$D$368=B1619)*(DATA!$E$133:$E$368=D1619),0)),"n/a")</f>
        <v>2.16</v>
      </c>
      <c r="H1619" s="77">
        <f t="array" ref="H1619">IFERROR(INDEX(DATA!$Y$133:$Y$368,MATCH(1,(DATA!$D$133:$D$368=B1619)*(DATA!$E$133:$E$368=D1619),0)),"n/a")</f>
        <v>-0.56799999999999995</v>
      </c>
      <c r="I1619" s="87">
        <f t="array" ref="I1619">IFERROR(INDEX(DATA!$AH$133:$AH$368,MATCH(1,(DATA!$D$133:$D$368=B1619)*(DATA!$E$133:$E$368=D1619),0)),"n/a")</f>
        <v>1.27</v>
      </c>
      <c r="J1619" s="77">
        <f t="array" ref="J1619">IFERROR(INDEX(DATA!$AI$133:$AI$368,MATCH(1,(DATA!$D$133:$D$368=B1619)*(DATA!$E$133:$E$368=D1619),0)),"n/a")</f>
        <v>-0.745</v>
      </c>
      <c r="K1619" s="87">
        <f t="array" ref="K1619">IFERROR(INDEX(DATA!$AR$133:$AR$368,MATCH(1,(DATA!$D$133:$D$368=B1619)*(DATA!$E$133:$E$368=D1619),0)),"n/a")</f>
        <v>1.5</v>
      </c>
      <c r="L1619" s="77">
        <f t="array" ref="L1619">IFERROR(INDEX(DATA!$AS$133:$AS$368,MATCH(1,(DATA!$D$133:$D$368=B1619)*(DATA!$E$133:$E$368=D1619),0)),"n/a")</f>
        <v>-0.69899999999999995</v>
      </c>
    </row>
    <row r="1620" spans="1:12" x14ac:dyDescent="0.2">
      <c r="A1620" s="75" t="s">
        <v>19</v>
      </c>
      <c r="B1620" s="66" t="s">
        <v>22</v>
      </c>
      <c r="C1620" s="66" t="s">
        <v>26</v>
      </c>
      <c r="D1620" s="66" t="s">
        <v>303</v>
      </c>
      <c r="E1620" s="87">
        <f t="array" ref="E1620">IFERROR(INDEX(DATA!$N$133:$N$368,MATCH(1,(DATA!$D$133:$D$368=B1620)*(DATA!$E$133:$E$368=D1620),0)),"n/a")</f>
        <v>3.05</v>
      </c>
      <c r="F1620" s="77">
        <f t="array" ref="F1620">IFERROR(INDEX(DATA!$O$133:$O$368,MATCH(1,(DATA!$D$133:$D$368=B1620)*(DATA!$E$133:$E$368=D1620),0)),"n/a")</f>
        <v>0.22800000000000001</v>
      </c>
      <c r="G1620" s="87">
        <f t="array" ref="G1620">IFERROR(INDEX(DATA!$X$133:$X$368,MATCH(1,(DATA!$D$133:$D$368=B1620)*(DATA!$E$133:$E$368=D1620),0)),"n/a")</f>
        <v>2.88</v>
      </c>
      <c r="H1620" s="77">
        <f t="array" ref="H1620">IFERROR(INDEX(DATA!$Y$133:$Y$368,MATCH(1,(DATA!$D$133:$D$368=B1620)*(DATA!$E$133:$E$368=D1620),0)),"n/a")</f>
        <v>0.16200000000000001</v>
      </c>
      <c r="I1620" s="87">
        <f t="array" ref="I1620">IFERROR(INDEX(DATA!$AH$133:$AH$368,MATCH(1,(DATA!$D$133:$D$368=B1620)*(DATA!$E$133:$E$368=D1620),0)),"n/a")</f>
        <v>3.08</v>
      </c>
      <c r="J1620" s="77">
        <f t="array" ref="J1620">IFERROR(INDEX(DATA!$AI$133:$AI$368,MATCH(1,(DATA!$D$133:$D$368=B1620)*(DATA!$E$133:$E$368=D1620),0)),"n/a")</f>
        <v>0.156</v>
      </c>
      <c r="K1620" s="87">
        <f t="array" ref="K1620">IFERROR(INDEX(DATA!$AR$133:$AR$368,MATCH(1,(DATA!$D$133:$D$368=B1620)*(DATA!$E$133:$E$368=D1620),0)),"n/a")</f>
        <v>2.74</v>
      </c>
      <c r="L1620" s="77">
        <f t="array" ref="L1620">IFERROR(INDEX(DATA!$AS$133:$AS$368,MATCH(1,(DATA!$D$133:$D$368=B1620)*(DATA!$E$133:$E$368=D1620),0)),"n/a")</f>
        <v>2.3E-2</v>
      </c>
    </row>
    <row r="1621" spans="1:12" x14ac:dyDescent="0.2">
      <c r="A1621" s="75" t="s">
        <v>19</v>
      </c>
      <c r="B1621" s="66" t="s">
        <v>22</v>
      </c>
      <c r="C1621" s="66" t="s">
        <v>26</v>
      </c>
      <c r="D1621" s="66" t="s">
        <v>304</v>
      </c>
      <c r="E1621" s="87">
        <f t="array" ref="E1621">IFERROR(INDEX(DATA!$N$133:$N$368,MATCH(1,(DATA!$D$133:$D$368=B1621)*(DATA!$E$133:$E$368=D1621),0)),"n/a")</f>
        <v>1.87</v>
      </c>
      <c r="F1621" s="77">
        <f t="array" ref="F1621">IFERROR(INDEX(DATA!$O$133:$O$368,MATCH(1,(DATA!$D$133:$D$368=B1621)*(DATA!$E$133:$E$368=D1621),0)),"n/a")</f>
        <v>6.0000000000000001E-3</v>
      </c>
      <c r="G1621" s="87">
        <f t="array" ref="G1621">IFERROR(INDEX(DATA!$X$133:$X$368,MATCH(1,(DATA!$D$133:$D$368=B1621)*(DATA!$E$133:$E$368=D1621),0)),"n/a")</f>
        <v>1.98</v>
      </c>
      <c r="H1621" s="77">
        <f t="array" ref="H1621">IFERROR(INDEX(DATA!$Y$133:$Y$368,MATCH(1,(DATA!$D$133:$D$368=B1621)*(DATA!$E$133:$E$368=D1621),0)),"n/a")</f>
        <v>-2.5000000000000001E-2</v>
      </c>
      <c r="I1621" s="87">
        <f t="array" ref="I1621">IFERROR(INDEX(DATA!$AH$133:$AH$368,MATCH(1,(DATA!$D$133:$D$368=B1621)*(DATA!$E$133:$E$368=D1621),0)),"n/a")</f>
        <v>2.16</v>
      </c>
      <c r="J1621" s="77">
        <f t="array" ref="J1621">IFERROR(INDEX(DATA!$AI$133:$AI$368,MATCH(1,(DATA!$D$133:$D$368=B1621)*(DATA!$E$133:$E$368=D1621),0)),"n/a")</f>
        <v>-0.39800000000000002</v>
      </c>
      <c r="K1621" s="87">
        <f t="array" ref="K1621">IFERROR(INDEX(DATA!$AR$133:$AR$368,MATCH(1,(DATA!$D$133:$D$368=B1621)*(DATA!$E$133:$E$368=D1621),0)),"n/a")</f>
        <v>2.4300000000000002</v>
      </c>
      <c r="L1621" s="77">
        <f t="array" ref="L1621">IFERROR(INDEX(DATA!$AS$133:$AS$368,MATCH(1,(DATA!$D$133:$D$368=B1621)*(DATA!$E$133:$E$368=D1621),0)),"n/a")</f>
        <v>-0.46700000000000003</v>
      </c>
    </row>
    <row r="1622" spans="1:12" x14ac:dyDescent="0.2">
      <c r="A1622" s="75" t="s">
        <v>19</v>
      </c>
      <c r="B1622" s="66" t="s">
        <v>22</v>
      </c>
      <c r="C1622" s="66" t="s">
        <v>26</v>
      </c>
      <c r="D1622" s="66" t="s">
        <v>305</v>
      </c>
      <c r="E1622" s="87">
        <f t="array" ref="E1622">IFERROR(INDEX(DATA!$N$133:$N$368,MATCH(1,(DATA!$D$133:$D$368=B1622)*(DATA!$E$133:$E$368=D1622),0)),"n/a")</f>
        <v>0</v>
      </c>
      <c r="F1622" s="77">
        <f t="array" ref="F1622">IFERROR(INDEX(DATA!$O$133:$O$368,MATCH(1,(DATA!$D$133:$D$368=B1622)*(DATA!$E$133:$E$368=D1622),0)),"n/a")</f>
        <v>0</v>
      </c>
      <c r="G1622" s="87">
        <f t="array" ref="G1622">IFERROR(INDEX(DATA!$X$133:$X$368,MATCH(1,(DATA!$D$133:$D$368=B1622)*(DATA!$E$133:$E$368=D1622),0)),"n/a")</f>
        <v>3.91</v>
      </c>
      <c r="H1622" s="77">
        <f t="array" ref="H1622">IFERROR(INDEX(DATA!$Y$133:$Y$368,MATCH(1,(DATA!$D$133:$D$368=B1622)*(DATA!$E$133:$E$368=D1622),0)),"n/a")</f>
        <v>3.5129999999999999</v>
      </c>
      <c r="I1622" s="87">
        <f t="array" ref="I1622">IFERROR(INDEX(DATA!$AH$133:$AH$368,MATCH(1,(DATA!$D$133:$D$368=B1622)*(DATA!$E$133:$E$368=D1622),0)),"n/a")</f>
        <v>2.85</v>
      </c>
      <c r="J1622" s="77">
        <f t="array" ref="J1622">IFERROR(INDEX(DATA!$AI$133:$AI$368,MATCH(1,(DATA!$D$133:$D$368=B1622)*(DATA!$E$133:$E$368=D1622),0)),"n/a")</f>
        <v>2.258</v>
      </c>
      <c r="K1622" s="87">
        <f t="array" ref="K1622">IFERROR(INDEX(DATA!$AR$133:$AR$368,MATCH(1,(DATA!$D$133:$D$368=B1622)*(DATA!$E$133:$E$368=D1622),0)),"n/a")</f>
        <v>1.74</v>
      </c>
      <c r="L1622" s="77">
        <f t="array" ref="L1622">IFERROR(INDEX(DATA!$AS$133:$AS$368,MATCH(1,(DATA!$D$133:$D$368=B1622)*(DATA!$E$133:$E$368=D1622),0)),"n/a")</f>
        <v>0.99199999999999999</v>
      </c>
    </row>
    <row r="1623" spans="1:12" x14ac:dyDescent="0.2">
      <c r="A1623" s="75" t="s">
        <v>19</v>
      </c>
      <c r="B1623" s="66" t="s">
        <v>22</v>
      </c>
      <c r="C1623" s="66" t="s">
        <v>26</v>
      </c>
      <c r="D1623" s="66" t="s">
        <v>306</v>
      </c>
      <c r="E1623" s="87">
        <f t="array" ref="E1623">IFERROR(INDEX(DATA!$N$133:$N$368,MATCH(1,(DATA!$D$133:$D$368=B1623)*(DATA!$E$133:$E$368=D1623),0)),"n/a")</f>
        <v>2.71</v>
      </c>
      <c r="F1623" s="77">
        <f t="array" ref="F1623">IFERROR(INDEX(DATA!$O$133:$O$368,MATCH(1,(DATA!$D$133:$D$368=B1623)*(DATA!$E$133:$E$368=D1623),0)),"n/a")</f>
        <v>-3.1E-2</v>
      </c>
      <c r="G1623" s="87">
        <f t="array" ref="G1623">IFERROR(INDEX(DATA!$X$133:$X$368,MATCH(1,(DATA!$D$133:$D$368=B1623)*(DATA!$E$133:$E$368=D1623),0)),"n/a")</f>
        <v>2.79</v>
      </c>
      <c r="H1623" s="77">
        <f t="array" ref="H1623">IFERROR(INDEX(DATA!$Y$133:$Y$368,MATCH(1,(DATA!$D$133:$D$368=B1623)*(DATA!$E$133:$E$368=D1623),0)),"n/a")</f>
        <v>-0.05</v>
      </c>
      <c r="I1623" s="87">
        <f t="array" ref="I1623">IFERROR(INDEX(DATA!$AH$133:$AH$368,MATCH(1,(DATA!$D$133:$D$368=B1623)*(DATA!$E$133:$E$368=D1623),0)),"n/a")</f>
        <v>2.89</v>
      </c>
      <c r="J1623" s="77">
        <f t="array" ref="J1623">IFERROR(INDEX(DATA!$AI$133:$AI$368,MATCH(1,(DATA!$D$133:$D$368=B1623)*(DATA!$E$133:$E$368=D1623),0)),"n/a")</f>
        <v>-4.9000000000000002E-2</v>
      </c>
      <c r="K1623" s="87">
        <f t="array" ref="K1623">IFERROR(INDEX(DATA!$AR$133:$AR$368,MATCH(1,(DATA!$D$133:$D$368=B1623)*(DATA!$E$133:$E$368=D1623),0)),"n/a")</f>
        <v>2.88</v>
      </c>
      <c r="L1623" s="77">
        <f t="array" ref="L1623">IFERROR(INDEX(DATA!$AS$133:$AS$368,MATCH(1,(DATA!$D$133:$D$368=B1623)*(DATA!$E$133:$E$368=D1623),0)),"n/a")</f>
        <v>-7.8E-2</v>
      </c>
    </row>
    <row r="1624" spans="1:12" x14ac:dyDescent="0.2">
      <c r="A1624" s="75" t="s">
        <v>19</v>
      </c>
      <c r="B1624" s="66" t="s">
        <v>22</v>
      </c>
      <c r="C1624" s="66" t="s">
        <v>26</v>
      </c>
      <c r="D1624" s="66" t="s">
        <v>307</v>
      </c>
      <c r="E1624" s="87">
        <f t="array" ref="E1624">IFERROR(INDEX(DATA!$N$133:$N$368,MATCH(1,(DATA!$D$133:$D$368=B1624)*(DATA!$E$133:$E$368=D1624),0)),"n/a")</f>
        <v>4.42</v>
      </c>
      <c r="F1624" s="77">
        <f t="array" ref="F1624">IFERROR(INDEX(DATA!$O$133:$O$368,MATCH(1,(DATA!$D$133:$D$368=B1624)*(DATA!$E$133:$E$368=D1624),0)),"n/a")</f>
        <v>0.71399999999999997</v>
      </c>
      <c r="G1624" s="87">
        <f t="array" ref="G1624">IFERROR(INDEX(DATA!$X$133:$X$368,MATCH(1,(DATA!$D$133:$D$368=B1624)*(DATA!$E$133:$E$368=D1624),0)),"n/a")</f>
        <v>3.7</v>
      </c>
      <c r="H1624" s="77">
        <f t="array" ref="H1624">IFERROR(INDEX(DATA!$Y$133:$Y$368,MATCH(1,(DATA!$D$133:$D$368=B1624)*(DATA!$E$133:$E$368=D1624),0)),"n/a")</f>
        <v>0.57999999999999996</v>
      </c>
      <c r="I1624" s="87">
        <f t="array" ref="I1624">IFERROR(INDEX(DATA!$AH$133:$AH$368,MATCH(1,(DATA!$D$133:$D$368=B1624)*(DATA!$E$133:$E$368=D1624),0)),"n/a")</f>
        <v>3.49</v>
      </c>
      <c r="J1624" s="77">
        <f t="array" ref="J1624">IFERROR(INDEX(DATA!$AI$133:$AI$368,MATCH(1,(DATA!$D$133:$D$368=B1624)*(DATA!$E$133:$E$368=D1624),0)),"n/a")</f>
        <v>0.95599999999999996</v>
      </c>
      <c r="K1624" s="87">
        <f t="array" ref="K1624">IFERROR(INDEX(DATA!$AR$133:$AR$368,MATCH(1,(DATA!$D$133:$D$368=B1624)*(DATA!$E$133:$E$368=D1624),0)),"n/a")</f>
        <v>3.58</v>
      </c>
      <c r="L1624" s="77">
        <f t="array" ref="L1624">IFERROR(INDEX(DATA!$AS$133:$AS$368,MATCH(1,(DATA!$D$133:$D$368=B1624)*(DATA!$E$133:$E$368=D1624),0)),"n/a")</f>
        <v>4.4370000000000003</v>
      </c>
    </row>
    <row r="1625" spans="1:12" x14ac:dyDescent="0.2">
      <c r="A1625" s="75" t="s">
        <v>19</v>
      </c>
      <c r="B1625" s="66" t="s">
        <v>22</v>
      </c>
      <c r="C1625" s="66" t="s">
        <v>26</v>
      </c>
      <c r="D1625" s="66" t="s">
        <v>308</v>
      </c>
      <c r="E1625" s="87">
        <f t="array" ref="E1625">IFERROR(INDEX(DATA!$N$133:$N$368,MATCH(1,(DATA!$D$133:$D$368=B1625)*(DATA!$E$133:$E$368=D1625),0)),"n/a")</f>
        <v>0</v>
      </c>
      <c r="F1625" s="77">
        <f t="array" ref="F1625">IFERROR(INDEX(DATA!$O$133:$O$368,MATCH(1,(DATA!$D$133:$D$368=B1625)*(DATA!$E$133:$E$368=D1625),0)),"n/a")</f>
        <v>0</v>
      </c>
      <c r="G1625" s="87">
        <f t="array" ref="G1625">IFERROR(INDEX(DATA!$X$133:$X$368,MATCH(1,(DATA!$D$133:$D$368=B1625)*(DATA!$E$133:$E$368=D1625),0)),"n/a")</f>
        <v>0</v>
      </c>
      <c r="H1625" s="77">
        <f t="array" ref="H1625">IFERROR(INDEX(DATA!$Y$133:$Y$368,MATCH(1,(DATA!$D$133:$D$368=B1625)*(DATA!$E$133:$E$368=D1625),0)),"n/a")</f>
        <v>0</v>
      </c>
      <c r="I1625" s="87">
        <f t="array" ref="I1625">IFERROR(INDEX(DATA!$AH$133:$AH$368,MATCH(1,(DATA!$D$133:$D$368=B1625)*(DATA!$E$133:$E$368=D1625),0)),"n/a")</f>
        <v>2.52</v>
      </c>
      <c r="J1625" s="77">
        <f t="array" ref="J1625">IFERROR(INDEX(DATA!$AI$133:$AI$368,MATCH(1,(DATA!$D$133:$D$368=B1625)*(DATA!$E$133:$E$368=D1625),0)),"n/a")</f>
        <v>0</v>
      </c>
      <c r="K1625" s="87">
        <f t="array" ref="K1625">IFERROR(INDEX(DATA!$AR$133:$AR$368,MATCH(1,(DATA!$D$133:$D$368=B1625)*(DATA!$E$133:$E$368=D1625),0)),"n/a")</f>
        <v>3.35</v>
      </c>
      <c r="L1625" s="77">
        <f t="array" ref="L1625">IFERROR(INDEX(DATA!$AS$133:$AS$368,MATCH(1,(DATA!$D$133:$D$368=B1625)*(DATA!$E$133:$E$368=D1625),0)),"n/a")</f>
        <v>-0.32800000000000001</v>
      </c>
    </row>
    <row r="1626" spans="1:12" x14ac:dyDescent="0.2">
      <c r="A1626" s="75" t="s">
        <v>19</v>
      </c>
      <c r="B1626" s="66" t="s">
        <v>22</v>
      </c>
      <c r="C1626" s="66" t="s">
        <v>26</v>
      </c>
      <c r="D1626" s="66" t="s">
        <v>309</v>
      </c>
      <c r="E1626" s="87">
        <f t="array" ref="E1626">IFERROR(INDEX(DATA!$N$133:$N$368,MATCH(1,(DATA!$D$133:$D$368=B1626)*(DATA!$E$133:$E$368=D1626),0)),"n/a")</f>
        <v>0</v>
      </c>
      <c r="F1626" s="77">
        <f t="array" ref="F1626">IFERROR(INDEX(DATA!$O$133:$O$368,MATCH(1,(DATA!$D$133:$D$368=B1626)*(DATA!$E$133:$E$368=D1626),0)),"n/a")</f>
        <v>0</v>
      </c>
      <c r="G1626" s="87">
        <f t="array" ref="G1626">IFERROR(INDEX(DATA!$X$133:$X$368,MATCH(1,(DATA!$D$133:$D$368=B1626)*(DATA!$E$133:$E$368=D1626),0)),"n/a")</f>
        <v>2.98</v>
      </c>
      <c r="H1626" s="77">
        <f t="array" ref="H1626">IFERROR(INDEX(DATA!$Y$133:$Y$368,MATCH(1,(DATA!$D$133:$D$368=B1626)*(DATA!$E$133:$E$368=D1626),0)),"n/a")</f>
        <v>-0.255</v>
      </c>
      <c r="I1626" s="87">
        <f t="array" ref="I1626">IFERROR(INDEX(DATA!$AH$133:$AH$368,MATCH(1,(DATA!$D$133:$D$368=B1626)*(DATA!$E$133:$E$368=D1626),0)),"n/a")</f>
        <v>2.98</v>
      </c>
      <c r="J1626" s="77">
        <f t="array" ref="J1626">IFERROR(INDEX(DATA!$AI$133:$AI$368,MATCH(1,(DATA!$D$133:$D$368=B1626)*(DATA!$E$133:$E$368=D1626),0)),"n/a")</f>
        <v>-0.255</v>
      </c>
      <c r="K1626" s="87">
        <f t="array" ref="K1626">IFERROR(INDEX(DATA!$AR$133:$AR$368,MATCH(1,(DATA!$D$133:$D$368=B1626)*(DATA!$E$133:$E$368=D1626),0)),"n/a")</f>
        <v>2.98</v>
      </c>
      <c r="L1626" s="77">
        <f t="array" ref="L1626">IFERROR(INDEX(DATA!$AS$133:$AS$368,MATCH(1,(DATA!$D$133:$D$368=B1626)*(DATA!$E$133:$E$368=D1626),0)),"n/a")</f>
        <v>-0.253</v>
      </c>
    </row>
    <row r="1627" spans="1:12" x14ac:dyDescent="0.2">
      <c r="A1627" s="75" t="s">
        <v>19</v>
      </c>
      <c r="B1627" s="66" t="s">
        <v>22</v>
      </c>
      <c r="C1627" s="66" t="s">
        <v>26</v>
      </c>
      <c r="D1627" s="66" t="s">
        <v>310</v>
      </c>
      <c r="E1627" s="87" t="str">
        <f t="array" ref="E1627">IFERROR(INDEX(DATA!$N$133:$N$368,MATCH(1,(DATA!$D$133:$D$368=B1627)*(DATA!$E$133:$E$368=D1627),0)),"n/a")</f>
        <v>n/a</v>
      </c>
      <c r="F1627" s="77" t="str">
        <f t="array" ref="F1627">IFERROR(INDEX(DATA!$O$133:$O$368,MATCH(1,(DATA!$D$133:$D$368=B1627)*(DATA!$E$133:$E$368=D1627),0)),"n/a")</f>
        <v>n/a</v>
      </c>
      <c r="G1627" s="87" t="str">
        <f t="array" ref="G1627">IFERROR(INDEX(DATA!$X$133:$X$368,MATCH(1,(DATA!$D$133:$D$368=B1627)*(DATA!$E$133:$E$368=D1627),0)),"n/a")</f>
        <v>n/a</v>
      </c>
      <c r="H1627" s="77" t="str">
        <f t="array" ref="H1627">IFERROR(INDEX(DATA!$Y$133:$Y$368,MATCH(1,(DATA!$D$133:$D$368=B1627)*(DATA!$E$133:$E$368=D1627),0)),"n/a")</f>
        <v>n/a</v>
      </c>
      <c r="I1627" s="87" t="str">
        <f t="array" ref="I1627">IFERROR(INDEX(DATA!$AH$133:$AH$368,MATCH(1,(DATA!$D$133:$D$368=B1627)*(DATA!$E$133:$E$368=D1627),0)),"n/a")</f>
        <v>n/a</v>
      </c>
      <c r="J1627" s="77" t="str">
        <f t="array" ref="J1627">IFERROR(INDEX(DATA!$AI$133:$AI$368,MATCH(1,(DATA!$D$133:$D$368=B1627)*(DATA!$E$133:$E$368=D1627),0)),"n/a")</f>
        <v>n/a</v>
      </c>
      <c r="K1627" s="87" t="str">
        <f t="array" ref="K1627">IFERROR(INDEX(DATA!$AR$133:$AR$368,MATCH(1,(DATA!$D$133:$D$368=B1627)*(DATA!$E$133:$E$368=D1627),0)),"n/a")</f>
        <v>n/a</v>
      </c>
      <c r="L1627" s="77" t="str">
        <f t="array" ref="L1627">IFERROR(INDEX(DATA!$AS$133:$AS$368,MATCH(1,(DATA!$D$133:$D$368=B1627)*(DATA!$E$133:$E$368=D1627),0)),"n/a")</f>
        <v>n/a</v>
      </c>
    </row>
    <row r="1628" spans="1:12" x14ac:dyDescent="0.2">
      <c r="A1628" s="75" t="s">
        <v>19</v>
      </c>
      <c r="B1628" s="66" t="s">
        <v>22</v>
      </c>
      <c r="C1628" s="66" t="s">
        <v>26</v>
      </c>
      <c r="D1628" s="66" t="s">
        <v>311</v>
      </c>
      <c r="E1628" s="87">
        <f t="array" ref="E1628">IFERROR(INDEX(DATA!$N$133:$N$368,MATCH(1,(DATA!$D$133:$D$368=B1628)*(DATA!$E$133:$E$368=D1628),0)),"n/a")</f>
        <v>7.25</v>
      </c>
      <c r="F1628" s="77">
        <f t="array" ref="F1628">IFERROR(INDEX(DATA!$O$133:$O$368,MATCH(1,(DATA!$D$133:$D$368=B1628)*(DATA!$E$133:$E$368=D1628),0)),"n/a")</f>
        <v>0.83</v>
      </c>
      <c r="G1628" s="87">
        <f t="array" ref="G1628">IFERROR(INDEX(DATA!$X$133:$X$368,MATCH(1,(DATA!$D$133:$D$368=B1628)*(DATA!$E$133:$E$368=D1628),0)),"n/a")</f>
        <v>7.23</v>
      </c>
      <c r="H1628" s="77">
        <f t="array" ref="H1628">IFERROR(INDEX(DATA!$Y$133:$Y$368,MATCH(1,(DATA!$D$133:$D$368=B1628)*(DATA!$E$133:$E$368=D1628),0)),"n/a")</f>
        <v>0.82499999999999996</v>
      </c>
      <c r="I1628" s="87">
        <f t="array" ref="I1628">IFERROR(INDEX(DATA!$AH$133:$AH$368,MATCH(1,(DATA!$D$133:$D$368=B1628)*(DATA!$E$133:$E$368=D1628),0)),"n/a")</f>
        <v>7.18</v>
      </c>
      <c r="J1628" s="77">
        <f t="array" ref="J1628">IFERROR(INDEX(DATA!$AI$133:$AI$368,MATCH(1,(DATA!$D$133:$D$368=B1628)*(DATA!$E$133:$E$368=D1628),0)),"n/a")</f>
        <v>0.81899999999999995</v>
      </c>
      <c r="K1628" s="87">
        <f t="array" ref="K1628">IFERROR(INDEX(DATA!$AR$133:$AR$368,MATCH(1,(DATA!$D$133:$D$368=B1628)*(DATA!$E$133:$E$368=D1628),0)),"n/a")</f>
        <v>6.57</v>
      </c>
      <c r="L1628" s="77">
        <f t="array" ref="L1628">IFERROR(INDEX(DATA!$AS$133:$AS$368,MATCH(1,(DATA!$D$133:$D$368=B1628)*(DATA!$E$133:$E$368=D1628),0)),"n/a")</f>
        <v>0.66100000000000003</v>
      </c>
    </row>
    <row r="1629" spans="1:12" x14ac:dyDescent="0.2">
      <c r="A1629" s="75" t="s">
        <v>19</v>
      </c>
      <c r="B1629" s="66" t="s">
        <v>22</v>
      </c>
      <c r="C1629" s="66" t="s">
        <v>26</v>
      </c>
      <c r="D1629" s="66" t="s">
        <v>312</v>
      </c>
      <c r="E1629" s="87">
        <f t="array" ref="E1629">IFERROR(INDEX(DATA!$N$133:$N$368,MATCH(1,(DATA!$D$133:$D$368=B1629)*(DATA!$E$133:$E$368=D1629),0)),"n/a")</f>
        <v>5.98</v>
      </c>
      <c r="F1629" s="77">
        <f t="array" ref="F1629">IFERROR(INDEX(DATA!$O$133:$O$368,MATCH(1,(DATA!$D$133:$D$368=B1629)*(DATA!$E$133:$E$368=D1629),0)),"n/a")</f>
        <v>-1E-3</v>
      </c>
      <c r="G1629" s="87">
        <f t="array" ref="G1629">IFERROR(INDEX(DATA!$X$133:$X$368,MATCH(1,(DATA!$D$133:$D$368=B1629)*(DATA!$E$133:$E$368=D1629),0)),"n/a")</f>
        <v>5.99</v>
      </c>
      <c r="H1629" s="77">
        <f t="array" ref="H1629">IFERROR(INDEX(DATA!$Y$133:$Y$368,MATCH(1,(DATA!$D$133:$D$368=B1629)*(DATA!$E$133:$E$368=D1629),0)),"n/a")</f>
        <v>2.5000000000000001E-2</v>
      </c>
      <c r="I1629" s="87">
        <f t="array" ref="I1629">IFERROR(INDEX(DATA!$AH$133:$AH$368,MATCH(1,(DATA!$D$133:$D$368=B1629)*(DATA!$E$133:$E$368=D1629),0)),"n/a")</f>
        <v>5.99</v>
      </c>
      <c r="J1629" s="77">
        <f t="array" ref="J1629">IFERROR(INDEX(DATA!$AI$133:$AI$368,MATCH(1,(DATA!$D$133:$D$368=B1629)*(DATA!$E$133:$E$368=D1629),0)),"n/a")</f>
        <v>7.0000000000000007E-2</v>
      </c>
      <c r="K1629" s="87">
        <f t="array" ref="K1629">IFERROR(INDEX(DATA!$AR$133:$AR$368,MATCH(1,(DATA!$D$133:$D$368=B1629)*(DATA!$E$133:$E$368=D1629),0)),"n/a")</f>
        <v>5.94</v>
      </c>
      <c r="L1629" s="77">
        <f t="array" ref="L1629">IFERROR(INDEX(DATA!$AS$133:$AS$368,MATCH(1,(DATA!$D$133:$D$368=B1629)*(DATA!$E$133:$E$368=D1629),0)),"n/a")</f>
        <v>0.02</v>
      </c>
    </row>
    <row r="1630" spans="1:12" x14ac:dyDescent="0.2">
      <c r="A1630" s="75" t="s">
        <v>19</v>
      </c>
      <c r="B1630" s="66" t="s">
        <v>22</v>
      </c>
      <c r="C1630" s="66" t="s">
        <v>26</v>
      </c>
      <c r="D1630" s="66" t="s">
        <v>313</v>
      </c>
      <c r="E1630" s="87">
        <f t="array" ref="E1630">IFERROR(INDEX(DATA!$N$133:$N$368,MATCH(1,(DATA!$D$133:$D$368=B1630)*(DATA!$E$133:$E$368=D1630),0)),"n/a")</f>
        <v>26.86</v>
      </c>
      <c r="F1630" s="77">
        <f t="array" ref="F1630">IFERROR(INDEX(DATA!$O$133:$O$368,MATCH(1,(DATA!$D$133:$D$368=B1630)*(DATA!$E$133:$E$368=D1630),0)),"n/a")</f>
        <v>1.802</v>
      </c>
      <c r="G1630" s="87">
        <f t="array" ref="G1630">IFERROR(INDEX(DATA!$X$133:$X$368,MATCH(1,(DATA!$D$133:$D$368=B1630)*(DATA!$E$133:$E$368=D1630),0)),"n/a")</f>
        <v>17.48</v>
      </c>
      <c r="H1630" s="77">
        <f t="array" ref="H1630">IFERROR(INDEX(DATA!$Y$133:$Y$368,MATCH(1,(DATA!$D$133:$D$368=B1630)*(DATA!$E$133:$E$368=D1630),0)),"n/a")</f>
        <v>1.696</v>
      </c>
      <c r="I1630" s="87">
        <f t="array" ref="I1630">IFERROR(INDEX(DATA!$AH$133:$AH$368,MATCH(1,(DATA!$D$133:$D$368=B1630)*(DATA!$E$133:$E$368=D1630),0)),"n/a")</f>
        <v>12.93</v>
      </c>
      <c r="J1630" s="77">
        <f t="array" ref="J1630">IFERROR(INDEX(DATA!$AI$133:$AI$368,MATCH(1,(DATA!$D$133:$D$368=B1630)*(DATA!$E$133:$E$368=D1630),0)),"n/a")</f>
        <v>1.175</v>
      </c>
      <c r="K1630" s="87">
        <f t="array" ref="K1630">IFERROR(INDEX(DATA!$AR$133:$AR$368,MATCH(1,(DATA!$D$133:$D$368=B1630)*(DATA!$E$133:$E$368=D1630),0)),"n/a")</f>
        <v>11.16</v>
      </c>
      <c r="L1630" s="77">
        <f t="array" ref="L1630">IFERROR(INDEX(DATA!$AS$133:$AS$368,MATCH(1,(DATA!$D$133:$D$368=B1630)*(DATA!$E$133:$E$368=D1630),0)),"n/a")</f>
        <v>0.89600000000000002</v>
      </c>
    </row>
    <row r="1631" spans="1:12" x14ac:dyDescent="0.2">
      <c r="A1631" s="75" t="s">
        <v>19</v>
      </c>
      <c r="B1631" s="66" t="s">
        <v>22</v>
      </c>
      <c r="C1631" s="66" t="s">
        <v>26</v>
      </c>
      <c r="D1631" s="66" t="s">
        <v>314</v>
      </c>
      <c r="E1631" s="87">
        <f t="array" ref="E1631">IFERROR(INDEX(DATA!$N$133:$N$368,MATCH(1,(DATA!$D$133:$D$368=B1631)*(DATA!$E$133:$E$368=D1631),0)),"n/a")</f>
        <v>0</v>
      </c>
      <c r="F1631" s="77">
        <f t="array" ref="F1631">IFERROR(INDEX(DATA!$O$133:$O$368,MATCH(1,(DATA!$D$133:$D$368=B1631)*(DATA!$E$133:$E$368=D1631),0)),"n/a")</f>
        <v>-1</v>
      </c>
      <c r="G1631" s="87">
        <f t="array" ref="G1631">IFERROR(INDEX(DATA!$X$133:$X$368,MATCH(1,(DATA!$D$133:$D$368=B1631)*(DATA!$E$133:$E$368=D1631),0)),"n/a")</f>
        <v>10.91</v>
      </c>
      <c r="H1631" s="77">
        <f t="array" ref="H1631">IFERROR(INDEX(DATA!$Y$133:$Y$368,MATCH(1,(DATA!$D$133:$D$368=B1631)*(DATA!$E$133:$E$368=D1631),0)),"n/a")</f>
        <v>2.7480000000000002</v>
      </c>
      <c r="I1631" s="87">
        <f t="array" ref="I1631">IFERROR(INDEX(DATA!$AH$133:$AH$368,MATCH(1,(DATA!$D$133:$D$368=B1631)*(DATA!$E$133:$E$368=D1631),0)),"n/a")</f>
        <v>10.91</v>
      </c>
      <c r="J1631" s="77">
        <f t="array" ref="J1631">IFERROR(INDEX(DATA!$AI$133:$AI$368,MATCH(1,(DATA!$D$133:$D$368=B1631)*(DATA!$E$133:$E$368=D1631),0)),"n/a")</f>
        <v>2.7450000000000001</v>
      </c>
      <c r="K1631" s="87">
        <f t="array" ref="K1631">IFERROR(INDEX(DATA!$AR$133:$AR$368,MATCH(1,(DATA!$D$133:$D$368=B1631)*(DATA!$E$133:$E$368=D1631),0)),"n/a")</f>
        <v>3.95</v>
      </c>
      <c r="L1631" s="77">
        <f t="array" ref="L1631">IFERROR(INDEX(DATA!$AS$133:$AS$368,MATCH(1,(DATA!$D$133:$D$368=B1631)*(DATA!$E$133:$E$368=D1631),0)),"n/a")</f>
        <v>0.35499999999999998</v>
      </c>
    </row>
    <row r="1632" spans="1:12" x14ac:dyDescent="0.2">
      <c r="A1632" s="75" t="s">
        <v>19</v>
      </c>
      <c r="B1632" s="66" t="s">
        <v>22</v>
      </c>
      <c r="C1632" s="66" t="s">
        <v>26</v>
      </c>
      <c r="D1632" s="66" t="s">
        <v>315</v>
      </c>
      <c r="E1632" s="87">
        <f t="array" ref="E1632">IFERROR(INDEX(DATA!$N$133:$N$368,MATCH(1,(DATA!$D$133:$D$368=B1632)*(DATA!$E$133:$E$368=D1632),0)),"n/a")</f>
        <v>7.59</v>
      </c>
      <c r="F1632" s="77">
        <f t="array" ref="F1632">IFERROR(INDEX(DATA!$O$133:$O$368,MATCH(1,(DATA!$D$133:$D$368=B1632)*(DATA!$E$133:$E$368=D1632),0)),"n/a")</f>
        <v>-0.39900000000000002</v>
      </c>
      <c r="G1632" s="87">
        <f t="array" ref="G1632">IFERROR(INDEX(DATA!$X$133:$X$368,MATCH(1,(DATA!$D$133:$D$368=B1632)*(DATA!$E$133:$E$368=D1632),0)),"n/a")</f>
        <v>4.6900000000000004</v>
      </c>
      <c r="H1632" s="77">
        <f t="array" ref="H1632">IFERROR(INDEX(DATA!$Y$133:$Y$368,MATCH(1,(DATA!$D$133:$D$368=B1632)*(DATA!$E$133:$E$368=D1632),0)),"n/a")</f>
        <v>-0.66800000000000004</v>
      </c>
      <c r="I1632" s="87">
        <f t="array" ref="I1632">IFERROR(INDEX(DATA!$AH$133:$AH$368,MATCH(1,(DATA!$D$133:$D$368=B1632)*(DATA!$E$133:$E$368=D1632),0)),"n/a")</f>
        <v>4.79</v>
      </c>
      <c r="J1632" s="77">
        <f t="array" ref="J1632">IFERROR(INDEX(DATA!$AI$133:$AI$368,MATCH(1,(DATA!$D$133:$D$368=B1632)*(DATA!$E$133:$E$368=D1632),0)),"n/a")</f>
        <v>-0.67200000000000004</v>
      </c>
      <c r="K1632" s="87">
        <f t="array" ref="K1632">IFERROR(INDEX(DATA!$AR$133:$AR$368,MATCH(1,(DATA!$D$133:$D$368=B1632)*(DATA!$E$133:$E$368=D1632),0)),"n/a")</f>
        <v>6.22</v>
      </c>
      <c r="L1632" s="77">
        <f t="array" ref="L1632">IFERROR(INDEX(DATA!$AS$133:$AS$368,MATCH(1,(DATA!$D$133:$D$368=B1632)*(DATA!$E$133:$E$368=D1632),0)),"n/a")</f>
        <v>-0.59499999999999997</v>
      </c>
    </row>
    <row r="1633" spans="1:12" x14ac:dyDescent="0.2">
      <c r="A1633" s="75" t="s">
        <v>19</v>
      </c>
      <c r="B1633" s="66" t="s">
        <v>22</v>
      </c>
      <c r="C1633" s="66" t="s">
        <v>26</v>
      </c>
      <c r="D1633" s="66" t="s">
        <v>316</v>
      </c>
      <c r="E1633" s="87" t="str">
        <f t="array" ref="E1633">IFERROR(INDEX(DATA!$N$133:$N$368,MATCH(1,(DATA!$D$133:$D$368=B1633)*(DATA!$E$133:$E$368=D1633),0)),"n/a")</f>
        <v>n/a</v>
      </c>
      <c r="F1633" s="77" t="str">
        <f t="array" ref="F1633">IFERROR(INDEX(DATA!$O$133:$O$368,MATCH(1,(DATA!$D$133:$D$368=B1633)*(DATA!$E$133:$E$368=D1633),0)),"n/a")</f>
        <v>n/a</v>
      </c>
      <c r="G1633" s="87" t="str">
        <f t="array" ref="G1633">IFERROR(INDEX(DATA!$X$133:$X$368,MATCH(1,(DATA!$D$133:$D$368=B1633)*(DATA!$E$133:$E$368=D1633),0)),"n/a")</f>
        <v>n/a</v>
      </c>
      <c r="H1633" s="77" t="str">
        <f t="array" ref="H1633">IFERROR(INDEX(DATA!$Y$133:$Y$368,MATCH(1,(DATA!$D$133:$D$368=B1633)*(DATA!$E$133:$E$368=D1633),0)),"n/a")</f>
        <v>n/a</v>
      </c>
      <c r="I1633" s="87" t="str">
        <f t="array" ref="I1633">IFERROR(INDEX(DATA!$AH$133:$AH$368,MATCH(1,(DATA!$D$133:$D$368=B1633)*(DATA!$E$133:$E$368=D1633),0)),"n/a")</f>
        <v>n/a</v>
      </c>
      <c r="J1633" s="77" t="str">
        <f t="array" ref="J1633">IFERROR(INDEX(DATA!$AI$133:$AI$368,MATCH(1,(DATA!$D$133:$D$368=B1633)*(DATA!$E$133:$E$368=D1633),0)),"n/a")</f>
        <v>n/a</v>
      </c>
      <c r="K1633" s="87" t="str">
        <f t="array" ref="K1633">IFERROR(INDEX(DATA!$AR$133:$AR$368,MATCH(1,(DATA!$D$133:$D$368=B1633)*(DATA!$E$133:$E$368=D1633),0)),"n/a")</f>
        <v>n/a</v>
      </c>
      <c r="L1633" s="77" t="str">
        <f t="array" ref="L1633">IFERROR(INDEX(DATA!$AS$133:$AS$368,MATCH(1,(DATA!$D$133:$D$368=B1633)*(DATA!$E$133:$E$368=D1633),0)),"n/a")</f>
        <v>n/a</v>
      </c>
    </row>
    <row r="1634" spans="1:12" x14ac:dyDescent="0.2">
      <c r="A1634" s="75" t="s">
        <v>19</v>
      </c>
      <c r="B1634" s="66" t="s">
        <v>22</v>
      </c>
      <c r="C1634" s="66" t="s">
        <v>26</v>
      </c>
      <c r="D1634" s="66" t="s">
        <v>317</v>
      </c>
      <c r="E1634" s="87">
        <f t="array" ref="E1634">IFERROR(INDEX(DATA!$N$133:$N$368,MATCH(1,(DATA!$D$133:$D$368=B1634)*(DATA!$E$133:$E$368=D1634),0)),"n/a")</f>
        <v>4.05</v>
      </c>
      <c r="F1634" s="77">
        <f t="array" ref="F1634">IFERROR(INDEX(DATA!$O$133:$O$368,MATCH(1,(DATA!$D$133:$D$368=B1634)*(DATA!$E$133:$E$368=D1634),0)),"n/a")</f>
        <v>0</v>
      </c>
      <c r="G1634" s="87">
        <f t="array" ref="G1634">IFERROR(INDEX(DATA!$X$133:$X$368,MATCH(1,(DATA!$D$133:$D$368=B1634)*(DATA!$E$133:$E$368=D1634),0)),"n/a")</f>
        <v>3.92</v>
      </c>
      <c r="H1634" s="77">
        <f t="array" ref="H1634">IFERROR(INDEX(DATA!$Y$133:$Y$368,MATCH(1,(DATA!$D$133:$D$368=B1634)*(DATA!$E$133:$E$368=D1634),0)),"n/a")</f>
        <v>0</v>
      </c>
      <c r="I1634" s="87">
        <f t="array" ref="I1634">IFERROR(INDEX(DATA!$AH$133:$AH$368,MATCH(1,(DATA!$D$133:$D$368=B1634)*(DATA!$E$133:$E$368=D1634),0)),"n/a")</f>
        <v>4.24</v>
      </c>
      <c r="J1634" s="77">
        <f t="array" ref="J1634">IFERROR(INDEX(DATA!$AI$133:$AI$368,MATCH(1,(DATA!$D$133:$D$368=B1634)*(DATA!$E$133:$E$368=D1634),0)),"n/a")</f>
        <v>0</v>
      </c>
      <c r="K1634" s="87">
        <f t="array" ref="K1634">IFERROR(INDEX(DATA!$AR$133:$AR$368,MATCH(1,(DATA!$D$133:$D$368=B1634)*(DATA!$E$133:$E$368=D1634),0)),"n/a")</f>
        <v>4.24</v>
      </c>
      <c r="L1634" s="77">
        <f t="array" ref="L1634">IFERROR(INDEX(DATA!$AS$133:$AS$368,MATCH(1,(DATA!$D$133:$D$368=B1634)*(DATA!$E$133:$E$368=D1634),0)),"n/a")</f>
        <v>0</v>
      </c>
    </row>
    <row r="1635" spans="1:12" x14ac:dyDescent="0.2">
      <c r="A1635" s="75" t="s">
        <v>19</v>
      </c>
      <c r="B1635" s="66" t="s">
        <v>22</v>
      </c>
      <c r="C1635" s="66" t="s">
        <v>26</v>
      </c>
      <c r="D1635" s="66" t="s">
        <v>318</v>
      </c>
      <c r="E1635" s="87">
        <f t="array" ref="E1635">IFERROR(INDEX(DATA!$N$133:$N$368,MATCH(1,(DATA!$D$133:$D$368=B1635)*(DATA!$E$133:$E$368=D1635),0)),"n/a")</f>
        <v>0.71</v>
      </c>
      <c r="F1635" s="77">
        <f t="array" ref="F1635">IFERROR(INDEX(DATA!$O$133:$O$368,MATCH(1,(DATA!$D$133:$D$368=B1635)*(DATA!$E$133:$E$368=D1635),0)),"n/a")</f>
        <v>-0.85799999999999998</v>
      </c>
      <c r="G1635" s="87">
        <f t="array" ref="G1635">IFERROR(INDEX(DATA!$X$133:$X$368,MATCH(1,(DATA!$D$133:$D$368=B1635)*(DATA!$E$133:$E$368=D1635),0)),"n/a")</f>
        <v>0.62</v>
      </c>
      <c r="H1635" s="77">
        <f t="array" ref="H1635">IFERROR(INDEX(DATA!$Y$133:$Y$368,MATCH(1,(DATA!$D$133:$D$368=B1635)*(DATA!$E$133:$E$368=D1635),0)),"n/a")</f>
        <v>-0.875</v>
      </c>
      <c r="I1635" s="87">
        <f t="array" ref="I1635">IFERROR(INDEX(DATA!$AH$133:$AH$368,MATCH(1,(DATA!$D$133:$D$368=B1635)*(DATA!$E$133:$E$368=D1635),0)),"n/a")</f>
        <v>0.6</v>
      </c>
      <c r="J1635" s="77">
        <f t="array" ref="J1635">IFERROR(INDEX(DATA!$AI$133:$AI$368,MATCH(1,(DATA!$D$133:$D$368=B1635)*(DATA!$E$133:$E$368=D1635),0)),"n/a")</f>
        <v>-0.88</v>
      </c>
      <c r="K1635" s="87">
        <f t="array" ref="K1635">IFERROR(INDEX(DATA!$AR$133:$AR$368,MATCH(1,(DATA!$D$133:$D$368=B1635)*(DATA!$E$133:$E$368=D1635),0)),"n/a")</f>
        <v>0.73</v>
      </c>
      <c r="L1635" s="77">
        <f t="array" ref="L1635">IFERROR(INDEX(DATA!$AS$133:$AS$368,MATCH(1,(DATA!$D$133:$D$368=B1635)*(DATA!$E$133:$E$368=D1635),0)),"n/a")</f>
        <v>-0.85399999999999998</v>
      </c>
    </row>
    <row r="1636" spans="1:12" x14ac:dyDescent="0.2">
      <c r="A1636" s="75" t="s">
        <v>19</v>
      </c>
      <c r="B1636" s="66" t="s">
        <v>22</v>
      </c>
      <c r="C1636" s="66" t="s">
        <v>26</v>
      </c>
      <c r="D1636" s="66" t="s">
        <v>344</v>
      </c>
      <c r="E1636" s="87">
        <f t="array" ref="E1636">IFERROR(INDEX(DATA!$N$133:$N$368,MATCH(1,(DATA!$D$133:$D$368=B1636)*(DATA!$E$133:$E$368=D1636),0)),"n/a")</f>
        <v>2.94</v>
      </c>
      <c r="F1636" s="77">
        <f t="array" ref="F1636">IFERROR(INDEX(DATA!$O$133:$O$368,MATCH(1,(DATA!$D$133:$D$368=B1636)*(DATA!$E$133:$E$368=D1636),0)),"n/a")</f>
        <v>3.6999999999999998E-2</v>
      </c>
      <c r="G1636" s="87">
        <f t="array" ref="G1636">IFERROR(INDEX(DATA!$X$133:$X$368,MATCH(1,(DATA!$D$133:$D$368=B1636)*(DATA!$E$133:$E$368=D1636),0)),"n/a")</f>
        <v>2.92</v>
      </c>
      <c r="H1636" s="77">
        <f t="array" ref="H1636">IFERROR(INDEX(DATA!$Y$133:$Y$368,MATCH(1,(DATA!$D$133:$D$368=B1636)*(DATA!$E$133:$E$368=D1636),0)),"n/a")</f>
        <v>2.1000000000000001E-2</v>
      </c>
      <c r="I1636" s="87">
        <f t="array" ref="I1636">IFERROR(INDEX(DATA!$AH$133:$AH$368,MATCH(1,(DATA!$D$133:$D$368=B1636)*(DATA!$E$133:$E$368=D1636),0)),"n/a")</f>
        <v>2.9</v>
      </c>
      <c r="J1636" s="77">
        <f t="array" ref="J1636">IFERROR(INDEX(DATA!$AI$133:$AI$368,MATCH(1,(DATA!$D$133:$D$368=B1636)*(DATA!$E$133:$E$368=D1636),0)),"n/a")</f>
        <v>1.6E-2</v>
      </c>
      <c r="K1636" s="87">
        <f t="array" ref="K1636">IFERROR(INDEX(DATA!$AR$133:$AR$368,MATCH(1,(DATA!$D$133:$D$368=B1636)*(DATA!$E$133:$E$368=D1636),0)),"n/a")</f>
        <v>2.87</v>
      </c>
      <c r="L1636" s="77">
        <f t="array" ref="L1636">IFERROR(INDEX(DATA!$AS$133:$AS$368,MATCH(1,(DATA!$D$133:$D$368=B1636)*(DATA!$E$133:$E$368=D1636),0)),"n/a")</f>
        <v>0.02</v>
      </c>
    </row>
    <row r="1637" spans="1:12" x14ac:dyDescent="0.2">
      <c r="A1637" s="75" t="s">
        <v>19</v>
      </c>
      <c r="B1637" s="66" t="s">
        <v>22</v>
      </c>
      <c r="C1637" s="66" t="s">
        <v>26</v>
      </c>
      <c r="D1637" s="66" t="s">
        <v>345</v>
      </c>
      <c r="E1637" s="87">
        <f t="array" ref="E1637">IFERROR(INDEX(DATA!$N$133:$N$368,MATCH(1,(DATA!$D$133:$D$368=B1637)*(DATA!$E$133:$E$368=D1637),0)),"n/a")</f>
        <v>0</v>
      </c>
      <c r="F1637" s="77">
        <f t="array" ref="F1637">IFERROR(INDEX(DATA!$O$133:$O$368,MATCH(1,(DATA!$D$133:$D$368=B1637)*(DATA!$E$133:$E$368=D1637),0)),"n/a")</f>
        <v>-1</v>
      </c>
      <c r="G1637" s="87">
        <f t="array" ref="G1637">IFERROR(INDEX(DATA!$X$133:$X$368,MATCH(1,(DATA!$D$133:$D$368=B1637)*(DATA!$E$133:$E$368=D1637),0)),"n/a")</f>
        <v>4.99</v>
      </c>
      <c r="H1637" s="77">
        <f t="array" ref="H1637">IFERROR(INDEX(DATA!$Y$133:$Y$368,MATCH(1,(DATA!$D$133:$D$368=B1637)*(DATA!$E$133:$E$368=D1637),0)),"n/a")</f>
        <v>-1E-3</v>
      </c>
      <c r="I1637" s="87">
        <f t="array" ref="I1637">IFERROR(INDEX(DATA!$AH$133:$AH$368,MATCH(1,(DATA!$D$133:$D$368=B1637)*(DATA!$E$133:$E$368=D1637),0)),"n/a")</f>
        <v>4.99</v>
      </c>
      <c r="J1637" s="77">
        <f t="array" ref="J1637">IFERROR(INDEX(DATA!$AI$133:$AI$368,MATCH(1,(DATA!$D$133:$D$368=B1637)*(DATA!$E$133:$E$368=D1637),0)),"n/a")</f>
        <v>-1E-3</v>
      </c>
      <c r="K1637" s="87">
        <f t="array" ref="K1637">IFERROR(INDEX(DATA!$AR$133:$AR$368,MATCH(1,(DATA!$D$133:$D$368=B1637)*(DATA!$E$133:$E$368=D1637),0)),"n/a")</f>
        <v>4.99</v>
      </c>
      <c r="L1637" s="77">
        <f t="array" ref="L1637">IFERROR(INDEX(DATA!$AS$133:$AS$368,MATCH(1,(DATA!$D$133:$D$368=B1637)*(DATA!$E$133:$E$368=D1637),0)),"n/a")</f>
        <v>-1E-3</v>
      </c>
    </row>
    <row r="1638" spans="1:12" x14ac:dyDescent="0.2">
      <c r="A1638" s="75"/>
      <c r="E1638" s="100"/>
      <c r="F1638" s="102"/>
      <c r="G1638" s="100"/>
      <c r="H1638" s="102"/>
      <c r="I1638" s="100"/>
      <c r="J1638" s="102"/>
      <c r="K1638" s="100"/>
      <c r="L1638" s="102"/>
    </row>
    <row r="1639" spans="1:12" x14ac:dyDescent="0.2">
      <c r="A1639" s="75" t="s">
        <v>19</v>
      </c>
      <c r="B1639" s="66" t="s">
        <v>20</v>
      </c>
      <c r="C1639" s="66" t="s">
        <v>0</v>
      </c>
      <c r="D1639" s="66" t="s">
        <v>271</v>
      </c>
      <c r="E1639" s="76">
        <f t="array" ref="E1639">IFERROR(INDEX(DATA!$F$133:$F$368,MATCH(1,(DATA!$D$133:$D$368=B1639)*(DATA!$E$133:$E$368=D1639),0)),"n/a")</f>
        <v>27545</v>
      </c>
      <c r="F1639" s="77">
        <f t="array" ref="F1639">IFERROR(INDEX(DATA!$G$133:$G$368,MATCH(1,(DATA!$D$133:$D$368=B1639)*(DATA!$E$133:$E$368=D1639),0)),"n/a")</f>
        <v>2.5999999999999999E-2</v>
      </c>
      <c r="G1639" s="76">
        <f t="array" ref="G1639">IFERROR(INDEX(DATA!$P$133:$P$368,MATCH(1,(DATA!$D$133:$D$368=B1639)*(DATA!$E$133:$E$368=D1639),0)),"n/a")</f>
        <v>90065</v>
      </c>
      <c r="H1639" s="77">
        <f t="array" ref="H1639">IFERROR(INDEX(DATA!$Q$133:$Q$368,MATCH(1,(DATA!$D$133:$D$368=B1639)*(DATA!$E$133:$E$368=D1639),0)),"n/a")</f>
        <v>7.2999999999999995E-2</v>
      </c>
      <c r="I1639" s="76">
        <f t="array" ref="I1639">IFERROR(INDEX(DATA!$Z$133:$Z$368,MATCH(1,(DATA!$D$133:$D$368=B1639)*(DATA!$E$133:$E$368=D1639),0)),"n/a")</f>
        <v>152327</v>
      </c>
      <c r="J1639" s="77">
        <f t="array" ref="J1639">IFERROR(INDEX(DATA!$AA$133:$AA$368,MATCH(1,(DATA!$D$133:$D$368=B1639)*(DATA!$E$133:$E$368=D1639),0)),"n/a")</f>
        <v>0.06</v>
      </c>
      <c r="K1639" s="76">
        <f t="array" ref="K1639">IFERROR(INDEX(DATA!$AJ$133:$AJ$368,MATCH(1,(DATA!$D$133:$D$368=B1639)*(DATA!$E$133:$E$368=D1639),0)),"n/a")</f>
        <v>288131</v>
      </c>
      <c r="L1639" s="77">
        <f t="array" ref="L1639">IFERROR(INDEX(DATA!$AK$133:$AK$368,MATCH(1,(DATA!$D$133:$D$368=B1639)*(DATA!$E$133:$E$368=D1639),0)),"n/a")</f>
        <v>7.0000000000000007E-2</v>
      </c>
    </row>
    <row r="1640" spans="1:12" x14ac:dyDescent="0.2">
      <c r="A1640" s="75" t="s">
        <v>19</v>
      </c>
      <c r="B1640" s="66" t="s">
        <v>20</v>
      </c>
      <c r="C1640" s="66" t="s">
        <v>0</v>
      </c>
      <c r="D1640" s="66" t="s">
        <v>272</v>
      </c>
      <c r="E1640" s="76">
        <f t="array" ref="E1640">IFERROR(INDEX(DATA!$F$133:$F$368,MATCH(1,(DATA!$D$133:$D$368=B1640)*(DATA!$E$133:$E$368=D1640),0)),"n/a")</f>
        <v>66311</v>
      </c>
      <c r="F1640" s="77">
        <f t="array" ref="F1640">IFERROR(INDEX(DATA!$G$133:$G$368,MATCH(1,(DATA!$D$133:$D$368=B1640)*(DATA!$E$133:$E$368=D1640),0)),"n/a")</f>
        <v>0.314</v>
      </c>
      <c r="G1640" s="76">
        <f t="array" ref="G1640">IFERROR(INDEX(DATA!$P$133:$P$368,MATCH(1,(DATA!$D$133:$D$368=B1640)*(DATA!$E$133:$E$368=D1640),0)),"n/a")</f>
        <v>201289</v>
      </c>
      <c r="H1640" s="77">
        <f t="array" ref="H1640">IFERROR(INDEX(DATA!$Q$133:$Q$368,MATCH(1,(DATA!$D$133:$D$368=B1640)*(DATA!$E$133:$E$368=D1640),0)),"n/a")</f>
        <v>0.252</v>
      </c>
      <c r="I1640" s="76">
        <f t="array" ref="I1640">IFERROR(INDEX(DATA!$Z$133:$Z$368,MATCH(1,(DATA!$D$133:$D$368=B1640)*(DATA!$E$133:$E$368=D1640),0)),"n/a")</f>
        <v>361173</v>
      </c>
      <c r="J1640" s="77">
        <f t="array" ref="J1640">IFERROR(INDEX(DATA!$AA$133:$AA$368,MATCH(1,(DATA!$D$133:$D$368=B1640)*(DATA!$E$133:$E$368=D1640),0)),"n/a")</f>
        <v>0.23400000000000001</v>
      </c>
      <c r="K1640" s="76">
        <f t="array" ref="K1640">IFERROR(INDEX(DATA!$AJ$133:$AJ$368,MATCH(1,(DATA!$D$133:$D$368=B1640)*(DATA!$E$133:$E$368=D1640),0)),"n/a")</f>
        <v>631773</v>
      </c>
      <c r="L1640" s="77">
        <f t="array" ref="L1640">IFERROR(INDEX(DATA!$AK$133:$AK$368,MATCH(1,(DATA!$D$133:$D$368=B1640)*(DATA!$E$133:$E$368=D1640),0)),"n/a")</f>
        <v>0.25</v>
      </c>
    </row>
    <row r="1641" spans="1:12" x14ac:dyDescent="0.2">
      <c r="A1641" s="75" t="s">
        <v>19</v>
      </c>
      <c r="B1641" s="66" t="s">
        <v>20</v>
      </c>
      <c r="C1641" s="66" t="s">
        <v>0</v>
      </c>
      <c r="D1641" s="66" t="s">
        <v>273</v>
      </c>
      <c r="E1641" s="76">
        <f t="array" ref="E1641">IFERROR(INDEX(DATA!$F$133:$F$368,MATCH(1,(DATA!$D$133:$D$368=B1641)*(DATA!$E$133:$E$368=D1641),0)),"n/a")</f>
        <v>170663</v>
      </c>
      <c r="F1641" s="77">
        <f t="array" ref="F1641">IFERROR(INDEX(DATA!$G$133:$G$368,MATCH(1,(DATA!$D$133:$D$368=B1641)*(DATA!$E$133:$E$368=D1641),0)),"n/a")</f>
        <v>0.15</v>
      </c>
      <c r="G1641" s="76">
        <f t="array" ref="G1641">IFERROR(INDEX(DATA!$P$133:$P$368,MATCH(1,(DATA!$D$133:$D$368=B1641)*(DATA!$E$133:$E$368=D1641),0)),"n/a")</f>
        <v>537879</v>
      </c>
      <c r="H1641" s="77">
        <f t="array" ref="H1641">IFERROR(INDEX(DATA!$Q$133:$Q$368,MATCH(1,(DATA!$D$133:$D$368=B1641)*(DATA!$E$133:$E$368=D1641),0)),"n/a")</f>
        <v>0.23300000000000001</v>
      </c>
      <c r="I1641" s="76">
        <f t="array" ref="I1641">IFERROR(INDEX(DATA!$Z$133:$Z$368,MATCH(1,(DATA!$D$133:$D$368=B1641)*(DATA!$E$133:$E$368=D1641),0)),"n/a")</f>
        <v>928781</v>
      </c>
      <c r="J1641" s="77">
        <f t="array" ref="J1641">IFERROR(INDEX(DATA!$AA$133:$AA$368,MATCH(1,(DATA!$D$133:$D$368=B1641)*(DATA!$E$133:$E$368=D1641),0)),"n/a")</f>
        <v>0.25</v>
      </c>
      <c r="K1641" s="76">
        <f t="array" ref="K1641">IFERROR(INDEX(DATA!$AJ$133:$AJ$368,MATCH(1,(DATA!$D$133:$D$368=B1641)*(DATA!$E$133:$E$368=D1641),0)),"n/a")</f>
        <v>1754944</v>
      </c>
      <c r="L1641" s="77">
        <f t="array" ref="L1641">IFERROR(INDEX(DATA!$AK$133:$AK$368,MATCH(1,(DATA!$D$133:$D$368=B1641)*(DATA!$E$133:$E$368=D1641),0)),"n/a")</f>
        <v>0.29699999999999999</v>
      </c>
    </row>
    <row r="1642" spans="1:12" x14ac:dyDescent="0.2">
      <c r="A1642" s="75" t="s">
        <v>19</v>
      </c>
      <c r="B1642" s="66" t="s">
        <v>20</v>
      </c>
      <c r="C1642" s="66" t="s">
        <v>0</v>
      </c>
      <c r="D1642" s="66" t="s">
        <v>274</v>
      </c>
      <c r="E1642" s="76">
        <f t="array" ref="E1642">IFERROR(INDEX(DATA!$F$133:$F$368,MATCH(1,(DATA!$D$133:$D$368=B1642)*(DATA!$E$133:$E$368=D1642),0)),"n/a")</f>
        <v>27915</v>
      </c>
      <c r="F1642" s="77">
        <f t="array" ref="F1642">IFERROR(INDEX(DATA!$G$133:$G$368,MATCH(1,(DATA!$D$133:$D$368=B1642)*(DATA!$E$133:$E$368=D1642),0)),"n/a")</f>
        <v>0.10100000000000001</v>
      </c>
      <c r="G1642" s="76">
        <f t="array" ref="G1642">IFERROR(INDEX(DATA!$P$133:$P$368,MATCH(1,(DATA!$D$133:$D$368=B1642)*(DATA!$E$133:$E$368=D1642),0)),"n/a")</f>
        <v>82904</v>
      </c>
      <c r="H1642" s="77">
        <f t="array" ref="H1642">IFERROR(INDEX(DATA!$Q$133:$Q$368,MATCH(1,(DATA!$D$133:$D$368=B1642)*(DATA!$E$133:$E$368=D1642),0)),"n/a")</f>
        <v>7.9000000000000001E-2</v>
      </c>
      <c r="I1642" s="76">
        <f t="array" ref="I1642">IFERROR(INDEX(DATA!$Z$133:$Z$368,MATCH(1,(DATA!$D$133:$D$368=B1642)*(DATA!$E$133:$E$368=D1642),0)),"n/a")</f>
        <v>145801</v>
      </c>
      <c r="J1642" s="77">
        <f t="array" ref="J1642">IFERROR(INDEX(DATA!$AA$133:$AA$368,MATCH(1,(DATA!$D$133:$D$368=B1642)*(DATA!$E$133:$E$368=D1642),0)),"n/a")</f>
        <v>2.5000000000000001E-2</v>
      </c>
      <c r="K1642" s="76">
        <f t="array" ref="K1642">IFERROR(INDEX(DATA!$AJ$133:$AJ$368,MATCH(1,(DATA!$D$133:$D$368=B1642)*(DATA!$E$133:$E$368=D1642),0)),"n/a")</f>
        <v>273006</v>
      </c>
      <c r="L1642" s="77">
        <f t="array" ref="L1642">IFERROR(INDEX(DATA!$AK$133:$AK$368,MATCH(1,(DATA!$D$133:$D$368=B1642)*(DATA!$E$133:$E$368=D1642),0)),"n/a")</f>
        <v>2.4E-2</v>
      </c>
    </row>
    <row r="1643" spans="1:12" x14ac:dyDescent="0.2">
      <c r="A1643" s="75" t="s">
        <v>19</v>
      </c>
      <c r="B1643" s="66" t="s">
        <v>20</v>
      </c>
      <c r="C1643" s="66" t="s">
        <v>0</v>
      </c>
      <c r="D1643" s="66" t="s">
        <v>275</v>
      </c>
      <c r="E1643" s="76">
        <f t="array" ref="E1643">IFERROR(INDEX(DATA!$F$133:$F$368,MATCH(1,(DATA!$D$133:$D$368=B1643)*(DATA!$E$133:$E$368=D1643),0)),"n/a")</f>
        <v>113826</v>
      </c>
      <c r="F1643" s="77">
        <f t="array" ref="F1643">IFERROR(INDEX(DATA!$G$133:$G$368,MATCH(1,(DATA!$D$133:$D$368=B1643)*(DATA!$E$133:$E$368=D1643),0)),"n/a")</f>
        <v>0.437</v>
      </c>
      <c r="G1643" s="76">
        <f t="array" ref="G1643">IFERROR(INDEX(DATA!$P$133:$P$368,MATCH(1,(DATA!$D$133:$D$368=B1643)*(DATA!$E$133:$E$368=D1643),0)),"n/a")</f>
        <v>441009</v>
      </c>
      <c r="H1643" s="77">
        <f t="array" ref="H1643">IFERROR(INDEX(DATA!$Q$133:$Q$368,MATCH(1,(DATA!$D$133:$D$368=B1643)*(DATA!$E$133:$E$368=D1643),0)),"n/a")</f>
        <v>0.38100000000000001</v>
      </c>
      <c r="I1643" s="76">
        <f t="array" ref="I1643">IFERROR(INDEX(DATA!$Z$133:$Z$368,MATCH(1,(DATA!$D$133:$D$368=B1643)*(DATA!$E$133:$E$368=D1643),0)),"n/a")</f>
        <v>674014</v>
      </c>
      <c r="J1643" s="77">
        <f t="array" ref="J1643">IFERROR(INDEX(DATA!$AA$133:$AA$368,MATCH(1,(DATA!$D$133:$D$368=B1643)*(DATA!$E$133:$E$368=D1643),0)),"n/a")</f>
        <v>0.3</v>
      </c>
      <c r="K1643" s="76">
        <f t="array" ref="K1643">IFERROR(INDEX(DATA!$AJ$133:$AJ$368,MATCH(1,(DATA!$D$133:$D$368=B1643)*(DATA!$E$133:$E$368=D1643),0)),"n/a")</f>
        <v>1179414</v>
      </c>
      <c r="L1643" s="77">
        <f t="array" ref="L1643">IFERROR(INDEX(DATA!$AK$133:$AK$368,MATCH(1,(DATA!$D$133:$D$368=B1643)*(DATA!$E$133:$E$368=D1643),0)),"n/a")</f>
        <v>0.22700000000000001</v>
      </c>
    </row>
    <row r="1644" spans="1:12" x14ac:dyDescent="0.2">
      <c r="A1644" s="75" t="s">
        <v>19</v>
      </c>
      <c r="B1644" s="66" t="s">
        <v>20</v>
      </c>
      <c r="C1644" s="66" t="s">
        <v>0</v>
      </c>
      <c r="D1644" s="66" t="s">
        <v>276</v>
      </c>
      <c r="E1644" s="76">
        <f t="array" ref="E1644">IFERROR(INDEX(DATA!$F$133:$F$368,MATCH(1,(DATA!$D$133:$D$368=B1644)*(DATA!$E$133:$E$368=D1644),0)),"n/a")</f>
        <v>112048</v>
      </c>
      <c r="F1644" s="77">
        <f t="array" ref="F1644">IFERROR(INDEX(DATA!$G$133:$G$368,MATCH(1,(DATA!$D$133:$D$368=B1644)*(DATA!$E$133:$E$368=D1644),0)),"n/a")</f>
        <v>5.3999999999999999E-2</v>
      </c>
      <c r="G1644" s="76">
        <f t="array" ref="G1644">IFERROR(INDEX(DATA!$P$133:$P$368,MATCH(1,(DATA!$D$133:$D$368=B1644)*(DATA!$E$133:$E$368=D1644),0)),"n/a")</f>
        <v>349466</v>
      </c>
      <c r="H1644" s="77">
        <f t="array" ref="H1644">IFERROR(INDEX(DATA!$Q$133:$Q$368,MATCH(1,(DATA!$D$133:$D$368=B1644)*(DATA!$E$133:$E$368=D1644),0)),"n/a")</f>
        <v>0.38</v>
      </c>
      <c r="I1644" s="76">
        <f t="array" ref="I1644">IFERROR(INDEX(DATA!$Z$133:$Z$368,MATCH(1,(DATA!$D$133:$D$368=B1644)*(DATA!$E$133:$E$368=D1644),0)),"n/a")</f>
        <v>583721</v>
      </c>
      <c r="J1644" s="77">
        <f t="array" ref="J1644">IFERROR(INDEX(DATA!$AA$133:$AA$368,MATCH(1,(DATA!$D$133:$D$368=B1644)*(DATA!$E$133:$E$368=D1644),0)),"n/a")</f>
        <v>0.46800000000000003</v>
      </c>
      <c r="K1644" s="76">
        <f t="array" ref="K1644">IFERROR(INDEX(DATA!$AJ$133:$AJ$368,MATCH(1,(DATA!$D$133:$D$368=B1644)*(DATA!$E$133:$E$368=D1644),0)),"n/a")</f>
        <v>1133096</v>
      </c>
      <c r="L1644" s="77">
        <f t="array" ref="L1644">IFERROR(INDEX(DATA!$AK$133:$AK$368,MATCH(1,(DATA!$D$133:$D$368=B1644)*(DATA!$E$133:$E$368=D1644),0)),"n/a")</f>
        <v>0.55900000000000005</v>
      </c>
    </row>
    <row r="1645" spans="1:12" x14ac:dyDescent="0.2">
      <c r="A1645" s="75" t="s">
        <v>19</v>
      </c>
      <c r="B1645" s="66" t="s">
        <v>20</v>
      </c>
      <c r="C1645" s="66" t="s">
        <v>0</v>
      </c>
      <c r="D1645" s="66" t="s">
        <v>277</v>
      </c>
      <c r="E1645" s="76">
        <f t="array" ref="E1645">IFERROR(INDEX(DATA!$F$133:$F$368,MATCH(1,(DATA!$D$133:$D$368=B1645)*(DATA!$E$133:$E$368=D1645),0)),"n/a")</f>
        <v>27258</v>
      </c>
      <c r="F1645" s="77">
        <f t="array" ref="F1645">IFERROR(INDEX(DATA!$G$133:$G$368,MATCH(1,(DATA!$D$133:$D$368=B1645)*(DATA!$E$133:$E$368=D1645),0)),"n/a")</f>
        <v>3.2000000000000001E-2</v>
      </c>
      <c r="G1645" s="76">
        <f t="array" ref="G1645">IFERROR(INDEX(DATA!$P$133:$P$368,MATCH(1,(DATA!$D$133:$D$368=B1645)*(DATA!$E$133:$E$368=D1645),0)),"n/a")</f>
        <v>82323</v>
      </c>
      <c r="H1645" s="77">
        <f t="array" ref="H1645">IFERROR(INDEX(DATA!$Q$133:$Q$368,MATCH(1,(DATA!$D$133:$D$368=B1645)*(DATA!$E$133:$E$368=D1645),0)),"n/a")</f>
        <v>0.154</v>
      </c>
      <c r="I1645" s="76">
        <f t="array" ref="I1645">IFERROR(INDEX(DATA!$Z$133:$Z$368,MATCH(1,(DATA!$D$133:$D$368=B1645)*(DATA!$E$133:$E$368=D1645),0)),"n/a")</f>
        <v>142613</v>
      </c>
      <c r="J1645" s="77">
        <f t="array" ref="J1645">IFERROR(INDEX(DATA!$AA$133:$AA$368,MATCH(1,(DATA!$D$133:$D$368=B1645)*(DATA!$E$133:$E$368=D1645),0)),"n/a")</f>
        <v>0.25600000000000001</v>
      </c>
      <c r="K1645" s="76">
        <f t="array" ref="K1645">IFERROR(INDEX(DATA!$AJ$133:$AJ$368,MATCH(1,(DATA!$D$133:$D$368=B1645)*(DATA!$E$133:$E$368=D1645),0)),"n/a")</f>
        <v>271167</v>
      </c>
      <c r="L1645" s="77">
        <f t="array" ref="L1645">IFERROR(INDEX(DATA!$AK$133:$AK$368,MATCH(1,(DATA!$D$133:$D$368=B1645)*(DATA!$E$133:$E$368=D1645),0)),"n/a")</f>
        <v>0.373</v>
      </c>
    </row>
    <row r="1646" spans="1:12" x14ac:dyDescent="0.2">
      <c r="A1646" s="75" t="s">
        <v>19</v>
      </c>
      <c r="B1646" s="66" t="s">
        <v>20</v>
      </c>
      <c r="C1646" s="66" t="s">
        <v>0</v>
      </c>
      <c r="D1646" s="66" t="s">
        <v>278</v>
      </c>
      <c r="E1646" s="76">
        <f t="array" ref="E1646">IFERROR(INDEX(DATA!$F$133:$F$368,MATCH(1,(DATA!$D$133:$D$368=B1646)*(DATA!$E$133:$E$368=D1646),0)),"n/a")</f>
        <v>106523</v>
      </c>
      <c r="F1646" s="77">
        <f t="array" ref="F1646">IFERROR(INDEX(DATA!$G$133:$G$368,MATCH(1,(DATA!$D$133:$D$368=B1646)*(DATA!$E$133:$E$368=D1646),0)),"n/a")</f>
        <v>0.21</v>
      </c>
      <c r="G1646" s="76">
        <f t="array" ref="G1646">IFERROR(INDEX(DATA!$P$133:$P$368,MATCH(1,(DATA!$D$133:$D$368=B1646)*(DATA!$E$133:$E$368=D1646),0)),"n/a")</f>
        <v>313755</v>
      </c>
      <c r="H1646" s="77">
        <f t="array" ref="H1646">IFERROR(INDEX(DATA!$Q$133:$Q$368,MATCH(1,(DATA!$D$133:$D$368=B1646)*(DATA!$E$133:$E$368=D1646),0)),"n/a")</f>
        <v>0.129</v>
      </c>
      <c r="I1646" s="76">
        <f t="array" ref="I1646">IFERROR(INDEX(DATA!$Z$133:$Z$368,MATCH(1,(DATA!$D$133:$D$368=B1646)*(DATA!$E$133:$E$368=D1646),0)),"n/a")</f>
        <v>538858</v>
      </c>
      <c r="J1646" s="77">
        <f t="array" ref="J1646">IFERROR(INDEX(DATA!$AA$133:$AA$368,MATCH(1,(DATA!$D$133:$D$368=B1646)*(DATA!$E$133:$E$368=D1646),0)),"n/a")</f>
        <v>0.11899999999999999</v>
      </c>
      <c r="K1646" s="76">
        <f t="array" ref="K1646">IFERROR(INDEX(DATA!$AJ$133:$AJ$368,MATCH(1,(DATA!$D$133:$D$368=B1646)*(DATA!$E$133:$E$368=D1646),0)),"n/a")</f>
        <v>1029963</v>
      </c>
      <c r="L1646" s="77">
        <f t="array" ref="L1646">IFERROR(INDEX(DATA!$AK$133:$AK$368,MATCH(1,(DATA!$D$133:$D$368=B1646)*(DATA!$E$133:$E$368=D1646),0)),"n/a")</f>
        <v>0.161</v>
      </c>
    </row>
    <row r="1647" spans="1:12" x14ac:dyDescent="0.2">
      <c r="A1647" s="75" t="s">
        <v>19</v>
      </c>
      <c r="B1647" s="66" t="s">
        <v>20</v>
      </c>
      <c r="C1647" s="66" t="s">
        <v>0</v>
      </c>
      <c r="D1647" s="66" t="s">
        <v>279</v>
      </c>
      <c r="E1647" s="76">
        <f t="array" ref="E1647">IFERROR(INDEX(DATA!$F$133:$F$368,MATCH(1,(DATA!$D$133:$D$368=B1647)*(DATA!$E$133:$E$368=D1647),0)),"n/a")</f>
        <v>56985</v>
      </c>
      <c r="F1647" s="77">
        <f t="array" ref="F1647">IFERROR(INDEX(DATA!$G$133:$G$368,MATCH(1,(DATA!$D$133:$D$368=B1647)*(DATA!$E$133:$E$368=D1647),0)),"n/a")</f>
        <v>0.08</v>
      </c>
      <c r="G1647" s="76">
        <f t="array" ref="G1647">IFERROR(INDEX(DATA!$P$133:$P$368,MATCH(1,(DATA!$D$133:$D$368=B1647)*(DATA!$E$133:$E$368=D1647),0)),"n/a")</f>
        <v>175953</v>
      </c>
      <c r="H1647" s="77">
        <f t="array" ref="H1647">IFERROR(INDEX(DATA!$Q$133:$Q$368,MATCH(1,(DATA!$D$133:$D$368=B1647)*(DATA!$E$133:$E$368=D1647),0)),"n/a")</f>
        <v>0.107</v>
      </c>
      <c r="I1647" s="76">
        <f t="array" ref="I1647">IFERROR(INDEX(DATA!$Z$133:$Z$368,MATCH(1,(DATA!$D$133:$D$368=B1647)*(DATA!$E$133:$E$368=D1647),0)),"n/a")</f>
        <v>313898</v>
      </c>
      <c r="J1647" s="77">
        <f t="array" ref="J1647">IFERROR(INDEX(DATA!$AA$133:$AA$368,MATCH(1,(DATA!$D$133:$D$368=B1647)*(DATA!$E$133:$E$368=D1647),0)),"n/a")</f>
        <v>0.23899999999999999</v>
      </c>
      <c r="K1647" s="76">
        <f t="array" ref="K1647">IFERROR(INDEX(DATA!$AJ$133:$AJ$368,MATCH(1,(DATA!$D$133:$D$368=B1647)*(DATA!$E$133:$E$368=D1647),0)),"n/a")</f>
        <v>568396</v>
      </c>
      <c r="L1647" s="77">
        <f t="array" ref="L1647">IFERROR(INDEX(DATA!$AK$133:$AK$368,MATCH(1,(DATA!$D$133:$D$368=B1647)*(DATA!$E$133:$E$368=D1647),0)),"n/a")</f>
        <v>0.373</v>
      </c>
    </row>
    <row r="1648" spans="1:12" x14ac:dyDescent="0.2">
      <c r="A1648" s="75" t="s">
        <v>19</v>
      </c>
      <c r="B1648" s="66" t="s">
        <v>20</v>
      </c>
      <c r="C1648" s="66" t="s">
        <v>0</v>
      </c>
      <c r="D1648" s="66" t="s">
        <v>280</v>
      </c>
      <c r="E1648" s="76">
        <f t="array" ref="E1648">IFERROR(INDEX(DATA!$F$133:$F$368,MATCH(1,(DATA!$D$133:$D$368=B1648)*(DATA!$E$133:$E$368=D1648),0)),"n/a")</f>
        <v>19598</v>
      </c>
      <c r="F1648" s="77">
        <f t="array" ref="F1648">IFERROR(INDEX(DATA!$G$133:$G$368,MATCH(1,(DATA!$D$133:$D$368=B1648)*(DATA!$E$133:$E$368=D1648),0)),"n/a")</f>
        <v>0.14399999999999999</v>
      </c>
      <c r="G1648" s="76">
        <f t="array" ref="G1648">IFERROR(INDEX(DATA!$P$133:$P$368,MATCH(1,(DATA!$D$133:$D$368=B1648)*(DATA!$E$133:$E$368=D1648),0)),"n/a")</f>
        <v>68742</v>
      </c>
      <c r="H1648" s="77">
        <f t="array" ref="H1648">IFERROR(INDEX(DATA!$Q$133:$Q$368,MATCH(1,(DATA!$D$133:$D$368=B1648)*(DATA!$E$133:$E$368=D1648),0)),"n/a")</f>
        <v>7.1999999999999995E-2</v>
      </c>
      <c r="I1648" s="76">
        <f t="array" ref="I1648">IFERROR(INDEX(DATA!$Z$133:$Z$368,MATCH(1,(DATA!$D$133:$D$368=B1648)*(DATA!$E$133:$E$368=D1648),0)),"n/a")</f>
        <v>119772</v>
      </c>
      <c r="J1648" s="77">
        <f t="array" ref="J1648">IFERROR(INDEX(DATA!$AA$133:$AA$368,MATCH(1,(DATA!$D$133:$D$368=B1648)*(DATA!$E$133:$E$368=D1648),0)),"n/a")</f>
        <v>5.3999999999999999E-2</v>
      </c>
      <c r="K1648" s="76">
        <f t="array" ref="K1648">IFERROR(INDEX(DATA!$AJ$133:$AJ$368,MATCH(1,(DATA!$D$133:$D$368=B1648)*(DATA!$E$133:$E$368=D1648),0)),"n/a")</f>
        <v>215132</v>
      </c>
      <c r="L1648" s="77">
        <f t="array" ref="L1648">IFERROR(INDEX(DATA!$AK$133:$AK$368,MATCH(1,(DATA!$D$133:$D$368=B1648)*(DATA!$E$133:$E$368=D1648),0)),"n/a")</f>
        <v>0.02</v>
      </c>
    </row>
    <row r="1649" spans="1:25" x14ac:dyDescent="0.2">
      <c r="A1649" s="75" t="s">
        <v>19</v>
      </c>
      <c r="B1649" s="66" t="s">
        <v>20</v>
      </c>
      <c r="C1649" s="66" t="s">
        <v>0</v>
      </c>
      <c r="D1649" s="66" t="s">
        <v>281</v>
      </c>
      <c r="E1649" s="76">
        <f t="array" ref="E1649">IFERROR(INDEX(DATA!$F$133:$F$368,MATCH(1,(DATA!$D$133:$D$368=B1649)*(DATA!$E$133:$E$368=D1649),0)),"n/a")</f>
        <v>23280</v>
      </c>
      <c r="F1649" s="77">
        <f t="array" ref="F1649">IFERROR(INDEX(DATA!$G$133:$G$368,MATCH(1,(DATA!$D$133:$D$368=B1649)*(DATA!$E$133:$E$368=D1649),0)),"n/a")</f>
        <v>-2.1999999999999999E-2</v>
      </c>
      <c r="G1649" s="76">
        <f t="array" ref="G1649">IFERROR(INDEX(DATA!$P$133:$P$368,MATCH(1,(DATA!$D$133:$D$368=B1649)*(DATA!$E$133:$E$368=D1649),0)),"n/a")</f>
        <v>73975</v>
      </c>
      <c r="H1649" s="77">
        <f t="array" ref="H1649">IFERROR(INDEX(DATA!$Q$133:$Q$368,MATCH(1,(DATA!$D$133:$D$368=B1649)*(DATA!$E$133:$E$368=D1649),0)),"n/a")</f>
        <v>-8.3000000000000004E-2</v>
      </c>
      <c r="I1649" s="76">
        <f t="array" ref="I1649">IFERROR(INDEX(DATA!$Z$133:$Z$368,MATCH(1,(DATA!$D$133:$D$368=B1649)*(DATA!$E$133:$E$368=D1649),0)),"n/a")</f>
        <v>136691</v>
      </c>
      <c r="J1649" s="77">
        <f t="array" ref="J1649">IFERROR(INDEX(DATA!$AA$133:$AA$368,MATCH(1,(DATA!$D$133:$D$368=B1649)*(DATA!$E$133:$E$368=D1649),0)),"n/a")</f>
        <v>-6.0000000000000001E-3</v>
      </c>
      <c r="K1649" s="76">
        <f t="array" ref="K1649">IFERROR(INDEX(DATA!$AJ$133:$AJ$368,MATCH(1,(DATA!$D$133:$D$368=B1649)*(DATA!$E$133:$E$368=D1649),0)),"n/a")</f>
        <v>259244</v>
      </c>
      <c r="L1649" s="77">
        <f t="array" ref="L1649">IFERROR(INDEX(DATA!$AK$133:$AK$368,MATCH(1,(DATA!$D$133:$D$368=B1649)*(DATA!$E$133:$E$368=D1649),0)),"n/a")</f>
        <v>-1.0999999999999999E-2</v>
      </c>
    </row>
    <row r="1650" spans="1:25" s="69" customFormat="1" x14ac:dyDescent="0.2">
      <c r="A1650" s="75" t="s">
        <v>19</v>
      </c>
      <c r="B1650" s="66" t="s">
        <v>20</v>
      </c>
      <c r="C1650" s="66" t="s">
        <v>0</v>
      </c>
      <c r="D1650" s="66" t="s">
        <v>282</v>
      </c>
      <c r="E1650" s="76">
        <f t="array" ref="E1650">IFERROR(INDEX(DATA!$F$133:$F$368,MATCH(1,(DATA!$D$133:$D$368=B1650)*(DATA!$E$133:$E$368=D1650),0)),"n/a")</f>
        <v>38110</v>
      </c>
      <c r="F1650" s="77">
        <f t="array" ref="F1650">IFERROR(INDEX(DATA!$G$133:$G$368,MATCH(1,(DATA!$D$133:$D$368=B1650)*(DATA!$E$133:$E$368=D1650),0)),"n/a")</f>
        <v>-4.8000000000000001E-2</v>
      </c>
      <c r="G1650" s="76">
        <f t="array" ref="G1650">IFERROR(INDEX(DATA!$P$133:$P$368,MATCH(1,(DATA!$D$133:$D$368=B1650)*(DATA!$E$133:$E$368=D1650),0)),"n/a")</f>
        <v>127430</v>
      </c>
      <c r="H1650" s="77">
        <f t="array" ref="H1650">IFERROR(INDEX(DATA!$Q$133:$Q$368,MATCH(1,(DATA!$D$133:$D$368=B1650)*(DATA!$E$133:$E$368=D1650),0)),"n/a")</f>
        <v>0.113</v>
      </c>
      <c r="I1650" s="76">
        <f t="array" ref="I1650">IFERROR(INDEX(DATA!$Z$133:$Z$368,MATCH(1,(DATA!$D$133:$D$368=B1650)*(DATA!$E$133:$E$368=D1650),0)),"n/a")</f>
        <v>230905</v>
      </c>
      <c r="J1650" s="77">
        <f t="array" ref="J1650">IFERROR(INDEX(DATA!$AA$133:$AA$368,MATCH(1,(DATA!$D$133:$D$368=B1650)*(DATA!$E$133:$E$368=D1650),0)),"n/a")</f>
        <v>0.20399999999999999</v>
      </c>
      <c r="K1650" s="76">
        <f t="array" ref="K1650">IFERROR(INDEX(DATA!$AJ$133:$AJ$368,MATCH(1,(DATA!$D$133:$D$368=B1650)*(DATA!$E$133:$E$368=D1650),0)),"n/a")</f>
        <v>433867</v>
      </c>
      <c r="L1650" s="77">
        <f t="array" ref="L1650">IFERROR(INDEX(DATA!$AK$133:$AK$368,MATCH(1,(DATA!$D$133:$D$368=B1650)*(DATA!$E$133:$E$368=D1650),0)),"n/a")</f>
        <v>0.25700000000000001</v>
      </c>
      <c r="M1650" s="66"/>
      <c r="N1650" s="66"/>
      <c r="O1650" s="66"/>
      <c r="P1650" s="66"/>
      <c r="Q1650" s="66"/>
      <c r="S1650" s="70"/>
      <c r="U1650" s="70"/>
      <c r="W1650" s="70"/>
      <c r="Y1650" s="70"/>
    </row>
    <row r="1651" spans="1:25" s="69" customFormat="1" x14ac:dyDescent="0.2">
      <c r="A1651" s="75" t="s">
        <v>19</v>
      </c>
      <c r="B1651" s="66" t="s">
        <v>20</v>
      </c>
      <c r="C1651" s="66" t="s">
        <v>0</v>
      </c>
      <c r="D1651" s="66" t="s">
        <v>283</v>
      </c>
      <c r="E1651" s="76">
        <f t="array" ref="E1651">IFERROR(INDEX(DATA!$F$133:$F$368,MATCH(1,(DATA!$D$133:$D$368=B1651)*(DATA!$E$133:$E$368=D1651),0)),"n/a")</f>
        <v>62393</v>
      </c>
      <c r="F1651" s="77">
        <f t="array" ref="F1651">IFERROR(INDEX(DATA!$G$133:$G$368,MATCH(1,(DATA!$D$133:$D$368=B1651)*(DATA!$E$133:$E$368=D1651),0)),"n/a")</f>
        <v>0.30299999999999999</v>
      </c>
      <c r="G1651" s="76">
        <f t="array" ref="G1651">IFERROR(INDEX(DATA!$P$133:$P$368,MATCH(1,(DATA!$D$133:$D$368=B1651)*(DATA!$E$133:$E$368=D1651),0)),"n/a")</f>
        <v>213509</v>
      </c>
      <c r="H1651" s="77">
        <f t="array" ref="H1651">IFERROR(INDEX(DATA!$Q$133:$Q$368,MATCH(1,(DATA!$D$133:$D$368=B1651)*(DATA!$E$133:$E$368=D1651),0)),"n/a")</f>
        <v>0.55600000000000005</v>
      </c>
      <c r="I1651" s="76">
        <f t="array" ref="I1651">IFERROR(INDEX(DATA!$Z$133:$Z$368,MATCH(1,(DATA!$D$133:$D$368=B1651)*(DATA!$E$133:$E$368=D1651),0)),"n/a")</f>
        <v>369697</v>
      </c>
      <c r="J1651" s="77">
        <f t="array" ref="J1651">IFERROR(INDEX(DATA!$AA$133:$AA$368,MATCH(1,(DATA!$D$133:$D$368=B1651)*(DATA!$E$133:$E$368=D1651),0)),"n/a")</f>
        <v>0.63200000000000001</v>
      </c>
      <c r="K1651" s="76">
        <f t="array" ref="K1651">IFERROR(INDEX(DATA!$AJ$133:$AJ$368,MATCH(1,(DATA!$D$133:$D$368=B1651)*(DATA!$E$133:$E$368=D1651),0)),"n/a")</f>
        <v>627683</v>
      </c>
      <c r="L1651" s="77">
        <f t="array" ref="L1651">IFERROR(INDEX(DATA!$AK$133:$AK$368,MATCH(1,(DATA!$D$133:$D$368=B1651)*(DATA!$E$133:$E$368=D1651),0)),"n/a")</f>
        <v>0.55900000000000005</v>
      </c>
      <c r="M1651" s="66"/>
      <c r="N1651" s="66"/>
      <c r="O1651" s="66"/>
      <c r="P1651" s="66"/>
      <c r="Q1651" s="66"/>
      <c r="S1651" s="70"/>
      <c r="U1651" s="70"/>
      <c r="W1651" s="70"/>
      <c r="Y1651" s="70"/>
    </row>
    <row r="1652" spans="1:25" s="69" customFormat="1" x14ac:dyDescent="0.2">
      <c r="A1652" s="75" t="s">
        <v>19</v>
      </c>
      <c r="B1652" s="66" t="s">
        <v>20</v>
      </c>
      <c r="C1652" s="66" t="s">
        <v>0</v>
      </c>
      <c r="D1652" s="66" t="s">
        <v>284</v>
      </c>
      <c r="E1652" s="76">
        <f t="array" ref="E1652">IFERROR(INDEX(DATA!$F$133:$F$368,MATCH(1,(DATA!$D$133:$D$368=B1652)*(DATA!$E$133:$E$368=D1652),0)),"n/a")</f>
        <v>40794</v>
      </c>
      <c r="F1652" s="77">
        <f t="array" ref="F1652">IFERROR(INDEX(DATA!$G$133:$G$368,MATCH(1,(DATA!$D$133:$D$368=B1652)*(DATA!$E$133:$E$368=D1652),0)),"n/a")</f>
        <v>-4.7E-2</v>
      </c>
      <c r="G1652" s="76">
        <f t="array" ref="G1652">IFERROR(INDEX(DATA!$P$133:$P$368,MATCH(1,(DATA!$D$133:$D$368=B1652)*(DATA!$E$133:$E$368=D1652),0)),"n/a")</f>
        <v>130101</v>
      </c>
      <c r="H1652" s="77">
        <f t="array" ref="H1652">IFERROR(INDEX(DATA!$Q$133:$Q$368,MATCH(1,(DATA!$D$133:$D$368=B1652)*(DATA!$E$133:$E$368=D1652),0)),"n/a")</f>
        <v>-3.4000000000000002E-2</v>
      </c>
      <c r="I1652" s="76">
        <f t="array" ref="I1652">IFERROR(INDEX(DATA!$Z$133:$Z$368,MATCH(1,(DATA!$D$133:$D$368=B1652)*(DATA!$E$133:$E$368=D1652),0)),"n/a")</f>
        <v>235789</v>
      </c>
      <c r="J1652" s="77">
        <f t="array" ref="J1652">IFERROR(INDEX(DATA!$AA$133:$AA$368,MATCH(1,(DATA!$D$133:$D$368=B1652)*(DATA!$E$133:$E$368=D1652),0)),"n/a")</f>
        <v>5.0999999999999997E-2</v>
      </c>
      <c r="K1652" s="76">
        <f t="array" ref="K1652">IFERROR(INDEX(DATA!$AJ$133:$AJ$368,MATCH(1,(DATA!$D$133:$D$368=B1652)*(DATA!$E$133:$E$368=D1652),0)),"n/a")</f>
        <v>453657</v>
      </c>
      <c r="L1652" s="77">
        <f t="array" ref="L1652">IFERROR(INDEX(DATA!$AK$133:$AK$368,MATCH(1,(DATA!$D$133:$D$368=B1652)*(DATA!$E$133:$E$368=D1652),0)),"n/a")</f>
        <v>0.05</v>
      </c>
      <c r="M1652" s="66"/>
      <c r="N1652" s="66"/>
      <c r="O1652" s="66"/>
      <c r="P1652" s="66"/>
      <c r="Q1652" s="66"/>
      <c r="S1652" s="70"/>
      <c r="U1652" s="70"/>
      <c r="W1652" s="70"/>
      <c r="Y1652" s="70"/>
    </row>
    <row r="1653" spans="1:25" s="69" customFormat="1" x14ac:dyDescent="0.2">
      <c r="A1653" s="75" t="s">
        <v>19</v>
      </c>
      <c r="B1653" s="66" t="s">
        <v>20</v>
      </c>
      <c r="C1653" s="66" t="s">
        <v>0</v>
      </c>
      <c r="D1653" s="66" t="s">
        <v>285</v>
      </c>
      <c r="E1653" s="76">
        <f t="array" ref="E1653">IFERROR(INDEX(DATA!$F$133:$F$368,MATCH(1,(DATA!$D$133:$D$368=B1653)*(DATA!$E$133:$E$368=D1653),0)),"n/a")</f>
        <v>17524</v>
      </c>
      <c r="F1653" s="77">
        <f t="array" ref="F1653">IFERROR(INDEX(DATA!$G$133:$G$368,MATCH(1,(DATA!$D$133:$D$368=B1653)*(DATA!$E$133:$E$368=D1653),0)),"n/a")</f>
        <v>-2.5999999999999999E-2</v>
      </c>
      <c r="G1653" s="76">
        <f t="array" ref="G1653">IFERROR(INDEX(DATA!$P$133:$P$368,MATCH(1,(DATA!$D$133:$D$368=B1653)*(DATA!$E$133:$E$368=D1653),0)),"n/a")</f>
        <v>54529</v>
      </c>
      <c r="H1653" s="77">
        <f t="array" ref="H1653">IFERROR(INDEX(DATA!$Q$133:$Q$368,MATCH(1,(DATA!$D$133:$D$368=B1653)*(DATA!$E$133:$E$368=D1653),0)),"n/a")</f>
        <v>0.01</v>
      </c>
      <c r="I1653" s="76">
        <f t="array" ref="I1653">IFERROR(INDEX(DATA!$Z$133:$Z$368,MATCH(1,(DATA!$D$133:$D$368=B1653)*(DATA!$E$133:$E$368=D1653),0)),"n/a")</f>
        <v>94700</v>
      </c>
      <c r="J1653" s="77">
        <f t="array" ref="J1653">IFERROR(INDEX(DATA!$AA$133:$AA$368,MATCH(1,(DATA!$D$133:$D$368=B1653)*(DATA!$E$133:$E$368=D1653),0)),"n/a")</f>
        <v>6.0999999999999999E-2</v>
      </c>
      <c r="K1653" s="76">
        <f t="array" ref="K1653">IFERROR(INDEX(DATA!$AJ$133:$AJ$368,MATCH(1,(DATA!$D$133:$D$368=B1653)*(DATA!$E$133:$E$368=D1653),0)),"n/a")</f>
        <v>202615</v>
      </c>
      <c r="L1653" s="77">
        <f t="array" ref="L1653">IFERROR(INDEX(DATA!$AK$133:$AK$368,MATCH(1,(DATA!$D$133:$D$368=B1653)*(DATA!$E$133:$E$368=D1653),0)),"n/a")</f>
        <v>0.20399999999999999</v>
      </c>
      <c r="M1653" s="66"/>
      <c r="N1653" s="66"/>
      <c r="O1653" s="66"/>
      <c r="P1653" s="66"/>
      <c r="Q1653" s="66"/>
      <c r="S1653" s="70"/>
      <c r="U1653" s="70"/>
      <c r="W1653" s="70"/>
      <c r="Y1653" s="70"/>
    </row>
    <row r="1654" spans="1:25" s="69" customFormat="1" x14ac:dyDescent="0.2">
      <c r="A1654" s="75" t="s">
        <v>19</v>
      </c>
      <c r="B1654" s="66" t="s">
        <v>20</v>
      </c>
      <c r="C1654" s="66" t="s">
        <v>0</v>
      </c>
      <c r="D1654" s="66" t="s">
        <v>286</v>
      </c>
      <c r="E1654" s="76">
        <f t="array" ref="E1654">IFERROR(INDEX(DATA!$F$133:$F$368,MATCH(1,(DATA!$D$133:$D$368=B1654)*(DATA!$E$133:$E$368=D1654),0)),"n/a")</f>
        <v>53648</v>
      </c>
      <c r="F1654" s="77">
        <f t="array" ref="F1654">IFERROR(INDEX(DATA!$G$133:$G$368,MATCH(1,(DATA!$D$133:$D$368=B1654)*(DATA!$E$133:$E$368=D1654),0)),"n/a")</f>
        <v>0.04</v>
      </c>
      <c r="G1654" s="76">
        <f t="array" ref="G1654">IFERROR(INDEX(DATA!$P$133:$P$368,MATCH(1,(DATA!$D$133:$D$368=B1654)*(DATA!$E$133:$E$368=D1654),0)),"n/a")</f>
        <v>170716</v>
      </c>
      <c r="H1654" s="77">
        <f t="array" ref="H1654">IFERROR(INDEX(DATA!$Q$133:$Q$368,MATCH(1,(DATA!$D$133:$D$368=B1654)*(DATA!$E$133:$E$368=D1654),0)),"n/a")</f>
        <v>0.113</v>
      </c>
      <c r="I1654" s="76">
        <f t="array" ref="I1654">IFERROR(INDEX(DATA!$Z$133:$Z$368,MATCH(1,(DATA!$D$133:$D$368=B1654)*(DATA!$E$133:$E$368=D1654),0)),"n/a")</f>
        <v>298971</v>
      </c>
      <c r="J1654" s="77">
        <f t="array" ref="J1654">IFERROR(INDEX(DATA!$AA$133:$AA$368,MATCH(1,(DATA!$D$133:$D$368=B1654)*(DATA!$E$133:$E$368=D1654),0)),"n/a")</f>
        <v>0.14599999999999999</v>
      </c>
      <c r="K1654" s="76">
        <f t="array" ref="K1654">IFERROR(INDEX(DATA!$AJ$133:$AJ$368,MATCH(1,(DATA!$D$133:$D$368=B1654)*(DATA!$E$133:$E$368=D1654),0)),"n/a")</f>
        <v>596631</v>
      </c>
      <c r="L1654" s="77">
        <f t="array" ref="L1654">IFERROR(INDEX(DATA!$AK$133:$AK$368,MATCH(1,(DATA!$D$133:$D$368=B1654)*(DATA!$E$133:$E$368=D1654),0)),"n/a")</f>
        <v>0.27500000000000002</v>
      </c>
      <c r="M1654" s="66"/>
      <c r="N1654" s="66"/>
      <c r="O1654" s="66"/>
      <c r="P1654" s="66"/>
      <c r="Q1654" s="66"/>
      <c r="S1654" s="70"/>
      <c r="U1654" s="70"/>
      <c r="W1654" s="70"/>
      <c r="Y1654" s="70"/>
    </row>
    <row r="1655" spans="1:25" s="69" customFormat="1" x14ac:dyDescent="0.2">
      <c r="A1655" s="75" t="s">
        <v>19</v>
      </c>
      <c r="B1655" s="66" t="s">
        <v>20</v>
      </c>
      <c r="C1655" s="66" t="s">
        <v>0</v>
      </c>
      <c r="D1655" s="66" t="s">
        <v>287</v>
      </c>
      <c r="E1655" s="76">
        <f t="array" ref="E1655">IFERROR(INDEX(DATA!$F$133:$F$368,MATCH(1,(DATA!$D$133:$D$368=B1655)*(DATA!$E$133:$E$368=D1655),0)),"n/a")</f>
        <v>40880</v>
      </c>
      <c r="F1655" s="77">
        <f t="array" ref="F1655">IFERROR(INDEX(DATA!$G$133:$G$368,MATCH(1,(DATA!$D$133:$D$368=B1655)*(DATA!$E$133:$E$368=D1655),0)),"n/a")</f>
        <v>2.5999999999999999E-2</v>
      </c>
      <c r="G1655" s="76">
        <f t="array" ref="G1655">IFERROR(INDEX(DATA!$P$133:$P$368,MATCH(1,(DATA!$D$133:$D$368=B1655)*(DATA!$E$133:$E$368=D1655),0)),"n/a")</f>
        <v>144449</v>
      </c>
      <c r="H1655" s="77">
        <f t="array" ref="H1655">IFERROR(INDEX(DATA!$Q$133:$Q$368,MATCH(1,(DATA!$D$133:$D$368=B1655)*(DATA!$E$133:$E$368=D1655),0)),"n/a")</f>
        <v>-1.4E-2</v>
      </c>
      <c r="I1655" s="76">
        <f t="array" ref="I1655">IFERROR(INDEX(DATA!$Z$133:$Z$368,MATCH(1,(DATA!$D$133:$D$368=B1655)*(DATA!$E$133:$E$368=D1655),0)),"n/a")</f>
        <v>226087</v>
      </c>
      <c r="J1655" s="77">
        <f t="array" ref="J1655">IFERROR(INDEX(DATA!$AA$133:$AA$368,MATCH(1,(DATA!$D$133:$D$368=B1655)*(DATA!$E$133:$E$368=D1655),0)),"n/a")</f>
        <v>-0.10199999999999999</v>
      </c>
      <c r="K1655" s="76">
        <f t="array" ref="K1655">IFERROR(INDEX(DATA!$AJ$133:$AJ$368,MATCH(1,(DATA!$D$133:$D$368=B1655)*(DATA!$E$133:$E$368=D1655),0)),"n/a")</f>
        <v>392942</v>
      </c>
      <c r="L1655" s="77">
        <f t="array" ref="L1655">IFERROR(INDEX(DATA!$AK$133:$AK$368,MATCH(1,(DATA!$D$133:$D$368=B1655)*(DATA!$E$133:$E$368=D1655),0)),"n/a")</f>
        <v>-0.16900000000000001</v>
      </c>
      <c r="M1655" s="66"/>
      <c r="N1655" s="66"/>
      <c r="O1655" s="66"/>
      <c r="P1655" s="66"/>
      <c r="Q1655" s="66"/>
      <c r="S1655" s="70"/>
      <c r="U1655" s="70"/>
      <c r="W1655" s="70"/>
      <c r="Y1655" s="70"/>
    </row>
    <row r="1656" spans="1:25" s="69" customFormat="1" x14ac:dyDescent="0.2">
      <c r="A1656" s="75" t="s">
        <v>19</v>
      </c>
      <c r="B1656" s="66" t="s">
        <v>20</v>
      </c>
      <c r="C1656" s="66" t="s">
        <v>0</v>
      </c>
      <c r="D1656" s="66" t="s">
        <v>288</v>
      </c>
      <c r="E1656" s="76">
        <f t="array" ref="E1656">IFERROR(INDEX(DATA!$F$133:$F$368,MATCH(1,(DATA!$D$133:$D$368=B1656)*(DATA!$E$133:$E$368=D1656),0)),"n/a")</f>
        <v>49164</v>
      </c>
      <c r="F1656" s="77">
        <f t="array" ref="F1656">IFERROR(INDEX(DATA!$G$133:$G$368,MATCH(1,(DATA!$D$133:$D$368=B1656)*(DATA!$E$133:$E$368=D1656),0)),"n/a")</f>
        <v>0.112</v>
      </c>
      <c r="G1656" s="76">
        <f t="array" ref="G1656">IFERROR(INDEX(DATA!$P$133:$P$368,MATCH(1,(DATA!$D$133:$D$368=B1656)*(DATA!$E$133:$E$368=D1656),0)),"n/a")</f>
        <v>159950</v>
      </c>
      <c r="H1656" s="77">
        <f t="array" ref="H1656">IFERROR(INDEX(DATA!$Q$133:$Q$368,MATCH(1,(DATA!$D$133:$D$368=B1656)*(DATA!$E$133:$E$368=D1656),0)),"n/a")</f>
        <v>0.23499999999999999</v>
      </c>
      <c r="I1656" s="76">
        <f t="array" ref="I1656">IFERROR(INDEX(DATA!$Z$133:$Z$368,MATCH(1,(DATA!$D$133:$D$368=B1656)*(DATA!$E$133:$E$368=D1656),0)),"n/a")</f>
        <v>299921</v>
      </c>
      <c r="J1656" s="77">
        <f t="array" ref="J1656">IFERROR(INDEX(DATA!$AA$133:$AA$368,MATCH(1,(DATA!$D$133:$D$368=B1656)*(DATA!$E$133:$E$368=D1656),0)),"n/a")</f>
        <v>0.30499999999999999</v>
      </c>
      <c r="K1656" s="76">
        <f t="array" ref="K1656">IFERROR(INDEX(DATA!$AJ$133:$AJ$368,MATCH(1,(DATA!$D$133:$D$368=B1656)*(DATA!$E$133:$E$368=D1656),0)),"n/a")</f>
        <v>556625</v>
      </c>
      <c r="L1656" s="77">
        <f t="array" ref="L1656">IFERROR(INDEX(DATA!$AK$133:$AK$368,MATCH(1,(DATA!$D$133:$D$368=B1656)*(DATA!$E$133:$E$368=D1656),0)),"n/a")</f>
        <v>0.27800000000000002</v>
      </c>
      <c r="M1656" s="66"/>
      <c r="N1656" s="66"/>
      <c r="O1656" s="66"/>
      <c r="P1656" s="66"/>
      <c r="Q1656" s="66"/>
      <c r="S1656" s="70"/>
      <c r="U1656" s="70"/>
      <c r="W1656" s="70"/>
      <c r="Y1656" s="70"/>
    </row>
    <row r="1657" spans="1:25" s="69" customFormat="1" x14ac:dyDescent="0.2">
      <c r="A1657" s="75" t="s">
        <v>19</v>
      </c>
      <c r="B1657" s="66" t="s">
        <v>20</v>
      </c>
      <c r="C1657" s="66" t="s">
        <v>0</v>
      </c>
      <c r="D1657" s="66" t="s">
        <v>289</v>
      </c>
      <c r="E1657" s="76">
        <f t="array" ref="E1657">IFERROR(INDEX(DATA!$F$133:$F$368,MATCH(1,(DATA!$D$133:$D$368=B1657)*(DATA!$E$133:$E$368=D1657),0)),"n/a")</f>
        <v>33146</v>
      </c>
      <c r="F1657" s="77">
        <f t="array" ref="F1657">IFERROR(INDEX(DATA!$G$133:$G$368,MATCH(1,(DATA!$D$133:$D$368=B1657)*(DATA!$E$133:$E$368=D1657),0)),"n/a")</f>
        <v>4.8000000000000001E-2</v>
      </c>
      <c r="G1657" s="76">
        <f t="array" ref="G1657">IFERROR(INDEX(DATA!$P$133:$P$368,MATCH(1,(DATA!$D$133:$D$368=B1657)*(DATA!$E$133:$E$368=D1657),0)),"n/a")</f>
        <v>100538</v>
      </c>
      <c r="H1657" s="77">
        <f t="array" ref="H1657">IFERROR(INDEX(DATA!$Q$133:$Q$368,MATCH(1,(DATA!$D$133:$D$368=B1657)*(DATA!$E$133:$E$368=D1657),0)),"n/a")</f>
        <v>0.06</v>
      </c>
      <c r="I1657" s="76">
        <f t="array" ref="I1657">IFERROR(INDEX(DATA!$Z$133:$Z$368,MATCH(1,(DATA!$D$133:$D$368=B1657)*(DATA!$E$133:$E$368=D1657),0)),"n/a")</f>
        <v>179554</v>
      </c>
      <c r="J1657" s="77">
        <f t="array" ref="J1657">IFERROR(INDEX(DATA!$AA$133:$AA$368,MATCH(1,(DATA!$D$133:$D$368=B1657)*(DATA!$E$133:$E$368=D1657),0)),"n/a")</f>
        <v>0.11600000000000001</v>
      </c>
      <c r="K1657" s="76">
        <f t="array" ref="K1657">IFERROR(INDEX(DATA!$AJ$133:$AJ$368,MATCH(1,(DATA!$D$133:$D$368=B1657)*(DATA!$E$133:$E$368=D1657),0)),"n/a")</f>
        <v>375030</v>
      </c>
      <c r="L1657" s="77">
        <f t="array" ref="L1657">IFERROR(INDEX(DATA!$AK$133:$AK$368,MATCH(1,(DATA!$D$133:$D$368=B1657)*(DATA!$E$133:$E$368=D1657),0)),"n/a")</f>
        <v>0.308</v>
      </c>
      <c r="M1657" s="66"/>
      <c r="N1657" s="66"/>
      <c r="O1657" s="66"/>
      <c r="P1657" s="66"/>
      <c r="Q1657" s="66"/>
      <c r="S1657" s="70"/>
      <c r="U1657" s="70"/>
      <c r="W1657" s="70"/>
      <c r="Y1657" s="70"/>
    </row>
    <row r="1658" spans="1:25" s="69" customFormat="1" x14ac:dyDescent="0.2">
      <c r="A1658" s="75" t="s">
        <v>19</v>
      </c>
      <c r="B1658" s="66" t="s">
        <v>20</v>
      </c>
      <c r="C1658" s="66" t="s">
        <v>0</v>
      </c>
      <c r="D1658" s="66" t="s">
        <v>290</v>
      </c>
      <c r="E1658" s="76">
        <f t="array" ref="E1658">IFERROR(INDEX(DATA!$F$133:$F$368,MATCH(1,(DATA!$D$133:$D$368=B1658)*(DATA!$E$133:$E$368=D1658),0)),"n/a")</f>
        <v>19637</v>
      </c>
      <c r="F1658" s="77">
        <f t="array" ref="F1658">IFERROR(INDEX(DATA!$G$133:$G$368,MATCH(1,(DATA!$D$133:$D$368=B1658)*(DATA!$E$133:$E$368=D1658),0)),"n/a")</f>
        <v>0.1</v>
      </c>
      <c r="G1658" s="76">
        <f t="array" ref="G1658">IFERROR(INDEX(DATA!$P$133:$P$368,MATCH(1,(DATA!$D$133:$D$368=B1658)*(DATA!$E$133:$E$368=D1658),0)),"n/a")</f>
        <v>60368</v>
      </c>
      <c r="H1658" s="77">
        <f t="array" ref="H1658">IFERROR(INDEX(DATA!$Q$133:$Q$368,MATCH(1,(DATA!$D$133:$D$368=B1658)*(DATA!$E$133:$E$368=D1658),0)),"n/a")</f>
        <v>6.8000000000000005E-2</v>
      </c>
      <c r="I1658" s="76">
        <f t="array" ref="I1658">IFERROR(INDEX(DATA!$Z$133:$Z$368,MATCH(1,(DATA!$D$133:$D$368=B1658)*(DATA!$E$133:$E$368=D1658),0)),"n/a")</f>
        <v>106058</v>
      </c>
      <c r="J1658" s="77">
        <f t="array" ref="J1658">IFERROR(INDEX(DATA!$AA$133:$AA$368,MATCH(1,(DATA!$D$133:$D$368=B1658)*(DATA!$E$133:$E$368=D1658),0)),"n/a")</f>
        <v>-8.0000000000000002E-3</v>
      </c>
      <c r="K1658" s="76">
        <f t="array" ref="K1658">IFERROR(INDEX(DATA!$AJ$133:$AJ$368,MATCH(1,(DATA!$D$133:$D$368=B1658)*(DATA!$E$133:$E$368=D1658),0)),"n/a")</f>
        <v>197336</v>
      </c>
      <c r="L1658" s="77">
        <f t="array" ref="L1658">IFERROR(INDEX(DATA!$AK$133:$AK$368,MATCH(1,(DATA!$D$133:$D$368=B1658)*(DATA!$E$133:$E$368=D1658),0)),"n/a")</f>
        <v>-1.4E-2</v>
      </c>
      <c r="M1658" s="66"/>
      <c r="N1658" s="66"/>
      <c r="O1658" s="66"/>
      <c r="P1658" s="66"/>
      <c r="Q1658" s="66"/>
      <c r="S1658" s="70"/>
      <c r="U1658" s="70"/>
      <c r="W1658" s="70"/>
      <c r="Y1658" s="70"/>
    </row>
    <row r="1659" spans="1:25" s="69" customFormat="1" x14ac:dyDescent="0.2">
      <c r="A1659" s="75" t="s">
        <v>19</v>
      </c>
      <c r="B1659" s="66" t="s">
        <v>20</v>
      </c>
      <c r="C1659" s="66" t="s">
        <v>0</v>
      </c>
      <c r="D1659" s="66" t="s">
        <v>291</v>
      </c>
      <c r="E1659" s="76">
        <f t="array" ref="E1659">IFERROR(INDEX(DATA!$F$133:$F$368,MATCH(1,(DATA!$D$133:$D$368=B1659)*(DATA!$E$133:$E$368=D1659),0)),"n/a")</f>
        <v>26204</v>
      </c>
      <c r="F1659" s="77">
        <f t="array" ref="F1659">IFERROR(INDEX(DATA!$G$133:$G$368,MATCH(1,(DATA!$D$133:$D$368=B1659)*(DATA!$E$133:$E$368=D1659),0)),"n/a")</f>
        <v>8.6999999999999994E-2</v>
      </c>
      <c r="G1659" s="76">
        <f t="array" ref="G1659">IFERROR(INDEX(DATA!$P$133:$P$368,MATCH(1,(DATA!$D$133:$D$368=B1659)*(DATA!$E$133:$E$368=D1659),0)),"n/a")</f>
        <v>88673</v>
      </c>
      <c r="H1659" s="77">
        <f t="array" ref="H1659">IFERROR(INDEX(DATA!$Q$133:$Q$368,MATCH(1,(DATA!$D$133:$D$368=B1659)*(DATA!$E$133:$E$368=D1659),0)),"n/a")</f>
        <v>7.6999999999999999E-2</v>
      </c>
      <c r="I1659" s="76">
        <f t="array" ref="I1659">IFERROR(INDEX(DATA!$Z$133:$Z$368,MATCH(1,(DATA!$D$133:$D$368=B1659)*(DATA!$E$133:$E$368=D1659),0)),"n/a")</f>
        <v>150171</v>
      </c>
      <c r="J1659" s="77">
        <f t="array" ref="J1659">IFERROR(INDEX(DATA!$AA$133:$AA$368,MATCH(1,(DATA!$D$133:$D$368=B1659)*(DATA!$E$133:$E$368=D1659),0)),"n/a")</f>
        <v>5.5E-2</v>
      </c>
      <c r="K1659" s="76">
        <f t="array" ref="K1659">IFERROR(INDEX(DATA!$AJ$133:$AJ$368,MATCH(1,(DATA!$D$133:$D$368=B1659)*(DATA!$E$133:$E$368=D1659),0)),"n/a")</f>
        <v>273235</v>
      </c>
      <c r="L1659" s="77">
        <f t="array" ref="L1659">IFERROR(INDEX(DATA!$AK$133:$AK$368,MATCH(1,(DATA!$D$133:$D$368=B1659)*(DATA!$E$133:$E$368=D1659),0)),"n/a")</f>
        <v>1E-3</v>
      </c>
      <c r="M1659" s="66"/>
      <c r="N1659" s="66"/>
      <c r="O1659" s="66"/>
      <c r="P1659" s="66"/>
      <c r="Q1659" s="66"/>
      <c r="S1659" s="70"/>
      <c r="U1659" s="70"/>
      <c r="W1659" s="70"/>
      <c r="Y1659" s="70"/>
    </row>
    <row r="1660" spans="1:25" s="69" customFormat="1" x14ac:dyDescent="0.2">
      <c r="A1660" s="75" t="s">
        <v>19</v>
      </c>
      <c r="B1660" s="66" t="s">
        <v>20</v>
      </c>
      <c r="C1660" s="66" t="s">
        <v>0</v>
      </c>
      <c r="D1660" s="66" t="s">
        <v>292</v>
      </c>
      <c r="E1660" s="76">
        <f t="array" ref="E1660">IFERROR(INDEX(DATA!$F$133:$F$368,MATCH(1,(DATA!$D$133:$D$368=B1660)*(DATA!$E$133:$E$368=D1660),0)),"n/a")</f>
        <v>101205</v>
      </c>
      <c r="F1660" s="77">
        <f t="array" ref="F1660">IFERROR(INDEX(DATA!$G$133:$G$368,MATCH(1,(DATA!$D$133:$D$368=B1660)*(DATA!$E$133:$E$368=D1660),0)),"n/a")</f>
        <v>9.6000000000000002E-2</v>
      </c>
      <c r="G1660" s="76">
        <f t="array" ref="G1660">IFERROR(INDEX(DATA!$P$133:$P$368,MATCH(1,(DATA!$D$133:$D$368=B1660)*(DATA!$E$133:$E$368=D1660),0)),"n/a")</f>
        <v>340211</v>
      </c>
      <c r="H1660" s="77">
        <f t="array" ref="H1660">IFERROR(INDEX(DATA!$Q$133:$Q$368,MATCH(1,(DATA!$D$133:$D$368=B1660)*(DATA!$E$133:$E$368=D1660),0)),"n/a")</f>
        <v>5.1999999999999998E-2</v>
      </c>
      <c r="I1660" s="76">
        <f t="array" ref="I1660">IFERROR(INDEX(DATA!$Z$133:$Z$368,MATCH(1,(DATA!$D$133:$D$368=B1660)*(DATA!$E$133:$E$368=D1660),0)),"n/a")</f>
        <v>602443</v>
      </c>
      <c r="J1660" s="77">
        <f t="array" ref="J1660">IFERROR(INDEX(DATA!$AA$133:$AA$368,MATCH(1,(DATA!$D$133:$D$368=B1660)*(DATA!$E$133:$E$368=D1660),0)),"n/a")</f>
        <v>0.14499999999999999</v>
      </c>
      <c r="K1660" s="76">
        <f t="array" ref="K1660">IFERROR(INDEX(DATA!$AJ$133:$AJ$368,MATCH(1,(DATA!$D$133:$D$368=B1660)*(DATA!$E$133:$E$368=D1660),0)),"n/a")</f>
        <v>1110472</v>
      </c>
      <c r="L1660" s="77">
        <f t="array" ref="L1660">IFERROR(INDEX(DATA!$AK$133:$AK$368,MATCH(1,(DATA!$D$133:$D$368=B1660)*(DATA!$E$133:$E$368=D1660),0)),"n/a")</f>
        <v>0.13900000000000001</v>
      </c>
      <c r="M1660" s="66"/>
      <c r="N1660" s="66"/>
      <c r="O1660" s="66"/>
      <c r="P1660" s="66"/>
      <c r="Q1660" s="66"/>
      <c r="S1660" s="70"/>
      <c r="U1660" s="70"/>
      <c r="W1660" s="70"/>
      <c r="Y1660" s="70"/>
    </row>
    <row r="1661" spans="1:25" s="69" customFormat="1" x14ac:dyDescent="0.2">
      <c r="A1661" s="75" t="s">
        <v>19</v>
      </c>
      <c r="B1661" s="66" t="s">
        <v>20</v>
      </c>
      <c r="C1661" s="66" t="s">
        <v>0</v>
      </c>
      <c r="D1661" s="66" t="s">
        <v>293</v>
      </c>
      <c r="E1661" s="76">
        <f t="array" ref="E1661">IFERROR(INDEX(DATA!$F$133:$F$368,MATCH(1,(DATA!$D$133:$D$368=B1661)*(DATA!$E$133:$E$368=D1661),0)),"n/a")</f>
        <v>13922</v>
      </c>
      <c r="F1661" s="77">
        <f t="array" ref="F1661">IFERROR(INDEX(DATA!$G$133:$G$368,MATCH(1,(DATA!$D$133:$D$368=B1661)*(DATA!$E$133:$E$368=D1661),0)),"n/a")</f>
        <v>0.246</v>
      </c>
      <c r="G1661" s="76">
        <f t="array" ref="G1661">IFERROR(INDEX(DATA!$P$133:$P$368,MATCH(1,(DATA!$D$133:$D$368=B1661)*(DATA!$E$133:$E$368=D1661),0)),"n/a")</f>
        <v>43239</v>
      </c>
      <c r="H1661" s="77">
        <f t="array" ref="H1661">IFERROR(INDEX(DATA!$Q$133:$Q$368,MATCH(1,(DATA!$D$133:$D$368=B1661)*(DATA!$E$133:$E$368=D1661),0)),"n/a")</f>
        <v>0.35499999999999998</v>
      </c>
      <c r="I1661" s="76">
        <f t="array" ref="I1661">IFERROR(INDEX(DATA!$Z$133:$Z$368,MATCH(1,(DATA!$D$133:$D$368=B1661)*(DATA!$E$133:$E$368=D1661),0)),"n/a")</f>
        <v>74248</v>
      </c>
      <c r="J1661" s="77">
        <f t="array" ref="J1661">IFERROR(INDEX(DATA!$AA$133:$AA$368,MATCH(1,(DATA!$D$133:$D$368=B1661)*(DATA!$E$133:$E$368=D1661),0)),"n/a")</f>
        <v>0.35699999999999998</v>
      </c>
      <c r="K1661" s="76">
        <f t="array" ref="K1661">IFERROR(INDEX(DATA!$AJ$133:$AJ$368,MATCH(1,(DATA!$D$133:$D$368=B1661)*(DATA!$E$133:$E$368=D1661),0)),"n/a")</f>
        <v>138499</v>
      </c>
      <c r="L1661" s="77">
        <f t="array" ref="L1661">IFERROR(INDEX(DATA!$AK$133:$AK$368,MATCH(1,(DATA!$D$133:$D$368=B1661)*(DATA!$E$133:$E$368=D1661),0)),"n/a")</f>
        <v>0.48</v>
      </c>
      <c r="M1661" s="66"/>
      <c r="N1661" s="66"/>
      <c r="O1661" s="66"/>
      <c r="P1661" s="66"/>
      <c r="Q1661" s="66"/>
      <c r="S1661" s="70"/>
      <c r="U1661" s="70"/>
      <c r="W1661" s="70"/>
      <c r="Y1661" s="70"/>
    </row>
    <row r="1662" spans="1:25" s="69" customFormat="1" x14ac:dyDescent="0.2">
      <c r="A1662" s="75" t="s">
        <v>19</v>
      </c>
      <c r="B1662" s="66" t="s">
        <v>20</v>
      </c>
      <c r="C1662" s="66" t="s">
        <v>0</v>
      </c>
      <c r="D1662" s="66" t="s">
        <v>294</v>
      </c>
      <c r="E1662" s="76">
        <f t="array" ref="E1662">IFERROR(INDEX(DATA!$F$133:$F$368,MATCH(1,(DATA!$D$133:$D$368=B1662)*(DATA!$E$133:$E$368=D1662),0)),"n/a")</f>
        <v>72871</v>
      </c>
      <c r="F1662" s="77">
        <f t="array" ref="F1662">IFERROR(INDEX(DATA!$G$133:$G$368,MATCH(1,(DATA!$D$133:$D$368=B1662)*(DATA!$E$133:$E$368=D1662),0)),"n/a")</f>
        <v>3.3000000000000002E-2</v>
      </c>
      <c r="G1662" s="76">
        <f t="array" ref="G1662">IFERROR(INDEX(DATA!$P$133:$P$368,MATCH(1,(DATA!$D$133:$D$368=B1662)*(DATA!$E$133:$E$368=D1662),0)),"n/a")</f>
        <v>231966</v>
      </c>
      <c r="H1662" s="77">
        <f t="array" ref="H1662">IFERROR(INDEX(DATA!$Q$133:$Q$368,MATCH(1,(DATA!$D$133:$D$368=B1662)*(DATA!$E$133:$E$368=D1662),0)),"n/a")</f>
        <v>2.3E-2</v>
      </c>
      <c r="I1662" s="76">
        <f t="array" ref="I1662">IFERROR(INDEX(DATA!$Z$133:$Z$368,MATCH(1,(DATA!$D$133:$D$368=B1662)*(DATA!$E$133:$E$368=D1662),0)),"n/a")</f>
        <v>415782</v>
      </c>
      <c r="J1662" s="77">
        <f t="array" ref="J1662">IFERROR(INDEX(DATA!$AA$133:$AA$368,MATCH(1,(DATA!$D$133:$D$368=B1662)*(DATA!$E$133:$E$368=D1662),0)),"n/a")</f>
        <v>-1.6E-2</v>
      </c>
      <c r="K1662" s="76">
        <f t="array" ref="K1662">IFERROR(INDEX(DATA!$AJ$133:$AJ$368,MATCH(1,(DATA!$D$133:$D$368=B1662)*(DATA!$E$133:$E$368=D1662),0)),"n/a")</f>
        <v>785419</v>
      </c>
      <c r="L1662" s="77">
        <f t="array" ref="L1662">IFERROR(INDEX(DATA!$AK$133:$AK$368,MATCH(1,(DATA!$D$133:$D$368=B1662)*(DATA!$E$133:$E$368=D1662),0)),"n/a")</f>
        <v>5.0000000000000001E-3</v>
      </c>
      <c r="M1662" s="66"/>
      <c r="N1662" s="66"/>
      <c r="O1662" s="66"/>
      <c r="P1662" s="66"/>
      <c r="Q1662" s="66"/>
      <c r="S1662" s="70"/>
      <c r="U1662" s="70"/>
      <c r="W1662" s="70"/>
      <c r="Y1662" s="70"/>
    </row>
    <row r="1663" spans="1:25" s="69" customFormat="1" x14ac:dyDescent="0.2">
      <c r="A1663" s="75" t="s">
        <v>19</v>
      </c>
      <c r="B1663" s="66" t="s">
        <v>20</v>
      </c>
      <c r="C1663" s="66" t="s">
        <v>0</v>
      </c>
      <c r="D1663" s="66" t="s">
        <v>295</v>
      </c>
      <c r="E1663" s="76">
        <f t="array" ref="E1663">IFERROR(INDEX(DATA!$F$133:$F$368,MATCH(1,(DATA!$D$133:$D$368=B1663)*(DATA!$E$133:$E$368=D1663),0)),"n/a")</f>
        <v>23829</v>
      </c>
      <c r="F1663" s="77">
        <f t="array" ref="F1663">IFERROR(INDEX(DATA!$G$133:$G$368,MATCH(1,(DATA!$D$133:$D$368=B1663)*(DATA!$E$133:$E$368=D1663),0)),"n/a")</f>
        <v>-0.14799999999999999</v>
      </c>
      <c r="G1663" s="76">
        <f t="array" ref="G1663">IFERROR(INDEX(DATA!$P$133:$P$368,MATCH(1,(DATA!$D$133:$D$368=B1663)*(DATA!$E$133:$E$368=D1663),0)),"n/a")</f>
        <v>74785</v>
      </c>
      <c r="H1663" s="77">
        <f t="array" ref="H1663">IFERROR(INDEX(DATA!$Q$133:$Q$368,MATCH(1,(DATA!$D$133:$D$368=B1663)*(DATA!$E$133:$E$368=D1663),0)),"n/a")</f>
        <v>-0.14099999999999999</v>
      </c>
      <c r="I1663" s="76">
        <f t="array" ref="I1663">IFERROR(INDEX(DATA!$Z$133:$Z$368,MATCH(1,(DATA!$D$133:$D$368=B1663)*(DATA!$E$133:$E$368=D1663),0)),"n/a")</f>
        <v>136426</v>
      </c>
      <c r="J1663" s="77">
        <f t="array" ref="J1663">IFERROR(INDEX(DATA!$AA$133:$AA$368,MATCH(1,(DATA!$D$133:$D$368=B1663)*(DATA!$E$133:$E$368=D1663),0)),"n/a")</f>
        <v>-7.0000000000000007E-2</v>
      </c>
      <c r="K1663" s="76">
        <f t="array" ref="K1663">IFERROR(INDEX(DATA!$AJ$133:$AJ$368,MATCH(1,(DATA!$D$133:$D$368=B1663)*(DATA!$E$133:$E$368=D1663),0)),"n/a")</f>
        <v>281717</v>
      </c>
      <c r="L1663" s="77">
        <f t="array" ref="L1663">IFERROR(INDEX(DATA!$AK$133:$AK$368,MATCH(1,(DATA!$D$133:$D$368=B1663)*(DATA!$E$133:$E$368=D1663),0)),"n/a")</f>
        <v>6.6000000000000003E-2</v>
      </c>
      <c r="M1663" s="66"/>
      <c r="N1663" s="66"/>
      <c r="O1663" s="66"/>
      <c r="P1663" s="66"/>
      <c r="Q1663" s="66"/>
      <c r="S1663" s="70"/>
      <c r="U1663" s="70"/>
      <c r="W1663" s="70"/>
      <c r="Y1663" s="70"/>
    </row>
    <row r="1664" spans="1:25" s="69" customFormat="1" x14ac:dyDescent="0.2">
      <c r="A1664" s="75" t="s">
        <v>19</v>
      </c>
      <c r="B1664" s="66" t="s">
        <v>20</v>
      </c>
      <c r="C1664" s="66" t="s">
        <v>0</v>
      </c>
      <c r="D1664" s="66" t="s">
        <v>296</v>
      </c>
      <c r="E1664" s="76">
        <f t="array" ref="E1664">IFERROR(INDEX(DATA!$F$133:$F$368,MATCH(1,(DATA!$D$133:$D$368=B1664)*(DATA!$E$133:$E$368=D1664),0)),"n/a")</f>
        <v>50082</v>
      </c>
      <c r="F1664" s="77">
        <f t="array" ref="F1664">IFERROR(INDEX(DATA!$G$133:$G$368,MATCH(1,(DATA!$D$133:$D$368=B1664)*(DATA!$E$133:$E$368=D1664),0)),"n/a")</f>
        <v>0.45800000000000002</v>
      </c>
      <c r="G1664" s="76">
        <f t="array" ref="G1664">IFERROR(INDEX(DATA!$P$133:$P$368,MATCH(1,(DATA!$D$133:$D$368=B1664)*(DATA!$E$133:$E$368=D1664),0)),"n/a")</f>
        <v>153285</v>
      </c>
      <c r="H1664" s="77">
        <f t="array" ref="H1664">IFERROR(INDEX(DATA!$Q$133:$Q$368,MATCH(1,(DATA!$D$133:$D$368=B1664)*(DATA!$E$133:$E$368=D1664),0)),"n/a")</f>
        <v>0.42699999999999999</v>
      </c>
      <c r="I1664" s="76">
        <f t="array" ref="I1664">IFERROR(INDEX(DATA!$Z$133:$Z$368,MATCH(1,(DATA!$D$133:$D$368=B1664)*(DATA!$E$133:$E$368=D1664),0)),"n/a")</f>
        <v>260118</v>
      </c>
      <c r="J1664" s="77">
        <f t="array" ref="J1664">IFERROR(INDEX(DATA!$AA$133:$AA$368,MATCH(1,(DATA!$D$133:$D$368=B1664)*(DATA!$E$133:$E$368=D1664),0)),"n/a")</f>
        <v>0.46800000000000003</v>
      </c>
      <c r="K1664" s="76">
        <f t="array" ref="K1664">IFERROR(INDEX(DATA!$AJ$133:$AJ$368,MATCH(1,(DATA!$D$133:$D$368=B1664)*(DATA!$E$133:$E$368=D1664),0)),"n/a")</f>
        <v>471575</v>
      </c>
      <c r="L1664" s="77">
        <f t="array" ref="L1664">IFERROR(INDEX(DATA!$AK$133:$AK$368,MATCH(1,(DATA!$D$133:$D$368=B1664)*(DATA!$E$133:$E$368=D1664),0)),"n/a")</f>
        <v>0.47199999999999998</v>
      </c>
      <c r="M1664" s="66"/>
      <c r="N1664" s="66"/>
      <c r="O1664" s="66"/>
      <c r="P1664" s="66"/>
      <c r="Q1664" s="66"/>
      <c r="S1664" s="70"/>
      <c r="U1664" s="70"/>
      <c r="W1664" s="70"/>
      <c r="Y1664" s="70"/>
    </row>
    <row r="1665" spans="1:25" s="69" customFormat="1" x14ac:dyDescent="0.2">
      <c r="A1665" s="75" t="s">
        <v>19</v>
      </c>
      <c r="B1665" s="66" t="s">
        <v>20</v>
      </c>
      <c r="C1665" s="66" t="s">
        <v>0</v>
      </c>
      <c r="D1665" s="66" t="s">
        <v>297</v>
      </c>
      <c r="E1665" s="76">
        <f t="array" ref="E1665">IFERROR(INDEX(DATA!$F$133:$F$368,MATCH(1,(DATA!$D$133:$D$368=B1665)*(DATA!$E$133:$E$368=D1665),0)),"n/a")</f>
        <v>21094</v>
      </c>
      <c r="F1665" s="77">
        <f t="array" ref="F1665">IFERROR(INDEX(DATA!$G$133:$G$368,MATCH(1,(DATA!$D$133:$D$368=B1665)*(DATA!$E$133:$E$368=D1665),0)),"n/a")</f>
        <v>0.247</v>
      </c>
      <c r="G1665" s="76">
        <f t="array" ref="G1665">IFERROR(INDEX(DATA!$P$133:$P$368,MATCH(1,(DATA!$D$133:$D$368=B1665)*(DATA!$E$133:$E$368=D1665),0)),"n/a")</f>
        <v>64385</v>
      </c>
      <c r="H1665" s="77">
        <f t="array" ref="H1665">IFERROR(INDEX(DATA!$Q$133:$Q$368,MATCH(1,(DATA!$D$133:$D$368=B1665)*(DATA!$E$133:$E$368=D1665),0)),"n/a")</f>
        <v>0.32</v>
      </c>
      <c r="I1665" s="76">
        <f t="array" ref="I1665">IFERROR(INDEX(DATA!$Z$133:$Z$368,MATCH(1,(DATA!$D$133:$D$368=B1665)*(DATA!$E$133:$E$368=D1665),0)),"n/a")</f>
        <v>110863</v>
      </c>
      <c r="J1665" s="77">
        <f t="array" ref="J1665">IFERROR(INDEX(DATA!$AA$133:$AA$368,MATCH(1,(DATA!$D$133:$D$368=B1665)*(DATA!$E$133:$E$368=D1665),0)),"n/a")</f>
        <v>0.29099999999999998</v>
      </c>
      <c r="K1665" s="76">
        <f t="array" ref="K1665">IFERROR(INDEX(DATA!$AJ$133:$AJ$368,MATCH(1,(DATA!$D$133:$D$368=B1665)*(DATA!$E$133:$E$368=D1665),0)),"n/a")</f>
        <v>207549</v>
      </c>
      <c r="L1665" s="77">
        <f t="array" ref="L1665">IFERROR(INDEX(DATA!$AK$133:$AK$368,MATCH(1,(DATA!$D$133:$D$368=B1665)*(DATA!$E$133:$E$368=D1665),0)),"n/a")</f>
        <v>0.379</v>
      </c>
      <c r="M1665" s="66"/>
      <c r="N1665" s="66"/>
      <c r="O1665" s="66"/>
      <c r="P1665" s="66"/>
      <c r="Q1665" s="66"/>
      <c r="S1665" s="70"/>
      <c r="U1665" s="70"/>
      <c r="W1665" s="70"/>
      <c r="Y1665" s="70"/>
    </row>
    <row r="1666" spans="1:25" s="69" customFormat="1" x14ac:dyDescent="0.2">
      <c r="A1666" s="75" t="s">
        <v>19</v>
      </c>
      <c r="B1666" s="66" t="s">
        <v>20</v>
      </c>
      <c r="C1666" s="66" t="s">
        <v>0</v>
      </c>
      <c r="D1666" s="66" t="s">
        <v>298</v>
      </c>
      <c r="E1666" s="76">
        <f t="array" ref="E1666">IFERROR(INDEX(DATA!$F$133:$F$368,MATCH(1,(DATA!$D$133:$D$368=B1666)*(DATA!$E$133:$E$368=D1666),0)),"n/a")</f>
        <v>5766</v>
      </c>
      <c r="F1666" s="77">
        <f t="array" ref="F1666">IFERROR(INDEX(DATA!$G$133:$G$368,MATCH(1,(DATA!$D$133:$D$368=B1666)*(DATA!$E$133:$E$368=D1666),0)),"n/a")</f>
        <v>7.1999999999999995E-2</v>
      </c>
      <c r="G1666" s="76">
        <f t="array" ref="G1666">IFERROR(INDEX(DATA!$P$133:$P$368,MATCH(1,(DATA!$D$133:$D$368=B1666)*(DATA!$E$133:$E$368=D1666),0)),"n/a")</f>
        <v>17569</v>
      </c>
      <c r="H1666" s="77">
        <f t="array" ref="H1666">IFERROR(INDEX(DATA!$Q$133:$Q$368,MATCH(1,(DATA!$D$133:$D$368=B1666)*(DATA!$E$133:$E$368=D1666),0)),"n/a")</f>
        <v>0.154</v>
      </c>
      <c r="I1666" s="76">
        <f t="array" ref="I1666">IFERROR(INDEX(DATA!$Z$133:$Z$368,MATCH(1,(DATA!$D$133:$D$368=B1666)*(DATA!$E$133:$E$368=D1666),0)),"n/a")</f>
        <v>31442</v>
      </c>
      <c r="J1666" s="77">
        <f t="array" ref="J1666">IFERROR(INDEX(DATA!$AA$133:$AA$368,MATCH(1,(DATA!$D$133:$D$368=B1666)*(DATA!$E$133:$E$368=D1666),0)),"n/a")</f>
        <v>-7.2999999999999995E-2</v>
      </c>
      <c r="K1666" s="76">
        <f t="array" ref="K1666">IFERROR(INDEX(DATA!$AJ$133:$AJ$368,MATCH(1,(DATA!$D$133:$D$368=B1666)*(DATA!$E$133:$E$368=D1666),0)),"n/a")</f>
        <v>59939</v>
      </c>
      <c r="L1666" s="77">
        <f t="array" ref="L1666">IFERROR(INDEX(DATA!$AK$133:$AK$368,MATCH(1,(DATA!$D$133:$D$368=B1666)*(DATA!$E$133:$E$368=D1666),0)),"n/a")</f>
        <v>-0.24099999999999999</v>
      </c>
      <c r="M1666" s="66"/>
      <c r="N1666" s="66"/>
      <c r="O1666" s="66"/>
      <c r="P1666" s="66"/>
      <c r="Q1666" s="66"/>
      <c r="S1666" s="70"/>
      <c r="U1666" s="70"/>
      <c r="W1666" s="70"/>
      <c r="Y1666" s="70"/>
    </row>
    <row r="1667" spans="1:25" s="69" customFormat="1" x14ac:dyDescent="0.2">
      <c r="A1667" s="75" t="s">
        <v>19</v>
      </c>
      <c r="B1667" s="66" t="s">
        <v>20</v>
      </c>
      <c r="C1667" s="66" t="s">
        <v>0</v>
      </c>
      <c r="D1667" s="66" t="s">
        <v>299</v>
      </c>
      <c r="E1667" s="76">
        <f t="array" ref="E1667">IFERROR(INDEX(DATA!$F$133:$F$368,MATCH(1,(DATA!$D$133:$D$368=B1667)*(DATA!$E$133:$E$368=D1667),0)),"n/a")</f>
        <v>216375</v>
      </c>
      <c r="F1667" s="77">
        <f t="array" ref="F1667">IFERROR(INDEX(DATA!$G$133:$G$368,MATCH(1,(DATA!$D$133:$D$368=B1667)*(DATA!$E$133:$E$368=D1667),0)),"n/a")</f>
        <v>5.8999999999999997E-2</v>
      </c>
      <c r="G1667" s="76">
        <f t="array" ref="G1667">IFERROR(INDEX(DATA!$P$133:$P$368,MATCH(1,(DATA!$D$133:$D$368=B1667)*(DATA!$E$133:$E$368=D1667),0)),"n/a")</f>
        <v>735412</v>
      </c>
      <c r="H1667" s="77">
        <f t="array" ref="H1667">IFERROR(INDEX(DATA!$Q$133:$Q$368,MATCH(1,(DATA!$D$133:$D$368=B1667)*(DATA!$E$133:$E$368=D1667),0)),"n/a")</f>
        <v>-2.1999999999999999E-2</v>
      </c>
      <c r="I1667" s="76">
        <f t="array" ref="I1667">IFERROR(INDEX(DATA!$Z$133:$Z$368,MATCH(1,(DATA!$D$133:$D$368=B1667)*(DATA!$E$133:$E$368=D1667),0)),"n/a")</f>
        <v>1227514</v>
      </c>
      <c r="J1667" s="77">
        <f t="array" ref="J1667">IFERROR(INDEX(DATA!$AA$133:$AA$368,MATCH(1,(DATA!$D$133:$D$368=B1667)*(DATA!$E$133:$E$368=D1667),0)),"n/a")</f>
        <v>-5.0999999999999997E-2</v>
      </c>
      <c r="K1667" s="76">
        <f t="array" ref="K1667">IFERROR(INDEX(DATA!$AJ$133:$AJ$368,MATCH(1,(DATA!$D$133:$D$368=B1667)*(DATA!$E$133:$E$368=D1667),0)),"n/a")</f>
        <v>2305858</v>
      </c>
      <c r="L1667" s="77">
        <f t="array" ref="L1667">IFERROR(INDEX(DATA!$AK$133:$AK$368,MATCH(1,(DATA!$D$133:$D$368=B1667)*(DATA!$E$133:$E$368=D1667),0)),"n/a")</f>
        <v>-3.9E-2</v>
      </c>
      <c r="M1667" s="66"/>
      <c r="N1667" s="66"/>
      <c r="O1667" s="66"/>
      <c r="P1667" s="66"/>
      <c r="Q1667" s="66"/>
      <c r="S1667" s="70"/>
      <c r="U1667" s="70"/>
      <c r="W1667" s="70"/>
      <c r="Y1667" s="70"/>
    </row>
    <row r="1668" spans="1:25" s="69" customFormat="1" x14ac:dyDescent="0.2">
      <c r="A1668" s="75" t="s">
        <v>19</v>
      </c>
      <c r="B1668" s="66" t="s">
        <v>20</v>
      </c>
      <c r="C1668" s="66" t="s">
        <v>0</v>
      </c>
      <c r="D1668" s="66" t="s">
        <v>300</v>
      </c>
      <c r="E1668" s="76">
        <f t="array" ref="E1668">IFERROR(INDEX(DATA!$F$133:$F$368,MATCH(1,(DATA!$D$133:$D$368=B1668)*(DATA!$E$133:$E$368=D1668),0)),"n/a")</f>
        <v>159117</v>
      </c>
      <c r="F1668" s="77">
        <f t="array" ref="F1668">IFERROR(INDEX(DATA!$G$133:$G$368,MATCH(1,(DATA!$D$133:$D$368=B1668)*(DATA!$E$133:$E$368=D1668),0)),"n/a")</f>
        <v>0.19700000000000001</v>
      </c>
      <c r="G1668" s="76">
        <f t="array" ref="G1668">IFERROR(INDEX(DATA!$P$133:$P$368,MATCH(1,(DATA!$D$133:$D$368=B1668)*(DATA!$E$133:$E$368=D1668),0)),"n/a")</f>
        <v>498435</v>
      </c>
      <c r="H1668" s="77">
        <f t="array" ref="H1668">IFERROR(INDEX(DATA!$Q$133:$Q$368,MATCH(1,(DATA!$D$133:$D$368=B1668)*(DATA!$E$133:$E$368=D1668),0)),"n/a")</f>
        <v>0.19800000000000001</v>
      </c>
      <c r="I1668" s="76">
        <f t="array" ref="I1668">IFERROR(INDEX(DATA!$Z$133:$Z$368,MATCH(1,(DATA!$D$133:$D$368=B1668)*(DATA!$E$133:$E$368=D1668),0)),"n/a")</f>
        <v>859224</v>
      </c>
      <c r="J1668" s="77">
        <f t="array" ref="J1668">IFERROR(INDEX(DATA!$AA$133:$AA$368,MATCH(1,(DATA!$D$133:$D$368=B1668)*(DATA!$E$133:$E$368=D1668),0)),"n/a")</f>
        <v>0.21</v>
      </c>
      <c r="K1668" s="76">
        <f t="array" ref="K1668">IFERROR(INDEX(DATA!$AJ$133:$AJ$368,MATCH(1,(DATA!$D$133:$D$368=B1668)*(DATA!$E$133:$E$368=D1668),0)),"n/a")</f>
        <v>1649898</v>
      </c>
      <c r="L1668" s="77">
        <f t="array" ref="L1668">IFERROR(INDEX(DATA!$AK$133:$AK$368,MATCH(1,(DATA!$D$133:$D$368=B1668)*(DATA!$E$133:$E$368=D1668),0)),"n/a")</f>
        <v>0.20100000000000001</v>
      </c>
      <c r="M1668" s="66"/>
      <c r="N1668" s="66"/>
      <c r="O1668" s="66"/>
      <c r="P1668" s="66"/>
      <c r="Q1668" s="66"/>
      <c r="S1668" s="70"/>
      <c r="U1668" s="70"/>
      <c r="W1668" s="70"/>
      <c r="Y1668" s="70"/>
    </row>
    <row r="1669" spans="1:25" s="69" customFormat="1" x14ac:dyDescent="0.2">
      <c r="A1669" s="75" t="s">
        <v>19</v>
      </c>
      <c r="B1669" s="66" t="s">
        <v>20</v>
      </c>
      <c r="C1669" s="66" t="s">
        <v>0</v>
      </c>
      <c r="D1669" s="66" t="s">
        <v>301</v>
      </c>
      <c r="E1669" s="76">
        <f t="array" ref="E1669">IFERROR(INDEX(DATA!$F$133:$F$368,MATCH(1,(DATA!$D$133:$D$368=B1669)*(DATA!$E$133:$E$368=D1669),0)),"n/a")</f>
        <v>14282</v>
      </c>
      <c r="F1669" s="77">
        <f t="array" ref="F1669">IFERROR(INDEX(DATA!$G$133:$G$368,MATCH(1,(DATA!$D$133:$D$368=B1669)*(DATA!$E$133:$E$368=D1669),0)),"n/a")</f>
        <v>1.3240000000000001</v>
      </c>
      <c r="G1669" s="76">
        <f t="array" ref="G1669">IFERROR(INDEX(DATA!$P$133:$P$368,MATCH(1,(DATA!$D$133:$D$368=B1669)*(DATA!$E$133:$E$368=D1669),0)),"n/a")</f>
        <v>40739</v>
      </c>
      <c r="H1669" s="77">
        <f t="array" ref="H1669">IFERROR(INDEX(DATA!$Q$133:$Q$368,MATCH(1,(DATA!$D$133:$D$368=B1669)*(DATA!$E$133:$E$368=D1669),0)),"n/a")</f>
        <v>2.048</v>
      </c>
      <c r="I1669" s="76">
        <f t="array" ref="I1669">IFERROR(INDEX(DATA!$Z$133:$Z$368,MATCH(1,(DATA!$D$133:$D$368=B1669)*(DATA!$E$133:$E$368=D1669),0)),"n/a")</f>
        <v>66247</v>
      </c>
      <c r="J1669" s="77">
        <f t="array" ref="J1669">IFERROR(INDEX(DATA!$AA$133:$AA$368,MATCH(1,(DATA!$D$133:$D$368=B1669)*(DATA!$E$133:$E$368=D1669),0)),"n/a")</f>
        <v>1.544</v>
      </c>
      <c r="K1669" s="76">
        <f t="array" ref="K1669">IFERROR(INDEX(DATA!$AJ$133:$AJ$368,MATCH(1,(DATA!$D$133:$D$368=B1669)*(DATA!$E$133:$E$368=D1669),0)),"n/a")</f>
        <v>131923</v>
      </c>
      <c r="L1669" s="77">
        <f t="array" ref="L1669">IFERROR(INDEX(DATA!$AK$133:$AK$368,MATCH(1,(DATA!$D$133:$D$368=B1669)*(DATA!$E$133:$E$368=D1669),0)),"n/a")</f>
        <v>1.7909999999999999</v>
      </c>
      <c r="M1669" s="66"/>
      <c r="N1669" s="66"/>
      <c r="O1669" s="66"/>
      <c r="P1669" s="66"/>
      <c r="Q1669" s="66"/>
      <c r="S1669" s="70"/>
      <c r="U1669" s="70"/>
      <c r="W1669" s="70"/>
      <c r="Y1669" s="70"/>
    </row>
    <row r="1670" spans="1:25" s="69" customFormat="1" x14ac:dyDescent="0.2">
      <c r="A1670" s="75" t="s">
        <v>19</v>
      </c>
      <c r="B1670" s="66" t="s">
        <v>20</v>
      </c>
      <c r="C1670" s="66" t="s">
        <v>0</v>
      </c>
      <c r="D1670" s="66" t="s">
        <v>302</v>
      </c>
      <c r="E1670" s="76">
        <f t="array" ref="E1670">IFERROR(INDEX(DATA!$F$133:$F$368,MATCH(1,(DATA!$D$133:$D$368=B1670)*(DATA!$E$133:$E$368=D1670),0)),"n/a")</f>
        <v>33622</v>
      </c>
      <c r="F1670" s="77">
        <f t="array" ref="F1670">IFERROR(INDEX(DATA!$G$133:$G$368,MATCH(1,(DATA!$D$133:$D$368=B1670)*(DATA!$E$133:$E$368=D1670),0)),"n/a")</f>
        <v>1.6E-2</v>
      </c>
      <c r="G1670" s="76">
        <f t="array" ref="G1670">IFERROR(INDEX(DATA!$P$133:$P$368,MATCH(1,(DATA!$D$133:$D$368=B1670)*(DATA!$E$133:$E$368=D1670),0)),"n/a")</f>
        <v>103119</v>
      </c>
      <c r="H1670" s="77">
        <f t="array" ref="H1670">IFERROR(INDEX(DATA!$Q$133:$Q$368,MATCH(1,(DATA!$D$133:$D$368=B1670)*(DATA!$E$133:$E$368=D1670),0)),"n/a")</f>
        <v>-3.1E-2</v>
      </c>
      <c r="I1670" s="76">
        <f t="array" ref="I1670">IFERROR(INDEX(DATA!$Z$133:$Z$368,MATCH(1,(DATA!$D$133:$D$368=B1670)*(DATA!$E$133:$E$368=D1670),0)),"n/a")</f>
        <v>185835</v>
      </c>
      <c r="J1670" s="77">
        <f t="array" ref="J1670">IFERROR(INDEX(DATA!$AA$133:$AA$368,MATCH(1,(DATA!$D$133:$D$368=B1670)*(DATA!$E$133:$E$368=D1670),0)),"n/a")</f>
        <v>-5.8999999999999997E-2</v>
      </c>
      <c r="K1670" s="76">
        <f t="array" ref="K1670">IFERROR(INDEX(DATA!$AJ$133:$AJ$368,MATCH(1,(DATA!$D$133:$D$368=B1670)*(DATA!$E$133:$E$368=D1670),0)),"n/a")</f>
        <v>357242</v>
      </c>
      <c r="L1670" s="77">
        <f t="array" ref="L1670">IFERROR(INDEX(DATA!$AK$133:$AK$368,MATCH(1,(DATA!$D$133:$D$368=B1670)*(DATA!$E$133:$E$368=D1670),0)),"n/a")</f>
        <v>-1.2999999999999999E-2</v>
      </c>
      <c r="M1670" s="66"/>
      <c r="N1670" s="66"/>
      <c r="O1670" s="66"/>
      <c r="P1670" s="66"/>
      <c r="Q1670" s="66"/>
      <c r="S1670" s="70"/>
      <c r="U1670" s="70"/>
      <c r="W1670" s="70"/>
      <c r="Y1670" s="70"/>
    </row>
    <row r="1671" spans="1:25" s="69" customFormat="1" x14ac:dyDescent="0.2">
      <c r="A1671" s="75" t="s">
        <v>19</v>
      </c>
      <c r="B1671" s="66" t="s">
        <v>20</v>
      </c>
      <c r="C1671" s="66" t="s">
        <v>0</v>
      </c>
      <c r="D1671" s="66" t="s">
        <v>303</v>
      </c>
      <c r="E1671" s="76">
        <f t="array" ref="E1671">IFERROR(INDEX(DATA!$F$133:$F$368,MATCH(1,(DATA!$D$133:$D$368=B1671)*(DATA!$E$133:$E$368=D1671),0)),"n/a")</f>
        <v>23673</v>
      </c>
      <c r="F1671" s="77">
        <f t="array" ref="F1671">IFERROR(INDEX(DATA!$G$133:$G$368,MATCH(1,(DATA!$D$133:$D$368=B1671)*(DATA!$E$133:$E$368=D1671),0)),"n/a")</f>
        <v>-3.7999999999999999E-2</v>
      </c>
      <c r="G1671" s="76">
        <f t="array" ref="G1671">IFERROR(INDEX(DATA!$P$133:$P$368,MATCH(1,(DATA!$D$133:$D$368=B1671)*(DATA!$E$133:$E$368=D1671),0)),"n/a")</f>
        <v>72716</v>
      </c>
      <c r="H1671" s="77">
        <f t="array" ref="H1671">IFERROR(INDEX(DATA!$Q$133:$Q$368,MATCH(1,(DATA!$D$133:$D$368=B1671)*(DATA!$E$133:$E$368=D1671),0)),"n/a")</f>
        <v>-2.3E-2</v>
      </c>
      <c r="I1671" s="76">
        <f t="array" ref="I1671">IFERROR(INDEX(DATA!$Z$133:$Z$368,MATCH(1,(DATA!$D$133:$D$368=B1671)*(DATA!$E$133:$E$368=D1671),0)),"n/a")</f>
        <v>130092</v>
      </c>
      <c r="J1671" s="77">
        <f t="array" ref="J1671">IFERROR(INDEX(DATA!$AA$133:$AA$368,MATCH(1,(DATA!$D$133:$D$368=B1671)*(DATA!$E$133:$E$368=D1671),0)),"n/a")</f>
        <v>4.2000000000000003E-2</v>
      </c>
      <c r="K1671" s="76">
        <f t="array" ref="K1671">IFERROR(INDEX(DATA!$AJ$133:$AJ$368,MATCH(1,(DATA!$D$133:$D$368=B1671)*(DATA!$E$133:$E$368=D1671),0)),"n/a")</f>
        <v>257338</v>
      </c>
      <c r="L1671" s="77">
        <f t="array" ref="L1671">IFERROR(INDEX(DATA!$AK$133:$AK$368,MATCH(1,(DATA!$D$133:$D$368=B1671)*(DATA!$E$133:$E$368=D1671),0)),"n/a")</f>
        <v>0.19800000000000001</v>
      </c>
      <c r="M1671" s="66"/>
      <c r="N1671" s="66"/>
      <c r="O1671" s="66"/>
      <c r="P1671" s="66"/>
      <c r="Q1671" s="66"/>
      <c r="S1671" s="70"/>
      <c r="U1671" s="70"/>
      <c r="W1671" s="70"/>
      <c r="Y1671" s="70"/>
    </row>
    <row r="1672" spans="1:25" s="69" customFormat="1" x14ac:dyDescent="0.2">
      <c r="A1672" s="75" t="s">
        <v>19</v>
      </c>
      <c r="B1672" s="66" t="s">
        <v>20</v>
      </c>
      <c r="C1672" s="66" t="s">
        <v>0</v>
      </c>
      <c r="D1672" s="66" t="s">
        <v>304</v>
      </c>
      <c r="E1672" s="76">
        <f t="array" ref="E1672">IFERROR(INDEX(DATA!$F$133:$F$368,MATCH(1,(DATA!$D$133:$D$368=B1672)*(DATA!$E$133:$E$368=D1672),0)),"n/a")</f>
        <v>133626</v>
      </c>
      <c r="F1672" s="77">
        <f t="array" ref="F1672">IFERROR(INDEX(DATA!$G$133:$G$368,MATCH(1,(DATA!$D$133:$D$368=B1672)*(DATA!$E$133:$E$368=D1672),0)),"n/a")</f>
        <v>0.113</v>
      </c>
      <c r="G1672" s="76">
        <f t="array" ref="G1672">IFERROR(INDEX(DATA!$P$133:$P$368,MATCH(1,(DATA!$D$133:$D$368=B1672)*(DATA!$E$133:$E$368=D1672),0)),"n/a")</f>
        <v>417972</v>
      </c>
      <c r="H1672" s="77">
        <f t="array" ref="H1672">IFERROR(INDEX(DATA!$Q$133:$Q$368,MATCH(1,(DATA!$D$133:$D$368=B1672)*(DATA!$E$133:$E$368=D1672),0)),"n/a")</f>
        <v>0.14499999999999999</v>
      </c>
      <c r="I1672" s="76">
        <f t="array" ref="I1672">IFERROR(INDEX(DATA!$Z$133:$Z$368,MATCH(1,(DATA!$D$133:$D$368=B1672)*(DATA!$E$133:$E$368=D1672),0)),"n/a")</f>
        <v>749620</v>
      </c>
      <c r="J1672" s="77">
        <f t="array" ref="J1672">IFERROR(INDEX(DATA!$AA$133:$AA$368,MATCH(1,(DATA!$D$133:$D$368=B1672)*(DATA!$E$133:$E$368=D1672),0)),"n/a")</f>
        <v>0.23400000000000001</v>
      </c>
      <c r="K1672" s="76">
        <f t="array" ref="K1672">IFERROR(INDEX(DATA!$AJ$133:$AJ$368,MATCH(1,(DATA!$D$133:$D$368=B1672)*(DATA!$E$133:$E$368=D1672),0)),"n/a")</f>
        <v>1384558</v>
      </c>
      <c r="L1672" s="77">
        <f t="array" ref="L1672">IFERROR(INDEX(DATA!$AK$133:$AK$368,MATCH(1,(DATA!$D$133:$D$368=B1672)*(DATA!$E$133:$E$368=D1672),0)),"n/a")</f>
        <v>0.24099999999999999</v>
      </c>
      <c r="M1672" s="66"/>
      <c r="N1672" s="66"/>
      <c r="O1672" s="66"/>
      <c r="P1672" s="66"/>
      <c r="Q1672" s="66"/>
      <c r="S1672" s="70"/>
      <c r="U1672" s="70"/>
      <c r="W1672" s="70"/>
      <c r="Y1672" s="70"/>
    </row>
    <row r="1673" spans="1:25" s="69" customFormat="1" x14ac:dyDescent="0.2">
      <c r="A1673" s="75" t="s">
        <v>19</v>
      </c>
      <c r="B1673" s="66" t="s">
        <v>20</v>
      </c>
      <c r="C1673" s="66" t="s">
        <v>0</v>
      </c>
      <c r="D1673" s="66" t="s">
        <v>305</v>
      </c>
      <c r="E1673" s="76">
        <f t="array" ref="E1673">IFERROR(INDEX(DATA!$F$133:$F$368,MATCH(1,(DATA!$D$133:$D$368=B1673)*(DATA!$E$133:$E$368=D1673),0)),"n/a")</f>
        <v>37118</v>
      </c>
      <c r="F1673" s="77">
        <f t="array" ref="F1673">IFERROR(INDEX(DATA!$G$133:$G$368,MATCH(1,(DATA!$D$133:$D$368=B1673)*(DATA!$E$133:$E$368=D1673),0)),"n/a")</f>
        <v>0.87</v>
      </c>
      <c r="G1673" s="76">
        <f t="array" ref="G1673">IFERROR(INDEX(DATA!$P$133:$P$368,MATCH(1,(DATA!$D$133:$D$368=B1673)*(DATA!$E$133:$E$368=D1673),0)),"n/a")</f>
        <v>135564</v>
      </c>
      <c r="H1673" s="77">
        <f t="array" ref="H1673">IFERROR(INDEX(DATA!$Q$133:$Q$368,MATCH(1,(DATA!$D$133:$D$368=B1673)*(DATA!$E$133:$E$368=D1673),0)),"n/a")</f>
        <v>0.88800000000000001</v>
      </c>
      <c r="I1673" s="76">
        <f t="array" ref="I1673">IFERROR(INDEX(DATA!$Z$133:$Z$368,MATCH(1,(DATA!$D$133:$D$368=B1673)*(DATA!$E$133:$E$368=D1673),0)),"n/a")</f>
        <v>238026</v>
      </c>
      <c r="J1673" s="77">
        <f t="array" ref="J1673">IFERROR(INDEX(DATA!$AA$133:$AA$368,MATCH(1,(DATA!$D$133:$D$368=B1673)*(DATA!$E$133:$E$368=D1673),0)),"n/a")</f>
        <v>0.99</v>
      </c>
      <c r="K1673" s="76">
        <f t="array" ref="K1673">IFERROR(INDEX(DATA!$AJ$133:$AJ$368,MATCH(1,(DATA!$D$133:$D$368=B1673)*(DATA!$E$133:$E$368=D1673),0)),"n/a")</f>
        <v>348246</v>
      </c>
      <c r="L1673" s="77">
        <f t="array" ref="L1673">IFERROR(INDEX(DATA!$AK$133:$AK$368,MATCH(1,(DATA!$D$133:$D$368=B1673)*(DATA!$E$133:$E$368=D1673),0)),"n/a")</f>
        <v>0.626</v>
      </c>
      <c r="M1673" s="66"/>
      <c r="N1673" s="66"/>
      <c r="O1673" s="66"/>
      <c r="P1673" s="66"/>
      <c r="Q1673" s="66"/>
      <c r="S1673" s="70"/>
      <c r="U1673" s="70"/>
      <c r="W1673" s="70"/>
      <c r="Y1673" s="70"/>
    </row>
    <row r="1674" spans="1:25" s="69" customFormat="1" x14ac:dyDescent="0.2">
      <c r="A1674" s="75" t="s">
        <v>19</v>
      </c>
      <c r="B1674" s="66" t="s">
        <v>20</v>
      </c>
      <c r="C1674" s="66" t="s">
        <v>0</v>
      </c>
      <c r="D1674" s="66" t="s">
        <v>306</v>
      </c>
      <c r="E1674" s="76">
        <f t="array" ref="E1674">IFERROR(INDEX(DATA!$F$133:$F$368,MATCH(1,(DATA!$D$133:$D$368=B1674)*(DATA!$E$133:$E$368=D1674),0)),"n/a")</f>
        <v>41230</v>
      </c>
      <c r="F1674" s="77">
        <f t="array" ref="F1674">IFERROR(INDEX(DATA!$G$133:$G$368,MATCH(1,(DATA!$D$133:$D$368=B1674)*(DATA!$E$133:$E$368=D1674),0)),"n/a")</f>
        <v>-5.0000000000000001E-3</v>
      </c>
      <c r="G1674" s="76">
        <f t="array" ref="G1674">IFERROR(INDEX(DATA!$P$133:$P$368,MATCH(1,(DATA!$D$133:$D$368=B1674)*(DATA!$E$133:$E$368=D1674),0)),"n/a")</f>
        <v>146858</v>
      </c>
      <c r="H1674" s="77">
        <f t="array" ref="H1674">IFERROR(INDEX(DATA!$Q$133:$Q$368,MATCH(1,(DATA!$D$133:$D$368=B1674)*(DATA!$E$133:$E$368=D1674),0)),"n/a")</f>
        <v>8.0000000000000002E-3</v>
      </c>
      <c r="I1674" s="76">
        <f t="array" ref="I1674">IFERROR(INDEX(DATA!$Z$133:$Z$368,MATCH(1,(DATA!$D$133:$D$368=B1674)*(DATA!$E$133:$E$368=D1674),0)),"n/a")</f>
        <v>253371</v>
      </c>
      <c r="J1674" s="77">
        <f t="array" ref="J1674">IFERROR(INDEX(DATA!$AA$133:$AA$368,MATCH(1,(DATA!$D$133:$D$368=B1674)*(DATA!$E$133:$E$368=D1674),0)),"n/a")</f>
        <v>-3.4000000000000002E-2</v>
      </c>
      <c r="K1674" s="76">
        <f t="array" ref="K1674">IFERROR(INDEX(DATA!$AJ$133:$AJ$368,MATCH(1,(DATA!$D$133:$D$368=B1674)*(DATA!$E$133:$E$368=D1674),0)),"n/a")</f>
        <v>480839</v>
      </c>
      <c r="L1674" s="77">
        <f t="array" ref="L1674">IFERROR(INDEX(DATA!$AK$133:$AK$368,MATCH(1,(DATA!$D$133:$D$368=B1674)*(DATA!$E$133:$E$368=D1674),0)),"n/a")</f>
        <v>8.0000000000000002E-3</v>
      </c>
      <c r="M1674" s="66"/>
      <c r="N1674" s="66"/>
      <c r="O1674" s="66"/>
      <c r="P1674" s="66"/>
      <c r="Q1674" s="66"/>
      <c r="S1674" s="70"/>
      <c r="U1674" s="70"/>
      <c r="W1674" s="70"/>
      <c r="Y1674" s="70"/>
    </row>
    <row r="1675" spans="1:25" s="69" customFormat="1" x14ac:dyDescent="0.2">
      <c r="A1675" s="75" t="s">
        <v>19</v>
      </c>
      <c r="B1675" s="66" t="s">
        <v>20</v>
      </c>
      <c r="C1675" s="66" t="s">
        <v>0</v>
      </c>
      <c r="D1675" s="66" t="s">
        <v>307</v>
      </c>
      <c r="E1675" s="76">
        <f t="array" ref="E1675">IFERROR(INDEX(DATA!$F$133:$F$368,MATCH(1,(DATA!$D$133:$D$368=B1675)*(DATA!$E$133:$E$368=D1675),0)),"n/a")</f>
        <v>56043</v>
      </c>
      <c r="F1675" s="77">
        <f t="array" ref="F1675">IFERROR(INDEX(DATA!$G$133:$G$368,MATCH(1,(DATA!$D$133:$D$368=B1675)*(DATA!$E$133:$E$368=D1675),0)),"n/a")</f>
        <v>0.71599999999999997</v>
      </c>
      <c r="G1675" s="76">
        <f t="array" ref="G1675">IFERROR(INDEX(DATA!$P$133:$P$368,MATCH(1,(DATA!$D$133:$D$368=B1675)*(DATA!$E$133:$E$368=D1675),0)),"n/a")</f>
        <v>194465</v>
      </c>
      <c r="H1675" s="77">
        <f t="array" ref="H1675">IFERROR(INDEX(DATA!$Q$133:$Q$368,MATCH(1,(DATA!$D$133:$D$368=B1675)*(DATA!$E$133:$E$368=D1675),0)),"n/a")</f>
        <v>1.214</v>
      </c>
      <c r="I1675" s="76">
        <f t="array" ref="I1675">IFERROR(INDEX(DATA!$Z$133:$Z$368,MATCH(1,(DATA!$D$133:$D$368=B1675)*(DATA!$E$133:$E$368=D1675),0)),"n/a")</f>
        <v>331416</v>
      </c>
      <c r="J1675" s="77">
        <f t="array" ref="J1675">IFERROR(INDEX(DATA!$AA$133:$AA$368,MATCH(1,(DATA!$D$133:$D$368=B1675)*(DATA!$E$133:$E$368=D1675),0)),"n/a")</f>
        <v>1.139</v>
      </c>
      <c r="K1675" s="76">
        <f t="array" ref="K1675">IFERROR(INDEX(DATA!$AJ$133:$AJ$368,MATCH(1,(DATA!$D$133:$D$368=B1675)*(DATA!$E$133:$E$368=D1675),0)),"n/a")</f>
        <v>575127</v>
      </c>
      <c r="L1675" s="77">
        <f t="array" ref="L1675">IFERROR(INDEX(DATA!$AK$133:$AK$368,MATCH(1,(DATA!$D$133:$D$368=B1675)*(DATA!$E$133:$E$368=D1675),0)),"n/a")</f>
        <v>0.71799999999999997</v>
      </c>
      <c r="M1675" s="66"/>
      <c r="N1675" s="66"/>
      <c r="O1675" s="66"/>
      <c r="P1675" s="66"/>
      <c r="Q1675" s="66"/>
      <c r="S1675" s="70"/>
      <c r="U1675" s="70"/>
      <c r="W1675" s="70"/>
      <c r="Y1675" s="70"/>
    </row>
    <row r="1676" spans="1:25" s="69" customFormat="1" x14ac:dyDescent="0.2">
      <c r="A1676" s="75" t="s">
        <v>19</v>
      </c>
      <c r="B1676" s="66" t="s">
        <v>20</v>
      </c>
      <c r="C1676" s="66" t="s">
        <v>0</v>
      </c>
      <c r="D1676" s="66" t="s">
        <v>308</v>
      </c>
      <c r="E1676" s="76">
        <f t="array" ref="E1676">IFERROR(INDEX(DATA!$F$133:$F$368,MATCH(1,(DATA!$D$133:$D$368=B1676)*(DATA!$E$133:$E$368=D1676),0)),"n/a")</f>
        <v>41849</v>
      </c>
      <c r="F1676" s="77">
        <f t="array" ref="F1676">IFERROR(INDEX(DATA!$G$133:$G$368,MATCH(1,(DATA!$D$133:$D$368=B1676)*(DATA!$E$133:$E$368=D1676),0)),"n/a")</f>
        <v>9.1999999999999998E-2</v>
      </c>
      <c r="G1676" s="76">
        <f t="array" ref="G1676">IFERROR(INDEX(DATA!$P$133:$P$368,MATCH(1,(DATA!$D$133:$D$368=B1676)*(DATA!$E$133:$E$368=D1676),0)),"n/a")</f>
        <v>126780</v>
      </c>
      <c r="H1676" s="77">
        <f t="array" ref="H1676">IFERROR(INDEX(DATA!$Q$133:$Q$368,MATCH(1,(DATA!$D$133:$D$368=B1676)*(DATA!$E$133:$E$368=D1676),0)),"n/a")</f>
        <v>7.4999999999999997E-2</v>
      </c>
      <c r="I1676" s="76">
        <f t="array" ref="I1676">IFERROR(INDEX(DATA!$Z$133:$Z$368,MATCH(1,(DATA!$D$133:$D$368=B1676)*(DATA!$E$133:$E$368=D1676),0)),"n/a")</f>
        <v>217180</v>
      </c>
      <c r="J1676" s="77">
        <f t="array" ref="J1676">IFERROR(INDEX(DATA!$AA$133:$AA$368,MATCH(1,(DATA!$D$133:$D$368=B1676)*(DATA!$E$133:$E$368=D1676),0)),"n/a")</f>
        <v>5.1999999999999998E-2</v>
      </c>
      <c r="K1676" s="76">
        <f t="array" ref="K1676">IFERROR(INDEX(DATA!$AJ$133:$AJ$368,MATCH(1,(DATA!$D$133:$D$368=B1676)*(DATA!$E$133:$E$368=D1676),0)),"n/a")</f>
        <v>401066</v>
      </c>
      <c r="L1676" s="77">
        <f t="array" ref="L1676">IFERROR(INDEX(DATA!$AK$133:$AK$368,MATCH(1,(DATA!$D$133:$D$368=B1676)*(DATA!$E$133:$E$368=D1676),0)),"n/a")</f>
        <v>8.7999999999999995E-2</v>
      </c>
      <c r="M1676" s="66"/>
      <c r="N1676" s="66"/>
      <c r="O1676" s="66"/>
      <c r="P1676" s="66"/>
      <c r="Q1676" s="66"/>
      <c r="S1676" s="70"/>
      <c r="U1676" s="70"/>
      <c r="W1676" s="70"/>
      <c r="Y1676" s="70"/>
    </row>
    <row r="1677" spans="1:25" s="69" customFormat="1" x14ac:dyDescent="0.2">
      <c r="A1677" s="75" t="s">
        <v>19</v>
      </c>
      <c r="B1677" s="66" t="s">
        <v>20</v>
      </c>
      <c r="C1677" s="66" t="s">
        <v>0</v>
      </c>
      <c r="D1677" s="66" t="s">
        <v>309</v>
      </c>
      <c r="E1677" s="76">
        <f t="array" ref="E1677">IFERROR(INDEX(DATA!$F$133:$F$368,MATCH(1,(DATA!$D$133:$D$368=B1677)*(DATA!$E$133:$E$368=D1677),0)),"n/a")</f>
        <v>40272</v>
      </c>
      <c r="F1677" s="77">
        <f t="array" ref="F1677">IFERROR(INDEX(DATA!$G$133:$G$368,MATCH(1,(DATA!$D$133:$D$368=B1677)*(DATA!$E$133:$E$368=D1677),0)),"n/a")</f>
        <v>0.22900000000000001</v>
      </c>
      <c r="G1677" s="76">
        <f t="array" ref="G1677">IFERROR(INDEX(DATA!$P$133:$P$368,MATCH(1,(DATA!$D$133:$D$368=B1677)*(DATA!$E$133:$E$368=D1677),0)),"n/a")</f>
        <v>114012</v>
      </c>
      <c r="H1677" s="77">
        <f t="array" ref="H1677">IFERROR(INDEX(DATA!$Q$133:$Q$368,MATCH(1,(DATA!$D$133:$D$368=B1677)*(DATA!$E$133:$E$368=D1677),0)),"n/a")</f>
        <v>0.129</v>
      </c>
      <c r="I1677" s="76">
        <f t="array" ref="I1677">IFERROR(INDEX(DATA!$Z$133:$Z$368,MATCH(1,(DATA!$D$133:$D$368=B1677)*(DATA!$E$133:$E$368=D1677),0)),"n/a")</f>
        <v>196298</v>
      </c>
      <c r="J1677" s="77">
        <f t="array" ref="J1677">IFERROR(INDEX(DATA!$AA$133:$AA$368,MATCH(1,(DATA!$D$133:$D$368=B1677)*(DATA!$E$133:$E$368=D1677),0)),"n/a")</f>
        <v>0.104</v>
      </c>
      <c r="K1677" s="76">
        <f t="array" ref="K1677">IFERROR(INDEX(DATA!$AJ$133:$AJ$368,MATCH(1,(DATA!$D$133:$D$368=B1677)*(DATA!$E$133:$E$368=D1677),0)),"n/a")</f>
        <v>366052</v>
      </c>
      <c r="L1677" s="77">
        <f t="array" ref="L1677">IFERROR(INDEX(DATA!$AK$133:$AK$368,MATCH(1,(DATA!$D$133:$D$368=B1677)*(DATA!$E$133:$E$368=D1677),0)),"n/a")</f>
        <v>9.8000000000000004E-2</v>
      </c>
      <c r="M1677" s="66"/>
      <c r="N1677" s="66"/>
      <c r="O1677" s="66"/>
      <c r="P1677" s="66"/>
      <c r="Q1677" s="66"/>
      <c r="S1677" s="70"/>
      <c r="U1677" s="70"/>
      <c r="W1677" s="70"/>
      <c r="Y1677" s="70"/>
    </row>
    <row r="1678" spans="1:25" s="69" customFormat="1" x14ac:dyDescent="0.2">
      <c r="A1678" s="75" t="s">
        <v>19</v>
      </c>
      <c r="B1678" s="66" t="s">
        <v>20</v>
      </c>
      <c r="C1678" s="66" t="s">
        <v>0</v>
      </c>
      <c r="D1678" s="66" t="s">
        <v>310</v>
      </c>
      <c r="E1678" s="76">
        <f t="array" ref="E1678">IFERROR(INDEX(DATA!$F$133:$F$368,MATCH(1,(DATA!$D$133:$D$368=B1678)*(DATA!$E$133:$E$368=D1678),0)),"n/a")</f>
        <v>31553</v>
      </c>
      <c r="F1678" s="77">
        <f t="array" ref="F1678">IFERROR(INDEX(DATA!$G$133:$G$368,MATCH(1,(DATA!$D$133:$D$368=B1678)*(DATA!$E$133:$E$368=D1678),0)),"n/a")</f>
        <v>8.7999999999999995E-2</v>
      </c>
      <c r="G1678" s="76">
        <f t="array" ref="G1678">IFERROR(INDEX(DATA!$P$133:$P$368,MATCH(1,(DATA!$D$133:$D$368=B1678)*(DATA!$E$133:$E$368=D1678),0)),"n/a")</f>
        <v>87494</v>
      </c>
      <c r="H1678" s="77">
        <f t="array" ref="H1678">IFERROR(INDEX(DATA!$Q$133:$Q$368,MATCH(1,(DATA!$D$133:$D$368=B1678)*(DATA!$E$133:$E$368=D1678),0)),"n/a")</f>
        <v>5.0000000000000001E-3</v>
      </c>
      <c r="I1678" s="76">
        <f t="array" ref="I1678">IFERROR(INDEX(DATA!$Z$133:$Z$368,MATCH(1,(DATA!$D$133:$D$368=B1678)*(DATA!$E$133:$E$368=D1678),0)),"n/a")</f>
        <v>153497</v>
      </c>
      <c r="J1678" s="77">
        <f t="array" ref="J1678">IFERROR(INDEX(DATA!$AA$133:$AA$368,MATCH(1,(DATA!$D$133:$D$368=B1678)*(DATA!$E$133:$E$368=D1678),0)),"n/a")</f>
        <v>-1.7000000000000001E-2</v>
      </c>
      <c r="K1678" s="76">
        <f t="array" ref="K1678">IFERROR(INDEX(DATA!$AJ$133:$AJ$368,MATCH(1,(DATA!$D$133:$D$368=B1678)*(DATA!$E$133:$E$368=D1678),0)),"n/a")</f>
        <v>301301</v>
      </c>
      <c r="L1678" s="77">
        <f t="array" ref="L1678">IFERROR(INDEX(DATA!$AK$133:$AK$368,MATCH(1,(DATA!$D$133:$D$368=B1678)*(DATA!$E$133:$E$368=D1678),0)),"n/a")</f>
        <v>0.05</v>
      </c>
      <c r="M1678" s="66"/>
      <c r="N1678" s="66"/>
      <c r="O1678" s="66"/>
      <c r="P1678" s="66"/>
      <c r="Q1678" s="66"/>
      <c r="S1678" s="70"/>
      <c r="U1678" s="70"/>
      <c r="W1678" s="70"/>
      <c r="Y1678" s="70"/>
    </row>
    <row r="1679" spans="1:25" s="69" customFormat="1" x14ac:dyDescent="0.2">
      <c r="A1679" s="75" t="s">
        <v>19</v>
      </c>
      <c r="B1679" s="66" t="s">
        <v>20</v>
      </c>
      <c r="C1679" s="66" t="s">
        <v>0</v>
      </c>
      <c r="D1679" s="66" t="s">
        <v>311</v>
      </c>
      <c r="E1679" s="76">
        <f t="array" ref="E1679">IFERROR(INDEX(DATA!$F$133:$F$368,MATCH(1,(DATA!$D$133:$D$368=B1679)*(DATA!$E$133:$E$368=D1679),0)),"n/a")</f>
        <v>24697</v>
      </c>
      <c r="F1679" s="77">
        <f t="array" ref="F1679">IFERROR(INDEX(DATA!$G$133:$G$368,MATCH(1,(DATA!$D$133:$D$368=B1679)*(DATA!$E$133:$E$368=D1679),0)),"n/a")</f>
        <v>0.61299999999999999</v>
      </c>
      <c r="G1679" s="76">
        <f t="array" ref="G1679">IFERROR(INDEX(DATA!$P$133:$P$368,MATCH(1,(DATA!$D$133:$D$368=B1679)*(DATA!$E$133:$E$368=D1679),0)),"n/a")</f>
        <v>80654</v>
      </c>
      <c r="H1679" s="77">
        <f t="array" ref="H1679">IFERROR(INDEX(DATA!$Q$133:$Q$368,MATCH(1,(DATA!$D$133:$D$368=B1679)*(DATA!$E$133:$E$368=D1679),0)),"n/a")</f>
        <v>0.45700000000000002</v>
      </c>
      <c r="I1679" s="76">
        <f t="array" ref="I1679">IFERROR(INDEX(DATA!$Z$133:$Z$368,MATCH(1,(DATA!$D$133:$D$368=B1679)*(DATA!$E$133:$E$368=D1679),0)),"n/a")</f>
        <v>140564</v>
      </c>
      <c r="J1679" s="77">
        <f t="array" ref="J1679">IFERROR(INDEX(DATA!$AA$133:$AA$368,MATCH(1,(DATA!$D$133:$D$368=B1679)*(DATA!$E$133:$E$368=D1679),0)),"n/a")</f>
        <v>0.48</v>
      </c>
      <c r="K1679" s="76">
        <f t="array" ref="K1679">IFERROR(INDEX(DATA!$AJ$133:$AJ$368,MATCH(1,(DATA!$D$133:$D$368=B1679)*(DATA!$E$133:$E$368=D1679),0)),"n/a")</f>
        <v>251062</v>
      </c>
      <c r="L1679" s="77">
        <f t="array" ref="L1679">IFERROR(INDEX(DATA!$AK$133:$AK$368,MATCH(1,(DATA!$D$133:$D$368=B1679)*(DATA!$E$133:$E$368=D1679),0)),"n/a")</f>
        <v>0.32900000000000001</v>
      </c>
      <c r="M1679" s="66"/>
      <c r="N1679" s="66"/>
      <c r="O1679" s="66"/>
      <c r="P1679" s="66"/>
      <c r="Q1679" s="66"/>
      <c r="S1679" s="70"/>
      <c r="U1679" s="70"/>
      <c r="W1679" s="70"/>
      <c r="Y1679" s="70"/>
    </row>
    <row r="1680" spans="1:25" s="69" customFormat="1" x14ac:dyDescent="0.2">
      <c r="A1680" s="75" t="s">
        <v>19</v>
      </c>
      <c r="B1680" s="66" t="s">
        <v>20</v>
      </c>
      <c r="C1680" s="66" t="s">
        <v>0</v>
      </c>
      <c r="D1680" s="66" t="s">
        <v>312</v>
      </c>
      <c r="E1680" s="76">
        <f t="array" ref="E1680">IFERROR(INDEX(DATA!$F$133:$F$368,MATCH(1,(DATA!$D$133:$D$368=B1680)*(DATA!$E$133:$E$368=D1680),0)),"n/a")</f>
        <v>12365</v>
      </c>
      <c r="F1680" s="77">
        <f t="array" ref="F1680">IFERROR(INDEX(DATA!$G$133:$G$368,MATCH(1,(DATA!$D$133:$D$368=B1680)*(DATA!$E$133:$E$368=D1680),0)),"n/a")</f>
        <v>0.99199999999999999</v>
      </c>
      <c r="G1680" s="76">
        <f t="array" ref="G1680">IFERROR(INDEX(DATA!$P$133:$P$368,MATCH(1,(DATA!$D$133:$D$368=B1680)*(DATA!$E$133:$E$368=D1680),0)),"n/a")</f>
        <v>38116</v>
      </c>
      <c r="H1680" s="77">
        <f t="array" ref="H1680">IFERROR(INDEX(DATA!$Q$133:$Q$368,MATCH(1,(DATA!$D$133:$D$368=B1680)*(DATA!$E$133:$E$368=D1680),0)),"n/a")</f>
        <v>0.80900000000000005</v>
      </c>
      <c r="I1680" s="76">
        <f t="array" ref="I1680">IFERROR(INDEX(DATA!$Z$133:$Z$368,MATCH(1,(DATA!$D$133:$D$368=B1680)*(DATA!$E$133:$E$368=D1680),0)),"n/a")</f>
        <v>64738</v>
      </c>
      <c r="J1680" s="77">
        <f t="array" ref="J1680">IFERROR(INDEX(DATA!$AA$133:$AA$368,MATCH(1,(DATA!$D$133:$D$368=B1680)*(DATA!$E$133:$E$368=D1680),0)),"n/a")</f>
        <v>0.75</v>
      </c>
      <c r="K1680" s="76">
        <f t="array" ref="K1680">IFERROR(INDEX(DATA!$AJ$133:$AJ$368,MATCH(1,(DATA!$D$133:$D$368=B1680)*(DATA!$E$133:$E$368=D1680),0)),"n/a")</f>
        <v>113289</v>
      </c>
      <c r="L1680" s="77">
        <f t="array" ref="L1680">IFERROR(INDEX(DATA!$AK$133:$AK$368,MATCH(1,(DATA!$D$133:$D$368=B1680)*(DATA!$E$133:$E$368=D1680),0)),"n/a")</f>
        <v>0.66100000000000003</v>
      </c>
      <c r="M1680" s="66"/>
      <c r="N1680" s="66"/>
      <c r="O1680" s="66"/>
      <c r="P1680" s="66"/>
      <c r="Q1680" s="66"/>
      <c r="S1680" s="70"/>
      <c r="U1680" s="70"/>
      <c r="W1680" s="70"/>
      <c r="Y1680" s="70"/>
    </row>
    <row r="1681" spans="1:25" s="69" customFormat="1" x14ac:dyDescent="0.2">
      <c r="A1681" s="75" t="s">
        <v>19</v>
      </c>
      <c r="B1681" s="66" t="s">
        <v>20</v>
      </c>
      <c r="C1681" s="66" t="s">
        <v>0</v>
      </c>
      <c r="D1681" s="66" t="s">
        <v>313</v>
      </c>
      <c r="E1681" s="76">
        <f t="array" ref="E1681">IFERROR(INDEX(DATA!$F$133:$F$368,MATCH(1,(DATA!$D$133:$D$368=B1681)*(DATA!$E$133:$E$368=D1681),0)),"n/a")</f>
        <v>22252</v>
      </c>
      <c r="F1681" s="77">
        <f t="array" ref="F1681">IFERROR(INDEX(DATA!$G$133:$G$368,MATCH(1,(DATA!$D$133:$D$368=B1681)*(DATA!$E$133:$E$368=D1681),0)),"n/a")</f>
        <v>0.11600000000000001</v>
      </c>
      <c r="G1681" s="76">
        <f t="array" ref="G1681">IFERROR(INDEX(DATA!$P$133:$P$368,MATCH(1,(DATA!$D$133:$D$368=B1681)*(DATA!$E$133:$E$368=D1681),0)),"n/a")</f>
        <v>76275</v>
      </c>
      <c r="H1681" s="77">
        <f t="array" ref="H1681">IFERROR(INDEX(DATA!$Q$133:$Q$368,MATCH(1,(DATA!$D$133:$D$368=B1681)*(DATA!$E$133:$E$368=D1681),0)),"n/a")</f>
        <v>2.7E-2</v>
      </c>
      <c r="I1681" s="76">
        <f t="array" ref="I1681">IFERROR(INDEX(DATA!$Z$133:$Z$368,MATCH(1,(DATA!$D$133:$D$368=B1681)*(DATA!$E$133:$E$368=D1681),0)),"n/a")</f>
        <v>137065</v>
      </c>
      <c r="J1681" s="77">
        <f t="array" ref="J1681">IFERROR(INDEX(DATA!$AA$133:$AA$368,MATCH(1,(DATA!$D$133:$D$368=B1681)*(DATA!$E$133:$E$368=D1681),0)),"n/a")</f>
        <v>9.8000000000000004E-2</v>
      </c>
      <c r="K1681" s="76">
        <f t="array" ref="K1681">IFERROR(INDEX(DATA!$AJ$133:$AJ$368,MATCH(1,(DATA!$D$133:$D$368=B1681)*(DATA!$E$133:$E$368=D1681),0)),"n/a")</f>
        <v>252948</v>
      </c>
      <c r="L1681" s="77">
        <f t="array" ref="L1681">IFERROR(INDEX(DATA!$AK$133:$AK$368,MATCH(1,(DATA!$D$133:$D$368=B1681)*(DATA!$E$133:$E$368=D1681),0)),"n/a")</f>
        <v>6.3E-2</v>
      </c>
      <c r="M1681" s="66"/>
      <c r="N1681" s="66"/>
      <c r="O1681" s="66"/>
      <c r="P1681" s="66"/>
      <c r="Q1681" s="66"/>
      <c r="S1681" s="70"/>
      <c r="U1681" s="70"/>
      <c r="W1681" s="70"/>
      <c r="Y1681" s="70"/>
    </row>
    <row r="1682" spans="1:25" s="69" customFormat="1" x14ac:dyDescent="0.2">
      <c r="A1682" s="75" t="s">
        <v>19</v>
      </c>
      <c r="B1682" s="66" t="s">
        <v>20</v>
      </c>
      <c r="C1682" s="66" t="s">
        <v>0</v>
      </c>
      <c r="D1682" s="66" t="s">
        <v>314</v>
      </c>
      <c r="E1682" s="76">
        <f t="array" ref="E1682">IFERROR(INDEX(DATA!$F$133:$F$368,MATCH(1,(DATA!$D$133:$D$368=B1682)*(DATA!$E$133:$E$368=D1682),0)),"n/a")</f>
        <v>70854</v>
      </c>
      <c r="F1682" s="77">
        <f t="array" ref="F1682">IFERROR(INDEX(DATA!$G$133:$G$368,MATCH(1,(DATA!$D$133:$D$368=B1682)*(DATA!$E$133:$E$368=D1682),0)),"n/a")</f>
        <v>0.34699999999999998</v>
      </c>
      <c r="G1682" s="76">
        <f t="array" ref="G1682">IFERROR(INDEX(DATA!$P$133:$P$368,MATCH(1,(DATA!$D$133:$D$368=B1682)*(DATA!$E$133:$E$368=D1682),0)),"n/a")</f>
        <v>236793</v>
      </c>
      <c r="H1682" s="77">
        <f t="array" ref="H1682">IFERROR(INDEX(DATA!$Q$133:$Q$368,MATCH(1,(DATA!$D$133:$D$368=B1682)*(DATA!$E$133:$E$368=D1682),0)),"n/a")</f>
        <v>0.43099999999999999</v>
      </c>
      <c r="I1682" s="76">
        <f t="array" ref="I1682">IFERROR(INDEX(DATA!$Z$133:$Z$368,MATCH(1,(DATA!$D$133:$D$368=B1682)*(DATA!$E$133:$E$368=D1682),0)),"n/a")</f>
        <v>418494</v>
      </c>
      <c r="J1682" s="77">
        <f t="array" ref="J1682">IFERROR(INDEX(DATA!$AA$133:$AA$368,MATCH(1,(DATA!$D$133:$D$368=B1682)*(DATA!$E$133:$E$368=D1682),0)),"n/a")</f>
        <v>0.44500000000000001</v>
      </c>
      <c r="K1682" s="76">
        <f t="array" ref="K1682">IFERROR(INDEX(DATA!$AJ$133:$AJ$368,MATCH(1,(DATA!$D$133:$D$368=B1682)*(DATA!$E$133:$E$368=D1682),0)),"n/a")</f>
        <v>729494</v>
      </c>
      <c r="L1682" s="77">
        <f t="array" ref="L1682">IFERROR(INDEX(DATA!$AK$133:$AK$368,MATCH(1,(DATA!$D$133:$D$368=B1682)*(DATA!$E$133:$E$368=D1682),0)),"n/a")</f>
        <v>0.34300000000000003</v>
      </c>
      <c r="M1682" s="66"/>
      <c r="N1682" s="66"/>
      <c r="O1682" s="66"/>
      <c r="P1682" s="66"/>
      <c r="Q1682" s="66"/>
      <c r="S1682" s="70"/>
      <c r="U1682" s="70"/>
      <c r="W1682" s="70"/>
      <c r="Y1682" s="70"/>
    </row>
    <row r="1683" spans="1:25" s="69" customFormat="1" x14ac:dyDescent="0.2">
      <c r="A1683" s="75" t="s">
        <v>19</v>
      </c>
      <c r="B1683" s="66" t="s">
        <v>20</v>
      </c>
      <c r="C1683" s="66" t="s">
        <v>0</v>
      </c>
      <c r="D1683" s="66" t="s">
        <v>315</v>
      </c>
      <c r="E1683" s="76">
        <f t="array" ref="E1683">IFERROR(INDEX(DATA!$F$133:$F$368,MATCH(1,(DATA!$D$133:$D$368=B1683)*(DATA!$E$133:$E$368=D1683),0)),"n/a")</f>
        <v>72804</v>
      </c>
      <c r="F1683" s="77">
        <f t="array" ref="F1683">IFERROR(INDEX(DATA!$G$133:$G$368,MATCH(1,(DATA!$D$133:$D$368=B1683)*(DATA!$E$133:$E$368=D1683),0)),"n/a")</f>
        <v>0.80200000000000005</v>
      </c>
      <c r="G1683" s="76">
        <f t="array" ref="G1683">IFERROR(INDEX(DATA!$P$133:$P$368,MATCH(1,(DATA!$D$133:$D$368=B1683)*(DATA!$E$133:$E$368=D1683),0)),"n/a")</f>
        <v>260361</v>
      </c>
      <c r="H1683" s="77">
        <f t="array" ref="H1683">IFERROR(INDEX(DATA!$Q$133:$Q$368,MATCH(1,(DATA!$D$133:$D$368=B1683)*(DATA!$E$133:$E$368=D1683),0)),"n/a")</f>
        <v>0.70099999999999996</v>
      </c>
      <c r="I1683" s="76">
        <f t="array" ref="I1683">IFERROR(INDEX(DATA!$Z$133:$Z$368,MATCH(1,(DATA!$D$133:$D$368=B1683)*(DATA!$E$133:$E$368=D1683),0)),"n/a")</f>
        <v>455488</v>
      </c>
      <c r="J1683" s="77">
        <f t="array" ref="J1683">IFERROR(INDEX(DATA!$AA$133:$AA$368,MATCH(1,(DATA!$D$133:$D$368=B1683)*(DATA!$E$133:$E$368=D1683),0)),"n/a")</f>
        <v>0.81200000000000006</v>
      </c>
      <c r="K1683" s="76">
        <f t="array" ref="K1683">IFERROR(INDEX(DATA!$AJ$133:$AJ$368,MATCH(1,(DATA!$D$133:$D$368=B1683)*(DATA!$E$133:$E$368=D1683),0)),"n/a")</f>
        <v>762629</v>
      </c>
      <c r="L1683" s="77">
        <f t="array" ref="L1683">IFERROR(INDEX(DATA!$AK$133:$AK$368,MATCH(1,(DATA!$D$133:$D$368=B1683)*(DATA!$E$133:$E$368=D1683),0)),"n/a")</f>
        <v>0.627</v>
      </c>
      <c r="M1683" s="66"/>
      <c r="N1683" s="66"/>
      <c r="O1683" s="66"/>
      <c r="P1683" s="66"/>
      <c r="Q1683" s="66"/>
      <c r="S1683" s="70"/>
      <c r="U1683" s="70"/>
      <c r="W1683" s="70"/>
      <c r="Y1683" s="70"/>
    </row>
    <row r="1684" spans="1:25" s="69" customFormat="1" x14ac:dyDescent="0.2">
      <c r="A1684" s="75" t="s">
        <v>19</v>
      </c>
      <c r="B1684" s="66" t="s">
        <v>20</v>
      </c>
      <c r="C1684" s="66" t="s">
        <v>0</v>
      </c>
      <c r="D1684" s="66" t="s">
        <v>316</v>
      </c>
      <c r="E1684" s="76">
        <f t="array" ref="E1684">IFERROR(INDEX(DATA!$F$133:$F$368,MATCH(1,(DATA!$D$133:$D$368=B1684)*(DATA!$E$133:$E$368=D1684),0)),"n/a")</f>
        <v>47931</v>
      </c>
      <c r="F1684" s="77">
        <f t="array" ref="F1684">IFERROR(INDEX(DATA!$G$133:$G$368,MATCH(1,(DATA!$D$133:$D$368=B1684)*(DATA!$E$133:$E$368=D1684),0)),"n/a")</f>
        <v>5.2999999999999999E-2</v>
      </c>
      <c r="G1684" s="76">
        <f t="array" ref="G1684">IFERROR(INDEX(DATA!$P$133:$P$368,MATCH(1,(DATA!$D$133:$D$368=B1684)*(DATA!$E$133:$E$368=D1684),0)),"n/a")</f>
        <v>143304</v>
      </c>
      <c r="H1684" s="77">
        <f t="array" ref="H1684">IFERROR(INDEX(DATA!$Q$133:$Q$368,MATCH(1,(DATA!$D$133:$D$368=B1684)*(DATA!$E$133:$E$368=D1684),0)),"n/a")</f>
        <v>5.8000000000000003E-2</v>
      </c>
      <c r="I1684" s="76">
        <f t="array" ref="I1684">IFERROR(INDEX(DATA!$Z$133:$Z$368,MATCH(1,(DATA!$D$133:$D$368=B1684)*(DATA!$E$133:$E$368=D1684),0)),"n/a")</f>
        <v>252385</v>
      </c>
      <c r="J1684" s="77">
        <f t="array" ref="J1684">IFERROR(INDEX(DATA!$AA$133:$AA$368,MATCH(1,(DATA!$D$133:$D$368=B1684)*(DATA!$E$133:$E$368=D1684),0)),"n/a")</f>
        <v>9.0999999999999998E-2</v>
      </c>
      <c r="K1684" s="76">
        <f t="array" ref="K1684">IFERROR(INDEX(DATA!$AJ$133:$AJ$368,MATCH(1,(DATA!$D$133:$D$368=B1684)*(DATA!$E$133:$E$368=D1684),0)),"n/a")</f>
        <v>487486</v>
      </c>
      <c r="L1684" s="77">
        <f t="array" ref="L1684">IFERROR(INDEX(DATA!$AK$133:$AK$368,MATCH(1,(DATA!$D$133:$D$368=B1684)*(DATA!$E$133:$E$368=D1684),0)),"n/a")</f>
        <v>0.17199999999999999</v>
      </c>
      <c r="M1684" s="66"/>
      <c r="N1684" s="66"/>
      <c r="O1684" s="66"/>
      <c r="P1684" s="66"/>
      <c r="Q1684" s="66"/>
      <c r="S1684" s="70"/>
      <c r="U1684" s="70"/>
      <c r="W1684" s="70"/>
      <c r="Y1684" s="70"/>
    </row>
    <row r="1685" spans="1:25" s="69" customFormat="1" x14ac:dyDescent="0.2">
      <c r="A1685" s="75" t="s">
        <v>19</v>
      </c>
      <c r="B1685" s="66" t="s">
        <v>20</v>
      </c>
      <c r="C1685" s="66" t="s">
        <v>0</v>
      </c>
      <c r="D1685" s="66" t="s">
        <v>317</v>
      </c>
      <c r="E1685" s="76">
        <f t="array" ref="E1685">IFERROR(INDEX(DATA!$F$133:$F$368,MATCH(1,(DATA!$D$133:$D$368=B1685)*(DATA!$E$133:$E$368=D1685),0)),"n/a")</f>
        <v>32011</v>
      </c>
      <c r="F1685" s="77">
        <f t="array" ref="F1685">IFERROR(INDEX(DATA!$G$133:$G$368,MATCH(1,(DATA!$D$133:$D$368=B1685)*(DATA!$E$133:$E$368=D1685),0)),"n/a")</f>
        <v>-9.6000000000000002E-2</v>
      </c>
      <c r="G1685" s="76">
        <f t="array" ref="G1685">IFERROR(INDEX(DATA!$P$133:$P$368,MATCH(1,(DATA!$D$133:$D$368=B1685)*(DATA!$E$133:$E$368=D1685),0)),"n/a")</f>
        <v>108139</v>
      </c>
      <c r="H1685" s="77">
        <f t="array" ref="H1685">IFERROR(INDEX(DATA!$Q$133:$Q$368,MATCH(1,(DATA!$D$133:$D$368=B1685)*(DATA!$E$133:$E$368=D1685),0)),"n/a")</f>
        <v>-8.4000000000000005E-2</v>
      </c>
      <c r="I1685" s="76">
        <f t="array" ref="I1685">IFERROR(INDEX(DATA!$Z$133:$Z$368,MATCH(1,(DATA!$D$133:$D$368=B1685)*(DATA!$E$133:$E$368=D1685),0)),"n/a")</f>
        <v>188527</v>
      </c>
      <c r="J1685" s="77">
        <f t="array" ref="J1685">IFERROR(INDEX(DATA!$AA$133:$AA$368,MATCH(1,(DATA!$D$133:$D$368=B1685)*(DATA!$E$133:$E$368=D1685),0)),"n/a")</f>
        <v>-7.2999999999999995E-2</v>
      </c>
      <c r="K1685" s="76">
        <f t="array" ref="K1685">IFERROR(INDEX(DATA!$AJ$133:$AJ$368,MATCH(1,(DATA!$D$133:$D$368=B1685)*(DATA!$E$133:$E$368=D1685),0)),"n/a")</f>
        <v>373307</v>
      </c>
      <c r="L1685" s="77">
        <f t="array" ref="L1685">IFERROR(INDEX(DATA!$AK$133:$AK$368,MATCH(1,(DATA!$D$133:$D$368=B1685)*(DATA!$E$133:$E$368=D1685),0)),"n/a")</f>
        <v>0.08</v>
      </c>
      <c r="M1685" s="66"/>
      <c r="N1685" s="66"/>
      <c r="O1685" s="66"/>
      <c r="P1685" s="66"/>
      <c r="Q1685" s="66"/>
      <c r="S1685" s="70"/>
      <c r="U1685" s="70"/>
      <c r="W1685" s="70"/>
      <c r="Y1685" s="70"/>
    </row>
    <row r="1686" spans="1:25" s="69" customFormat="1" x14ac:dyDescent="0.2">
      <c r="A1686" s="75" t="s">
        <v>19</v>
      </c>
      <c r="B1686" s="66" t="s">
        <v>20</v>
      </c>
      <c r="C1686" s="66" t="s">
        <v>0</v>
      </c>
      <c r="D1686" s="66" t="s">
        <v>318</v>
      </c>
      <c r="E1686" s="76">
        <f t="array" ref="E1686">IFERROR(INDEX(DATA!$F$133:$F$368,MATCH(1,(DATA!$D$133:$D$368=B1686)*(DATA!$E$133:$E$368=D1686),0)),"n/a")</f>
        <v>50160</v>
      </c>
      <c r="F1686" s="77">
        <f t="array" ref="F1686">IFERROR(INDEX(DATA!$G$133:$G$368,MATCH(1,(DATA!$D$133:$D$368=B1686)*(DATA!$E$133:$E$368=D1686),0)),"n/a")</f>
        <v>7.0000000000000007E-2</v>
      </c>
      <c r="G1686" s="76">
        <f t="array" ref="G1686">IFERROR(INDEX(DATA!$P$133:$P$368,MATCH(1,(DATA!$D$133:$D$368=B1686)*(DATA!$E$133:$E$368=D1686),0)),"n/a")</f>
        <v>155062</v>
      </c>
      <c r="H1686" s="77">
        <f t="array" ref="H1686">IFERROR(INDEX(DATA!$Q$133:$Q$368,MATCH(1,(DATA!$D$133:$D$368=B1686)*(DATA!$E$133:$E$368=D1686),0)),"n/a")</f>
        <v>1.4999999999999999E-2</v>
      </c>
      <c r="I1686" s="76">
        <f t="array" ref="I1686">IFERROR(INDEX(DATA!$Z$133:$Z$368,MATCH(1,(DATA!$D$133:$D$368=B1686)*(DATA!$E$133:$E$368=D1686),0)),"n/a")</f>
        <v>277364</v>
      </c>
      <c r="J1686" s="77">
        <f t="array" ref="J1686">IFERROR(INDEX(DATA!$AA$133:$AA$368,MATCH(1,(DATA!$D$133:$D$368=B1686)*(DATA!$E$133:$E$368=D1686),0)),"n/a")</f>
        <v>-2.1000000000000001E-2</v>
      </c>
      <c r="K1686" s="76">
        <f t="array" ref="K1686">IFERROR(INDEX(DATA!$AJ$133:$AJ$368,MATCH(1,(DATA!$D$133:$D$368=B1686)*(DATA!$E$133:$E$368=D1686),0)),"n/a")</f>
        <v>521685</v>
      </c>
      <c r="L1686" s="77">
        <f t="array" ref="L1686">IFERROR(INDEX(DATA!$AK$133:$AK$368,MATCH(1,(DATA!$D$133:$D$368=B1686)*(DATA!$E$133:$E$368=D1686),0)),"n/a")</f>
        <v>1.6E-2</v>
      </c>
      <c r="M1686" s="66"/>
      <c r="N1686" s="66"/>
      <c r="O1686" s="66"/>
      <c r="P1686" s="66"/>
      <c r="Q1686" s="66"/>
      <c r="S1686" s="70"/>
      <c r="U1686" s="70"/>
      <c r="W1686" s="70"/>
      <c r="Y1686" s="70"/>
    </row>
    <row r="1687" spans="1:25" s="69" customFormat="1" x14ac:dyDescent="0.2">
      <c r="A1687" s="75" t="s">
        <v>19</v>
      </c>
      <c r="B1687" s="66" t="s">
        <v>20</v>
      </c>
      <c r="C1687" s="66" t="s">
        <v>0</v>
      </c>
      <c r="D1687" s="66" t="s">
        <v>344</v>
      </c>
      <c r="E1687" s="76">
        <f t="array" ref="E1687">IFERROR(INDEX(DATA!$F$133:$F$368,MATCH(1,(DATA!$D$133:$D$368=B1687)*(DATA!$E$133:$E$368=D1687),0)),"n/a")</f>
        <v>11415</v>
      </c>
      <c r="F1687" s="77">
        <f t="array" ref="F1687">IFERROR(INDEX(DATA!$G$133:$G$368,MATCH(1,(DATA!$D$133:$D$368=B1687)*(DATA!$E$133:$E$368=D1687),0)),"n/a")</f>
        <v>-0.104</v>
      </c>
      <c r="G1687" s="76">
        <f t="array" ref="G1687">IFERROR(INDEX(DATA!$P$133:$P$368,MATCH(1,(DATA!$D$133:$D$368=B1687)*(DATA!$E$133:$E$368=D1687),0)),"n/a")</f>
        <v>37018</v>
      </c>
      <c r="H1687" s="77">
        <f t="array" ref="H1687">IFERROR(INDEX(DATA!$Q$133:$Q$368,MATCH(1,(DATA!$D$133:$D$368=B1687)*(DATA!$E$133:$E$368=D1687),0)),"n/a")</f>
        <v>-0.125</v>
      </c>
      <c r="I1687" s="76">
        <f t="array" ref="I1687">IFERROR(INDEX(DATA!$Z$133:$Z$368,MATCH(1,(DATA!$D$133:$D$368=B1687)*(DATA!$E$133:$E$368=D1687),0)),"n/a")</f>
        <v>66559</v>
      </c>
      <c r="J1687" s="77">
        <f t="array" ref="J1687">IFERROR(INDEX(DATA!$AA$133:$AA$368,MATCH(1,(DATA!$D$133:$D$368=B1687)*(DATA!$E$133:$E$368=D1687),0)),"n/a")</f>
        <v>-4.5999999999999999E-2</v>
      </c>
      <c r="K1687" s="76">
        <f t="array" ref="K1687">IFERROR(INDEX(DATA!$AJ$133:$AJ$368,MATCH(1,(DATA!$D$133:$D$368=B1687)*(DATA!$E$133:$E$368=D1687),0)),"n/a")</f>
        <v>130249</v>
      </c>
      <c r="L1687" s="77">
        <f t="array" ref="L1687">IFERROR(INDEX(DATA!$AK$133:$AK$368,MATCH(1,(DATA!$D$133:$D$368=B1687)*(DATA!$E$133:$E$368=D1687),0)),"n/a")</f>
        <v>2.1999999999999999E-2</v>
      </c>
      <c r="M1687" s="66"/>
      <c r="N1687" s="66"/>
      <c r="O1687" s="66"/>
      <c r="P1687" s="66"/>
      <c r="Q1687" s="66"/>
      <c r="S1687" s="70"/>
      <c r="U1687" s="70"/>
      <c r="W1687" s="70"/>
      <c r="Y1687" s="70"/>
    </row>
    <row r="1688" spans="1:25" s="69" customFormat="1" x14ac:dyDescent="0.2">
      <c r="A1688" s="75" t="s">
        <v>19</v>
      </c>
      <c r="B1688" s="66" t="s">
        <v>20</v>
      </c>
      <c r="C1688" s="66" t="s">
        <v>0</v>
      </c>
      <c r="D1688" s="66" t="s">
        <v>345</v>
      </c>
      <c r="E1688" s="76">
        <f t="array" ref="E1688">IFERROR(INDEX(DATA!$F$133:$F$368,MATCH(1,(DATA!$D$133:$D$368=B1688)*(DATA!$E$133:$E$368=D1688),0)),"n/a")</f>
        <v>15594</v>
      </c>
      <c r="F1688" s="77">
        <f t="array" ref="F1688">IFERROR(INDEX(DATA!$G$133:$G$368,MATCH(1,(DATA!$D$133:$D$368=B1688)*(DATA!$E$133:$E$368=D1688),0)),"n/a")</f>
        <v>5.6000000000000001E-2</v>
      </c>
      <c r="G1688" s="76">
        <f t="array" ref="G1688">IFERROR(INDEX(DATA!$P$133:$P$368,MATCH(1,(DATA!$D$133:$D$368=B1688)*(DATA!$E$133:$E$368=D1688),0)),"n/a")</f>
        <v>56480</v>
      </c>
      <c r="H1688" s="77">
        <f t="array" ref="H1688">IFERROR(INDEX(DATA!$Q$133:$Q$368,MATCH(1,(DATA!$D$133:$D$368=B1688)*(DATA!$E$133:$E$368=D1688),0)),"n/a")</f>
        <v>0.36</v>
      </c>
      <c r="I1688" s="76">
        <f t="array" ref="I1688">IFERROR(INDEX(DATA!$Z$133:$Z$368,MATCH(1,(DATA!$D$133:$D$368=B1688)*(DATA!$E$133:$E$368=D1688),0)),"n/a")</f>
        <v>98301</v>
      </c>
      <c r="J1688" s="77">
        <f t="array" ref="J1688">IFERROR(INDEX(DATA!$AA$133:$AA$368,MATCH(1,(DATA!$D$133:$D$368=B1688)*(DATA!$E$133:$E$368=D1688),0)),"n/a")</f>
        <v>0.34499999999999997</v>
      </c>
      <c r="K1688" s="76">
        <f t="array" ref="K1688">IFERROR(INDEX(DATA!$AJ$133:$AJ$368,MATCH(1,(DATA!$D$133:$D$368=B1688)*(DATA!$E$133:$E$368=D1688),0)),"n/a")</f>
        <v>172688</v>
      </c>
      <c r="L1688" s="77">
        <f t="array" ref="L1688">IFERROR(INDEX(DATA!$AK$133:$AK$368,MATCH(1,(DATA!$D$133:$D$368=B1688)*(DATA!$E$133:$E$368=D1688),0)),"n/a")</f>
        <v>0.27500000000000002</v>
      </c>
      <c r="M1688" s="66"/>
      <c r="N1688" s="66"/>
      <c r="O1688" s="66"/>
      <c r="P1688" s="66"/>
      <c r="Q1688" s="66"/>
      <c r="S1688" s="70"/>
      <c r="U1688" s="70"/>
      <c r="W1688" s="70"/>
      <c r="Y1688" s="70"/>
    </row>
    <row r="1689" spans="1:25" s="69" customFormat="1" x14ac:dyDescent="0.2">
      <c r="A1689" s="75"/>
      <c r="B1689" s="66"/>
      <c r="C1689" s="66"/>
      <c r="D1689" s="66"/>
      <c r="E1689" s="80"/>
      <c r="F1689" s="77"/>
      <c r="G1689" s="81"/>
      <c r="H1689" s="77"/>
      <c r="I1689" s="81"/>
      <c r="J1689" s="82"/>
      <c r="K1689" s="81"/>
      <c r="L1689" s="77"/>
      <c r="M1689" s="66"/>
      <c r="N1689" s="66"/>
      <c r="O1689" s="66"/>
      <c r="P1689" s="66"/>
      <c r="Q1689" s="66"/>
      <c r="S1689" s="70"/>
      <c r="U1689" s="70"/>
      <c r="W1689" s="70"/>
      <c r="Y1689" s="70"/>
    </row>
    <row r="1690" spans="1:25" s="69" customFormat="1" x14ac:dyDescent="0.2">
      <c r="A1690" s="75" t="s">
        <v>19</v>
      </c>
      <c r="B1690" s="66" t="s">
        <v>20</v>
      </c>
      <c r="C1690" s="66" t="s">
        <v>9</v>
      </c>
      <c r="D1690" s="66" t="s">
        <v>271</v>
      </c>
      <c r="E1690" s="86">
        <f t="array" ref="E1690">IFERROR(INDEX(DATA!$H$133:$H$368,MATCH(1,(DATA!$D$133:$D$368=B1690)*(DATA!$E$133:$E$368=D1690),0)),"n/a")</f>
        <v>2740</v>
      </c>
      <c r="F1690" s="77">
        <f t="array" ref="F1690">IFERROR(INDEX(DATA!$I$133:$I$368,MATCH(1,(DATA!$D$133:$D$368=B1690)*(DATA!$E$133:$E$368=D1690),0)),"n/a")</f>
        <v>-7.0000000000000001E-3</v>
      </c>
      <c r="G1690" s="86">
        <f t="array" ref="G1690">IFERROR(INDEX(DATA!$R$133:$R$368,MATCH(1,(DATA!$D$133:$D$368=B1690)*(DATA!$E$133:$E$368=D1690),0)),"n/a")</f>
        <v>8777</v>
      </c>
      <c r="H1690" s="77">
        <f t="array" ref="H1690">IFERROR(INDEX(DATA!$S$133:$S$368,MATCH(1,(DATA!$D$133:$D$368=B1690)*(DATA!$E$133:$E$368=D1690),0)),"n/a")</f>
        <v>8.0000000000000002E-3</v>
      </c>
      <c r="I1690" s="86">
        <f t="array" ref="I1690">IFERROR(INDEX(DATA!$AB$133:$AB$368,MATCH(1,(DATA!$D$133:$D$368=B1690)*(DATA!$E$133:$E$368=D1690),0)),"n/a")</f>
        <v>15138</v>
      </c>
      <c r="J1690" s="77">
        <f t="array" ref="J1690">IFERROR(INDEX(DATA!$AC$133:$AC$368,MATCH(1,(DATA!$D$133:$D$368=B1690)*(DATA!$E$133:$E$368=D1690),0)),"n/a")</f>
        <v>1.0999999999999999E-2</v>
      </c>
      <c r="K1690" s="86">
        <f t="array" ref="K1690">IFERROR(INDEX(DATA!$AL$133:$AL$368,MATCH(1,(DATA!$D$133:$D$368=B1690)*(DATA!$E$133:$E$368=D1690),0)),"n/a")</f>
        <v>29078</v>
      </c>
      <c r="L1690" s="77">
        <f t="array" ref="L1690">IFERROR(INDEX(DATA!$AM$133:$AM$368,MATCH(1,(DATA!$D$133:$D$368=B1690)*(DATA!$E$133:$E$368=D1690),0)),"n/a")</f>
        <v>3.5000000000000003E-2</v>
      </c>
      <c r="M1690" s="66"/>
      <c r="N1690" s="66"/>
      <c r="O1690" s="66"/>
      <c r="P1690" s="66"/>
      <c r="Q1690" s="66"/>
      <c r="S1690" s="70"/>
      <c r="U1690" s="70"/>
      <c r="W1690" s="70"/>
      <c r="Y1690" s="70"/>
    </row>
    <row r="1691" spans="1:25" s="69" customFormat="1" x14ac:dyDescent="0.2">
      <c r="A1691" s="75" t="s">
        <v>19</v>
      </c>
      <c r="B1691" s="66" t="s">
        <v>20</v>
      </c>
      <c r="C1691" s="66" t="s">
        <v>9</v>
      </c>
      <c r="D1691" s="66" t="s">
        <v>272</v>
      </c>
      <c r="E1691" s="86">
        <f t="array" ref="E1691">IFERROR(INDEX(DATA!$H$133:$H$368,MATCH(1,(DATA!$D$133:$D$368=B1691)*(DATA!$E$133:$E$368=D1691),0)),"n/a")</f>
        <v>4410</v>
      </c>
      <c r="F1691" s="77">
        <f t="array" ref="F1691">IFERROR(INDEX(DATA!$I$133:$I$368,MATCH(1,(DATA!$D$133:$D$368=B1691)*(DATA!$E$133:$E$368=D1691),0)),"n/a")</f>
        <v>0.28599999999999998</v>
      </c>
      <c r="G1691" s="86">
        <f t="array" ref="G1691">IFERROR(INDEX(DATA!$R$133:$R$368,MATCH(1,(DATA!$D$133:$D$368=B1691)*(DATA!$E$133:$E$368=D1691),0)),"n/a")</f>
        <v>13443</v>
      </c>
      <c r="H1691" s="77">
        <f t="array" ref="H1691">IFERROR(INDEX(DATA!$S$133:$S$368,MATCH(1,(DATA!$D$133:$D$368=B1691)*(DATA!$E$133:$E$368=D1691),0)),"n/a")</f>
        <v>0.23499999999999999</v>
      </c>
      <c r="I1691" s="86">
        <f t="array" ref="I1691">IFERROR(INDEX(DATA!$AB$133:$AB$368,MATCH(1,(DATA!$D$133:$D$368=B1691)*(DATA!$E$133:$E$368=D1691),0)),"n/a")</f>
        <v>24296</v>
      </c>
      <c r="J1691" s="77">
        <f t="array" ref="J1691">IFERROR(INDEX(DATA!$AC$133:$AC$368,MATCH(1,(DATA!$D$133:$D$368=B1691)*(DATA!$E$133:$E$368=D1691),0)),"n/a")</f>
        <v>0.191</v>
      </c>
      <c r="K1691" s="86">
        <f t="array" ref="K1691">IFERROR(INDEX(DATA!$AL$133:$AL$368,MATCH(1,(DATA!$D$133:$D$368=B1691)*(DATA!$E$133:$E$368=D1691),0)),"n/a")</f>
        <v>42012</v>
      </c>
      <c r="L1691" s="77">
        <f t="array" ref="L1691">IFERROR(INDEX(DATA!$AM$133:$AM$368,MATCH(1,(DATA!$D$133:$D$368=B1691)*(DATA!$E$133:$E$368=D1691),0)),"n/a")</f>
        <v>0.214</v>
      </c>
      <c r="M1691" s="66"/>
      <c r="N1691" s="66"/>
      <c r="O1691" s="66"/>
      <c r="P1691" s="66"/>
      <c r="Q1691" s="66"/>
      <c r="S1691" s="70"/>
      <c r="U1691" s="70"/>
      <c r="W1691" s="70"/>
      <c r="Y1691" s="70"/>
    </row>
    <row r="1692" spans="1:25" s="69" customFormat="1" x14ac:dyDescent="0.2">
      <c r="A1692" s="75" t="s">
        <v>19</v>
      </c>
      <c r="B1692" s="66" t="s">
        <v>20</v>
      </c>
      <c r="C1692" s="66" t="s">
        <v>9</v>
      </c>
      <c r="D1692" s="66" t="s">
        <v>273</v>
      </c>
      <c r="E1692" s="86">
        <f t="array" ref="E1692">IFERROR(INDEX(DATA!$H$133:$H$368,MATCH(1,(DATA!$D$133:$D$368=B1692)*(DATA!$E$133:$E$368=D1692),0)),"n/a")</f>
        <v>20342</v>
      </c>
      <c r="F1692" s="77">
        <f t="array" ref="F1692">IFERROR(INDEX(DATA!$I$133:$I$368,MATCH(1,(DATA!$D$133:$D$368=B1692)*(DATA!$E$133:$E$368=D1692),0)),"n/a")</f>
        <v>0.2</v>
      </c>
      <c r="G1692" s="86">
        <f t="array" ref="G1692">IFERROR(INDEX(DATA!$R$133:$R$368,MATCH(1,(DATA!$D$133:$D$368=B1692)*(DATA!$E$133:$E$368=D1692),0)),"n/a")</f>
        <v>64644</v>
      </c>
      <c r="H1692" s="77">
        <f t="array" ref="H1692">IFERROR(INDEX(DATA!$S$133:$S$368,MATCH(1,(DATA!$D$133:$D$368=B1692)*(DATA!$E$133:$E$368=D1692),0)),"n/a")</f>
        <v>0.46400000000000002</v>
      </c>
      <c r="I1692" s="86">
        <f t="array" ref="I1692">IFERROR(INDEX(DATA!$AB$133:$AB$368,MATCH(1,(DATA!$D$133:$D$368=B1692)*(DATA!$E$133:$E$368=D1692),0)),"n/a")</f>
        <v>110865</v>
      </c>
      <c r="J1692" s="77">
        <f t="array" ref="J1692">IFERROR(INDEX(DATA!$AC$133:$AC$368,MATCH(1,(DATA!$D$133:$D$368=B1692)*(DATA!$E$133:$E$368=D1692),0)),"n/a")</f>
        <v>0.55800000000000005</v>
      </c>
      <c r="K1692" s="86">
        <f t="array" ref="K1692">IFERROR(INDEX(DATA!$AL$133:$AL$368,MATCH(1,(DATA!$D$133:$D$368=B1692)*(DATA!$E$133:$E$368=D1692),0)),"n/a")</f>
        <v>205641</v>
      </c>
      <c r="L1692" s="77">
        <f t="array" ref="L1692">IFERROR(INDEX(DATA!$AM$133:$AM$368,MATCH(1,(DATA!$D$133:$D$368=B1692)*(DATA!$E$133:$E$368=D1692),0)),"n/a")</f>
        <v>0.67200000000000004</v>
      </c>
      <c r="M1692" s="66"/>
      <c r="N1692" s="66"/>
      <c r="O1692" s="66"/>
      <c r="P1692" s="66"/>
      <c r="Q1692" s="66"/>
      <c r="S1692" s="70"/>
      <c r="U1692" s="70"/>
      <c r="W1692" s="70"/>
      <c r="Y1692" s="70"/>
    </row>
    <row r="1693" spans="1:25" s="69" customFormat="1" x14ac:dyDescent="0.2">
      <c r="A1693" s="75" t="s">
        <v>19</v>
      </c>
      <c r="B1693" s="66" t="s">
        <v>20</v>
      </c>
      <c r="C1693" s="66" t="s">
        <v>9</v>
      </c>
      <c r="D1693" s="66" t="s">
        <v>274</v>
      </c>
      <c r="E1693" s="86">
        <f t="array" ref="E1693">IFERROR(INDEX(DATA!$H$133:$H$368,MATCH(1,(DATA!$D$133:$D$368=B1693)*(DATA!$E$133:$E$368=D1693),0)),"n/a")</f>
        <v>1739</v>
      </c>
      <c r="F1693" s="77">
        <f t="array" ref="F1693">IFERROR(INDEX(DATA!$I$133:$I$368,MATCH(1,(DATA!$D$133:$D$368=B1693)*(DATA!$E$133:$E$368=D1693),0)),"n/a")</f>
        <v>0.10299999999999999</v>
      </c>
      <c r="G1693" s="86">
        <f t="array" ref="G1693">IFERROR(INDEX(DATA!$R$133:$R$368,MATCH(1,(DATA!$D$133:$D$368=B1693)*(DATA!$E$133:$E$368=D1693),0)),"n/a")</f>
        <v>5209</v>
      </c>
      <c r="H1693" s="77">
        <f t="array" ref="H1693">IFERROR(INDEX(DATA!$S$133:$S$368,MATCH(1,(DATA!$D$133:$D$368=B1693)*(DATA!$E$133:$E$368=D1693),0)),"n/a")</f>
        <v>8.8999999999999996E-2</v>
      </c>
      <c r="I1693" s="86">
        <f t="array" ref="I1693">IFERROR(INDEX(DATA!$AB$133:$AB$368,MATCH(1,(DATA!$D$133:$D$368=B1693)*(DATA!$E$133:$E$368=D1693),0)),"n/a")</f>
        <v>9205</v>
      </c>
      <c r="J1693" s="77">
        <f t="array" ref="J1693">IFERROR(INDEX(DATA!$AC$133:$AC$368,MATCH(1,(DATA!$D$133:$D$368=B1693)*(DATA!$E$133:$E$368=D1693),0)),"n/a")</f>
        <v>2.7E-2</v>
      </c>
      <c r="K1693" s="86">
        <f t="array" ref="K1693">IFERROR(INDEX(DATA!$AL$133:$AL$368,MATCH(1,(DATA!$D$133:$D$368=B1693)*(DATA!$E$133:$E$368=D1693),0)),"n/a")</f>
        <v>17066</v>
      </c>
      <c r="L1693" s="77">
        <f t="array" ref="L1693">IFERROR(INDEX(DATA!$AM$133:$AM$368,MATCH(1,(DATA!$D$133:$D$368=B1693)*(DATA!$E$133:$E$368=D1693),0)),"n/a")</f>
        <v>2.8000000000000001E-2</v>
      </c>
      <c r="M1693" s="66"/>
      <c r="N1693" s="66"/>
      <c r="O1693" s="66"/>
      <c r="P1693" s="66"/>
      <c r="Q1693" s="66"/>
      <c r="S1693" s="70"/>
      <c r="U1693" s="70"/>
      <c r="W1693" s="70"/>
      <c r="Y1693" s="70"/>
    </row>
    <row r="1694" spans="1:25" s="69" customFormat="1" x14ac:dyDescent="0.2">
      <c r="A1694" s="75" t="s">
        <v>19</v>
      </c>
      <c r="B1694" s="66" t="s">
        <v>20</v>
      </c>
      <c r="C1694" s="66" t="s">
        <v>9</v>
      </c>
      <c r="D1694" s="66" t="s">
        <v>275</v>
      </c>
      <c r="E1694" s="86">
        <f t="array" ref="E1694">IFERROR(INDEX(DATA!$H$133:$H$368,MATCH(1,(DATA!$D$133:$D$368=B1694)*(DATA!$E$133:$E$368=D1694),0)),"n/a")</f>
        <v>10691</v>
      </c>
      <c r="F1694" s="77">
        <f t="array" ref="F1694">IFERROR(INDEX(DATA!$I$133:$I$368,MATCH(1,(DATA!$D$133:$D$368=B1694)*(DATA!$E$133:$E$368=D1694),0)),"n/a")</f>
        <v>0.33100000000000002</v>
      </c>
      <c r="G1694" s="86">
        <f t="array" ref="G1694">IFERROR(INDEX(DATA!$R$133:$R$368,MATCH(1,(DATA!$D$133:$D$368=B1694)*(DATA!$E$133:$E$368=D1694),0)),"n/a")</f>
        <v>35861</v>
      </c>
      <c r="H1694" s="77">
        <f t="array" ref="H1694">IFERROR(INDEX(DATA!$S$133:$S$368,MATCH(1,(DATA!$D$133:$D$368=B1694)*(DATA!$E$133:$E$368=D1694),0)),"n/a")</f>
        <v>0.32</v>
      </c>
      <c r="I1694" s="86">
        <f t="array" ref="I1694">IFERROR(INDEX(DATA!$AB$133:$AB$368,MATCH(1,(DATA!$D$133:$D$368=B1694)*(DATA!$E$133:$E$368=D1694),0)),"n/a")</f>
        <v>59596</v>
      </c>
      <c r="J1694" s="77">
        <f t="array" ref="J1694">IFERROR(INDEX(DATA!$AC$133:$AC$368,MATCH(1,(DATA!$D$133:$D$368=B1694)*(DATA!$E$133:$E$368=D1694),0)),"n/a")</f>
        <v>0.28299999999999997</v>
      </c>
      <c r="K1694" s="86">
        <f t="array" ref="K1694">IFERROR(INDEX(DATA!$AL$133:$AL$368,MATCH(1,(DATA!$D$133:$D$368=B1694)*(DATA!$E$133:$E$368=D1694),0)),"n/a")</f>
        <v>107254</v>
      </c>
      <c r="L1694" s="77">
        <f t="array" ref="L1694">IFERROR(INDEX(DATA!$AM$133:$AM$368,MATCH(1,(DATA!$D$133:$D$368=B1694)*(DATA!$E$133:$E$368=D1694),0)),"n/a")</f>
        <v>0.21299999999999999</v>
      </c>
      <c r="M1694" s="66"/>
      <c r="N1694" s="66"/>
      <c r="O1694" s="66"/>
      <c r="P1694" s="66"/>
      <c r="Q1694" s="66"/>
      <c r="S1694" s="70"/>
      <c r="U1694" s="70"/>
      <c r="W1694" s="70"/>
      <c r="Y1694" s="70"/>
    </row>
    <row r="1695" spans="1:25" s="69" customFormat="1" x14ac:dyDescent="0.2">
      <c r="A1695" s="75" t="s">
        <v>19</v>
      </c>
      <c r="B1695" s="66" t="s">
        <v>20</v>
      </c>
      <c r="C1695" s="66" t="s">
        <v>9</v>
      </c>
      <c r="D1695" s="66" t="s">
        <v>276</v>
      </c>
      <c r="E1695" s="86">
        <f t="array" ref="E1695">IFERROR(INDEX(DATA!$H$133:$H$368,MATCH(1,(DATA!$D$133:$D$368=B1695)*(DATA!$E$133:$E$368=D1695),0)),"n/a")</f>
        <v>21062</v>
      </c>
      <c r="F1695" s="77">
        <f t="array" ref="F1695">IFERROR(INDEX(DATA!$I$133:$I$368,MATCH(1,(DATA!$D$133:$D$368=B1695)*(DATA!$E$133:$E$368=D1695),0)),"n/a")</f>
        <v>0.14199999999999999</v>
      </c>
      <c r="G1695" s="86">
        <f t="array" ref="G1695">IFERROR(INDEX(DATA!$R$133:$R$368,MATCH(1,(DATA!$D$133:$D$368=B1695)*(DATA!$E$133:$E$368=D1695),0)),"n/a")</f>
        <v>64975</v>
      </c>
      <c r="H1695" s="77">
        <f t="array" ref="H1695">IFERROR(INDEX(DATA!$S$133:$S$368,MATCH(1,(DATA!$D$133:$D$368=B1695)*(DATA!$E$133:$E$368=D1695),0)),"n/a")</f>
        <v>0.83499999999999996</v>
      </c>
      <c r="I1695" s="86">
        <f t="array" ref="I1695">IFERROR(INDEX(DATA!$AB$133:$AB$368,MATCH(1,(DATA!$D$133:$D$368=B1695)*(DATA!$E$133:$E$368=D1695),0)),"n/a")</f>
        <v>114496</v>
      </c>
      <c r="J1695" s="77">
        <f t="array" ref="J1695">IFERROR(INDEX(DATA!$AC$133:$AC$368,MATCH(1,(DATA!$D$133:$D$368=B1695)*(DATA!$E$133:$E$368=D1695),0)),"n/a")</f>
        <v>1.331</v>
      </c>
      <c r="K1695" s="86">
        <f t="array" ref="K1695">IFERROR(INDEX(DATA!$AL$133:$AL$368,MATCH(1,(DATA!$D$133:$D$368=B1695)*(DATA!$E$133:$E$368=D1695),0)),"n/a")</f>
        <v>214401</v>
      </c>
      <c r="L1695" s="77">
        <f t="array" ref="L1695">IFERROR(INDEX(DATA!$AM$133:$AM$368,MATCH(1,(DATA!$D$133:$D$368=B1695)*(DATA!$E$133:$E$368=D1695),0)),"n/a")</f>
        <v>1.7130000000000001</v>
      </c>
      <c r="M1695" s="66"/>
      <c r="N1695" s="66"/>
      <c r="O1695" s="66"/>
      <c r="P1695" s="66"/>
      <c r="Q1695" s="66"/>
      <c r="S1695" s="70"/>
      <c r="U1695" s="70"/>
      <c r="W1695" s="70"/>
      <c r="Y1695" s="70"/>
    </row>
    <row r="1696" spans="1:25" s="69" customFormat="1" x14ac:dyDescent="0.2">
      <c r="A1696" s="75" t="s">
        <v>19</v>
      </c>
      <c r="B1696" s="66" t="s">
        <v>20</v>
      </c>
      <c r="C1696" s="66" t="s">
        <v>9</v>
      </c>
      <c r="D1696" s="66" t="s">
        <v>277</v>
      </c>
      <c r="E1696" s="86">
        <f t="array" ref="E1696">IFERROR(INDEX(DATA!$H$133:$H$368,MATCH(1,(DATA!$D$133:$D$368=B1696)*(DATA!$E$133:$E$368=D1696),0)),"n/a")</f>
        <v>2038</v>
      </c>
      <c r="F1696" s="77">
        <f t="array" ref="F1696">IFERROR(INDEX(DATA!$I$133:$I$368,MATCH(1,(DATA!$D$133:$D$368=B1696)*(DATA!$E$133:$E$368=D1696),0)),"n/a")</f>
        <v>-7.0999999999999994E-2</v>
      </c>
      <c r="G1696" s="86">
        <f t="array" ref="G1696">IFERROR(INDEX(DATA!$R$133:$R$368,MATCH(1,(DATA!$D$133:$D$368=B1696)*(DATA!$E$133:$E$368=D1696),0)),"n/a")</f>
        <v>6065</v>
      </c>
      <c r="H1696" s="77">
        <f t="array" ref="H1696">IFERROR(INDEX(DATA!$S$133:$S$368,MATCH(1,(DATA!$D$133:$D$368=B1696)*(DATA!$E$133:$E$368=D1696),0)),"n/a")</f>
        <v>0.02</v>
      </c>
      <c r="I1696" s="86">
        <f t="array" ref="I1696">IFERROR(INDEX(DATA!$AB$133:$AB$368,MATCH(1,(DATA!$D$133:$D$368=B1696)*(DATA!$E$133:$E$368=D1696),0)),"n/a")</f>
        <v>10316</v>
      </c>
      <c r="J1696" s="77">
        <f t="array" ref="J1696">IFERROR(INDEX(DATA!$AC$133:$AC$368,MATCH(1,(DATA!$D$133:$D$368=B1696)*(DATA!$E$133:$E$368=D1696),0)),"n/a")</f>
        <v>6.4000000000000001E-2</v>
      </c>
      <c r="K1696" s="86">
        <f t="array" ref="K1696">IFERROR(INDEX(DATA!$AL$133:$AL$368,MATCH(1,(DATA!$D$133:$D$368=B1696)*(DATA!$E$133:$E$368=D1696),0)),"n/a")</f>
        <v>19680</v>
      </c>
      <c r="L1696" s="77">
        <f t="array" ref="L1696">IFERROR(INDEX(DATA!$AM$133:$AM$368,MATCH(1,(DATA!$D$133:$D$368=B1696)*(DATA!$E$133:$E$368=D1696),0)),"n/a")</f>
        <v>0.16700000000000001</v>
      </c>
      <c r="M1696" s="66"/>
      <c r="N1696" s="66"/>
      <c r="O1696" s="66"/>
      <c r="P1696" s="66"/>
      <c r="Q1696" s="66"/>
      <c r="S1696" s="70"/>
      <c r="U1696" s="70"/>
      <c r="W1696" s="70"/>
      <c r="Y1696" s="70"/>
    </row>
    <row r="1697" spans="1:25" s="69" customFormat="1" x14ac:dyDescent="0.2">
      <c r="A1697" s="75" t="s">
        <v>19</v>
      </c>
      <c r="B1697" s="66" t="s">
        <v>20</v>
      </c>
      <c r="C1697" s="66" t="s">
        <v>9</v>
      </c>
      <c r="D1697" s="66" t="s">
        <v>278</v>
      </c>
      <c r="E1697" s="86">
        <f t="array" ref="E1697">IFERROR(INDEX(DATA!$H$133:$H$368,MATCH(1,(DATA!$D$133:$D$368=B1697)*(DATA!$E$133:$E$368=D1697),0)),"n/a")</f>
        <v>9186</v>
      </c>
      <c r="F1697" s="77">
        <f t="array" ref="F1697">IFERROR(INDEX(DATA!$I$133:$I$368,MATCH(1,(DATA!$D$133:$D$368=B1697)*(DATA!$E$133:$E$368=D1697),0)),"n/a")</f>
        <v>0.38300000000000001</v>
      </c>
      <c r="G1697" s="86">
        <f t="array" ref="G1697">IFERROR(INDEX(DATA!$R$133:$R$368,MATCH(1,(DATA!$D$133:$D$368=B1697)*(DATA!$E$133:$E$368=D1697),0)),"n/a")</f>
        <v>26383</v>
      </c>
      <c r="H1697" s="77">
        <f t="array" ref="H1697">IFERROR(INDEX(DATA!$S$133:$S$368,MATCH(1,(DATA!$D$133:$D$368=B1697)*(DATA!$E$133:$E$368=D1697),0)),"n/a")</f>
        <v>0.27100000000000002</v>
      </c>
      <c r="I1697" s="86">
        <f t="array" ref="I1697">IFERROR(INDEX(DATA!$AB$133:$AB$368,MATCH(1,(DATA!$D$133:$D$368=B1697)*(DATA!$E$133:$E$368=D1697),0)),"n/a")</f>
        <v>44519</v>
      </c>
      <c r="J1697" s="77">
        <f t="array" ref="J1697">IFERROR(INDEX(DATA!$AC$133:$AC$368,MATCH(1,(DATA!$D$133:$D$368=B1697)*(DATA!$E$133:$E$368=D1697),0)),"n/a")</f>
        <v>0.22800000000000001</v>
      </c>
      <c r="K1697" s="86">
        <f t="array" ref="K1697">IFERROR(INDEX(DATA!$AL$133:$AL$368,MATCH(1,(DATA!$D$133:$D$368=B1697)*(DATA!$E$133:$E$368=D1697),0)),"n/a")</f>
        <v>83540</v>
      </c>
      <c r="L1697" s="77">
        <f t="array" ref="L1697">IFERROR(INDEX(DATA!$AM$133:$AM$368,MATCH(1,(DATA!$D$133:$D$368=B1697)*(DATA!$E$133:$E$368=D1697),0)),"n/a")</f>
        <v>0.23200000000000001</v>
      </c>
      <c r="M1697" s="66"/>
      <c r="N1697" s="66"/>
      <c r="O1697" s="66"/>
      <c r="P1697" s="66"/>
      <c r="Q1697" s="66"/>
      <c r="S1697" s="70"/>
      <c r="U1697" s="70"/>
      <c r="W1697" s="70"/>
      <c r="Y1697" s="70"/>
    </row>
    <row r="1698" spans="1:25" s="69" customFormat="1" x14ac:dyDescent="0.2">
      <c r="A1698" s="75" t="s">
        <v>19</v>
      </c>
      <c r="B1698" s="66" t="s">
        <v>20</v>
      </c>
      <c r="C1698" s="66" t="s">
        <v>9</v>
      </c>
      <c r="D1698" s="66" t="s">
        <v>279</v>
      </c>
      <c r="E1698" s="86">
        <f t="array" ref="E1698">IFERROR(INDEX(DATA!$H$133:$H$368,MATCH(1,(DATA!$D$133:$D$368=B1698)*(DATA!$E$133:$E$368=D1698),0)),"n/a")</f>
        <v>4003</v>
      </c>
      <c r="F1698" s="77">
        <f t="array" ref="F1698">IFERROR(INDEX(DATA!$I$133:$I$368,MATCH(1,(DATA!$D$133:$D$368=B1698)*(DATA!$E$133:$E$368=D1698),0)),"n/a")</f>
        <v>7.8E-2</v>
      </c>
      <c r="G1698" s="86">
        <f t="array" ref="G1698">IFERROR(INDEX(DATA!$R$133:$R$368,MATCH(1,(DATA!$D$133:$D$368=B1698)*(DATA!$E$133:$E$368=D1698),0)),"n/a")</f>
        <v>12097</v>
      </c>
      <c r="H1698" s="77">
        <f t="array" ref="H1698">IFERROR(INDEX(DATA!$S$133:$S$368,MATCH(1,(DATA!$D$133:$D$368=B1698)*(DATA!$E$133:$E$368=D1698),0)),"n/a")</f>
        <v>7.4999999999999997E-2</v>
      </c>
      <c r="I1698" s="86">
        <f t="array" ref="I1698">IFERROR(INDEX(DATA!$AB$133:$AB$368,MATCH(1,(DATA!$D$133:$D$368=B1698)*(DATA!$E$133:$E$368=D1698),0)),"n/a")</f>
        <v>21818</v>
      </c>
      <c r="J1698" s="77">
        <f t="array" ref="J1698">IFERROR(INDEX(DATA!$AC$133:$AC$368,MATCH(1,(DATA!$D$133:$D$368=B1698)*(DATA!$E$133:$E$368=D1698),0)),"n/a")</f>
        <v>0.11600000000000001</v>
      </c>
      <c r="K1698" s="86">
        <f t="array" ref="K1698">IFERROR(INDEX(DATA!$AL$133:$AL$368,MATCH(1,(DATA!$D$133:$D$368=B1698)*(DATA!$E$133:$E$368=D1698),0)),"n/a")</f>
        <v>40938</v>
      </c>
      <c r="L1698" s="77">
        <f t="array" ref="L1698">IFERROR(INDEX(DATA!$AM$133:$AM$368,MATCH(1,(DATA!$D$133:$D$368=B1698)*(DATA!$E$133:$E$368=D1698),0)),"n/a")</f>
        <v>0.23300000000000001</v>
      </c>
      <c r="M1698" s="66"/>
      <c r="N1698" s="66"/>
      <c r="O1698" s="66"/>
      <c r="P1698" s="66"/>
      <c r="Q1698" s="66"/>
      <c r="S1698" s="70"/>
      <c r="U1698" s="70"/>
      <c r="W1698" s="70"/>
      <c r="Y1698" s="70"/>
    </row>
    <row r="1699" spans="1:25" s="69" customFormat="1" x14ac:dyDescent="0.2">
      <c r="A1699" s="75" t="s">
        <v>19</v>
      </c>
      <c r="B1699" s="66" t="s">
        <v>20</v>
      </c>
      <c r="C1699" s="66" t="s">
        <v>9</v>
      </c>
      <c r="D1699" s="66" t="s">
        <v>280</v>
      </c>
      <c r="E1699" s="86">
        <f t="array" ref="E1699">IFERROR(INDEX(DATA!$H$133:$H$368,MATCH(1,(DATA!$D$133:$D$368=B1699)*(DATA!$E$133:$E$368=D1699),0)),"n/a")</f>
        <v>1677</v>
      </c>
      <c r="F1699" s="77">
        <f t="array" ref="F1699">IFERROR(INDEX(DATA!$I$133:$I$368,MATCH(1,(DATA!$D$133:$D$368=B1699)*(DATA!$E$133:$E$368=D1699),0)),"n/a")</f>
        <v>0.11</v>
      </c>
      <c r="G1699" s="86">
        <f t="array" ref="G1699">IFERROR(INDEX(DATA!$R$133:$R$368,MATCH(1,(DATA!$D$133:$D$368=B1699)*(DATA!$E$133:$E$368=D1699),0)),"n/a")</f>
        <v>5947</v>
      </c>
      <c r="H1699" s="77">
        <f t="array" ref="H1699">IFERROR(INDEX(DATA!$S$133:$S$368,MATCH(1,(DATA!$D$133:$D$368=B1699)*(DATA!$E$133:$E$368=D1699),0)),"n/a")</f>
        <v>4.3999999999999997E-2</v>
      </c>
      <c r="I1699" s="86">
        <f t="array" ref="I1699">IFERROR(INDEX(DATA!$AB$133:$AB$368,MATCH(1,(DATA!$D$133:$D$368=B1699)*(DATA!$E$133:$E$368=D1699),0)),"n/a")</f>
        <v>10405</v>
      </c>
      <c r="J1699" s="77">
        <f t="array" ref="J1699">IFERROR(INDEX(DATA!$AC$133:$AC$368,MATCH(1,(DATA!$D$133:$D$368=B1699)*(DATA!$E$133:$E$368=D1699),0)),"n/a")</f>
        <v>3.9E-2</v>
      </c>
      <c r="K1699" s="86">
        <f t="array" ref="K1699">IFERROR(INDEX(DATA!$AL$133:$AL$368,MATCH(1,(DATA!$D$133:$D$368=B1699)*(DATA!$E$133:$E$368=D1699),0)),"n/a")</f>
        <v>18673</v>
      </c>
      <c r="L1699" s="77">
        <f t="array" ref="L1699">IFERROR(INDEX(DATA!$AM$133:$AM$368,MATCH(1,(DATA!$D$133:$D$368=B1699)*(DATA!$E$133:$E$368=D1699),0)),"n/a")</f>
        <v>7.0000000000000001E-3</v>
      </c>
      <c r="M1699" s="66"/>
      <c r="N1699" s="66"/>
      <c r="O1699" s="66"/>
      <c r="P1699" s="66"/>
      <c r="Q1699" s="66"/>
      <c r="S1699" s="70"/>
      <c r="U1699" s="70"/>
      <c r="W1699" s="70"/>
      <c r="Y1699" s="70"/>
    </row>
    <row r="1700" spans="1:25" s="69" customFormat="1" x14ac:dyDescent="0.2">
      <c r="A1700" s="75" t="s">
        <v>19</v>
      </c>
      <c r="B1700" s="66" t="s">
        <v>20</v>
      </c>
      <c r="C1700" s="66" t="s">
        <v>9</v>
      </c>
      <c r="D1700" s="66" t="s">
        <v>281</v>
      </c>
      <c r="E1700" s="86">
        <f t="array" ref="E1700">IFERROR(INDEX(DATA!$H$133:$H$368,MATCH(1,(DATA!$D$133:$D$368=B1700)*(DATA!$E$133:$E$368=D1700),0)),"n/a")</f>
        <v>2123</v>
      </c>
      <c r="F1700" s="77">
        <f t="array" ref="F1700">IFERROR(INDEX(DATA!$I$133:$I$368,MATCH(1,(DATA!$D$133:$D$368=B1700)*(DATA!$E$133:$E$368=D1700),0)),"n/a")</f>
        <v>-2.8000000000000001E-2</v>
      </c>
      <c r="G1700" s="86">
        <f t="array" ref="G1700">IFERROR(INDEX(DATA!$R$133:$R$368,MATCH(1,(DATA!$D$133:$D$368=B1700)*(DATA!$E$133:$E$368=D1700),0)),"n/a")</f>
        <v>6787</v>
      </c>
      <c r="H1700" s="77">
        <f t="array" ref="H1700">IFERROR(INDEX(DATA!$S$133:$S$368,MATCH(1,(DATA!$D$133:$D$368=B1700)*(DATA!$E$133:$E$368=D1700),0)),"n/a")</f>
        <v>-9.4E-2</v>
      </c>
      <c r="I1700" s="86">
        <f t="array" ref="I1700">IFERROR(INDEX(DATA!$AB$133:$AB$368,MATCH(1,(DATA!$D$133:$D$368=B1700)*(DATA!$E$133:$E$368=D1700),0)),"n/a")</f>
        <v>12473</v>
      </c>
      <c r="J1700" s="77">
        <f t="array" ref="J1700">IFERROR(INDEX(DATA!$AC$133:$AC$368,MATCH(1,(DATA!$D$133:$D$368=B1700)*(DATA!$E$133:$E$368=D1700),0)),"n/a")</f>
        <v>-3.5999999999999997E-2</v>
      </c>
      <c r="K1700" s="86">
        <f t="array" ref="K1700">IFERROR(INDEX(DATA!$AL$133:$AL$368,MATCH(1,(DATA!$D$133:$D$368=B1700)*(DATA!$E$133:$E$368=D1700),0)),"n/a")</f>
        <v>23858</v>
      </c>
      <c r="L1700" s="77">
        <f t="array" ref="L1700">IFERROR(INDEX(DATA!$AM$133:$AM$368,MATCH(1,(DATA!$D$133:$D$368=B1700)*(DATA!$E$133:$E$368=D1700),0)),"n/a")</f>
        <v>-2.1000000000000001E-2</v>
      </c>
      <c r="M1700" s="66"/>
      <c r="N1700" s="66"/>
      <c r="O1700" s="66"/>
      <c r="P1700" s="66"/>
      <c r="Q1700" s="66"/>
      <c r="S1700" s="70"/>
      <c r="U1700" s="70"/>
      <c r="W1700" s="70"/>
      <c r="Y1700" s="70"/>
    </row>
    <row r="1701" spans="1:25" s="69" customFormat="1" x14ac:dyDescent="0.2">
      <c r="A1701" s="75" t="s">
        <v>19</v>
      </c>
      <c r="B1701" s="66" t="s">
        <v>20</v>
      </c>
      <c r="C1701" s="66" t="s">
        <v>9</v>
      </c>
      <c r="D1701" s="66" t="s">
        <v>282</v>
      </c>
      <c r="E1701" s="86">
        <f t="array" ref="E1701">IFERROR(INDEX(DATA!$H$133:$H$368,MATCH(1,(DATA!$D$133:$D$368=B1701)*(DATA!$E$133:$E$368=D1701),0)),"n/a")</f>
        <v>3013</v>
      </c>
      <c r="F1701" s="77">
        <f t="array" ref="F1701">IFERROR(INDEX(DATA!$I$133:$I$368,MATCH(1,(DATA!$D$133:$D$368=B1701)*(DATA!$E$133:$E$368=D1701),0)),"n/a")</f>
        <v>-0.189</v>
      </c>
      <c r="G1701" s="86">
        <f t="array" ref="G1701">IFERROR(INDEX(DATA!$R$133:$R$368,MATCH(1,(DATA!$D$133:$D$368=B1701)*(DATA!$E$133:$E$368=D1701),0)),"n/a")</f>
        <v>10226</v>
      </c>
      <c r="H1701" s="77">
        <f t="array" ref="H1701">IFERROR(INDEX(DATA!$S$133:$S$368,MATCH(1,(DATA!$D$133:$D$368=B1701)*(DATA!$E$133:$E$368=D1701),0)),"n/a")</f>
        <v>-7.5999999999999998E-2</v>
      </c>
      <c r="I1701" s="86">
        <f t="array" ref="I1701">IFERROR(INDEX(DATA!$AB$133:$AB$368,MATCH(1,(DATA!$D$133:$D$368=B1701)*(DATA!$E$133:$E$368=D1701),0)),"n/a")</f>
        <v>19146</v>
      </c>
      <c r="J1701" s="77">
        <f t="array" ref="J1701">IFERROR(INDEX(DATA!$AC$133:$AC$368,MATCH(1,(DATA!$D$133:$D$368=B1701)*(DATA!$E$133:$E$368=D1701),0)),"n/a")</f>
        <v>8.4000000000000005E-2</v>
      </c>
      <c r="K1701" s="86">
        <f t="array" ref="K1701">IFERROR(INDEX(DATA!$AL$133:$AL$368,MATCH(1,(DATA!$D$133:$D$368=B1701)*(DATA!$E$133:$E$368=D1701),0)),"n/a")</f>
        <v>36994</v>
      </c>
      <c r="L1701" s="77">
        <f t="array" ref="L1701">IFERROR(INDEX(DATA!$AM$133:$AM$368,MATCH(1,(DATA!$D$133:$D$368=B1701)*(DATA!$E$133:$E$368=D1701),0)),"n/a")</f>
        <v>0.26300000000000001</v>
      </c>
      <c r="M1701" s="66"/>
      <c r="N1701" s="66"/>
      <c r="O1701" s="66"/>
      <c r="P1701" s="66"/>
      <c r="Q1701" s="66"/>
      <c r="S1701" s="70"/>
      <c r="U1701" s="70"/>
      <c r="W1701" s="70"/>
      <c r="Y1701" s="70"/>
    </row>
    <row r="1702" spans="1:25" s="69" customFormat="1" x14ac:dyDescent="0.2">
      <c r="A1702" s="75" t="s">
        <v>19</v>
      </c>
      <c r="B1702" s="66" t="s">
        <v>20</v>
      </c>
      <c r="C1702" s="66" t="s">
        <v>9</v>
      </c>
      <c r="D1702" s="66" t="s">
        <v>283</v>
      </c>
      <c r="E1702" s="86">
        <f t="array" ref="E1702">IFERROR(INDEX(DATA!$H$133:$H$368,MATCH(1,(DATA!$D$133:$D$368=B1702)*(DATA!$E$133:$E$368=D1702),0)),"n/a")</f>
        <v>4763</v>
      </c>
      <c r="F1702" s="77">
        <f t="array" ref="F1702">IFERROR(INDEX(DATA!$I$133:$I$368,MATCH(1,(DATA!$D$133:$D$368=B1702)*(DATA!$E$133:$E$368=D1702),0)),"n/a")</f>
        <v>0.185</v>
      </c>
      <c r="G1702" s="86">
        <f t="array" ref="G1702">IFERROR(INDEX(DATA!$R$133:$R$368,MATCH(1,(DATA!$D$133:$D$368=B1702)*(DATA!$E$133:$E$368=D1702),0)),"n/a")</f>
        <v>16337</v>
      </c>
      <c r="H1702" s="77">
        <f t="array" ref="H1702">IFERROR(INDEX(DATA!$S$133:$S$368,MATCH(1,(DATA!$D$133:$D$368=B1702)*(DATA!$E$133:$E$368=D1702),0)),"n/a")</f>
        <v>0.35299999999999998</v>
      </c>
      <c r="I1702" s="86">
        <f t="array" ref="I1702">IFERROR(INDEX(DATA!$AB$133:$AB$368,MATCH(1,(DATA!$D$133:$D$368=B1702)*(DATA!$E$133:$E$368=D1702),0)),"n/a")</f>
        <v>28575</v>
      </c>
      <c r="J1702" s="77">
        <f t="array" ref="J1702">IFERROR(INDEX(DATA!$AC$133:$AC$368,MATCH(1,(DATA!$D$133:$D$368=B1702)*(DATA!$E$133:$E$368=D1702),0)),"n/a")</f>
        <v>0.45100000000000001</v>
      </c>
      <c r="K1702" s="86">
        <f t="array" ref="K1702">IFERROR(INDEX(DATA!$AL$133:$AL$368,MATCH(1,(DATA!$D$133:$D$368=B1702)*(DATA!$E$133:$E$368=D1702),0)),"n/a")</f>
        <v>50339</v>
      </c>
      <c r="L1702" s="77">
        <f t="array" ref="L1702">IFERROR(INDEX(DATA!$AM$133:$AM$368,MATCH(1,(DATA!$D$133:$D$368=B1702)*(DATA!$E$133:$E$368=D1702),0)),"n/a")</f>
        <v>0.47899999999999998</v>
      </c>
      <c r="M1702" s="66"/>
      <c r="N1702" s="66"/>
      <c r="O1702" s="66"/>
      <c r="P1702" s="66"/>
      <c r="Q1702" s="66"/>
      <c r="S1702" s="70"/>
      <c r="U1702" s="70"/>
      <c r="W1702" s="70"/>
      <c r="Y1702" s="70"/>
    </row>
    <row r="1703" spans="1:25" s="69" customFormat="1" x14ac:dyDescent="0.2">
      <c r="A1703" s="75" t="s">
        <v>19</v>
      </c>
      <c r="B1703" s="66" t="s">
        <v>20</v>
      </c>
      <c r="C1703" s="66" t="s">
        <v>9</v>
      </c>
      <c r="D1703" s="66" t="s">
        <v>284</v>
      </c>
      <c r="E1703" s="86">
        <f t="array" ref="E1703">IFERROR(INDEX(DATA!$H$133:$H$368,MATCH(1,(DATA!$D$133:$D$368=B1703)*(DATA!$E$133:$E$368=D1703),0)),"n/a")</f>
        <v>3279</v>
      </c>
      <c r="F1703" s="77">
        <f t="array" ref="F1703">IFERROR(INDEX(DATA!$I$133:$I$368,MATCH(1,(DATA!$D$133:$D$368=B1703)*(DATA!$E$133:$E$368=D1703),0)),"n/a")</f>
        <v>-8.6999999999999994E-2</v>
      </c>
      <c r="G1703" s="86">
        <f t="array" ref="G1703">IFERROR(INDEX(DATA!$R$133:$R$368,MATCH(1,(DATA!$D$133:$D$368=B1703)*(DATA!$E$133:$E$368=D1703),0)),"n/a")</f>
        <v>10507</v>
      </c>
      <c r="H1703" s="77">
        <f t="array" ref="H1703">IFERROR(INDEX(DATA!$S$133:$S$368,MATCH(1,(DATA!$D$133:$D$368=B1703)*(DATA!$E$133:$E$368=D1703),0)),"n/a")</f>
        <v>-7.9000000000000001E-2</v>
      </c>
      <c r="I1703" s="86">
        <f t="array" ref="I1703">IFERROR(INDEX(DATA!$AB$133:$AB$368,MATCH(1,(DATA!$D$133:$D$368=B1703)*(DATA!$E$133:$E$368=D1703),0)),"n/a")</f>
        <v>19448</v>
      </c>
      <c r="J1703" s="77">
        <f t="array" ref="J1703">IFERROR(INDEX(DATA!$AC$133:$AC$368,MATCH(1,(DATA!$D$133:$D$368=B1703)*(DATA!$E$133:$E$368=D1703),0)),"n/a")</f>
        <v>8.9999999999999993E-3</v>
      </c>
      <c r="K1703" s="86">
        <f t="array" ref="K1703">IFERROR(INDEX(DATA!$AL$133:$AL$368,MATCH(1,(DATA!$D$133:$D$368=B1703)*(DATA!$E$133:$E$368=D1703),0)),"n/a")</f>
        <v>38001</v>
      </c>
      <c r="L1703" s="77">
        <f t="array" ref="L1703">IFERROR(INDEX(DATA!$AM$133:$AM$368,MATCH(1,(DATA!$D$133:$D$368=B1703)*(DATA!$E$133:$E$368=D1703),0)),"n/a")</f>
        <v>1.9E-2</v>
      </c>
      <c r="M1703" s="66"/>
      <c r="N1703" s="66"/>
      <c r="O1703" s="66"/>
      <c r="P1703" s="66"/>
      <c r="Q1703" s="66"/>
      <c r="S1703" s="70"/>
      <c r="U1703" s="70"/>
      <c r="W1703" s="70"/>
      <c r="Y1703" s="70"/>
    </row>
    <row r="1704" spans="1:25" s="69" customFormat="1" x14ac:dyDescent="0.2">
      <c r="A1704" s="75" t="s">
        <v>19</v>
      </c>
      <c r="B1704" s="66" t="s">
        <v>20</v>
      </c>
      <c r="C1704" s="66" t="s">
        <v>9</v>
      </c>
      <c r="D1704" s="66" t="s">
        <v>285</v>
      </c>
      <c r="E1704" s="86">
        <f t="array" ref="E1704">IFERROR(INDEX(DATA!$H$133:$H$368,MATCH(1,(DATA!$D$133:$D$368=B1704)*(DATA!$E$133:$E$368=D1704),0)),"n/a")</f>
        <v>1465</v>
      </c>
      <c r="F1704" s="77">
        <f t="array" ref="F1704">IFERROR(INDEX(DATA!$I$133:$I$368,MATCH(1,(DATA!$D$133:$D$368=B1704)*(DATA!$E$133:$E$368=D1704),0)),"n/a")</f>
        <v>-9.1999999999999998E-2</v>
      </c>
      <c r="G1704" s="86">
        <f t="array" ref="G1704">IFERROR(INDEX(DATA!$R$133:$R$368,MATCH(1,(DATA!$D$133:$D$368=B1704)*(DATA!$E$133:$E$368=D1704),0)),"n/a")</f>
        <v>4704</v>
      </c>
      <c r="H1704" s="77">
        <f t="array" ref="H1704">IFERROR(INDEX(DATA!$S$133:$S$368,MATCH(1,(DATA!$D$133:$D$368=B1704)*(DATA!$E$133:$E$368=D1704),0)),"n/a")</f>
        <v>-8.9999999999999993E-3</v>
      </c>
      <c r="I1704" s="86">
        <f t="array" ref="I1704">IFERROR(INDEX(DATA!$AB$133:$AB$368,MATCH(1,(DATA!$D$133:$D$368=B1704)*(DATA!$E$133:$E$368=D1704),0)),"n/a")</f>
        <v>8270</v>
      </c>
      <c r="J1704" s="77">
        <f t="array" ref="J1704">IFERROR(INDEX(DATA!$AC$133:$AC$368,MATCH(1,(DATA!$D$133:$D$368=B1704)*(DATA!$E$133:$E$368=D1704),0)),"n/a")</f>
        <v>4.9000000000000002E-2</v>
      </c>
      <c r="K1704" s="86">
        <f t="array" ref="K1704">IFERROR(INDEX(DATA!$AL$133:$AL$368,MATCH(1,(DATA!$D$133:$D$368=B1704)*(DATA!$E$133:$E$368=D1704),0)),"n/a")</f>
        <v>17195</v>
      </c>
      <c r="L1704" s="77">
        <f t="array" ref="L1704">IFERROR(INDEX(DATA!$AM$133:$AM$368,MATCH(1,(DATA!$D$133:$D$368=B1704)*(DATA!$E$133:$E$368=D1704),0)),"n/a")</f>
        <v>0.113</v>
      </c>
      <c r="M1704" s="66"/>
      <c r="N1704" s="66"/>
      <c r="O1704" s="66"/>
      <c r="P1704" s="66"/>
      <c r="Q1704" s="66"/>
      <c r="S1704" s="70"/>
      <c r="U1704" s="70"/>
      <c r="W1704" s="70"/>
      <c r="Y1704" s="70"/>
    </row>
    <row r="1705" spans="1:25" s="69" customFormat="1" x14ac:dyDescent="0.2">
      <c r="A1705" s="75" t="s">
        <v>19</v>
      </c>
      <c r="B1705" s="66" t="s">
        <v>20</v>
      </c>
      <c r="C1705" s="66" t="s">
        <v>9</v>
      </c>
      <c r="D1705" s="66" t="s">
        <v>286</v>
      </c>
      <c r="E1705" s="86">
        <f t="array" ref="E1705">IFERROR(INDEX(DATA!$H$133:$H$368,MATCH(1,(DATA!$D$133:$D$368=B1705)*(DATA!$E$133:$E$368=D1705),0)),"n/a")</f>
        <v>8300</v>
      </c>
      <c r="F1705" s="77">
        <f t="array" ref="F1705">IFERROR(INDEX(DATA!$I$133:$I$368,MATCH(1,(DATA!$D$133:$D$368=B1705)*(DATA!$E$133:$E$368=D1705),0)),"n/a")</f>
        <v>0.17100000000000001</v>
      </c>
      <c r="G1705" s="86">
        <f t="array" ref="G1705">IFERROR(INDEX(DATA!$R$133:$R$368,MATCH(1,(DATA!$D$133:$D$368=B1705)*(DATA!$E$133:$E$368=D1705),0)),"n/a")</f>
        <v>26731</v>
      </c>
      <c r="H1705" s="77">
        <f t="array" ref="H1705">IFERROR(INDEX(DATA!$S$133:$S$368,MATCH(1,(DATA!$D$133:$D$368=B1705)*(DATA!$E$133:$E$368=D1705),0)),"n/a")</f>
        <v>0.379</v>
      </c>
      <c r="I1705" s="86">
        <f t="array" ref="I1705">IFERROR(INDEX(DATA!$AB$133:$AB$368,MATCH(1,(DATA!$D$133:$D$368=B1705)*(DATA!$E$133:$E$368=D1705),0)),"n/a")</f>
        <v>47136</v>
      </c>
      <c r="J1705" s="77">
        <f t="array" ref="J1705">IFERROR(INDEX(DATA!$AC$133:$AC$368,MATCH(1,(DATA!$D$133:$D$368=B1705)*(DATA!$E$133:$E$368=D1705),0)),"n/a")</f>
        <v>0.46400000000000002</v>
      </c>
      <c r="K1705" s="86">
        <f t="array" ref="K1705">IFERROR(INDEX(DATA!$AL$133:$AL$368,MATCH(1,(DATA!$D$133:$D$368=B1705)*(DATA!$E$133:$E$368=D1705),0)),"n/a")</f>
        <v>89468</v>
      </c>
      <c r="L1705" s="77">
        <f t="array" ref="L1705">IFERROR(INDEX(DATA!$AM$133:$AM$368,MATCH(1,(DATA!$D$133:$D$368=B1705)*(DATA!$E$133:$E$368=D1705),0)),"n/a")</f>
        <v>0.57499999999999996</v>
      </c>
      <c r="M1705" s="66"/>
      <c r="N1705" s="66"/>
      <c r="O1705" s="66"/>
      <c r="P1705" s="66"/>
      <c r="Q1705" s="66"/>
      <c r="S1705" s="70"/>
      <c r="U1705" s="70"/>
      <c r="W1705" s="70"/>
      <c r="Y1705" s="70"/>
    </row>
    <row r="1706" spans="1:25" s="69" customFormat="1" x14ac:dyDescent="0.2">
      <c r="A1706" s="75" t="s">
        <v>19</v>
      </c>
      <c r="B1706" s="66" t="s">
        <v>20</v>
      </c>
      <c r="C1706" s="66" t="s">
        <v>9</v>
      </c>
      <c r="D1706" s="66" t="s">
        <v>287</v>
      </c>
      <c r="E1706" s="86">
        <f t="array" ref="E1706">IFERROR(INDEX(DATA!$H$133:$H$368,MATCH(1,(DATA!$D$133:$D$368=B1706)*(DATA!$E$133:$E$368=D1706),0)),"n/a")</f>
        <v>3477</v>
      </c>
      <c r="F1706" s="77">
        <f t="array" ref="F1706">IFERROR(INDEX(DATA!$I$133:$I$368,MATCH(1,(DATA!$D$133:$D$368=B1706)*(DATA!$E$133:$E$368=D1706),0)),"n/a")</f>
        <v>-2.4E-2</v>
      </c>
      <c r="G1706" s="86">
        <f t="array" ref="G1706">IFERROR(INDEX(DATA!$R$133:$R$368,MATCH(1,(DATA!$D$133:$D$368=B1706)*(DATA!$E$133:$E$368=D1706),0)),"n/a")</f>
        <v>11790</v>
      </c>
      <c r="H1706" s="77">
        <f t="array" ref="H1706">IFERROR(INDEX(DATA!$S$133:$S$368,MATCH(1,(DATA!$D$133:$D$368=B1706)*(DATA!$E$133:$E$368=D1706),0)),"n/a")</f>
        <v>-0.1</v>
      </c>
      <c r="I1706" s="86">
        <f t="array" ref="I1706">IFERROR(INDEX(DATA!$AB$133:$AB$368,MATCH(1,(DATA!$D$133:$D$368=B1706)*(DATA!$E$133:$E$368=D1706),0)),"n/a")</f>
        <v>19700</v>
      </c>
      <c r="J1706" s="77">
        <f t="array" ref="J1706">IFERROR(INDEX(DATA!$AC$133:$AC$368,MATCH(1,(DATA!$D$133:$D$368=B1706)*(DATA!$E$133:$E$368=D1706),0)),"n/a")</f>
        <v>-0.13100000000000001</v>
      </c>
      <c r="K1706" s="86">
        <f t="array" ref="K1706">IFERROR(INDEX(DATA!$AL$133:$AL$368,MATCH(1,(DATA!$D$133:$D$368=B1706)*(DATA!$E$133:$E$368=D1706),0)),"n/a")</f>
        <v>35874</v>
      </c>
      <c r="L1706" s="77">
        <f t="array" ref="L1706">IFERROR(INDEX(DATA!$AM$133:$AM$368,MATCH(1,(DATA!$D$133:$D$368=B1706)*(DATA!$E$133:$E$368=D1706),0)),"n/a")</f>
        <v>-0.16200000000000001</v>
      </c>
      <c r="M1706" s="66"/>
      <c r="N1706" s="66"/>
      <c r="O1706" s="66"/>
      <c r="P1706" s="66"/>
      <c r="Q1706" s="66"/>
      <c r="S1706" s="70"/>
      <c r="U1706" s="70"/>
      <c r="W1706" s="70"/>
      <c r="Y1706" s="70"/>
    </row>
    <row r="1707" spans="1:25" s="69" customFormat="1" x14ac:dyDescent="0.2">
      <c r="A1707" s="75" t="s">
        <v>19</v>
      </c>
      <c r="B1707" s="66" t="s">
        <v>20</v>
      </c>
      <c r="C1707" s="66" t="s">
        <v>9</v>
      </c>
      <c r="D1707" s="66" t="s">
        <v>288</v>
      </c>
      <c r="E1707" s="86">
        <f t="array" ref="E1707">IFERROR(INDEX(DATA!$H$133:$H$368,MATCH(1,(DATA!$D$133:$D$368=B1707)*(DATA!$E$133:$E$368=D1707),0)),"n/a")</f>
        <v>3899</v>
      </c>
      <c r="F1707" s="77">
        <f t="array" ref="F1707">IFERROR(INDEX(DATA!$I$133:$I$368,MATCH(1,(DATA!$D$133:$D$368=B1707)*(DATA!$E$133:$E$368=D1707),0)),"n/a")</f>
        <v>-4.2000000000000003E-2</v>
      </c>
      <c r="G1707" s="86">
        <f t="array" ref="G1707">IFERROR(INDEX(DATA!$R$133:$R$368,MATCH(1,(DATA!$D$133:$D$368=B1707)*(DATA!$E$133:$E$368=D1707),0)),"n/a")</f>
        <v>12856</v>
      </c>
      <c r="H1707" s="77">
        <f t="array" ref="H1707">IFERROR(INDEX(DATA!$S$133:$S$368,MATCH(1,(DATA!$D$133:$D$368=B1707)*(DATA!$E$133:$E$368=D1707),0)),"n/a")</f>
        <v>5.8999999999999997E-2</v>
      </c>
      <c r="I1707" s="86">
        <f t="array" ref="I1707">IFERROR(INDEX(DATA!$AB$133:$AB$368,MATCH(1,(DATA!$D$133:$D$368=B1707)*(DATA!$E$133:$E$368=D1707),0)),"n/a")</f>
        <v>24459</v>
      </c>
      <c r="J1707" s="77">
        <f t="array" ref="J1707">IFERROR(INDEX(DATA!$AC$133:$AC$368,MATCH(1,(DATA!$D$133:$D$368=B1707)*(DATA!$E$133:$E$368=D1707),0)),"n/a")</f>
        <v>0.17100000000000001</v>
      </c>
      <c r="K1707" s="86">
        <f t="array" ref="K1707">IFERROR(INDEX(DATA!$AL$133:$AL$368,MATCH(1,(DATA!$D$133:$D$368=B1707)*(DATA!$E$133:$E$368=D1707),0)),"n/a")</f>
        <v>46126</v>
      </c>
      <c r="L1707" s="77">
        <f t="array" ref="L1707">IFERROR(INDEX(DATA!$AM$133:$AM$368,MATCH(1,(DATA!$D$133:$D$368=B1707)*(DATA!$E$133:$E$368=D1707),0)),"n/a")</f>
        <v>0.27600000000000002</v>
      </c>
      <c r="M1707" s="66"/>
      <c r="N1707" s="66"/>
      <c r="O1707" s="66"/>
      <c r="P1707" s="66"/>
      <c r="Q1707" s="66"/>
      <c r="S1707" s="70"/>
      <c r="U1707" s="70"/>
      <c r="W1707" s="70"/>
      <c r="Y1707" s="70"/>
    </row>
    <row r="1708" spans="1:25" s="69" customFormat="1" x14ac:dyDescent="0.2">
      <c r="A1708" s="75" t="s">
        <v>19</v>
      </c>
      <c r="B1708" s="66" t="s">
        <v>20</v>
      </c>
      <c r="C1708" s="66" t="s">
        <v>9</v>
      </c>
      <c r="D1708" s="66" t="s">
        <v>289</v>
      </c>
      <c r="E1708" s="86">
        <f t="array" ref="E1708">IFERROR(INDEX(DATA!$H$133:$H$368,MATCH(1,(DATA!$D$133:$D$368=B1708)*(DATA!$E$133:$E$368=D1708),0)),"n/a")</f>
        <v>2465</v>
      </c>
      <c r="F1708" s="77">
        <f t="array" ref="F1708">IFERROR(INDEX(DATA!$I$133:$I$368,MATCH(1,(DATA!$D$133:$D$368=B1708)*(DATA!$E$133:$E$368=D1708),0)),"n/a")</f>
        <v>5.0000000000000001E-3</v>
      </c>
      <c r="G1708" s="86">
        <f t="array" ref="G1708">IFERROR(INDEX(DATA!$R$133:$R$368,MATCH(1,(DATA!$D$133:$D$368=B1708)*(DATA!$E$133:$E$368=D1708),0)),"n/a")</f>
        <v>7576</v>
      </c>
      <c r="H1708" s="77">
        <f t="array" ref="H1708">IFERROR(INDEX(DATA!$S$133:$S$368,MATCH(1,(DATA!$D$133:$D$368=B1708)*(DATA!$E$133:$E$368=D1708),0)),"n/a")</f>
        <v>0</v>
      </c>
      <c r="I1708" s="86">
        <f t="array" ref="I1708">IFERROR(INDEX(DATA!$AB$133:$AB$368,MATCH(1,(DATA!$D$133:$D$368=B1708)*(DATA!$E$133:$E$368=D1708),0)),"n/a")</f>
        <v>13612</v>
      </c>
      <c r="J1708" s="77">
        <f t="array" ref="J1708">IFERROR(INDEX(DATA!$AC$133:$AC$368,MATCH(1,(DATA!$D$133:$D$368=B1708)*(DATA!$E$133:$E$368=D1708),0)),"n/a")</f>
        <v>4.1000000000000002E-2</v>
      </c>
      <c r="K1708" s="86">
        <f t="array" ref="K1708">IFERROR(INDEX(DATA!$AL$133:$AL$368,MATCH(1,(DATA!$D$133:$D$368=B1708)*(DATA!$E$133:$E$368=D1708),0)),"n/a")</f>
        <v>27331</v>
      </c>
      <c r="L1708" s="77">
        <f t="array" ref="L1708">IFERROR(INDEX(DATA!$AM$133:$AM$368,MATCH(1,(DATA!$D$133:$D$368=B1708)*(DATA!$E$133:$E$368=D1708),0)),"n/a")</f>
        <v>0.186</v>
      </c>
      <c r="M1708" s="66"/>
      <c r="N1708" s="66"/>
      <c r="O1708" s="66"/>
      <c r="P1708" s="66"/>
      <c r="Q1708" s="66"/>
      <c r="S1708" s="70"/>
      <c r="U1708" s="70"/>
      <c r="W1708" s="70"/>
      <c r="Y1708" s="70"/>
    </row>
    <row r="1709" spans="1:25" s="69" customFormat="1" x14ac:dyDescent="0.2">
      <c r="A1709" s="75" t="s">
        <v>19</v>
      </c>
      <c r="B1709" s="66" t="s">
        <v>20</v>
      </c>
      <c r="C1709" s="66" t="s">
        <v>9</v>
      </c>
      <c r="D1709" s="66" t="s">
        <v>290</v>
      </c>
      <c r="E1709" s="86">
        <f t="array" ref="E1709">IFERROR(INDEX(DATA!$H$133:$H$368,MATCH(1,(DATA!$D$133:$D$368=B1709)*(DATA!$E$133:$E$368=D1709),0)),"n/a")</f>
        <v>1170</v>
      </c>
      <c r="F1709" s="77">
        <f t="array" ref="F1709">IFERROR(INDEX(DATA!$I$133:$I$368,MATCH(1,(DATA!$D$133:$D$368=B1709)*(DATA!$E$133:$E$368=D1709),0)),"n/a")</f>
        <v>0.10299999999999999</v>
      </c>
      <c r="G1709" s="86">
        <f t="array" ref="G1709">IFERROR(INDEX(DATA!$R$133:$R$368,MATCH(1,(DATA!$D$133:$D$368=B1709)*(DATA!$E$133:$E$368=D1709),0)),"n/a")</f>
        <v>3662</v>
      </c>
      <c r="H1709" s="77">
        <f t="array" ref="H1709">IFERROR(INDEX(DATA!$S$133:$S$368,MATCH(1,(DATA!$D$133:$D$368=B1709)*(DATA!$E$133:$E$368=D1709),0)),"n/a")</f>
        <v>7.0999999999999994E-2</v>
      </c>
      <c r="I1709" s="86">
        <f t="array" ref="I1709">IFERROR(INDEX(DATA!$AB$133:$AB$368,MATCH(1,(DATA!$D$133:$D$368=B1709)*(DATA!$E$133:$E$368=D1709),0)),"n/a")</f>
        <v>6462</v>
      </c>
      <c r="J1709" s="77">
        <f t="array" ref="J1709">IFERROR(INDEX(DATA!$AC$133:$AC$368,MATCH(1,(DATA!$D$133:$D$368=B1709)*(DATA!$E$133:$E$368=D1709),0)),"n/a")</f>
        <v>-1.9E-2</v>
      </c>
      <c r="K1709" s="86">
        <f t="array" ref="K1709">IFERROR(INDEX(DATA!$AL$133:$AL$368,MATCH(1,(DATA!$D$133:$D$368=B1709)*(DATA!$E$133:$E$368=D1709),0)),"n/a")</f>
        <v>11918</v>
      </c>
      <c r="L1709" s="77">
        <f t="array" ref="L1709">IFERROR(INDEX(DATA!$AM$133:$AM$368,MATCH(1,(DATA!$D$133:$D$368=B1709)*(DATA!$E$133:$E$368=D1709),0)),"n/a")</f>
        <v>-2.5999999999999999E-2</v>
      </c>
      <c r="M1709" s="66"/>
      <c r="N1709" s="66"/>
      <c r="O1709" s="66"/>
      <c r="P1709" s="66"/>
      <c r="Q1709" s="66"/>
      <c r="S1709" s="70"/>
      <c r="U1709" s="70"/>
      <c r="W1709" s="70"/>
      <c r="Y1709" s="70"/>
    </row>
    <row r="1710" spans="1:25" s="69" customFormat="1" x14ac:dyDescent="0.2">
      <c r="A1710" s="75" t="s">
        <v>19</v>
      </c>
      <c r="B1710" s="66" t="s">
        <v>20</v>
      </c>
      <c r="C1710" s="66" t="s">
        <v>9</v>
      </c>
      <c r="D1710" s="66" t="s">
        <v>291</v>
      </c>
      <c r="E1710" s="86">
        <f t="array" ref="E1710">IFERROR(INDEX(DATA!$H$133:$H$368,MATCH(1,(DATA!$D$133:$D$368=B1710)*(DATA!$E$133:$E$368=D1710),0)),"n/a")</f>
        <v>1849</v>
      </c>
      <c r="F1710" s="77">
        <f t="array" ref="F1710">IFERROR(INDEX(DATA!$I$133:$I$368,MATCH(1,(DATA!$D$133:$D$368=B1710)*(DATA!$E$133:$E$368=D1710),0)),"n/a")</f>
        <v>0.17100000000000001</v>
      </c>
      <c r="G1710" s="86">
        <f t="array" ref="G1710">IFERROR(INDEX(DATA!$R$133:$R$368,MATCH(1,(DATA!$D$133:$D$368=B1710)*(DATA!$E$133:$E$368=D1710),0)),"n/a")</f>
        <v>6138</v>
      </c>
      <c r="H1710" s="77">
        <f t="array" ref="H1710">IFERROR(INDEX(DATA!$S$133:$S$368,MATCH(1,(DATA!$D$133:$D$368=B1710)*(DATA!$E$133:$E$368=D1710),0)),"n/a")</f>
        <v>0.154</v>
      </c>
      <c r="I1710" s="86">
        <f t="array" ref="I1710">IFERROR(INDEX(DATA!$AB$133:$AB$368,MATCH(1,(DATA!$D$133:$D$368=B1710)*(DATA!$E$133:$E$368=D1710),0)),"n/a")</f>
        <v>10507</v>
      </c>
      <c r="J1710" s="77">
        <f t="array" ref="J1710">IFERROR(INDEX(DATA!$AC$133:$AC$368,MATCH(1,(DATA!$D$133:$D$368=B1710)*(DATA!$E$133:$E$368=D1710),0)),"n/a")</f>
        <v>0.17199999999999999</v>
      </c>
      <c r="K1710" s="86">
        <f t="array" ref="K1710">IFERROR(INDEX(DATA!$AL$133:$AL$368,MATCH(1,(DATA!$D$133:$D$368=B1710)*(DATA!$E$133:$E$368=D1710),0)),"n/a")</f>
        <v>18913</v>
      </c>
      <c r="L1710" s="77">
        <f t="array" ref="L1710">IFERROR(INDEX(DATA!$AM$133:$AM$368,MATCH(1,(DATA!$D$133:$D$368=B1710)*(DATA!$E$133:$E$368=D1710),0)),"n/a")</f>
        <v>0.122</v>
      </c>
      <c r="M1710" s="66"/>
      <c r="N1710" s="66"/>
      <c r="O1710" s="66"/>
      <c r="P1710" s="66"/>
      <c r="Q1710" s="66"/>
      <c r="S1710" s="70"/>
      <c r="U1710" s="70"/>
      <c r="W1710" s="70"/>
      <c r="Y1710" s="70"/>
    </row>
    <row r="1711" spans="1:25" s="69" customFormat="1" x14ac:dyDescent="0.2">
      <c r="A1711" s="75" t="s">
        <v>19</v>
      </c>
      <c r="B1711" s="66" t="s">
        <v>20</v>
      </c>
      <c r="C1711" s="66" t="s">
        <v>9</v>
      </c>
      <c r="D1711" s="66" t="s">
        <v>292</v>
      </c>
      <c r="E1711" s="86">
        <f t="array" ref="E1711">IFERROR(INDEX(DATA!$H$133:$H$368,MATCH(1,(DATA!$D$133:$D$368=B1711)*(DATA!$E$133:$E$368=D1711),0)),"n/a")</f>
        <v>6683</v>
      </c>
      <c r="F1711" s="77">
        <f t="array" ref="F1711">IFERROR(INDEX(DATA!$I$133:$I$368,MATCH(1,(DATA!$D$133:$D$368=B1711)*(DATA!$E$133:$E$368=D1711),0)),"n/a")</f>
        <v>4.2999999999999997E-2</v>
      </c>
      <c r="G1711" s="86">
        <f t="array" ref="G1711">IFERROR(INDEX(DATA!$R$133:$R$368,MATCH(1,(DATA!$D$133:$D$368=B1711)*(DATA!$E$133:$E$368=D1711),0)),"n/a")</f>
        <v>23056</v>
      </c>
      <c r="H1711" s="77">
        <f t="array" ref="H1711">IFERROR(INDEX(DATA!$S$133:$S$368,MATCH(1,(DATA!$D$133:$D$368=B1711)*(DATA!$E$133:$E$368=D1711),0)),"n/a")</f>
        <v>3.5999999999999997E-2</v>
      </c>
      <c r="I1711" s="86">
        <f t="array" ref="I1711">IFERROR(INDEX(DATA!$AB$133:$AB$368,MATCH(1,(DATA!$D$133:$D$368=B1711)*(DATA!$E$133:$E$368=D1711),0)),"n/a")</f>
        <v>41771</v>
      </c>
      <c r="J1711" s="77">
        <f t="array" ref="J1711">IFERROR(INDEX(DATA!$AC$133:$AC$368,MATCH(1,(DATA!$D$133:$D$368=B1711)*(DATA!$E$133:$E$368=D1711),0)),"n/a")</f>
        <v>0.126</v>
      </c>
      <c r="K1711" s="86">
        <f t="array" ref="K1711">IFERROR(INDEX(DATA!$AL$133:$AL$368,MATCH(1,(DATA!$D$133:$D$368=B1711)*(DATA!$E$133:$E$368=D1711),0)),"n/a")</f>
        <v>77169</v>
      </c>
      <c r="L1711" s="77">
        <f t="array" ref="L1711">IFERROR(INDEX(DATA!$AM$133:$AM$368,MATCH(1,(DATA!$D$133:$D$368=B1711)*(DATA!$E$133:$E$368=D1711),0)),"n/a")</f>
        <v>0.124</v>
      </c>
      <c r="M1711" s="66"/>
      <c r="N1711" s="66"/>
      <c r="O1711" s="66"/>
      <c r="P1711" s="66"/>
      <c r="Q1711" s="66"/>
      <c r="S1711" s="70"/>
      <c r="U1711" s="70"/>
      <c r="W1711" s="70"/>
      <c r="Y1711" s="70"/>
    </row>
    <row r="1712" spans="1:25" s="69" customFormat="1" x14ac:dyDescent="0.2">
      <c r="A1712" s="75" t="s">
        <v>19</v>
      </c>
      <c r="B1712" s="66" t="s">
        <v>20</v>
      </c>
      <c r="C1712" s="66" t="s">
        <v>9</v>
      </c>
      <c r="D1712" s="66" t="s">
        <v>293</v>
      </c>
      <c r="E1712" s="86">
        <f t="array" ref="E1712">IFERROR(INDEX(DATA!$H$133:$H$368,MATCH(1,(DATA!$D$133:$D$368=B1712)*(DATA!$E$133:$E$368=D1712),0)),"n/a")</f>
        <v>896</v>
      </c>
      <c r="F1712" s="77">
        <f t="array" ref="F1712">IFERROR(INDEX(DATA!$I$133:$I$368,MATCH(1,(DATA!$D$133:$D$368=B1712)*(DATA!$E$133:$E$368=D1712),0)),"n/a")</f>
        <v>0.04</v>
      </c>
      <c r="G1712" s="86">
        <f t="array" ref="G1712">IFERROR(INDEX(DATA!$R$133:$R$368,MATCH(1,(DATA!$D$133:$D$368=B1712)*(DATA!$E$133:$E$368=D1712),0)),"n/a")</f>
        <v>2895</v>
      </c>
      <c r="H1712" s="77">
        <f t="array" ref="H1712">IFERROR(INDEX(DATA!$S$133:$S$368,MATCH(1,(DATA!$D$133:$D$368=B1712)*(DATA!$E$133:$E$368=D1712),0)),"n/a")</f>
        <v>0.158</v>
      </c>
      <c r="I1712" s="86">
        <f t="array" ref="I1712">IFERROR(INDEX(DATA!$AB$133:$AB$368,MATCH(1,(DATA!$D$133:$D$368=B1712)*(DATA!$E$133:$E$368=D1712),0)),"n/a")</f>
        <v>5113</v>
      </c>
      <c r="J1712" s="77">
        <f t="array" ref="J1712">IFERROR(INDEX(DATA!$AC$133:$AC$368,MATCH(1,(DATA!$D$133:$D$368=B1712)*(DATA!$E$133:$E$368=D1712),0)),"n/a")</f>
        <v>0.129</v>
      </c>
      <c r="K1712" s="86">
        <f t="array" ref="K1712">IFERROR(INDEX(DATA!$AL$133:$AL$368,MATCH(1,(DATA!$D$133:$D$368=B1712)*(DATA!$E$133:$E$368=D1712),0)),"n/a")</f>
        <v>9769</v>
      </c>
      <c r="L1712" s="77">
        <f t="array" ref="L1712">IFERROR(INDEX(DATA!$AM$133:$AM$368,MATCH(1,(DATA!$D$133:$D$368=B1712)*(DATA!$E$133:$E$368=D1712),0)),"n/a")</f>
        <v>0.33400000000000002</v>
      </c>
      <c r="M1712" s="66"/>
      <c r="N1712" s="66"/>
      <c r="O1712" s="66"/>
      <c r="P1712" s="66"/>
      <c r="Q1712" s="66"/>
      <c r="S1712" s="70"/>
      <c r="U1712" s="70"/>
      <c r="W1712" s="70"/>
      <c r="Y1712" s="70"/>
    </row>
    <row r="1713" spans="1:25" s="69" customFormat="1" x14ac:dyDescent="0.2">
      <c r="A1713" s="75" t="s">
        <v>19</v>
      </c>
      <c r="B1713" s="66" t="s">
        <v>20</v>
      </c>
      <c r="C1713" s="66" t="s">
        <v>9</v>
      </c>
      <c r="D1713" s="66" t="s">
        <v>294</v>
      </c>
      <c r="E1713" s="86">
        <f t="array" ref="E1713">IFERROR(INDEX(DATA!$H$133:$H$368,MATCH(1,(DATA!$D$133:$D$368=B1713)*(DATA!$E$133:$E$368=D1713),0)),"n/a")</f>
        <v>4393</v>
      </c>
      <c r="F1713" s="77">
        <f t="array" ref="F1713">IFERROR(INDEX(DATA!$I$133:$I$368,MATCH(1,(DATA!$D$133:$D$368=B1713)*(DATA!$E$133:$E$368=D1713),0)),"n/a")</f>
        <v>5.2999999999999999E-2</v>
      </c>
      <c r="G1713" s="86">
        <f t="array" ref="G1713">IFERROR(INDEX(DATA!$R$133:$R$368,MATCH(1,(DATA!$D$133:$D$368=B1713)*(DATA!$E$133:$E$368=D1713),0)),"n/a")</f>
        <v>14201</v>
      </c>
      <c r="H1713" s="77">
        <f t="array" ref="H1713">IFERROR(INDEX(DATA!$S$133:$S$368,MATCH(1,(DATA!$D$133:$D$368=B1713)*(DATA!$E$133:$E$368=D1713),0)),"n/a")</f>
        <v>4.7E-2</v>
      </c>
      <c r="I1713" s="86">
        <f t="array" ref="I1713">IFERROR(INDEX(DATA!$AB$133:$AB$368,MATCH(1,(DATA!$D$133:$D$368=B1713)*(DATA!$E$133:$E$368=D1713),0)),"n/a")</f>
        <v>25440</v>
      </c>
      <c r="J1713" s="77">
        <f t="array" ref="J1713">IFERROR(INDEX(DATA!$AC$133:$AC$368,MATCH(1,(DATA!$D$133:$D$368=B1713)*(DATA!$E$133:$E$368=D1713),0)),"n/a")</f>
        <v>-8.9999999999999993E-3</v>
      </c>
      <c r="K1713" s="86">
        <f t="array" ref="K1713">IFERROR(INDEX(DATA!$AL$133:$AL$368,MATCH(1,(DATA!$D$133:$D$368=B1713)*(DATA!$E$133:$E$368=D1713),0)),"n/a")</f>
        <v>47475</v>
      </c>
      <c r="L1713" s="77">
        <f t="array" ref="L1713">IFERROR(INDEX(DATA!$AM$133:$AM$368,MATCH(1,(DATA!$D$133:$D$368=B1713)*(DATA!$E$133:$E$368=D1713),0)),"n/a")</f>
        <v>5.0000000000000001E-3</v>
      </c>
      <c r="M1713" s="66"/>
      <c r="N1713" s="66"/>
      <c r="O1713" s="66"/>
      <c r="P1713" s="66"/>
      <c r="Q1713" s="66"/>
      <c r="S1713" s="70"/>
      <c r="U1713" s="70"/>
      <c r="W1713" s="70"/>
      <c r="Y1713" s="70"/>
    </row>
    <row r="1714" spans="1:25" s="69" customFormat="1" x14ac:dyDescent="0.2">
      <c r="A1714" s="75" t="s">
        <v>19</v>
      </c>
      <c r="B1714" s="66" t="s">
        <v>20</v>
      </c>
      <c r="C1714" s="66" t="s">
        <v>9</v>
      </c>
      <c r="D1714" s="66" t="s">
        <v>295</v>
      </c>
      <c r="E1714" s="86">
        <f t="array" ref="E1714">IFERROR(INDEX(DATA!$H$133:$H$368,MATCH(1,(DATA!$D$133:$D$368=B1714)*(DATA!$E$133:$E$368=D1714),0)),"n/a")</f>
        <v>1853</v>
      </c>
      <c r="F1714" s="77">
        <f t="array" ref="F1714">IFERROR(INDEX(DATA!$I$133:$I$368,MATCH(1,(DATA!$D$133:$D$368=B1714)*(DATA!$E$133:$E$368=D1714),0)),"n/a")</f>
        <v>-0.13400000000000001</v>
      </c>
      <c r="G1714" s="86">
        <f t="array" ref="G1714">IFERROR(INDEX(DATA!$R$133:$R$368,MATCH(1,(DATA!$D$133:$D$368=B1714)*(DATA!$E$133:$E$368=D1714),0)),"n/a")</f>
        <v>5821</v>
      </c>
      <c r="H1714" s="77">
        <f t="array" ref="H1714">IFERROR(INDEX(DATA!$S$133:$S$368,MATCH(1,(DATA!$D$133:$D$368=B1714)*(DATA!$E$133:$E$368=D1714),0)),"n/a")</f>
        <v>-0.121</v>
      </c>
      <c r="I1714" s="86">
        <f t="array" ref="I1714">IFERROR(INDEX(DATA!$AB$133:$AB$368,MATCH(1,(DATA!$D$133:$D$368=B1714)*(DATA!$E$133:$E$368=D1714),0)),"n/a")</f>
        <v>10456</v>
      </c>
      <c r="J1714" s="77">
        <f t="array" ref="J1714">IFERROR(INDEX(DATA!$AC$133:$AC$368,MATCH(1,(DATA!$D$133:$D$368=B1714)*(DATA!$E$133:$E$368=D1714),0)),"n/a")</f>
        <v>-4.5999999999999999E-2</v>
      </c>
      <c r="K1714" s="86">
        <f t="array" ref="K1714">IFERROR(INDEX(DATA!$AL$133:$AL$368,MATCH(1,(DATA!$D$133:$D$368=B1714)*(DATA!$E$133:$E$368=D1714),0)),"n/a")</f>
        <v>21322</v>
      </c>
      <c r="L1714" s="77">
        <f t="array" ref="L1714">IFERROR(INDEX(DATA!$AM$133:$AM$368,MATCH(1,(DATA!$D$133:$D$368=B1714)*(DATA!$E$133:$E$368=D1714),0)),"n/a")</f>
        <v>8.2000000000000003E-2</v>
      </c>
      <c r="M1714" s="66"/>
      <c r="N1714" s="66"/>
      <c r="O1714" s="66"/>
      <c r="P1714" s="66"/>
      <c r="Q1714" s="66"/>
      <c r="S1714" s="70"/>
      <c r="U1714" s="70"/>
      <c r="W1714" s="70"/>
      <c r="Y1714" s="70"/>
    </row>
    <row r="1715" spans="1:25" s="69" customFormat="1" x14ac:dyDescent="0.2">
      <c r="A1715" s="75" t="s">
        <v>19</v>
      </c>
      <c r="B1715" s="66" t="s">
        <v>20</v>
      </c>
      <c r="C1715" s="66" t="s">
        <v>9</v>
      </c>
      <c r="D1715" s="66" t="s">
        <v>296</v>
      </c>
      <c r="E1715" s="86">
        <f t="array" ref="E1715">IFERROR(INDEX(DATA!$H$133:$H$368,MATCH(1,(DATA!$D$133:$D$368=B1715)*(DATA!$E$133:$E$368=D1715),0)),"n/a")</f>
        <v>3441</v>
      </c>
      <c r="F1715" s="77">
        <f t="array" ref="F1715">IFERROR(INDEX(DATA!$I$133:$I$368,MATCH(1,(DATA!$D$133:$D$368=B1715)*(DATA!$E$133:$E$368=D1715),0)),"n/a")</f>
        <v>0.432</v>
      </c>
      <c r="G1715" s="86">
        <f t="array" ref="G1715">IFERROR(INDEX(DATA!$R$133:$R$368,MATCH(1,(DATA!$D$133:$D$368=B1715)*(DATA!$E$133:$E$368=D1715),0)),"n/a")</f>
        <v>10562</v>
      </c>
      <c r="H1715" s="77">
        <f t="array" ref="H1715">IFERROR(INDEX(DATA!$S$133:$S$368,MATCH(1,(DATA!$D$133:$D$368=B1715)*(DATA!$E$133:$E$368=D1715),0)),"n/a")</f>
        <v>0.41699999999999998</v>
      </c>
      <c r="I1715" s="86">
        <f t="array" ref="I1715">IFERROR(INDEX(DATA!$AB$133:$AB$368,MATCH(1,(DATA!$D$133:$D$368=B1715)*(DATA!$E$133:$E$368=D1715),0)),"n/a")</f>
        <v>17962</v>
      </c>
      <c r="J1715" s="77">
        <f t="array" ref="J1715">IFERROR(INDEX(DATA!$AC$133:$AC$368,MATCH(1,(DATA!$D$133:$D$368=B1715)*(DATA!$E$133:$E$368=D1715),0)),"n/a")</f>
        <v>0.45500000000000002</v>
      </c>
      <c r="K1715" s="86">
        <f t="array" ref="K1715">IFERROR(INDEX(DATA!$AL$133:$AL$368,MATCH(1,(DATA!$D$133:$D$368=B1715)*(DATA!$E$133:$E$368=D1715),0)),"n/a")</f>
        <v>32697</v>
      </c>
      <c r="L1715" s="77">
        <f t="array" ref="L1715">IFERROR(INDEX(DATA!$AM$133:$AM$368,MATCH(1,(DATA!$D$133:$D$368=B1715)*(DATA!$E$133:$E$368=D1715),0)),"n/a")</f>
        <v>0.46600000000000003</v>
      </c>
      <c r="M1715" s="66"/>
      <c r="N1715" s="66"/>
      <c r="O1715" s="66"/>
      <c r="P1715" s="66"/>
      <c r="Q1715" s="66"/>
      <c r="S1715" s="70"/>
      <c r="U1715" s="70"/>
      <c r="W1715" s="70"/>
      <c r="Y1715" s="70"/>
    </row>
    <row r="1716" spans="1:25" s="69" customFormat="1" x14ac:dyDescent="0.2">
      <c r="A1716" s="75" t="s">
        <v>19</v>
      </c>
      <c r="B1716" s="66" t="s">
        <v>20</v>
      </c>
      <c r="C1716" s="66" t="s">
        <v>9</v>
      </c>
      <c r="D1716" s="66" t="s">
        <v>297</v>
      </c>
      <c r="E1716" s="86">
        <f t="array" ref="E1716">IFERROR(INDEX(DATA!$H$133:$H$368,MATCH(1,(DATA!$D$133:$D$368=B1716)*(DATA!$E$133:$E$368=D1716),0)),"n/a")</f>
        <v>1299</v>
      </c>
      <c r="F1716" s="77">
        <f t="array" ref="F1716">IFERROR(INDEX(DATA!$I$133:$I$368,MATCH(1,(DATA!$D$133:$D$368=B1716)*(DATA!$E$133:$E$368=D1716),0)),"n/a")</f>
        <v>0.161</v>
      </c>
      <c r="G1716" s="86">
        <f t="array" ref="G1716">IFERROR(INDEX(DATA!$R$133:$R$368,MATCH(1,(DATA!$D$133:$D$368=B1716)*(DATA!$E$133:$E$368=D1716),0)),"n/a")</f>
        <v>4062</v>
      </c>
      <c r="H1716" s="77">
        <f t="array" ref="H1716">IFERROR(INDEX(DATA!$S$133:$S$368,MATCH(1,(DATA!$D$133:$D$368=B1716)*(DATA!$E$133:$E$368=D1716),0)),"n/a")</f>
        <v>0.248</v>
      </c>
      <c r="I1716" s="86">
        <f t="array" ref="I1716">IFERROR(INDEX(DATA!$AB$133:$AB$368,MATCH(1,(DATA!$D$133:$D$368=B1716)*(DATA!$E$133:$E$368=D1716),0)),"n/a")</f>
        <v>7086</v>
      </c>
      <c r="J1716" s="77">
        <f t="array" ref="J1716">IFERROR(INDEX(DATA!$AC$133:$AC$368,MATCH(1,(DATA!$D$133:$D$368=B1716)*(DATA!$E$133:$E$368=D1716),0)),"n/a")</f>
        <v>0.18099999999999999</v>
      </c>
      <c r="K1716" s="86">
        <f t="array" ref="K1716">IFERROR(INDEX(DATA!$AL$133:$AL$368,MATCH(1,(DATA!$D$133:$D$368=B1716)*(DATA!$E$133:$E$368=D1716),0)),"n/a")</f>
        <v>13402</v>
      </c>
      <c r="L1716" s="77">
        <f t="array" ref="L1716">IFERROR(INDEX(DATA!$AM$133:$AM$368,MATCH(1,(DATA!$D$133:$D$368=B1716)*(DATA!$E$133:$E$368=D1716),0)),"n/a")</f>
        <v>0.33700000000000002</v>
      </c>
      <c r="M1716" s="66"/>
      <c r="N1716" s="66"/>
      <c r="O1716" s="66"/>
      <c r="P1716" s="66"/>
      <c r="Q1716" s="66"/>
      <c r="S1716" s="70"/>
      <c r="U1716" s="70"/>
      <c r="W1716" s="70"/>
      <c r="Y1716" s="70"/>
    </row>
    <row r="1717" spans="1:25" s="69" customFormat="1" x14ac:dyDescent="0.2">
      <c r="A1717" s="75" t="s">
        <v>19</v>
      </c>
      <c r="B1717" s="66" t="s">
        <v>20</v>
      </c>
      <c r="C1717" s="66" t="s">
        <v>9</v>
      </c>
      <c r="D1717" s="66" t="s">
        <v>298</v>
      </c>
      <c r="E1717" s="86">
        <f t="array" ref="E1717">IFERROR(INDEX(DATA!$H$133:$H$368,MATCH(1,(DATA!$D$133:$D$368=B1717)*(DATA!$E$133:$E$368=D1717),0)),"n/a")</f>
        <v>347</v>
      </c>
      <c r="F1717" s="77">
        <f t="array" ref="F1717">IFERROR(INDEX(DATA!$I$133:$I$368,MATCH(1,(DATA!$D$133:$D$368=B1717)*(DATA!$E$133:$E$368=D1717),0)),"n/a")</f>
        <v>-1.9E-2</v>
      </c>
      <c r="G1717" s="86">
        <f t="array" ref="G1717">IFERROR(INDEX(DATA!$R$133:$R$368,MATCH(1,(DATA!$D$133:$D$368=B1717)*(DATA!$E$133:$E$368=D1717),0)),"n/a")</f>
        <v>1074</v>
      </c>
      <c r="H1717" s="77">
        <f t="array" ref="H1717">IFERROR(INDEX(DATA!$S$133:$S$368,MATCH(1,(DATA!$D$133:$D$368=B1717)*(DATA!$E$133:$E$368=D1717),0)),"n/a")</f>
        <v>9.2999999999999999E-2</v>
      </c>
      <c r="I1717" s="86">
        <f t="array" ref="I1717">IFERROR(INDEX(DATA!$AB$133:$AB$368,MATCH(1,(DATA!$D$133:$D$368=B1717)*(DATA!$E$133:$E$368=D1717),0)),"n/a")</f>
        <v>1932</v>
      </c>
      <c r="J1717" s="77">
        <f t="array" ref="J1717">IFERROR(INDEX(DATA!$AC$133:$AC$368,MATCH(1,(DATA!$D$133:$D$368=B1717)*(DATA!$E$133:$E$368=D1717),0)),"n/a")</f>
        <v>-0.123</v>
      </c>
      <c r="K1717" s="86">
        <f t="array" ref="K1717">IFERROR(INDEX(DATA!$AL$133:$AL$368,MATCH(1,(DATA!$D$133:$D$368=B1717)*(DATA!$E$133:$E$368=D1717),0)),"n/a")</f>
        <v>3748</v>
      </c>
      <c r="L1717" s="77">
        <f t="array" ref="L1717">IFERROR(INDEX(DATA!$AM$133:$AM$368,MATCH(1,(DATA!$D$133:$D$368=B1717)*(DATA!$E$133:$E$368=D1717),0)),"n/a")</f>
        <v>-0.27300000000000002</v>
      </c>
      <c r="M1717" s="66"/>
      <c r="N1717" s="66"/>
      <c r="O1717" s="66"/>
      <c r="P1717" s="66"/>
      <c r="Q1717" s="66"/>
      <c r="S1717" s="70"/>
      <c r="U1717" s="70"/>
      <c r="W1717" s="70"/>
      <c r="Y1717" s="70"/>
    </row>
    <row r="1718" spans="1:25" s="69" customFormat="1" x14ac:dyDescent="0.2">
      <c r="A1718" s="75" t="s">
        <v>19</v>
      </c>
      <c r="B1718" s="66" t="s">
        <v>20</v>
      </c>
      <c r="C1718" s="66" t="s">
        <v>9</v>
      </c>
      <c r="D1718" s="66" t="s">
        <v>299</v>
      </c>
      <c r="E1718" s="86">
        <f t="array" ref="E1718">IFERROR(INDEX(DATA!$H$133:$H$368,MATCH(1,(DATA!$D$133:$D$368=B1718)*(DATA!$E$133:$E$368=D1718),0)),"n/a")</f>
        <v>19899</v>
      </c>
      <c r="F1718" s="77">
        <f t="array" ref="F1718">IFERROR(INDEX(DATA!$I$133:$I$368,MATCH(1,(DATA!$D$133:$D$368=B1718)*(DATA!$E$133:$E$368=D1718),0)),"n/a")</f>
        <v>-1E-3</v>
      </c>
      <c r="G1718" s="86">
        <f t="array" ref="G1718">IFERROR(INDEX(DATA!$R$133:$R$368,MATCH(1,(DATA!$D$133:$D$368=B1718)*(DATA!$E$133:$E$368=D1718),0)),"n/a")</f>
        <v>66775</v>
      </c>
      <c r="H1718" s="77">
        <f t="array" ref="H1718">IFERROR(INDEX(DATA!$S$133:$S$368,MATCH(1,(DATA!$D$133:$D$368=B1718)*(DATA!$E$133:$E$368=D1718),0)),"n/a")</f>
        <v>3.7999999999999999E-2</v>
      </c>
      <c r="I1718" s="86">
        <f t="array" ref="I1718">IFERROR(INDEX(DATA!$AB$133:$AB$368,MATCH(1,(DATA!$D$133:$D$368=B1718)*(DATA!$E$133:$E$368=D1718),0)),"n/a")</f>
        <v>117308</v>
      </c>
      <c r="J1718" s="77">
        <f t="array" ref="J1718">IFERROR(INDEX(DATA!$AC$133:$AC$368,MATCH(1,(DATA!$D$133:$D$368=B1718)*(DATA!$E$133:$E$368=D1718),0)),"n/a")</f>
        <v>6.6000000000000003E-2</v>
      </c>
      <c r="K1718" s="86">
        <f t="array" ref="K1718">IFERROR(INDEX(DATA!$AL$133:$AL$368,MATCH(1,(DATA!$D$133:$D$368=B1718)*(DATA!$E$133:$E$368=D1718),0)),"n/a")</f>
        <v>222003</v>
      </c>
      <c r="L1718" s="77">
        <f t="array" ref="L1718">IFERROR(INDEX(DATA!$AM$133:$AM$368,MATCH(1,(DATA!$D$133:$D$368=B1718)*(DATA!$E$133:$E$368=D1718),0)),"n/a")</f>
        <v>8.6999999999999994E-2</v>
      </c>
      <c r="M1718" s="66"/>
      <c r="N1718" s="66"/>
      <c r="O1718" s="66"/>
      <c r="P1718" s="66"/>
      <c r="Q1718" s="66"/>
      <c r="S1718" s="70"/>
      <c r="U1718" s="70"/>
      <c r="W1718" s="70"/>
      <c r="Y1718" s="70"/>
    </row>
    <row r="1719" spans="1:25" s="69" customFormat="1" x14ac:dyDescent="0.2">
      <c r="A1719" s="75" t="s">
        <v>19</v>
      </c>
      <c r="B1719" s="66" t="s">
        <v>20</v>
      </c>
      <c r="C1719" s="66" t="s">
        <v>9</v>
      </c>
      <c r="D1719" s="66" t="s">
        <v>300</v>
      </c>
      <c r="E1719" s="86">
        <f t="array" ref="E1719">IFERROR(INDEX(DATA!$H$133:$H$368,MATCH(1,(DATA!$D$133:$D$368=B1719)*(DATA!$E$133:$E$368=D1719),0)),"n/a")</f>
        <v>16496</v>
      </c>
      <c r="F1719" s="77">
        <f t="array" ref="F1719">IFERROR(INDEX(DATA!$I$133:$I$368,MATCH(1,(DATA!$D$133:$D$368=B1719)*(DATA!$E$133:$E$368=D1719),0)),"n/a")</f>
        <v>0.14299999999999999</v>
      </c>
      <c r="G1719" s="86">
        <f t="array" ref="G1719">IFERROR(INDEX(DATA!$R$133:$R$368,MATCH(1,(DATA!$D$133:$D$368=B1719)*(DATA!$E$133:$E$368=D1719),0)),"n/a")</f>
        <v>50198</v>
      </c>
      <c r="H1719" s="77">
        <f t="array" ref="H1719">IFERROR(INDEX(DATA!$S$133:$S$368,MATCH(1,(DATA!$D$133:$D$368=B1719)*(DATA!$E$133:$E$368=D1719),0)),"n/a")</f>
        <v>0.14299999999999999</v>
      </c>
      <c r="I1719" s="86">
        <f t="array" ref="I1719">IFERROR(INDEX(DATA!$AB$133:$AB$368,MATCH(1,(DATA!$D$133:$D$368=B1719)*(DATA!$E$133:$E$368=D1719),0)),"n/a")</f>
        <v>88132</v>
      </c>
      <c r="J1719" s="77">
        <f t="array" ref="J1719">IFERROR(INDEX(DATA!$AC$133:$AC$368,MATCH(1,(DATA!$D$133:$D$368=B1719)*(DATA!$E$133:$E$368=D1719),0)),"n/a")</f>
        <v>0.16400000000000001</v>
      </c>
      <c r="K1719" s="86">
        <f t="array" ref="K1719">IFERROR(INDEX(DATA!$AL$133:$AL$368,MATCH(1,(DATA!$D$133:$D$368=B1719)*(DATA!$E$133:$E$368=D1719),0)),"n/a")</f>
        <v>169944</v>
      </c>
      <c r="L1719" s="77">
        <f t="array" ref="L1719">IFERROR(INDEX(DATA!$AM$133:$AM$368,MATCH(1,(DATA!$D$133:$D$368=B1719)*(DATA!$E$133:$E$368=D1719),0)),"n/a")</f>
        <v>0.14599999999999999</v>
      </c>
      <c r="M1719" s="66"/>
      <c r="N1719" s="66"/>
      <c r="O1719" s="66"/>
      <c r="P1719" s="66"/>
      <c r="Q1719" s="66"/>
      <c r="S1719" s="70"/>
      <c r="U1719" s="70"/>
      <c r="W1719" s="70"/>
      <c r="Y1719" s="70"/>
    </row>
    <row r="1720" spans="1:25" s="69" customFormat="1" x14ac:dyDescent="0.2">
      <c r="A1720" s="75" t="s">
        <v>19</v>
      </c>
      <c r="B1720" s="66" t="s">
        <v>20</v>
      </c>
      <c r="C1720" s="66" t="s">
        <v>9</v>
      </c>
      <c r="D1720" s="66" t="s">
        <v>301</v>
      </c>
      <c r="E1720" s="86">
        <f t="array" ref="E1720">IFERROR(INDEX(DATA!$H$133:$H$368,MATCH(1,(DATA!$D$133:$D$368=B1720)*(DATA!$E$133:$E$368=D1720),0)),"n/a")</f>
        <v>974</v>
      </c>
      <c r="F1720" s="77">
        <f t="array" ref="F1720">IFERROR(INDEX(DATA!$I$133:$I$368,MATCH(1,(DATA!$D$133:$D$368=B1720)*(DATA!$E$133:$E$368=D1720),0)),"n/a")</f>
        <v>0.64500000000000002</v>
      </c>
      <c r="G1720" s="86">
        <f t="array" ref="G1720">IFERROR(INDEX(DATA!$R$133:$R$368,MATCH(1,(DATA!$D$133:$D$368=B1720)*(DATA!$E$133:$E$368=D1720),0)),"n/a")</f>
        <v>2868</v>
      </c>
      <c r="H1720" s="77">
        <f t="array" ref="H1720">IFERROR(INDEX(DATA!$S$133:$S$368,MATCH(1,(DATA!$D$133:$D$368=B1720)*(DATA!$E$133:$E$368=D1720),0)),"n/a")</f>
        <v>1.0900000000000001</v>
      </c>
      <c r="I1720" s="86">
        <f t="array" ref="I1720">IFERROR(INDEX(DATA!$AB$133:$AB$368,MATCH(1,(DATA!$D$133:$D$368=B1720)*(DATA!$E$133:$E$368=D1720),0)),"n/a")</f>
        <v>4679</v>
      </c>
      <c r="J1720" s="77">
        <f t="array" ref="J1720">IFERROR(INDEX(DATA!$AC$133:$AC$368,MATCH(1,(DATA!$D$133:$D$368=B1720)*(DATA!$E$133:$E$368=D1720),0)),"n/a")</f>
        <v>0.88900000000000001</v>
      </c>
      <c r="K1720" s="86">
        <f t="array" ref="K1720">IFERROR(INDEX(DATA!$AL$133:$AL$368,MATCH(1,(DATA!$D$133:$D$368=B1720)*(DATA!$E$133:$E$368=D1720),0)),"n/a")</f>
        <v>9609</v>
      </c>
      <c r="L1720" s="77">
        <f t="array" ref="L1720">IFERROR(INDEX(DATA!$AM$133:$AM$368,MATCH(1,(DATA!$D$133:$D$368=B1720)*(DATA!$E$133:$E$368=D1720),0)),"n/a")</f>
        <v>1.3149999999999999</v>
      </c>
      <c r="M1720" s="66"/>
      <c r="N1720" s="66"/>
      <c r="O1720" s="66"/>
      <c r="P1720" s="66"/>
      <c r="Q1720" s="66"/>
      <c r="S1720" s="70"/>
      <c r="U1720" s="70"/>
      <c r="W1720" s="70"/>
      <c r="Y1720" s="70"/>
    </row>
    <row r="1721" spans="1:25" s="69" customFormat="1" x14ac:dyDescent="0.2">
      <c r="A1721" s="75" t="s">
        <v>19</v>
      </c>
      <c r="B1721" s="66" t="s">
        <v>20</v>
      </c>
      <c r="C1721" s="66" t="s">
        <v>9</v>
      </c>
      <c r="D1721" s="66" t="s">
        <v>302</v>
      </c>
      <c r="E1721" s="86">
        <f t="array" ref="E1721">IFERROR(INDEX(DATA!$H$133:$H$368,MATCH(1,(DATA!$D$133:$D$368=B1721)*(DATA!$E$133:$E$368=D1721),0)),"n/a")</f>
        <v>2012</v>
      </c>
      <c r="F1721" s="77">
        <f t="array" ref="F1721">IFERROR(INDEX(DATA!$I$133:$I$368,MATCH(1,(DATA!$D$133:$D$368=B1721)*(DATA!$E$133:$E$368=D1721),0)),"n/a")</f>
        <v>1.9E-2</v>
      </c>
      <c r="G1721" s="86">
        <f t="array" ref="G1721">IFERROR(INDEX(DATA!$R$133:$R$368,MATCH(1,(DATA!$D$133:$D$368=B1721)*(DATA!$E$133:$E$368=D1721),0)),"n/a")</f>
        <v>6298</v>
      </c>
      <c r="H1721" s="77">
        <f t="array" ref="H1721">IFERROR(INDEX(DATA!$S$133:$S$368,MATCH(1,(DATA!$D$133:$D$368=B1721)*(DATA!$E$133:$E$368=D1721),0)),"n/a")</f>
        <v>-2.1999999999999999E-2</v>
      </c>
      <c r="I1721" s="86">
        <f t="array" ref="I1721">IFERROR(INDEX(DATA!$AB$133:$AB$368,MATCH(1,(DATA!$D$133:$D$368=B1721)*(DATA!$E$133:$E$368=D1721),0)),"n/a")</f>
        <v>11373</v>
      </c>
      <c r="J1721" s="77">
        <f t="array" ref="J1721">IFERROR(INDEX(DATA!$AC$133:$AC$368,MATCH(1,(DATA!$D$133:$D$368=B1721)*(DATA!$E$133:$E$368=D1721),0)),"n/a")</f>
        <v>-6.6000000000000003E-2</v>
      </c>
      <c r="K1721" s="86">
        <f t="array" ref="K1721">IFERROR(INDEX(DATA!$AL$133:$AL$368,MATCH(1,(DATA!$D$133:$D$368=B1721)*(DATA!$E$133:$E$368=D1721),0)),"n/a")</f>
        <v>21694</v>
      </c>
      <c r="L1721" s="77">
        <f t="array" ref="L1721">IFERROR(INDEX(DATA!$AM$133:$AM$368,MATCH(1,(DATA!$D$133:$D$368=B1721)*(DATA!$E$133:$E$368=D1721),0)),"n/a")</f>
        <v>-0.02</v>
      </c>
      <c r="M1721" s="66"/>
      <c r="N1721" s="66"/>
      <c r="O1721" s="66"/>
      <c r="P1721" s="66"/>
      <c r="Q1721" s="66"/>
      <c r="S1721" s="70"/>
      <c r="U1721" s="70"/>
      <c r="W1721" s="70"/>
      <c r="Y1721" s="70"/>
    </row>
    <row r="1722" spans="1:25" s="69" customFormat="1" x14ac:dyDescent="0.2">
      <c r="A1722" s="75" t="s">
        <v>19</v>
      </c>
      <c r="B1722" s="66" t="s">
        <v>20</v>
      </c>
      <c r="C1722" s="66" t="s">
        <v>9</v>
      </c>
      <c r="D1722" s="66" t="s">
        <v>303</v>
      </c>
      <c r="E1722" s="86">
        <f t="array" ref="E1722">IFERROR(INDEX(DATA!$H$133:$H$368,MATCH(1,(DATA!$D$133:$D$368=B1722)*(DATA!$E$133:$E$368=D1722),0)),"n/a")</f>
        <v>1844</v>
      </c>
      <c r="F1722" s="77">
        <f t="array" ref="F1722">IFERROR(INDEX(DATA!$I$133:$I$368,MATCH(1,(DATA!$D$133:$D$368=B1722)*(DATA!$E$133:$E$368=D1722),0)),"n/a")</f>
        <v>-7.8E-2</v>
      </c>
      <c r="G1722" s="86">
        <f t="array" ref="G1722">IFERROR(INDEX(DATA!$R$133:$R$368,MATCH(1,(DATA!$D$133:$D$368=B1722)*(DATA!$E$133:$E$368=D1722),0)),"n/a")</f>
        <v>5693</v>
      </c>
      <c r="H1722" s="77">
        <f t="array" ref="H1722">IFERROR(INDEX(DATA!$S$133:$S$368,MATCH(1,(DATA!$D$133:$D$368=B1722)*(DATA!$E$133:$E$368=D1722),0)),"n/a")</f>
        <v>-9.9000000000000005E-2</v>
      </c>
      <c r="I1722" s="86">
        <f t="array" ref="I1722">IFERROR(INDEX(DATA!$AB$133:$AB$368,MATCH(1,(DATA!$D$133:$D$368=B1722)*(DATA!$E$133:$E$368=D1722),0)),"n/a")</f>
        <v>10153</v>
      </c>
      <c r="J1722" s="77">
        <f t="array" ref="J1722">IFERROR(INDEX(DATA!$AC$133:$AC$368,MATCH(1,(DATA!$D$133:$D$368=B1722)*(DATA!$E$133:$E$368=D1722),0)),"n/a")</f>
        <v>-7.0000000000000007E-2</v>
      </c>
      <c r="K1722" s="86">
        <f t="array" ref="K1722">IFERROR(INDEX(DATA!$AL$133:$AL$368,MATCH(1,(DATA!$D$133:$D$368=B1722)*(DATA!$E$133:$E$368=D1722),0)),"n/a")</f>
        <v>20300</v>
      </c>
      <c r="L1722" s="77">
        <f t="array" ref="L1722">IFERROR(INDEX(DATA!$AM$133:$AM$368,MATCH(1,(DATA!$D$133:$D$368=B1722)*(DATA!$E$133:$E$368=D1722),0)),"n/a")</f>
        <v>6.6000000000000003E-2</v>
      </c>
      <c r="M1722" s="66"/>
      <c r="N1722" s="66"/>
      <c r="O1722" s="66"/>
      <c r="P1722" s="66"/>
      <c r="Q1722" s="66"/>
      <c r="S1722" s="70"/>
      <c r="U1722" s="70"/>
      <c r="W1722" s="70"/>
      <c r="Y1722" s="70"/>
    </row>
    <row r="1723" spans="1:25" s="69" customFormat="1" x14ac:dyDescent="0.2">
      <c r="A1723" s="75" t="s">
        <v>19</v>
      </c>
      <c r="B1723" s="66" t="s">
        <v>20</v>
      </c>
      <c r="C1723" s="66" t="s">
        <v>9</v>
      </c>
      <c r="D1723" s="66" t="s">
        <v>304</v>
      </c>
      <c r="E1723" s="86">
        <f t="array" ref="E1723">IFERROR(INDEX(DATA!$H$133:$H$368,MATCH(1,(DATA!$D$133:$D$368=B1723)*(DATA!$E$133:$E$368=D1723),0)),"n/a")</f>
        <v>19391</v>
      </c>
      <c r="F1723" s="77">
        <f t="array" ref="F1723">IFERROR(INDEX(DATA!$I$133:$I$368,MATCH(1,(DATA!$D$133:$D$368=B1723)*(DATA!$E$133:$E$368=D1723),0)),"n/a")</f>
        <v>0.3</v>
      </c>
      <c r="G1723" s="86">
        <f t="array" ref="G1723">IFERROR(INDEX(DATA!$R$133:$R$368,MATCH(1,(DATA!$D$133:$D$368=B1723)*(DATA!$E$133:$E$368=D1723),0)),"n/a")</f>
        <v>58951</v>
      </c>
      <c r="H1723" s="77">
        <f t="array" ref="H1723">IFERROR(INDEX(DATA!$S$133:$S$368,MATCH(1,(DATA!$D$133:$D$368=B1723)*(DATA!$E$133:$E$368=D1723),0)),"n/a")</f>
        <v>0.371</v>
      </c>
      <c r="I1723" s="86">
        <f t="array" ref="I1723">IFERROR(INDEX(DATA!$AB$133:$AB$368,MATCH(1,(DATA!$D$133:$D$368=B1723)*(DATA!$E$133:$E$368=D1723),0)),"n/a")</f>
        <v>127096</v>
      </c>
      <c r="J1723" s="77">
        <f t="array" ref="J1723">IFERROR(INDEX(DATA!$AC$133:$AC$368,MATCH(1,(DATA!$D$133:$D$368=B1723)*(DATA!$E$133:$E$368=D1723),0)),"n/a")</f>
        <v>0.78700000000000003</v>
      </c>
      <c r="K1723" s="86">
        <f t="array" ref="K1723">IFERROR(INDEX(DATA!$AL$133:$AL$368,MATCH(1,(DATA!$D$133:$D$368=B1723)*(DATA!$E$133:$E$368=D1723),0)),"n/a")</f>
        <v>206784</v>
      </c>
      <c r="L1723" s="77">
        <f t="array" ref="L1723">IFERROR(INDEX(DATA!$AM$133:$AM$368,MATCH(1,(DATA!$D$133:$D$368=B1723)*(DATA!$E$133:$E$368=D1723),0)),"n/a")</f>
        <v>0.60199999999999998</v>
      </c>
      <c r="M1723" s="66"/>
      <c r="N1723" s="66"/>
      <c r="O1723" s="66"/>
      <c r="P1723" s="66"/>
      <c r="Q1723" s="66"/>
      <c r="S1723" s="70"/>
      <c r="U1723" s="70"/>
      <c r="W1723" s="70"/>
      <c r="Y1723" s="70"/>
    </row>
    <row r="1724" spans="1:25" s="69" customFormat="1" x14ac:dyDescent="0.2">
      <c r="A1724" s="75" t="s">
        <v>19</v>
      </c>
      <c r="B1724" s="66" t="s">
        <v>20</v>
      </c>
      <c r="C1724" s="66" t="s">
        <v>9</v>
      </c>
      <c r="D1724" s="66" t="s">
        <v>305</v>
      </c>
      <c r="E1724" s="86">
        <f t="array" ref="E1724">IFERROR(INDEX(DATA!$H$133:$H$368,MATCH(1,(DATA!$D$133:$D$368=B1724)*(DATA!$E$133:$E$368=D1724),0)),"n/a")</f>
        <v>2325</v>
      </c>
      <c r="F1724" s="77">
        <f t="array" ref="F1724">IFERROR(INDEX(DATA!$I$133:$I$368,MATCH(1,(DATA!$D$133:$D$368=B1724)*(DATA!$E$133:$E$368=D1724),0)),"n/a")</f>
        <v>0.56899999999999995</v>
      </c>
      <c r="G1724" s="86">
        <f t="array" ref="G1724">IFERROR(INDEX(DATA!$R$133:$R$368,MATCH(1,(DATA!$D$133:$D$368=B1724)*(DATA!$E$133:$E$368=D1724),0)),"n/a")</f>
        <v>8560</v>
      </c>
      <c r="H1724" s="77">
        <f t="array" ref="H1724">IFERROR(INDEX(DATA!$S$133:$S$368,MATCH(1,(DATA!$D$133:$D$368=B1724)*(DATA!$E$133:$E$368=D1724),0)),"n/a")</f>
        <v>0.66100000000000003</v>
      </c>
      <c r="I1724" s="86">
        <f t="array" ref="I1724">IFERROR(INDEX(DATA!$AB$133:$AB$368,MATCH(1,(DATA!$D$133:$D$368=B1724)*(DATA!$E$133:$E$368=D1724),0)),"n/a")</f>
        <v>15274</v>
      </c>
      <c r="J1724" s="77">
        <f t="array" ref="J1724">IFERROR(INDEX(DATA!$AC$133:$AC$368,MATCH(1,(DATA!$D$133:$D$368=B1724)*(DATA!$E$133:$E$368=D1724),0)),"n/a")</f>
        <v>0.78500000000000003</v>
      </c>
      <c r="K1724" s="86">
        <f t="array" ref="K1724">IFERROR(INDEX(DATA!$AL$133:$AL$368,MATCH(1,(DATA!$D$133:$D$368=B1724)*(DATA!$E$133:$E$368=D1724),0)),"n/a")</f>
        <v>23003</v>
      </c>
      <c r="L1724" s="77">
        <f t="array" ref="L1724">IFERROR(INDEX(DATA!$AM$133:$AM$368,MATCH(1,(DATA!$D$133:$D$368=B1724)*(DATA!$E$133:$E$368=D1724),0)),"n/a")</f>
        <v>0.51400000000000001</v>
      </c>
      <c r="M1724" s="66"/>
      <c r="N1724" s="66"/>
      <c r="O1724" s="66"/>
      <c r="P1724" s="66"/>
      <c r="Q1724" s="66"/>
      <c r="S1724" s="70"/>
      <c r="U1724" s="70"/>
      <c r="W1724" s="70"/>
      <c r="Y1724" s="70"/>
    </row>
    <row r="1725" spans="1:25" s="69" customFormat="1" x14ac:dyDescent="0.2">
      <c r="A1725" s="75" t="s">
        <v>19</v>
      </c>
      <c r="B1725" s="66" t="s">
        <v>20</v>
      </c>
      <c r="C1725" s="66" t="s">
        <v>9</v>
      </c>
      <c r="D1725" s="66" t="s">
        <v>306</v>
      </c>
      <c r="E1725" s="86">
        <f t="array" ref="E1725">IFERROR(INDEX(DATA!$H$133:$H$368,MATCH(1,(DATA!$D$133:$D$368=B1725)*(DATA!$E$133:$E$368=D1725),0)),"n/a")</f>
        <v>3388</v>
      </c>
      <c r="F1725" s="77">
        <f t="array" ref="F1725">IFERROR(INDEX(DATA!$I$133:$I$368,MATCH(1,(DATA!$D$133:$D$368=B1725)*(DATA!$E$133:$E$368=D1725),0)),"n/a")</f>
        <v>-2.7E-2</v>
      </c>
      <c r="G1725" s="86">
        <f t="array" ref="G1725">IFERROR(INDEX(DATA!$R$133:$R$368,MATCH(1,(DATA!$D$133:$D$368=B1725)*(DATA!$E$133:$E$368=D1725),0)),"n/a")</f>
        <v>12191</v>
      </c>
      <c r="H1725" s="77">
        <f t="array" ref="H1725">IFERROR(INDEX(DATA!$S$133:$S$368,MATCH(1,(DATA!$D$133:$D$368=B1725)*(DATA!$E$133:$E$368=D1725),0)),"n/a")</f>
        <v>-2.1000000000000001E-2</v>
      </c>
      <c r="I1725" s="86">
        <f t="array" ref="I1725">IFERROR(INDEX(DATA!$AB$133:$AB$368,MATCH(1,(DATA!$D$133:$D$368=B1725)*(DATA!$E$133:$E$368=D1725),0)),"n/a")</f>
        <v>21100</v>
      </c>
      <c r="J1725" s="77">
        <f t="array" ref="J1725">IFERROR(INDEX(DATA!$AC$133:$AC$368,MATCH(1,(DATA!$D$133:$D$368=B1725)*(DATA!$E$133:$E$368=D1725),0)),"n/a")</f>
        <v>-5.0999999999999997E-2</v>
      </c>
      <c r="K1725" s="86">
        <f t="array" ref="K1725">IFERROR(INDEX(DATA!$AL$133:$AL$368,MATCH(1,(DATA!$D$133:$D$368=B1725)*(DATA!$E$133:$E$368=D1725),0)),"n/a")</f>
        <v>39337</v>
      </c>
      <c r="L1725" s="77">
        <f t="array" ref="L1725">IFERROR(INDEX(DATA!$AM$133:$AM$368,MATCH(1,(DATA!$D$133:$D$368=B1725)*(DATA!$E$133:$E$368=D1725),0)),"n/a")</f>
        <v>-3.2000000000000001E-2</v>
      </c>
      <c r="M1725" s="66"/>
      <c r="N1725" s="66"/>
      <c r="O1725" s="66"/>
      <c r="P1725" s="66"/>
      <c r="Q1725" s="66"/>
      <c r="S1725" s="70"/>
      <c r="U1725" s="70"/>
      <c r="W1725" s="70"/>
      <c r="Y1725" s="70"/>
    </row>
    <row r="1726" spans="1:25" s="69" customFormat="1" x14ac:dyDescent="0.2">
      <c r="A1726" s="75" t="s">
        <v>19</v>
      </c>
      <c r="B1726" s="66" t="s">
        <v>20</v>
      </c>
      <c r="C1726" s="66" t="s">
        <v>9</v>
      </c>
      <c r="D1726" s="66" t="s">
        <v>307</v>
      </c>
      <c r="E1726" s="86">
        <f t="array" ref="E1726">IFERROR(INDEX(DATA!$H$133:$H$368,MATCH(1,(DATA!$D$133:$D$368=B1726)*(DATA!$E$133:$E$368=D1726),0)),"n/a")</f>
        <v>3719</v>
      </c>
      <c r="F1726" s="77">
        <f t="array" ref="F1726">IFERROR(INDEX(DATA!$I$133:$I$368,MATCH(1,(DATA!$D$133:$D$368=B1726)*(DATA!$E$133:$E$368=D1726),0)),"n/a")</f>
        <v>0.80500000000000005</v>
      </c>
      <c r="G1726" s="86">
        <f t="array" ref="G1726">IFERROR(INDEX(DATA!$R$133:$R$368,MATCH(1,(DATA!$D$133:$D$368=B1726)*(DATA!$E$133:$E$368=D1726),0)),"n/a")</f>
        <v>12886</v>
      </c>
      <c r="H1726" s="77">
        <f t="array" ref="H1726">IFERROR(INDEX(DATA!$S$133:$S$368,MATCH(1,(DATA!$D$133:$D$368=B1726)*(DATA!$E$133:$E$368=D1726),0)),"n/a")</f>
        <v>1.36</v>
      </c>
      <c r="I1726" s="86">
        <f t="array" ref="I1726">IFERROR(INDEX(DATA!$AB$133:$AB$368,MATCH(1,(DATA!$D$133:$D$368=B1726)*(DATA!$E$133:$E$368=D1726),0)),"n/a")</f>
        <v>22051</v>
      </c>
      <c r="J1726" s="77">
        <f t="array" ref="J1726">IFERROR(INDEX(DATA!$AC$133:$AC$368,MATCH(1,(DATA!$D$133:$D$368=B1726)*(DATA!$E$133:$E$368=D1726),0)),"n/a")</f>
        <v>1.266</v>
      </c>
      <c r="K1726" s="86">
        <f t="array" ref="K1726">IFERROR(INDEX(DATA!$AL$133:$AL$368,MATCH(1,(DATA!$D$133:$D$368=B1726)*(DATA!$E$133:$E$368=D1726),0)),"n/a")</f>
        <v>37937</v>
      </c>
      <c r="L1726" s="77">
        <f t="array" ref="L1726">IFERROR(INDEX(DATA!$AM$133:$AM$368,MATCH(1,(DATA!$D$133:$D$368=B1726)*(DATA!$E$133:$E$368=D1726),0)),"n/a")</f>
        <v>0.66700000000000004</v>
      </c>
      <c r="M1726" s="66"/>
      <c r="N1726" s="66"/>
      <c r="O1726" s="66"/>
      <c r="P1726" s="66"/>
      <c r="Q1726" s="66"/>
      <c r="S1726" s="70"/>
      <c r="U1726" s="70"/>
      <c r="W1726" s="70"/>
      <c r="Y1726" s="70"/>
    </row>
    <row r="1727" spans="1:25" s="69" customFormat="1" x14ac:dyDescent="0.2">
      <c r="A1727" s="75" t="s">
        <v>19</v>
      </c>
      <c r="B1727" s="66" t="s">
        <v>20</v>
      </c>
      <c r="C1727" s="66" t="s">
        <v>9</v>
      </c>
      <c r="D1727" s="66" t="s">
        <v>308</v>
      </c>
      <c r="E1727" s="86">
        <f t="array" ref="E1727">IFERROR(INDEX(DATA!$H$133:$H$368,MATCH(1,(DATA!$D$133:$D$368=B1727)*(DATA!$E$133:$E$368=D1727),0)),"n/a")</f>
        <v>3321</v>
      </c>
      <c r="F1727" s="77">
        <f t="array" ref="F1727">IFERROR(INDEX(DATA!$I$133:$I$368,MATCH(1,(DATA!$D$133:$D$368=B1727)*(DATA!$E$133:$E$368=D1727),0)),"n/a")</f>
        <v>0.14499999999999999</v>
      </c>
      <c r="G1727" s="86">
        <f t="array" ref="G1727">IFERROR(INDEX(DATA!$R$133:$R$368,MATCH(1,(DATA!$D$133:$D$368=B1727)*(DATA!$E$133:$E$368=D1727),0)),"n/a")</f>
        <v>9868</v>
      </c>
      <c r="H1727" s="77">
        <f t="array" ref="H1727">IFERROR(INDEX(DATA!$S$133:$S$368,MATCH(1,(DATA!$D$133:$D$368=B1727)*(DATA!$E$133:$E$368=D1727),0)),"n/a")</f>
        <v>8.2000000000000003E-2</v>
      </c>
      <c r="I1727" s="86">
        <f t="array" ref="I1727">IFERROR(INDEX(DATA!$AB$133:$AB$368,MATCH(1,(DATA!$D$133:$D$368=B1727)*(DATA!$E$133:$E$368=D1727),0)),"n/a")</f>
        <v>16744</v>
      </c>
      <c r="J1727" s="77">
        <f t="array" ref="J1727">IFERROR(INDEX(DATA!$AC$133:$AC$368,MATCH(1,(DATA!$D$133:$D$368=B1727)*(DATA!$E$133:$E$368=D1727),0)),"n/a")</f>
        <v>1.6E-2</v>
      </c>
      <c r="K1727" s="86">
        <f t="array" ref="K1727">IFERROR(INDEX(DATA!$AL$133:$AL$368,MATCH(1,(DATA!$D$133:$D$368=B1727)*(DATA!$E$133:$E$368=D1727),0)),"n/a")</f>
        <v>30750</v>
      </c>
      <c r="L1727" s="77">
        <f t="array" ref="L1727">IFERROR(INDEX(DATA!$AM$133:$AM$368,MATCH(1,(DATA!$D$133:$D$368=B1727)*(DATA!$E$133:$E$368=D1727),0)),"n/a")</f>
        <v>6.4000000000000001E-2</v>
      </c>
      <c r="M1727" s="66"/>
      <c r="N1727" s="66"/>
      <c r="O1727" s="66"/>
      <c r="P1727" s="66"/>
      <c r="Q1727" s="66"/>
      <c r="S1727" s="70"/>
      <c r="U1727" s="70"/>
      <c r="W1727" s="70"/>
      <c r="Y1727" s="70"/>
    </row>
    <row r="1728" spans="1:25" s="69" customFormat="1" x14ac:dyDescent="0.2">
      <c r="A1728" s="75" t="s">
        <v>19</v>
      </c>
      <c r="B1728" s="66" t="s">
        <v>20</v>
      </c>
      <c r="C1728" s="66" t="s">
        <v>9</v>
      </c>
      <c r="D1728" s="66" t="s">
        <v>309</v>
      </c>
      <c r="E1728" s="86">
        <f t="array" ref="E1728">IFERROR(INDEX(DATA!$H$133:$H$368,MATCH(1,(DATA!$D$133:$D$368=B1728)*(DATA!$E$133:$E$368=D1728),0)),"n/a")</f>
        <v>3787</v>
      </c>
      <c r="F1728" s="77">
        <f t="array" ref="F1728">IFERROR(INDEX(DATA!$I$133:$I$368,MATCH(1,(DATA!$D$133:$D$368=B1728)*(DATA!$E$133:$E$368=D1728),0)),"n/a")</f>
        <v>0.36099999999999999</v>
      </c>
      <c r="G1728" s="86">
        <f t="array" ref="G1728">IFERROR(INDEX(DATA!$R$133:$R$368,MATCH(1,(DATA!$D$133:$D$368=B1728)*(DATA!$E$133:$E$368=D1728),0)),"n/a")</f>
        <v>10457</v>
      </c>
      <c r="H1728" s="77">
        <f t="array" ref="H1728">IFERROR(INDEX(DATA!$S$133:$S$368,MATCH(1,(DATA!$D$133:$D$368=B1728)*(DATA!$E$133:$E$368=D1728),0)),"n/a")</f>
        <v>0.19600000000000001</v>
      </c>
      <c r="I1728" s="86">
        <f t="array" ref="I1728">IFERROR(INDEX(DATA!$AB$133:$AB$368,MATCH(1,(DATA!$D$133:$D$368=B1728)*(DATA!$E$133:$E$368=D1728),0)),"n/a")</f>
        <v>17512</v>
      </c>
      <c r="J1728" s="77">
        <f t="array" ref="J1728">IFERROR(INDEX(DATA!$AC$133:$AC$368,MATCH(1,(DATA!$D$133:$D$368=B1728)*(DATA!$E$133:$E$368=D1728),0)),"n/a")</f>
        <v>8.1000000000000003E-2</v>
      </c>
      <c r="K1728" s="86">
        <f t="array" ref="K1728">IFERROR(INDEX(DATA!$AL$133:$AL$368,MATCH(1,(DATA!$D$133:$D$368=B1728)*(DATA!$E$133:$E$368=D1728),0)),"n/a")</f>
        <v>32105</v>
      </c>
      <c r="L1728" s="77">
        <f t="array" ref="L1728">IFERROR(INDEX(DATA!$AM$133:$AM$368,MATCH(1,(DATA!$D$133:$D$368=B1728)*(DATA!$E$133:$E$368=D1728),0)),"n/a")</f>
        <v>6.5000000000000002E-2</v>
      </c>
      <c r="M1728" s="66"/>
      <c r="N1728" s="66"/>
      <c r="O1728" s="66"/>
      <c r="P1728" s="66"/>
      <c r="Q1728" s="66"/>
      <c r="S1728" s="70"/>
      <c r="U1728" s="70"/>
      <c r="W1728" s="70"/>
      <c r="Y1728" s="70"/>
    </row>
    <row r="1729" spans="1:25" s="69" customFormat="1" x14ac:dyDescent="0.2">
      <c r="A1729" s="75" t="s">
        <v>19</v>
      </c>
      <c r="B1729" s="66" t="s">
        <v>20</v>
      </c>
      <c r="C1729" s="66" t="s">
        <v>9</v>
      </c>
      <c r="D1729" s="66" t="s">
        <v>310</v>
      </c>
      <c r="E1729" s="86">
        <f t="array" ref="E1729">IFERROR(INDEX(DATA!$H$133:$H$368,MATCH(1,(DATA!$D$133:$D$368=B1729)*(DATA!$E$133:$E$368=D1729),0)),"n/a")</f>
        <v>3134</v>
      </c>
      <c r="F1729" s="77">
        <f t="array" ref="F1729">IFERROR(INDEX(DATA!$I$133:$I$368,MATCH(1,(DATA!$D$133:$D$368=B1729)*(DATA!$E$133:$E$368=D1729),0)),"n/a")</f>
        <v>0.13300000000000001</v>
      </c>
      <c r="G1729" s="86">
        <f t="array" ref="G1729">IFERROR(INDEX(DATA!$R$133:$R$368,MATCH(1,(DATA!$D$133:$D$368=B1729)*(DATA!$E$133:$E$368=D1729),0)),"n/a")</f>
        <v>8399</v>
      </c>
      <c r="H1729" s="77">
        <f t="array" ref="H1729">IFERROR(INDEX(DATA!$S$133:$S$368,MATCH(1,(DATA!$D$133:$D$368=B1729)*(DATA!$E$133:$E$368=D1729),0)),"n/a")</f>
        <v>-2.7E-2</v>
      </c>
      <c r="I1729" s="86">
        <f t="array" ref="I1729">IFERROR(INDEX(DATA!$AB$133:$AB$368,MATCH(1,(DATA!$D$133:$D$368=B1729)*(DATA!$E$133:$E$368=D1729),0)),"n/a")</f>
        <v>14527</v>
      </c>
      <c r="J1729" s="77">
        <f t="array" ref="J1729">IFERROR(INDEX(DATA!$AC$133:$AC$368,MATCH(1,(DATA!$D$133:$D$368=B1729)*(DATA!$E$133:$E$368=D1729),0)),"n/a")</f>
        <v>-0.13600000000000001</v>
      </c>
      <c r="K1729" s="86">
        <f t="array" ref="K1729">IFERROR(INDEX(DATA!$AL$133:$AL$368,MATCH(1,(DATA!$D$133:$D$368=B1729)*(DATA!$E$133:$E$368=D1729),0)),"n/a")</f>
        <v>28313</v>
      </c>
      <c r="L1729" s="77">
        <f t="array" ref="L1729">IFERROR(INDEX(DATA!$AM$133:$AM$368,MATCH(1,(DATA!$D$133:$D$368=B1729)*(DATA!$E$133:$E$368=D1729),0)),"n/a")</f>
        <v>-5.6000000000000001E-2</v>
      </c>
      <c r="M1729" s="66"/>
      <c r="N1729" s="66"/>
      <c r="O1729" s="66"/>
      <c r="P1729" s="66"/>
      <c r="Q1729" s="66"/>
      <c r="S1729" s="70"/>
      <c r="U1729" s="70"/>
      <c r="W1729" s="70"/>
      <c r="Y1729" s="70"/>
    </row>
    <row r="1730" spans="1:25" s="69" customFormat="1" x14ac:dyDescent="0.2">
      <c r="A1730" s="75" t="s">
        <v>19</v>
      </c>
      <c r="B1730" s="66" t="s">
        <v>20</v>
      </c>
      <c r="C1730" s="66" t="s">
        <v>9</v>
      </c>
      <c r="D1730" s="66" t="s">
        <v>311</v>
      </c>
      <c r="E1730" s="86">
        <f t="array" ref="E1730">IFERROR(INDEX(DATA!$H$133:$H$368,MATCH(1,(DATA!$D$133:$D$368=B1730)*(DATA!$E$133:$E$368=D1730),0)),"n/a")</f>
        <v>1615</v>
      </c>
      <c r="F1730" s="77">
        <f t="array" ref="F1730">IFERROR(INDEX(DATA!$I$133:$I$368,MATCH(1,(DATA!$D$133:$D$368=B1730)*(DATA!$E$133:$E$368=D1730),0)),"n/a")</f>
        <v>0.34599999999999997</v>
      </c>
      <c r="G1730" s="86">
        <f t="array" ref="G1730">IFERROR(INDEX(DATA!$R$133:$R$368,MATCH(1,(DATA!$D$133:$D$368=B1730)*(DATA!$E$133:$E$368=D1730),0)),"n/a")</f>
        <v>5235</v>
      </c>
      <c r="H1730" s="77">
        <f t="array" ref="H1730">IFERROR(INDEX(DATA!$S$133:$S$368,MATCH(1,(DATA!$D$133:$D$368=B1730)*(DATA!$E$133:$E$368=D1730),0)),"n/a")</f>
        <v>0.36599999999999999</v>
      </c>
      <c r="I1730" s="86">
        <f t="array" ref="I1730">IFERROR(INDEX(DATA!$AB$133:$AB$368,MATCH(1,(DATA!$D$133:$D$368=B1730)*(DATA!$E$133:$E$368=D1730),0)),"n/a")</f>
        <v>9246</v>
      </c>
      <c r="J1730" s="77">
        <f t="array" ref="J1730">IFERROR(INDEX(DATA!$AC$133:$AC$368,MATCH(1,(DATA!$D$133:$D$368=B1730)*(DATA!$E$133:$E$368=D1730),0)),"n/a")</f>
        <v>0.46400000000000002</v>
      </c>
      <c r="K1730" s="86">
        <f t="array" ref="K1730">IFERROR(INDEX(DATA!$AL$133:$AL$368,MATCH(1,(DATA!$D$133:$D$368=B1730)*(DATA!$E$133:$E$368=D1730),0)),"n/a")</f>
        <v>17930</v>
      </c>
      <c r="L1730" s="77">
        <f t="array" ref="L1730">IFERROR(INDEX(DATA!$AM$133:$AM$368,MATCH(1,(DATA!$D$133:$D$368=B1730)*(DATA!$E$133:$E$368=D1730),0)),"n/a")</f>
        <v>0.41299999999999998</v>
      </c>
      <c r="M1730" s="66"/>
      <c r="N1730" s="66"/>
      <c r="O1730" s="66"/>
      <c r="P1730" s="66"/>
      <c r="Q1730" s="66"/>
      <c r="S1730" s="70"/>
      <c r="U1730" s="70"/>
      <c r="W1730" s="70"/>
      <c r="Y1730" s="70"/>
    </row>
    <row r="1731" spans="1:25" s="69" customFormat="1" x14ac:dyDescent="0.2">
      <c r="A1731" s="75" t="s">
        <v>19</v>
      </c>
      <c r="B1731" s="66" t="s">
        <v>20</v>
      </c>
      <c r="C1731" s="66" t="s">
        <v>9</v>
      </c>
      <c r="D1731" s="66" t="s">
        <v>312</v>
      </c>
      <c r="E1731" s="86">
        <f t="array" ref="E1731">IFERROR(INDEX(DATA!$H$133:$H$368,MATCH(1,(DATA!$D$133:$D$368=B1731)*(DATA!$E$133:$E$368=D1731),0)),"n/a")</f>
        <v>685</v>
      </c>
      <c r="F1731" s="77">
        <f t="array" ref="F1731">IFERROR(INDEX(DATA!$I$133:$I$368,MATCH(1,(DATA!$D$133:$D$368=B1731)*(DATA!$E$133:$E$368=D1731),0)),"n/a")</f>
        <v>1.0289999999999999</v>
      </c>
      <c r="G1731" s="86">
        <f t="array" ref="G1731">IFERROR(INDEX(DATA!$R$133:$R$368,MATCH(1,(DATA!$D$133:$D$368=B1731)*(DATA!$E$133:$E$368=D1731),0)),"n/a")</f>
        <v>2077</v>
      </c>
      <c r="H1731" s="77">
        <f t="array" ref="H1731">IFERROR(INDEX(DATA!$S$133:$S$368,MATCH(1,(DATA!$D$133:$D$368=B1731)*(DATA!$E$133:$E$368=D1731),0)),"n/a")</f>
        <v>0.80100000000000005</v>
      </c>
      <c r="I1731" s="86">
        <f t="array" ref="I1731">IFERROR(INDEX(DATA!$AB$133:$AB$368,MATCH(1,(DATA!$D$133:$D$368=B1731)*(DATA!$E$133:$E$368=D1731),0)),"n/a")</f>
        <v>3479</v>
      </c>
      <c r="J1731" s="77">
        <f t="array" ref="J1731">IFERROR(INDEX(DATA!$AC$133:$AC$368,MATCH(1,(DATA!$D$133:$D$368=B1731)*(DATA!$E$133:$E$368=D1731),0)),"n/a")</f>
        <v>0.72099999999999997</v>
      </c>
      <c r="K1731" s="86">
        <f t="array" ref="K1731">IFERROR(INDEX(DATA!$AL$133:$AL$368,MATCH(1,(DATA!$D$133:$D$368=B1731)*(DATA!$E$133:$E$368=D1731),0)),"n/a")</f>
        <v>6136</v>
      </c>
      <c r="L1731" s="77">
        <f t="array" ref="L1731">IFERROR(INDEX(DATA!$AM$133:$AM$368,MATCH(1,(DATA!$D$133:$D$368=B1731)*(DATA!$E$133:$E$368=D1731),0)),"n/a")</f>
        <v>0.65100000000000002</v>
      </c>
      <c r="M1731" s="66"/>
      <c r="N1731" s="66"/>
      <c r="O1731" s="66"/>
      <c r="P1731" s="66"/>
      <c r="Q1731" s="66"/>
      <c r="S1731" s="70"/>
      <c r="U1731" s="70"/>
      <c r="W1731" s="70"/>
      <c r="Y1731" s="70"/>
    </row>
    <row r="1732" spans="1:25" s="69" customFormat="1" x14ac:dyDescent="0.2">
      <c r="A1732" s="75" t="s">
        <v>19</v>
      </c>
      <c r="B1732" s="66" t="s">
        <v>20</v>
      </c>
      <c r="C1732" s="66" t="s">
        <v>9</v>
      </c>
      <c r="D1732" s="66" t="s">
        <v>313</v>
      </c>
      <c r="E1732" s="86">
        <f t="array" ref="E1732">IFERROR(INDEX(DATA!$H$133:$H$368,MATCH(1,(DATA!$D$133:$D$368=B1732)*(DATA!$E$133:$E$368=D1732),0)),"n/a")</f>
        <v>1536</v>
      </c>
      <c r="F1732" s="77">
        <f t="array" ref="F1732">IFERROR(INDEX(DATA!$I$133:$I$368,MATCH(1,(DATA!$D$133:$D$368=B1732)*(DATA!$E$133:$E$368=D1732),0)),"n/a")</f>
        <v>2.5000000000000001E-2</v>
      </c>
      <c r="G1732" s="86">
        <f t="array" ref="G1732">IFERROR(INDEX(DATA!$R$133:$R$368,MATCH(1,(DATA!$D$133:$D$368=B1732)*(DATA!$E$133:$E$368=D1732),0)),"n/a")</f>
        <v>5330</v>
      </c>
      <c r="H1732" s="77">
        <f t="array" ref="H1732">IFERROR(INDEX(DATA!$S$133:$S$368,MATCH(1,(DATA!$D$133:$D$368=B1732)*(DATA!$E$133:$E$368=D1732),0)),"n/a")</f>
        <v>-3.5000000000000003E-2</v>
      </c>
      <c r="I1732" s="86">
        <f t="array" ref="I1732">IFERROR(INDEX(DATA!$AB$133:$AB$368,MATCH(1,(DATA!$D$133:$D$368=B1732)*(DATA!$E$133:$E$368=D1732),0)),"n/a")</f>
        <v>9656</v>
      </c>
      <c r="J1732" s="77">
        <f t="array" ref="J1732">IFERROR(INDEX(DATA!$AC$133:$AC$368,MATCH(1,(DATA!$D$133:$D$368=B1732)*(DATA!$E$133:$E$368=D1732),0)),"n/a")</f>
        <v>1.0999999999999999E-2</v>
      </c>
      <c r="K1732" s="86">
        <f t="array" ref="K1732">IFERROR(INDEX(DATA!$AL$133:$AL$368,MATCH(1,(DATA!$D$133:$D$368=B1732)*(DATA!$E$133:$E$368=D1732),0)),"n/a")</f>
        <v>18028</v>
      </c>
      <c r="L1732" s="77">
        <f t="array" ref="L1732">IFERROR(INDEX(DATA!$AM$133:$AM$368,MATCH(1,(DATA!$D$133:$D$368=B1732)*(DATA!$E$133:$E$368=D1732),0)),"n/a")</f>
        <v>-7.0000000000000001E-3</v>
      </c>
      <c r="M1732" s="66"/>
      <c r="N1732" s="66"/>
      <c r="O1732" s="66"/>
      <c r="P1732" s="66"/>
      <c r="Q1732" s="66"/>
      <c r="S1732" s="70"/>
      <c r="U1732" s="70"/>
      <c r="W1732" s="70"/>
      <c r="Y1732" s="70"/>
    </row>
    <row r="1733" spans="1:25" s="69" customFormat="1" x14ac:dyDescent="0.2">
      <c r="A1733" s="75" t="s">
        <v>19</v>
      </c>
      <c r="B1733" s="66" t="s">
        <v>20</v>
      </c>
      <c r="C1733" s="66" t="s">
        <v>9</v>
      </c>
      <c r="D1733" s="66" t="s">
        <v>314</v>
      </c>
      <c r="E1733" s="86">
        <f t="array" ref="E1733">IFERROR(INDEX(DATA!$H$133:$H$368,MATCH(1,(DATA!$D$133:$D$368=B1733)*(DATA!$E$133:$E$368=D1733),0)),"n/a")</f>
        <v>3914</v>
      </c>
      <c r="F1733" s="77">
        <f t="array" ref="F1733">IFERROR(INDEX(DATA!$I$133:$I$368,MATCH(1,(DATA!$D$133:$D$368=B1733)*(DATA!$E$133:$E$368=D1733),0)),"n/a")</f>
        <v>0.23699999999999999</v>
      </c>
      <c r="G1733" s="86">
        <f t="array" ref="G1733">IFERROR(INDEX(DATA!$R$133:$R$368,MATCH(1,(DATA!$D$133:$D$368=B1733)*(DATA!$E$133:$E$368=D1733),0)),"n/a")</f>
        <v>13010</v>
      </c>
      <c r="H1733" s="77">
        <f t="array" ref="H1733">IFERROR(INDEX(DATA!$S$133:$S$368,MATCH(1,(DATA!$D$133:$D$368=B1733)*(DATA!$E$133:$E$368=D1733),0)),"n/a")</f>
        <v>0.34599999999999997</v>
      </c>
      <c r="I1733" s="86">
        <f t="array" ref="I1733">IFERROR(INDEX(DATA!$AB$133:$AB$368,MATCH(1,(DATA!$D$133:$D$368=B1733)*(DATA!$E$133:$E$368=D1733),0)),"n/a")</f>
        <v>23462</v>
      </c>
      <c r="J1733" s="77">
        <f t="array" ref="J1733">IFERROR(INDEX(DATA!$AC$133:$AC$368,MATCH(1,(DATA!$D$133:$D$368=B1733)*(DATA!$E$133:$E$368=D1733),0)),"n/a")</f>
        <v>0.39700000000000002</v>
      </c>
      <c r="K1733" s="86">
        <f t="array" ref="K1733">IFERROR(INDEX(DATA!$AL$133:$AL$368,MATCH(1,(DATA!$D$133:$D$368=B1733)*(DATA!$E$133:$E$368=D1733),0)),"n/a")</f>
        <v>42165</v>
      </c>
      <c r="L1733" s="77">
        <f t="array" ref="L1733">IFERROR(INDEX(DATA!$AM$133:$AM$368,MATCH(1,(DATA!$D$133:$D$368=B1733)*(DATA!$E$133:$E$368=D1733),0)),"n/a")</f>
        <v>0.29799999999999999</v>
      </c>
      <c r="M1733" s="66"/>
      <c r="N1733" s="66"/>
      <c r="O1733" s="66"/>
      <c r="P1733" s="66"/>
      <c r="Q1733" s="66"/>
      <c r="S1733" s="70"/>
      <c r="U1733" s="70"/>
      <c r="W1733" s="70"/>
      <c r="Y1733" s="70"/>
    </row>
    <row r="1734" spans="1:25" s="69" customFormat="1" x14ac:dyDescent="0.2">
      <c r="A1734" s="75" t="s">
        <v>19</v>
      </c>
      <c r="B1734" s="66" t="s">
        <v>20</v>
      </c>
      <c r="C1734" s="66" t="s">
        <v>9</v>
      </c>
      <c r="D1734" s="66" t="s">
        <v>315</v>
      </c>
      <c r="E1734" s="86">
        <f t="array" ref="E1734">IFERROR(INDEX(DATA!$H$133:$H$368,MATCH(1,(DATA!$D$133:$D$368=B1734)*(DATA!$E$133:$E$368=D1734),0)),"n/a")</f>
        <v>4702</v>
      </c>
      <c r="F1734" s="77">
        <f t="array" ref="F1734">IFERROR(INDEX(DATA!$I$133:$I$368,MATCH(1,(DATA!$D$133:$D$368=B1734)*(DATA!$E$133:$E$368=D1734),0)),"n/a")</f>
        <v>0.67900000000000005</v>
      </c>
      <c r="G1734" s="86">
        <f t="array" ref="G1734">IFERROR(INDEX(DATA!$R$133:$R$368,MATCH(1,(DATA!$D$133:$D$368=B1734)*(DATA!$E$133:$E$368=D1734),0)),"n/a")</f>
        <v>16825</v>
      </c>
      <c r="H1734" s="77">
        <f t="array" ref="H1734">IFERROR(INDEX(DATA!$S$133:$S$368,MATCH(1,(DATA!$D$133:$D$368=B1734)*(DATA!$E$133:$E$368=D1734),0)),"n/a")</f>
        <v>0.52800000000000002</v>
      </c>
      <c r="I1734" s="86">
        <f t="array" ref="I1734">IFERROR(INDEX(DATA!$AB$133:$AB$368,MATCH(1,(DATA!$D$133:$D$368=B1734)*(DATA!$E$133:$E$368=D1734),0)),"n/a")</f>
        <v>29523</v>
      </c>
      <c r="J1734" s="77">
        <f t="array" ref="J1734">IFERROR(INDEX(DATA!$AC$133:$AC$368,MATCH(1,(DATA!$D$133:$D$368=B1734)*(DATA!$E$133:$E$368=D1734),0)),"n/a")</f>
        <v>0.60299999999999998</v>
      </c>
      <c r="K1734" s="86">
        <f t="array" ref="K1734">IFERROR(INDEX(DATA!$AL$133:$AL$368,MATCH(1,(DATA!$D$133:$D$368=B1734)*(DATA!$E$133:$E$368=D1734),0)),"n/a")</f>
        <v>49911</v>
      </c>
      <c r="L1734" s="77">
        <f t="array" ref="L1734">IFERROR(INDEX(DATA!$AM$133:$AM$368,MATCH(1,(DATA!$D$133:$D$368=B1734)*(DATA!$E$133:$E$368=D1734),0)),"n/a")</f>
        <v>0.41699999999999998</v>
      </c>
      <c r="M1734" s="66"/>
      <c r="N1734" s="66"/>
      <c r="O1734" s="66"/>
      <c r="P1734" s="66"/>
      <c r="Q1734" s="66"/>
      <c r="S1734" s="70"/>
      <c r="U1734" s="70"/>
      <c r="W1734" s="70"/>
      <c r="Y1734" s="70"/>
    </row>
    <row r="1735" spans="1:25" s="69" customFormat="1" x14ac:dyDescent="0.2">
      <c r="A1735" s="75" t="s">
        <v>19</v>
      </c>
      <c r="B1735" s="66" t="s">
        <v>20</v>
      </c>
      <c r="C1735" s="66" t="s">
        <v>9</v>
      </c>
      <c r="D1735" s="66" t="s">
        <v>316</v>
      </c>
      <c r="E1735" s="86">
        <f t="array" ref="E1735">IFERROR(INDEX(DATA!$H$133:$H$368,MATCH(1,(DATA!$D$133:$D$368=B1735)*(DATA!$E$133:$E$368=D1735),0)),"n/a")</f>
        <v>3604</v>
      </c>
      <c r="F1735" s="77">
        <f t="array" ref="F1735">IFERROR(INDEX(DATA!$I$133:$I$368,MATCH(1,(DATA!$D$133:$D$368=B1735)*(DATA!$E$133:$E$368=D1735),0)),"n/a")</f>
        <v>-5.2999999999999999E-2</v>
      </c>
      <c r="G1735" s="86">
        <f t="array" ref="G1735">IFERROR(INDEX(DATA!$R$133:$R$368,MATCH(1,(DATA!$D$133:$D$368=B1735)*(DATA!$E$133:$E$368=D1735),0)),"n/a")</f>
        <v>10403</v>
      </c>
      <c r="H1735" s="77">
        <f t="array" ref="H1735">IFERROR(INDEX(DATA!$S$133:$S$368,MATCH(1,(DATA!$D$133:$D$368=B1735)*(DATA!$E$133:$E$368=D1735),0)),"n/a")</f>
        <v>-5.8999999999999997E-2</v>
      </c>
      <c r="I1735" s="86">
        <f t="array" ref="I1735">IFERROR(INDEX(DATA!$AB$133:$AB$368,MATCH(1,(DATA!$D$133:$D$368=B1735)*(DATA!$E$133:$E$368=D1735),0)),"n/a")</f>
        <v>17823</v>
      </c>
      <c r="J1735" s="77">
        <f t="array" ref="J1735">IFERROR(INDEX(DATA!$AC$133:$AC$368,MATCH(1,(DATA!$D$133:$D$368=B1735)*(DATA!$E$133:$E$368=D1735),0)),"n/a")</f>
        <v>-7.5999999999999998E-2</v>
      </c>
      <c r="K1735" s="86">
        <f t="array" ref="K1735">IFERROR(INDEX(DATA!$AL$133:$AL$368,MATCH(1,(DATA!$D$133:$D$368=B1735)*(DATA!$E$133:$E$368=D1735),0)),"n/a")</f>
        <v>34168</v>
      </c>
      <c r="L1735" s="77">
        <f t="array" ref="L1735">IFERROR(INDEX(DATA!$AM$133:$AM$368,MATCH(1,(DATA!$D$133:$D$368=B1735)*(DATA!$E$133:$E$368=D1735),0)),"n/a")</f>
        <v>-1.2999999999999999E-2</v>
      </c>
      <c r="M1735" s="66"/>
      <c r="N1735" s="66"/>
      <c r="O1735" s="66"/>
      <c r="P1735" s="66"/>
      <c r="Q1735" s="66"/>
      <c r="S1735" s="70"/>
      <c r="U1735" s="70"/>
      <c r="W1735" s="70"/>
      <c r="Y1735" s="70"/>
    </row>
    <row r="1736" spans="1:25" s="69" customFormat="1" x14ac:dyDescent="0.2">
      <c r="A1736" s="75" t="s">
        <v>19</v>
      </c>
      <c r="B1736" s="66" t="s">
        <v>20</v>
      </c>
      <c r="C1736" s="66" t="s">
        <v>9</v>
      </c>
      <c r="D1736" s="66" t="s">
        <v>317</v>
      </c>
      <c r="E1736" s="86">
        <f t="array" ref="E1736">IFERROR(INDEX(DATA!$H$133:$H$368,MATCH(1,(DATA!$D$133:$D$368=B1736)*(DATA!$E$133:$E$368=D1736),0)),"n/a")</f>
        <v>2585</v>
      </c>
      <c r="F1736" s="77">
        <f t="array" ref="F1736">IFERROR(INDEX(DATA!$I$133:$I$368,MATCH(1,(DATA!$D$133:$D$368=B1736)*(DATA!$E$133:$E$368=D1736),0)),"n/a")</f>
        <v>-0.127</v>
      </c>
      <c r="G1736" s="86">
        <f t="array" ref="G1736">IFERROR(INDEX(DATA!$R$133:$R$368,MATCH(1,(DATA!$D$133:$D$368=B1736)*(DATA!$E$133:$E$368=D1736),0)),"n/a")</f>
        <v>8896</v>
      </c>
      <c r="H1736" s="77">
        <f t="array" ref="H1736">IFERROR(INDEX(DATA!$S$133:$S$368,MATCH(1,(DATA!$D$133:$D$368=B1736)*(DATA!$E$133:$E$368=D1736),0)),"n/a")</f>
        <v>-0.115</v>
      </c>
      <c r="I1736" s="86">
        <f t="array" ref="I1736">IFERROR(INDEX(DATA!$AB$133:$AB$368,MATCH(1,(DATA!$D$133:$D$368=B1736)*(DATA!$E$133:$E$368=D1736),0)),"n/a")</f>
        <v>15371</v>
      </c>
      <c r="J1736" s="77">
        <f t="array" ref="J1736">IFERROR(INDEX(DATA!$AC$133:$AC$368,MATCH(1,(DATA!$D$133:$D$368=B1736)*(DATA!$E$133:$E$368=D1736),0)),"n/a")</f>
        <v>-0.111</v>
      </c>
      <c r="K1736" s="86">
        <f t="array" ref="K1736">IFERROR(INDEX(DATA!$AL$133:$AL$368,MATCH(1,(DATA!$D$133:$D$368=B1736)*(DATA!$E$133:$E$368=D1736),0)),"n/a")</f>
        <v>30246</v>
      </c>
      <c r="L1736" s="77">
        <f t="array" ref="L1736">IFERROR(INDEX(DATA!$AM$133:$AM$368,MATCH(1,(DATA!$D$133:$D$368=B1736)*(DATA!$E$133:$E$368=D1736),0)),"n/a")</f>
        <v>-1.4999999999999999E-2</v>
      </c>
      <c r="M1736" s="66"/>
      <c r="N1736" s="66"/>
      <c r="O1736" s="66"/>
      <c r="P1736" s="66"/>
      <c r="Q1736" s="66"/>
      <c r="S1736" s="70"/>
      <c r="U1736" s="70"/>
      <c r="W1736" s="70"/>
      <c r="Y1736" s="70"/>
    </row>
    <row r="1737" spans="1:25" s="69" customFormat="1" x14ac:dyDescent="0.2">
      <c r="A1737" s="75" t="s">
        <v>19</v>
      </c>
      <c r="B1737" s="66" t="s">
        <v>20</v>
      </c>
      <c r="C1737" s="66" t="s">
        <v>9</v>
      </c>
      <c r="D1737" s="66" t="s">
        <v>318</v>
      </c>
      <c r="E1737" s="86">
        <f t="array" ref="E1737">IFERROR(INDEX(DATA!$H$133:$H$368,MATCH(1,(DATA!$D$133:$D$368=B1737)*(DATA!$E$133:$E$368=D1737),0)),"n/a")</f>
        <v>3104</v>
      </c>
      <c r="F1737" s="77">
        <f t="array" ref="F1737">IFERROR(INDEX(DATA!$I$133:$I$368,MATCH(1,(DATA!$D$133:$D$368=B1737)*(DATA!$E$133:$E$368=D1737),0)),"n/a")</f>
        <v>7.0999999999999994E-2</v>
      </c>
      <c r="G1737" s="86">
        <f t="array" ref="G1737">IFERROR(INDEX(DATA!$R$133:$R$368,MATCH(1,(DATA!$D$133:$D$368=B1737)*(DATA!$E$133:$E$368=D1737),0)),"n/a")</f>
        <v>9765</v>
      </c>
      <c r="H1737" s="77">
        <f t="array" ref="H1737">IFERROR(INDEX(DATA!$S$133:$S$368,MATCH(1,(DATA!$D$133:$D$368=B1737)*(DATA!$E$133:$E$368=D1737),0)),"n/a")</f>
        <v>1.9E-2</v>
      </c>
      <c r="I1737" s="86">
        <f t="array" ref="I1737">IFERROR(INDEX(DATA!$AB$133:$AB$368,MATCH(1,(DATA!$D$133:$D$368=B1737)*(DATA!$E$133:$E$368=D1737),0)),"n/a")</f>
        <v>17555</v>
      </c>
      <c r="J1737" s="77">
        <f t="array" ref="J1737">IFERROR(INDEX(DATA!$AC$133:$AC$368,MATCH(1,(DATA!$D$133:$D$368=B1737)*(DATA!$E$133:$E$368=D1737),0)),"n/a")</f>
        <v>-2.8000000000000001E-2</v>
      </c>
      <c r="K1737" s="86">
        <f t="array" ref="K1737">IFERROR(INDEX(DATA!$AL$133:$AL$368,MATCH(1,(DATA!$D$133:$D$368=B1737)*(DATA!$E$133:$E$368=D1737),0)),"n/a")</f>
        <v>32809</v>
      </c>
      <c r="L1737" s="77">
        <f t="array" ref="L1737">IFERROR(INDEX(DATA!$AM$133:$AM$368,MATCH(1,(DATA!$D$133:$D$368=B1737)*(DATA!$E$133:$E$368=D1737),0)),"n/a")</f>
        <v>4.0000000000000001E-3</v>
      </c>
      <c r="M1737" s="66"/>
      <c r="N1737" s="66"/>
      <c r="O1737" s="66"/>
      <c r="P1737" s="66"/>
      <c r="Q1737" s="66"/>
      <c r="S1737" s="70"/>
      <c r="U1737" s="70"/>
      <c r="W1737" s="70"/>
      <c r="Y1737" s="70"/>
    </row>
    <row r="1738" spans="1:25" s="69" customFormat="1" x14ac:dyDescent="0.2">
      <c r="A1738" s="75" t="s">
        <v>19</v>
      </c>
      <c r="B1738" s="66" t="s">
        <v>20</v>
      </c>
      <c r="C1738" s="66" t="s">
        <v>9</v>
      </c>
      <c r="D1738" s="66" t="s">
        <v>344</v>
      </c>
      <c r="E1738" s="86">
        <f t="array" ref="E1738">IFERROR(INDEX(DATA!$H$133:$H$368,MATCH(1,(DATA!$D$133:$D$368=B1738)*(DATA!$E$133:$E$368=D1738),0)),"n/a")</f>
        <v>1027</v>
      </c>
      <c r="F1738" s="77">
        <f t="array" ref="F1738">IFERROR(INDEX(DATA!$I$133:$I$368,MATCH(1,(DATA!$D$133:$D$368=B1738)*(DATA!$E$133:$E$368=D1738),0)),"n/a")</f>
        <v>-0.11799999999999999</v>
      </c>
      <c r="G1738" s="86">
        <f t="array" ref="G1738">IFERROR(INDEX(DATA!$R$133:$R$368,MATCH(1,(DATA!$D$133:$D$368=B1738)*(DATA!$E$133:$E$368=D1738),0)),"n/a")</f>
        <v>3314</v>
      </c>
      <c r="H1738" s="77">
        <f t="array" ref="H1738">IFERROR(INDEX(DATA!$S$133:$S$368,MATCH(1,(DATA!$D$133:$D$368=B1738)*(DATA!$E$133:$E$368=D1738),0)),"n/a")</f>
        <v>-0.14699999999999999</v>
      </c>
      <c r="I1738" s="86">
        <f t="array" ref="I1738">IFERROR(INDEX(DATA!$AB$133:$AB$368,MATCH(1,(DATA!$D$133:$D$368=B1738)*(DATA!$E$133:$E$368=D1738),0)),"n/a")</f>
        <v>6066</v>
      </c>
      <c r="J1738" s="77">
        <f t="array" ref="J1738">IFERROR(INDEX(DATA!$AC$133:$AC$368,MATCH(1,(DATA!$D$133:$D$368=B1738)*(DATA!$E$133:$E$368=D1738),0)),"n/a")</f>
        <v>-7.1999999999999995E-2</v>
      </c>
      <c r="K1738" s="86">
        <f t="array" ref="K1738">IFERROR(INDEX(DATA!$AL$133:$AL$368,MATCH(1,(DATA!$D$133:$D$368=B1738)*(DATA!$E$133:$E$368=D1738),0)),"n/a")</f>
        <v>11957</v>
      </c>
      <c r="L1738" s="77">
        <f t="array" ref="L1738">IFERROR(INDEX(DATA!$AM$133:$AM$368,MATCH(1,(DATA!$D$133:$D$368=B1738)*(DATA!$E$133:$E$368=D1738),0)),"n/a")</f>
        <v>-1.4999999999999999E-2</v>
      </c>
      <c r="M1738" s="66"/>
      <c r="N1738" s="66"/>
      <c r="O1738" s="66"/>
      <c r="P1738" s="66"/>
      <c r="Q1738" s="66"/>
      <c r="S1738" s="70"/>
      <c r="U1738" s="70"/>
      <c r="W1738" s="70"/>
      <c r="Y1738" s="70"/>
    </row>
    <row r="1739" spans="1:25" s="69" customFormat="1" x14ac:dyDescent="0.2">
      <c r="A1739" s="75" t="s">
        <v>19</v>
      </c>
      <c r="B1739" s="66" t="s">
        <v>20</v>
      </c>
      <c r="C1739" s="66" t="s">
        <v>9</v>
      </c>
      <c r="D1739" s="66" t="s">
        <v>345</v>
      </c>
      <c r="E1739" s="86">
        <f t="array" ref="E1739">IFERROR(INDEX(DATA!$H$133:$H$368,MATCH(1,(DATA!$D$133:$D$368=B1739)*(DATA!$E$133:$E$368=D1739),0)),"n/a")</f>
        <v>1190</v>
      </c>
      <c r="F1739" s="77">
        <f t="array" ref="F1739">IFERROR(INDEX(DATA!$I$133:$I$368,MATCH(1,(DATA!$D$133:$D$368=B1739)*(DATA!$E$133:$E$368=D1739),0)),"n/a")</f>
        <v>5.3999999999999999E-2</v>
      </c>
      <c r="G1739" s="86">
        <f t="array" ref="G1739">IFERROR(INDEX(DATA!$R$133:$R$368,MATCH(1,(DATA!$D$133:$D$368=B1739)*(DATA!$E$133:$E$368=D1739),0)),"n/a")</f>
        <v>4442</v>
      </c>
      <c r="H1739" s="77">
        <f t="array" ref="H1739">IFERROR(INDEX(DATA!$S$133:$S$368,MATCH(1,(DATA!$D$133:$D$368=B1739)*(DATA!$E$133:$E$368=D1739),0)),"n/a")</f>
        <v>0.35599999999999998</v>
      </c>
      <c r="I1739" s="86">
        <f t="array" ref="I1739">IFERROR(INDEX(DATA!$AB$133:$AB$368,MATCH(1,(DATA!$D$133:$D$368=B1739)*(DATA!$E$133:$E$368=D1739),0)),"n/a")</f>
        <v>7816</v>
      </c>
      <c r="J1739" s="77">
        <f t="array" ref="J1739">IFERROR(INDEX(DATA!$AC$133:$AC$368,MATCH(1,(DATA!$D$133:$D$368=B1739)*(DATA!$E$133:$E$368=D1739),0)),"n/a")</f>
        <v>0.371</v>
      </c>
      <c r="K1739" s="86">
        <f t="array" ref="K1739">IFERROR(INDEX(DATA!$AL$133:$AL$368,MATCH(1,(DATA!$D$133:$D$368=B1739)*(DATA!$E$133:$E$368=D1739),0)),"n/a")</f>
        <v>13838</v>
      </c>
      <c r="L1739" s="77">
        <f t="array" ref="L1739">IFERROR(INDEX(DATA!$AM$133:$AM$368,MATCH(1,(DATA!$D$133:$D$368=B1739)*(DATA!$E$133:$E$368=D1739),0)),"n/a")</f>
        <v>0.27900000000000003</v>
      </c>
      <c r="M1739" s="66"/>
      <c r="N1739" s="66"/>
      <c r="O1739" s="66"/>
      <c r="P1739" s="66"/>
      <c r="Q1739" s="66"/>
      <c r="S1739" s="70"/>
      <c r="U1739" s="70"/>
      <c r="W1739" s="70"/>
      <c r="Y1739" s="70"/>
    </row>
    <row r="1740" spans="1:25" s="69" customFormat="1" x14ac:dyDescent="0.2">
      <c r="A1740" s="75"/>
      <c r="B1740" s="66"/>
      <c r="C1740" s="66"/>
      <c r="D1740" s="66"/>
      <c r="E1740" s="86"/>
      <c r="F1740" s="77"/>
      <c r="G1740" s="86"/>
      <c r="H1740" s="77"/>
      <c r="I1740" s="86"/>
      <c r="J1740" s="82"/>
      <c r="K1740" s="86"/>
      <c r="L1740" s="77"/>
      <c r="M1740" s="66"/>
      <c r="N1740" s="66"/>
      <c r="O1740" s="66"/>
      <c r="P1740" s="66"/>
      <c r="Q1740" s="66"/>
      <c r="S1740" s="70"/>
      <c r="U1740" s="70"/>
      <c r="W1740" s="70"/>
      <c r="Y1740" s="70"/>
    </row>
    <row r="1741" spans="1:25" s="69" customFormat="1" x14ac:dyDescent="0.2">
      <c r="A1741" s="75" t="s">
        <v>19</v>
      </c>
      <c r="B1741" s="66" t="s">
        <v>20</v>
      </c>
      <c r="C1741" s="66" t="s">
        <v>25</v>
      </c>
      <c r="D1741" s="66" t="s">
        <v>271</v>
      </c>
      <c r="E1741" s="86">
        <f t="array" ref="E1741">IFERROR(INDEX(DATA!$J$133:$J$368,MATCH(1,(DATA!$D$133:$D$368=B1741)*(DATA!$E$133:$E$368=D1741),0)),"n/a")</f>
        <v>7764</v>
      </c>
      <c r="F1741" s="77">
        <f t="array" ref="F1741">IFERROR(INDEX(DATA!$K$133:$K$368,MATCH(1,(DATA!$D$133:$D$368=B1741)*(DATA!$E$133:$E$368=D1741),0)),"n/a")</f>
        <v>-1E-3</v>
      </c>
      <c r="G1741" s="86">
        <f t="array" ref="G1741">IFERROR(INDEX(DATA!$T$133:$T$368,MATCH(1,(DATA!$D$133:$D$368=B1741)*(DATA!$E$133:$E$368=D1741),0)),"n/a")</f>
        <v>25452</v>
      </c>
      <c r="H1741" s="77">
        <f t="array" ref="H1741">IFERROR(INDEX(DATA!$U$133:$U$368,MATCH(1,(DATA!$D$133:$D$368=B1741)*(DATA!$E$133:$E$368=D1741),0)),"n/a")</f>
        <v>0.04</v>
      </c>
      <c r="I1741" s="86">
        <f t="array" ref="I1741">IFERROR(INDEX(DATA!$AD$133:$AD$368,MATCH(1,(DATA!$D$133:$D$368=B1741)*(DATA!$E$133:$E$368=D1741),0)),"n/a")</f>
        <v>43996</v>
      </c>
      <c r="J1741" s="77">
        <f t="array" ref="J1741">IFERROR(INDEX(DATA!$AE$133:$AE$368,MATCH(1,(DATA!$D$133:$D$368=B1741)*(DATA!$E$133:$E$368=D1741),0)),"n/a")</f>
        <v>4.5999999999999999E-2</v>
      </c>
      <c r="K1741" s="86">
        <f t="array" ref="K1741">IFERROR(INDEX(DATA!$AN$133:$AN$368,MATCH(1,(DATA!$D$133:$D$368=B1741)*(DATA!$E$133:$E$368=D1741),0)),"n/a")</f>
        <v>84066</v>
      </c>
      <c r="L1741" s="77">
        <f t="array" ref="L1741">IFERROR(INDEX(DATA!$AO$133:$AO$368,MATCH(1,(DATA!$D$133:$D$368=B1741)*(DATA!$E$133:$E$368=D1741),0)),"n/a")</f>
        <v>6.9000000000000006E-2</v>
      </c>
      <c r="M1741" s="66"/>
      <c r="N1741" s="66"/>
      <c r="O1741" s="66"/>
      <c r="P1741" s="66"/>
      <c r="Q1741" s="66"/>
      <c r="S1741" s="70"/>
      <c r="U1741" s="70"/>
      <c r="W1741" s="70"/>
      <c r="Y1741" s="70"/>
    </row>
    <row r="1742" spans="1:25" s="69" customFormat="1" x14ac:dyDescent="0.2">
      <c r="A1742" s="75" t="s">
        <v>19</v>
      </c>
      <c r="B1742" s="66" t="s">
        <v>20</v>
      </c>
      <c r="C1742" s="66" t="s">
        <v>25</v>
      </c>
      <c r="D1742" s="66" t="s">
        <v>272</v>
      </c>
      <c r="E1742" s="86">
        <f t="array" ref="E1742">IFERROR(INDEX(DATA!$J$133:$J$368,MATCH(1,(DATA!$D$133:$D$368=B1742)*(DATA!$E$133:$E$368=D1742),0)),"n/a")</f>
        <v>17924</v>
      </c>
      <c r="F1742" s="77">
        <f t="array" ref="F1742">IFERROR(INDEX(DATA!$K$133:$K$368,MATCH(1,(DATA!$D$133:$D$368=B1742)*(DATA!$E$133:$E$368=D1742),0)),"n/a")</f>
        <v>0.27200000000000002</v>
      </c>
      <c r="G1742" s="86">
        <f t="array" ref="G1742">IFERROR(INDEX(DATA!$T$133:$T$368,MATCH(1,(DATA!$D$133:$D$368=B1742)*(DATA!$E$133:$E$368=D1742),0)),"n/a")</f>
        <v>54707</v>
      </c>
      <c r="H1742" s="77">
        <f t="array" ref="H1742">IFERROR(INDEX(DATA!$U$133:$U$368,MATCH(1,(DATA!$D$133:$D$368=B1742)*(DATA!$E$133:$E$368=D1742),0)),"n/a")</f>
        <v>0.214</v>
      </c>
      <c r="I1742" s="86">
        <f t="array" ref="I1742">IFERROR(INDEX(DATA!$AD$133:$AD$368,MATCH(1,(DATA!$D$133:$D$368=B1742)*(DATA!$E$133:$E$368=D1742),0)),"n/a")</f>
        <v>98886</v>
      </c>
      <c r="J1742" s="77">
        <f t="array" ref="J1742">IFERROR(INDEX(DATA!$AE$133:$AE$368,MATCH(1,(DATA!$D$133:$D$368=B1742)*(DATA!$E$133:$E$368=D1742),0)),"n/a")</f>
        <v>0.17599999999999999</v>
      </c>
      <c r="K1742" s="86">
        <f t="array" ref="K1742">IFERROR(INDEX(DATA!$AN$133:$AN$368,MATCH(1,(DATA!$D$133:$D$368=B1742)*(DATA!$E$133:$E$368=D1742),0)),"n/a")</f>
        <v>172974</v>
      </c>
      <c r="L1742" s="77">
        <f t="array" ref="L1742">IFERROR(INDEX(DATA!$AO$133:$AO$368,MATCH(1,(DATA!$D$133:$D$368=B1742)*(DATA!$E$133:$E$368=D1742),0)),"n/a")</f>
        <v>0.20100000000000001</v>
      </c>
      <c r="M1742" s="66"/>
      <c r="N1742" s="66"/>
      <c r="O1742" s="66"/>
      <c r="P1742" s="66"/>
      <c r="Q1742" s="66"/>
      <c r="S1742" s="70"/>
      <c r="U1742" s="70"/>
      <c r="W1742" s="70"/>
      <c r="Y1742" s="70"/>
    </row>
    <row r="1743" spans="1:25" s="69" customFormat="1" x14ac:dyDescent="0.2">
      <c r="A1743" s="75" t="s">
        <v>19</v>
      </c>
      <c r="B1743" s="66" t="s">
        <v>20</v>
      </c>
      <c r="C1743" s="66" t="s">
        <v>25</v>
      </c>
      <c r="D1743" s="66" t="s">
        <v>273</v>
      </c>
      <c r="E1743" s="86">
        <f t="array" ref="E1743">IFERROR(INDEX(DATA!$J$133:$J$368,MATCH(1,(DATA!$D$133:$D$368=B1743)*(DATA!$E$133:$E$368=D1743),0)),"n/a")</f>
        <v>47428</v>
      </c>
      <c r="F1743" s="77">
        <f t="array" ref="F1743">IFERROR(INDEX(DATA!$K$133:$K$368,MATCH(1,(DATA!$D$133:$D$368=B1743)*(DATA!$E$133:$E$368=D1743),0)),"n/a")</f>
        <v>0.126</v>
      </c>
      <c r="G1743" s="86">
        <f t="array" ref="G1743">IFERROR(INDEX(DATA!$T$133:$T$368,MATCH(1,(DATA!$D$133:$D$368=B1743)*(DATA!$E$133:$E$368=D1743),0)),"n/a")</f>
        <v>147950</v>
      </c>
      <c r="H1743" s="77">
        <f t="array" ref="H1743">IFERROR(INDEX(DATA!$U$133:$U$368,MATCH(1,(DATA!$D$133:$D$368=B1743)*(DATA!$E$133:$E$368=D1743),0)),"n/a")</f>
        <v>0.17399999999999999</v>
      </c>
      <c r="I1743" s="86">
        <f t="array" ref="I1743">IFERROR(INDEX(DATA!$AD$133:$AD$368,MATCH(1,(DATA!$D$133:$D$368=B1743)*(DATA!$E$133:$E$368=D1743),0)),"n/a")</f>
        <v>256893</v>
      </c>
      <c r="J1743" s="77">
        <f t="array" ref="J1743">IFERROR(INDEX(DATA!$AE$133:$AE$368,MATCH(1,(DATA!$D$133:$D$368=B1743)*(DATA!$E$133:$E$368=D1743),0)),"n/a")</f>
        <v>0.191</v>
      </c>
      <c r="K1743" s="86">
        <f t="array" ref="K1743">IFERROR(INDEX(DATA!$AN$133:$AN$368,MATCH(1,(DATA!$D$133:$D$368=B1743)*(DATA!$E$133:$E$368=D1743),0)),"n/a")</f>
        <v>484126</v>
      </c>
      <c r="L1743" s="77">
        <f t="array" ref="L1743">IFERROR(INDEX(DATA!$AO$133:$AO$368,MATCH(1,(DATA!$D$133:$D$368=B1743)*(DATA!$E$133:$E$368=D1743),0)),"n/a")</f>
        <v>0.23200000000000001</v>
      </c>
      <c r="M1743" s="66"/>
      <c r="N1743" s="66"/>
      <c r="O1743" s="66"/>
      <c r="P1743" s="66"/>
      <c r="Q1743" s="66"/>
      <c r="S1743" s="70"/>
      <c r="U1743" s="70"/>
      <c r="W1743" s="70"/>
      <c r="Y1743" s="70"/>
    </row>
    <row r="1744" spans="1:25" s="69" customFormat="1" x14ac:dyDescent="0.2">
      <c r="A1744" s="75" t="s">
        <v>19</v>
      </c>
      <c r="B1744" s="66" t="s">
        <v>20</v>
      </c>
      <c r="C1744" s="66" t="s">
        <v>25</v>
      </c>
      <c r="D1744" s="66" t="s">
        <v>274</v>
      </c>
      <c r="E1744" s="86">
        <f t="array" ref="E1744">IFERROR(INDEX(DATA!$J$133:$J$368,MATCH(1,(DATA!$D$133:$D$368=B1744)*(DATA!$E$133:$E$368=D1744),0)),"n/a")</f>
        <v>7555</v>
      </c>
      <c r="F1744" s="77">
        <f t="array" ref="F1744">IFERROR(INDEX(DATA!$K$133:$K$368,MATCH(1,(DATA!$D$133:$D$368=B1744)*(DATA!$E$133:$E$368=D1744),0)),"n/a")</f>
        <v>6.7000000000000004E-2</v>
      </c>
      <c r="G1744" s="86">
        <f t="array" ref="G1744">IFERROR(INDEX(DATA!$T$133:$T$368,MATCH(1,(DATA!$D$133:$D$368=B1744)*(DATA!$E$133:$E$368=D1744),0)),"n/a")</f>
        <v>22704</v>
      </c>
      <c r="H1744" s="77">
        <f t="array" ref="H1744">IFERROR(INDEX(DATA!$U$133:$U$368,MATCH(1,(DATA!$D$133:$D$368=B1744)*(DATA!$E$133:$E$368=D1744),0)),"n/a")</f>
        <v>6.6000000000000003E-2</v>
      </c>
      <c r="I1744" s="86">
        <f t="array" ref="I1744">IFERROR(INDEX(DATA!$AD$133:$AD$368,MATCH(1,(DATA!$D$133:$D$368=B1744)*(DATA!$E$133:$E$368=D1744),0)),"n/a")</f>
        <v>40090</v>
      </c>
      <c r="J1744" s="77">
        <f t="array" ref="J1744">IFERROR(INDEX(DATA!$AE$133:$AE$368,MATCH(1,(DATA!$D$133:$D$368=B1744)*(DATA!$E$133:$E$368=D1744),0)),"n/a")</f>
        <v>1.6E-2</v>
      </c>
      <c r="K1744" s="86">
        <f t="array" ref="K1744">IFERROR(INDEX(DATA!$AN$133:$AN$368,MATCH(1,(DATA!$D$133:$D$368=B1744)*(DATA!$E$133:$E$368=D1744),0)),"n/a")</f>
        <v>75182</v>
      </c>
      <c r="L1744" s="77">
        <f t="array" ref="L1744">IFERROR(INDEX(DATA!$AO$133:$AO$368,MATCH(1,(DATA!$D$133:$D$368=B1744)*(DATA!$E$133:$E$368=D1744),0)),"n/a")</f>
        <v>3.2000000000000001E-2</v>
      </c>
      <c r="M1744" s="66"/>
      <c r="N1744" s="66"/>
      <c r="O1744" s="66"/>
      <c r="P1744" s="66"/>
      <c r="Q1744" s="66"/>
      <c r="S1744" s="70"/>
      <c r="U1744" s="70"/>
      <c r="W1744" s="70"/>
      <c r="Y1744" s="70"/>
    </row>
    <row r="1745" spans="1:25" s="69" customFormat="1" x14ac:dyDescent="0.2">
      <c r="A1745" s="75" t="s">
        <v>19</v>
      </c>
      <c r="B1745" s="66" t="s">
        <v>20</v>
      </c>
      <c r="C1745" s="66" t="s">
        <v>25</v>
      </c>
      <c r="D1745" s="66" t="s">
        <v>275</v>
      </c>
      <c r="E1745" s="86">
        <f t="array" ref="E1745">IFERROR(INDEX(DATA!$J$133:$J$368,MATCH(1,(DATA!$D$133:$D$368=B1745)*(DATA!$E$133:$E$368=D1745),0)),"n/a")</f>
        <v>32847</v>
      </c>
      <c r="F1745" s="77">
        <f t="array" ref="F1745">IFERROR(INDEX(DATA!$K$133:$K$368,MATCH(1,(DATA!$D$133:$D$368=B1745)*(DATA!$E$133:$E$368=D1745),0)),"n/a")</f>
        <v>0.29399999999999998</v>
      </c>
      <c r="G1745" s="86">
        <f t="array" ref="G1745">IFERROR(INDEX(DATA!$T$133:$T$368,MATCH(1,(DATA!$D$133:$D$368=B1745)*(DATA!$E$133:$E$368=D1745),0)),"n/a")</f>
        <v>114389</v>
      </c>
      <c r="H1745" s="77">
        <f t="array" ref="H1745">IFERROR(INDEX(DATA!$U$133:$U$368,MATCH(1,(DATA!$D$133:$D$368=B1745)*(DATA!$E$133:$E$368=D1745),0)),"n/a")</f>
        <v>0.25600000000000001</v>
      </c>
      <c r="I1745" s="86">
        <f t="array" ref="I1745">IFERROR(INDEX(DATA!$AD$133:$AD$368,MATCH(1,(DATA!$D$133:$D$368=B1745)*(DATA!$E$133:$E$368=D1745),0)),"n/a")</f>
        <v>186664</v>
      </c>
      <c r="J1745" s="77">
        <f t="array" ref="J1745">IFERROR(INDEX(DATA!$AE$133:$AE$368,MATCH(1,(DATA!$D$133:$D$368=B1745)*(DATA!$E$133:$E$368=D1745),0)),"n/a")</f>
        <v>0.19700000000000001</v>
      </c>
      <c r="K1745" s="86">
        <f t="array" ref="K1745">IFERROR(INDEX(DATA!$AN$133:$AN$368,MATCH(1,(DATA!$D$133:$D$368=B1745)*(DATA!$E$133:$E$368=D1745),0)),"n/a")</f>
        <v>338102</v>
      </c>
      <c r="L1745" s="77">
        <f t="array" ref="L1745">IFERROR(INDEX(DATA!$AO$133:$AO$368,MATCH(1,(DATA!$D$133:$D$368=B1745)*(DATA!$E$133:$E$368=D1745),0)),"n/a")</f>
        <v>0.13700000000000001</v>
      </c>
      <c r="M1745" s="66"/>
      <c r="N1745" s="66"/>
      <c r="O1745" s="66"/>
      <c r="P1745" s="66"/>
      <c r="Q1745" s="66"/>
      <c r="S1745" s="70"/>
      <c r="U1745" s="70"/>
      <c r="W1745" s="70"/>
      <c r="Y1745" s="70"/>
    </row>
    <row r="1746" spans="1:25" s="69" customFormat="1" x14ac:dyDescent="0.2">
      <c r="A1746" s="75" t="s">
        <v>19</v>
      </c>
      <c r="B1746" s="66" t="s">
        <v>20</v>
      </c>
      <c r="C1746" s="66" t="s">
        <v>25</v>
      </c>
      <c r="D1746" s="66" t="s">
        <v>276</v>
      </c>
      <c r="E1746" s="86">
        <f t="array" ref="E1746">IFERROR(INDEX(DATA!$J$133:$J$368,MATCH(1,(DATA!$D$133:$D$368=B1746)*(DATA!$E$133:$E$368=D1746),0)),"n/a")</f>
        <v>31066</v>
      </c>
      <c r="F1746" s="77">
        <f t="array" ref="F1746">IFERROR(INDEX(DATA!$K$133:$K$368,MATCH(1,(DATA!$D$133:$D$368=B1746)*(DATA!$E$133:$E$368=D1746),0)),"n/a")</f>
        <v>3.3000000000000002E-2</v>
      </c>
      <c r="G1746" s="86">
        <f t="array" ref="G1746">IFERROR(INDEX(DATA!$T$133:$T$368,MATCH(1,(DATA!$D$133:$D$368=B1746)*(DATA!$E$133:$E$368=D1746),0)),"n/a")</f>
        <v>94550</v>
      </c>
      <c r="H1746" s="77">
        <f t="array" ref="H1746">IFERROR(INDEX(DATA!$U$133:$U$368,MATCH(1,(DATA!$D$133:$D$368=B1746)*(DATA!$E$133:$E$368=D1746),0)),"n/a")</f>
        <v>0.3</v>
      </c>
      <c r="I1746" s="86">
        <f t="array" ref="I1746">IFERROR(INDEX(DATA!$AD$133:$AD$368,MATCH(1,(DATA!$D$133:$D$368=B1746)*(DATA!$E$133:$E$368=D1746),0)),"n/a")</f>
        <v>159220</v>
      </c>
      <c r="J1746" s="77">
        <f t="array" ref="J1746">IFERROR(INDEX(DATA!$AE$133:$AE$368,MATCH(1,(DATA!$D$133:$D$368=B1746)*(DATA!$E$133:$E$368=D1746),0)),"n/a")</f>
        <v>0.38100000000000001</v>
      </c>
      <c r="K1746" s="86">
        <f t="array" ref="K1746">IFERROR(INDEX(DATA!$AN$133:$AN$368,MATCH(1,(DATA!$D$133:$D$368=B1746)*(DATA!$E$133:$E$368=D1746),0)),"n/a")</f>
        <v>308962</v>
      </c>
      <c r="L1746" s="77">
        <f t="array" ref="L1746">IFERROR(INDEX(DATA!$AO$133:$AO$368,MATCH(1,(DATA!$D$133:$D$368=B1746)*(DATA!$E$133:$E$368=D1746),0)),"n/a")</f>
        <v>0.49199999999999999</v>
      </c>
      <c r="M1746" s="66"/>
      <c r="N1746" s="66"/>
      <c r="O1746" s="66"/>
      <c r="P1746" s="66"/>
      <c r="Q1746" s="66"/>
      <c r="S1746" s="70"/>
      <c r="U1746" s="70"/>
      <c r="W1746" s="70"/>
      <c r="Y1746" s="70"/>
    </row>
    <row r="1747" spans="1:25" s="69" customFormat="1" x14ac:dyDescent="0.2">
      <c r="A1747" s="75" t="s">
        <v>19</v>
      </c>
      <c r="B1747" s="66" t="s">
        <v>20</v>
      </c>
      <c r="C1747" s="66" t="s">
        <v>25</v>
      </c>
      <c r="D1747" s="66" t="s">
        <v>277</v>
      </c>
      <c r="E1747" s="86">
        <f t="array" ref="E1747">IFERROR(INDEX(DATA!$J$133:$J$368,MATCH(1,(DATA!$D$133:$D$368=B1747)*(DATA!$E$133:$E$368=D1747),0)),"n/a")</f>
        <v>7575</v>
      </c>
      <c r="F1747" s="77">
        <f t="array" ref="F1747">IFERROR(INDEX(DATA!$K$133:$K$368,MATCH(1,(DATA!$D$133:$D$368=B1747)*(DATA!$E$133:$E$368=D1747),0)),"n/a")</f>
        <v>-6.2E-2</v>
      </c>
      <c r="G1747" s="86">
        <f t="array" ref="G1747">IFERROR(INDEX(DATA!$T$133:$T$368,MATCH(1,(DATA!$D$133:$D$368=B1747)*(DATA!$E$133:$E$368=D1747),0)),"n/a")</f>
        <v>22384</v>
      </c>
      <c r="H1747" s="77">
        <f t="array" ref="H1747">IFERROR(INDEX(DATA!$U$133:$U$368,MATCH(1,(DATA!$D$133:$D$368=B1747)*(DATA!$E$133:$E$368=D1747),0)),"n/a")</f>
        <v>4.1000000000000002E-2</v>
      </c>
      <c r="I1747" s="86">
        <f t="array" ref="I1747">IFERROR(INDEX(DATA!$AD$133:$AD$368,MATCH(1,(DATA!$D$133:$D$368=B1747)*(DATA!$E$133:$E$368=D1747),0)),"n/a")</f>
        <v>38595</v>
      </c>
      <c r="J1747" s="77">
        <f t="array" ref="J1747">IFERROR(INDEX(DATA!$AE$133:$AE$368,MATCH(1,(DATA!$D$133:$D$368=B1747)*(DATA!$E$133:$E$368=D1747),0)),"n/a")</f>
        <v>0.13500000000000001</v>
      </c>
      <c r="K1747" s="86">
        <f t="array" ref="K1747">IFERROR(INDEX(DATA!$AN$133:$AN$368,MATCH(1,(DATA!$D$133:$D$368=B1747)*(DATA!$E$133:$E$368=D1747),0)),"n/a")</f>
        <v>74121</v>
      </c>
      <c r="L1747" s="77">
        <f t="array" ref="L1747">IFERROR(INDEX(DATA!$AO$133:$AO$368,MATCH(1,(DATA!$D$133:$D$368=B1747)*(DATA!$E$133:$E$368=D1747),0)),"n/a")</f>
        <v>0.26100000000000001</v>
      </c>
      <c r="M1747" s="66"/>
      <c r="N1747" s="66"/>
      <c r="O1747" s="66"/>
      <c r="P1747" s="66"/>
      <c r="Q1747" s="66"/>
      <c r="S1747" s="70"/>
      <c r="U1747" s="70"/>
      <c r="W1747" s="70"/>
      <c r="Y1747" s="70"/>
    </row>
    <row r="1748" spans="1:25" s="69" customFormat="1" x14ac:dyDescent="0.2">
      <c r="A1748" s="75" t="s">
        <v>19</v>
      </c>
      <c r="B1748" s="66" t="s">
        <v>20</v>
      </c>
      <c r="C1748" s="66" t="s">
        <v>25</v>
      </c>
      <c r="D1748" s="66" t="s">
        <v>278</v>
      </c>
      <c r="E1748" s="86">
        <f t="array" ref="E1748">IFERROR(INDEX(DATA!$J$133:$J$368,MATCH(1,(DATA!$D$133:$D$368=B1748)*(DATA!$E$133:$E$368=D1748),0)),"n/a")</f>
        <v>30085</v>
      </c>
      <c r="F1748" s="77">
        <f t="array" ref="F1748">IFERROR(INDEX(DATA!$K$133:$K$368,MATCH(1,(DATA!$D$133:$D$368=B1748)*(DATA!$E$133:$E$368=D1748),0)),"n/a")</f>
        <v>0.28699999999999998</v>
      </c>
      <c r="G1748" s="86">
        <f t="array" ref="G1748">IFERROR(INDEX(DATA!$T$133:$T$368,MATCH(1,(DATA!$D$133:$D$368=B1748)*(DATA!$E$133:$E$368=D1748),0)),"n/a")</f>
        <v>88045</v>
      </c>
      <c r="H1748" s="77">
        <f t="array" ref="H1748">IFERROR(INDEX(DATA!$U$133:$U$368,MATCH(1,(DATA!$D$133:$D$368=B1748)*(DATA!$E$133:$E$368=D1748),0)),"n/a")</f>
        <v>0.19600000000000001</v>
      </c>
      <c r="I1748" s="86">
        <f t="array" ref="I1748">IFERROR(INDEX(DATA!$AD$133:$AD$368,MATCH(1,(DATA!$D$133:$D$368=B1748)*(DATA!$E$133:$E$368=D1748),0)),"n/a")</f>
        <v>149569</v>
      </c>
      <c r="J1748" s="77">
        <f t="array" ref="J1748">IFERROR(INDEX(DATA!$AE$133:$AE$368,MATCH(1,(DATA!$D$133:$D$368=B1748)*(DATA!$E$133:$E$368=D1748),0)),"n/a")</f>
        <v>0.16900000000000001</v>
      </c>
      <c r="K1748" s="86">
        <f t="array" ref="K1748">IFERROR(INDEX(DATA!$AN$133:$AN$368,MATCH(1,(DATA!$D$133:$D$368=B1748)*(DATA!$E$133:$E$368=D1748),0)),"n/a")</f>
        <v>280635</v>
      </c>
      <c r="L1748" s="77">
        <f t="array" ref="L1748">IFERROR(INDEX(DATA!$AO$133:$AO$368,MATCH(1,(DATA!$D$133:$D$368=B1748)*(DATA!$E$133:$E$368=D1748),0)),"n/a")</f>
        <v>0.184</v>
      </c>
      <c r="M1748" s="66"/>
      <c r="N1748" s="66"/>
      <c r="O1748" s="66"/>
      <c r="P1748" s="66"/>
      <c r="Q1748" s="66"/>
      <c r="S1748" s="70"/>
      <c r="U1748" s="70"/>
      <c r="W1748" s="70"/>
      <c r="Y1748" s="70"/>
    </row>
    <row r="1749" spans="1:25" s="69" customFormat="1" x14ac:dyDescent="0.2">
      <c r="A1749" s="75" t="s">
        <v>19</v>
      </c>
      <c r="B1749" s="66" t="s">
        <v>20</v>
      </c>
      <c r="C1749" s="66" t="s">
        <v>25</v>
      </c>
      <c r="D1749" s="66" t="s">
        <v>279</v>
      </c>
      <c r="E1749" s="86">
        <f t="array" ref="E1749">IFERROR(INDEX(DATA!$J$133:$J$368,MATCH(1,(DATA!$D$133:$D$368=B1749)*(DATA!$E$133:$E$368=D1749),0)),"n/a")</f>
        <v>15176</v>
      </c>
      <c r="F1749" s="77">
        <f t="array" ref="F1749">IFERROR(INDEX(DATA!$K$133:$K$368,MATCH(1,(DATA!$D$133:$D$368=B1749)*(DATA!$E$133:$E$368=D1749),0)),"n/a")</f>
        <v>8.5000000000000006E-2</v>
      </c>
      <c r="G1749" s="86">
        <f t="array" ref="G1749">IFERROR(INDEX(DATA!$T$133:$T$368,MATCH(1,(DATA!$D$133:$D$368=B1749)*(DATA!$E$133:$E$368=D1749),0)),"n/a")</f>
        <v>45406</v>
      </c>
      <c r="H1749" s="77">
        <f t="array" ref="H1749">IFERROR(INDEX(DATA!$U$133:$U$368,MATCH(1,(DATA!$D$133:$D$368=B1749)*(DATA!$E$133:$E$368=D1749),0)),"n/a")</f>
        <v>7.9000000000000001E-2</v>
      </c>
      <c r="I1749" s="86">
        <f t="array" ref="I1749">IFERROR(INDEX(DATA!$AD$133:$AD$368,MATCH(1,(DATA!$D$133:$D$368=B1749)*(DATA!$E$133:$E$368=D1749),0)),"n/a")</f>
        <v>81714</v>
      </c>
      <c r="J1749" s="77">
        <f t="array" ref="J1749">IFERROR(INDEX(DATA!$AE$133:$AE$368,MATCH(1,(DATA!$D$133:$D$368=B1749)*(DATA!$E$133:$E$368=D1749),0)),"n/a")</f>
        <v>0.11600000000000001</v>
      </c>
      <c r="K1749" s="86">
        <f t="array" ref="K1749">IFERROR(INDEX(DATA!$AN$133:$AN$368,MATCH(1,(DATA!$D$133:$D$368=B1749)*(DATA!$E$133:$E$368=D1749),0)),"n/a")</f>
        <v>153305</v>
      </c>
      <c r="L1749" s="77">
        <f t="array" ref="L1749">IFERROR(INDEX(DATA!$AO$133:$AO$368,MATCH(1,(DATA!$D$133:$D$368=B1749)*(DATA!$E$133:$E$368=D1749),0)),"n/a")</f>
        <v>0.20799999999999999</v>
      </c>
      <c r="M1749" s="66"/>
      <c r="N1749" s="66"/>
      <c r="O1749" s="66"/>
      <c r="P1749" s="66"/>
      <c r="Q1749" s="66"/>
      <c r="S1749" s="70"/>
      <c r="U1749" s="70"/>
      <c r="W1749" s="70"/>
      <c r="Y1749" s="70"/>
    </row>
    <row r="1750" spans="1:25" s="69" customFormat="1" x14ac:dyDescent="0.2">
      <c r="A1750" s="75" t="s">
        <v>19</v>
      </c>
      <c r="B1750" s="66" t="s">
        <v>20</v>
      </c>
      <c r="C1750" s="66" t="s">
        <v>25</v>
      </c>
      <c r="D1750" s="66" t="s">
        <v>280</v>
      </c>
      <c r="E1750" s="86">
        <f t="array" ref="E1750">IFERROR(INDEX(DATA!$J$133:$J$368,MATCH(1,(DATA!$D$133:$D$368=B1750)*(DATA!$E$133:$E$368=D1750),0)),"n/a")</f>
        <v>5706</v>
      </c>
      <c r="F1750" s="77">
        <f t="array" ref="F1750">IFERROR(INDEX(DATA!$K$133:$K$368,MATCH(1,(DATA!$D$133:$D$368=B1750)*(DATA!$E$133:$E$368=D1750),0)),"n/a")</f>
        <v>8.7999999999999995E-2</v>
      </c>
      <c r="G1750" s="86">
        <f t="array" ref="G1750">IFERROR(INDEX(DATA!$T$133:$T$368,MATCH(1,(DATA!$D$133:$D$368=B1750)*(DATA!$E$133:$E$368=D1750),0)),"n/a")</f>
        <v>20056</v>
      </c>
      <c r="H1750" s="77">
        <f t="array" ref="H1750">IFERROR(INDEX(DATA!$U$133:$U$368,MATCH(1,(DATA!$D$133:$D$368=B1750)*(DATA!$E$133:$E$368=D1750),0)),"n/a")</f>
        <v>2.3E-2</v>
      </c>
      <c r="I1750" s="86">
        <f t="array" ref="I1750">IFERROR(INDEX(DATA!$AD$133:$AD$368,MATCH(1,(DATA!$D$133:$D$368=B1750)*(DATA!$E$133:$E$368=D1750),0)),"n/a")</f>
        <v>34939</v>
      </c>
      <c r="J1750" s="77">
        <f t="array" ref="J1750">IFERROR(INDEX(DATA!$AE$133:$AE$368,MATCH(1,(DATA!$D$133:$D$368=B1750)*(DATA!$E$133:$E$368=D1750),0)),"n/a")</f>
        <v>1.7999999999999999E-2</v>
      </c>
      <c r="K1750" s="86">
        <f t="array" ref="K1750">IFERROR(INDEX(DATA!$AN$133:$AN$368,MATCH(1,(DATA!$D$133:$D$368=B1750)*(DATA!$E$133:$E$368=D1750),0)),"n/a")</f>
        <v>63086</v>
      </c>
      <c r="L1750" s="77">
        <f t="array" ref="L1750">IFERROR(INDEX(DATA!$AO$133:$AO$368,MATCH(1,(DATA!$D$133:$D$368=B1750)*(DATA!$E$133:$E$368=D1750),0)),"n/a")</f>
        <v>-8.9999999999999993E-3</v>
      </c>
      <c r="M1750" s="66"/>
      <c r="N1750" s="66"/>
      <c r="O1750" s="66"/>
      <c r="P1750" s="66"/>
      <c r="Q1750" s="66"/>
      <c r="S1750" s="70"/>
      <c r="U1750" s="70"/>
      <c r="W1750" s="70"/>
      <c r="Y1750" s="70"/>
    </row>
    <row r="1751" spans="1:25" s="69" customFormat="1" x14ac:dyDescent="0.2">
      <c r="A1751" s="75" t="s">
        <v>19</v>
      </c>
      <c r="B1751" s="66" t="s">
        <v>20</v>
      </c>
      <c r="C1751" s="66" t="s">
        <v>25</v>
      </c>
      <c r="D1751" s="66" t="s">
        <v>281</v>
      </c>
      <c r="E1751" s="86">
        <f t="array" ref="E1751">IFERROR(INDEX(DATA!$J$133:$J$368,MATCH(1,(DATA!$D$133:$D$368=B1751)*(DATA!$E$133:$E$368=D1751),0)),"n/a")</f>
        <v>7708</v>
      </c>
      <c r="F1751" s="77">
        <f t="array" ref="F1751">IFERROR(INDEX(DATA!$K$133:$K$368,MATCH(1,(DATA!$D$133:$D$368=B1751)*(DATA!$E$133:$E$368=D1751),0)),"n/a")</f>
        <v>-2.1999999999999999E-2</v>
      </c>
      <c r="G1751" s="86">
        <f t="array" ref="G1751">IFERROR(INDEX(DATA!$T$133:$T$368,MATCH(1,(DATA!$D$133:$D$368=B1751)*(DATA!$E$133:$E$368=D1751),0)),"n/a")</f>
        <v>24278</v>
      </c>
      <c r="H1751" s="77">
        <f t="array" ref="H1751">IFERROR(INDEX(DATA!$U$133:$U$368,MATCH(1,(DATA!$D$133:$D$368=B1751)*(DATA!$E$133:$E$368=D1751),0)),"n/a")</f>
        <v>-0.104</v>
      </c>
      <c r="I1751" s="86">
        <f t="array" ref="I1751">IFERROR(INDEX(DATA!$AD$133:$AD$368,MATCH(1,(DATA!$D$133:$D$368=B1751)*(DATA!$E$133:$E$368=D1751),0)),"n/a")</f>
        <v>44219</v>
      </c>
      <c r="J1751" s="77">
        <f t="array" ref="J1751">IFERROR(INDEX(DATA!$AE$133:$AE$368,MATCH(1,(DATA!$D$133:$D$368=B1751)*(DATA!$E$133:$E$368=D1751),0)),"n/a")</f>
        <v>-5.6000000000000001E-2</v>
      </c>
      <c r="K1751" s="86">
        <f t="array" ref="K1751">IFERROR(INDEX(DATA!$AN$133:$AN$368,MATCH(1,(DATA!$D$133:$D$368=B1751)*(DATA!$E$133:$E$368=D1751),0)),"n/a")</f>
        <v>85180</v>
      </c>
      <c r="L1751" s="77">
        <f t="array" ref="L1751">IFERROR(INDEX(DATA!$AO$133:$AO$368,MATCH(1,(DATA!$D$133:$D$368=B1751)*(DATA!$E$133:$E$368=D1751),0)),"n/a")</f>
        <v>-4.3999999999999997E-2</v>
      </c>
      <c r="M1751" s="66"/>
      <c r="N1751" s="66"/>
      <c r="O1751" s="66"/>
      <c r="P1751" s="66"/>
      <c r="Q1751" s="66"/>
      <c r="S1751" s="70"/>
      <c r="U1751" s="70"/>
      <c r="W1751" s="70"/>
      <c r="Y1751" s="70"/>
    </row>
    <row r="1752" spans="1:25" s="69" customFormat="1" x14ac:dyDescent="0.2">
      <c r="A1752" s="75" t="s">
        <v>19</v>
      </c>
      <c r="B1752" s="66" t="s">
        <v>20</v>
      </c>
      <c r="C1752" s="66" t="s">
        <v>25</v>
      </c>
      <c r="D1752" s="66" t="s">
        <v>282</v>
      </c>
      <c r="E1752" s="86">
        <f t="array" ref="E1752">IFERROR(INDEX(DATA!$J$133:$J$368,MATCH(1,(DATA!$D$133:$D$368=B1752)*(DATA!$E$133:$E$368=D1752),0)),"n/a")</f>
        <v>10033</v>
      </c>
      <c r="F1752" s="77">
        <f t="array" ref="F1752">IFERROR(INDEX(DATA!$K$133:$K$368,MATCH(1,(DATA!$D$133:$D$368=B1752)*(DATA!$E$133:$E$368=D1752),0)),"n/a")</f>
        <v>-0.121</v>
      </c>
      <c r="G1752" s="86">
        <f t="array" ref="G1752">IFERROR(INDEX(DATA!$T$133:$T$368,MATCH(1,(DATA!$D$133:$D$368=B1752)*(DATA!$E$133:$E$368=D1752),0)),"n/a")</f>
        <v>33706</v>
      </c>
      <c r="H1752" s="77">
        <f t="array" ref="H1752">IFERROR(INDEX(DATA!$U$133:$U$368,MATCH(1,(DATA!$D$133:$D$368=B1752)*(DATA!$E$133:$E$368=D1752),0)),"n/a")</f>
        <v>7.0000000000000001E-3</v>
      </c>
      <c r="I1752" s="86">
        <f t="array" ref="I1752">IFERROR(INDEX(DATA!$AD$133:$AD$368,MATCH(1,(DATA!$D$133:$D$368=B1752)*(DATA!$E$133:$E$368=D1752),0)),"n/a")</f>
        <v>62090</v>
      </c>
      <c r="J1752" s="77">
        <f t="array" ref="J1752">IFERROR(INDEX(DATA!$AE$133:$AE$368,MATCH(1,(DATA!$D$133:$D$368=B1752)*(DATA!$E$133:$E$368=D1752),0)),"n/a")</f>
        <v>0.14000000000000001</v>
      </c>
      <c r="K1752" s="86">
        <f t="array" ref="K1752">IFERROR(INDEX(DATA!$AN$133:$AN$368,MATCH(1,(DATA!$D$133:$D$368=B1752)*(DATA!$E$133:$E$368=D1752),0)),"n/a")</f>
        <v>117560</v>
      </c>
      <c r="L1752" s="77">
        <f t="array" ref="L1752">IFERROR(INDEX(DATA!$AO$133:$AO$368,MATCH(1,(DATA!$D$133:$D$368=B1752)*(DATA!$E$133:$E$368=D1752),0)),"n/a")</f>
        <v>0.28100000000000003</v>
      </c>
      <c r="M1752" s="66"/>
      <c r="N1752" s="66"/>
      <c r="O1752" s="66"/>
      <c r="P1752" s="66"/>
      <c r="Q1752" s="66"/>
      <c r="S1752" s="70"/>
      <c r="U1752" s="70"/>
      <c r="W1752" s="70"/>
      <c r="Y1752" s="70"/>
    </row>
    <row r="1753" spans="1:25" s="69" customFormat="1" x14ac:dyDescent="0.2">
      <c r="A1753" s="75" t="s">
        <v>19</v>
      </c>
      <c r="B1753" s="66" t="s">
        <v>20</v>
      </c>
      <c r="C1753" s="66" t="s">
        <v>25</v>
      </c>
      <c r="D1753" s="66" t="s">
        <v>283</v>
      </c>
      <c r="E1753" s="86">
        <f t="array" ref="E1753">IFERROR(INDEX(DATA!$J$133:$J$368,MATCH(1,(DATA!$D$133:$D$368=B1753)*(DATA!$E$133:$E$368=D1753),0)),"n/a")</f>
        <v>15675</v>
      </c>
      <c r="F1753" s="77">
        <f t="array" ref="F1753">IFERROR(INDEX(DATA!$K$133:$K$368,MATCH(1,(DATA!$D$133:$D$368=B1753)*(DATA!$E$133:$E$368=D1753),0)),"n/a")</f>
        <v>0.19600000000000001</v>
      </c>
      <c r="G1753" s="86">
        <f t="array" ref="G1753">IFERROR(INDEX(DATA!$T$133:$T$368,MATCH(1,(DATA!$D$133:$D$368=B1753)*(DATA!$E$133:$E$368=D1753),0)),"n/a")</f>
        <v>53725</v>
      </c>
      <c r="H1753" s="77">
        <f t="array" ref="H1753">IFERROR(INDEX(DATA!$U$133:$U$368,MATCH(1,(DATA!$D$133:$D$368=B1753)*(DATA!$E$133:$E$368=D1753),0)),"n/a")</f>
        <v>0.39</v>
      </c>
      <c r="I1753" s="86">
        <f t="array" ref="I1753">IFERROR(INDEX(DATA!$AD$133:$AD$368,MATCH(1,(DATA!$D$133:$D$368=B1753)*(DATA!$E$133:$E$368=D1753),0)),"n/a")</f>
        <v>93909</v>
      </c>
      <c r="J1753" s="77">
        <f t="array" ref="J1753">IFERROR(INDEX(DATA!$AE$133:$AE$368,MATCH(1,(DATA!$D$133:$D$368=B1753)*(DATA!$E$133:$E$368=D1753),0)),"n/a")</f>
        <v>0.47399999999999998</v>
      </c>
      <c r="K1753" s="86">
        <f t="array" ref="K1753">IFERROR(INDEX(DATA!$AN$133:$AN$368,MATCH(1,(DATA!$D$133:$D$368=B1753)*(DATA!$E$133:$E$368=D1753),0)),"n/a")</f>
        <v>163632</v>
      </c>
      <c r="L1753" s="77">
        <f t="array" ref="L1753">IFERROR(INDEX(DATA!$AO$133:$AO$368,MATCH(1,(DATA!$D$133:$D$368=B1753)*(DATA!$E$133:$E$368=D1753),0)),"n/a")</f>
        <v>0.46700000000000003</v>
      </c>
      <c r="M1753" s="66"/>
      <c r="N1753" s="66"/>
      <c r="O1753" s="66"/>
      <c r="P1753" s="66"/>
      <c r="Q1753" s="66"/>
      <c r="S1753" s="70"/>
      <c r="U1753" s="70"/>
      <c r="W1753" s="70"/>
      <c r="Y1753" s="70"/>
    </row>
    <row r="1754" spans="1:25" s="69" customFormat="1" x14ac:dyDescent="0.2">
      <c r="A1754" s="75" t="s">
        <v>19</v>
      </c>
      <c r="B1754" s="66" t="s">
        <v>20</v>
      </c>
      <c r="C1754" s="66" t="s">
        <v>25</v>
      </c>
      <c r="D1754" s="66" t="s">
        <v>284</v>
      </c>
      <c r="E1754" s="86">
        <f t="array" ref="E1754">IFERROR(INDEX(DATA!$J$133:$J$368,MATCH(1,(DATA!$D$133:$D$368=B1754)*(DATA!$E$133:$E$368=D1754),0)),"n/a")</f>
        <v>13663</v>
      </c>
      <c r="F1754" s="77">
        <f t="array" ref="F1754">IFERROR(INDEX(DATA!$K$133:$K$368,MATCH(1,(DATA!$D$133:$D$368=B1754)*(DATA!$E$133:$E$368=D1754),0)),"n/a")</f>
        <v>-8.2000000000000003E-2</v>
      </c>
      <c r="G1754" s="86">
        <f t="array" ref="G1754">IFERROR(INDEX(DATA!$T$133:$T$368,MATCH(1,(DATA!$D$133:$D$368=B1754)*(DATA!$E$133:$E$368=D1754),0)),"n/a")</f>
        <v>43625</v>
      </c>
      <c r="H1754" s="77">
        <f t="array" ref="H1754">IFERROR(INDEX(DATA!$U$133:$U$368,MATCH(1,(DATA!$D$133:$D$368=B1754)*(DATA!$E$133:$E$368=D1754),0)),"n/a")</f>
        <v>-7.5999999999999998E-2</v>
      </c>
      <c r="I1754" s="86">
        <f t="array" ref="I1754">IFERROR(INDEX(DATA!$AD$133:$AD$368,MATCH(1,(DATA!$D$133:$D$368=B1754)*(DATA!$E$133:$E$368=D1754),0)),"n/a")</f>
        <v>80490</v>
      </c>
      <c r="J1754" s="77">
        <f t="array" ref="J1754">IFERROR(INDEX(DATA!$AE$133:$AE$368,MATCH(1,(DATA!$D$133:$D$368=B1754)*(DATA!$E$133:$E$368=D1754),0)),"n/a")</f>
        <v>8.0000000000000002E-3</v>
      </c>
      <c r="K1754" s="86">
        <f t="array" ref="K1754">IFERROR(INDEX(DATA!$AN$133:$AN$368,MATCH(1,(DATA!$D$133:$D$368=B1754)*(DATA!$E$133:$E$368=D1754),0)),"n/a")</f>
        <v>156726</v>
      </c>
      <c r="L1754" s="77">
        <f t="array" ref="L1754">IFERROR(INDEX(DATA!$AO$133:$AO$368,MATCH(1,(DATA!$D$133:$D$368=B1754)*(DATA!$E$133:$E$368=D1754),0)),"n/a")</f>
        <v>0.01</v>
      </c>
      <c r="M1754" s="66"/>
      <c r="N1754" s="66"/>
      <c r="O1754" s="66"/>
      <c r="P1754" s="66"/>
      <c r="Q1754" s="66"/>
      <c r="S1754" s="70"/>
      <c r="U1754" s="70"/>
      <c r="W1754" s="70"/>
      <c r="Y1754" s="70"/>
    </row>
    <row r="1755" spans="1:25" s="69" customFormat="1" x14ac:dyDescent="0.2">
      <c r="A1755" s="75" t="s">
        <v>19</v>
      </c>
      <c r="B1755" s="66" t="s">
        <v>20</v>
      </c>
      <c r="C1755" s="66" t="s">
        <v>25</v>
      </c>
      <c r="D1755" s="66" t="s">
        <v>285</v>
      </c>
      <c r="E1755" s="86">
        <f t="array" ref="E1755">IFERROR(INDEX(DATA!$J$133:$J$368,MATCH(1,(DATA!$D$133:$D$368=B1755)*(DATA!$E$133:$E$368=D1755),0)),"n/a")</f>
        <v>6245</v>
      </c>
      <c r="F1755" s="77">
        <f t="array" ref="F1755">IFERROR(INDEX(DATA!$K$133:$K$368,MATCH(1,(DATA!$D$133:$D$368=B1755)*(DATA!$E$133:$E$368=D1755),0)),"n/a")</f>
        <v>-9.1999999999999998E-2</v>
      </c>
      <c r="G1755" s="86">
        <f t="array" ref="G1755">IFERROR(INDEX(DATA!$T$133:$T$368,MATCH(1,(DATA!$D$133:$D$368=B1755)*(DATA!$E$133:$E$368=D1755),0)),"n/a")</f>
        <v>20155</v>
      </c>
      <c r="H1755" s="77">
        <f t="array" ref="H1755">IFERROR(INDEX(DATA!$U$133:$U$368,MATCH(1,(DATA!$D$133:$D$368=B1755)*(DATA!$E$133:$E$368=D1755),0)),"n/a")</f>
        <v>-3.0000000000000001E-3</v>
      </c>
      <c r="I1755" s="86">
        <f t="array" ref="I1755">IFERROR(INDEX(DATA!$AD$133:$AD$368,MATCH(1,(DATA!$D$133:$D$368=B1755)*(DATA!$E$133:$E$368=D1755),0)),"n/a")</f>
        <v>35331</v>
      </c>
      <c r="J1755" s="77">
        <f t="array" ref="J1755">IFERROR(INDEX(DATA!$AE$133:$AE$368,MATCH(1,(DATA!$D$133:$D$368=B1755)*(DATA!$E$133:$E$368=D1755),0)),"n/a")</f>
        <v>5.2999999999999999E-2</v>
      </c>
      <c r="K1755" s="86">
        <f t="array" ref="K1755">IFERROR(INDEX(DATA!$AN$133:$AN$368,MATCH(1,(DATA!$D$133:$D$368=B1755)*(DATA!$E$133:$E$368=D1755),0)),"n/a")</f>
        <v>71726</v>
      </c>
      <c r="L1755" s="77">
        <f t="array" ref="L1755">IFERROR(INDEX(DATA!$AO$133:$AO$368,MATCH(1,(DATA!$D$133:$D$368=B1755)*(DATA!$E$133:$E$368=D1755),0)),"n/a")</f>
        <v>0.12</v>
      </c>
      <c r="M1755" s="66"/>
      <c r="N1755" s="66"/>
      <c r="O1755" s="66"/>
      <c r="P1755" s="66"/>
      <c r="Q1755" s="66"/>
      <c r="S1755" s="70"/>
      <c r="U1755" s="70"/>
      <c r="W1755" s="70"/>
      <c r="Y1755" s="70"/>
    </row>
    <row r="1756" spans="1:25" s="69" customFormat="1" x14ac:dyDescent="0.2">
      <c r="A1756" s="75" t="s">
        <v>19</v>
      </c>
      <c r="B1756" s="66" t="s">
        <v>20</v>
      </c>
      <c r="C1756" s="66" t="s">
        <v>25</v>
      </c>
      <c r="D1756" s="66" t="s">
        <v>286</v>
      </c>
      <c r="E1756" s="86">
        <f t="array" ref="E1756">IFERROR(INDEX(DATA!$J$133:$J$368,MATCH(1,(DATA!$D$133:$D$368=B1756)*(DATA!$E$133:$E$368=D1756),0)),"n/a")</f>
        <v>16197</v>
      </c>
      <c r="F1756" s="77">
        <f t="array" ref="F1756">IFERROR(INDEX(DATA!$K$133:$K$368,MATCH(1,(DATA!$D$133:$D$368=B1756)*(DATA!$E$133:$E$368=D1756),0)),"n/a")</f>
        <v>1.7999999999999999E-2</v>
      </c>
      <c r="G1756" s="86">
        <f t="array" ref="G1756">IFERROR(INDEX(DATA!$T$133:$T$368,MATCH(1,(DATA!$D$133:$D$368=B1756)*(DATA!$E$133:$E$368=D1756),0)),"n/a")</f>
        <v>50959</v>
      </c>
      <c r="H1756" s="77">
        <f t="array" ref="H1756">IFERROR(INDEX(DATA!$U$133:$U$368,MATCH(1,(DATA!$D$133:$D$368=B1756)*(DATA!$E$133:$E$368=D1756),0)),"n/a")</f>
        <v>2.9000000000000001E-2</v>
      </c>
      <c r="I1756" s="86">
        <f t="array" ref="I1756">IFERROR(INDEX(DATA!$AD$133:$AD$368,MATCH(1,(DATA!$D$133:$D$368=B1756)*(DATA!$E$133:$E$368=D1756),0)),"n/a")</f>
        <v>89606</v>
      </c>
      <c r="J1756" s="77">
        <f t="array" ref="J1756">IFERROR(INDEX(DATA!$AE$133:$AE$368,MATCH(1,(DATA!$D$133:$D$368=B1756)*(DATA!$E$133:$E$368=D1756),0)),"n/a")</f>
        <v>4.1000000000000002E-2</v>
      </c>
      <c r="K1756" s="86">
        <f t="array" ref="K1756">IFERROR(INDEX(DATA!$AN$133:$AN$368,MATCH(1,(DATA!$D$133:$D$368=B1756)*(DATA!$E$133:$E$368=D1756),0)),"n/a")</f>
        <v>178039</v>
      </c>
      <c r="L1756" s="77">
        <f t="array" ref="L1756">IFERROR(INDEX(DATA!$AO$133:$AO$368,MATCH(1,(DATA!$D$133:$D$368=B1756)*(DATA!$E$133:$E$368=D1756),0)),"n/a")</f>
        <v>0.12</v>
      </c>
      <c r="M1756" s="66"/>
      <c r="N1756" s="66"/>
      <c r="O1756" s="66"/>
      <c r="P1756" s="66"/>
      <c r="Q1756" s="66"/>
      <c r="S1756" s="70"/>
      <c r="U1756" s="70"/>
      <c r="W1756" s="70"/>
      <c r="Y1756" s="70"/>
    </row>
    <row r="1757" spans="1:25" s="69" customFormat="1" x14ac:dyDescent="0.2">
      <c r="A1757" s="75" t="s">
        <v>19</v>
      </c>
      <c r="B1757" s="66" t="s">
        <v>20</v>
      </c>
      <c r="C1757" s="66" t="s">
        <v>25</v>
      </c>
      <c r="D1757" s="66" t="s">
        <v>287</v>
      </c>
      <c r="E1757" s="86">
        <f t="array" ref="E1757">IFERROR(INDEX(DATA!$J$133:$J$368,MATCH(1,(DATA!$D$133:$D$368=B1757)*(DATA!$E$133:$E$368=D1757),0)),"n/a")</f>
        <v>12028</v>
      </c>
      <c r="F1757" s="77">
        <f t="array" ref="F1757">IFERROR(INDEX(DATA!$K$133:$K$368,MATCH(1,(DATA!$D$133:$D$368=B1757)*(DATA!$E$133:$E$368=D1757),0)),"n/a")</f>
        <v>-6.4000000000000001E-2</v>
      </c>
      <c r="G1757" s="86">
        <f t="array" ref="G1757">IFERROR(INDEX(DATA!$T$133:$T$368,MATCH(1,(DATA!$D$133:$D$368=B1757)*(DATA!$E$133:$E$368=D1757),0)),"n/a")</f>
        <v>41568</v>
      </c>
      <c r="H1757" s="77">
        <f t="array" ref="H1757">IFERROR(INDEX(DATA!$U$133:$U$368,MATCH(1,(DATA!$D$133:$D$368=B1757)*(DATA!$E$133:$E$368=D1757),0)),"n/a")</f>
        <v>-0.11899999999999999</v>
      </c>
      <c r="I1757" s="86">
        <f t="array" ref="I1757">IFERROR(INDEX(DATA!$AD$133:$AD$368,MATCH(1,(DATA!$D$133:$D$368=B1757)*(DATA!$E$133:$E$368=D1757),0)),"n/a")</f>
        <v>68493</v>
      </c>
      <c r="J1757" s="77">
        <f t="array" ref="J1757">IFERROR(INDEX(DATA!$AE$133:$AE$368,MATCH(1,(DATA!$D$133:$D$368=B1757)*(DATA!$E$133:$E$368=D1757),0)),"n/a")</f>
        <v>-0.161</v>
      </c>
      <c r="K1757" s="86">
        <f t="array" ref="K1757">IFERROR(INDEX(DATA!$AN$133:$AN$368,MATCH(1,(DATA!$D$133:$D$368=B1757)*(DATA!$E$133:$E$368=D1757),0)),"n/a")</f>
        <v>124185</v>
      </c>
      <c r="L1757" s="77">
        <f t="array" ref="L1757">IFERROR(INDEX(DATA!$AO$133:$AO$368,MATCH(1,(DATA!$D$133:$D$368=B1757)*(DATA!$E$133:$E$368=D1757),0)),"n/a")</f>
        <v>-0.191</v>
      </c>
      <c r="M1757" s="66"/>
      <c r="N1757" s="66"/>
      <c r="O1757" s="66"/>
      <c r="P1757" s="66"/>
      <c r="Q1757" s="66"/>
      <c r="S1757" s="70"/>
      <c r="U1757" s="70"/>
      <c r="W1757" s="70"/>
      <c r="Y1757" s="70"/>
    </row>
    <row r="1758" spans="1:25" s="69" customFormat="1" x14ac:dyDescent="0.2">
      <c r="A1758" s="75" t="s">
        <v>19</v>
      </c>
      <c r="B1758" s="66" t="s">
        <v>20</v>
      </c>
      <c r="C1758" s="66" t="s">
        <v>25</v>
      </c>
      <c r="D1758" s="66" t="s">
        <v>288</v>
      </c>
      <c r="E1758" s="86">
        <f t="array" ref="E1758">IFERROR(INDEX(DATA!$J$133:$J$368,MATCH(1,(DATA!$D$133:$D$368=B1758)*(DATA!$E$133:$E$368=D1758),0)),"n/a")</f>
        <v>12916</v>
      </c>
      <c r="F1758" s="77">
        <f t="array" ref="F1758">IFERROR(INDEX(DATA!$K$133:$K$368,MATCH(1,(DATA!$D$133:$D$368=B1758)*(DATA!$E$133:$E$368=D1758),0)),"n/a")</f>
        <v>-4.0000000000000001E-3</v>
      </c>
      <c r="G1758" s="86">
        <f t="array" ref="G1758">IFERROR(INDEX(DATA!$T$133:$T$368,MATCH(1,(DATA!$D$133:$D$368=B1758)*(DATA!$E$133:$E$368=D1758),0)),"n/a")</f>
        <v>42241</v>
      </c>
      <c r="H1758" s="77">
        <f t="array" ref="H1758">IFERROR(INDEX(DATA!$U$133:$U$368,MATCH(1,(DATA!$D$133:$D$368=B1758)*(DATA!$E$133:$E$368=D1758),0)),"n/a")</f>
        <v>0.121</v>
      </c>
      <c r="I1758" s="86">
        <f t="array" ref="I1758">IFERROR(INDEX(DATA!$AD$133:$AD$368,MATCH(1,(DATA!$D$133:$D$368=B1758)*(DATA!$E$133:$E$368=D1758),0)),"n/a")</f>
        <v>79589</v>
      </c>
      <c r="J1758" s="77">
        <f t="array" ref="J1758">IFERROR(INDEX(DATA!$AE$133:$AE$368,MATCH(1,(DATA!$D$133:$D$368=B1758)*(DATA!$E$133:$E$368=D1758),0)),"n/a")</f>
        <v>0.22800000000000001</v>
      </c>
      <c r="K1758" s="86">
        <f t="array" ref="K1758">IFERROR(INDEX(DATA!$AN$133:$AN$368,MATCH(1,(DATA!$D$133:$D$368=B1758)*(DATA!$E$133:$E$368=D1758),0)),"n/a")</f>
        <v>148167</v>
      </c>
      <c r="L1758" s="77">
        <f t="array" ref="L1758">IFERROR(INDEX(DATA!$AO$133:$AO$368,MATCH(1,(DATA!$D$133:$D$368=B1758)*(DATA!$E$133:$E$368=D1758),0)),"n/a")</f>
        <v>0.309</v>
      </c>
      <c r="M1758" s="66"/>
      <c r="N1758" s="66"/>
      <c r="O1758" s="66"/>
      <c r="P1758" s="66"/>
      <c r="Q1758" s="66"/>
      <c r="S1758" s="70"/>
      <c r="U1758" s="70"/>
      <c r="W1758" s="70"/>
      <c r="Y1758" s="70"/>
    </row>
    <row r="1759" spans="1:25" s="69" customFormat="1" x14ac:dyDescent="0.2">
      <c r="A1759" s="75" t="s">
        <v>19</v>
      </c>
      <c r="B1759" s="66" t="s">
        <v>20</v>
      </c>
      <c r="C1759" s="66" t="s">
        <v>25</v>
      </c>
      <c r="D1759" s="66" t="s">
        <v>289</v>
      </c>
      <c r="E1759" s="86">
        <f t="array" ref="E1759">IFERROR(INDEX(DATA!$J$133:$J$368,MATCH(1,(DATA!$D$133:$D$368=B1759)*(DATA!$E$133:$E$368=D1759),0)),"n/a")</f>
        <v>8671</v>
      </c>
      <c r="F1759" s="77">
        <f t="array" ref="F1759">IFERROR(INDEX(DATA!$K$133:$K$368,MATCH(1,(DATA!$D$133:$D$368=B1759)*(DATA!$E$133:$E$368=D1759),0)),"n/a")</f>
        <v>1.2E-2</v>
      </c>
      <c r="G1759" s="86">
        <f t="array" ref="G1759">IFERROR(INDEX(DATA!$T$133:$T$368,MATCH(1,(DATA!$D$133:$D$368=B1759)*(DATA!$E$133:$E$368=D1759),0)),"n/a")</f>
        <v>26585</v>
      </c>
      <c r="H1759" s="77">
        <f t="array" ref="H1759">IFERROR(INDEX(DATA!$U$133:$U$368,MATCH(1,(DATA!$D$133:$D$368=B1759)*(DATA!$E$133:$E$368=D1759),0)),"n/a")</f>
        <v>-7.0000000000000001E-3</v>
      </c>
      <c r="I1759" s="86">
        <f t="array" ref="I1759">IFERROR(INDEX(DATA!$AD$133:$AD$368,MATCH(1,(DATA!$D$133:$D$368=B1759)*(DATA!$E$133:$E$368=D1759),0)),"n/a")</f>
        <v>47783</v>
      </c>
      <c r="J1759" s="77">
        <f t="array" ref="J1759">IFERROR(INDEX(DATA!$AE$133:$AE$368,MATCH(1,(DATA!$D$133:$D$368=B1759)*(DATA!$E$133:$E$368=D1759),0)),"n/a")</f>
        <v>1.7999999999999999E-2</v>
      </c>
      <c r="K1759" s="86">
        <f t="array" ref="K1759">IFERROR(INDEX(DATA!$AN$133:$AN$368,MATCH(1,(DATA!$D$133:$D$368=B1759)*(DATA!$E$133:$E$368=D1759),0)),"n/a")</f>
        <v>91484</v>
      </c>
      <c r="L1759" s="77">
        <f t="array" ref="L1759">IFERROR(INDEX(DATA!$AO$133:$AO$368,MATCH(1,(DATA!$D$133:$D$368=B1759)*(DATA!$E$133:$E$368=D1759),0)),"n/a")</f>
        <v>0.11600000000000001</v>
      </c>
      <c r="M1759" s="66"/>
      <c r="N1759" s="66"/>
      <c r="O1759" s="66"/>
      <c r="P1759" s="66"/>
      <c r="Q1759" s="66"/>
      <c r="S1759" s="70"/>
      <c r="U1759" s="70"/>
      <c r="W1759" s="70"/>
      <c r="Y1759" s="70"/>
    </row>
    <row r="1760" spans="1:25" s="69" customFormat="1" x14ac:dyDescent="0.2">
      <c r="A1760" s="75" t="s">
        <v>19</v>
      </c>
      <c r="B1760" s="66" t="s">
        <v>20</v>
      </c>
      <c r="C1760" s="66" t="s">
        <v>25</v>
      </c>
      <c r="D1760" s="66" t="s">
        <v>290</v>
      </c>
      <c r="E1760" s="86">
        <f t="array" ref="E1760">IFERROR(INDEX(DATA!$J$133:$J$368,MATCH(1,(DATA!$D$133:$D$368=B1760)*(DATA!$E$133:$E$368=D1760),0)),"n/a")</f>
        <v>5322</v>
      </c>
      <c r="F1760" s="77">
        <f t="array" ref="F1760">IFERROR(INDEX(DATA!$K$133:$K$368,MATCH(1,(DATA!$D$133:$D$368=B1760)*(DATA!$E$133:$E$368=D1760),0)),"n/a")</f>
        <v>9.0999999999999998E-2</v>
      </c>
      <c r="G1760" s="86">
        <f t="array" ref="G1760">IFERROR(INDEX(DATA!$T$133:$T$368,MATCH(1,(DATA!$D$133:$D$368=B1760)*(DATA!$E$133:$E$368=D1760),0)),"n/a")</f>
        <v>16595</v>
      </c>
      <c r="H1760" s="77">
        <f t="array" ref="H1760">IFERROR(INDEX(DATA!$U$133:$U$368,MATCH(1,(DATA!$D$133:$D$368=B1760)*(DATA!$E$133:$E$368=D1760),0)),"n/a")</f>
        <v>6.8000000000000005E-2</v>
      </c>
      <c r="I1760" s="86">
        <f t="array" ref="I1760">IFERROR(INDEX(DATA!$AD$133:$AD$368,MATCH(1,(DATA!$D$133:$D$368=B1760)*(DATA!$E$133:$E$368=D1760),0)),"n/a")</f>
        <v>29281</v>
      </c>
      <c r="J1760" s="77">
        <f t="array" ref="J1760">IFERROR(INDEX(DATA!$AE$133:$AE$368,MATCH(1,(DATA!$D$133:$D$368=B1760)*(DATA!$E$133:$E$368=D1760),0)),"n/a")</f>
        <v>-1.2E-2</v>
      </c>
      <c r="K1760" s="86">
        <f t="array" ref="K1760">IFERROR(INDEX(DATA!$AN$133:$AN$368,MATCH(1,(DATA!$D$133:$D$368=B1760)*(DATA!$E$133:$E$368=D1760),0)),"n/a")</f>
        <v>54289</v>
      </c>
      <c r="L1760" s="77">
        <f t="array" ref="L1760">IFERROR(INDEX(DATA!$AO$133:$AO$368,MATCH(1,(DATA!$D$133:$D$368=B1760)*(DATA!$E$133:$E$368=D1760),0)),"n/a")</f>
        <v>-1.2E-2</v>
      </c>
      <c r="M1760" s="66"/>
      <c r="N1760" s="66"/>
      <c r="O1760" s="66"/>
      <c r="P1760" s="66"/>
      <c r="Q1760" s="66"/>
      <c r="S1760" s="70"/>
      <c r="U1760" s="70"/>
      <c r="W1760" s="70"/>
      <c r="Y1760" s="70"/>
    </row>
    <row r="1761" spans="1:25" s="69" customFormat="1" x14ac:dyDescent="0.2">
      <c r="A1761" s="75" t="s">
        <v>19</v>
      </c>
      <c r="B1761" s="66" t="s">
        <v>20</v>
      </c>
      <c r="C1761" s="66" t="s">
        <v>25</v>
      </c>
      <c r="D1761" s="66" t="s">
        <v>291</v>
      </c>
      <c r="E1761" s="86">
        <f t="array" ref="E1761">IFERROR(INDEX(DATA!$J$133:$J$368,MATCH(1,(DATA!$D$133:$D$368=B1761)*(DATA!$E$133:$E$368=D1761),0)),"n/a")</f>
        <v>5800</v>
      </c>
      <c r="F1761" s="77">
        <f t="array" ref="F1761">IFERROR(INDEX(DATA!$K$133:$K$368,MATCH(1,(DATA!$D$133:$D$368=B1761)*(DATA!$E$133:$E$368=D1761),0)),"n/a")</f>
        <v>0.14199999999999999</v>
      </c>
      <c r="G1761" s="86">
        <f t="array" ref="G1761">IFERROR(INDEX(DATA!$T$133:$T$368,MATCH(1,(DATA!$D$133:$D$368=B1761)*(DATA!$E$133:$E$368=D1761),0)),"n/a")</f>
        <v>19263</v>
      </c>
      <c r="H1761" s="77">
        <f t="array" ref="H1761">IFERROR(INDEX(DATA!$U$133:$U$368,MATCH(1,(DATA!$D$133:$D$368=B1761)*(DATA!$E$133:$E$368=D1761),0)),"n/a")</f>
        <v>0.128</v>
      </c>
      <c r="I1761" s="86">
        <f t="array" ref="I1761">IFERROR(INDEX(DATA!$AD$133:$AD$368,MATCH(1,(DATA!$D$133:$D$368=B1761)*(DATA!$E$133:$E$368=D1761),0)),"n/a")</f>
        <v>32739</v>
      </c>
      <c r="J1761" s="77">
        <f t="array" ref="J1761">IFERROR(INDEX(DATA!$AE$133:$AE$368,MATCH(1,(DATA!$D$133:$D$368=B1761)*(DATA!$E$133:$E$368=D1761),0)),"n/a")</f>
        <v>0.125</v>
      </c>
      <c r="K1761" s="86">
        <f t="array" ref="K1761">IFERROR(INDEX(DATA!$AN$133:$AN$368,MATCH(1,(DATA!$D$133:$D$368=B1761)*(DATA!$E$133:$E$368=D1761),0)),"n/a")</f>
        <v>59290</v>
      </c>
      <c r="L1761" s="77">
        <f t="array" ref="L1761">IFERROR(INDEX(DATA!$AO$133:$AO$368,MATCH(1,(DATA!$D$133:$D$368=B1761)*(DATA!$E$133:$E$368=D1761),0)),"n/a")</f>
        <v>6.7000000000000004E-2</v>
      </c>
      <c r="M1761" s="66"/>
      <c r="N1761" s="66"/>
      <c r="O1761" s="66"/>
      <c r="P1761" s="66"/>
      <c r="Q1761" s="66"/>
      <c r="S1761" s="70"/>
      <c r="U1761" s="70"/>
      <c r="W1761" s="70"/>
      <c r="Y1761" s="70"/>
    </row>
    <row r="1762" spans="1:25" s="69" customFormat="1" x14ac:dyDescent="0.2">
      <c r="A1762" s="75" t="s">
        <v>19</v>
      </c>
      <c r="B1762" s="66" t="s">
        <v>20</v>
      </c>
      <c r="C1762" s="66" t="s">
        <v>25</v>
      </c>
      <c r="D1762" s="66" t="s">
        <v>292</v>
      </c>
      <c r="E1762" s="86">
        <f t="array" ref="E1762">IFERROR(INDEX(DATA!$J$133:$J$368,MATCH(1,(DATA!$D$133:$D$368=B1762)*(DATA!$E$133:$E$368=D1762),0)),"n/a")</f>
        <v>24955</v>
      </c>
      <c r="F1762" s="77">
        <f t="array" ref="F1762">IFERROR(INDEX(DATA!$K$133:$K$368,MATCH(1,(DATA!$D$133:$D$368=B1762)*(DATA!$E$133:$E$368=D1762),0)),"n/a")</f>
        <v>8.6999999999999994E-2</v>
      </c>
      <c r="G1762" s="86">
        <f t="array" ref="G1762">IFERROR(INDEX(DATA!$T$133:$T$368,MATCH(1,(DATA!$D$133:$D$368=B1762)*(DATA!$E$133:$E$368=D1762),0)),"n/a")</f>
        <v>83887</v>
      </c>
      <c r="H1762" s="77">
        <f t="array" ref="H1762">IFERROR(INDEX(DATA!$U$133:$U$368,MATCH(1,(DATA!$D$133:$D$368=B1762)*(DATA!$E$133:$E$368=D1762),0)),"n/a")</f>
        <v>2.7E-2</v>
      </c>
      <c r="I1762" s="86">
        <f t="array" ref="I1762">IFERROR(INDEX(DATA!$AD$133:$AD$368,MATCH(1,(DATA!$D$133:$D$368=B1762)*(DATA!$E$133:$E$368=D1762),0)),"n/a")</f>
        <v>149092</v>
      </c>
      <c r="J1762" s="77">
        <f t="array" ref="J1762">IFERROR(INDEX(DATA!$AE$133:$AE$368,MATCH(1,(DATA!$D$133:$D$368=B1762)*(DATA!$E$133:$E$368=D1762),0)),"n/a")</f>
        <v>8.6999999999999994E-2</v>
      </c>
      <c r="K1762" s="86">
        <f t="array" ref="K1762">IFERROR(INDEX(DATA!$AN$133:$AN$368,MATCH(1,(DATA!$D$133:$D$368=B1762)*(DATA!$E$133:$E$368=D1762),0)),"n/a")</f>
        <v>274069</v>
      </c>
      <c r="L1762" s="77">
        <f t="array" ref="L1762">IFERROR(INDEX(DATA!$AO$133:$AO$368,MATCH(1,(DATA!$D$133:$D$368=B1762)*(DATA!$E$133:$E$368=D1762),0)),"n/a")</f>
        <v>8.5999999999999993E-2</v>
      </c>
      <c r="M1762" s="66"/>
      <c r="N1762" s="66"/>
      <c r="O1762" s="66"/>
      <c r="P1762" s="66"/>
      <c r="Q1762" s="66"/>
      <c r="S1762" s="70"/>
      <c r="U1762" s="70"/>
      <c r="W1762" s="70"/>
      <c r="Y1762" s="70"/>
    </row>
    <row r="1763" spans="1:25" s="69" customFormat="1" x14ac:dyDescent="0.2">
      <c r="A1763" s="75" t="s">
        <v>19</v>
      </c>
      <c r="B1763" s="66" t="s">
        <v>20</v>
      </c>
      <c r="C1763" s="66" t="s">
        <v>25</v>
      </c>
      <c r="D1763" s="66" t="s">
        <v>293</v>
      </c>
      <c r="E1763" s="86">
        <f t="array" ref="E1763">IFERROR(INDEX(DATA!$J$133:$J$368,MATCH(1,(DATA!$D$133:$D$368=B1763)*(DATA!$E$133:$E$368=D1763),0)),"n/a")</f>
        <v>3361</v>
      </c>
      <c r="F1763" s="77">
        <f t="array" ref="F1763">IFERROR(INDEX(DATA!$K$133:$K$368,MATCH(1,(DATA!$D$133:$D$368=B1763)*(DATA!$E$133:$E$368=D1763),0)),"n/a")</f>
        <v>4.5999999999999999E-2</v>
      </c>
      <c r="G1763" s="86">
        <f t="array" ref="G1763">IFERROR(INDEX(DATA!$T$133:$T$368,MATCH(1,(DATA!$D$133:$D$368=B1763)*(DATA!$E$133:$E$368=D1763),0)),"n/a")</f>
        <v>10784</v>
      </c>
      <c r="H1763" s="77">
        <f t="array" ref="H1763">IFERROR(INDEX(DATA!$U$133:$U$368,MATCH(1,(DATA!$D$133:$D$368=B1763)*(DATA!$E$133:$E$368=D1763),0)),"n/a")</f>
        <v>0.17499999999999999</v>
      </c>
      <c r="I1763" s="86">
        <f t="array" ref="I1763">IFERROR(INDEX(DATA!$AD$133:$AD$368,MATCH(1,(DATA!$D$133:$D$368=B1763)*(DATA!$E$133:$E$368=D1763),0)),"n/a")</f>
        <v>19031</v>
      </c>
      <c r="J1763" s="77">
        <f t="array" ref="J1763">IFERROR(INDEX(DATA!$AE$133:$AE$368,MATCH(1,(DATA!$D$133:$D$368=B1763)*(DATA!$E$133:$E$368=D1763),0)),"n/a")</f>
        <v>0.158</v>
      </c>
      <c r="K1763" s="86">
        <f t="array" ref="K1763">IFERROR(INDEX(DATA!$AN$133:$AN$368,MATCH(1,(DATA!$D$133:$D$368=B1763)*(DATA!$E$133:$E$368=D1763),0)),"n/a")</f>
        <v>36167</v>
      </c>
      <c r="L1763" s="77">
        <f t="array" ref="L1763">IFERROR(INDEX(DATA!$AO$133:$AO$368,MATCH(1,(DATA!$D$133:$D$368=B1763)*(DATA!$E$133:$E$368=D1763),0)),"n/a")</f>
        <v>0.36199999999999999</v>
      </c>
      <c r="M1763" s="66"/>
      <c r="N1763" s="66"/>
      <c r="O1763" s="66"/>
      <c r="P1763" s="66"/>
      <c r="Q1763" s="66"/>
      <c r="S1763" s="70"/>
      <c r="U1763" s="70"/>
      <c r="W1763" s="70"/>
      <c r="Y1763" s="70"/>
    </row>
    <row r="1764" spans="1:25" s="69" customFormat="1" x14ac:dyDescent="0.2">
      <c r="A1764" s="75" t="s">
        <v>19</v>
      </c>
      <c r="B1764" s="66" t="s">
        <v>20</v>
      </c>
      <c r="C1764" s="66" t="s">
        <v>25</v>
      </c>
      <c r="D1764" s="66" t="s">
        <v>294</v>
      </c>
      <c r="E1764" s="86">
        <f t="array" ref="E1764">IFERROR(INDEX(DATA!$J$133:$J$368,MATCH(1,(DATA!$D$133:$D$368=B1764)*(DATA!$E$133:$E$368=D1764),0)),"n/a")</f>
        <v>19775</v>
      </c>
      <c r="F1764" s="77">
        <f t="array" ref="F1764">IFERROR(INDEX(DATA!$K$133:$K$368,MATCH(1,(DATA!$D$133:$D$368=B1764)*(DATA!$E$133:$E$368=D1764),0)),"n/a")</f>
        <v>2.9000000000000001E-2</v>
      </c>
      <c r="G1764" s="86">
        <f t="array" ref="G1764">IFERROR(INDEX(DATA!$T$133:$T$368,MATCH(1,(DATA!$D$133:$D$368=B1764)*(DATA!$E$133:$E$368=D1764),0)),"n/a")</f>
        <v>63914</v>
      </c>
      <c r="H1764" s="77">
        <f t="array" ref="H1764">IFERROR(INDEX(DATA!$U$133:$U$368,MATCH(1,(DATA!$D$133:$D$368=B1764)*(DATA!$E$133:$E$368=D1764),0)),"n/a")</f>
        <v>2.7E-2</v>
      </c>
      <c r="I1764" s="86">
        <f t="array" ref="I1764">IFERROR(INDEX(DATA!$AD$133:$AD$368,MATCH(1,(DATA!$D$133:$D$368=B1764)*(DATA!$E$133:$E$368=D1764),0)),"n/a")</f>
        <v>114903</v>
      </c>
      <c r="J1764" s="77">
        <f t="array" ref="J1764">IFERROR(INDEX(DATA!$AE$133:$AE$368,MATCH(1,(DATA!$D$133:$D$368=B1764)*(DATA!$E$133:$E$368=D1764),0)),"n/a")</f>
        <v>-0.02</v>
      </c>
      <c r="K1764" s="86">
        <f t="array" ref="K1764">IFERROR(INDEX(DATA!$AN$133:$AN$368,MATCH(1,(DATA!$D$133:$D$368=B1764)*(DATA!$E$133:$E$368=D1764),0)),"n/a")</f>
        <v>215882</v>
      </c>
      <c r="L1764" s="77">
        <f t="array" ref="L1764">IFERROR(INDEX(DATA!$AO$133:$AO$368,MATCH(1,(DATA!$D$133:$D$368=B1764)*(DATA!$E$133:$E$368=D1764),0)),"n/a")</f>
        <v>2E-3</v>
      </c>
      <c r="M1764" s="66"/>
      <c r="N1764" s="66"/>
      <c r="O1764" s="66"/>
      <c r="P1764" s="66"/>
      <c r="Q1764" s="66"/>
      <c r="S1764" s="70"/>
      <c r="U1764" s="70"/>
      <c r="W1764" s="70"/>
      <c r="Y1764" s="70"/>
    </row>
    <row r="1765" spans="1:25" s="69" customFormat="1" x14ac:dyDescent="0.2">
      <c r="A1765" s="75" t="s">
        <v>19</v>
      </c>
      <c r="B1765" s="66" t="s">
        <v>20</v>
      </c>
      <c r="C1765" s="66" t="s">
        <v>25</v>
      </c>
      <c r="D1765" s="66" t="s">
        <v>295</v>
      </c>
      <c r="E1765" s="86">
        <f t="array" ref="E1765">IFERROR(INDEX(DATA!$J$133:$J$368,MATCH(1,(DATA!$D$133:$D$368=B1765)*(DATA!$E$133:$E$368=D1765),0)),"n/a")</f>
        <v>6216</v>
      </c>
      <c r="F1765" s="77">
        <f t="array" ref="F1765">IFERROR(INDEX(DATA!$K$133:$K$368,MATCH(1,(DATA!$D$133:$D$368=B1765)*(DATA!$E$133:$E$368=D1765),0)),"n/a")</f>
        <v>-0.13100000000000001</v>
      </c>
      <c r="G1765" s="86">
        <f t="array" ref="G1765">IFERROR(INDEX(DATA!$T$133:$T$368,MATCH(1,(DATA!$D$133:$D$368=B1765)*(DATA!$E$133:$E$368=D1765),0)),"n/a")</f>
        <v>19244</v>
      </c>
      <c r="H1765" s="77">
        <f t="array" ref="H1765">IFERROR(INDEX(DATA!$U$133:$U$368,MATCH(1,(DATA!$D$133:$D$368=B1765)*(DATA!$E$133:$E$368=D1765),0)),"n/a")</f>
        <v>-0.122</v>
      </c>
      <c r="I1765" s="86">
        <f t="array" ref="I1765">IFERROR(INDEX(DATA!$AD$133:$AD$368,MATCH(1,(DATA!$D$133:$D$368=B1765)*(DATA!$E$133:$E$368=D1765),0)),"n/a")</f>
        <v>34244</v>
      </c>
      <c r="J1765" s="77">
        <f t="array" ref="J1765">IFERROR(INDEX(DATA!$AE$133:$AE$368,MATCH(1,(DATA!$D$133:$D$368=B1765)*(DATA!$E$133:$E$368=D1765),0)),"n/a")</f>
        <v>-4.8000000000000001E-2</v>
      </c>
      <c r="K1765" s="86">
        <f t="array" ref="K1765">IFERROR(INDEX(DATA!$AN$133:$AN$368,MATCH(1,(DATA!$D$133:$D$368=B1765)*(DATA!$E$133:$E$368=D1765),0)),"n/a")</f>
        <v>70187</v>
      </c>
      <c r="L1765" s="77">
        <f t="array" ref="L1765">IFERROR(INDEX(DATA!$AO$133:$AO$368,MATCH(1,(DATA!$D$133:$D$368=B1765)*(DATA!$E$133:$E$368=D1765),0)),"n/a")</f>
        <v>8.8999999999999996E-2</v>
      </c>
      <c r="M1765" s="66"/>
      <c r="N1765" s="66"/>
      <c r="O1765" s="66"/>
      <c r="P1765" s="66"/>
      <c r="Q1765" s="66"/>
      <c r="S1765" s="70"/>
      <c r="U1765" s="70"/>
      <c r="W1765" s="70"/>
      <c r="Y1765" s="70"/>
    </row>
    <row r="1766" spans="1:25" s="69" customFormat="1" x14ac:dyDescent="0.2">
      <c r="A1766" s="75" t="s">
        <v>19</v>
      </c>
      <c r="B1766" s="66" t="s">
        <v>20</v>
      </c>
      <c r="C1766" s="66" t="s">
        <v>25</v>
      </c>
      <c r="D1766" s="66" t="s">
        <v>296</v>
      </c>
      <c r="E1766" s="86">
        <f t="array" ref="E1766">IFERROR(INDEX(DATA!$J$133:$J$368,MATCH(1,(DATA!$D$133:$D$368=B1766)*(DATA!$E$133:$E$368=D1766),0)),"n/a")</f>
        <v>12169</v>
      </c>
      <c r="F1766" s="77">
        <f t="array" ref="F1766">IFERROR(INDEX(DATA!$K$133:$K$368,MATCH(1,(DATA!$D$133:$D$368=B1766)*(DATA!$E$133:$E$368=D1766),0)),"n/a")</f>
        <v>0.371</v>
      </c>
      <c r="G1766" s="86">
        <f t="array" ref="G1766">IFERROR(INDEX(DATA!$T$133:$T$368,MATCH(1,(DATA!$D$133:$D$368=B1766)*(DATA!$E$133:$E$368=D1766),0)),"n/a")</f>
        <v>37308</v>
      </c>
      <c r="H1766" s="77">
        <f t="array" ref="H1766">IFERROR(INDEX(DATA!$U$133:$U$368,MATCH(1,(DATA!$D$133:$D$368=B1766)*(DATA!$E$133:$E$368=D1766),0)),"n/a")</f>
        <v>0.35099999999999998</v>
      </c>
      <c r="I1766" s="86">
        <f t="array" ref="I1766">IFERROR(INDEX(DATA!$AD$133:$AD$368,MATCH(1,(DATA!$D$133:$D$368=B1766)*(DATA!$E$133:$E$368=D1766),0)),"n/a")</f>
        <v>63001</v>
      </c>
      <c r="J1766" s="77">
        <f t="array" ref="J1766">IFERROR(INDEX(DATA!$AE$133:$AE$368,MATCH(1,(DATA!$D$133:$D$368=B1766)*(DATA!$E$133:$E$368=D1766),0)),"n/a")</f>
        <v>0.39700000000000002</v>
      </c>
      <c r="K1766" s="86">
        <f t="array" ref="K1766">IFERROR(INDEX(DATA!$AN$133:$AN$368,MATCH(1,(DATA!$D$133:$D$368=B1766)*(DATA!$E$133:$E$368=D1766),0)),"n/a")</f>
        <v>115799</v>
      </c>
      <c r="L1766" s="77">
        <f t="array" ref="L1766">IFERROR(INDEX(DATA!$AO$133:$AO$368,MATCH(1,(DATA!$D$133:$D$368=B1766)*(DATA!$E$133:$E$368=D1766),0)),"n/a")</f>
        <v>0.42</v>
      </c>
      <c r="M1766" s="66"/>
      <c r="N1766" s="66"/>
      <c r="O1766" s="66"/>
      <c r="P1766" s="66"/>
      <c r="Q1766" s="66"/>
      <c r="S1766" s="70"/>
      <c r="U1766" s="70"/>
      <c r="W1766" s="70"/>
      <c r="Y1766" s="70"/>
    </row>
    <row r="1767" spans="1:25" s="69" customFormat="1" x14ac:dyDescent="0.2">
      <c r="A1767" s="75" t="s">
        <v>19</v>
      </c>
      <c r="B1767" s="66" t="s">
        <v>20</v>
      </c>
      <c r="C1767" s="66" t="s">
        <v>25</v>
      </c>
      <c r="D1767" s="66" t="s">
        <v>297</v>
      </c>
      <c r="E1767" s="86">
        <f t="array" ref="E1767">IFERROR(INDEX(DATA!$J$133:$J$368,MATCH(1,(DATA!$D$133:$D$368=B1767)*(DATA!$E$133:$E$368=D1767),0)),"n/a")</f>
        <v>5177</v>
      </c>
      <c r="F1767" s="77">
        <f t="array" ref="F1767">IFERROR(INDEX(DATA!$K$133:$K$368,MATCH(1,(DATA!$D$133:$D$368=B1767)*(DATA!$E$133:$E$368=D1767),0)),"n/a")</f>
        <v>0.14599999999999999</v>
      </c>
      <c r="G1767" s="86">
        <f t="array" ref="G1767">IFERROR(INDEX(DATA!$T$133:$T$368,MATCH(1,(DATA!$D$133:$D$368=B1767)*(DATA!$E$133:$E$368=D1767),0)),"n/a")</f>
        <v>16185</v>
      </c>
      <c r="H1767" s="77">
        <f t="array" ref="H1767">IFERROR(INDEX(DATA!$U$133:$U$368,MATCH(1,(DATA!$D$133:$D$368=B1767)*(DATA!$E$133:$E$368=D1767),0)),"n/a")</f>
        <v>0.23699999999999999</v>
      </c>
      <c r="I1767" s="86">
        <f t="array" ref="I1767">IFERROR(INDEX(DATA!$AD$133:$AD$368,MATCH(1,(DATA!$D$133:$D$368=B1767)*(DATA!$E$133:$E$368=D1767),0)),"n/a")</f>
        <v>28172</v>
      </c>
      <c r="J1767" s="77">
        <f t="array" ref="J1767">IFERROR(INDEX(DATA!$AE$133:$AE$368,MATCH(1,(DATA!$D$133:$D$368=B1767)*(DATA!$E$133:$E$368=D1767),0)),"n/a")</f>
        <v>0.184</v>
      </c>
      <c r="K1767" s="86">
        <f t="array" ref="K1767">IFERROR(INDEX(DATA!$AN$133:$AN$368,MATCH(1,(DATA!$D$133:$D$368=B1767)*(DATA!$E$133:$E$368=D1767),0)),"n/a")</f>
        <v>53010</v>
      </c>
      <c r="L1767" s="77">
        <f t="array" ref="L1767">IFERROR(INDEX(DATA!$AO$133:$AO$368,MATCH(1,(DATA!$D$133:$D$368=B1767)*(DATA!$E$133:$E$368=D1767),0)),"n/a")</f>
        <v>0.32300000000000001</v>
      </c>
      <c r="M1767" s="66"/>
      <c r="N1767" s="66"/>
      <c r="O1767" s="66"/>
      <c r="P1767" s="66"/>
      <c r="Q1767" s="66"/>
      <c r="S1767" s="70"/>
      <c r="U1767" s="70"/>
      <c r="W1767" s="70"/>
      <c r="Y1767" s="70"/>
    </row>
    <row r="1768" spans="1:25" s="69" customFormat="1" x14ac:dyDescent="0.2">
      <c r="A1768" s="75" t="s">
        <v>19</v>
      </c>
      <c r="B1768" s="66" t="s">
        <v>20</v>
      </c>
      <c r="C1768" s="66" t="s">
        <v>25</v>
      </c>
      <c r="D1768" s="66" t="s">
        <v>298</v>
      </c>
      <c r="E1768" s="86">
        <f t="array" ref="E1768">IFERROR(INDEX(DATA!$J$133:$J$368,MATCH(1,(DATA!$D$133:$D$368=B1768)*(DATA!$E$133:$E$368=D1768),0)),"n/a")</f>
        <v>1533</v>
      </c>
      <c r="F1768" s="77">
        <f t="array" ref="F1768">IFERROR(INDEX(DATA!$K$133:$K$368,MATCH(1,(DATA!$D$133:$D$368=B1768)*(DATA!$E$133:$E$368=D1768),0)),"n/a")</f>
        <v>-3.6999999999999998E-2</v>
      </c>
      <c r="G1768" s="86">
        <f t="array" ref="G1768">IFERROR(INDEX(DATA!$T$133:$T$368,MATCH(1,(DATA!$D$133:$D$368=B1768)*(DATA!$E$133:$E$368=D1768),0)),"n/a")</f>
        <v>4734</v>
      </c>
      <c r="H1768" s="77">
        <f t="array" ref="H1768">IFERROR(INDEX(DATA!$U$133:$U$368,MATCH(1,(DATA!$D$133:$D$368=B1768)*(DATA!$E$133:$E$368=D1768),0)),"n/a")</f>
        <v>8.3000000000000004E-2</v>
      </c>
      <c r="I1768" s="86">
        <f t="array" ref="I1768">IFERROR(INDEX(DATA!$AD$133:$AD$368,MATCH(1,(DATA!$D$133:$D$368=B1768)*(DATA!$E$133:$E$368=D1768),0)),"n/a")</f>
        <v>8466</v>
      </c>
      <c r="J1768" s="77">
        <f t="array" ref="J1768">IFERROR(INDEX(DATA!$AE$133:$AE$368,MATCH(1,(DATA!$D$133:$D$368=B1768)*(DATA!$E$133:$E$368=D1768),0)),"n/a")</f>
        <v>-6.6000000000000003E-2</v>
      </c>
      <c r="K1768" s="86">
        <f t="array" ref="K1768">IFERROR(INDEX(DATA!$AN$133:$AN$368,MATCH(1,(DATA!$D$133:$D$368=B1768)*(DATA!$E$133:$E$368=D1768),0)),"n/a")</f>
        <v>16622</v>
      </c>
      <c r="L1768" s="77">
        <f t="array" ref="L1768">IFERROR(INDEX(DATA!$AO$133:$AO$368,MATCH(1,(DATA!$D$133:$D$368=B1768)*(DATA!$E$133:$E$368=D1768),0)),"n/a")</f>
        <v>-0.159</v>
      </c>
      <c r="M1768" s="66"/>
      <c r="N1768" s="66"/>
      <c r="O1768" s="66"/>
      <c r="P1768" s="66"/>
      <c r="Q1768" s="66"/>
      <c r="S1768" s="70"/>
      <c r="U1768" s="70"/>
      <c r="W1768" s="70"/>
      <c r="Y1768" s="70"/>
    </row>
    <row r="1769" spans="1:25" s="69" customFormat="1" x14ac:dyDescent="0.2">
      <c r="A1769" s="75" t="s">
        <v>19</v>
      </c>
      <c r="B1769" s="66" t="s">
        <v>20</v>
      </c>
      <c r="C1769" s="66" t="s">
        <v>25</v>
      </c>
      <c r="D1769" s="66" t="s">
        <v>299</v>
      </c>
      <c r="E1769" s="86">
        <f t="array" ref="E1769">IFERROR(INDEX(DATA!$J$133:$J$368,MATCH(1,(DATA!$D$133:$D$368=B1769)*(DATA!$E$133:$E$368=D1769),0)),"n/a")</f>
        <v>55396</v>
      </c>
      <c r="F1769" s="77">
        <f t="array" ref="F1769">IFERROR(INDEX(DATA!$K$133:$K$368,MATCH(1,(DATA!$D$133:$D$368=B1769)*(DATA!$E$133:$E$368=D1769),0)),"n/a")</f>
        <v>-4.4999999999999998E-2</v>
      </c>
      <c r="G1769" s="86">
        <f t="array" ref="G1769">IFERROR(INDEX(DATA!$T$133:$T$368,MATCH(1,(DATA!$D$133:$D$368=B1769)*(DATA!$E$133:$E$368=D1769),0)),"n/a")</f>
        <v>186907</v>
      </c>
      <c r="H1769" s="77">
        <f t="array" ref="H1769">IFERROR(INDEX(DATA!$U$133:$U$368,MATCH(1,(DATA!$D$133:$D$368=B1769)*(DATA!$E$133:$E$368=D1769),0)),"n/a")</f>
        <v>-0.112</v>
      </c>
      <c r="I1769" s="86">
        <f t="array" ref="I1769">IFERROR(INDEX(DATA!$AD$133:$AD$368,MATCH(1,(DATA!$D$133:$D$368=B1769)*(DATA!$E$133:$E$368=D1769),0)),"n/a")</f>
        <v>322922</v>
      </c>
      <c r="J1769" s="77">
        <f t="array" ref="J1769">IFERROR(INDEX(DATA!$AE$133:$AE$368,MATCH(1,(DATA!$D$133:$D$368=B1769)*(DATA!$E$133:$E$368=D1769),0)),"n/a")</f>
        <v>-0.112</v>
      </c>
      <c r="K1769" s="86">
        <f t="array" ref="K1769">IFERROR(INDEX(DATA!$AN$133:$AN$368,MATCH(1,(DATA!$D$133:$D$368=B1769)*(DATA!$E$133:$E$368=D1769),0)),"n/a")</f>
        <v>625127</v>
      </c>
      <c r="L1769" s="77">
        <f t="array" ref="L1769">IFERROR(INDEX(DATA!$AO$133:$AO$368,MATCH(1,(DATA!$D$133:$D$368=B1769)*(DATA!$E$133:$E$368=D1769),0)),"n/a")</f>
        <v>-7.4999999999999997E-2</v>
      </c>
      <c r="M1769" s="66"/>
      <c r="N1769" s="66"/>
      <c r="O1769" s="66"/>
      <c r="P1769" s="66"/>
      <c r="Q1769" s="66"/>
      <c r="S1769" s="70"/>
      <c r="U1769" s="70"/>
      <c r="W1769" s="70"/>
      <c r="Y1769" s="70"/>
    </row>
    <row r="1770" spans="1:25" s="69" customFormat="1" x14ac:dyDescent="0.2">
      <c r="A1770" s="75" t="s">
        <v>19</v>
      </c>
      <c r="B1770" s="66" t="s">
        <v>20</v>
      </c>
      <c r="C1770" s="66" t="s">
        <v>25</v>
      </c>
      <c r="D1770" s="66" t="s">
        <v>300</v>
      </c>
      <c r="E1770" s="86">
        <f t="array" ref="E1770">IFERROR(INDEX(DATA!$J$133:$J$368,MATCH(1,(DATA!$D$133:$D$368=B1770)*(DATA!$E$133:$E$368=D1770),0)),"n/a")</f>
        <v>43774</v>
      </c>
      <c r="F1770" s="77">
        <f t="array" ref="F1770">IFERROR(INDEX(DATA!$K$133:$K$368,MATCH(1,(DATA!$D$133:$D$368=B1770)*(DATA!$E$133:$E$368=D1770),0)),"n/a")</f>
        <v>0.14499999999999999</v>
      </c>
      <c r="G1770" s="86">
        <f t="array" ref="G1770">IFERROR(INDEX(DATA!$T$133:$T$368,MATCH(1,(DATA!$D$133:$D$368=B1770)*(DATA!$E$133:$E$368=D1770),0)),"n/a")</f>
        <v>134184</v>
      </c>
      <c r="H1770" s="77">
        <f t="array" ref="H1770">IFERROR(INDEX(DATA!$U$133:$U$368,MATCH(1,(DATA!$D$133:$D$368=B1770)*(DATA!$E$133:$E$368=D1770),0)),"n/a")</f>
        <v>0.14799999999999999</v>
      </c>
      <c r="I1770" s="86">
        <f t="array" ref="I1770">IFERROR(INDEX(DATA!$AD$133:$AD$368,MATCH(1,(DATA!$D$133:$D$368=B1770)*(DATA!$E$133:$E$368=D1770),0)),"n/a")</f>
        <v>235569</v>
      </c>
      <c r="J1770" s="77">
        <f t="array" ref="J1770">IFERROR(INDEX(DATA!$AE$133:$AE$368,MATCH(1,(DATA!$D$133:$D$368=B1770)*(DATA!$E$133:$E$368=D1770),0)),"n/a")</f>
        <v>0.16300000000000001</v>
      </c>
      <c r="K1770" s="86">
        <f t="array" ref="K1770">IFERROR(INDEX(DATA!$AN$133:$AN$368,MATCH(1,(DATA!$D$133:$D$368=B1770)*(DATA!$E$133:$E$368=D1770),0)),"n/a")</f>
        <v>458490</v>
      </c>
      <c r="L1770" s="77">
        <f t="array" ref="L1770">IFERROR(INDEX(DATA!$AO$133:$AO$368,MATCH(1,(DATA!$D$133:$D$368=B1770)*(DATA!$E$133:$E$368=D1770),0)),"n/a")</f>
        <v>0.158</v>
      </c>
      <c r="M1770" s="66"/>
      <c r="N1770" s="66"/>
      <c r="O1770" s="66"/>
      <c r="P1770" s="66"/>
      <c r="Q1770" s="66"/>
      <c r="S1770" s="70"/>
      <c r="U1770" s="70"/>
      <c r="W1770" s="70"/>
      <c r="Y1770" s="70"/>
    </row>
    <row r="1771" spans="1:25" s="69" customFormat="1" x14ac:dyDescent="0.2">
      <c r="A1771" s="75" t="s">
        <v>19</v>
      </c>
      <c r="B1771" s="66" t="s">
        <v>20</v>
      </c>
      <c r="C1771" s="66" t="s">
        <v>25</v>
      </c>
      <c r="D1771" s="66" t="s">
        <v>301</v>
      </c>
      <c r="E1771" s="86">
        <f t="array" ref="E1771">IFERROR(INDEX(DATA!$J$133:$J$368,MATCH(1,(DATA!$D$133:$D$368=B1771)*(DATA!$E$133:$E$368=D1771),0)),"n/a")</f>
        <v>3361</v>
      </c>
      <c r="F1771" s="77">
        <f t="array" ref="F1771">IFERROR(INDEX(DATA!$K$133:$K$368,MATCH(1,(DATA!$D$133:$D$368=B1771)*(DATA!$E$133:$E$368=D1771),0)),"n/a")</f>
        <v>0.77600000000000002</v>
      </c>
      <c r="G1771" s="86">
        <f t="array" ref="G1771">IFERROR(INDEX(DATA!$T$133:$T$368,MATCH(1,(DATA!$D$133:$D$368=B1771)*(DATA!$E$133:$E$368=D1771),0)),"n/a")</f>
        <v>9876</v>
      </c>
      <c r="H1771" s="77">
        <f t="array" ref="H1771">IFERROR(INDEX(DATA!$U$133:$U$368,MATCH(1,(DATA!$D$133:$D$368=B1771)*(DATA!$E$133:$E$368=D1771),0)),"n/a")</f>
        <v>1.306</v>
      </c>
      <c r="I1771" s="86">
        <f t="array" ref="I1771">IFERROR(INDEX(DATA!$AD$133:$AD$368,MATCH(1,(DATA!$D$133:$D$368=B1771)*(DATA!$E$133:$E$368=D1771),0)),"n/a")</f>
        <v>15882</v>
      </c>
      <c r="J1771" s="77">
        <f t="array" ref="J1771">IFERROR(INDEX(DATA!$AE$133:$AE$368,MATCH(1,(DATA!$D$133:$D$368=B1771)*(DATA!$E$133:$E$368=D1771),0)),"n/a")</f>
        <v>1.002</v>
      </c>
      <c r="K1771" s="86">
        <f t="array" ref="K1771">IFERROR(INDEX(DATA!$AN$133:$AN$368,MATCH(1,(DATA!$D$133:$D$368=B1771)*(DATA!$E$133:$E$368=D1771),0)),"n/a")</f>
        <v>32246</v>
      </c>
      <c r="L1771" s="77">
        <f t="array" ref="L1771">IFERROR(INDEX(DATA!$AO$133:$AO$368,MATCH(1,(DATA!$D$133:$D$368=B1771)*(DATA!$E$133:$E$368=D1771),0)),"n/a")</f>
        <v>1.37</v>
      </c>
      <c r="M1771" s="66"/>
      <c r="N1771" s="66"/>
      <c r="O1771" s="66"/>
      <c r="P1771" s="66"/>
      <c r="Q1771" s="66"/>
      <c r="S1771" s="70"/>
      <c r="U1771" s="70"/>
      <c r="W1771" s="70"/>
      <c r="Y1771" s="70"/>
    </row>
    <row r="1772" spans="1:25" s="69" customFormat="1" x14ac:dyDescent="0.2">
      <c r="A1772" s="75" t="s">
        <v>19</v>
      </c>
      <c r="B1772" s="66" t="s">
        <v>20</v>
      </c>
      <c r="C1772" s="66" t="s">
        <v>25</v>
      </c>
      <c r="D1772" s="66" t="s">
        <v>302</v>
      </c>
      <c r="E1772" s="86">
        <f t="array" ref="E1772">IFERROR(INDEX(DATA!$J$133:$J$368,MATCH(1,(DATA!$D$133:$D$368=B1772)*(DATA!$E$133:$E$368=D1772),0)),"n/a")</f>
        <v>9114</v>
      </c>
      <c r="F1772" s="77">
        <f t="array" ref="F1772">IFERROR(INDEX(DATA!$K$133:$K$368,MATCH(1,(DATA!$D$133:$D$368=B1772)*(DATA!$E$133:$E$368=D1772),0)),"n/a")</f>
        <v>2E-3</v>
      </c>
      <c r="G1772" s="86">
        <f t="array" ref="G1772">IFERROR(INDEX(DATA!$T$133:$T$368,MATCH(1,(DATA!$D$133:$D$368=B1772)*(DATA!$E$133:$E$368=D1772),0)),"n/a")</f>
        <v>28352</v>
      </c>
      <c r="H1772" s="77">
        <f t="array" ref="H1772">IFERROR(INDEX(DATA!$U$133:$U$368,MATCH(1,(DATA!$D$133:$D$368=B1772)*(DATA!$E$133:$E$368=D1772),0)),"n/a")</f>
        <v>-3.2000000000000001E-2</v>
      </c>
      <c r="I1772" s="86">
        <f t="array" ref="I1772">IFERROR(INDEX(DATA!$AD$133:$AD$368,MATCH(1,(DATA!$D$133:$D$368=B1772)*(DATA!$E$133:$E$368=D1772),0)),"n/a")</f>
        <v>51366</v>
      </c>
      <c r="J1772" s="77">
        <f t="array" ref="J1772">IFERROR(INDEX(DATA!$AE$133:$AE$368,MATCH(1,(DATA!$D$133:$D$368=B1772)*(DATA!$E$133:$E$368=D1772),0)),"n/a")</f>
        <v>-6.5000000000000002E-2</v>
      </c>
      <c r="K1772" s="86">
        <f t="array" ref="K1772">IFERROR(INDEX(DATA!$AN$133:$AN$368,MATCH(1,(DATA!$D$133:$D$368=B1772)*(DATA!$E$133:$E$368=D1772),0)),"n/a")</f>
        <v>98460</v>
      </c>
      <c r="L1772" s="77">
        <f t="array" ref="L1772">IFERROR(INDEX(DATA!$AO$133:$AO$368,MATCH(1,(DATA!$D$133:$D$368=B1772)*(DATA!$E$133:$E$368=D1772),0)),"n/a")</f>
        <v>-1.4E-2</v>
      </c>
      <c r="M1772" s="66"/>
      <c r="N1772" s="66"/>
      <c r="O1772" s="66"/>
      <c r="P1772" s="66"/>
      <c r="Q1772" s="66"/>
      <c r="S1772" s="70"/>
      <c r="U1772" s="70"/>
      <c r="W1772" s="70"/>
      <c r="Y1772" s="70"/>
    </row>
    <row r="1773" spans="1:25" s="69" customFormat="1" x14ac:dyDescent="0.2">
      <c r="A1773" s="75" t="s">
        <v>19</v>
      </c>
      <c r="B1773" s="66" t="s">
        <v>20</v>
      </c>
      <c r="C1773" s="66" t="s">
        <v>25</v>
      </c>
      <c r="D1773" s="66" t="s">
        <v>303</v>
      </c>
      <c r="E1773" s="86">
        <f t="array" ref="E1773">IFERROR(INDEX(DATA!$J$133:$J$368,MATCH(1,(DATA!$D$133:$D$368=B1773)*(DATA!$E$133:$E$368=D1773),0)),"n/a")</f>
        <v>6660</v>
      </c>
      <c r="F1773" s="77">
        <f t="array" ref="F1773">IFERROR(INDEX(DATA!$K$133:$K$368,MATCH(1,(DATA!$D$133:$D$368=B1773)*(DATA!$E$133:$E$368=D1773),0)),"n/a")</f>
        <v>-5.8999999999999997E-2</v>
      </c>
      <c r="G1773" s="86">
        <f t="array" ref="G1773">IFERROR(INDEX(DATA!$T$133:$T$368,MATCH(1,(DATA!$D$133:$D$368=B1773)*(DATA!$E$133:$E$368=D1773),0)),"n/a")</f>
        <v>20416</v>
      </c>
      <c r="H1773" s="77">
        <f t="array" ref="H1773">IFERROR(INDEX(DATA!$U$133:$U$368,MATCH(1,(DATA!$D$133:$D$368=B1773)*(DATA!$E$133:$E$368=D1773),0)),"n/a")</f>
        <v>-7.9000000000000001E-2</v>
      </c>
      <c r="I1773" s="86">
        <f t="array" ref="I1773">IFERROR(INDEX(DATA!$AD$133:$AD$368,MATCH(1,(DATA!$D$133:$D$368=B1773)*(DATA!$E$133:$E$368=D1773),0)),"n/a")</f>
        <v>36095</v>
      </c>
      <c r="J1773" s="77">
        <f t="array" ref="J1773">IFERROR(INDEX(DATA!$AE$133:$AE$368,MATCH(1,(DATA!$D$133:$D$368=B1773)*(DATA!$E$133:$E$368=D1773),0)),"n/a")</f>
        <v>-6.3E-2</v>
      </c>
      <c r="K1773" s="86">
        <f t="array" ref="K1773">IFERROR(INDEX(DATA!$AN$133:$AN$368,MATCH(1,(DATA!$D$133:$D$368=B1773)*(DATA!$E$133:$E$368=D1773),0)),"n/a")</f>
        <v>72166</v>
      </c>
      <c r="L1773" s="77">
        <f t="array" ref="L1773">IFERROR(INDEX(DATA!$AO$133:$AO$368,MATCH(1,(DATA!$D$133:$D$368=B1773)*(DATA!$E$133:$E$368=D1773),0)),"n/a")</f>
        <v>7.1999999999999995E-2</v>
      </c>
      <c r="M1773" s="66"/>
      <c r="N1773" s="66"/>
      <c r="O1773" s="66"/>
      <c r="P1773" s="66"/>
      <c r="Q1773" s="66"/>
      <c r="S1773" s="70"/>
      <c r="U1773" s="70"/>
      <c r="W1773" s="70"/>
      <c r="Y1773" s="70"/>
    </row>
    <row r="1774" spans="1:25" s="69" customFormat="1" x14ac:dyDescent="0.2">
      <c r="A1774" s="75" t="s">
        <v>19</v>
      </c>
      <c r="B1774" s="66" t="s">
        <v>20</v>
      </c>
      <c r="C1774" s="66" t="s">
        <v>25</v>
      </c>
      <c r="D1774" s="66" t="s">
        <v>304</v>
      </c>
      <c r="E1774" s="86">
        <f t="array" ref="E1774">IFERROR(INDEX(DATA!$J$133:$J$368,MATCH(1,(DATA!$D$133:$D$368=B1774)*(DATA!$E$133:$E$368=D1774),0)),"n/a")</f>
        <v>38294</v>
      </c>
      <c r="F1774" s="77">
        <f t="array" ref="F1774">IFERROR(INDEX(DATA!$K$133:$K$368,MATCH(1,(DATA!$D$133:$D$368=B1774)*(DATA!$E$133:$E$368=D1774),0)),"n/a")</f>
        <v>0.124</v>
      </c>
      <c r="G1774" s="86">
        <f t="array" ref="G1774">IFERROR(INDEX(DATA!$T$133:$T$368,MATCH(1,(DATA!$D$133:$D$368=B1774)*(DATA!$E$133:$E$368=D1774),0)),"n/a")</f>
        <v>119038</v>
      </c>
      <c r="H1774" s="77">
        <f t="array" ref="H1774">IFERROR(INDEX(DATA!$U$133:$U$368,MATCH(1,(DATA!$D$133:$D$368=B1774)*(DATA!$E$133:$E$368=D1774),0)),"n/a")</f>
        <v>0.11700000000000001</v>
      </c>
      <c r="I1774" s="86">
        <f t="array" ref="I1774">IFERROR(INDEX(DATA!$AD$133:$AD$368,MATCH(1,(DATA!$D$133:$D$368=B1774)*(DATA!$E$133:$E$368=D1774),0)),"n/a")</f>
        <v>241955</v>
      </c>
      <c r="J1774" s="77">
        <f t="array" ref="J1774">IFERROR(INDEX(DATA!$AE$133:$AE$368,MATCH(1,(DATA!$D$133:$D$368=B1774)*(DATA!$E$133:$E$368=D1774),0)),"n/a")</f>
        <v>0.34699999999999998</v>
      </c>
      <c r="K1774" s="86">
        <f t="array" ref="K1774">IFERROR(INDEX(DATA!$AN$133:$AN$368,MATCH(1,(DATA!$D$133:$D$368=B1774)*(DATA!$E$133:$E$368=D1774),0)),"n/a")</f>
        <v>424475</v>
      </c>
      <c r="L1774" s="77">
        <f t="array" ref="L1774">IFERROR(INDEX(DATA!$AO$133:$AO$368,MATCH(1,(DATA!$D$133:$D$368=B1774)*(DATA!$E$133:$E$368=D1774),0)),"n/a")</f>
        <v>0.28199999999999997</v>
      </c>
      <c r="M1774" s="66"/>
      <c r="N1774" s="66"/>
      <c r="O1774" s="66"/>
      <c r="P1774" s="66"/>
      <c r="Q1774" s="66"/>
      <c r="S1774" s="70"/>
      <c r="U1774" s="70"/>
      <c r="W1774" s="70"/>
      <c r="Y1774" s="70"/>
    </row>
    <row r="1775" spans="1:25" s="69" customFormat="1" x14ac:dyDescent="0.2">
      <c r="A1775" s="75" t="s">
        <v>19</v>
      </c>
      <c r="B1775" s="66" t="s">
        <v>20</v>
      </c>
      <c r="C1775" s="66" t="s">
        <v>25</v>
      </c>
      <c r="D1775" s="66" t="s">
        <v>305</v>
      </c>
      <c r="E1775" s="86">
        <f t="array" ref="E1775">IFERROR(INDEX(DATA!$J$133:$J$368,MATCH(1,(DATA!$D$133:$D$368=B1775)*(DATA!$E$133:$E$368=D1775),0)),"n/a")</f>
        <v>8539</v>
      </c>
      <c r="F1775" s="77">
        <f t="array" ref="F1775">IFERROR(INDEX(DATA!$K$133:$K$368,MATCH(1,(DATA!$D$133:$D$368=B1775)*(DATA!$E$133:$E$368=D1775),0)),"n/a")</f>
        <v>0.55600000000000005</v>
      </c>
      <c r="G1775" s="86">
        <f t="array" ref="G1775">IFERROR(INDEX(DATA!$T$133:$T$368,MATCH(1,(DATA!$D$133:$D$368=B1775)*(DATA!$E$133:$E$368=D1775),0)),"n/a")</f>
        <v>30130</v>
      </c>
      <c r="H1775" s="77">
        <f t="array" ref="H1775">IFERROR(INDEX(DATA!$U$133:$U$368,MATCH(1,(DATA!$D$133:$D$368=B1775)*(DATA!$E$133:$E$368=D1775),0)),"n/a")</f>
        <v>0.65100000000000002</v>
      </c>
      <c r="I1775" s="86">
        <f t="array" ref="I1775">IFERROR(INDEX(DATA!$AD$133:$AD$368,MATCH(1,(DATA!$D$133:$D$368=B1775)*(DATA!$E$133:$E$368=D1775),0)),"n/a")</f>
        <v>54277</v>
      </c>
      <c r="J1775" s="77">
        <f t="array" ref="J1775">IFERROR(INDEX(DATA!$AE$133:$AE$368,MATCH(1,(DATA!$D$133:$D$368=B1775)*(DATA!$E$133:$E$368=D1775),0)),"n/a")</f>
        <v>0.82</v>
      </c>
      <c r="K1775" s="86">
        <f t="array" ref="K1775">IFERROR(INDEX(DATA!$AN$133:$AN$368,MATCH(1,(DATA!$D$133:$D$368=B1775)*(DATA!$E$133:$E$368=D1775),0)),"n/a")</f>
        <v>82310</v>
      </c>
      <c r="L1775" s="77">
        <f t="array" ref="L1775">IFERROR(INDEX(DATA!$AO$133:$AO$368,MATCH(1,(DATA!$D$133:$D$368=B1775)*(DATA!$E$133:$E$368=D1775),0)),"n/a")</f>
        <v>0.56799999999999995</v>
      </c>
      <c r="M1775" s="66"/>
      <c r="N1775" s="66"/>
      <c r="O1775" s="66"/>
      <c r="P1775" s="66"/>
      <c r="Q1775" s="66"/>
      <c r="S1775" s="70"/>
      <c r="U1775" s="70"/>
      <c r="W1775" s="70"/>
      <c r="Y1775" s="70"/>
    </row>
    <row r="1776" spans="1:25" s="69" customFormat="1" x14ac:dyDescent="0.2">
      <c r="A1776" s="75" t="s">
        <v>19</v>
      </c>
      <c r="B1776" s="66" t="s">
        <v>20</v>
      </c>
      <c r="C1776" s="66" t="s">
        <v>25</v>
      </c>
      <c r="D1776" s="66" t="s">
        <v>306</v>
      </c>
      <c r="E1776" s="86">
        <f t="array" ref="E1776">IFERROR(INDEX(DATA!$J$133:$J$368,MATCH(1,(DATA!$D$133:$D$368=B1776)*(DATA!$E$133:$E$368=D1776),0)),"n/a")</f>
        <v>11617</v>
      </c>
      <c r="F1776" s="77">
        <f t="array" ref="F1776">IFERROR(INDEX(DATA!$K$133:$K$368,MATCH(1,(DATA!$D$133:$D$368=B1776)*(DATA!$E$133:$E$368=D1776),0)),"n/a")</f>
        <v>-5.5E-2</v>
      </c>
      <c r="G1776" s="86">
        <f t="array" ref="G1776">IFERROR(INDEX(DATA!$T$133:$T$368,MATCH(1,(DATA!$D$133:$D$368=B1776)*(DATA!$E$133:$E$368=D1776),0)),"n/a")</f>
        <v>41192</v>
      </c>
      <c r="H1776" s="77">
        <f t="array" ref="H1776">IFERROR(INDEX(DATA!$U$133:$U$368,MATCH(1,(DATA!$D$133:$D$368=B1776)*(DATA!$E$133:$E$368=D1776),0)),"n/a")</f>
        <v>-4.4999999999999998E-2</v>
      </c>
      <c r="I1776" s="86">
        <f t="array" ref="I1776">IFERROR(INDEX(DATA!$AD$133:$AD$368,MATCH(1,(DATA!$D$133:$D$368=B1776)*(DATA!$E$133:$E$368=D1776),0)),"n/a")</f>
        <v>70985</v>
      </c>
      <c r="J1776" s="77">
        <f t="array" ref="J1776">IFERROR(INDEX(DATA!$AE$133:$AE$368,MATCH(1,(DATA!$D$133:$D$368=B1776)*(DATA!$E$133:$E$368=D1776),0)),"n/a")</f>
        <v>-6.5000000000000002E-2</v>
      </c>
      <c r="K1776" s="86">
        <f t="array" ref="K1776">IFERROR(INDEX(DATA!$AN$133:$AN$368,MATCH(1,(DATA!$D$133:$D$368=B1776)*(DATA!$E$133:$E$368=D1776),0)),"n/a")</f>
        <v>133728</v>
      </c>
      <c r="L1776" s="77">
        <f t="array" ref="L1776">IFERROR(INDEX(DATA!$AO$133:$AO$368,MATCH(1,(DATA!$D$133:$D$368=B1776)*(DATA!$E$133:$E$368=D1776),0)),"n/a")</f>
        <v>-3.4000000000000002E-2</v>
      </c>
      <c r="M1776" s="66"/>
      <c r="N1776" s="66"/>
      <c r="O1776" s="66"/>
      <c r="P1776" s="66"/>
      <c r="Q1776" s="66"/>
      <c r="S1776" s="70"/>
      <c r="U1776" s="70"/>
      <c r="W1776" s="70"/>
      <c r="Y1776" s="70"/>
    </row>
    <row r="1777" spans="1:25" s="69" customFormat="1" x14ac:dyDescent="0.2">
      <c r="A1777" s="75" t="s">
        <v>19</v>
      </c>
      <c r="B1777" s="66" t="s">
        <v>20</v>
      </c>
      <c r="C1777" s="66" t="s">
        <v>25</v>
      </c>
      <c r="D1777" s="66" t="s">
        <v>307</v>
      </c>
      <c r="E1777" s="86">
        <f t="array" ref="E1777">IFERROR(INDEX(DATA!$J$133:$J$368,MATCH(1,(DATA!$D$133:$D$368=B1777)*(DATA!$E$133:$E$368=D1777),0)),"n/a")</f>
        <v>13944</v>
      </c>
      <c r="F1777" s="77">
        <f t="array" ref="F1777">IFERROR(INDEX(DATA!$K$133:$K$368,MATCH(1,(DATA!$D$133:$D$368=B1777)*(DATA!$E$133:$E$368=D1777),0)),"n/a")</f>
        <v>0.82899999999999996</v>
      </c>
      <c r="G1777" s="86">
        <f t="array" ref="G1777">IFERROR(INDEX(DATA!$T$133:$T$368,MATCH(1,(DATA!$D$133:$D$368=B1777)*(DATA!$E$133:$E$368=D1777),0)),"n/a")</f>
        <v>47968</v>
      </c>
      <c r="H1777" s="77">
        <f t="array" ref="H1777">IFERROR(INDEX(DATA!$U$133:$U$368,MATCH(1,(DATA!$D$133:$D$368=B1777)*(DATA!$E$133:$E$368=D1777),0)),"n/a")</f>
        <v>1.4950000000000001</v>
      </c>
      <c r="I1777" s="86">
        <f t="array" ref="I1777">IFERROR(INDEX(DATA!$AD$133:$AD$368,MATCH(1,(DATA!$D$133:$D$368=B1777)*(DATA!$E$133:$E$368=D1777),0)),"n/a")</f>
        <v>81440</v>
      </c>
      <c r="J1777" s="77">
        <f t="array" ref="J1777">IFERROR(INDEX(DATA!$AE$133:$AE$368,MATCH(1,(DATA!$D$133:$D$368=B1777)*(DATA!$E$133:$E$368=D1777),0)),"n/a")</f>
        <v>1.492</v>
      </c>
      <c r="K1777" s="86">
        <f t="array" ref="K1777">IFERROR(INDEX(DATA!$AN$133:$AN$368,MATCH(1,(DATA!$D$133:$D$368=B1777)*(DATA!$E$133:$E$368=D1777),0)),"n/a")</f>
        <v>141245</v>
      </c>
      <c r="L1777" s="77">
        <f t="array" ref="L1777">IFERROR(INDEX(DATA!$AO$133:$AO$368,MATCH(1,(DATA!$D$133:$D$368=B1777)*(DATA!$E$133:$E$368=D1777),0)),"n/a")</f>
        <v>1.042</v>
      </c>
      <c r="M1777" s="66"/>
      <c r="N1777" s="66"/>
      <c r="O1777" s="66"/>
      <c r="P1777" s="66"/>
      <c r="Q1777" s="66"/>
      <c r="S1777" s="70"/>
      <c r="U1777" s="70"/>
      <c r="W1777" s="70"/>
      <c r="Y1777" s="70"/>
    </row>
    <row r="1778" spans="1:25" s="69" customFormat="1" x14ac:dyDescent="0.2">
      <c r="A1778" s="75" t="s">
        <v>19</v>
      </c>
      <c r="B1778" s="66" t="s">
        <v>20</v>
      </c>
      <c r="C1778" s="66" t="s">
        <v>25</v>
      </c>
      <c r="D1778" s="66" t="s">
        <v>308</v>
      </c>
      <c r="E1778" s="86">
        <f t="array" ref="E1778">IFERROR(INDEX(DATA!$J$133:$J$368,MATCH(1,(DATA!$D$133:$D$368=B1778)*(DATA!$E$133:$E$368=D1778),0)),"n/a")</f>
        <v>12234</v>
      </c>
      <c r="F1778" s="77">
        <f t="array" ref="F1778">IFERROR(INDEX(DATA!$K$133:$K$368,MATCH(1,(DATA!$D$133:$D$368=B1778)*(DATA!$E$133:$E$368=D1778),0)),"n/a")</f>
        <v>9.6000000000000002E-2</v>
      </c>
      <c r="G1778" s="86">
        <f t="array" ref="G1778">IFERROR(INDEX(DATA!$T$133:$T$368,MATCH(1,(DATA!$D$133:$D$368=B1778)*(DATA!$E$133:$E$368=D1778),0)),"n/a")</f>
        <v>36166</v>
      </c>
      <c r="H1778" s="77">
        <f t="array" ref="H1778">IFERROR(INDEX(DATA!$U$133:$U$368,MATCH(1,(DATA!$D$133:$D$368=B1778)*(DATA!$E$133:$E$368=D1778),0)),"n/a")</f>
        <v>5.3999999999999999E-2</v>
      </c>
      <c r="I1778" s="86">
        <f t="array" ref="I1778">IFERROR(INDEX(DATA!$AD$133:$AD$368,MATCH(1,(DATA!$D$133:$D$368=B1778)*(DATA!$E$133:$E$368=D1778),0)),"n/a")</f>
        <v>61946</v>
      </c>
      <c r="J1778" s="77">
        <f t="array" ref="J1778">IFERROR(INDEX(DATA!$AE$133:$AE$368,MATCH(1,(DATA!$D$133:$D$368=B1778)*(DATA!$E$133:$E$368=D1778),0)),"n/a")</f>
        <v>1.0999999999999999E-2</v>
      </c>
      <c r="K1778" s="86">
        <f t="array" ref="K1778">IFERROR(INDEX(DATA!$AN$133:$AN$368,MATCH(1,(DATA!$D$133:$D$368=B1778)*(DATA!$E$133:$E$368=D1778),0)),"n/a")</f>
        <v>114692</v>
      </c>
      <c r="L1778" s="77">
        <f t="array" ref="L1778">IFERROR(INDEX(DATA!$AO$133:$AO$368,MATCH(1,(DATA!$D$133:$D$368=B1778)*(DATA!$E$133:$E$368=D1778),0)),"n/a")</f>
        <v>6.8000000000000005E-2</v>
      </c>
      <c r="M1778" s="66"/>
      <c r="N1778" s="66"/>
      <c r="O1778" s="66"/>
      <c r="P1778" s="66"/>
      <c r="Q1778" s="66"/>
      <c r="S1778" s="70"/>
      <c r="U1778" s="70"/>
      <c r="W1778" s="70"/>
      <c r="Y1778" s="70"/>
    </row>
    <row r="1779" spans="1:25" s="69" customFormat="1" x14ac:dyDescent="0.2">
      <c r="A1779" s="75" t="s">
        <v>19</v>
      </c>
      <c r="B1779" s="66" t="s">
        <v>20</v>
      </c>
      <c r="C1779" s="66" t="s">
        <v>25</v>
      </c>
      <c r="D1779" s="66" t="s">
        <v>309</v>
      </c>
      <c r="E1779" s="86">
        <f t="array" ref="E1779">IFERROR(INDEX(DATA!$J$133:$J$368,MATCH(1,(DATA!$D$133:$D$368=B1779)*(DATA!$E$133:$E$368=D1779),0)),"n/a")</f>
        <v>12653</v>
      </c>
      <c r="F1779" s="77">
        <f t="array" ref="F1779">IFERROR(INDEX(DATA!$K$133:$K$368,MATCH(1,(DATA!$D$133:$D$368=B1779)*(DATA!$E$133:$E$368=D1779),0)),"n/a")</f>
        <v>0.25800000000000001</v>
      </c>
      <c r="G1779" s="86">
        <f t="array" ref="G1779">IFERROR(INDEX(DATA!$T$133:$T$368,MATCH(1,(DATA!$D$133:$D$368=B1779)*(DATA!$E$133:$E$368=D1779),0)),"n/a")</f>
        <v>34973</v>
      </c>
      <c r="H1779" s="77">
        <f t="array" ref="H1779">IFERROR(INDEX(DATA!$U$133:$U$368,MATCH(1,(DATA!$D$133:$D$368=B1779)*(DATA!$E$133:$E$368=D1779),0)),"n/a")</f>
        <v>0.109</v>
      </c>
      <c r="I1779" s="86">
        <f t="array" ref="I1779">IFERROR(INDEX(DATA!$AD$133:$AD$368,MATCH(1,(DATA!$D$133:$D$368=B1779)*(DATA!$E$133:$E$368=D1779),0)),"n/a")</f>
        <v>60317</v>
      </c>
      <c r="J1779" s="77">
        <f t="array" ref="J1779">IFERROR(INDEX(DATA!$AE$133:$AE$368,MATCH(1,(DATA!$D$133:$D$368=B1779)*(DATA!$E$133:$E$368=D1779),0)),"n/a")</f>
        <v>4.1000000000000002E-2</v>
      </c>
      <c r="K1779" s="86">
        <f t="array" ref="K1779">IFERROR(INDEX(DATA!$AN$133:$AN$368,MATCH(1,(DATA!$D$133:$D$368=B1779)*(DATA!$E$133:$E$368=D1779),0)),"n/a")</f>
        <v>112854</v>
      </c>
      <c r="L1779" s="77">
        <f t="array" ref="L1779">IFERROR(INDEX(DATA!$AO$133:$AO$368,MATCH(1,(DATA!$D$133:$D$368=B1779)*(DATA!$E$133:$E$368=D1779),0)),"n/a")</f>
        <v>5.2999999999999999E-2</v>
      </c>
      <c r="M1779" s="66"/>
      <c r="N1779" s="66"/>
      <c r="O1779" s="66"/>
      <c r="P1779" s="66"/>
      <c r="Q1779" s="66"/>
      <c r="S1779" s="70"/>
      <c r="U1779" s="70"/>
      <c r="W1779" s="70"/>
      <c r="Y1779" s="70"/>
    </row>
    <row r="1780" spans="1:25" s="69" customFormat="1" x14ac:dyDescent="0.2">
      <c r="A1780" s="75" t="s">
        <v>19</v>
      </c>
      <c r="B1780" s="66" t="s">
        <v>20</v>
      </c>
      <c r="C1780" s="66" t="s">
        <v>25</v>
      </c>
      <c r="D1780" s="66" t="s">
        <v>310</v>
      </c>
      <c r="E1780" s="86">
        <f t="array" ref="E1780">IFERROR(INDEX(DATA!$J$133:$J$368,MATCH(1,(DATA!$D$133:$D$368=B1780)*(DATA!$E$133:$E$368=D1780),0)),"n/a")</f>
        <v>10368</v>
      </c>
      <c r="F1780" s="77">
        <f t="array" ref="F1780">IFERROR(INDEX(DATA!$K$133:$K$368,MATCH(1,(DATA!$D$133:$D$368=B1780)*(DATA!$E$133:$E$368=D1780),0)),"n/a")</f>
        <v>0.13</v>
      </c>
      <c r="G1780" s="86">
        <f t="array" ref="G1780">IFERROR(INDEX(DATA!$T$133:$T$368,MATCH(1,(DATA!$D$133:$D$368=B1780)*(DATA!$E$133:$E$368=D1780),0)),"n/a")</f>
        <v>27533</v>
      </c>
      <c r="H1780" s="77">
        <f t="array" ref="H1780">IFERROR(INDEX(DATA!$U$133:$U$368,MATCH(1,(DATA!$D$133:$D$368=B1780)*(DATA!$E$133:$E$368=D1780),0)),"n/a")</f>
        <v>-4.1000000000000002E-2</v>
      </c>
      <c r="I1780" s="86">
        <f t="array" ref="I1780">IFERROR(INDEX(DATA!$AD$133:$AD$368,MATCH(1,(DATA!$D$133:$D$368=B1780)*(DATA!$E$133:$E$368=D1780),0)),"n/a")</f>
        <v>48229</v>
      </c>
      <c r="J1780" s="77">
        <f t="array" ref="J1780">IFERROR(INDEX(DATA!$AE$133:$AE$368,MATCH(1,(DATA!$D$133:$D$368=B1780)*(DATA!$E$133:$E$368=D1780),0)),"n/a")</f>
        <v>-0.13600000000000001</v>
      </c>
      <c r="K1780" s="86">
        <f t="array" ref="K1780">IFERROR(INDEX(DATA!$AN$133:$AN$368,MATCH(1,(DATA!$D$133:$D$368=B1780)*(DATA!$E$133:$E$368=D1780),0)),"n/a")</f>
        <v>94563</v>
      </c>
      <c r="L1780" s="77">
        <f t="array" ref="L1780">IFERROR(INDEX(DATA!$AO$133:$AO$368,MATCH(1,(DATA!$D$133:$D$368=B1780)*(DATA!$E$133:$E$368=D1780),0)),"n/a")</f>
        <v>-4.7E-2</v>
      </c>
      <c r="M1780" s="66"/>
      <c r="N1780" s="66"/>
      <c r="O1780" s="66"/>
      <c r="P1780" s="66"/>
      <c r="Q1780" s="66"/>
      <c r="S1780" s="70"/>
      <c r="U1780" s="70"/>
      <c r="W1780" s="70"/>
      <c r="Y1780" s="70"/>
    </row>
    <row r="1781" spans="1:25" s="69" customFormat="1" x14ac:dyDescent="0.2">
      <c r="A1781" s="75" t="s">
        <v>19</v>
      </c>
      <c r="B1781" s="66" t="s">
        <v>20</v>
      </c>
      <c r="C1781" s="66" t="s">
        <v>25</v>
      </c>
      <c r="D1781" s="66" t="s">
        <v>311</v>
      </c>
      <c r="E1781" s="86">
        <f t="array" ref="E1781">IFERROR(INDEX(DATA!$J$133:$J$368,MATCH(1,(DATA!$D$133:$D$368=B1781)*(DATA!$E$133:$E$368=D1781),0)),"n/a")</f>
        <v>6153</v>
      </c>
      <c r="F1781" s="77">
        <f t="array" ref="F1781">IFERROR(INDEX(DATA!$K$133:$K$368,MATCH(1,(DATA!$D$133:$D$368=B1781)*(DATA!$E$133:$E$368=D1781),0)),"n/a")</f>
        <v>0.57799999999999996</v>
      </c>
      <c r="G1781" s="86">
        <f t="array" ref="G1781">IFERROR(INDEX(DATA!$T$133:$T$368,MATCH(1,(DATA!$D$133:$D$368=B1781)*(DATA!$E$133:$E$368=D1781),0)),"n/a")</f>
        <v>20163</v>
      </c>
      <c r="H1781" s="77">
        <f t="array" ref="H1781">IFERROR(INDEX(DATA!$U$133:$U$368,MATCH(1,(DATA!$D$133:$D$368=B1781)*(DATA!$E$133:$E$368=D1781),0)),"n/a")</f>
        <v>0.38800000000000001</v>
      </c>
      <c r="I1781" s="86">
        <f t="array" ref="I1781">IFERROR(INDEX(DATA!$AD$133:$AD$368,MATCH(1,(DATA!$D$133:$D$368=B1781)*(DATA!$E$133:$E$368=D1781),0)),"n/a")</f>
        <v>34784</v>
      </c>
      <c r="J1781" s="77">
        <f t="array" ref="J1781">IFERROR(INDEX(DATA!$AE$133:$AE$368,MATCH(1,(DATA!$D$133:$D$368=B1781)*(DATA!$E$133:$E$368=D1781),0)),"n/a")</f>
        <v>0.40400000000000003</v>
      </c>
      <c r="K1781" s="86">
        <f t="array" ref="K1781">IFERROR(INDEX(DATA!$AN$133:$AN$368,MATCH(1,(DATA!$D$133:$D$368=B1781)*(DATA!$E$133:$E$368=D1781),0)),"n/a")</f>
        <v>63157</v>
      </c>
      <c r="L1781" s="77">
        <f t="array" ref="L1781">IFERROR(INDEX(DATA!$AO$133:$AO$368,MATCH(1,(DATA!$D$133:$D$368=B1781)*(DATA!$E$133:$E$368=D1781),0)),"n/a")</f>
        <v>0.24</v>
      </c>
      <c r="M1781" s="66"/>
      <c r="N1781" s="66"/>
      <c r="O1781" s="66"/>
      <c r="P1781" s="66"/>
      <c r="Q1781" s="66"/>
      <c r="S1781" s="70"/>
      <c r="U1781" s="70"/>
      <c r="W1781" s="70"/>
      <c r="Y1781" s="70"/>
    </row>
    <row r="1782" spans="1:25" s="69" customFormat="1" x14ac:dyDescent="0.2">
      <c r="A1782" s="75" t="s">
        <v>19</v>
      </c>
      <c r="B1782" s="66" t="s">
        <v>20</v>
      </c>
      <c r="C1782" s="66" t="s">
        <v>25</v>
      </c>
      <c r="D1782" s="66" t="s">
        <v>312</v>
      </c>
      <c r="E1782" s="86">
        <f t="array" ref="E1782">IFERROR(INDEX(DATA!$J$133:$J$368,MATCH(1,(DATA!$D$133:$D$368=B1782)*(DATA!$E$133:$E$368=D1782),0)),"n/a")</f>
        <v>2668</v>
      </c>
      <c r="F1782" s="77">
        <f t="array" ref="F1782">IFERROR(INDEX(DATA!$K$133:$K$368,MATCH(1,(DATA!$D$133:$D$368=B1782)*(DATA!$E$133:$E$368=D1782),0)),"n/a")</f>
        <v>0.99299999999999999</v>
      </c>
      <c r="G1782" s="86">
        <f t="array" ref="G1782">IFERROR(INDEX(DATA!$T$133:$T$368,MATCH(1,(DATA!$D$133:$D$368=B1782)*(DATA!$E$133:$E$368=D1782),0)),"n/a")</f>
        <v>8076</v>
      </c>
      <c r="H1782" s="77">
        <f t="array" ref="H1782">IFERROR(INDEX(DATA!$U$133:$U$368,MATCH(1,(DATA!$D$133:$D$368=B1782)*(DATA!$E$133:$E$368=D1782),0)),"n/a")</f>
        <v>0.81499999999999995</v>
      </c>
      <c r="I1782" s="86">
        <f t="array" ref="I1782">IFERROR(INDEX(DATA!$AD$133:$AD$368,MATCH(1,(DATA!$D$133:$D$368=B1782)*(DATA!$E$133:$E$368=D1782),0)),"n/a")</f>
        <v>13457</v>
      </c>
      <c r="J1782" s="77">
        <f t="array" ref="J1782">IFERROR(INDEX(DATA!$AE$133:$AE$368,MATCH(1,(DATA!$D$133:$D$368=B1782)*(DATA!$E$133:$E$368=D1782),0)),"n/a")</f>
        <v>0.73899999999999999</v>
      </c>
      <c r="K1782" s="86">
        <f t="array" ref="K1782">IFERROR(INDEX(DATA!$AN$133:$AN$368,MATCH(1,(DATA!$D$133:$D$368=B1782)*(DATA!$E$133:$E$368=D1782),0)),"n/a")</f>
        <v>23546</v>
      </c>
      <c r="L1782" s="77">
        <f t="array" ref="L1782">IFERROR(INDEX(DATA!$AO$133:$AO$368,MATCH(1,(DATA!$D$133:$D$368=B1782)*(DATA!$E$133:$E$368=D1782),0)),"n/a")</f>
        <v>0.61499999999999999</v>
      </c>
      <c r="M1782" s="66"/>
      <c r="N1782" s="66"/>
      <c r="O1782" s="66"/>
      <c r="P1782" s="66"/>
      <c r="Q1782" s="66"/>
      <c r="S1782" s="70"/>
      <c r="U1782" s="70"/>
      <c r="W1782" s="70"/>
      <c r="Y1782" s="70"/>
    </row>
    <row r="1783" spans="1:25" s="69" customFormat="1" x14ac:dyDescent="0.2">
      <c r="A1783" s="75" t="s">
        <v>19</v>
      </c>
      <c r="B1783" s="66" t="s">
        <v>20</v>
      </c>
      <c r="C1783" s="66" t="s">
        <v>25</v>
      </c>
      <c r="D1783" s="66" t="s">
        <v>313</v>
      </c>
      <c r="E1783" s="86">
        <f t="array" ref="E1783">IFERROR(INDEX(DATA!$J$133:$J$368,MATCH(1,(DATA!$D$133:$D$368=B1783)*(DATA!$E$133:$E$368=D1783),0)),"n/a")</f>
        <v>5637</v>
      </c>
      <c r="F1783" s="77">
        <f t="array" ref="F1783">IFERROR(INDEX(DATA!$K$133:$K$368,MATCH(1,(DATA!$D$133:$D$368=B1783)*(DATA!$E$133:$E$368=D1783),0)),"n/a")</f>
        <v>5.1999999999999998E-2</v>
      </c>
      <c r="G1783" s="86">
        <f t="array" ref="G1783">IFERROR(INDEX(DATA!$T$133:$T$368,MATCH(1,(DATA!$D$133:$D$368=B1783)*(DATA!$E$133:$E$368=D1783),0)),"n/a")</f>
        <v>19434</v>
      </c>
      <c r="H1783" s="77">
        <f t="array" ref="H1783">IFERROR(INDEX(DATA!$U$133:$U$368,MATCH(1,(DATA!$D$133:$D$368=B1783)*(DATA!$E$133:$E$368=D1783),0)),"n/a")</f>
        <v>2E-3</v>
      </c>
      <c r="I1783" s="86">
        <f t="array" ref="I1783">IFERROR(INDEX(DATA!$AD$133:$AD$368,MATCH(1,(DATA!$D$133:$D$368=B1783)*(DATA!$E$133:$E$368=D1783),0)),"n/a")</f>
        <v>34761</v>
      </c>
      <c r="J1783" s="77">
        <f t="array" ref="J1783">IFERROR(INDEX(DATA!$AE$133:$AE$368,MATCH(1,(DATA!$D$133:$D$368=B1783)*(DATA!$E$133:$E$368=D1783),0)),"n/a")</f>
        <v>4.3999999999999997E-2</v>
      </c>
      <c r="K1783" s="86">
        <f t="array" ref="K1783">IFERROR(INDEX(DATA!$AN$133:$AN$368,MATCH(1,(DATA!$D$133:$D$368=B1783)*(DATA!$E$133:$E$368=D1783),0)),"n/a")</f>
        <v>65112</v>
      </c>
      <c r="L1783" s="77">
        <f t="array" ref="L1783">IFERROR(INDEX(DATA!$AO$133:$AO$368,MATCH(1,(DATA!$D$133:$D$368=B1783)*(DATA!$E$133:$E$368=D1783),0)),"n/a")</f>
        <v>3.3000000000000002E-2</v>
      </c>
      <c r="M1783" s="66"/>
      <c r="N1783" s="66"/>
      <c r="O1783" s="66"/>
      <c r="P1783" s="66"/>
      <c r="Q1783" s="66"/>
      <c r="S1783" s="70"/>
      <c r="U1783" s="70"/>
      <c r="W1783" s="70"/>
      <c r="Y1783" s="70"/>
    </row>
    <row r="1784" spans="1:25" s="69" customFormat="1" x14ac:dyDescent="0.2">
      <c r="A1784" s="75" t="s">
        <v>19</v>
      </c>
      <c r="B1784" s="66" t="s">
        <v>20</v>
      </c>
      <c r="C1784" s="66" t="s">
        <v>25</v>
      </c>
      <c r="D1784" s="66" t="s">
        <v>314</v>
      </c>
      <c r="E1784" s="86">
        <f t="array" ref="E1784">IFERROR(INDEX(DATA!$J$133:$J$368,MATCH(1,(DATA!$D$133:$D$368=B1784)*(DATA!$E$133:$E$368=D1784),0)),"n/a")</f>
        <v>15577</v>
      </c>
      <c r="F1784" s="77">
        <f t="array" ref="F1784">IFERROR(INDEX(DATA!$K$133:$K$368,MATCH(1,(DATA!$D$133:$D$368=B1784)*(DATA!$E$133:$E$368=D1784),0)),"n/a")</f>
        <v>0.219</v>
      </c>
      <c r="G1784" s="86">
        <f t="array" ref="G1784">IFERROR(INDEX(DATA!$T$133:$T$368,MATCH(1,(DATA!$D$133:$D$368=B1784)*(DATA!$E$133:$E$368=D1784),0)),"n/a")</f>
        <v>51953</v>
      </c>
      <c r="H1784" s="77">
        <f t="array" ref="H1784">IFERROR(INDEX(DATA!$U$133:$U$368,MATCH(1,(DATA!$D$133:$D$368=B1784)*(DATA!$E$133:$E$368=D1784),0)),"n/a")</f>
        <v>0.309</v>
      </c>
      <c r="I1784" s="86">
        <f t="array" ref="I1784">IFERROR(INDEX(DATA!$AD$133:$AD$368,MATCH(1,(DATA!$D$133:$D$368=B1784)*(DATA!$E$133:$E$368=D1784),0)),"n/a")</f>
        <v>92554</v>
      </c>
      <c r="J1784" s="77">
        <f t="array" ref="J1784">IFERROR(INDEX(DATA!$AE$133:$AE$368,MATCH(1,(DATA!$D$133:$D$368=B1784)*(DATA!$E$133:$E$368=D1784),0)),"n/a")</f>
        <v>0.34699999999999998</v>
      </c>
      <c r="K1784" s="86">
        <f t="array" ref="K1784">IFERROR(INDEX(DATA!$AN$133:$AN$368,MATCH(1,(DATA!$D$133:$D$368=B1784)*(DATA!$E$133:$E$368=D1784),0)),"n/a")</f>
        <v>167516</v>
      </c>
      <c r="L1784" s="77">
        <f t="array" ref="L1784">IFERROR(INDEX(DATA!$AO$133:$AO$368,MATCH(1,(DATA!$D$133:$D$368=B1784)*(DATA!$E$133:$E$368=D1784),0)),"n/a")</f>
        <v>0.254</v>
      </c>
      <c r="M1784" s="66"/>
      <c r="N1784" s="66"/>
      <c r="O1784" s="66"/>
      <c r="P1784" s="66"/>
      <c r="Q1784" s="66"/>
      <c r="S1784" s="70"/>
      <c r="U1784" s="70"/>
      <c r="W1784" s="70"/>
      <c r="Y1784" s="70"/>
    </row>
    <row r="1785" spans="1:25" s="69" customFormat="1" x14ac:dyDescent="0.2">
      <c r="A1785" s="75" t="s">
        <v>19</v>
      </c>
      <c r="B1785" s="66" t="s">
        <v>20</v>
      </c>
      <c r="C1785" s="66" t="s">
        <v>25</v>
      </c>
      <c r="D1785" s="66" t="s">
        <v>315</v>
      </c>
      <c r="E1785" s="86">
        <f t="array" ref="E1785">IFERROR(INDEX(DATA!$J$133:$J$368,MATCH(1,(DATA!$D$133:$D$368=B1785)*(DATA!$E$133:$E$368=D1785),0)),"n/a")</f>
        <v>16553</v>
      </c>
      <c r="F1785" s="77">
        <f t="array" ref="F1785">IFERROR(INDEX(DATA!$K$133:$K$368,MATCH(1,(DATA!$D$133:$D$368=B1785)*(DATA!$E$133:$E$368=D1785),0)),"n/a")</f>
        <v>0.878</v>
      </c>
      <c r="G1785" s="86">
        <f t="array" ref="G1785">IFERROR(INDEX(DATA!$T$133:$T$368,MATCH(1,(DATA!$D$133:$D$368=B1785)*(DATA!$E$133:$E$368=D1785),0)),"n/a")</f>
        <v>58316</v>
      </c>
      <c r="H1785" s="77">
        <f t="array" ref="H1785">IFERROR(INDEX(DATA!$U$133:$U$368,MATCH(1,(DATA!$D$133:$D$368=B1785)*(DATA!$E$133:$E$368=D1785),0)),"n/a")</f>
        <v>0.70799999999999996</v>
      </c>
      <c r="I1785" s="86">
        <f t="array" ref="I1785">IFERROR(INDEX(DATA!$AD$133:$AD$368,MATCH(1,(DATA!$D$133:$D$368=B1785)*(DATA!$E$133:$E$368=D1785),0)),"n/a")</f>
        <v>102166</v>
      </c>
      <c r="J1785" s="77">
        <f t="array" ref="J1785">IFERROR(INDEX(DATA!$AE$133:$AE$368,MATCH(1,(DATA!$D$133:$D$368=B1785)*(DATA!$E$133:$E$368=D1785),0)),"n/a")</f>
        <v>0.81499999999999995</v>
      </c>
      <c r="K1785" s="86">
        <f t="array" ref="K1785">IFERROR(INDEX(DATA!$AN$133:$AN$368,MATCH(1,(DATA!$D$133:$D$368=B1785)*(DATA!$E$133:$E$368=D1785),0)),"n/a")</f>
        <v>171760</v>
      </c>
      <c r="L1785" s="77">
        <f t="array" ref="L1785">IFERROR(INDEX(DATA!$AO$133:$AO$368,MATCH(1,(DATA!$D$133:$D$368=B1785)*(DATA!$E$133:$E$368=D1785),0)),"n/a")</f>
        <v>0.61899999999999999</v>
      </c>
      <c r="M1785" s="66"/>
      <c r="N1785" s="66"/>
      <c r="O1785" s="66"/>
      <c r="P1785" s="66"/>
      <c r="Q1785" s="66"/>
      <c r="S1785" s="70"/>
      <c r="U1785" s="70"/>
      <c r="W1785" s="70"/>
      <c r="Y1785" s="70"/>
    </row>
    <row r="1786" spans="1:25" s="69" customFormat="1" x14ac:dyDescent="0.2">
      <c r="A1786" s="75" t="s">
        <v>19</v>
      </c>
      <c r="B1786" s="66" t="s">
        <v>20</v>
      </c>
      <c r="C1786" s="66" t="s">
        <v>25</v>
      </c>
      <c r="D1786" s="66" t="s">
        <v>316</v>
      </c>
      <c r="E1786" s="86">
        <f t="array" ref="E1786">IFERROR(INDEX(DATA!$J$133:$J$368,MATCH(1,(DATA!$D$133:$D$368=B1786)*(DATA!$E$133:$E$368=D1786),0)),"n/a")</f>
        <v>13143</v>
      </c>
      <c r="F1786" s="77">
        <f t="array" ref="F1786">IFERROR(INDEX(DATA!$K$133:$K$368,MATCH(1,(DATA!$D$133:$D$368=B1786)*(DATA!$E$133:$E$368=D1786),0)),"n/a")</f>
        <v>-6.4000000000000001E-2</v>
      </c>
      <c r="G1786" s="86">
        <f t="array" ref="G1786">IFERROR(INDEX(DATA!$T$133:$T$368,MATCH(1,(DATA!$D$133:$D$368=B1786)*(DATA!$E$133:$E$368=D1786),0)),"n/a")</f>
        <v>39484</v>
      </c>
      <c r="H1786" s="77">
        <f t="array" ref="H1786">IFERROR(INDEX(DATA!$U$133:$U$368,MATCH(1,(DATA!$D$133:$D$368=B1786)*(DATA!$E$133:$E$368=D1786),0)),"n/a")</f>
        <v>-4.1000000000000002E-2</v>
      </c>
      <c r="I1786" s="86">
        <f t="array" ref="I1786">IFERROR(INDEX(DATA!$AD$133:$AD$368,MATCH(1,(DATA!$D$133:$D$368=B1786)*(DATA!$E$133:$E$368=D1786),0)),"n/a")</f>
        <v>69790</v>
      </c>
      <c r="J1786" s="77">
        <f t="array" ref="J1786">IFERROR(INDEX(DATA!$AE$133:$AE$368,MATCH(1,(DATA!$D$133:$D$368=B1786)*(DATA!$E$133:$E$368=D1786),0)),"n/a")</f>
        <v>-1.2E-2</v>
      </c>
      <c r="K1786" s="86">
        <f t="array" ref="K1786">IFERROR(INDEX(DATA!$AN$133:$AN$368,MATCH(1,(DATA!$D$133:$D$368=B1786)*(DATA!$E$133:$E$368=D1786),0)),"n/a")</f>
        <v>136077</v>
      </c>
      <c r="L1786" s="77">
        <f t="array" ref="L1786">IFERROR(INDEX(DATA!$AO$133:$AO$368,MATCH(1,(DATA!$D$133:$D$368=B1786)*(DATA!$E$133:$E$368=D1786),0)),"n/a")</f>
        <v>7.8E-2</v>
      </c>
      <c r="M1786" s="66"/>
      <c r="N1786" s="66"/>
      <c r="O1786" s="66"/>
      <c r="P1786" s="66"/>
      <c r="Q1786" s="66"/>
      <c r="S1786" s="70"/>
      <c r="U1786" s="70"/>
      <c r="W1786" s="70"/>
      <c r="Y1786" s="70"/>
    </row>
    <row r="1787" spans="1:25" s="69" customFormat="1" x14ac:dyDescent="0.2">
      <c r="A1787" s="75" t="s">
        <v>19</v>
      </c>
      <c r="B1787" s="66" t="s">
        <v>20</v>
      </c>
      <c r="C1787" s="66" t="s">
        <v>25</v>
      </c>
      <c r="D1787" s="66" t="s">
        <v>317</v>
      </c>
      <c r="E1787" s="86">
        <f t="array" ref="E1787">IFERROR(INDEX(DATA!$J$133:$J$368,MATCH(1,(DATA!$D$133:$D$368=B1787)*(DATA!$E$133:$E$368=D1787),0)),"n/a")</f>
        <v>8093</v>
      </c>
      <c r="F1787" s="77">
        <f t="array" ref="F1787">IFERROR(INDEX(DATA!$K$133:$K$368,MATCH(1,(DATA!$D$133:$D$368=B1787)*(DATA!$E$133:$E$368=D1787),0)),"n/a")</f>
        <v>-0.13200000000000001</v>
      </c>
      <c r="G1787" s="86">
        <f t="array" ref="G1787">IFERROR(INDEX(DATA!$T$133:$T$368,MATCH(1,(DATA!$D$133:$D$368=B1787)*(DATA!$E$133:$E$368=D1787),0)),"n/a")</f>
        <v>27552</v>
      </c>
      <c r="H1787" s="77">
        <f t="array" ref="H1787">IFERROR(INDEX(DATA!$U$133:$U$368,MATCH(1,(DATA!$D$133:$D$368=B1787)*(DATA!$E$133:$E$368=D1787),0)),"n/a")</f>
        <v>-0.11899999999999999</v>
      </c>
      <c r="I1787" s="86">
        <f t="array" ref="I1787">IFERROR(INDEX(DATA!$AD$133:$AD$368,MATCH(1,(DATA!$D$133:$D$368=B1787)*(DATA!$E$133:$E$368=D1787),0)),"n/a")</f>
        <v>47397</v>
      </c>
      <c r="J1787" s="77">
        <f t="array" ref="J1787">IFERROR(INDEX(DATA!$AE$133:$AE$368,MATCH(1,(DATA!$D$133:$D$368=B1787)*(DATA!$E$133:$E$368=D1787),0)),"n/a")</f>
        <v>-0.12</v>
      </c>
      <c r="K1787" s="86">
        <f t="array" ref="K1787">IFERROR(INDEX(DATA!$AN$133:$AN$368,MATCH(1,(DATA!$D$133:$D$368=B1787)*(DATA!$E$133:$E$368=D1787),0)),"n/a")</f>
        <v>93595</v>
      </c>
      <c r="L1787" s="77">
        <f t="array" ref="L1787">IFERROR(INDEX(DATA!$AO$133:$AO$368,MATCH(1,(DATA!$D$133:$D$368=B1787)*(DATA!$E$133:$E$368=D1787),0)),"n/a")</f>
        <v>-1.4E-2</v>
      </c>
      <c r="M1787" s="66"/>
      <c r="N1787" s="66"/>
      <c r="O1787" s="66"/>
      <c r="P1787" s="66"/>
      <c r="Q1787" s="66"/>
      <c r="S1787" s="70"/>
      <c r="U1787" s="70"/>
      <c r="W1787" s="70"/>
      <c r="Y1787" s="70"/>
    </row>
    <row r="1788" spans="1:25" s="69" customFormat="1" x14ac:dyDescent="0.2">
      <c r="A1788" s="75" t="s">
        <v>19</v>
      </c>
      <c r="B1788" s="66" t="s">
        <v>20</v>
      </c>
      <c r="C1788" s="66" t="s">
        <v>25</v>
      </c>
      <c r="D1788" s="66" t="s">
        <v>318</v>
      </c>
      <c r="E1788" s="86">
        <f t="array" ref="E1788">IFERROR(INDEX(DATA!$J$133:$J$368,MATCH(1,(DATA!$D$133:$D$368=B1788)*(DATA!$E$133:$E$368=D1788),0)),"n/a")</f>
        <v>13480</v>
      </c>
      <c r="F1788" s="77">
        <f t="array" ref="F1788">IFERROR(INDEX(DATA!$K$133:$K$368,MATCH(1,(DATA!$D$133:$D$368=B1788)*(DATA!$E$133:$E$368=D1788),0)),"n/a")</f>
        <v>5.8999999999999997E-2</v>
      </c>
      <c r="G1788" s="86">
        <f t="array" ref="G1788">IFERROR(INDEX(DATA!$T$133:$T$368,MATCH(1,(DATA!$D$133:$D$368=B1788)*(DATA!$E$133:$E$368=D1788),0)),"n/a")</f>
        <v>42290</v>
      </c>
      <c r="H1788" s="77">
        <f t="array" ref="H1788">IFERROR(INDEX(DATA!$U$133:$U$368,MATCH(1,(DATA!$D$133:$D$368=B1788)*(DATA!$E$133:$E$368=D1788),0)),"n/a")</f>
        <v>1.6E-2</v>
      </c>
      <c r="I1788" s="86">
        <f t="array" ref="I1788">IFERROR(INDEX(DATA!$AD$133:$AD$368,MATCH(1,(DATA!$D$133:$D$368=B1788)*(DATA!$E$133:$E$368=D1788),0)),"n/a")</f>
        <v>75909</v>
      </c>
      <c r="J1788" s="77">
        <f t="array" ref="J1788">IFERROR(INDEX(DATA!$AE$133:$AE$368,MATCH(1,(DATA!$D$133:$D$368=B1788)*(DATA!$E$133:$E$368=D1788),0)),"n/a")</f>
        <v>-2.5999999999999999E-2</v>
      </c>
      <c r="K1788" s="86">
        <f t="array" ref="K1788">IFERROR(INDEX(DATA!$AN$133:$AN$368,MATCH(1,(DATA!$D$133:$D$368=B1788)*(DATA!$E$133:$E$368=D1788),0)),"n/a")</f>
        <v>142231</v>
      </c>
      <c r="L1788" s="77">
        <f t="array" ref="L1788">IFERROR(INDEX(DATA!$AO$133:$AO$368,MATCH(1,(DATA!$D$133:$D$368=B1788)*(DATA!$E$133:$E$368=D1788),0)),"n/a")</f>
        <v>1.4999999999999999E-2</v>
      </c>
      <c r="M1788" s="66"/>
      <c r="N1788" s="66"/>
      <c r="O1788" s="66"/>
      <c r="P1788" s="66"/>
      <c r="Q1788" s="66"/>
      <c r="S1788" s="70"/>
      <c r="U1788" s="70"/>
      <c r="W1788" s="70"/>
      <c r="Y1788" s="70"/>
    </row>
    <row r="1789" spans="1:25" s="69" customFormat="1" x14ac:dyDescent="0.2">
      <c r="A1789" s="75" t="s">
        <v>19</v>
      </c>
      <c r="B1789" s="66" t="s">
        <v>20</v>
      </c>
      <c r="C1789" s="66" t="s">
        <v>25</v>
      </c>
      <c r="D1789" s="66" t="s">
        <v>344</v>
      </c>
      <c r="E1789" s="86">
        <f t="array" ref="E1789">IFERROR(INDEX(DATA!$J$133:$J$368,MATCH(1,(DATA!$D$133:$D$368=B1789)*(DATA!$E$133:$E$368=D1789),0)),"n/a")</f>
        <v>3939</v>
      </c>
      <c r="F1789" s="77">
        <f t="array" ref="F1789">IFERROR(INDEX(DATA!$K$133:$K$368,MATCH(1,(DATA!$D$133:$D$368=B1789)*(DATA!$E$133:$E$368=D1789),0)),"n/a")</f>
        <v>-0.14599999999999999</v>
      </c>
      <c r="G1789" s="86">
        <f t="array" ref="G1789">IFERROR(INDEX(DATA!$T$133:$T$368,MATCH(1,(DATA!$D$133:$D$368=B1789)*(DATA!$E$133:$E$368=D1789),0)),"n/a")</f>
        <v>12676</v>
      </c>
      <c r="H1789" s="77">
        <f t="array" ref="H1789">IFERROR(INDEX(DATA!$U$133:$U$368,MATCH(1,(DATA!$D$133:$D$368=B1789)*(DATA!$E$133:$E$368=D1789),0)),"n/a")</f>
        <v>-0.16900000000000001</v>
      </c>
      <c r="I1789" s="86">
        <f t="array" ref="I1789">IFERROR(INDEX(DATA!$AD$133:$AD$368,MATCH(1,(DATA!$D$133:$D$368=B1789)*(DATA!$E$133:$E$368=D1789),0)),"n/a")</f>
        <v>23183</v>
      </c>
      <c r="J1789" s="77">
        <f t="array" ref="J1789">IFERROR(INDEX(DATA!$AE$133:$AE$368,MATCH(1,(DATA!$D$133:$D$368=B1789)*(DATA!$E$133:$E$368=D1789),0)),"n/a")</f>
        <v>-9.6000000000000002E-2</v>
      </c>
      <c r="K1789" s="86">
        <f t="array" ref="K1789">IFERROR(INDEX(DATA!$AN$133:$AN$368,MATCH(1,(DATA!$D$133:$D$368=B1789)*(DATA!$E$133:$E$368=D1789),0)),"n/a")</f>
        <v>46169</v>
      </c>
      <c r="L1789" s="77">
        <f t="array" ref="L1789">IFERROR(INDEX(DATA!$AO$133:$AO$368,MATCH(1,(DATA!$D$133:$D$368=B1789)*(DATA!$E$133:$E$368=D1789),0)),"n/a")</f>
        <v>-3.5999999999999997E-2</v>
      </c>
      <c r="M1789" s="66"/>
      <c r="N1789" s="66"/>
      <c r="O1789" s="66"/>
      <c r="P1789" s="66"/>
      <c r="Q1789" s="66"/>
      <c r="S1789" s="70"/>
      <c r="U1789" s="70"/>
      <c r="W1789" s="70"/>
      <c r="Y1789" s="70"/>
    </row>
    <row r="1790" spans="1:25" s="69" customFormat="1" x14ac:dyDescent="0.2">
      <c r="A1790" s="75" t="s">
        <v>19</v>
      </c>
      <c r="B1790" s="66" t="s">
        <v>20</v>
      </c>
      <c r="C1790" s="66" t="s">
        <v>25</v>
      </c>
      <c r="D1790" s="66" t="s">
        <v>345</v>
      </c>
      <c r="E1790" s="86">
        <f t="array" ref="E1790">IFERROR(INDEX(DATA!$J$133:$J$368,MATCH(1,(DATA!$D$133:$D$368=B1790)*(DATA!$E$133:$E$368=D1790),0)),"n/a")</f>
        <v>4333</v>
      </c>
      <c r="F1790" s="77">
        <f t="array" ref="F1790">IFERROR(INDEX(DATA!$K$133:$K$368,MATCH(1,(DATA!$D$133:$D$368=B1790)*(DATA!$E$133:$E$368=D1790),0)),"n/a")</f>
        <v>-0.06</v>
      </c>
      <c r="G1790" s="86">
        <f t="array" ref="G1790">IFERROR(INDEX(DATA!$T$133:$T$368,MATCH(1,(DATA!$D$133:$D$368=B1790)*(DATA!$E$133:$E$368=D1790),0)),"n/a")</f>
        <v>15615</v>
      </c>
      <c r="H1790" s="77">
        <f t="array" ref="H1790">IFERROR(INDEX(DATA!$U$133:$U$368,MATCH(1,(DATA!$D$133:$D$368=B1790)*(DATA!$E$133:$E$368=D1790),0)),"n/a")</f>
        <v>0.185</v>
      </c>
      <c r="I1790" s="86">
        <f t="array" ref="I1790">IFERROR(INDEX(DATA!$AD$133:$AD$368,MATCH(1,(DATA!$D$133:$D$368=B1790)*(DATA!$E$133:$E$368=D1790),0)),"n/a")</f>
        <v>27463</v>
      </c>
      <c r="J1790" s="77">
        <f t="array" ref="J1790">IFERROR(INDEX(DATA!$AE$133:$AE$368,MATCH(1,(DATA!$D$133:$D$368=B1790)*(DATA!$E$133:$E$368=D1790),0)),"n/a")</f>
        <v>0.21099999999999999</v>
      </c>
      <c r="K1790" s="86">
        <f t="array" ref="K1790">IFERROR(INDEX(DATA!$AN$133:$AN$368,MATCH(1,(DATA!$D$133:$D$368=B1790)*(DATA!$E$133:$E$368=D1790),0)),"n/a")</f>
        <v>50934</v>
      </c>
      <c r="L1790" s="77">
        <f t="array" ref="L1790">IFERROR(INDEX(DATA!$AO$133:$AO$368,MATCH(1,(DATA!$D$133:$D$368=B1790)*(DATA!$E$133:$E$368=D1790),0)),"n/a")</f>
        <v>0.20300000000000001</v>
      </c>
      <c r="M1790" s="66"/>
      <c r="N1790" s="66"/>
      <c r="O1790" s="66"/>
      <c r="P1790" s="66"/>
      <c r="Q1790" s="66"/>
      <c r="S1790" s="70"/>
      <c r="U1790" s="70"/>
      <c r="W1790" s="70"/>
      <c r="Y1790" s="70"/>
    </row>
    <row r="1791" spans="1:25" s="69" customFormat="1" x14ac:dyDescent="0.2">
      <c r="A1791" s="75"/>
      <c r="B1791" s="66"/>
      <c r="C1791" s="66"/>
      <c r="D1791" s="66"/>
      <c r="E1791" s="80"/>
      <c r="F1791" s="77"/>
      <c r="G1791" s="81"/>
      <c r="H1791" s="77"/>
      <c r="I1791" s="81"/>
      <c r="J1791" s="82"/>
      <c r="K1791" s="81"/>
      <c r="L1791" s="77"/>
      <c r="M1791" s="66"/>
      <c r="N1791" s="66"/>
      <c r="O1791" s="66"/>
      <c r="P1791" s="66"/>
      <c r="Q1791" s="66"/>
      <c r="S1791" s="70"/>
      <c r="U1791" s="70"/>
      <c r="W1791" s="70"/>
      <c r="Y1791" s="70"/>
    </row>
    <row r="1792" spans="1:25" s="69" customFormat="1" x14ac:dyDescent="0.2">
      <c r="A1792" s="75" t="s">
        <v>19</v>
      </c>
      <c r="B1792" s="66" t="s">
        <v>20</v>
      </c>
      <c r="C1792" s="66" t="s">
        <v>10</v>
      </c>
      <c r="D1792" s="66" t="s">
        <v>271</v>
      </c>
      <c r="E1792" s="87">
        <f t="array" ref="E1792">IFERROR(INDEX(DATA!$L$133:$L$368,MATCH(1,(DATA!$D$133:$D$368=B1792)*(DATA!$E$133:$E$368=D1792),0)),"n/a")</f>
        <v>10.050000000000001</v>
      </c>
      <c r="F1792" s="77">
        <f t="array" ref="F1792">IFERROR(INDEX(DATA!$M$133:$M$368,MATCH(1,(DATA!$D$133:$D$368=B1792)*(DATA!$E$133:$E$368=D1792),0)),"n/a")</f>
        <v>3.4000000000000002E-2</v>
      </c>
      <c r="G1792" s="87">
        <f t="array" ref="G1792">IFERROR(INDEX(DATA!$V$133:$V$368,MATCH(1,(DATA!$D$133:$D$368=B1792)*(DATA!$E$133:$E$368=D1792),0)),"n/a")</f>
        <v>10.26</v>
      </c>
      <c r="H1792" s="77">
        <f t="array" ref="H1792">IFERROR(INDEX(DATA!$W$133:$W$368,MATCH(1,(DATA!$D$133:$D$368=B1792)*(DATA!$E$133:$E$368=D1792),0)),"n/a")</f>
        <v>6.5000000000000002E-2</v>
      </c>
      <c r="I1792" s="87">
        <f t="array" ref="I1792">IFERROR(INDEX(DATA!$AF$133:$AF$368,MATCH(1,(DATA!$D$133:$D$368=B1792)*(DATA!$E$133:$E$368=D1792),0)),"n/a")</f>
        <v>10.06</v>
      </c>
      <c r="J1792" s="77">
        <f t="array" ref="J1792">IFERROR(INDEX(DATA!$AG$133:$AG$368,MATCH(1,(DATA!$D$133:$D$368=B1792)*(DATA!$E$133:$E$368=D1792),0)),"n/a")</f>
        <v>4.9000000000000002E-2</v>
      </c>
      <c r="K1792" s="87">
        <f t="array" ref="K1792">IFERROR(INDEX(DATA!$AP$133:$AP$368,MATCH(1,(DATA!$D$133:$D$368=B1792)*(DATA!$E$133:$E$368=D1792),0)),"n/a")</f>
        <v>9.91</v>
      </c>
      <c r="L1792" s="77">
        <f t="array" ref="L1792">IFERROR(INDEX(DATA!$AQ$133:$AQ$368,MATCH(1,(DATA!$D$133:$D$368=B1792)*(DATA!$E$133:$E$368=D1792),0)),"n/a")</f>
        <v>3.4000000000000002E-2</v>
      </c>
      <c r="M1792" s="66"/>
      <c r="N1792" s="66"/>
      <c r="O1792" s="66"/>
      <c r="P1792" s="66"/>
      <c r="Q1792" s="66"/>
      <c r="S1792" s="70"/>
      <c r="U1792" s="70"/>
      <c r="W1792" s="70"/>
      <c r="Y1792" s="70"/>
    </row>
    <row r="1793" spans="1:25" s="69" customFormat="1" x14ac:dyDescent="0.2">
      <c r="A1793" s="75" t="s">
        <v>19</v>
      </c>
      <c r="B1793" s="66" t="s">
        <v>20</v>
      </c>
      <c r="C1793" s="66" t="s">
        <v>10</v>
      </c>
      <c r="D1793" s="66" t="s">
        <v>272</v>
      </c>
      <c r="E1793" s="87">
        <f t="array" ref="E1793">IFERROR(INDEX(DATA!$L$133:$L$368,MATCH(1,(DATA!$D$133:$D$368=B1793)*(DATA!$E$133:$E$368=D1793),0)),"n/a")</f>
        <v>15.04</v>
      </c>
      <c r="F1793" s="77">
        <f t="array" ref="F1793">IFERROR(INDEX(DATA!$M$133:$M$368,MATCH(1,(DATA!$D$133:$D$368=B1793)*(DATA!$E$133:$E$368=D1793),0)),"n/a")</f>
        <v>2.1999999999999999E-2</v>
      </c>
      <c r="G1793" s="87">
        <f t="array" ref="G1793">IFERROR(INDEX(DATA!$V$133:$V$368,MATCH(1,(DATA!$D$133:$D$368=B1793)*(DATA!$E$133:$E$368=D1793),0)),"n/a")</f>
        <v>14.97</v>
      </c>
      <c r="H1793" s="77">
        <f t="array" ref="H1793">IFERROR(INDEX(DATA!$W$133:$W$368,MATCH(1,(DATA!$D$133:$D$368=B1793)*(DATA!$E$133:$E$368=D1793),0)),"n/a")</f>
        <v>1.4E-2</v>
      </c>
      <c r="I1793" s="87">
        <f t="array" ref="I1793">IFERROR(INDEX(DATA!$AF$133:$AF$368,MATCH(1,(DATA!$D$133:$D$368=B1793)*(DATA!$E$133:$E$368=D1793),0)),"n/a")</f>
        <v>14.87</v>
      </c>
      <c r="J1793" s="77">
        <f t="array" ref="J1793">IFERROR(INDEX(DATA!$AG$133:$AG$368,MATCH(1,(DATA!$D$133:$D$368=B1793)*(DATA!$E$133:$E$368=D1793),0)),"n/a")</f>
        <v>3.5999999999999997E-2</v>
      </c>
      <c r="K1793" s="87">
        <f t="array" ref="K1793">IFERROR(INDEX(DATA!$AP$133:$AP$368,MATCH(1,(DATA!$D$133:$D$368=B1793)*(DATA!$E$133:$E$368=D1793),0)),"n/a")</f>
        <v>15.04</v>
      </c>
      <c r="L1793" s="77">
        <f t="array" ref="L1793">IFERROR(INDEX(DATA!$AQ$133:$AQ$368,MATCH(1,(DATA!$D$133:$D$368=B1793)*(DATA!$E$133:$E$368=D1793),0)),"n/a")</f>
        <v>0.03</v>
      </c>
      <c r="M1793" s="66"/>
      <c r="N1793" s="66"/>
      <c r="O1793" s="66"/>
      <c r="P1793" s="66"/>
      <c r="Q1793" s="66"/>
      <c r="S1793" s="70"/>
      <c r="U1793" s="70"/>
      <c r="W1793" s="70"/>
      <c r="Y1793" s="70"/>
    </row>
    <row r="1794" spans="1:25" s="69" customFormat="1" x14ac:dyDescent="0.2">
      <c r="A1794" s="75" t="s">
        <v>19</v>
      </c>
      <c r="B1794" s="66" t="s">
        <v>20</v>
      </c>
      <c r="C1794" s="66" t="s">
        <v>10</v>
      </c>
      <c r="D1794" s="66" t="s">
        <v>273</v>
      </c>
      <c r="E1794" s="87">
        <f t="array" ref="E1794">IFERROR(INDEX(DATA!$L$133:$L$368,MATCH(1,(DATA!$D$133:$D$368=B1794)*(DATA!$E$133:$E$368=D1794),0)),"n/a")</f>
        <v>8.39</v>
      </c>
      <c r="F1794" s="77">
        <f t="array" ref="F1794">IFERROR(INDEX(DATA!$M$133:$M$368,MATCH(1,(DATA!$D$133:$D$368=B1794)*(DATA!$E$133:$E$368=D1794),0)),"n/a")</f>
        <v>-4.2000000000000003E-2</v>
      </c>
      <c r="G1794" s="87">
        <f t="array" ref="G1794">IFERROR(INDEX(DATA!$V$133:$V$368,MATCH(1,(DATA!$D$133:$D$368=B1794)*(DATA!$E$133:$E$368=D1794),0)),"n/a")</f>
        <v>8.32</v>
      </c>
      <c r="H1794" s="77">
        <f t="array" ref="H1794">IFERROR(INDEX(DATA!$W$133:$W$368,MATCH(1,(DATA!$D$133:$D$368=B1794)*(DATA!$E$133:$E$368=D1794),0)),"n/a")</f>
        <v>-0.158</v>
      </c>
      <c r="I1794" s="87">
        <f t="array" ref="I1794">IFERROR(INDEX(DATA!$AF$133:$AF$368,MATCH(1,(DATA!$D$133:$D$368=B1794)*(DATA!$E$133:$E$368=D1794),0)),"n/a")</f>
        <v>8.3800000000000008</v>
      </c>
      <c r="J1794" s="77">
        <f t="array" ref="J1794">IFERROR(INDEX(DATA!$AG$133:$AG$368,MATCH(1,(DATA!$D$133:$D$368=B1794)*(DATA!$E$133:$E$368=D1794),0)),"n/a")</f>
        <v>-0.19800000000000001</v>
      </c>
      <c r="K1794" s="87">
        <f t="array" ref="K1794">IFERROR(INDEX(DATA!$AP$133:$AP$368,MATCH(1,(DATA!$D$133:$D$368=B1794)*(DATA!$E$133:$E$368=D1794),0)),"n/a")</f>
        <v>8.5299999999999994</v>
      </c>
      <c r="L1794" s="77">
        <f t="array" ref="L1794">IFERROR(INDEX(DATA!$AQ$133:$AQ$368,MATCH(1,(DATA!$D$133:$D$368=B1794)*(DATA!$E$133:$E$368=D1794),0)),"n/a")</f>
        <v>-0.224</v>
      </c>
      <c r="M1794" s="66"/>
      <c r="N1794" s="66"/>
      <c r="O1794" s="66"/>
      <c r="P1794" s="66"/>
      <c r="Q1794" s="66"/>
      <c r="S1794" s="70"/>
      <c r="U1794" s="70"/>
      <c r="W1794" s="70"/>
      <c r="Y1794" s="70"/>
    </row>
    <row r="1795" spans="1:25" s="69" customFormat="1" x14ac:dyDescent="0.2">
      <c r="A1795" s="75" t="s">
        <v>19</v>
      </c>
      <c r="B1795" s="66" t="s">
        <v>20</v>
      </c>
      <c r="C1795" s="66" t="s">
        <v>10</v>
      </c>
      <c r="D1795" s="66" t="s">
        <v>274</v>
      </c>
      <c r="E1795" s="87">
        <f t="array" ref="E1795">IFERROR(INDEX(DATA!$L$133:$L$368,MATCH(1,(DATA!$D$133:$D$368=B1795)*(DATA!$E$133:$E$368=D1795),0)),"n/a")</f>
        <v>16.05</v>
      </c>
      <c r="F1795" s="77">
        <f t="array" ref="F1795">IFERROR(INDEX(DATA!$M$133:$M$368,MATCH(1,(DATA!$D$133:$D$368=B1795)*(DATA!$E$133:$E$368=D1795),0)),"n/a")</f>
        <v>-2E-3</v>
      </c>
      <c r="G1795" s="87">
        <f t="array" ref="G1795">IFERROR(INDEX(DATA!$V$133:$V$368,MATCH(1,(DATA!$D$133:$D$368=B1795)*(DATA!$E$133:$E$368=D1795),0)),"n/a")</f>
        <v>15.91</v>
      </c>
      <c r="H1795" s="77">
        <f t="array" ref="H1795">IFERROR(INDEX(DATA!$W$133:$W$368,MATCH(1,(DATA!$D$133:$D$368=B1795)*(DATA!$E$133:$E$368=D1795),0)),"n/a")</f>
        <v>-8.9999999999999993E-3</v>
      </c>
      <c r="I1795" s="87">
        <f t="array" ref="I1795">IFERROR(INDEX(DATA!$AF$133:$AF$368,MATCH(1,(DATA!$D$133:$D$368=B1795)*(DATA!$E$133:$E$368=D1795),0)),"n/a")</f>
        <v>15.84</v>
      </c>
      <c r="J1795" s="77">
        <f t="array" ref="J1795">IFERROR(INDEX(DATA!$AG$133:$AG$368,MATCH(1,(DATA!$D$133:$D$368=B1795)*(DATA!$E$133:$E$368=D1795),0)),"n/a")</f>
        <v>-2E-3</v>
      </c>
      <c r="K1795" s="87">
        <f t="array" ref="K1795">IFERROR(INDEX(DATA!$AP$133:$AP$368,MATCH(1,(DATA!$D$133:$D$368=B1795)*(DATA!$E$133:$E$368=D1795),0)),"n/a")</f>
        <v>16</v>
      </c>
      <c r="L1795" s="77">
        <f t="array" ref="L1795">IFERROR(INDEX(DATA!$AQ$133:$AQ$368,MATCH(1,(DATA!$D$133:$D$368=B1795)*(DATA!$E$133:$E$368=D1795),0)),"n/a")</f>
        <v>-4.0000000000000001E-3</v>
      </c>
      <c r="M1795" s="66"/>
      <c r="N1795" s="66"/>
      <c r="O1795" s="66"/>
      <c r="P1795" s="66"/>
      <c r="Q1795" s="66"/>
      <c r="S1795" s="70"/>
      <c r="U1795" s="70"/>
      <c r="W1795" s="70"/>
      <c r="Y1795" s="70"/>
    </row>
    <row r="1796" spans="1:25" s="69" customFormat="1" x14ac:dyDescent="0.2">
      <c r="A1796" s="75" t="s">
        <v>19</v>
      </c>
      <c r="B1796" s="66" t="s">
        <v>20</v>
      </c>
      <c r="C1796" s="66" t="s">
        <v>10</v>
      </c>
      <c r="D1796" s="66" t="s">
        <v>275</v>
      </c>
      <c r="E1796" s="87">
        <f t="array" ref="E1796">IFERROR(INDEX(DATA!$L$133:$L$368,MATCH(1,(DATA!$D$133:$D$368=B1796)*(DATA!$E$133:$E$368=D1796),0)),"n/a")</f>
        <v>10.65</v>
      </c>
      <c r="F1796" s="77">
        <f t="array" ref="F1796">IFERROR(INDEX(DATA!$M$133:$M$368,MATCH(1,(DATA!$D$133:$D$368=B1796)*(DATA!$E$133:$E$368=D1796),0)),"n/a")</f>
        <v>0.08</v>
      </c>
      <c r="G1796" s="87">
        <f t="array" ref="G1796">IFERROR(INDEX(DATA!$V$133:$V$368,MATCH(1,(DATA!$D$133:$D$368=B1796)*(DATA!$E$133:$E$368=D1796),0)),"n/a")</f>
        <v>12.3</v>
      </c>
      <c r="H1796" s="77">
        <f t="array" ref="H1796">IFERROR(INDEX(DATA!$W$133:$W$368,MATCH(1,(DATA!$D$133:$D$368=B1796)*(DATA!$E$133:$E$368=D1796),0)),"n/a")</f>
        <v>4.5999999999999999E-2</v>
      </c>
      <c r="I1796" s="87">
        <f t="array" ref="I1796">IFERROR(INDEX(DATA!$AF$133:$AF$368,MATCH(1,(DATA!$D$133:$D$368=B1796)*(DATA!$E$133:$E$368=D1796),0)),"n/a")</f>
        <v>11.31</v>
      </c>
      <c r="J1796" s="77">
        <f t="array" ref="J1796">IFERROR(INDEX(DATA!$AG$133:$AG$368,MATCH(1,(DATA!$D$133:$D$368=B1796)*(DATA!$E$133:$E$368=D1796),0)),"n/a")</f>
        <v>1.2999999999999999E-2</v>
      </c>
      <c r="K1796" s="87">
        <f t="array" ref="K1796">IFERROR(INDEX(DATA!$AP$133:$AP$368,MATCH(1,(DATA!$D$133:$D$368=B1796)*(DATA!$E$133:$E$368=D1796),0)),"n/a")</f>
        <v>11</v>
      </c>
      <c r="L1796" s="77">
        <f t="array" ref="L1796">IFERROR(INDEX(DATA!$AQ$133:$AQ$368,MATCH(1,(DATA!$D$133:$D$368=B1796)*(DATA!$E$133:$E$368=D1796),0)),"n/a")</f>
        <v>1.0999999999999999E-2</v>
      </c>
      <c r="M1796" s="66"/>
      <c r="N1796" s="66"/>
      <c r="O1796" s="66"/>
      <c r="P1796" s="66"/>
      <c r="Q1796" s="66"/>
      <c r="S1796" s="70"/>
      <c r="U1796" s="70"/>
      <c r="W1796" s="70"/>
      <c r="Y1796" s="70"/>
    </row>
    <row r="1797" spans="1:25" s="69" customFormat="1" x14ac:dyDescent="0.2">
      <c r="A1797" s="75" t="s">
        <v>19</v>
      </c>
      <c r="B1797" s="66" t="s">
        <v>20</v>
      </c>
      <c r="C1797" s="66" t="s">
        <v>10</v>
      </c>
      <c r="D1797" s="66" t="s">
        <v>276</v>
      </c>
      <c r="E1797" s="87">
        <f t="array" ref="E1797">IFERROR(INDEX(DATA!$L$133:$L$368,MATCH(1,(DATA!$D$133:$D$368=B1797)*(DATA!$E$133:$E$368=D1797),0)),"n/a")</f>
        <v>5.32</v>
      </c>
      <c r="F1797" s="77">
        <f t="array" ref="F1797">IFERROR(INDEX(DATA!$M$133:$M$368,MATCH(1,(DATA!$D$133:$D$368=B1797)*(DATA!$E$133:$E$368=D1797),0)),"n/a")</f>
        <v>-7.6999999999999999E-2</v>
      </c>
      <c r="G1797" s="87">
        <f t="array" ref="G1797">IFERROR(INDEX(DATA!$V$133:$V$368,MATCH(1,(DATA!$D$133:$D$368=B1797)*(DATA!$E$133:$E$368=D1797),0)),"n/a")</f>
        <v>5.38</v>
      </c>
      <c r="H1797" s="77">
        <f t="array" ref="H1797">IFERROR(INDEX(DATA!$W$133:$W$368,MATCH(1,(DATA!$D$133:$D$368=B1797)*(DATA!$E$133:$E$368=D1797),0)),"n/a")</f>
        <v>-0.248</v>
      </c>
      <c r="I1797" s="87">
        <f t="array" ref="I1797">IFERROR(INDEX(DATA!$AF$133:$AF$368,MATCH(1,(DATA!$D$133:$D$368=B1797)*(DATA!$E$133:$E$368=D1797),0)),"n/a")</f>
        <v>5.0999999999999996</v>
      </c>
      <c r="J1797" s="77">
        <f t="array" ref="J1797">IFERROR(INDEX(DATA!$AG$133:$AG$368,MATCH(1,(DATA!$D$133:$D$368=B1797)*(DATA!$E$133:$E$368=D1797),0)),"n/a")</f>
        <v>-0.37</v>
      </c>
      <c r="K1797" s="87">
        <f t="array" ref="K1797">IFERROR(INDEX(DATA!$AP$133:$AP$368,MATCH(1,(DATA!$D$133:$D$368=B1797)*(DATA!$E$133:$E$368=D1797),0)),"n/a")</f>
        <v>5.28</v>
      </c>
      <c r="L1797" s="77">
        <f t="array" ref="L1797">IFERROR(INDEX(DATA!$AQ$133:$AQ$368,MATCH(1,(DATA!$D$133:$D$368=B1797)*(DATA!$E$133:$E$368=D1797),0)),"n/a")</f>
        <v>-0.42599999999999999</v>
      </c>
      <c r="M1797" s="66"/>
      <c r="N1797" s="66"/>
      <c r="O1797" s="66"/>
      <c r="P1797" s="66"/>
      <c r="Q1797" s="66"/>
      <c r="S1797" s="70"/>
      <c r="U1797" s="70"/>
      <c r="W1797" s="70"/>
      <c r="Y1797" s="70"/>
    </row>
    <row r="1798" spans="1:25" s="69" customFormat="1" x14ac:dyDescent="0.2">
      <c r="A1798" s="75" t="s">
        <v>19</v>
      </c>
      <c r="B1798" s="66" t="s">
        <v>20</v>
      </c>
      <c r="C1798" s="66" t="s">
        <v>10</v>
      </c>
      <c r="D1798" s="66" t="s">
        <v>277</v>
      </c>
      <c r="E1798" s="87">
        <f t="array" ref="E1798">IFERROR(INDEX(DATA!$L$133:$L$368,MATCH(1,(DATA!$D$133:$D$368=B1798)*(DATA!$E$133:$E$368=D1798),0)),"n/a")</f>
        <v>13.38</v>
      </c>
      <c r="F1798" s="77">
        <f t="array" ref="F1798">IFERROR(INDEX(DATA!$M$133:$M$368,MATCH(1,(DATA!$D$133:$D$368=B1798)*(DATA!$E$133:$E$368=D1798),0)),"n/a")</f>
        <v>0.111</v>
      </c>
      <c r="G1798" s="87">
        <f t="array" ref="G1798">IFERROR(INDEX(DATA!$V$133:$V$368,MATCH(1,(DATA!$D$133:$D$368=B1798)*(DATA!$E$133:$E$368=D1798),0)),"n/a")</f>
        <v>13.57</v>
      </c>
      <c r="H1798" s="77">
        <f t="array" ref="H1798">IFERROR(INDEX(DATA!$W$133:$W$368,MATCH(1,(DATA!$D$133:$D$368=B1798)*(DATA!$E$133:$E$368=D1798),0)),"n/a")</f>
        <v>0.13100000000000001</v>
      </c>
      <c r="I1798" s="87">
        <f t="array" ref="I1798">IFERROR(INDEX(DATA!$AF$133:$AF$368,MATCH(1,(DATA!$D$133:$D$368=B1798)*(DATA!$E$133:$E$368=D1798),0)),"n/a")</f>
        <v>13.82</v>
      </c>
      <c r="J1798" s="77">
        <f t="array" ref="J1798">IFERROR(INDEX(DATA!$AG$133:$AG$368,MATCH(1,(DATA!$D$133:$D$368=B1798)*(DATA!$E$133:$E$368=D1798),0)),"n/a")</f>
        <v>0.18</v>
      </c>
      <c r="K1798" s="87">
        <f t="array" ref="K1798">IFERROR(INDEX(DATA!$AP$133:$AP$368,MATCH(1,(DATA!$D$133:$D$368=B1798)*(DATA!$E$133:$E$368=D1798),0)),"n/a")</f>
        <v>13.78</v>
      </c>
      <c r="L1798" s="77">
        <f t="array" ref="L1798">IFERROR(INDEX(DATA!$AQ$133:$AQ$368,MATCH(1,(DATA!$D$133:$D$368=B1798)*(DATA!$E$133:$E$368=D1798),0)),"n/a")</f>
        <v>0.17699999999999999</v>
      </c>
      <c r="M1798" s="66"/>
      <c r="N1798" s="66"/>
      <c r="O1798" s="66"/>
      <c r="P1798" s="66"/>
      <c r="Q1798" s="66"/>
      <c r="S1798" s="70"/>
      <c r="U1798" s="70"/>
      <c r="W1798" s="70"/>
      <c r="Y1798" s="70"/>
    </row>
    <row r="1799" spans="1:25" s="69" customFormat="1" x14ac:dyDescent="0.2">
      <c r="A1799" s="75" t="s">
        <v>19</v>
      </c>
      <c r="B1799" s="66" t="s">
        <v>20</v>
      </c>
      <c r="C1799" s="66" t="s">
        <v>10</v>
      </c>
      <c r="D1799" s="66" t="s">
        <v>278</v>
      </c>
      <c r="E1799" s="87">
        <f t="array" ref="E1799">IFERROR(INDEX(DATA!$L$133:$L$368,MATCH(1,(DATA!$D$133:$D$368=B1799)*(DATA!$E$133:$E$368=D1799),0)),"n/a")</f>
        <v>11.6</v>
      </c>
      <c r="F1799" s="77">
        <f t="array" ref="F1799">IFERROR(INDEX(DATA!$M$133:$M$368,MATCH(1,(DATA!$D$133:$D$368=B1799)*(DATA!$E$133:$E$368=D1799),0)),"n/a")</f>
        <v>-0.126</v>
      </c>
      <c r="G1799" s="87">
        <f t="array" ref="G1799">IFERROR(INDEX(DATA!$V$133:$V$368,MATCH(1,(DATA!$D$133:$D$368=B1799)*(DATA!$E$133:$E$368=D1799),0)),"n/a")</f>
        <v>11.89</v>
      </c>
      <c r="H1799" s="77">
        <f t="array" ref="H1799">IFERROR(INDEX(DATA!$W$133:$W$368,MATCH(1,(DATA!$D$133:$D$368=B1799)*(DATA!$E$133:$E$368=D1799),0)),"n/a")</f>
        <v>-0.111</v>
      </c>
      <c r="I1799" s="87">
        <f t="array" ref="I1799">IFERROR(INDEX(DATA!$AF$133:$AF$368,MATCH(1,(DATA!$D$133:$D$368=B1799)*(DATA!$E$133:$E$368=D1799),0)),"n/a")</f>
        <v>12.1</v>
      </c>
      <c r="J1799" s="77">
        <f t="array" ref="J1799">IFERROR(INDEX(DATA!$AG$133:$AG$368,MATCH(1,(DATA!$D$133:$D$368=B1799)*(DATA!$E$133:$E$368=D1799),0)),"n/a")</f>
        <v>-8.7999999999999995E-2</v>
      </c>
      <c r="K1799" s="87">
        <f t="array" ref="K1799">IFERROR(INDEX(DATA!$AP$133:$AP$368,MATCH(1,(DATA!$D$133:$D$368=B1799)*(DATA!$E$133:$E$368=D1799),0)),"n/a")</f>
        <v>12.33</v>
      </c>
      <c r="L1799" s="77">
        <f t="array" ref="L1799">IFERROR(INDEX(DATA!$AQ$133:$AQ$368,MATCH(1,(DATA!$D$133:$D$368=B1799)*(DATA!$E$133:$E$368=D1799),0)),"n/a")</f>
        <v>-5.8000000000000003E-2</v>
      </c>
      <c r="M1799" s="66"/>
      <c r="N1799" s="66"/>
      <c r="O1799" s="66"/>
      <c r="P1799" s="66"/>
      <c r="Q1799" s="66"/>
      <c r="S1799" s="70"/>
      <c r="U1799" s="70"/>
      <c r="W1799" s="70"/>
      <c r="Y1799" s="70"/>
    </row>
    <row r="1800" spans="1:25" s="69" customFormat="1" x14ac:dyDescent="0.2">
      <c r="A1800" s="75" t="s">
        <v>19</v>
      </c>
      <c r="B1800" s="66" t="s">
        <v>20</v>
      </c>
      <c r="C1800" s="66" t="s">
        <v>10</v>
      </c>
      <c r="D1800" s="66" t="s">
        <v>279</v>
      </c>
      <c r="E1800" s="87">
        <f t="array" ref="E1800">IFERROR(INDEX(DATA!$L$133:$L$368,MATCH(1,(DATA!$D$133:$D$368=B1800)*(DATA!$E$133:$E$368=D1800),0)),"n/a")</f>
        <v>14.24</v>
      </c>
      <c r="F1800" s="77">
        <f t="array" ref="F1800">IFERROR(INDEX(DATA!$M$133:$M$368,MATCH(1,(DATA!$D$133:$D$368=B1800)*(DATA!$E$133:$E$368=D1800),0)),"n/a")</f>
        <v>2E-3</v>
      </c>
      <c r="G1800" s="87">
        <f t="array" ref="G1800">IFERROR(INDEX(DATA!$V$133:$V$368,MATCH(1,(DATA!$D$133:$D$368=B1800)*(DATA!$E$133:$E$368=D1800),0)),"n/a")</f>
        <v>14.55</v>
      </c>
      <c r="H1800" s="77">
        <f t="array" ref="H1800">IFERROR(INDEX(DATA!$W$133:$W$368,MATCH(1,(DATA!$D$133:$D$368=B1800)*(DATA!$E$133:$E$368=D1800),0)),"n/a")</f>
        <v>0.03</v>
      </c>
      <c r="I1800" s="87">
        <f t="array" ref="I1800">IFERROR(INDEX(DATA!$AF$133:$AF$368,MATCH(1,(DATA!$D$133:$D$368=B1800)*(DATA!$E$133:$E$368=D1800),0)),"n/a")</f>
        <v>14.39</v>
      </c>
      <c r="J1800" s="77">
        <f t="array" ref="J1800">IFERROR(INDEX(DATA!$AG$133:$AG$368,MATCH(1,(DATA!$D$133:$D$368=B1800)*(DATA!$E$133:$E$368=D1800),0)),"n/a")</f>
        <v>0.11</v>
      </c>
      <c r="K1800" s="87">
        <f t="array" ref="K1800">IFERROR(INDEX(DATA!$AP$133:$AP$368,MATCH(1,(DATA!$D$133:$D$368=B1800)*(DATA!$E$133:$E$368=D1800),0)),"n/a")</f>
        <v>13.88</v>
      </c>
      <c r="L1800" s="77">
        <f t="array" ref="L1800">IFERROR(INDEX(DATA!$AQ$133:$AQ$368,MATCH(1,(DATA!$D$133:$D$368=B1800)*(DATA!$E$133:$E$368=D1800),0)),"n/a")</f>
        <v>0.114</v>
      </c>
      <c r="M1800" s="66"/>
      <c r="N1800" s="66"/>
      <c r="O1800" s="66"/>
      <c r="P1800" s="66"/>
      <c r="Q1800" s="66"/>
      <c r="S1800" s="70"/>
      <c r="U1800" s="70"/>
      <c r="W1800" s="70"/>
      <c r="Y1800" s="70"/>
    </row>
    <row r="1801" spans="1:25" s="69" customFormat="1" x14ac:dyDescent="0.2">
      <c r="A1801" s="75" t="s">
        <v>19</v>
      </c>
      <c r="B1801" s="66" t="s">
        <v>20</v>
      </c>
      <c r="C1801" s="66" t="s">
        <v>10</v>
      </c>
      <c r="D1801" s="66" t="s">
        <v>280</v>
      </c>
      <c r="E1801" s="87">
        <f t="array" ref="E1801">IFERROR(INDEX(DATA!$L$133:$L$368,MATCH(1,(DATA!$D$133:$D$368=B1801)*(DATA!$E$133:$E$368=D1801),0)),"n/a")</f>
        <v>11.69</v>
      </c>
      <c r="F1801" s="77">
        <f t="array" ref="F1801">IFERROR(INDEX(DATA!$M$133:$M$368,MATCH(1,(DATA!$D$133:$D$368=B1801)*(DATA!$E$133:$E$368=D1801),0)),"n/a")</f>
        <v>0.03</v>
      </c>
      <c r="G1801" s="87">
        <f t="array" ref="G1801">IFERROR(INDEX(DATA!$V$133:$V$368,MATCH(1,(DATA!$D$133:$D$368=B1801)*(DATA!$E$133:$E$368=D1801),0)),"n/a")</f>
        <v>11.56</v>
      </c>
      <c r="H1801" s="77">
        <f t="array" ref="H1801">IFERROR(INDEX(DATA!$W$133:$W$368,MATCH(1,(DATA!$D$133:$D$368=B1801)*(DATA!$E$133:$E$368=D1801),0)),"n/a")</f>
        <v>2.7E-2</v>
      </c>
      <c r="I1801" s="87">
        <f t="array" ref="I1801">IFERROR(INDEX(DATA!$AF$133:$AF$368,MATCH(1,(DATA!$D$133:$D$368=B1801)*(DATA!$E$133:$E$368=D1801),0)),"n/a")</f>
        <v>11.51</v>
      </c>
      <c r="J1801" s="77">
        <f t="array" ref="J1801">IFERROR(INDEX(DATA!$AG$133:$AG$368,MATCH(1,(DATA!$D$133:$D$368=B1801)*(DATA!$E$133:$E$368=D1801),0)),"n/a")</f>
        <v>1.4E-2</v>
      </c>
      <c r="K1801" s="87">
        <f t="array" ref="K1801">IFERROR(INDEX(DATA!$AP$133:$AP$368,MATCH(1,(DATA!$D$133:$D$368=B1801)*(DATA!$E$133:$E$368=D1801),0)),"n/a")</f>
        <v>11.52</v>
      </c>
      <c r="L1801" s="77">
        <f t="array" ref="L1801">IFERROR(INDEX(DATA!$AQ$133:$AQ$368,MATCH(1,(DATA!$D$133:$D$368=B1801)*(DATA!$E$133:$E$368=D1801),0)),"n/a")</f>
        <v>1.4E-2</v>
      </c>
      <c r="M1801" s="66"/>
      <c r="N1801" s="66"/>
      <c r="O1801" s="66"/>
      <c r="P1801" s="66"/>
      <c r="Q1801" s="66"/>
      <c r="S1801" s="70"/>
      <c r="U1801" s="70"/>
      <c r="W1801" s="70"/>
      <c r="Y1801" s="70"/>
    </row>
    <row r="1802" spans="1:25" s="69" customFormat="1" x14ac:dyDescent="0.2">
      <c r="A1802" s="75" t="s">
        <v>19</v>
      </c>
      <c r="B1802" s="66" t="s">
        <v>20</v>
      </c>
      <c r="C1802" s="66" t="s">
        <v>10</v>
      </c>
      <c r="D1802" s="66" t="s">
        <v>281</v>
      </c>
      <c r="E1802" s="87">
        <f t="array" ref="E1802">IFERROR(INDEX(DATA!$L$133:$L$368,MATCH(1,(DATA!$D$133:$D$368=B1802)*(DATA!$E$133:$E$368=D1802),0)),"n/a")</f>
        <v>10.97</v>
      </c>
      <c r="F1802" s="77">
        <f t="array" ref="F1802">IFERROR(INDEX(DATA!$M$133:$M$368,MATCH(1,(DATA!$D$133:$D$368=B1802)*(DATA!$E$133:$E$368=D1802),0)),"n/a")</f>
        <v>7.0000000000000001E-3</v>
      </c>
      <c r="G1802" s="87">
        <f t="array" ref="G1802">IFERROR(INDEX(DATA!$V$133:$V$368,MATCH(1,(DATA!$D$133:$D$368=B1802)*(DATA!$E$133:$E$368=D1802),0)),"n/a")</f>
        <v>10.9</v>
      </c>
      <c r="H1802" s="77">
        <f t="array" ref="H1802">IFERROR(INDEX(DATA!$W$133:$W$368,MATCH(1,(DATA!$D$133:$D$368=B1802)*(DATA!$E$133:$E$368=D1802),0)),"n/a")</f>
        <v>1.2E-2</v>
      </c>
      <c r="I1802" s="87">
        <f t="array" ref="I1802">IFERROR(INDEX(DATA!$AF$133:$AF$368,MATCH(1,(DATA!$D$133:$D$368=B1802)*(DATA!$E$133:$E$368=D1802),0)),"n/a")</f>
        <v>10.96</v>
      </c>
      <c r="J1802" s="77">
        <f t="array" ref="J1802">IFERROR(INDEX(DATA!$AG$133:$AG$368,MATCH(1,(DATA!$D$133:$D$368=B1802)*(DATA!$E$133:$E$368=D1802),0)),"n/a")</f>
        <v>3.1E-2</v>
      </c>
      <c r="K1802" s="87">
        <f t="array" ref="K1802">IFERROR(INDEX(DATA!$AP$133:$AP$368,MATCH(1,(DATA!$D$133:$D$368=B1802)*(DATA!$E$133:$E$368=D1802),0)),"n/a")</f>
        <v>10.87</v>
      </c>
      <c r="L1802" s="77">
        <f t="array" ref="L1802">IFERROR(INDEX(DATA!$AQ$133:$AQ$368,MATCH(1,(DATA!$D$133:$D$368=B1802)*(DATA!$E$133:$E$368=D1802),0)),"n/a")</f>
        <v>0.01</v>
      </c>
      <c r="M1802" s="66"/>
      <c r="N1802" s="66"/>
      <c r="O1802" s="66"/>
      <c r="P1802" s="66"/>
      <c r="Q1802" s="66"/>
      <c r="S1802" s="70"/>
      <c r="U1802" s="70"/>
      <c r="W1802" s="70"/>
      <c r="Y1802" s="70"/>
    </row>
    <row r="1803" spans="1:25" s="69" customFormat="1" x14ac:dyDescent="0.2">
      <c r="A1803" s="75" t="s">
        <v>19</v>
      </c>
      <c r="B1803" s="66" t="s">
        <v>20</v>
      </c>
      <c r="C1803" s="66" t="s">
        <v>10</v>
      </c>
      <c r="D1803" s="66" t="s">
        <v>282</v>
      </c>
      <c r="E1803" s="87">
        <f t="array" ref="E1803">IFERROR(INDEX(DATA!$L$133:$L$368,MATCH(1,(DATA!$D$133:$D$368=B1803)*(DATA!$E$133:$E$368=D1803),0)),"n/a")</f>
        <v>12.65</v>
      </c>
      <c r="F1803" s="77">
        <f t="array" ref="F1803">IFERROR(INDEX(DATA!$M$133:$M$368,MATCH(1,(DATA!$D$133:$D$368=B1803)*(DATA!$E$133:$E$368=D1803),0)),"n/a")</f>
        <v>0.17399999999999999</v>
      </c>
      <c r="G1803" s="87">
        <f t="array" ref="G1803">IFERROR(INDEX(DATA!$V$133:$V$368,MATCH(1,(DATA!$D$133:$D$368=B1803)*(DATA!$E$133:$E$368=D1803),0)),"n/a")</f>
        <v>12.46</v>
      </c>
      <c r="H1803" s="77">
        <f t="array" ref="H1803">IFERROR(INDEX(DATA!$W$133:$W$368,MATCH(1,(DATA!$D$133:$D$368=B1803)*(DATA!$E$133:$E$368=D1803),0)),"n/a")</f>
        <v>0.20499999999999999</v>
      </c>
      <c r="I1803" s="87">
        <f t="array" ref="I1803">IFERROR(INDEX(DATA!$AF$133:$AF$368,MATCH(1,(DATA!$D$133:$D$368=B1803)*(DATA!$E$133:$E$368=D1803),0)),"n/a")</f>
        <v>12.06</v>
      </c>
      <c r="J1803" s="77">
        <f t="array" ref="J1803">IFERROR(INDEX(DATA!$AG$133:$AG$368,MATCH(1,(DATA!$D$133:$D$368=B1803)*(DATA!$E$133:$E$368=D1803),0)),"n/a")</f>
        <v>0.111</v>
      </c>
      <c r="K1803" s="87">
        <f t="array" ref="K1803">IFERROR(INDEX(DATA!$AP$133:$AP$368,MATCH(1,(DATA!$D$133:$D$368=B1803)*(DATA!$E$133:$E$368=D1803),0)),"n/a")</f>
        <v>11.73</v>
      </c>
      <c r="L1803" s="77">
        <f t="array" ref="L1803">IFERROR(INDEX(DATA!$AQ$133:$AQ$368,MATCH(1,(DATA!$D$133:$D$368=B1803)*(DATA!$E$133:$E$368=D1803),0)),"n/a")</f>
        <v>-5.0000000000000001E-3</v>
      </c>
      <c r="M1803" s="66"/>
      <c r="N1803" s="66"/>
      <c r="O1803" s="66"/>
      <c r="P1803" s="66"/>
      <c r="Q1803" s="66"/>
      <c r="S1803" s="70"/>
      <c r="U1803" s="70"/>
      <c r="W1803" s="70"/>
      <c r="Y1803" s="70"/>
    </row>
    <row r="1804" spans="1:25" s="69" customFormat="1" x14ac:dyDescent="0.2">
      <c r="A1804" s="75" t="s">
        <v>19</v>
      </c>
      <c r="B1804" s="66" t="s">
        <v>20</v>
      </c>
      <c r="C1804" s="66" t="s">
        <v>10</v>
      </c>
      <c r="D1804" s="66" t="s">
        <v>283</v>
      </c>
      <c r="E1804" s="87">
        <f t="array" ref="E1804">IFERROR(INDEX(DATA!$L$133:$L$368,MATCH(1,(DATA!$D$133:$D$368=B1804)*(DATA!$E$133:$E$368=D1804),0)),"n/a")</f>
        <v>13.1</v>
      </c>
      <c r="F1804" s="77">
        <f t="array" ref="F1804">IFERROR(INDEX(DATA!$M$133:$M$368,MATCH(1,(DATA!$D$133:$D$368=B1804)*(DATA!$E$133:$E$368=D1804),0)),"n/a")</f>
        <v>9.9000000000000005E-2</v>
      </c>
      <c r="G1804" s="87">
        <f t="array" ref="G1804">IFERROR(INDEX(DATA!$V$133:$V$368,MATCH(1,(DATA!$D$133:$D$368=B1804)*(DATA!$E$133:$E$368=D1804),0)),"n/a")</f>
        <v>13.07</v>
      </c>
      <c r="H1804" s="77">
        <f t="array" ref="H1804">IFERROR(INDEX(DATA!$W$133:$W$368,MATCH(1,(DATA!$D$133:$D$368=B1804)*(DATA!$E$133:$E$368=D1804),0)),"n/a")</f>
        <v>0.15</v>
      </c>
      <c r="I1804" s="87">
        <f t="array" ref="I1804">IFERROR(INDEX(DATA!$AF$133:$AF$368,MATCH(1,(DATA!$D$133:$D$368=B1804)*(DATA!$E$133:$E$368=D1804),0)),"n/a")</f>
        <v>12.94</v>
      </c>
      <c r="J1804" s="77">
        <f t="array" ref="J1804">IFERROR(INDEX(DATA!$AG$133:$AG$368,MATCH(1,(DATA!$D$133:$D$368=B1804)*(DATA!$E$133:$E$368=D1804),0)),"n/a")</f>
        <v>0.124</v>
      </c>
      <c r="K1804" s="87">
        <f t="array" ref="K1804">IFERROR(INDEX(DATA!$AP$133:$AP$368,MATCH(1,(DATA!$D$133:$D$368=B1804)*(DATA!$E$133:$E$368=D1804),0)),"n/a")</f>
        <v>12.47</v>
      </c>
      <c r="L1804" s="77">
        <f t="array" ref="L1804">IFERROR(INDEX(DATA!$AQ$133:$AQ$368,MATCH(1,(DATA!$D$133:$D$368=B1804)*(DATA!$E$133:$E$368=D1804),0)),"n/a")</f>
        <v>5.3999999999999999E-2</v>
      </c>
      <c r="M1804" s="66"/>
      <c r="N1804" s="66"/>
      <c r="O1804" s="66"/>
      <c r="P1804" s="66"/>
      <c r="Q1804" s="66"/>
      <c r="S1804" s="70"/>
      <c r="U1804" s="70"/>
      <c r="W1804" s="70"/>
      <c r="Y1804" s="70"/>
    </row>
    <row r="1805" spans="1:25" s="69" customFormat="1" x14ac:dyDescent="0.2">
      <c r="A1805" s="75" t="s">
        <v>19</v>
      </c>
      <c r="B1805" s="66" t="s">
        <v>20</v>
      </c>
      <c r="C1805" s="66" t="s">
        <v>10</v>
      </c>
      <c r="D1805" s="66" t="s">
        <v>284</v>
      </c>
      <c r="E1805" s="87">
        <f t="array" ref="E1805">IFERROR(INDEX(DATA!$L$133:$L$368,MATCH(1,(DATA!$D$133:$D$368=B1805)*(DATA!$E$133:$E$368=D1805),0)),"n/a")</f>
        <v>12.44</v>
      </c>
      <c r="F1805" s="77">
        <f t="array" ref="F1805">IFERROR(INDEX(DATA!$M$133:$M$368,MATCH(1,(DATA!$D$133:$D$368=B1805)*(DATA!$E$133:$E$368=D1805),0)),"n/a")</f>
        <v>4.4999999999999998E-2</v>
      </c>
      <c r="G1805" s="87">
        <f t="array" ref="G1805">IFERROR(INDEX(DATA!$V$133:$V$368,MATCH(1,(DATA!$D$133:$D$368=B1805)*(DATA!$E$133:$E$368=D1805),0)),"n/a")</f>
        <v>12.38</v>
      </c>
      <c r="H1805" s="77">
        <f t="array" ref="H1805">IFERROR(INDEX(DATA!$W$133:$W$368,MATCH(1,(DATA!$D$133:$D$368=B1805)*(DATA!$E$133:$E$368=D1805),0)),"n/a")</f>
        <v>0.05</v>
      </c>
      <c r="I1805" s="87">
        <f t="array" ref="I1805">IFERROR(INDEX(DATA!$AF$133:$AF$368,MATCH(1,(DATA!$D$133:$D$368=B1805)*(DATA!$E$133:$E$368=D1805),0)),"n/a")</f>
        <v>12.12</v>
      </c>
      <c r="J1805" s="77">
        <f t="array" ref="J1805">IFERROR(INDEX(DATA!$AG$133:$AG$368,MATCH(1,(DATA!$D$133:$D$368=B1805)*(DATA!$E$133:$E$368=D1805),0)),"n/a")</f>
        <v>4.1000000000000002E-2</v>
      </c>
      <c r="K1805" s="87">
        <f t="array" ref="K1805">IFERROR(INDEX(DATA!$AP$133:$AP$368,MATCH(1,(DATA!$D$133:$D$368=B1805)*(DATA!$E$133:$E$368=D1805),0)),"n/a")</f>
        <v>11.94</v>
      </c>
      <c r="L1805" s="77">
        <f t="array" ref="L1805">IFERROR(INDEX(DATA!$AQ$133:$AQ$368,MATCH(1,(DATA!$D$133:$D$368=B1805)*(DATA!$E$133:$E$368=D1805),0)),"n/a")</f>
        <v>0.03</v>
      </c>
      <c r="M1805" s="66"/>
      <c r="N1805" s="66"/>
      <c r="O1805" s="66"/>
      <c r="P1805" s="66"/>
      <c r="Q1805" s="66"/>
      <c r="S1805" s="70"/>
      <c r="U1805" s="70"/>
      <c r="W1805" s="70"/>
      <c r="Y1805" s="70"/>
    </row>
    <row r="1806" spans="1:25" s="69" customFormat="1" x14ac:dyDescent="0.2">
      <c r="A1806" s="75" t="s">
        <v>19</v>
      </c>
      <c r="B1806" s="66" t="s">
        <v>20</v>
      </c>
      <c r="C1806" s="66" t="s">
        <v>10</v>
      </c>
      <c r="D1806" s="66" t="s">
        <v>285</v>
      </c>
      <c r="E1806" s="87">
        <f t="array" ref="E1806">IFERROR(INDEX(DATA!$L$133:$L$368,MATCH(1,(DATA!$D$133:$D$368=B1806)*(DATA!$E$133:$E$368=D1806),0)),"n/a")</f>
        <v>11.96</v>
      </c>
      <c r="F1806" s="77">
        <f t="array" ref="F1806">IFERROR(INDEX(DATA!$M$133:$M$368,MATCH(1,(DATA!$D$133:$D$368=B1806)*(DATA!$E$133:$E$368=D1806),0)),"n/a")</f>
        <v>7.2999999999999995E-2</v>
      </c>
      <c r="G1806" s="87">
        <f t="array" ref="G1806">IFERROR(INDEX(DATA!$V$133:$V$368,MATCH(1,(DATA!$D$133:$D$368=B1806)*(DATA!$E$133:$E$368=D1806),0)),"n/a")</f>
        <v>11.59</v>
      </c>
      <c r="H1806" s="77">
        <f t="array" ref="H1806">IFERROR(INDEX(DATA!$W$133:$W$368,MATCH(1,(DATA!$D$133:$D$368=B1806)*(DATA!$E$133:$E$368=D1806),0)),"n/a")</f>
        <v>1.9E-2</v>
      </c>
      <c r="I1806" s="87">
        <f t="array" ref="I1806">IFERROR(INDEX(DATA!$AF$133:$AF$368,MATCH(1,(DATA!$D$133:$D$368=B1806)*(DATA!$E$133:$E$368=D1806),0)),"n/a")</f>
        <v>11.45</v>
      </c>
      <c r="J1806" s="77">
        <f t="array" ref="J1806">IFERROR(INDEX(DATA!$AG$133:$AG$368,MATCH(1,(DATA!$D$133:$D$368=B1806)*(DATA!$E$133:$E$368=D1806),0)),"n/a")</f>
        <v>1.0999999999999999E-2</v>
      </c>
      <c r="K1806" s="87">
        <f t="array" ref="K1806">IFERROR(INDEX(DATA!$AP$133:$AP$368,MATCH(1,(DATA!$D$133:$D$368=B1806)*(DATA!$E$133:$E$368=D1806),0)),"n/a")</f>
        <v>11.78</v>
      </c>
      <c r="L1806" s="77">
        <f t="array" ref="L1806">IFERROR(INDEX(DATA!$AQ$133:$AQ$368,MATCH(1,(DATA!$D$133:$D$368=B1806)*(DATA!$E$133:$E$368=D1806),0)),"n/a")</f>
        <v>8.2000000000000003E-2</v>
      </c>
      <c r="M1806" s="66"/>
      <c r="N1806" s="66"/>
      <c r="O1806" s="66"/>
      <c r="P1806" s="66"/>
      <c r="Q1806" s="66"/>
      <c r="S1806" s="70"/>
      <c r="U1806" s="70"/>
      <c r="W1806" s="70"/>
      <c r="Y1806" s="70"/>
    </row>
    <row r="1807" spans="1:25" s="69" customFormat="1" x14ac:dyDescent="0.2">
      <c r="A1807" s="75" t="s">
        <v>19</v>
      </c>
      <c r="B1807" s="66" t="s">
        <v>20</v>
      </c>
      <c r="C1807" s="66" t="s">
        <v>10</v>
      </c>
      <c r="D1807" s="66" t="s">
        <v>286</v>
      </c>
      <c r="E1807" s="87">
        <f t="array" ref="E1807">IFERROR(INDEX(DATA!$L$133:$L$368,MATCH(1,(DATA!$D$133:$D$368=B1807)*(DATA!$E$133:$E$368=D1807),0)),"n/a")</f>
        <v>6.46</v>
      </c>
      <c r="F1807" s="77">
        <f t="array" ref="F1807">IFERROR(INDEX(DATA!$M$133:$M$368,MATCH(1,(DATA!$D$133:$D$368=B1807)*(DATA!$E$133:$E$368=D1807),0)),"n/a")</f>
        <v>-0.112</v>
      </c>
      <c r="G1807" s="87">
        <f t="array" ref="G1807">IFERROR(INDEX(DATA!$V$133:$V$368,MATCH(1,(DATA!$D$133:$D$368=B1807)*(DATA!$E$133:$E$368=D1807),0)),"n/a")</f>
        <v>6.39</v>
      </c>
      <c r="H1807" s="77">
        <f t="array" ref="H1807">IFERROR(INDEX(DATA!$W$133:$W$368,MATCH(1,(DATA!$D$133:$D$368=B1807)*(DATA!$E$133:$E$368=D1807),0)),"n/a")</f>
        <v>-0.193</v>
      </c>
      <c r="I1807" s="87">
        <f t="array" ref="I1807">IFERROR(INDEX(DATA!$AF$133:$AF$368,MATCH(1,(DATA!$D$133:$D$368=B1807)*(DATA!$E$133:$E$368=D1807),0)),"n/a")</f>
        <v>6.34</v>
      </c>
      <c r="J1807" s="77">
        <f t="array" ref="J1807">IFERROR(INDEX(DATA!$AG$133:$AG$368,MATCH(1,(DATA!$D$133:$D$368=B1807)*(DATA!$E$133:$E$368=D1807),0)),"n/a")</f>
        <v>-0.217</v>
      </c>
      <c r="K1807" s="87">
        <f t="array" ref="K1807">IFERROR(INDEX(DATA!$AP$133:$AP$368,MATCH(1,(DATA!$D$133:$D$368=B1807)*(DATA!$E$133:$E$368=D1807),0)),"n/a")</f>
        <v>6.67</v>
      </c>
      <c r="L1807" s="77">
        <f t="array" ref="L1807">IFERROR(INDEX(DATA!$AQ$133:$AQ$368,MATCH(1,(DATA!$D$133:$D$368=B1807)*(DATA!$E$133:$E$368=D1807),0)),"n/a")</f>
        <v>-0.19</v>
      </c>
      <c r="M1807" s="66"/>
      <c r="N1807" s="66"/>
      <c r="O1807" s="66"/>
      <c r="P1807" s="66"/>
      <c r="Q1807" s="66"/>
      <c r="S1807" s="70"/>
      <c r="U1807" s="70"/>
      <c r="W1807" s="70"/>
      <c r="Y1807" s="70"/>
    </row>
    <row r="1808" spans="1:25" s="69" customFormat="1" x14ac:dyDescent="0.2">
      <c r="A1808" s="75" t="s">
        <v>19</v>
      </c>
      <c r="B1808" s="66" t="s">
        <v>20</v>
      </c>
      <c r="C1808" s="66" t="s">
        <v>10</v>
      </c>
      <c r="D1808" s="66" t="s">
        <v>287</v>
      </c>
      <c r="E1808" s="87">
        <f t="array" ref="E1808">IFERROR(INDEX(DATA!$L$133:$L$368,MATCH(1,(DATA!$D$133:$D$368=B1808)*(DATA!$E$133:$E$368=D1808),0)),"n/a")</f>
        <v>11.76</v>
      </c>
      <c r="F1808" s="77">
        <f t="array" ref="F1808">IFERROR(INDEX(DATA!$M$133:$M$368,MATCH(1,(DATA!$D$133:$D$368=B1808)*(DATA!$E$133:$E$368=D1808),0)),"n/a")</f>
        <v>5.1999999999999998E-2</v>
      </c>
      <c r="G1808" s="87">
        <f t="array" ref="G1808">IFERROR(INDEX(DATA!$V$133:$V$368,MATCH(1,(DATA!$D$133:$D$368=B1808)*(DATA!$E$133:$E$368=D1808),0)),"n/a")</f>
        <v>12.25</v>
      </c>
      <c r="H1808" s="77">
        <f t="array" ref="H1808">IFERROR(INDEX(DATA!$W$133:$W$368,MATCH(1,(DATA!$D$133:$D$368=B1808)*(DATA!$E$133:$E$368=D1808),0)),"n/a")</f>
        <v>9.6000000000000002E-2</v>
      </c>
      <c r="I1808" s="87">
        <f t="array" ref="I1808">IFERROR(INDEX(DATA!$AF$133:$AF$368,MATCH(1,(DATA!$D$133:$D$368=B1808)*(DATA!$E$133:$E$368=D1808),0)),"n/a")</f>
        <v>11.48</v>
      </c>
      <c r="J1808" s="77">
        <f t="array" ref="J1808">IFERROR(INDEX(DATA!$AG$133:$AG$368,MATCH(1,(DATA!$D$133:$D$368=B1808)*(DATA!$E$133:$E$368=D1808),0)),"n/a")</f>
        <v>3.4000000000000002E-2</v>
      </c>
      <c r="K1808" s="87">
        <f t="array" ref="K1808">IFERROR(INDEX(DATA!$AP$133:$AP$368,MATCH(1,(DATA!$D$133:$D$368=B1808)*(DATA!$E$133:$E$368=D1808),0)),"n/a")</f>
        <v>10.95</v>
      </c>
      <c r="L1808" s="77">
        <f t="array" ref="L1808">IFERROR(INDEX(DATA!$AQ$133:$AQ$368,MATCH(1,(DATA!$D$133:$D$368=B1808)*(DATA!$E$133:$E$368=D1808),0)),"n/a")</f>
        <v>-8.0000000000000002E-3</v>
      </c>
      <c r="M1808" s="66"/>
      <c r="N1808" s="66"/>
      <c r="O1808" s="66"/>
      <c r="P1808" s="66"/>
      <c r="Q1808" s="66"/>
      <c r="S1808" s="70"/>
      <c r="U1808" s="70"/>
      <c r="W1808" s="70"/>
      <c r="Y1808" s="70"/>
    </row>
    <row r="1809" spans="1:25" s="69" customFormat="1" x14ac:dyDescent="0.2">
      <c r="A1809" s="75" t="s">
        <v>19</v>
      </c>
      <c r="B1809" s="66" t="s">
        <v>20</v>
      </c>
      <c r="C1809" s="66" t="s">
        <v>10</v>
      </c>
      <c r="D1809" s="66" t="s">
        <v>288</v>
      </c>
      <c r="E1809" s="87">
        <f t="array" ref="E1809">IFERROR(INDEX(DATA!$L$133:$L$368,MATCH(1,(DATA!$D$133:$D$368=B1809)*(DATA!$E$133:$E$368=D1809),0)),"n/a")</f>
        <v>12.61</v>
      </c>
      <c r="F1809" s="77">
        <f t="array" ref="F1809">IFERROR(INDEX(DATA!$M$133:$M$368,MATCH(1,(DATA!$D$133:$D$368=B1809)*(DATA!$E$133:$E$368=D1809),0)),"n/a")</f>
        <v>0.161</v>
      </c>
      <c r="G1809" s="87">
        <f t="array" ref="G1809">IFERROR(INDEX(DATA!$V$133:$V$368,MATCH(1,(DATA!$D$133:$D$368=B1809)*(DATA!$E$133:$E$368=D1809),0)),"n/a")</f>
        <v>12.44</v>
      </c>
      <c r="H1809" s="77">
        <f t="array" ref="H1809">IFERROR(INDEX(DATA!$W$133:$W$368,MATCH(1,(DATA!$D$133:$D$368=B1809)*(DATA!$E$133:$E$368=D1809),0)),"n/a")</f>
        <v>0.16600000000000001</v>
      </c>
      <c r="I1809" s="87">
        <f t="array" ref="I1809">IFERROR(INDEX(DATA!$AF$133:$AF$368,MATCH(1,(DATA!$D$133:$D$368=B1809)*(DATA!$E$133:$E$368=D1809),0)),"n/a")</f>
        <v>12.26</v>
      </c>
      <c r="J1809" s="77">
        <f t="array" ref="J1809">IFERROR(INDEX(DATA!$AG$133:$AG$368,MATCH(1,(DATA!$D$133:$D$368=B1809)*(DATA!$E$133:$E$368=D1809),0)),"n/a")</f>
        <v>0.114</v>
      </c>
      <c r="K1809" s="87">
        <f t="array" ref="K1809">IFERROR(INDEX(DATA!$AP$133:$AP$368,MATCH(1,(DATA!$D$133:$D$368=B1809)*(DATA!$E$133:$E$368=D1809),0)),"n/a")</f>
        <v>12.07</v>
      </c>
      <c r="L1809" s="77">
        <f t="array" ref="L1809">IFERROR(INDEX(DATA!$AQ$133:$AQ$368,MATCH(1,(DATA!$D$133:$D$368=B1809)*(DATA!$E$133:$E$368=D1809),0)),"n/a")</f>
        <v>2E-3</v>
      </c>
      <c r="M1809" s="66"/>
      <c r="N1809" s="66"/>
      <c r="O1809" s="66"/>
      <c r="P1809" s="66"/>
      <c r="Q1809" s="66"/>
      <c r="S1809" s="70"/>
      <c r="U1809" s="70"/>
      <c r="W1809" s="70"/>
      <c r="Y1809" s="70"/>
    </row>
    <row r="1810" spans="1:25" s="69" customFormat="1" x14ac:dyDescent="0.2">
      <c r="A1810" s="75" t="s">
        <v>19</v>
      </c>
      <c r="B1810" s="66" t="s">
        <v>20</v>
      </c>
      <c r="C1810" s="66" t="s">
        <v>10</v>
      </c>
      <c r="D1810" s="66" t="s">
        <v>289</v>
      </c>
      <c r="E1810" s="87">
        <f t="array" ref="E1810">IFERROR(INDEX(DATA!$L$133:$L$368,MATCH(1,(DATA!$D$133:$D$368=B1810)*(DATA!$E$133:$E$368=D1810),0)),"n/a")</f>
        <v>13.45</v>
      </c>
      <c r="F1810" s="77">
        <f t="array" ref="F1810">IFERROR(INDEX(DATA!$M$133:$M$368,MATCH(1,(DATA!$D$133:$D$368=B1810)*(DATA!$E$133:$E$368=D1810),0)),"n/a")</f>
        <v>4.2999999999999997E-2</v>
      </c>
      <c r="G1810" s="87">
        <f t="array" ref="G1810">IFERROR(INDEX(DATA!$V$133:$V$368,MATCH(1,(DATA!$D$133:$D$368=B1810)*(DATA!$E$133:$E$368=D1810),0)),"n/a")</f>
        <v>13.27</v>
      </c>
      <c r="H1810" s="77">
        <f t="array" ref="H1810">IFERROR(INDEX(DATA!$W$133:$W$368,MATCH(1,(DATA!$D$133:$D$368=B1810)*(DATA!$E$133:$E$368=D1810),0)),"n/a")</f>
        <v>0.06</v>
      </c>
      <c r="I1810" s="87">
        <f t="array" ref="I1810">IFERROR(INDEX(DATA!$AF$133:$AF$368,MATCH(1,(DATA!$D$133:$D$368=B1810)*(DATA!$E$133:$E$368=D1810),0)),"n/a")</f>
        <v>13.19</v>
      </c>
      <c r="J1810" s="77">
        <f t="array" ref="J1810">IFERROR(INDEX(DATA!$AG$133:$AG$368,MATCH(1,(DATA!$D$133:$D$368=B1810)*(DATA!$E$133:$E$368=D1810),0)),"n/a")</f>
        <v>7.1999999999999995E-2</v>
      </c>
      <c r="K1810" s="87">
        <f t="array" ref="K1810">IFERROR(INDEX(DATA!$AP$133:$AP$368,MATCH(1,(DATA!$D$133:$D$368=B1810)*(DATA!$E$133:$E$368=D1810),0)),"n/a")</f>
        <v>13.72</v>
      </c>
      <c r="L1810" s="77">
        <f t="array" ref="L1810">IFERROR(INDEX(DATA!$AQ$133:$AQ$368,MATCH(1,(DATA!$D$133:$D$368=B1810)*(DATA!$E$133:$E$368=D1810),0)),"n/a")</f>
        <v>0.10299999999999999</v>
      </c>
      <c r="M1810" s="66"/>
      <c r="N1810" s="66"/>
      <c r="O1810" s="66"/>
      <c r="P1810" s="66"/>
      <c r="Q1810" s="66"/>
      <c r="S1810" s="70"/>
      <c r="U1810" s="70"/>
      <c r="W1810" s="70"/>
      <c r="Y1810" s="70"/>
    </row>
    <row r="1811" spans="1:25" s="69" customFormat="1" x14ac:dyDescent="0.2">
      <c r="A1811" s="75" t="s">
        <v>19</v>
      </c>
      <c r="B1811" s="66" t="s">
        <v>20</v>
      </c>
      <c r="C1811" s="66" t="s">
        <v>10</v>
      </c>
      <c r="D1811" s="66" t="s">
        <v>290</v>
      </c>
      <c r="E1811" s="87">
        <f t="array" ref="E1811">IFERROR(INDEX(DATA!$L$133:$L$368,MATCH(1,(DATA!$D$133:$D$368=B1811)*(DATA!$E$133:$E$368=D1811),0)),"n/a")</f>
        <v>16.78</v>
      </c>
      <c r="F1811" s="77">
        <f t="array" ref="F1811">IFERROR(INDEX(DATA!$M$133:$M$368,MATCH(1,(DATA!$D$133:$D$368=B1811)*(DATA!$E$133:$E$368=D1811),0)),"n/a")</f>
        <v>-3.0000000000000001E-3</v>
      </c>
      <c r="G1811" s="87">
        <f t="array" ref="G1811">IFERROR(INDEX(DATA!$V$133:$V$368,MATCH(1,(DATA!$D$133:$D$368=B1811)*(DATA!$E$133:$E$368=D1811),0)),"n/a")</f>
        <v>16.489999999999998</v>
      </c>
      <c r="H1811" s="77">
        <f t="array" ref="H1811">IFERROR(INDEX(DATA!$W$133:$W$368,MATCH(1,(DATA!$D$133:$D$368=B1811)*(DATA!$E$133:$E$368=D1811),0)),"n/a")</f>
        <v>-3.0000000000000001E-3</v>
      </c>
      <c r="I1811" s="87">
        <f t="array" ref="I1811">IFERROR(INDEX(DATA!$AF$133:$AF$368,MATCH(1,(DATA!$D$133:$D$368=B1811)*(DATA!$E$133:$E$368=D1811),0)),"n/a")</f>
        <v>16.41</v>
      </c>
      <c r="J1811" s="77">
        <f t="array" ref="J1811">IFERROR(INDEX(DATA!$AG$133:$AG$368,MATCH(1,(DATA!$D$133:$D$368=B1811)*(DATA!$E$133:$E$368=D1811),0)),"n/a")</f>
        <v>1.0999999999999999E-2</v>
      </c>
      <c r="K1811" s="87">
        <f t="array" ref="K1811">IFERROR(INDEX(DATA!$AP$133:$AP$368,MATCH(1,(DATA!$D$133:$D$368=B1811)*(DATA!$E$133:$E$368=D1811),0)),"n/a")</f>
        <v>16.559999999999999</v>
      </c>
      <c r="L1811" s="77">
        <f t="array" ref="L1811">IFERROR(INDEX(DATA!$AQ$133:$AQ$368,MATCH(1,(DATA!$D$133:$D$368=B1811)*(DATA!$E$133:$E$368=D1811),0)),"n/a")</f>
        <v>1.2E-2</v>
      </c>
      <c r="M1811" s="66"/>
      <c r="N1811" s="66"/>
      <c r="O1811" s="66"/>
      <c r="P1811" s="66"/>
      <c r="Q1811" s="66"/>
      <c r="S1811" s="70"/>
      <c r="U1811" s="70"/>
      <c r="W1811" s="70"/>
      <c r="Y1811" s="70"/>
    </row>
    <row r="1812" spans="1:25" s="69" customFormat="1" x14ac:dyDescent="0.2">
      <c r="A1812" s="75" t="s">
        <v>19</v>
      </c>
      <c r="B1812" s="66" t="s">
        <v>20</v>
      </c>
      <c r="C1812" s="66" t="s">
        <v>10</v>
      </c>
      <c r="D1812" s="66" t="s">
        <v>291</v>
      </c>
      <c r="E1812" s="87">
        <f t="array" ref="E1812">IFERROR(INDEX(DATA!$L$133:$L$368,MATCH(1,(DATA!$D$133:$D$368=B1812)*(DATA!$E$133:$E$368=D1812),0)),"n/a")</f>
        <v>14.17</v>
      </c>
      <c r="F1812" s="77">
        <f t="array" ref="F1812">IFERROR(INDEX(DATA!$M$133:$M$368,MATCH(1,(DATA!$D$133:$D$368=B1812)*(DATA!$E$133:$E$368=D1812),0)),"n/a")</f>
        <v>-7.1999999999999995E-2</v>
      </c>
      <c r="G1812" s="87">
        <f t="array" ref="G1812">IFERROR(INDEX(DATA!$V$133:$V$368,MATCH(1,(DATA!$D$133:$D$368=B1812)*(DATA!$E$133:$E$368=D1812),0)),"n/a")</f>
        <v>14.45</v>
      </c>
      <c r="H1812" s="77">
        <f t="array" ref="H1812">IFERROR(INDEX(DATA!$W$133:$W$368,MATCH(1,(DATA!$D$133:$D$368=B1812)*(DATA!$E$133:$E$368=D1812),0)),"n/a")</f>
        <v>-6.7000000000000004E-2</v>
      </c>
      <c r="I1812" s="87">
        <f t="array" ref="I1812">IFERROR(INDEX(DATA!$AF$133:$AF$368,MATCH(1,(DATA!$D$133:$D$368=B1812)*(DATA!$E$133:$E$368=D1812),0)),"n/a")</f>
        <v>14.29</v>
      </c>
      <c r="J1812" s="77">
        <f t="array" ref="J1812">IFERROR(INDEX(DATA!$AG$133:$AG$368,MATCH(1,(DATA!$D$133:$D$368=B1812)*(DATA!$E$133:$E$368=D1812),0)),"n/a")</f>
        <v>-0.1</v>
      </c>
      <c r="K1812" s="87">
        <f t="array" ref="K1812">IFERROR(INDEX(DATA!$AP$133:$AP$368,MATCH(1,(DATA!$D$133:$D$368=B1812)*(DATA!$E$133:$E$368=D1812),0)),"n/a")</f>
        <v>14.45</v>
      </c>
      <c r="L1812" s="77">
        <f t="array" ref="L1812">IFERROR(INDEX(DATA!$AQ$133:$AQ$368,MATCH(1,(DATA!$D$133:$D$368=B1812)*(DATA!$E$133:$E$368=D1812),0)),"n/a")</f>
        <v>-0.108</v>
      </c>
      <c r="M1812" s="66"/>
      <c r="N1812" s="66"/>
      <c r="O1812" s="66"/>
      <c r="P1812" s="66"/>
      <c r="Q1812" s="66"/>
      <c r="S1812" s="70"/>
      <c r="U1812" s="70"/>
      <c r="W1812" s="70"/>
      <c r="Y1812" s="70"/>
    </row>
    <row r="1813" spans="1:25" s="69" customFormat="1" x14ac:dyDescent="0.2">
      <c r="A1813" s="75" t="s">
        <v>19</v>
      </c>
      <c r="B1813" s="66" t="s">
        <v>20</v>
      </c>
      <c r="C1813" s="66" t="s">
        <v>10</v>
      </c>
      <c r="D1813" s="66" t="s">
        <v>292</v>
      </c>
      <c r="E1813" s="87">
        <f t="array" ref="E1813">IFERROR(INDEX(DATA!$L$133:$L$368,MATCH(1,(DATA!$D$133:$D$368=B1813)*(DATA!$E$133:$E$368=D1813),0)),"n/a")</f>
        <v>15.14</v>
      </c>
      <c r="F1813" s="77">
        <f t="array" ref="F1813">IFERROR(INDEX(DATA!$M$133:$M$368,MATCH(1,(DATA!$D$133:$D$368=B1813)*(DATA!$E$133:$E$368=D1813),0)),"n/a")</f>
        <v>5.0999999999999997E-2</v>
      </c>
      <c r="G1813" s="87">
        <f t="array" ref="G1813">IFERROR(INDEX(DATA!$V$133:$V$368,MATCH(1,(DATA!$D$133:$D$368=B1813)*(DATA!$E$133:$E$368=D1813),0)),"n/a")</f>
        <v>14.76</v>
      </c>
      <c r="H1813" s="77">
        <f t="array" ref="H1813">IFERROR(INDEX(DATA!$W$133:$W$368,MATCH(1,(DATA!$D$133:$D$368=B1813)*(DATA!$E$133:$E$368=D1813),0)),"n/a")</f>
        <v>1.4999999999999999E-2</v>
      </c>
      <c r="I1813" s="87">
        <f t="array" ref="I1813">IFERROR(INDEX(DATA!$AF$133:$AF$368,MATCH(1,(DATA!$D$133:$D$368=B1813)*(DATA!$E$133:$E$368=D1813),0)),"n/a")</f>
        <v>14.42</v>
      </c>
      <c r="J1813" s="77">
        <f t="array" ref="J1813">IFERROR(INDEX(DATA!$AG$133:$AG$368,MATCH(1,(DATA!$D$133:$D$368=B1813)*(DATA!$E$133:$E$368=D1813),0)),"n/a")</f>
        <v>1.7000000000000001E-2</v>
      </c>
      <c r="K1813" s="87">
        <f t="array" ref="K1813">IFERROR(INDEX(DATA!$AP$133:$AP$368,MATCH(1,(DATA!$D$133:$D$368=B1813)*(DATA!$E$133:$E$368=D1813),0)),"n/a")</f>
        <v>14.39</v>
      </c>
      <c r="L1813" s="77">
        <f t="array" ref="L1813">IFERROR(INDEX(DATA!$AQ$133:$AQ$368,MATCH(1,(DATA!$D$133:$D$368=B1813)*(DATA!$E$133:$E$368=D1813),0)),"n/a")</f>
        <v>1.2999999999999999E-2</v>
      </c>
      <c r="M1813" s="66"/>
      <c r="N1813" s="66"/>
      <c r="O1813" s="66"/>
      <c r="P1813" s="66"/>
      <c r="Q1813" s="66"/>
      <c r="S1813" s="70"/>
      <c r="U1813" s="70"/>
      <c r="W1813" s="70"/>
      <c r="Y1813" s="70"/>
    </row>
    <row r="1814" spans="1:25" s="69" customFormat="1" x14ac:dyDescent="0.2">
      <c r="A1814" s="75" t="s">
        <v>19</v>
      </c>
      <c r="B1814" s="66" t="s">
        <v>20</v>
      </c>
      <c r="C1814" s="66" t="s">
        <v>10</v>
      </c>
      <c r="D1814" s="66" t="s">
        <v>293</v>
      </c>
      <c r="E1814" s="87">
        <f t="array" ref="E1814">IFERROR(INDEX(DATA!$L$133:$L$368,MATCH(1,(DATA!$D$133:$D$368=B1814)*(DATA!$E$133:$E$368=D1814),0)),"n/a")</f>
        <v>15.54</v>
      </c>
      <c r="F1814" s="77">
        <f t="array" ref="F1814">IFERROR(INDEX(DATA!$M$133:$M$368,MATCH(1,(DATA!$D$133:$D$368=B1814)*(DATA!$E$133:$E$368=D1814),0)),"n/a")</f>
        <v>0.19800000000000001</v>
      </c>
      <c r="G1814" s="87">
        <f t="array" ref="G1814">IFERROR(INDEX(DATA!$V$133:$V$368,MATCH(1,(DATA!$D$133:$D$368=B1814)*(DATA!$E$133:$E$368=D1814),0)),"n/a")</f>
        <v>14.93</v>
      </c>
      <c r="H1814" s="77">
        <f t="array" ref="H1814">IFERROR(INDEX(DATA!$W$133:$W$368,MATCH(1,(DATA!$D$133:$D$368=B1814)*(DATA!$E$133:$E$368=D1814),0)),"n/a")</f>
        <v>0.17</v>
      </c>
      <c r="I1814" s="87">
        <f t="array" ref="I1814">IFERROR(INDEX(DATA!$AF$133:$AF$368,MATCH(1,(DATA!$D$133:$D$368=B1814)*(DATA!$E$133:$E$368=D1814),0)),"n/a")</f>
        <v>14.52</v>
      </c>
      <c r="J1814" s="77">
        <f t="array" ref="J1814">IFERROR(INDEX(DATA!$AG$133:$AG$368,MATCH(1,(DATA!$D$133:$D$368=B1814)*(DATA!$E$133:$E$368=D1814),0)),"n/a")</f>
        <v>0.20200000000000001</v>
      </c>
      <c r="K1814" s="87">
        <f t="array" ref="K1814">IFERROR(INDEX(DATA!$AP$133:$AP$368,MATCH(1,(DATA!$D$133:$D$368=B1814)*(DATA!$E$133:$E$368=D1814),0)),"n/a")</f>
        <v>14.18</v>
      </c>
      <c r="L1814" s="77">
        <f t="array" ref="L1814">IFERROR(INDEX(DATA!$AQ$133:$AQ$368,MATCH(1,(DATA!$D$133:$D$368=B1814)*(DATA!$E$133:$E$368=D1814),0)),"n/a")</f>
        <v>0.11</v>
      </c>
      <c r="M1814" s="66"/>
      <c r="N1814" s="66"/>
      <c r="O1814" s="66"/>
      <c r="P1814" s="66"/>
      <c r="Q1814" s="66"/>
      <c r="S1814" s="70"/>
      <c r="U1814" s="70"/>
      <c r="W1814" s="70"/>
      <c r="Y1814" s="70"/>
    </row>
    <row r="1815" spans="1:25" s="69" customFormat="1" x14ac:dyDescent="0.2">
      <c r="A1815" s="75" t="s">
        <v>19</v>
      </c>
      <c r="B1815" s="66" t="s">
        <v>20</v>
      </c>
      <c r="C1815" s="66" t="s">
        <v>10</v>
      </c>
      <c r="D1815" s="66" t="s">
        <v>294</v>
      </c>
      <c r="E1815" s="87">
        <f t="array" ref="E1815">IFERROR(INDEX(DATA!$L$133:$L$368,MATCH(1,(DATA!$D$133:$D$368=B1815)*(DATA!$E$133:$E$368=D1815),0)),"n/a")</f>
        <v>16.59</v>
      </c>
      <c r="F1815" s="77">
        <f t="array" ref="F1815">IFERROR(INDEX(DATA!$M$133:$M$368,MATCH(1,(DATA!$D$133:$D$368=B1815)*(DATA!$E$133:$E$368=D1815),0)),"n/a")</f>
        <v>-1.9E-2</v>
      </c>
      <c r="G1815" s="87">
        <f t="array" ref="G1815">IFERROR(INDEX(DATA!$V$133:$V$368,MATCH(1,(DATA!$D$133:$D$368=B1815)*(DATA!$E$133:$E$368=D1815),0)),"n/a")</f>
        <v>16.329999999999998</v>
      </c>
      <c r="H1815" s="77">
        <f t="array" ref="H1815">IFERROR(INDEX(DATA!$W$133:$W$368,MATCH(1,(DATA!$D$133:$D$368=B1815)*(DATA!$E$133:$E$368=D1815),0)),"n/a")</f>
        <v>-2.1999999999999999E-2</v>
      </c>
      <c r="I1815" s="87">
        <f t="array" ref="I1815">IFERROR(INDEX(DATA!$AF$133:$AF$368,MATCH(1,(DATA!$D$133:$D$368=B1815)*(DATA!$E$133:$E$368=D1815),0)),"n/a")</f>
        <v>16.34</v>
      </c>
      <c r="J1815" s="77">
        <f t="array" ref="J1815">IFERROR(INDEX(DATA!$AG$133:$AG$368,MATCH(1,(DATA!$D$133:$D$368=B1815)*(DATA!$E$133:$E$368=D1815),0)),"n/a")</f>
        <v>-7.0000000000000001E-3</v>
      </c>
      <c r="K1815" s="87">
        <f t="array" ref="K1815">IFERROR(INDEX(DATA!$AP$133:$AP$368,MATCH(1,(DATA!$D$133:$D$368=B1815)*(DATA!$E$133:$E$368=D1815),0)),"n/a")</f>
        <v>16.54</v>
      </c>
      <c r="L1815" s="77">
        <f t="array" ref="L1815">IFERROR(INDEX(DATA!$AQ$133:$AQ$368,MATCH(1,(DATA!$D$133:$D$368=B1815)*(DATA!$E$133:$E$368=D1815),0)),"n/a")</f>
        <v>0</v>
      </c>
      <c r="M1815" s="66"/>
      <c r="N1815" s="66"/>
      <c r="O1815" s="66"/>
      <c r="P1815" s="66"/>
      <c r="Q1815" s="66"/>
      <c r="S1815" s="70"/>
      <c r="U1815" s="70"/>
      <c r="W1815" s="70"/>
      <c r="Y1815" s="70"/>
    </row>
    <row r="1816" spans="1:25" s="69" customFormat="1" x14ac:dyDescent="0.2">
      <c r="A1816" s="75" t="s">
        <v>19</v>
      </c>
      <c r="B1816" s="66" t="s">
        <v>20</v>
      </c>
      <c r="C1816" s="66" t="s">
        <v>10</v>
      </c>
      <c r="D1816" s="66" t="s">
        <v>295</v>
      </c>
      <c r="E1816" s="87">
        <f t="array" ref="E1816">IFERROR(INDEX(DATA!$L$133:$L$368,MATCH(1,(DATA!$D$133:$D$368=B1816)*(DATA!$E$133:$E$368=D1816),0)),"n/a")</f>
        <v>12.86</v>
      </c>
      <c r="F1816" s="77">
        <f t="array" ref="F1816">IFERROR(INDEX(DATA!$M$133:$M$368,MATCH(1,(DATA!$D$133:$D$368=B1816)*(DATA!$E$133:$E$368=D1816),0)),"n/a")</f>
        <v>-1.4999999999999999E-2</v>
      </c>
      <c r="G1816" s="87">
        <f t="array" ref="G1816">IFERROR(INDEX(DATA!$V$133:$V$368,MATCH(1,(DATA!$D$133:$D$368=B1816)*(DATA!$E$133:$E$368=D1816),0)),"n/a")</f>
        <v>12.85</v>
      </c>
      <c r="H1816" s="77">
        <f t="array" ref="H1816">IFERROR(INDEX(DATA!$W$133:$W$368,MATCH(1,(DATA!$D$133:$D$368=B1816)*(DATA!$E$133:$E$368=D1816),0)),"n/a")</f>
        <v>-2.1999999999999999E-2</v>
      </c>
      <c r="I1816" s="87">
        <f t="array" ref="I1816">IFERROR(INDEX(DATA!$AF$133:$AF$368,MATCH(1,(DATA!$D$133:$D$368=B1816)*(DATA!$E$133:$E$368=D1816),0)),"n/a")</f>
        <v>13.05</v>
      </c>
      <c r="J1816" s="77">
        <f t="array" ref="J1816">IFERROR(INDEX(DATA!$AG$133:$AG$368,MATCH(1,(DATA!$D$133:$D$368=B1816)*(DATA!$E$133:$E$368=D1816),0)),"n/a")</f>
        <v>-2.5000000000000001E-2</v>
      </c>
      <c r="K1816" s="87">
        <f t="array" ref="K1816">IFERROR(INDEX(DATA!$AP$133:$AP$368,MATCH(1,(DATA!$D$133:$D$368=B1816)*(DATA!$E$133:$E$368=D1816),0)),"n/a")</f>
        <v>13.21</v>
      </c>
      <c r="L1816" s="77">
        <f t="array" ref="L1816">IFERROR(INDEX(DATA!$AQ$133:$AQ$368,MATCH(1,(DATA!$D$133:$D$368=B1816)*(DATA!$E$133:$E$368=D1816),0)),"n/a")</f>
        <v>-1.4999999999999999E-2</v>
      </c>
      <c r="M1816" s="66"/>
      <c r="N1816" s="66"/>
      <c r="O1816" s="66"/>
      <c r="P1816" s="66"/>
      <c r="Q1816" s="66"/>
      <c r="S1816" s="70"/>
      <c r="U1816" s="70"/>
      <c r="W1816" s="70"/>
      <c r="Y1816" s="70"/>
    </row>
    <row r="1817" spans="1:25" s="69" customFormat="1" x14ac:dyDescent="0.2">
      <c r="A1817" s="75" t="s">
        <v>19</v>
      </c>
      <c r="B1817" s="66" t="s">
        <v>20</v>
      </c>
      <c r="C1817" s="66" t="s">
        <v>10</v>
      </c>
      <c r="D1817" s="66" t="s">
        <v>296</v>
      </c>
      <c r="E1817" s="87">
        <f t="array" ref="E1817">IFERROR(INDEX(DATA!$L$133:$L$368,MATCH(1,(DATA!$D$133:$D$368=B1817)*(DATA!$E$133:$E$368=D1817),0)),"n/a")</f>
        <v>14.55</v>
      </c>
      <c r="F1817" s="77">
        <f t="array" ref="F1817">IFERROR(INDEX(DATA!$M$133:$M$368,MATCH(1,(DATA!$D$133:$D$368=B1817)*(DATA!$E$133:$E$368=D1817),0)),"n/a")</f>
        <v>1.7999999999999999E-2</v>
      </c>
      <c r="G1817" s="87">
        <f t="array" ref="G1817">IFERROR(INDEX(DATA!$V$133:$V$368,MATCH(1,(DATA!$D$133:$D$368=B1817)*(DATA!$E$133:$E$368=D1817),0)),"n/a")</f>
        <v>14.51</v>
      </c>
      <c r="H1817" s="77">
        <f t="array" ref="H1817">IFERROR(INDEX(DATA!$W$133:$W$368,MATCH(1,(DATA!$D$133:$D$368=B1817)*(DATA!$E$133:$E$368=D1817),0)),"n/a")</f>
        <v>7.0000000000000001E-3</v>
      </c>
      <c r="I1817" s="87">
        <f t="array" ref="I1817">IFERROR(INDEX(DATA!$AF$133:$AF$368,MATCH(1,(DATA!$D$133:$D$368=B1817)*(DATA!$E$133:$E$368=D1817),0)),"n/a")</f>
        <v>14.48</v>
      </c>
      <c r="J1817" s="77">
        <f t="array" ref="J1817">IFERROR(INDEX(DATA!$AG$133:$AG$368,MATCH(1,(DATA!$D$133:$D$368=B1817)*(DATA!$E$133:$E$368=D1817),0)),"n/a")</f>
        <v>8.9999999999999993E-3</v>
      </c>
      <c r="K1817" s="87">
        <f t="array" ref="K1817">IFERROR(INDEX(DATA!$AP$133:$AP$368,MATCH(1,(DATA!$D$133:$D$368=B1817)*(DATA!$E$133:$E$368=D1817),0)),"n/a")</f>
        <v>14.42</v>
      </c>
      <c r="L1817" s="77">
        <f t="array" ref="L1817">IFERROR(INDEX(DATA!$AQ$133:$AQ$368,MATCH(1,(DATA!$D$133:$D$368=B1817)*(DATA!$E$133:$E$368=D1817),0)),"n/a")</f>
        <v>4.0000000000000001E-3</v>
      </c>
      <c r="M1817" s="66"/>
      <c r="N1817" s="66"/>
      <c r="O1817" s="66"/>
      <c r="P1817" s="66"/>
      <c r="Q1817" s="66"/>
      <c r="S1817" s="70"/>
      <c r="U1817" s="70"/>
      <c r="W1817" s="70"/>
      <c r="Y1817" s="70"/>
    </row>
    <row r="1818" spans="1:25" s="69" customFormat="1" x14ac:dyDescent="0.2">
      <c r="A1818" s="75" t="s">
        <v>19</v>
      </c>
      <c r="B1818" s="66" t="s">
        <v>20</v>
      </c>
      <c r="C1818" s="66" t="s">
        <v>10</v>
      </c>
      <c r="D1818" s="66" t="s">
        <v>297</v>
      </c>
      <c r="E1818" s="87">
        <f t="array" ref="E1818">IFERROR(INDEX(DATA!$L$133:$L$368,MATCH(1,(DATA!$D$133:$D$368=B1818)*(DATA!$E$133:$E$368=D1818),0)),"n/a")</f>
        <v>16.239999999999998</v>
      </c>
      <c r="F1818" s="77">
        <f t="array" ref="F1818">IFERROR(INDEX(DATA!$M$133:$M$368,MATCH(1,(DATA!$D$133:$D$368=B1818)*(DATA!$E$133:$E$368=D1818),0)),"n/a")</f>
        <v>7.3999999999999996E-2</v>
      </c>
      <c r="G1818" s="87">
        <f t="array" ref="G1818">IFERROR(INDEX(DATA!$V$133:$V$368,MATCH(1,(DATA!$D$133:$D$368=B1818)*(DATA!$E$133:$E$368=D1818),0)),"n/a")</f>
        <v>15.85</v>
      </c>
      <c r="H1818" s="77">
        <f t="array" ref="H1818">IFERROR(INDEX(DATA!$W$133:$W$368,MATCH(1,(DATA!$D$133:$D$368=B1818)*(DATA!$E$133:$E$368=D1818),0)),"n/a")</f>
        <v>5.7000000000000002E-2</v>
      </c>
      <c r="I1818" s="87">
        <f t="array" ref="I1818">IFERROR(INDEX(DATA!$AF$133:$AF$368,MATCH(1,(DATA!$D$133:$D$368=B1818)*(DATA!$E$133:$E$368=D1818),0)),"n/a")</f>
        <v>15.64</v>
      </c>
      <c r="J1818" s="77">
        <f t="array" ref="J1818">IFERROR(INDEX(DATA!$AG$133:$AG$368,MATCH(1,(DATA!$D$133:$D$368=B1818)*(DATA!$E$133:$E$368=D1818),0)),"n/a")</f>
        <v>9.2999999999999999E-2</v>
      </c>
      <c r="K1818" s="87">
        <f t="array" ref="K1818">IFERROR(INDEX(DATA!$AP$133:$AP$368,MATCH(1,(DATA!$D$133:$D$368=B1818)*(DATA!$E$133:$E$368=D1818),0)),"n/a")</f>
        <v>15.49</v>
      </c>
      <c r="L1818" s="77">
        <f t="array" ref="L1818">IFERROR(INDEX(DATA!$AQ$133:$AQ$368,MATCH(1,(DATA!$D$133:$D$368=B1818)*(DATA!$E$133:$E$368=D1818),0)),"n/a")</f>
        <v>3.2000000000000001E-2</v>
      </c>
      <c r="M1818" s="66"/>
      <c r="N1818" s="66"/>
      <c r="O1818" s="66"/>
      <c r="P1818" s="66"/>
      <c r="Q1818" s="66"/>
      <c r="S1818" s="70"/>
      <c r="U1818" s="70"/>
      <c r="W1818" s="70"/>
      <c r="Y1818" s="70"/>
    </row>
    <row r="1819" spans="1:25" s="69" customFormat="1" x14ac:dyDescent="0.2">
      <c r="A1819" s="75" t="s">
        <v>19</v>
      </c>
      <c r="B1819" s="66" t="s">
        <v>20</v>
      </c>
      <c r="C1819" s="66" t="s">
        <v>10</v>
      </c>
      <c r="D1819" s="66" t="s">
        <v>298</v>
      </c>
      <c r="E1819" s="87">
        <f t="array" ref="E1819">IFERROR(INDEX(DATA!$L$133:$L$368,MATCH(1,(DATA!$D$133:$D$368=B1819)*(DATA!$E$133:$E$368=D1819),0)),"n/a")</f>
        <v>16.600000000000001</v>
      </c>
      <c r="F1819" s="77">
        <f t="array" ref="F1819">IFERROR(INDEX(DATA!$M$133:$M$368,MATCH(1,(DATA!$D$133:$D$368=B1819)*(DATA!$E$133:$E$368=D1819),0)),"n/a")</f>
        <v>9.2999999999999999E-2</v>
      </c>
      <c r="G1819" s="87">
        <f t="array" ref="G1819">IFERROR(INDEX(DATA!$V$133:$V$368,MATCH(1,(DATA!$D$133:$D$368=B1819)*(DATA!$E$133:$E$368=D1819),0)),"n/a")</f>
        <v>16.36</v>
      </c>
      <c r="H1819" s="77">
        <f t="array" ref="H1819">IFERROR(INDEX(DATA!$W$133:$W$368,MATCH(1,(DATA!$D$133:$D$368=B1819)*(DATA!$E$133:$E$368=D1819),0)),"n/a")</f>
        <v>5.6000000000000001E-2</v>
      </c>
      <c r="I1819" s="87">
        <f t="array" ref="I1819">IFERROR(INDEX(DATA!$AF$133:$AF$368,MATCH(1,(DATA!$D$133:$D$368=B1819)*(DATA!$E$133:$E$368=D1819),0)),"n/a")</f>
        <v>16.28</v>
      </c>
      <c r="J1819" s="77">
        <f t="array" ref="J1819">IFERROR(INDEX(DATA!$AG$133:$AG$368,MATCH(1,(DATA!$D$133:$D$368=B1819)*(DATA!$E$133:$E$368=D1819),0)),"n/a")</f>
        <v>5.8000000000000003E-2</v>
      </c>
      <c r="K1819" s="87">
        <f t="array" ref="K1819">IFERROR(INDEX(DATA!$AP$133:$AP$368,MATCH(1,(DATA!$D$133:$D$368=B1819)*(DATA!$E$133:$E$368=D1819),0)),"n/a")</f>
        <v>15.99</v>
      </c>
      <c r="L1819" s="77">
        <f t="array" ref="L1819">IFERROR(INDEX(DATA!$AQ$133:$AQ$368,MATCH(1,(DATA!$D$133:$D$368=B1819)*(DATA!$E$133:$E$368=D1819),0)),"n/a")</f>
        <v>4.3999999999999997E-2</v>
      </c>
      <c r="M1819" s="66"/>
      <c r="N1819" s="66"/>
      <c r="O1819" s="66"/>
      <c r="P1819" s="66"/>
      <c r="Q1819" s="66"/>
      <c r="S1819" s="70"/>
      <c r="U1819" s="70"/>
      <c r="W1819" s="70"/>
      <c r="Y1819" s="70"/>
    </row>
    <row r="1820" spans="1:25" s="69" customFormat="1" x14ac:dyDescent="0.2">
      <c r="A1820" s="75" t="s">
        <v>19</v>
      </c>
      <c r="B1820" s="66" t="s">
        <v>20</v>
      </c>
      <c r="C1820" s="66" t="s">
        <v>10</v>
      </c>
      <c r="D1820" s="66" t="s">
        <v>299</v>
      </c>
      <c r="E1820" s="87">
        <f t="array" ref="E1820">IFERROR(INDEX(DATA!$L$133:$L$368,MATCH(1,(DATA!$D$133:$D$368=B1820)*(DATA!$E$133:$E$368=D1820),0)),"n/a")</f>
        <v>10.87</v>
      </c>
      <c r="F1820" s="77">
        <f t="array" ref="F1820">IFERROR(INDEX(DATA!$M$133:$M$368,MATCH(1,(DATA!$D$133:$D$368=B1820)*(DATA!$E$133:$E$368=D1820),0)),"n/a")</f>
        <v>0.06</v>
      </c>
      <c r="G1820" s="87">
        <f t="array" ref="G1820">IFERROR(INDEX(DATA!$V$133:$V$368,MATCH(1,(DATA!$D$133:$D$368=B1820)*(DATA!$E$133:$E$368=D1820),0)),"n/a")</f>
        <v>11.01</v>
      </c>
      <c r="H1820" s="77">
        <f t="array" ref="H1820">IFERROR(INDEX(DATA!$W$133:$W$368,MATCH(1,(DATA!$D$133:$D$368=B1820)*(DATA!$E$133:$E$368=D1820),0)),"n/a")</f>
        <v>-5.8000000000000003E-2</v>
      </c>
      <c r="I1820" s="87">
        <f t="array" ref="I1820">IFERROR(INDEX(DATA!$AF$133:$AF$368,MATCH(1,(DATA!$D$133:$D$368=B1820)*(DATA!$E$133:$E$368=D1820),0)),"n/a")</f>
        <v>10.46</v>
      </c>
      <c r="J1820" s="77">
        <f t="array" ref="J1820">IFERROR(INDEX(DATA!$AG$133:$AG$368,MATCH(1,(DATA!$D$133:$D$368=B1820)*(DATA!$E$133:$E$368=D1820),0)),"n/a")</f>
        <v>-0.109</v>
      </c>
      <c r="K1820" s="87">
        <f t="array" ref="K1820">IFERROR(INDEX(DATA!$AP$133:$AP$368,MATCH(1,(DATA!$D$133:$D$368=B1820)*(DATA!$E$133:$E$368=D1820),0)),"n/a")</f>
        <v>10.39</v>
      </c>
      <c r="L1820" s="77">
        <f t="array" ref="L1820">IFERROR(INDEX(DATA!$AQ$133:$AQ$368,MATCH(1,(DATA!$D$133:$D$368=B1820)*(DATA!$E$133:$E$368=D1820),0)),"n/a")</f>
        <v>-0.11600000000000001</v>
      </c>
      <c r="M1820" s="66"/>
      <c r="N1820" s="66"/>
      <c r="O1820" s="66"/>
      <c r="P1820" s="66"/>
      <c r="Q1820" s="66"/>
      <c r="S1820" s="70"/>
      <c r="U1820" s="70"/>
      <c r="W1820" s="70"/>
      <c r="Y1820" s="70"/>
    </row>
    <row r="1821" spans="1:25" s="69" customFormat="1" x14ac:dyDescent="0.2">
      <c r="A1821" s="75" t="s">
        <v>19</v>
      </c>
      <c r="B1821" s="66" t="s">
        <v>20</v>
      </c>
      <c r="C1821" s="66" t="s">
        <v>10</v>
      </c>
      <c r="D1821" s="66" t="s">
        <v>300</v>
      </c>
      <c r="E1821" s="87">
        <f t="array" ref="E1821">IFERROR(INDEX(DATA!$L$133:$L$368,MATCH(1,(DATA!$D$133:$D$368=B1821)*(DATA!$E$133:$E$368=D1821),0)),"n/a")</f>
        <v>9.65</v>
      </c>
      <c r="F1821" s="77">
        <f t="array" ref="F1821">IFERROR(INDEX(DATA!$M$133:$M$368,MATCH(1,(DATA!$D$133:$D$368=B1821)*(DATA!$E$133:$E$368=D1821),0)),"n/a")</f>
        <v>4.7E-2</v>
      </c>
      <c r="G1821" s="87">
        <f t="array" ref="G1821">IFERROR(INDEX(DATA!$V$133:$V$368,MATCH(1,(DATA!$D$133:$D$368=B1821)*(DATA!$E$133:$E$368=D1821),0)),"n/a")</f>
        <v>9.93</v>
      </c>
      <c r="H1821" s="77">
        <f t="array" ref="H1821">IFERROR(INDEX(DATA!$W$133:$W$368,MATCH(1,(DATA!$D$133:$D$368=B1821)*(DATA!$E$133:$E$368=D1821),0)),"n/a")</f>
        <v>4.9000000000000002E-2</v>
      </c>
      <c r="I1821" s="87">
        <f t="array" ref="I1821">IFERROR(INDEX(DATA!$AF$133:$AF$368,MATCH(1,(DATA!$D$133:$D$368=B1821)*(DATA!$E$133:$E$368=D1821),0)),"n/a")</f>
        <v>9.75</v>
      </c>
      <c r="J1821" s="77">
        <f t="array" ref="J1821">IFERROR(INDEX(DATA!$AG$133:$AG$368,MATCH(1,(DATA!$D$133:$D$368=B1821)*(DATA!$E$133:$E$368=D1821),0)),"n/a")</f>
        <v>3.9E-2</v>
      </c>
      <c r="K1821" s="87">
        <f t="array" ref="K1821">IFERROR(INDEX(DATA!$AP$133:$AP$368,MATCH(1,(DATA!$D$133:$D$368=B1821)*(DATA!$E$133:$E$368=D1821),0)),"n/a")</f>
        <v>9.7100000000000009</v>
      </c>
      <c r="L1821" s="77">
        <f t="array" ref="L1821">IFERROR(INDEX(DATA!$AQ$133:$AQ$368,MATCH(1,(DATA!$D$133:$D$368=B1821)*(DATA!$E$133:$E$368=D1821),0)),"n/a")</f>
        <v>4.8000000000000001E-2</v>
      </c>
      <c r="M1821" s="66"/>
      <c r="N1821" s="66"/>
      <c r="O1821" s="66"/>
      <c r="P1821" s="66"/>
      <c r="Q1821" s="66"/>
      <c r="S1821" s="70"/>
      <c r="U1821" s="70"/>
      <c r="W1821" s="70"/>
      <c r="Y1821" s="70"/>
    </row>
    <row r="1822" spans="1:25" s="69" customFormat="1" x14ac:dyDescent="0.2">
      <c r="A1822" s="75" t="s">
        <v>19</v>
      </c>
      <c r="B1822" s="66" t="s">
        <v>20</v>
      </c>
      <c r="C1822" s="66" t="s">
        <v>10</v>
      </c>
      <c r="D1822" s="66" t="s">
        <v>301</v>
      </c>
      <c r="E1822" s="87">
        <f t="array" ref="E1822">IFERROR(INDEX(DATA!$L$133:$L$368,MATCH(1,(DATA!$D$133:$D$368=B1822)*(DATA!$E$133:$E$368=D1822),0)),"n/a")</f>
        <v>14.67</v>
      </c>
      <c r="F1822" s="77">
        <f t="array" ref="F1822">IFERROR(INDEX(DATA!$M$133:$M$368,MATCH(1,(DATA!$D$133:$D$368=B1822)*(DATA!$E$133:$E$368=D1822),0)),"n/a")</f>
        <v>0.41199999999999998</v>
      </c>
      <c r="G1822" s="87">
        <f t="array" ref="G1822">IFERROR(INDEX(DATA!$V$133:$V$368,MATCH(1,(DATA!$D$133:$D$368=B1822)*(DATA!$E$133:$E$368=D1822),0)),"n/a")</f>
        <v>14.21</v>
      </c>
      <c r="H1822" s="77">
        <f t="array" ref="H1822">IFERROR(INDEX(DATA!$W$133:$W$368,MATCH(1,(DATA!$D$133:$D$368=B1822)*(DATA!$E$133:$E$368=D1822),0)),"n/a")</f>
        <v>0.45800000000000002</v>
      </c>
      <c r="I1822" s="87">
        <f t="array" ref="I1822">IFERROR(INDEX(DATA!$AF$133:$AF$368,MATCH(1,(DATA!$D$133:$D$368=B1822)*(DATA!$E$133:$E$368=D1822),0)),"n/a")</f>
        <v>14.16</v>
      </c>
      <c r="J1822" s="77">
        <f t="array" ref="J1822">IFERROR(INDEX(DATA!$AG$133:$AG$368,MATCH(1,(DATA!$D$133:$D$368=B1822)*(DATA!$E$133:$E$368=D1822),0)),"n/a")</f>
        <v>0.34699999999999998</v>
      </c>
      <c r="K1822" s="87">
        <f t="array" ref="K1822">IFERROR(INDEX(DATA!$AP$133:$AP$368,MATCH(1,(DATA!$D$133:$D$368=B1822)*(DATA!$E$133:$E$368=D1822),0)),"n/a")</f>
        <v>13.73</v>
      </c>
      <c r="L1822" s="77">
        <f t="array" ref="L1822">IFERROR(INDEX(DATA!$AQ$133:$AQ$368,MATCH(1,(DATA!$D$133:$D$368=B1822)*(DATA!$E$133:$E$368=D1822),0)),"n/a")</f>
        <v>0.20499999999999999</v>
      </c>
      <c r="M1822" s="66"/>
      <c r="N1822" s="66"/>
      <c r="O1822" s="66"/>
      <c r="P1822" s="66"/>
      <c r="Q1822" s="66"/>
      <c r="S1822" s="70"/>
      <c r="U1822" s="70"/>
      <c r="W1822" s="70"/>
      <c r="Y1822" s="70"/>
    </row>
    <row r="1823" spans="1:25" s="69" customFormat="1" x14ac:dyDescent="0.2">
      <c r="A1823" s="75" t="s">
        <v>19</v>
      </c>
      <c r="B1823" s="66" t="s">
        <v>20</v>
      </c>
      <c r="C1823" s="66" t="s">
        <v>10</v>
      </c>
      <c r="D1823" s="66" t="s">
        <v>302</v>
      </c>
      <c r="E1823" s="87">
        <f t="array" ref="E1823">IFERROR(INDEX(DATA!$L$133:$L$368,MATCH(1,(DATA!$D$133:$D$368=B1823)*(DATA!$E$133:$E$368=D1823),0)),"n/a")</f>
        <v>16.71</v>
      </c>
      <c r="F1823" s="77">
        <f t="array" ref="F1823">IFERROR(INDEX(DATA!$M$133:$M$368,MATCH(1,(DATA!$D$133:$D$368=B1823)*(DATA!$E$133:$E$368=D1823),0)),"n/a")</f>
        <v>-3.0000000000000001E-3</v>
      </c>
      <c r="G1823" s="87">
        <f t="array" ref="G1823">IFERROR(INDEX(DATA!$V$133:$V$368,MATCH(1,(DATA!$D$133:$D$368=B1823)*(DATA!$E$133:$E$368=D1823),0)),"n/a")</f>
        <v>16.37</v>
      </c>
      <c r="H1823" s="77">
        <f t="array" ref="H1823">IFERROR(INDEX(DATA!$W$133:$W$368,MATCH(1,(DATA!$D$133:$D$368=B1823)*(DATA!$E$133:$E$368=D1823),0)),"n/a")</f>
        <v>-8.9999999999999993E-3</v>
      </c>
      <c r="I1823" s="87">
        <f t="array" ref="I1823">IFERROR(INDEX(DATA!$AF$133:$AF$368,MATCH(1,(DATA!$D$133:$D$368=B1823)*(DATA!$E$133:$E$368=D1823),0)),"n/a")</f>
        <v>16.34</v>
      </c>
      <c r="J1823" s="77">
        <f t="array" ref="J1823">IFERROR(INDEX(DATA!$AG$133:$AG$368,MATCH(1,(DATA!$D$133:$D$368=B1823)*(DATA!$E$133:$E$368=D1823),0)),"n/a")</f>
        <v>7.0000000000000001E-3</v>
      </c>
      <c r="K1823" s="87">
        <f t="array" ref="K1823">IFERROR(INDEX(DATA!$AP$133:$AP$368,MATCH(1,(DATA!$D$133:$D$368=B1823)*(DATA!$E$133:$E$368=D1823),0)),"n/a")</f>
        <v>16.47</v>
      </c>
      <c r="L1823" s="77">
        <f t="array" ref="L1823">IFERROR(INDEX(DATA!$AQ$133:$AQ$368,MATCH(1,(DATA!$D$133:$D$368=B1823)*(DATA!$E$133:$E$368=D1823),0)),"n/a")</f>
        <v>7.0000000000000001E-3</v>
      </c>
      <c r="M1823" s="66"/>
      <c r="N1823" s="66"/>
      <c r="O1823" s="66"/>
      <c r="P1823" s="66"/>
      <c r="Q1823" s="66"/>
      <c r="S1823" s="70"/>
      <c r="U1823" s="70"/>
      <c r="W1823" s="70"/>
      <c r="Y1823" s="70"/>
    </row>
    <row r="1824" spans="1:25" s="69" customFormat="1" x14ac:dyDescent="0.2">
      <c r="A1824" s="75" t="s">
        <v>19</v>
      </c>
      <c r="B1824" s="66" t="s">
        <v>20</v>
      </c>
      <c r="C1824" s="66" t="s">
        <v>10</v>
      </c>
      <c r="D1824" s="66" t="s">
        <v>303</v>
      </c>
      <c r="E1824" s="87">
        <f t="array" ref="E1824">IFERROR(INDEX(DATA!$L$133:$L$368,MATCH(1,(DATA!$D$133:$D$368=B1824)*(DATA!$E$133:$E$368=D1824),0)),"n/a")</f>
        <v>12.84</v>
      </c>
      <c r="F1824" s="77">
        <f t="array" ref="F1824">IFERROR(INDEX(DATA!$M$133:$M$368,MATCH(1,(DATA!$D$133:$D$368=B1824)*(DATA!$E$133:$E$368=D1824),0)),"n/a")</f>
        <v>4.2999999999999997E-2</v>
      </c>
      <c r="G1824" s="87">
        <f t="array" ref="G1824">IFERROR(INDEX(DATA!$V$133:$V$368,MATCH(1,(DATA!$D$133:$D$368=B1824)*(DATA!$E$133:$E$368=D1824),0)),"n/a")</f>
        <v>12.77</v>
      </c>
      <c r="H1824" s="77">
        <f t="array" ref="H1824">IFERROR(INDEX(DATA!$W$133:$W$368,MATCH(1,(DATA!$D$133:$D$368=B1824)*(DATA!$E$133:$E$368=D1824),0)),"n/a")</f>
        <v>8.5000000000000006E-2</v>
      </c>
      <c r="I1824" s="87">
        <f t="array" ref="I1824">IFERROR(INDEX(DATA!$AF$133:$AF$368,MATCH(1,(DATA!$D$133:$D$368=B1824)*(DATA!$E$133:$E$368=D1824),0)),"n/a")</f>
        <v>12.81</v>
      </c>
      <c r="J1824" s="77">
        <f t="array" ref="J1824">IFERROR(INDEX(DATA!$AG$133:$AG$368,MATCH(1,(DATA!$D$133:$D$368=B1824)*(DATA!$E$133:$E$368=D1824),0)),"n/a")</f>
        <v>0.12</v>
      </c>
      <c r="K1824" s="87">
        <f t="array" ref="K1824">IFERROR(INDEX(DATA!$AP$133:$AP$368,MATCH(1,(DATA!$D$133:$D$368=B1824)*(DATA!$E$133:$E$368=D1824),0)),"n/a")</f>
        <v>12.68</v>
      </c>
      <c r="L1824" s="77">
        <f t="array" ref="L1824">IFERROR(INDEX(DATA!$AQ$133:$AQ$368,MATCH(1,(DATA!$D$133:$D$368=B1824)*(DATA!$E$133:$E$368=D1824),0)),"n/a")</f>
        <v>0.123</v>
      </c>
      <c r="M1824" s="66"/>
      <c r="N1824" s="66"/>
      <c r="O1824" s="66"/>
      <c r="P1824" s="66"/>
      <c r="Q1824" s="66"/>
      <c r="S1824" s="70"/>
      <c r="U1824" s="70"/>
      <c r="W1824" s="70"/>
      <c r="Y1824" s="70"/>
    </row>
    <row r="1825" spans="1:25" s="69" customFormat="1" x14ac:dyDescent="0.2">
      <c r="A1825" s="75" t="s">
        <v>19</v>
      </c>
      <c r="B1825" s="66" t="s">
        <v>20</v>
      </c>
      <c r="C1825" s="66" t="s">
        <v>10</v>
      </c>
      <c r="D1825" s="66" t="s">
        <v>304</v>
      </c>
      <c r="E1825" s="87">
        <f t="array" ref="E1825">IFERROR(INDEX(DATA!$L$133:$L$368,MATCH(1,(DATA!$D$133:$D$368=B1825)*(DATA!$E$133:$E$368=D1825),0)),"n/a")</f>
        <v>6.89</v>
      </c>
      <c r="F1825" s="77">
        <f t="array" ref="F1825">IFERROR(INDEX(DATA!$M$133:$M$368,MATCH(1,(DATA!$D$133:$D$368=B1825)*(DATA!$E$133:$E$368=D1825),0)),"n/a")</f>
        <v>-0.14399999999999999</v>
      </c>
      <c r="G1825" s="87">
        <f t="array" ref="G1825">IFERROR(INDEX(DATA!$V$133:$V$368,MATCH(1,(DATA!$D$133:$D$368=B1825)*(DATA!$E$133:$E$368=D1825),0)),"n/a")</f>
        <v>7.09</v>
      </c>
      <c r="H1825" s="77">
        <f t="array" ref="H1825">IFERROR(INDEX(DATA!$W$133:$W$368,MATCH(1,(DATA!$D$133:$D$368=B1825)*(DATA!$E$133:$E$368=D1825),0)),"n/a")</f>
        <v>-0.16500000000000001</v>
      </c>
      <c r="I1825" s="87">
        <f t="array" ref="I1825">IFERROR(INDEX(DATA!$AF$133:$AF$368,MATCH(1,(DATA!$D$133:$D$368=B1825)*(DATA!$E$133:$E$368=D1825),0)),"n/a")</f>
        <v>5.9</v>
      </c>
      <c r="J1825" s="77">
        <f t="array" ref="J1825">IFERROR(INDEX(DATA!$AG$133:$AG$368,MATCH(1,(DATA!$D$133:$D$368=B1825)*(DATA!$E$133:$E$368=D1825),0)),"n/a")</f>
        <v>-0.309</v>
      </c>
      <c r="K1825" s="87">
        <f t="array" ref="K1825">IFERROR(INDEX(DATA!$AP$133:$AP$368,MATCH(1,(DATA!$D$133:$D$368=B1825)*(DATA!$E$133:$E$368=D1825),0)),"n/a")</f>
        <v>6.7</v>
      </c>
      <c r="L1825" s="77">
        <f t="array" ref="L1825">IFERROR(INDEX(DATA!$AQ$133:$AQ$368,MATCH(1,(DATA!$D$133:$D$368=B1825)*(DATA!$E$133:$E$368=D1825),0)),"n/a")</f>
        <v>-0.22500000000000001</v>
      </c>
      <c r="M1825" s="66"/>
      <c r="N1825" s="66"/>
      <c r="O1825" s="66"/>
      <c r="P1825" s="66"/>
      <c r="Q1825" s="66"/>
      <c r="S1825" s="70"/>
      <c r="U1825" s="70"/>
      <c r="W1825" s="70"/>
      <c r="Y1825" s="70"/>
    </row>
    <row r="1826" spans="1:25" s="69" customFormat="1" x14ac:dyDescent="0.2">
      <c r="A1826" s="75" t="s">
        <v>19</v>
      </c>
      <c r="B1826" s="66" t="s">
        <v>20</v>
      </c>
      <c r="C1826" s="66" t="s">
        <v>10</v>
      </c>
      <c r="D1826" s="66" t="s">
        <v>305</v>
      </c>
      <c r="E1826" s="87">
        <f t="array" ref="E1826">IFERROR(INDEX(DATA!$L$133:$L$368,MATCH(1,(DATA!$D$133:$D$368=B1826)*(DATA!$E$133:$E$368=D1826),0)),"n/a")</f>
        <v>15.97</v>
      </c>
      <c r="F1826" s="77">
        <f t="array" ref="F1826">IFERROR(INDEX(DATA!$M$133:$M$368,MATCH(1,(DATA!$D$133:$D$368=B1826)*(DATA!$E$133:$E$368=D1826),0)),"n/a")</f>
        <v>0.192</v>
      </c>
      <c r="G1826" s="87">
        <f t="array" ref="G1826">IFERROR(INDEX(DATA!$V$133:$V$368,MATCH(1,(DATA!$D$133:$D$368=B1826)*(DATA!$E$133:$E$368=D1826),0)),"n/a")</f>
        <v>15.84</v>
      </c>
      <c r="H1826" s="77">
        <f t="array" ref="H1826">IFERROR(INDEX(DATA!$W$133:$W$368,MATCH(1,(DATA!$D$133:$D$368=B1826)*(DATA!$E$133:$E$368=D1826),0)),"n/a")</f>
        <v>0.13700000000000001</v>
      </c>
      <c r="I1826" s="87">
        <f t="array" ref="I1826">IFERROR(INDEX(DATA!$AF$133:$AF$368,MATCH(1,(DATA!$D$133:$D$368=B1826)*(DATA!$E$133:$E$368=D1826),0)),"n/a")</f>
        <v>15.58</v>
      </c>
      <c r="J1826" s="77">
        <f t="array" ref="J1826">IFERROR(INDEX(DATA!$AG$133:$AG$368,MATCH(1,(DATA!$D$133:$D$368=B1826)*(DATA!$E$133:$E$368=D1826),0)),"n/a")</f>
        <v>0.115</v>
      </c>
      <c r="K1826" s="87">
        <f t="array" ref="K1826">IFERROR(INDEX(DATA!$AP$133:$AP$368,MATCH(1,(DATA!$D$133:$D$368=B1826)*(DATA!$E$133:$E$368=D1826),0)),"n/a")</f>
        <v>15.14</v>
      </c>
      <c r="L1826" s="77">
        <f t="array" ref="L1826">IFERROR(INDEX(DATA!$AQ$133:$AQ$368,MATCH(1,(DATA!$D$133:$D$368=B1826)*(DATA!$E$133:$E$368=D1826),0)),"n/a")</f>
        <v>7.3999999999999996E-2</v>
      </c>
      <c r="M1826" s="66"/>
      <c r="N1826" s="66"/>
      <c r="O1826" s="66"/>
      <c r="P1826" s="66"/>
      <c r="Q1826" s="66"/>
      <c r="S1826" s="70"/>
      <c r="U1826" s="70"/>
      <c r="W1826" s="70"/>
      <c r="Y1826" s="70"/>
    </row>
    <row r="1827" spans="1:25" s="69" customFormat="1" x14ac:dyDescent="0.2">
      <c r="A1827" s="75" t="s">
        <v>19</v>
      </c>
      <c r="B1827" s="66" t="s">
        <v>20</v>
      </c>
      <c r="C1827" s="66" t="s">
        <v>10</v>
      </c>
      <c r="D1827" s="66" t="s">
        <v>306</v>
      </c>
      <c r="E1827" s="87">
        <f t="array" ref="E1827">IFERROR(INDEX(DATA!$L$133:$L$368,MATCH(1,(DATA!$D$133:$D$368=B1827)*(DATA!$E$133:$E$368=D1827),0)),"n/a")</f>
        <v>12.17</v>
      </c>
      <c r="F1827" s="77">
        <f t="array" ref="F1827">IFERROR(INDEX(DATA!$M$133:$M$368,MATCH(1,(DATA!$D$133:$D$368=B1827)*(DATA!$E$133:$E$368=D1827),0)),"n/a")</f>
        <v>2.3E-2</v>
      </c>
      <c r="G1827" s="87">
        <f t="array" ref="G1827">IFERROR(INDEX(DATA!$V$133:$V$368,MATCH(1,(DATA!$D$133:$D$368=B1827)*(DATA!$E$133:$E$368=D1827),0)),"n/a")</f>
        <v>12.05</v>
      </c>
      <c r="H1827" s="77">
        <f t="array" ref="H1827">IFERROR(INDEX(DATA!$W$133:$W$368,MATCH(1,(DATA!$D$133:$D$368=B1827)*(DATA!$E$133:$E$368=D1827),0)),"n/a")</f>
        <v>2.9000000000000001E-2</v>
      </c>
      <c r="I1827" s="87">
        <f t="array" ref="I1827">IFERROR(INDEX(DATA!$AF$133:$AF$368,MATCH(1,(DATA!$D$133:$D$368=B1827)*(DATA!$E$133:$E$368=D1827),0)),"n/a")</f>
        <v>12.01</v>
      </c>
      <c r="J1827" s="77">
        <f t="array" ref="J1827">IFERROR(INDEX(DATA!$AG$133:$AG$368,MATCH(1,(DATA!$D$133:$D$368=B1827)*(DATA!$E$133:$E$368=D1827),0)),"n/a")</f>
        <v>1.7999999999999999E-2</v>
      </c>
      <c r="K1827" s="87">
        <f t="array" ref="K1827">IFERROR(INDEX(DATA!$AP$133:$AP$368,MATCH(1,(DATA!$D$133:$D$368=B1827)*(DATA!$E$133:$E$368=D1827),0)),"n/a")</f>
        <v>12.22</v>
      </c>
      <c r="L1827" s="77">
        <f t="array" ref="L1827">IFERROR(INDEX(DATA!$AQ$133:$AQ$368,MATCH(1,(DATA!$D$133:$D$368=B1827)*(DATA!$E$133:$E$368=D1827),0)),"n/a")</f>
        <v>4.1000000000000002E-2</v>
      </c>
      <c r="M1827" s="66"/>
      <c r="N1827" s="66"/>
      <c r="O1827" s="66"/>
      <c r="P1827" s="66"/>
      <c r="Q1827" s="66"/>
      <c r="S1827" s="70"/>
      <c r="U1827" s="70"/>
      <c r="W1827" s="70"/>
      <c r="Y1827" s="70"/>
    </row>
    <row r="1828" spans="1:25" s="69" customFormat="1" x14ac:dyDescent="0.2">
      <c r="A1828" s="75" t="s">
        <v>19</v>
      </c>
      <c r="B1828" s="66" t="s">
        <v>20</v>
      </c>
      <c r="C1828" s="66" t="s">
        <v>10</v>
      </c>
      <c r="D1828" s="66" t="s">
        <v>307</v>
      </c>
      <c r="E1828" s="87">
        <f t="array" ref="E1828">IFERROR(INDEX(DATA!$L$133:$L$368,MATCH(1,(DATA!$D$133:$D$368=B1828)*(DATA!$E$133:$E$368=D1828),0)),"n/a")</f>
        <v>15.07</v>
      </c>
      <c r="F1828" s="77">
        <f t="array" ref="F1828">IFERROR(INDEX(DATA!$M$133:$M$368,MATCH(1,(DATA!$D$133:$D$368=B1828)*(DATA!$E$133:$E$368=D1828),0)),"n/a")</f>
        <v>-4.9000000000000002E-2</v>
      </c>
      <c r="G1828" s="87">
        <f t="array" ref="G1828">IFERROR(INDEX(DATA!$V$133:$V$368,MATCH(1,(DATA!$D$133:$D$368=B1828)*(DATA!$E$133:$E$368=D1828),0)),"n/a")</f>
        <v>15.09</v>
      </c>
      <c r="H1828" s="77">
        <f t="array" ref="H1828">IFERROR(INDEX(DATA!$W$133:$W$368,MATCH(1,(DATA!$D$133:$D$368=B1828)*(DATA!$E$133:$E$368=D1828),0)),"n/a")</f>
        <v>-6.2E-2</v>
      </c>
      <c r="I1828" s="87">
        <f t="array" ref="I1828">IFERROR(INDEX(DATA!$AF$133:$AF$368,MATCH(1,(DATA!$D$133:$D$368=B1828)*(DATA!$E$133:$E$368=D1828),0)),"n/a")</f>
        <v>15.03</v>
      </c>
      <c r="J1828" s="77">
        <f t="array" ref="J1828">IFERROR(INDEX(DATA!$AG$133:$AG$368,MATCH(1,(DATA!$D$133:$D$368=B1828)*(DATA!$E$133:$E$368=D1828),0)),"n/a")</f>
        <v>-5.6000000000000001E-2</v>
      </c>
      <c r="K1828" s="87">
        <f t="array" ref="K1828">IFERROR(INDEX(DATA!$AP$133:$AP$368,MATCH(1,(DATA!$D$133:$D$368=B1828)*(DATA!$E$133:$E$368=D1828),0)),"n/a")</f>
        <v>15.16</v>
      </c>
      <c r="L1828" s="77">
        <f t="array" ref="L1828">IFERROR(INDEX(DATA!$AQ$133:$AQ$368,MATCH(1,(DATA!$D$133:$D$368=B1828)*(DATA!$E$133:$E$368=D1828),0)),"n/a")</f>
        <v>3.1E-2</v>
      </c>
      <c r="M1828" s="66"/>
      <c r="N1828" s="66"/>
      <c r="O1828" s="66"/>
      <c r="P1828" s="66"/>
      <c r="Q1828" s="66"/>
      <c r="S1828" s="70"/>
      <c r="U1828" s="70"/>
      <c r="W1828" s="70"/>
      <c r="Y1828" s="70"/>
    </row>
    <row r="1829" spans="1:25" s="69" customFormat="1" x14ac:dyDescent="0.2">
      <c r="A1829" s="75" t="s">
        <v>19</v>
      </c>
      <c r="B1829" s="66" t="s">
        <v>20</v>
      </c>
      <c r="C1829" s="66" t="s">
        <v>10</v>
      </c>
      <c r="D1829" s="66" t="s">
        <v>308</v>
      </c>
      <c r="E1829" s="87">
        <f t="array" ref="E1829">IFERROR(INDEX(DATA!$L$133:$L$368,MATCH(1,(DATA!$D$133:$D$368=B1829)*(DATA!$E$133:$E$368=D1829),0)),"n/a")</f>
        <v>12.6</v>
      </c>
      <c r="F1829" s="77">
        <f t="array" ref="F1829">IFERROR(INDEX(DATA!$M$133:$M$368,MATCH(1,(DATA!$D$133:$D$368=B1829)*(DATA!$E$133:$E$368=D1829),0)),"n/a")</f>
        <v>-4.7E-2</v>
      </c>
      <c r="G1829" s="87">
        <f t="array" ref="G1829">IFERROR(INDEX(DATA!$V$133:$V$368,MATCH(1,(DATA!$D$133:$D$368=B1829)*(DATA!$E$133:$E$368=D1829),0)),"n/a")</f>
        <v>12.85</v>
      </c>
      <c r="H1829" s="77">
        <f t="array" ref="H1829">IFERROR(INDEX(DATA!$W$133:$W$368,MATCH(1,(DATA!$D$133:$D$368=B1829)*(DATA!$E$133:$E$368=D1829),0)),"n/a")</f>
        <v>-7.0000000000000001E-3</v>
      </c>
      <c r="I1829" s="87">
        <f t="array" ref="I1829">IFERROR(INDEX(DATA!$AF$133:$AF$368,MATCH(1,(DATA!$D$133:$D$368=B1829)*(DATA!$E$133:$E$368=D1829),0)),"n/a")</f>
        <v>12.97</v>
      </c>
      <c r="J1829" s="77">
        <f t="array" ref="J1829">IFERROR(INDEX(DATA!$AG$133:$AG$368,MATCH(1,(DATA!$D$133:$D$368=B1829)*(DATA!$E$133:$E$368=D1829),0)),"n/a")</f>
        <v>3.5999999999999997E-2</v>
      </c>
      <c r="K1829" s="87">
        <f t="array" ref="K1829">IFERROR(INDEX(DATA!$AP$133:$AP$368,MATCH(1,(DATA!$D$133:$D$368=B1829)*(DATA!$E$133:$E$368=D1829),0)),"n/a")</f>
        <v>13.04</v>
      </c>
      <c r="L1829" s="77">
        <f t="array" ref="L1829">IFERROR(INDEX(DATA!$AQ$133:$AQ$368,MATCH(1,(DATA!$D$133:$D$368=B1829)*(DATA!$E$133:$E$368=D1829),0)),"n/a")</f>
        <v>2.3E-2</v>
      </c>
      <c r="M1829" s="66"/>
      <c r="N1829" s="66"/>
      <c r="O1829" s="66"/>
      <c r="P1829" s="66"/>
      <c r="Q1829" s="66"/>
      <c r="S1829" s="70"/>
      <c r="U1829" s="70"/>
      <c r="W1829" s="70"/>
      <c r="Y1829" s="70"/>
    </row>
    <row r="1830" spans="1:25" s="69" customFormat="1" x14ac:dyDescent="0.2">
      <c r="A1830" s="75" t="s">
        <v>19</v>
      </c>
      <c r="B1830" s="66" t="s">
        <v>20</v>
      </c>
      <c r="C1830" s="66" t="s">
        <v>10</v>
      </c>
      <c r="D1830" s="66" t="s">
        <v>309</v>
      </c>
      <c r="E1830" s="87">
        <f t="array" ref="E1830">IFERROR(INDEX(DATA!$L$133:$L$368,MATCH(1,(DATA!$D$133:$D$368=B1830)*(DATA!$E$133:$E$368=D1830),0)),"n/a")</f>
        <v>10.64</v>
      </c>
      <c r="F1830" s="77">
        <f t="array" ref="F1830">IFERROR(INDEX(DATA!$M$133:$M$368,MATCH(1,(DATA!$D$133:$D$368=B1830)*(DATA!$E$133:$E$368=D1830),0)),"n/a")</f>
        <v>-9.7000000000000003E-2</v>
      </c>
      <c r="G1830" s="87">
        <f t="array" ref="G1830">IFERROR(INDEX(DATA!$V$133:$V$368,MATCH(1,(DATA!$D$133:$D$368=B1830)*(DATA!$E$133:$E$368=D1830),0)),"n/a")</f>
        <v>10.9</v>
      </c>
      <c r="H1830" s="77">
        <f t="array" ref="H1830">IFERROR(INDEX(DATA!$W$133:$W$368,MATCH(1,(DATA!$D$133:$D$368=B1830)*(DATA!$E$133:$E$368=D1830),0)),"n/a")</f>
        <v>-5.6000000000000001E-2</v>
      </c>
      <c r="I1830" s="87">
        <f t="array" ref="I1830">IFERROR(INDEX(DATA!$AF$133:$AF$368,MATCH(1,(DATA!$D$133:$D$368=B1830)*(DATA!$E$133:$E$368=D1830),0)),"n/a")</f>
        <v>11.21</v>
      </c>
      <c r="J1830" s="77">
        <f t="array" ref="J1830">IFERROR(INDEX(DATA!$AG$133:$AG$368,MATCH(1,(DATA!$D$133:$D$368=B1830)*(DATA!$E$133:$E$368=D1830),0)),"n/a")</f>
        <v>2.1000000000000001E-2</v>
      </c>
      <c r="K1830" s="87">
        <f t="array" ref="K1830">IFERROR(INDEX(DATA!$AP$133:$AP$368,MATCH(1,(DATA!$D$133:$D$368=B1830)*(DATA!$E$133:$E$368=D1830),0)),"n/a")</f>
        <v>11.4</v>
      </c>
      <c r="L1830" s="77">
        <f t="array" ref="L1830">IFERROR(INDEX(DATA!$AQ$133:$AQ$368,MATCH(1,(DATA!$D$133:$D$368=B1830)*(DATA!$E$133:$E$368=D1830),0)),"n/a")</f>
        <v>3.1E-2</v>
      </c>
      <c r="M1830" s="66"/>
      <c r="N1830" s="66"/>
      <c r="O1830" s="66"/>
      <c r="P1830" s="66"/>
      <c r="Q1830" s="66"/>
      <c r="S1830" s="70"/>
      <c r="U1830" s="70"/>
      <c r="W1830" s="70"/>
      <c r="Y1830" s="70"/>
    </row>
    <row r="1831" spans="1:25" s="69" customFormat="1" x14ac:dyDescent="0.2">
      <c r="A1831" s="75" t="s">
        <v>19</v>
      </c>
      <c r="B1831" s="66" t="s">
        <v>20</v>
      </c>
      <c r="C1831" s="66" t="s">
        <v>10</v>
      </c>
      <c r="D1831" s="66" t="s">
        <v>310</v>
      </c>
      <c r="E1831" s="87">
        <f t="array" ref="E1831">IFERROR(INDEX(DATA!$L$133:$L$368,MATCH(1,(DATA!$D$133:$D$368=B1831)*(DATA!$E$133:$E$368=D1831),0)),"n/a")</f>
        <v>10.07</v>
      </c>
      <c r="F1831" s="77">
        <f t="array" ref="F1831">IFERROR(INDEX(DATA!$M$133:$M$368,MATCH(1,(DATA!$D$133:$D$368=B1831)*(DATA!$E$133:$E$368=D1831),0)),"n/a")</f>
        <v>-0.04</v>
      </c>
      <c r="G1831" s="87">
        <f t="array" ref="G1831">IFERROR(INDEX(DATA!$V$133:$V$368,MATCH(1,(DATA!$D$133:$D$368=B1831)*(DATA!$E$133:$E$368=D1831),0)),"n/a")</f>
        <v>10.42</v>
      </c>
      <c r="H1831" s="77">
        <f t="array" ref="H1831">IFERROR(INDEX(DATA!$W$133:$W$368,MATCH(1,(DATA!$D$133:$D$368=B1831)*(DATA!$E$133:$E$368=D1831),0)),"n/a")</f>
        <v>3.3000000000000002E-2</v>
      </c>
      <c r="I1831" s="87">
        <f t="array" ref="I1831">IFERROR(INDEX(DATA!$AF$133:$AF$368,MATCH(1,(DATA!$D$133:$D$368=B1831)*(DATA!$E$133:$E$368=D1831),0)),"n/a")</f>
        <v>10.57</v>
      </c>
      <c r="J1831" s="77">
        <f t="array" ref="J1831">IFERROR(INDEX(DATA!$AG$133:$AG$368,MATCH(1,(DATA!$D$133:$D$368=B1831)*(DATA!$E$133:$E$368=D1831),0)),"n/a")</f>
        <v>0.13700000000000001</v>
      </c>
      <c r="K1831" s="87">
        <f t="array" ref="K1831">IFERROR(INDEX(DATA!$AP$133:$AP$368,MATCH(1,(DATA!$D$133:$D$368=B1831)*(DATA!$E$133:$E$368=D1831),0)),"n/a")</f>
        <v>10.64</v>
      </c>
      <c r="L1831" s="77">
        <f t="array" ref="L1831">IFERROR(INDEX(DATA!$AQ$133:$AQ$368,MATCH(1,(DATA!$D$133:$D$368=B1831)*(DATA!$E$133:$E$368=D1831),0)),"n/a")</f>
        <v>0.112</v>
      </c>
      <c r="M1831" s="66"/>
      <c r="N1831" s="66"/>
      <c r="O1831" s="66"/>
      <c r="P1831" s="66"/>
      <c r="Q1831" s="66"/>
      <c r="S1831" s="70"/>
      <c r="U1831" s="70"/>
      <c r="W1831" s="70"/>
      <c r="Y1831" s="70"/>
    </row>
    <row r="1832" spans="1:25" s="69" customFormat="1" x14ac:dyDescent="0.2">
      <c r="A1832" s="75" t="s">
        <v>19</v>
      </c>
      <c r="B1832" s="66" t="s">
        <v>20</v>
      </c>
      <c r="C1832" s="66" t="s">
        <v>10</v>
      </c>
      <c r="D1832" s="66" t="s">
        <v>311</v>
      </c>
      <c r="E1832" s="87">
        <f t="array" ref="E1832">IFERROR(INDEX(DATA!$L$133:$L$368,MATCH(1,(DATA!$D$133:$D$368=B1832)*(DATA!$E$133:$E$368=D1832),0)),"n/a")</f>
        <v>15.29</v>
      </c>
      <c r="F1832" s="77">
        <f t="array" ref="F1832">IFERROR(INDEX(DATA!$M$133:$M$368,MATCH(1,(DATA!$D$133:$D$368=B1832)*(DATA!$E$133:$E$368=D1832),0)),"n/a")</f>
        <v>0.19800000000000001</v>
      </c>
      <c r="G1832" s="87">
        <f t="array" ref="G1832">IFERROR(INDEX(DATA!$V$133:$V$368,MATCH(1,(DATA!$D$133:$D$368=B1832)*(DATA!$E$133:$E$368=D1832),0)),"n/a")</f>
        <v>15.41</v>
      </c>
      <c r="H1832" s="77">
        <f t="array" ref="H1832">IFERROR(INDEX(DATA!$W$133:$W$368,MATCH(1,(DATA!$D$133:$D$368=B1832)*(DATA!$E$133:$E$368=D1832),0)),"n/a")</f>
        <v>6.7000000000000004E-2</v>
      </c>
      <c r="I1832" s="87">
        <f t="array" ref="I1832">IFERROR(INDEX(DATA!$AF$133:$AF$368,MATCH(1,(DATA!$D$133:$D$368=B1832)*(DATA!$E$133:$E$368=D1832),0)),"n/a")</f>
        <v>15.2</v>
      </c>
      <c r="J1832" s="77">
        <f t="array" ref="J1832">IFERROR(INDEX(DATA!$AG$133:$AG$368,MATCH(1,(DATA!$D$133:$D$368=B1832)*(DATA!$E$133:$E$368=D1832),0)),"n/a")</f>
        <v>1.0999999999999999E-2</v>
      </c>
      <c r="K1832" s="87">
        <f t="array" ref="K1832">IFERROR(INDEX(DATA!$AP$133:$AP$368,MATCH(1,(DATA!$D$133:$D$368=B1832)*(DATA!$E$133:$E$368=D1832),0)),"n/a")</f>
        <v>14</v>
      </c>
      <c r="L1832" s="77">
        <f t="array" ref="L1832">IFERROR(INDEX(DATA!$AQ$133:$AQ$368,MATCH(1,(DATA!$D$133:$D$368=B1832)*(DATA!$E$133:$E$368=D1832),0)),"n/a")</f>
        <v>-5.8999999999999997E-2</v>
      </c>
      <c r="M1832" s="66"/>
      <c r="N1832" s="66"/>
      <c r="O1832" s="66"/>
      <c r="P1832" s="66"/>
      <c r="Q1832" s="66"/>
      <c r="S1832" s="70"/>
      <c r="U1832" s="70"/>
      <c r="W1832" s="70"/>
      <c r="Y1832" s="70"/>
    </row>
    <row r="1833" spans="1:25" s="69" customFormat="1" x14ac:dyDescent="0.2">
      <c r="A1833" s="75" t="s">
        <v>19</v>
      </c>
      <c r="B1833" s="66" t="s">
        <v>20</v>
      </c>
      <c r="C1833" s="66" t="s">
        <v>10</v>
      </c>
      <c r="D1833" s="66" t="s">
        <v>312</v>
      </c>
      <c r="E1833" s="87">
        <f t="array" ref="E1833">IFERROR(INDEX(DATA!$L$133:$L$368,MATCH(1,(DATA!$D$133:$D$368=B1833)*(DATA!$E$133:$E$368=D1833),0)),"n/a")</f>
        <v>18.059999999999999</v>
      </c>
      <c r="F1833" s="77">
        <f t="array" ref="F1833">IFERROR(INDEX(DATA!$M$133:$M$368,MATCH(1,(DATA!$D$133:$D$368=B1833)*(DATA!$E$133:$E$368=D1833),0)),"n/a")</f>
        <v>-1.7999999999999999E-2</v>
      </c>
      <c r="G1833" s="87">
        <f t="array" ref="G1833">IFERROR(INDEX(DATA!$V$133:$V$368,MATCH(1,(DATA!$D$133:$D$368=B1833)*(DATA!$E$133:$E$368=D1833),0)),"n/a")</f>
        <v>18.350000000000001</v>
      </c>
      <c r="H1833" s="77">
        <f t="array" ref="H1833">IFERROR(INDEX(DATA!$W$133:$W$368,MATCH(1,(DATA!$D$133:$D$368=B1833)*(DATA!$E$133:$E$368=D1833),0)),"n/a")</f>
        <v>4.0000000000000001E-3</v>
      </c>
      <c r="I1833" s="87">
        <f t="array" ref="I1833">IFERROR(INDEX(DATA!$AF$133:$AF$368,MATCH(1,(DATA!$D$133:$D$368=B1833)*(DATA!$E$133:$E$368=D1833),0)),"n/a")</f>
        <v>18.61</v>
      </c>
      <c r="J1833" s="77">
        <f t="array" ref="J1833">IFERROR(INDEX(DATA!$AG$133:$AG$368,MATCH(1,(DATA!$D$133:$D$368=B1833)*(DATA!$E$133:$E$368=D1833),0)),"n/a")</f>
        <v>1.7000000000000001E-2</v>
      </c>
      <c r="K1833" s="87">
        <f t="array" ref="K1833">IFERROR(INDEX(DATA!$AP$133:$AP$368,MATCH(1,(DATA!$D$133:$D$368=B1833)*(DATA!$E$133:$E$368=D1833),0)),"n/a")</f>
        <v>18.46</v>
      </c>
      <c r="L1833" s="77">
        <f t="array" ref="L1833">IFERROR(INDEX(DATA!$AQ$133:$AQ$368,MATCH(1,(DATA!$D$133:$D$368=B1833)*(DATA!$E$133:$E$368=D1833),0)),"n/a")</f>
        <v>6.0000000000000001E-3</v>
      </c>
      <c r="M1833" s="66"/>
      <c r="N1833" s="66"/>
      <c r="O1833" s="66"/>
      <c r="P1833" s="66"/>
      <c r="Q1833" s="66"/>
      <c r="S1833" s="70"/>
      <c r="U1833" s="70"/>
      <c r="W1833" s="70"/>
      <c r="Y1833" s="70"/>
    </row>
    <row r="1834" spans="1:25" s="69" customFormat="1" x14ac:dyDescent="0.2">
      <c r="A1834" s="75" t="s">
        <v>19</v>
      </c>
      <c r="B1834" s="66" t="s">
        <v>20</v>
      </c>
      <c r="C1834" s="66" t="s">
        <v>10</v>
      </c>
      <c r="D1834" s="66" t="s">
        <v>313</v>
      </c>
      <c r="E1834" s="87">
        <f t="array" ref="E1834">IFERROR(INDEX(DATA!$L$133:$L$368,MATCH(1,(DATA!$D$133:$D$368=B1834)*(DATA!$E$133:$E$368=D1834),0)),"n/a")</f>
        <v>14.49</v>
      </c>
      <c r="F1834" s="77">
        <f t="array" ref="F1834">IFERROR(INDEX(DATA!$M$133:$M$368,MATCH(1,(DATA!$D$133:$D$368=B1834)*(DATA!$E$133:$E$368=D1834),0)),"n/a")</f>
        <v>8.8999999999999996E-2</v>
      </c>
      <c r="G1834" s="87">
        <f t="array" ref="G1834">IFERROR(INDEX(DATA!$V$133:$V$368,MATCH(1,(DATA!$D$133:$D$368=B1834)*(DATA!$E$133:$E$368=D1834),0)),"n/a")</f>
        <v>14.31</v>
      </c>
      <c r="H1834" s="77">
        <f t="array" ref="H1834">IFERROR(INDEX(DATA!$W$133:$W$368,MATCH(1,(DATA!$D$133:$D$368=B1834)*(DATA!$E$133:$E$368=D1834),0)),"n/a")</f>
        <v>6.4000000000000001E-2</v>
      </c>
      <c r="I1834" s="87">
        <f t="array" ref="I1834">IFERROR(INDEX(DATA!$AF$133:$AF$368,MATCH(1,(DATA!$D$133:$D$368=B1834)*(DATA!$E$133:$E$368=D1834),0)),"n/a")</f>
        <v>14.2</v>
      </c>
      <c r="J1834" s="77">
        <f t="array" ref="J1834">IFERROR(INDEX(DATA!$AG$133:$AG$368,MATCH(1,(DATA!$D$133:$D$368=B1834)*(DATA!$E$133:$E$368=D1834),0)),"n/a")</f>
        <v>8.5999999999999993E-2</v>
      </c>
      <c r="K1834" s="87">
        <f t="array" ref="K1834">IFERROR(INDEX(DATA!$AP$133:$AP$368,MATCH(1,(DATA!$D$133:$D$368=B1834)*(DATA!$E$133:$E$368=D1834),0)),"n/a")</f>
        <v>14.03</v>
      </c>
      <c r="L1834" s="77">
        <f t="array" ref="L1834">IFERROR(INDEX(DATA!$AQ$133:$AQ$368,MATCH(1,(DATA!$D$133:$D$368=B1834)*(DATA!$E$133:$E$368=D1834),0)),"n/a")</f>
        <v>7.0000000000000007E-2</v>
      </c>
      <c r="M1834" s="66"/>
      <c r="N1834" s="66"/>
      <c r="O1834" s="66"/>
      <c r="P1834" s="66"/>
      <c r="Q1834" s="66"/>
      <c r="S1834" s="70"/>
      <c r="U1834" s="70"/>
      <c r="W1834" s="70"/>
      <c r="Y1834" s="70"/>
    </row>
    <row r="1835" spans="1:25" s="69" customFormat="1" x14ac:dyDescent="0.2">
      <c r="A1835" s="75" t="s">
        <v>19</v>
      </c>
      <c r="B1835" s="66" t="s">
        <v>20</v>
      </c>
      <c r="C1835" s="66" t="s">
        <v>10</v>
      </c>
      <c r="D1835" s="66" t="s">
        <v>314</v>
      </c>
      <c r="E1835" s="87">
        <f t="array" ref="E1835">IFERROR(INDEX(DATA!$L$133:$L$368,MATCH(1,(DATA!$D$133:$D$368=B1835)*(DATA!$E$133:$E$368=D1835),0)),"n/a")</f>
        <v>18.100000000000001</v>
      </c>
      <c r="F1835" s="77">
        <f t="array" ref="F1835">IFERROR(INDEX(DATA!$M$133:$M$368,MATCH(1,(DATA!$D$133:$D$368=B1835)*(DATA!$E$133:$E$368=D1835),0)),"n/a")</f>
        <v>8.8999999999999996E-2</v>
      </c>
      <c r="G1835" s="87">
        <f t="array" ref="G1835">IFERROR(INDEX(DATA!$V$133:$V$368,MATCH(1,(DATA!$D$133:$D$368=B1835)*(DATA!$E$133:$E$368=D1835),0)),"n/a")</f>
        <v>18.2</v>
      </c>
      <c r="H1835" s="77">
        <f t="array" ref="H1835">IFERROR(INDEX(DATA!$W$133:$W$368,MATCH(1,(DATA!$D$133:$D$368=B1835)*(DATA!$E$133:$E$368=D1835),0)),"n/a")</f>
        <v>6.3E-2</v>
      </c>
      <c r="I1835" s="87">
        <f t="array" ref="I1835">IFERROR(INDEX(DATA!$AF$133:$AF$368,MATCH(1,(DATA!$D$133:$D$368=B1835)*(DATA!$E$133:$E$368=D1835),0)),"n/a")</f>
        <v>17.84</v>
      </c>
      <c r="J1835" s="77">
        <f t="array" ref="J1835">IFERROR(INDEX(DATA!$AG$133:$AG$368,MATCH(1,(DATA!$D$133:$D$368=B1835)*(DATA!$E$133:$E$368=D1835),0)),"n/a")</f>
        <v>3.5000000000000003E-2</v>
      </c>
      <c r="K1835" s="87">
        <f t="array" ref="K1835">IFERROR(INDEX(DATA!$AP$133:$AP$368,MATCH(1,(DATA!$D$133:$D$368=B1835)*(DATA!$E$133:$E$368=D1835),0)),"n/a")</f>
        <v>17.3</v>
      </c>
      <c r="L1835" s="77">
        <f t="array" ref="L1835">IFERROR(INDEX(DATA!$AQ$133:$AQ$368,MATCH(1,(DATA!$D$133:$D$368=B1835)*(DATA!$E$133:$E$368=D1835),0)),"n/a")</f>
        <v>3.5000000000000003E-2</v>
      </c>
      <c r="M1835" s="66"/>
      <c r="N1835" s="66"/>
      <c r="O1835" s="66"/>
      <c r="P1835" s="66"/>
      <c r="Q1835" s="66"/>
      <c r="S1835" s="70"/>
      <c r="U1835" s="70"/>
      <c r="W1835" s="70"/>
      <c r="Y1835" s="70"/>
    </row>
    <row r="1836" spans="1:25" s="69" customFormat="1" x14ac:dyDescent="0.2">
      <c r="A1836" s="75" t="s">
        <v>19</v>
      </c>
      <c r="B1836" s="66" t="s">
        <v>20</v>
      </c>
      <c r="C1836" s="66" t="s">
        <v>10</v>
      </c>
      <c r="D1836" s="66" t="s">
        <v>315</v>
      </c>
      <c r="E1836" s="87">
        <f t="array" ref="E1836">IFERROR(INDEX(DATA!$L$133:$L$368,MATCH(1,(DATA!$D$133:$D$368=B1836)*(DATA!$E$133:$E$368=D1836),0)),"n/a")</f>
        <v>15.48</v>
      </c>
      <c r="F1836" s="77">
        <f t="array" ref="F1836">IFERROR(INDEX(DATA!$M$133:$M$368,MATCH(1,(DATA!$D$133:$D$368=B1836)*(DATA!$E$133:$E$368=D1836),0)),"n/a")</f>
        <v>7.2999999999999995E-2</v>
      </c>
      <c r="G1836" s="87">
        <f t="array" ref="G1836">IFERROR(INDEX(DATA!$V$133:$V$368,MATCH(1,(DATA!$D$133:$D$368=B1836)*(DATA!$E$133:$E$368=D1836),0)),"n/a")</f>
        <v>15.47</v>
      </c>
      <c r="H1836" s="77">
        <f t="array" ref="H1836">IFERROR(INDEX(DATA!$W$133:$W$368,MATCH(1,(DATA!$D$133:$D$368=B1836)*(DATA!$E$133:$E$368=D1836),0)),"n/a")</f>
        <v>0.113</v>
      </c>
      <c r="I1836" s="87">
        <f t="array" ref="I1836">IFERROR(INDEX(DATA!$AF$133:$AF$368,MATCH(1,(DATA!$D$133:$D$368=B1836)*(DATA!$E$133:$E$368=D1836),0)),"n/a")</f>
        <v>15.43</v>
      </c>
      <c r="J1836" s="77">
        <f t="array" ref="J1836">IFERROR(INDEX(DATA!$AG$133:$AG$368,MATCH(1,(DATA!$D$133:$D$368=B1836)*(DATA!$E$133:$E$368=D1836),0)),"n/a")</f>
        <v>0.13</v>
      </c>
      <c r="K1836" s="87">
        <f t="array" ref="K1836">IFERROR(INDEX(DATA!$AP$133:$AP$368,MATCH(1,(DATA!$D$133:$D$368=B1836)*(DATA!$E$133:$E$368=D1836),0)),"n/a")</f>
        <v>15.28</v>
      </c>
      <c r="L1836" s="77">
        <f t="array" ref="L1836">IFERROR(INDEX(DATA!$AQ$133:$AQ$368,MATCH(1,(DATA!$D$133:$D$368=B1836)*(DATA!$E$133:$E$368=D1836),0)),"n/a")</f>
        <v>0.14799999999999999</v>
      </c>
      <c r="M1836" s="66"/>
      <c r="N1836" s="66"/>
      <c r="O1836" s="66"/>
      <c r="P1836" s="66"/>
      <c r="Q1836" s="66"/>
      <c r="S1836" s="70"/>
      <c r="U1836" s="70"/>
      <c r="W1836" s="70"/>
      <c r="Y1836" s="70"/>
    </row>
    <row r="1837" spans="1:25" s="69" customFormat="1" x14ac:dyDescent="0.2">
      <c r="A1837" s="75" t="s">
        <v>19</v>
      </c>
      <c r="B1837" s="66" t="s">
        <v>20</v>
      </c>
      <c r="C1837" s="66" t="s">
        <v>10</v>
      </c>
      <c r="D1837" s="66" t="s">
        <v>316</v>
      </c>
      <c r="E1837" s="87">
        <f t="array" ref="E1837">IFERROR(INDEX(DATA!$L$133:$L$368,MATCH(1,(DATA!$D$133:$D$368=B1837)*(DATA!$E$133:$E$368=D1837),0)),"n/a")</f>
        <v>13.3</v>
      </c>
      <c r="F1837" s="77">
        <f t="array" ref="F1837">IFERROR(INDEX(DATA!$M$133:$M$368,MATCH(1,(DATA!$D$133:$D$368=B1837)*(DATA!$E$133:$E$368=D1837),0)),"n/a")</f>
        <v>0.111</v>
      </c>
      <c r="G1837" s="87">
        <f t="array" ref="G1837">IFERROR(INDEX(DATA!$V$133:$V$368,MATCH(1,(DATA!$D$133:$D$368=B1837)*(DATA!$E$133:$E$368=D1837),0)),"n/a")</f>
        <v>13.77</v>
      </c>
      <c r="H1837" s="77">
        <f t="array" ref="H1837">IFERROR(INDEX(DATA!$W$133:$W$368,MATCH(1,(DATA!$D$133:$D$368=B1837)*(DATA!$E$133:$E$368=D1837),0)),"n/a")</f>
        <v>0.125</v>
      </c>
      <c r="I1837" s="87">
        <f t="array" ref="I1837">IFERROR(INDEX(DATA!$AF$133:$AF$368,MATCH(1,(DATA!$D$133:$D$368=B1837)*(DATA!$E$133:$E$368=D1837),0)),"n/a")</f>
        <v>14.16</v>
      </c>
      <c r="J1837" s="77">
        <f t="array" ref="J1837">IFERROR(INDEX(DATA!$AG$133:$AG$368,MATCH(1,(DATA!$D$133:$D$368=B1837)*(DATA!$E$133:$E$368=D1837),0)),"n/a")</f>
        <v>0.18</v>
      </c>
      <c r="K1837" s="87">
        <f t="array" ref="K1837">IFERROR(INDEX(DATA!$AP$133:$AP$368,MATCH(1,(DATA!$D$133:$D$368=B1837)*(DATA!$E$133:$E$368=D1837),0)),"n/a")</f>
        <v>14.27</v>
      </c>
      <c r="L1837" s="77">
        <f t="array" ref="L1837">IFERROR(INDEX(DATA!$AQ$133:$AQ$368,MATCH(1,(DATA!$D$133:$D$368=B1837)*(DATA!$E$133:$E$368=D1837),0)),"n/a")</f>
        <v>0.187</v>
      </c>
      <c r="M1837" s="66"/>
      <c r="N1837" s="66"/>
      <c r="O1837" s="66"/>
      <c r="P1837" s="66"/>
      <c r="Q1837" s="66"/>
      <c r="S1837" s="70"/>
      <c r="U1837" s="70"/>
      <c r="W1837" s="70"/>
      <c r="Y1837" s="70"/>
    </row>
    <row r="1838" spans="1:25" s="69" customFormat="1" x14ac:dyDescent="0.2">
      <c r="A1838" s="75" t="s">
        <v>19</v>
      </c>
      <c r="B1838" s="66" t="s">
        <v>20</v>
      </c>
      <c r="C1838" s="66" t="s">
        <v>10</v>
      </c>
      <c r="D1838" s="66" t="s">
        <v>317</v>
      </c>
      <c r="E1838" s="87">
        <f t="array" ref="E1838">IFERROR(INDEX(DATA!$L$133:$L$368,MATCH(1,(DATA!$D$133:$D$368=B1838)*(DATA!$E$133:$E$368=D1838),0)),"n/a")</f>
        <v>12.38</v>
      </c>
      <c r="F1838" s="77">
        <f t="array" ref="F1838">IFERROR(INDEX(DATA!$M$133:$M$368,MATCH(1,(DATA!$D$133:$D$368=B1838)*(DATA!$E$133:$E$368=D1838),0)),"n/a")</f>
        <v>3.5999999999999997E-2</v>
      </c>
      <c r="G1838" s="87">
        <f t="array" ref="G1838">IFERROR(INDEX(DATA!$V$133:$V$368,MATCH(1,(DATA!$D$133:$D$368=B1838)*(DATA!$E$133:$E$368=D1838),0)),"n/a")</f>
        <v>12.16</v>
      </c>
      <c r="H1838" s="77">
        <f t="array" ref="H1838">IFERROR(INDEX(DATA!$W$133:$W$368,MATCH(1,(DATA!$D$133:$D$368=B1838)*(DATA!$E$133:$E$368=D1838),0)),"n/a")</f>
        <v>3.5000000000000003E-2</v>
      </c>
      <c r="I1838" s="87">
        <f t="array" ref="I1838">IFERROR(INDEX(DATA!$AF$133:$AF$368,MATCH(1,(DATA!$D$133:$D$368=B1838)*(DATA!$E$133:$E$368=D1838),0)),"n/a")</f>
        <v>12.27</v>
      </c>
      <c r="J1838" s="77">
        <f t="array" ref="J1838">IFERROR(INDEX(DATA!$AG$133:$AG$368,MATCH(1,(DATA!$D$133:$D$368=B1838)*(DATA!$E$133:$E$368=D1838),0)),"n/a")</f>
        <v>4.3999999999999997E-2</v>
      </c>
      <c r="K1838" s="87">
        <f t="array" ref="K1838">IFERROR(INDEX(DATA!$AP$133:$AP$368,MATCH(1,(DATA!$D$133:$D$368=B1838)*(DATA!$E$133:$E$368=D1838),0)),"n/a")</f>
        <v>12.34</v>
      </c>
      <c r="L1838" s="77">
        <f t="array" ref="L1838">IFERROR(INDEX(DATA!$AQ$133:$AQ$368,MATCH(1,(DATA!$D$133:$D$368=B1838)*(DATA!$E$133:$E$368=D1838),0)),"n/a")</f>
        <v>9.7000000000000003E-2</v>
      </c>
      <c r="M1838" s="66"/>
      <c r="N1838" s="66"/>
      <c r="O1838" s="66"/>
      <c r="P1838" s="66"/>
      <c r="Q1838" s="66"/>
      <c r="S1838" s="70"/>
      <c r="U1838" s="70"/>
      <c r="W1838" s="70"/>
      <c r="Y1838" s="70"/>
    </row>
    <row r="1839" spans="1:25" s="69" customFormat="1" x14ac:dyDescent="0.2">
      <c r="A1839" s="75" t="s">
        <v>19</v>
      </c>
      <c r="B1839" s="66" t="s">
        <v>20</v>
      </c>
      <c r="C1839" s="66" t="s">
        <v>10</v>
      </c>
      <c r="D1839" s="66" t="s">
        <v>318</v>
      </c>
      <c r="E1839" s="87">
        <f t="array" ref="E1839">IFERROR(INDEX(DATA!$L$133:$L$368,MATCH(1,(DATA!$D$133:$D$368=B1839)*(DATA!$E$133:$E$368=D1839),0)),"n/a")</f>
        <v>16.16</v>
      </c>
      <c r="F1839" s="77">
        <f t="array" ref="F1839">IFERROR(INDEX(DATA!$M$133:$M$368,MATCH(1,(DATA!$D$133:$D$368=B1839)*(DATA!$E$133:$E$368=D1839),0)),"n/a")</f>
        <v>-1E-3</v>
      </c>
      <c r="G1839" s="87">
        <f t="array" ref="G1839">IFERROR(INDEX(DATA!$V$133:$V$368,MATCH(1,(DATA!$D$133:$D$368=B1839)*(DATA!$E$133:$E$368=D1839),0)),"n/a")</f>
        <v>15.88</v>
      </c>
      <c r="H1839" s="77">
        <f t="array" ref="H1839">IFERROR(INDEX(DATA!$W$133:$W$368,MATCH(1,(DATA!$D$133:$D$368=B1839)*(DATA!$E$133:$E$368=D1839),0)),"n/a")</f>
        <v>-4.0000000000000001E-3</v>
      </c>
      <c r="I1839" s="87">
        <f t="array" ref="I1839">IFERROR(INDEX(DATA!$AF$133:$AF$368,MATCH(1,(DATA!$D$133:$D$368=B1839)*(DATA!$E$133:$E$368=D1839),0)),"n/a")</f>
        <v>15.8</v>
      </c>
      <c r="J1839" s="77">
        <f t="array" ref="J1839">IFERROR(INDEX(DATA!$AG$133:$AG$368,MATCH(1,(DATA!$D$133:$D$368=B1839)*(DATA!$E$133:$E$368=D1839),0)),"n/a")</f>
        <v>8.0000000000000002E-3</v>
      </c>
      <c r="K1839" s="87">
        <f t="array" ref="K1839">IFERROR(INDEX(DATA!$AP$133:$AP$368,MATCH(1,(DATA!$D$133:$D$368=B1839)*(DATA!$E$133:$E$368=D1839),0)),"n/a")</f>
        <v>15.9</v>
      </c>
      <c r="L1839" s="77">
        <f t="array" ref="L1839">IFERROR(INDEX(DATA!$AQ$133:$AQ$368,MATCH(1,(DATA!$D$133:$D$368=B1839)*(DATA!$E$133:$E$368=D1839),0)),"n/a")</f>
        <v>1.2E-2</v>
      </c>
      <c r="M1839" s="66"/>
      <c r="N1839" s="66"/>
      <c r="O1839" s="66"/>
      <c r="P1839" s="66"/>
      <c r="Q1839" s="66"/>
      <c r="S1839" s="70"/>
      <c r="U1839" s="70"/>
      <c r="W1839" s="70"/>
      <c r="Y1839" s="70"/>
    </row>
    <row r="1840" spans="1:25" s="69" customFormat="1" x14ac:dyDescent="0.2">
      <c r="A1840" s="75" t="s">
        <v>19</v>
      </c>
      <c r="B1840" s="66" t="s">
        <v>20</v>
      </c>
      <c r="C1840" s="66" t="s">
        <v>10</v>
      </c>
      <c r="D1840" s="66" t="s">
        <v>344</v>
      </c>
      <c r="E1840" s="87">
        <f t="array" ref="E1840">IFERROR(INDEX(DATA!$L$133:$L$368,MATCH(1,(DATA!$D$133:$D$368=B1840)*(DATA!$E$133:$E$368=D1840),0)),"n/a")</f>
        <v>11.11</v>
      </c>
      <c r="F1840" s="77">
        <f t="array" ref="F1840">IFERROR(INDEX(DATA!$M$133:$M$368,MATCH(1,(DATA!$D$133:$D$368=B1840)*(DATA!$E$133:$E$368=D1840),0)),"n/a")</f>
        <v>1.6E-2</v>
      </c>
      <c r="G1840" s="87">
        <f t="array" ref="G1840">IFERROR(INDEX(DATA!$V$133:$V$368,MATCH(1,(DATA!$D$133:$D$368=B1840)*(DATA!$E$133:$E$368=D1840),0)),"n/a")</f>
        <v>11.17</v>
      </c>
      <c r="H1840" s="77">
        <f t="array" ref="H1840">IFERROR(INDEX(DATA!$W$133:$W$368,MATCH(1,(DATA!$D$133:$D$368=B1840)*(DATA!$E$133:$E$368=D1840),0)),"n/a")</f>
        <v>2.5000000000000001E-2</v>
      </c>
      <c r="I1840" s="87">
        <f t="array" ref="I1840">IFERROR(INDEX(DATA!$AF$133:$AF$368,MATCH(1,(DATA!$D$133:$D$368=B1840)*(DATA!$E$133:$E$368=D1840),0)),"n/a")</f>
        <v>10.97</v>
      </c>
      <c r="J1840" s="77">
        <f t="array" ref="J1840">IFERROR(INDEX(DATA!$AG$133:$AG$368,MATCH(1,(DATA!$D$133:$D$368=B1840)*(DATA!$E$133:$E$368=D1840),0)),"n/a")</f>
        <v>2.8000000000000001E-2</v>
      </c>
      <c r="K1840" s="87">
        <f t="array" ref="K1840">IFERROR(INDEX(DATA!$AP$133:$AP$368,MATCH(1,(DATA!$D$133:$D$368=B1840)*(DATA!$E$133:$E$368=D1840),0)),"n/a")</f>
        <v>10.89</v>
      </c>
      <c r="L1840" s="77">
        <f t="array" ref="L1840">IFERROR(INDEX(DATA!$AQ$133:$AQ$368,MATCH(1,(DATA!$D$133:$D$368=B1840)*(DATA!$E$133:$E$368=D1840),0)),"n/a")</f>
        <v>3.7999999999999999E-2</v>
      </c>
      <c r="M1840" s="66"/>
      <c r="N1840" s="66"/>
      <c r="O1840" s="66"/>
      <c r="P1840" s="66"/>
      <c r="Q1840" s="66"/>
      <c r="S1840" s="70"/>
      <c r="U1840" s="70"/>
      <c r="W1840" s="70"/>
      <c r="Y1840" s="70"/>
    </row>
    <row r="1841" spans="1:25" s="69" customFormat="1" x14ac:dyDescent="0.2">
      <c r="A1841" s="75" t="s">
        <v>19</v>
      </c>
      <c r="B1841" s="66" t="s">
        <v>20</v>
      </c>
      <c r="C1841" s="66" t="s">
        <v>10</v>
      </c>
      <c r="D1841" s="66" t="s">
        <v>345</v>
      </c>
      <c r="E1841" s="87">
        <f t="array" ref="E1841">IFERROR(INDEX(DATA!$L$133:$L$368,MATCH(1,(DATA!$D$133:$D$368=B1841)*(DATA!$E$133:$E$368=D1841),0)),"n/a")</f>
        <v>13.11</v>
      </c>
      <c r="F1841" s="77">
        <f t="array" ref="F1841">IFERROR(INDEX(DATA!$M$133:$M$368,MATCH(1,(DATA!$D$133:$D$368=B1841)*(DATA!$E$133:$E$368=D1841),0)),"n/a")</f>
        <v>2E-3</v>
      </c>
      <c r="G1841" s="87">
        <f t="array" ref="G1841">IFERROR(INDEX(DATA!$V$133:$V$368,MATCH(1,(DATA!$D$133:$D$368=B1841)*(DATA!$E$133:$E$368=D1841),0)),"n/a")</f>
        <v>12.72</v>
      </c>
      <c r="H1841" s="77">
        <f t="array" ref="H1841">IFERROR(INDEX(DATA!$W$133:$W$368,MATCH(1,(DATA!$D$133:$D$368=B1841)*(DATA!$E$133:$E$368=D1841),0)),"n/a")</f>
        <v>3.0000000000000001E-3</v>
      </c>
      <c r="I1841" s="87">
        <f t="array" ref="I1841">IFERROR(INDEX(DATA!$AF$133:$AF$368,MATCH(1,(DATA!$D$133:$D$368=B1841)*(DATA!$E$133:$E$368=D1841),0)),"n/a")</f>
        <v>12.58</v>
      </c>
      <c r="J1841" s="77">
        <f t="array" ref="J1841">IFERROR(INDEX(DATA!$AG$133:$AG$368,MATCH(1,(DATA!$D$133:$D$368=B1841)*(DATA!$E$133:$E$368=D1841),0)),"n/a")</f>
        <v>-1.9E-2</v>
      </c>
      <c r="K1841" s="87">
        <f t="array" ref="K1841">IFERROR(INDEX(DATA!$AP$133:$AP$368,MATCH(1,(DATA!$D$133:$D$368=B1841)*(DATA!$E$133:$E$368=D1841),0)),"n/a")</f>
        <v>12.48</v>
      </c>
      <c r="L1841" s="77">
        <f t="array" ref="L1841">IFERROR(INDEX(DATA!$AQ$133:$AQ$368,MATCH(1,(DATA!$D$133:$D$368=B1841)*(DATA!$E$133:$E$368=D1841),0)),"n/a")</f>
        <v>-4.0000000000000001E-3</v>
      </c>
      <c r="M1841" s="66"/>
      <c r="N1841" s="66"/>
      <c r="O1841" s="66"/>
      <c r="P1841" s="66"/>
      <c r="Q1841" s="66"/>
      <c r="S1841" s="70"/>
      <c r="U1841" s="70"/>
      <c r="W1841" s="70"/>
      <c r="Y1841" s="70"/>
    </row>
    <row r="1842" spans="1:25" s="69" customFormat="1" x14ac:dyDescent="0.2">
      <c r="A1842" s="75"/>
      <c r="B1842" s="66"/>
      <c r="C1842" s="66"/>
      <c r="D1842" s="66"/>
      <c r="E1842" s="80"/>
      <c r="F1842" s="77"/>
      <c r="G1842" s="81"/>
      <c r="H1842" s="77"/>
      <c r="I1842" s="81"/>
      <c r="J1842" s="82"/>
      <c r="K1842" s="81"/>
      <c r="L1842" s="77"/>
      <c r="M1842" s="66"/>
      <c r="N1842" s="66"/>
      <c r="O1842" s="66"/>
      <c r="P1842" s="66"/>
      <c r="Q1842" s="66"/>
      <c r="S1842" s="70"/>
      <c r="U1842" s="70"/>
      <c r="W1842" s="70"/>
      <c r="Y1842" s="70"/>
    </row>
    <row r="1843" spans="1:25" s="69" customFormat="1" x14ac:dyDescent="0.2">
      <c r="A1843" s="75" t="s">
        <v>19</v>
      </c>
      <c r="B1843" s="66" t="s">
        <v>20</v>
      </c>
      <c r="C1843" s="66" t="s">
        <v>26</v>
      </c>
      <c r="D1843" s="66" t="s">
        <v>271</v>
      </c>
      <c r="E1843" s="87">
        <f t="array" ref="E1843">IFERROR(INDEX(DATA!$N$133:$N$368,MATCH(1,(DATA!$D$133:$D$368=B1843)*(DATA!$E$133:$E$368=D1843),0)),"n/a")</f>
        <v>3.55</v>
      </c>
      <c r="F1843" s="77">
        <f t="array" ref="F1843">IFERROR(INDEX(DATA!$O$133:$O$368,MATCH(1,(DATA!$D$133:$D$368=B1843)*(DATA!$E$133:$E$368=D1843),0)),"n/a")</f>
        <v>2.8000000000000001E-2</v>
      </c>
      <c r="G1843" s="87">
        <f t="array" ref="G1843">IFERROR(INDEX(DATA!$X$133:$X$368,MATCH(1,(DATA!$D$133:$D$368=B1843)*(DATA!$E$133:$E$368=D1843),0)),"n/a")</f>
        <v>3.54</v>
      </c>
      <c r="H1843" s="77">
        <f t="array" ref="H1843">IFERROR(INDEX(DATA!$Y$133:$Y$368,MATCH(1,(DATA!$D$133:$D$368=B1843)*(DATA!$E$133:$E$368=D1843),0)),"n/a")</f>
        <v>3.3000000000000002E-2</v>
      </c>
      <c r="I1843" s="87">
        <f t="array" ref="I1843">IFERROR(INDEX(DATA!$AH$133:$AH$368,MATCH(1,(DATA!$D$133:$D$368=B1843)*(DATA!$E$133:$E$368=D1843),0)),"n/a")</f>
        <v>3.46</v>
      </c>
      <c r="J1843" s="77">
        <f t="array" ref="J1843">IFERROR(INDEX(DATA!$AI$133:$AI$368,MATCH(1,(DATA!$D$133:$D$368=B1843)*(DATA!$E$133:$E$368=D1843),0)),"n/a")</f>
        <v>1.2999999999999999E-2</v>
      </c>
      <c r="K1843" s="87">
        <f t="array" ref="K1843">IFERROR(INDEX(DATA!$AR$133:$AR$368,MATCH(1,(DATA!$D$133:$D$368=B1843)*(DATA!$E$133:$E$368=D1843),0)),"n/a")</f>
        <v>3.43</v>
      </c>
      <c r="L1843" s="77">
        <f t="array" ref="L1843">IFERROR(INDEX(DATA!$AS$133:$AS$368,MATCH(1,(DATA!$D$133:$D$368=B1843)*(DATA!$E$133:$E$368=D1843),0)),"n/a")</f>
        <v>1E-3</v>
      </c>
      <c r="M1843" s="66"/>
      <c r="N1843" s="66"/>
      <c r="O1843" s="66"/>
      <c r="P1843" s="66"/>
      <c r="Q1843" s="66"/>
      <c r="S1843" s="70"/>
      <c r="U1843" s="70"/>
      <c r="W1843" s="70"/>
      <c r="Y1843" s="70"/>
    </row>
    <row r="1844" spans="1:25" s="69" customFormat="1" x14ac:dyDescent="0.2">
      <c r="A1844" s="75" t="s">
        <v>19</v>
      </c>
      <c r="B1844" s="66" t="s">
        <v>20</v>
      </c>
      <c r="C1844" s="66" t="s">
        <v>26</v>
      </c>
      <c r="D1844" s="66" t="s">
        <v>272</v>
      </c>
      <c r="E1844" s="87">
        <f t="array" ref="E1844">IFERROR(INDEX(DATA!$N$133:$N$368,MATCH(1,(DATA!$D$133:$D$368=B1844)*(DATA!$E$133:$E$368=D1844),0)),"n/a")</f>
        <v>3.7</v>
      </c>
      <c r="F1844" s="77">
        <f t="array" ref="F1844">IFERROR(INDEX(DATA!$O$133:$O$368,MATCH(1,(DATA!$D$133:$D$368=B1844)*(DATA!$E$133:$E$368=D1844),0)),"n/a")</f>
        <v>3.3000000000000002E-2</v>
      </c>
      <c r="G1844" s="87">
        <f t="array" ref="G1844">IFERROR(INDEX(DATA!$X$133:$X$368,MATCH(1,(DATA!$D$133:$D$368=B1844)*(DATA!$E$133:$E$368=D1844),0)),"n/a")</f>
        <v>3.68</v>
      </c>
      <c r="H1844" s="77">
        <f t="array" ref="H1844">IFERROR(INDEX(DATA!$Y$133:$Y$368,MATCH(1,(DATA!$D$133:$D$368=B1844)*(DATA!$E$133:$E$368=D1844),0)),"n/a")</f>
        <v>3.1E-2</v>
      </c>
      <c r="I1844" s="87">
        <f t="array" ref="I1844">IFERROR(INDEX(DATA!$AH$133:$AH$368,MATCH(1,(DATA!$D$133:$D$368=B1844)*(DATA!$E$133:$E$368=D1844),0)),"n/a")</f>
        <v>3.65</v>
      </c>
      <c r="J1844" s="77">
        <f t="array" ref="J1844">IFERROR(INDEX(DATA!$AI$133:$AI$368,MATCH(1,(DATA!$D$133:$D$368=B1844)*(DATA!$E$133:$E$368=D1844),0)),"n/a")</f>
        <v>0.05</v>
      </c>
      <c r="K1844" s="87">
        <f t="array" ref="K1844">IFERROR(INDEX(DATA!$AR$133:$AR$368,MATCH(1,(DATA!$D$133:$D$368=B1844)*(DATA!$E$133:$E$368=D1844),0)),"n/a")</f>
        <v>3.65</v>
      </c>
      <c r="L1844" s="77">
        <f t="array" ref="L1844">IFERROR(INDEX(DATA!$AS$133:$AS$368,MATCH(1,(DATA!$D$133:$D$368=B1844)*(DATA!$E$133:$E$368=D1844),0)),"n/a")</f>
        <v>4.1000000000000002E-2</v>
      </c>
      <c r="M1844" s="66"/>
      <c r="N1844" s="66"/>
      <c r="O1844" s="66"/>
      <c r="P1844" s="66"/>
      <c r="Q1844" s="66"/>
      <c r="S1844" s="70"/>
      <c r="U1844" s="70"/>
      <c r="W1844" s="70"/>
      <c r="Y1844" s="70"/>
    </row>
    <row r="1845" spans="1:25" s="69" customFormat="1" x14ac:dyDescent="0.2">
      <c r="A1845" s="75" t="s">
        <v>19</v>
      </c>
      <c r="B1845" s="66" t="s">
        <v>20</v>
      </c>
      <c r="C1845" s="66" t="s">
        <v>26</v>
      </c>
      <c r="D1845" s="66" t="s">
        <v>273</v>
      </c>
      <c r="E1845" s="87">
        <f t="array" ref="E1845">IFERROR(INDEX(DATA!$N$133:$N$368,MATCH(1,(DATA!$D$133:$D$368=B1845)*(DATA!$E$133:$E$368=D1845),0)),"n/a")</f>
        <v>3.6</v>
      </c>
      <c r="F1845" s="77">
        <f t="array" ref="F1845">IFERROR(INDEX(DATA!$O$133:$O$368,MATCH(1,(DATA!$D$133:$D$368=B1845)*(DATA!$E$133:$E$368=D1845),0)),"n/a")</f>
        <v>2.1000000000000001E-2</v>
      </c>
      <c r="G1845" s="87">
        <f t="array" ref="G1845">IFERROR(INDEX(DATA!$X$133:$X$368,MATCH(1,(DATA!$D$133:$D$368=B1845)*(DATA!$E$133:$E$368=D1845),0)),"n/a")</f>
        <v>3.64</v>
      </c>
      <c r="H1845" s="77">
        <f t="array" ref="H1845">IFERROR(INDEX(DATA!$Y$133:$Y$368,MATCH(1,(DATA!$D$133:$D$368=B1845)*(DATA!$E$133:$E$368=D1845),0)),"n/a")</f>
        <v>0.05</v>
      </c>
      <c r="I1845" s="87">
        <f t="array" ref="I1845">IFERROR(INDEX(DATA!$AH$133:$AH$368,MATCH(1,(DATA!$D$133:$D$368=B1845)*(DATA!$E$133:$E$368=D1845),0)),"n/a")</f>
        <v>3.62</v>
      </c>
      <c r="J1845" s="77">
        <f t="array" ref="J1845">IFERROR(INDEX(DATA!$AI$133:$AI$368,MATCH(1,(DATA!$D$133:$D$368=B1845)*(DATA!$E$133:$E$368=D1845),0)),"n/a")</f>
        <v>4.9000000000000002E-2</v>
      </c>
      <c r="K1845" s="87">
        <f t="array" ref="K1845">IFERROR(INDEX(DATA!$AR$133:$AR$368,MATCH(1,(DATA!$D$133:$D$368=B1845)*(DATA!$E$133:$E$368=D1845),0)),"n/a")</f>
        <v>3.62</v>
      </c>
      <c r="L1845" s="77">
        <f t="array" ref="L1845">IFERROR(INDEX(DATA!$AS$133:$AS$368,MATCH(1,(DATA!$D$133:$D$368=B1845)*(DATA!$E$133:$E$368=D1845),0)),"n/a")</f>
        <v>5.1999999999999998E-2</v>
      </c>
      <c r="M1845" s="66"/>
      <c r="N1845" s="66"/>
      <c r="O1845" s="66"/>
      <c r="P1845" s="66"/>
      <c r="Q1845" s="66"/>
      <c r="S1845" s="70"/>
      <c r="U1845" s="70"/>
      <c r="W1845" s="70"/>
      <c r="Y1845" s="70"/>
    </row>
    <row r="1846" spans="1:25" s="69" customFormat="1" x14ac:dyDescent="0.2">
      <c r="A1846" s="75" t="s">
        <v>19</v>
      </c>
      <c r="B1846" s="66" t="s">
        <v>20</v>
      </c>
      <c r="C1846" s="66" t="s">
        <v>26</v>
      </c>
      <c r="D1846" s="66" t="s">
        <v>274</v>
      </c>
      <c r="E1846" s="87">
        <f t="array" ref="E1846">IFERROR(INDEX(DATA!$N$133:$N$368,MATCH(1,(DATA!$D$133:$D$368=B1846)*(DATA!$E$133:$E$368=D1846),0)),"n/a")</f>
        <v>3.69</v>
      </c>
      <c r="F1846" s="77">
        <f t="array" ref="F1846">IFERROR(INDEX(DATA!$O$133:$O$368,MATCH(1,(DATA!$D$133:$D$368=B1846)*(DATA!$E$133:$E$368=D1846),0)),"n/a")</f>
        <v>3.1E-2</v>
      </c>
      <c r="G1846" s="87">
        <f t="array" ref="G1846">IFERROR(INDEX(DATA!$X$133:$X$368,MATCH(1,(DATA!$D$133:$D$368=B1846)*(DATA!$E$133:$E$368=D1846),0)),"n/a")</f>
        <v>3.65</v>
      </c>
      <c r="H1846" s="77">
        <f t="array" ref="H1846">IFERROR(INDEX(DATA!$Y$133:$Y$368,MATCH(1,(DATA!$D$133:$D$368=B1846)*(DATA!$E$133:$E$368=D1846),0)),"n/a")</f>
        <v>1.2999999999999999E-2</v>
      </c>
      <c r="I1846" s="87">
        <f t="array" ref="I1846">IFERROR(INDEX(DATA!$AH$133:$AH$368,MATCH(1,(DATA!$D$133:$D$368=B1846)*(DATA!$E$133:$E$368=D1846),0)),"n/a")</f>
        <v>3.64</v>
      </c>
      <c r="J1846" s="77">
        <f t="array" ref="J1846">IFERROR(INDEX(DATA!$AI$133:$AI$368,MATCH(1,(DATA!$D$133:$D$368=B1846)*(DATA!$E$133:$E$368=D1846),0)),"n/a")</f>
        <v>8.9999999999999993E-3</v>
      </c>
      <c r="K1846" s="87">
        <f t="array" ref="K1846">IFERROR(INDEX(DATA!$AR$133:$AR$368,MATCH(1,(DATA!$D$133:$D$368=B1846)*(DATA!$E$133:$E$368=D1846),0)),"n/a")</f>
        <v>3.63</v>
      </c>
      <c r="L1846" s="77">
        <f t="array" ref="L1846">IFERROR(INDEX(DATA!$AS$133:$AS$368,MATCH(1,(DATA!$D$133:$D$368=B1846)*(DATA!$E$133:$E$368=D1846),0)),"n/a")</f>
        <v>-8.0000000000000002E-3</v>
      </c>
      <c r="M1846" s="66"/>
      <c r="N1846" s="66"/>
      <c r="O1846" s="66"/>
      <c r="P1846" s="66"/>
      <c r="Q1846" s="66"/>
      <c r="S1846" s="70"/>
      <c r="U1846" s="70"/>
      <c r="W1846" s="70"/>
      <c r="Y1846" s="70"/>
    </row>
    <row r="1847" spans="1:25" s="69" customFormat="1" x14ac:dyDescent="0.2">
      <c r="A1847" s="75" t="s">
        <v>19</v>
      </c>
      <c r="B1847" s="66" t="s">
        <v>20</v>
      </c>
      <c r="C1847" s="66" t="s">
        <v>26</v>
      </c>
      <c r="D1847" s="66" t="s">
        <v>275</v>
      </c>
      <c r="E1847" s="87">
        <f t="array" ref="E1847">IFERROR(INDEX(DATA!$N$133:$N$368,MATCH(1,(DATA!$D$133:$D$368=B1847)*(DATA!$E$133:$E$368=D1847),0)),"n/a")</f>
        <v>3.47</v>
      </c>
      <c r="F1847" s="77">
        <f t="array" ref="F1847">IFERROR(INDEX(DATA!$O$133:$O$368,MATCH(1,(DATA!$D$133:$D$368=B1847)*(DATA!$E$133:$E$368=D1847),0)),"n/a")</f>
        <v>0.11</v>
      </c>
      <c r="G1847" s="87">
        <f t="array" ref="G1847">IFERROR(INDEX(DATA!$X$133:$X$368,MATCH(1,(DATA!$D$133:$D$368=B1847)*(DATA!$E$133:$E$368=D1847),0)),"n/a")</f>
        <v>3.86</v>
      </c>
      <c r="H1847" s="77">
        <f t="array" ref="H1847">IFERROR(INDEX(DATA!$Y$133:$Y$368,MATCH(1,(DATA!$D$133:$D$368=B1847)*(DATA!$E$133:$E$368=D1847),0)),"n/a")</f>
        <v>0.1</v>
      </c>
      <c r="I1847" s="87">
        <f t="array" ref="I1847">IFERROR(INDEX(DATA!$AH$133:$AH$368,MATCH(1,(DATA!$D$133:$D$368=B1847)*(DATA!$E$133:$E$368=D1847),0)),"n/a")</f>
        <v>3.61</v>
      </c>
      <c r="J1847" s="77">
        <f t="array" ref="J1847">IFERROR(INDEX(DATA!$AI$133:$AI$368,MATCH(1,(DATA!$D$133:$D$368=B1847)*(DATA!$E$133:$E$368=D1847),0)),"n/a")</f>
        <v>8.5999999999999993E-2</v>
      </c>
      <c r="K1847" s="87">
        <f t="array" ref="K1847">IFERROR(INDEX(DATA!$AR$133:$AR$368,MATCH(1,(DATA!$D$133:$D$368=B1847)*(DATA!$E$133:$E$368=D1847),0)),"n/a")</f>
        <v>3.49</v>
      </c>
      <c r="L1847" s="77">
        <f t="array" ref="L1847">IFERROR(INDEX(DATA!$AS$133:$AS$368,MATCH(1,(DATA!$D$133:$D$368=B1847)*(DATA!$E$133:$E$368=D1847),0)),"n/a")</f>
        <v>0.08</v>
      </c>
      <c r="M1847" s="66"/>
      <c r="N1847" s="66"/>
      <c r="O1847" s="66"/>
      <c r="P1847" s="66"/>
      <c r="Q1847" s="66"/>
      <c r="S1847" s="70"/>
      <c r="U1847" s="70"/>
      <c r="W1847" s="70"/>
      <c r="Y1847" s="70"/>
    </row>
    <row r="1848" spans="1:25" s="69" customFormat="1" x14ac:dyDescent="0.2">
      <c r="A1848" s="75" t="s">
        <v>19</v>
      </c>
      <c r="B1848" s="66" t="s">
        <v>20</v>
      </c>
      <c r="C1848" s="66" t="s">
        <v>26</v>
      </c>
      <c r="D1848" s="66" t="s">
        <v>276</v>
      </c>
      <c r="E1848" s="87">
        <f t="array" ref="E1848">IFERROR(INDEX(DATA!$N$133:$N$368,MATCH(1,(DATA!$D$133:$D$368=B1848)*(DATA!$E$133:$E$368=D1848),0)),"n/a")</f>
        <v>3.61</v>
      </c>
      <c r="F1848" s="77">
        <f t="array" ref="F1848">IFERROR(INDEX(DATA!$O$133:$O$368,MATCH(1,(DATA!$D$133:$D$368=B1848)*(DATA!$E$133:$E$368=D1848),0)),"n/a")</f>
        <v>0.02</v>
      </c>
      <c r="G1848" s="87">
        <f t="array" ref="G1848">IFERROR(INDEX(DATA!$X$133:$X$368,MATCH(1,(DATA!$D$133:$D$368=B1848)*(DATA!$E$133:$E$368=D1848),0)),"n/a")</f>
        <v>3.7</v>
      </c>
      <c r="H1848" s="77">
        <f t="array" ref="H1848">IFERROR(INDEX(DATA!$Y$133:$Y$368,MATCH(1,(DATA!$D$133:$D$368=B1848)*(DATA!$E$133:$E$368=D1848),0)),"n/a")</f>
        <v>6.0999999999999999E-2</v>
      </c>
      <c r="I1848" s="87">
        <f t="array" ref="I1848">IFERROR(INDEX(DATA!$AH$133:$AH$368,MATCH(1,(DATA!$D$133:$D$368=B1848)*(DATA!$E$133:$E$368=D1848),0)),"n/a")</f>
        <v>3.67</v>
      </c>
      <c r="J1848" s="77">
        <f t="array" ref="J1848">IFERROR(INDEX(DATA!$AI$133:$AI$368,MATCH(1,(DATA!$D$133:$D$368=B1848)*(DATA!$E$133:$E$368=D1848),0)),"n/a")</f>
        <v>6.3E-2</v>
      </c>
      <c r="K1848" s="87">
        <f t="array" ref="K1848">IFERROR(INDEX(DATA!$AR$133:$AR$368,MATCH(1,(DATA!$D$133:$D$368=B1848)*(DATA!$E$133:$E$368=D1848),0)),"n/a")</f>
        <v>3.67</v>
      </c>
      <c r="L1848" s="77">
        <f t="array" ref="L1848">IFERROR(INDEX(DATA!$AS$133:$AS$368,MATCH(1,(DATA!$D$133:$D$368=B1848)*(DATA!$E$133:$E$368=D1848),0)),"n/a")</f>
        <v>4.4999999999999998E-2</v>
      </c>
      <c r="M1848" s="66"/>
      <c r="N1848" s="66"/>
      <c r="O1848" s="66"/>
      <c r="P1848" s="66"/>
      <c r="Q1848" s="66"/>
      <c r="S1848" s="70"/>
      <c r="U1848" s="70"/>
      <c r="W1848" s="70"/>
      <c r="Y1848" s="70"/>
    </row>
    <row r="1849" spans="1:25" s="69" customFormat="1" x14ac:dyDescent="0.2">
      <c r="A1849" s="75" t="s">
        <v>19</v>
      </c>
      <c r="B1849" s="66" t="s">
        <v>20</v>
      </c>
      <c r="C1849" s="66" t="s">
        <v>26</v>
      </c>
      <c r="D1849" s="66" t="s">
        <v>277</v>
      </c>
      <c r="E1849" s="87">
        <f t="array" ref="E1849">IFERROR(INDEX(DATA!$N$133:$N$368,MATCH(1,(DATA!$D$133:$D$368=B1849)*(DATA!$E$133:$E$368=D1849),0)),"n/a")</f>
        <v>3.6</v>
      </c>
      <c r="F1849" s="77">
        <f t="array" ref="F1849">IFERROR(INDEX(DATA!$O$133:$O$368,MATCH(1,(DATA!$D$133:$D$368=B1849)*(DATA!$E$133:$E$368=D1849),0)),"n/a")</f>
        <v>9.9000000000000005E-2</v>
      </c>
      <c r="G1849" s="87">
        <f t="array" ref="G1849">IFERROR(INDEX(DATA!$X$133:$X$368,MATCH(1,(DATA!$D$133:$D$368=B1849)*(DATA!$E$133:$E$368=D1849),0)),"n/a")</f>
        <v>3.68</v>
      </c>
      <c r="H1849" s="77">
        <f t="array" ref="H1849">IFERROR(INDEX(DATA!$Y$133:$Y$368,MATCH(1,(DATA!$D$133:$D$368=B1849)*(DATA!$E$133:$E$368=D1849),0)),"n/a")</f>
        <v>0.108</v>
      </c>
      <c r="I1849" s="87">
        <f t="array" ref="I1849">IFERROR(INDEX(DATA!$AH$133:$AH$368,MATCH(1,(DATA!$D$133:$D$368=B1849)*(DATA!$E$133:$E$368=D1849),0)),"n/a")</f>
        <v>3.7</v>
      </c>
      <c r="J1849" s="77">
        <f t="array" ref="J1849">IFERROR(INDEX(DATA!$AI$133:$AI$368,MATCH(1,(DATA!$D$133:$D$368=B1849)*(DATA!$E$133:$E$368=D1849),0)),"n/a")</f>
        <v>0.107</v>
      </c>
      <c r="K1849" s="87">
        <f t="array" ref="K1849">IFERROR(INDEX(DATA!$AR$133:$AR$368,MATCH(1,(DATA!$D$133:$D$368=B1849)*(DATA!$E$133:$E$368=D1849),0)),"n/a")</f>
        <v>3.66</v>
      </c>
      <c r="L1849" s="77">
        <f t="array" ref="L1849">IFERROR(INDEX(DATA!$AS$133:$AS$368,MATCH(1,(DATA!$D$133:$D$368=B1849)*(DATA!$E$133:$E$368=D1849),0)),"n/a")</f>
        <v>8.8999999999999996E-2</v>
      </c>
      <c r="M1849" s="66"/>
      <c r="N1849" s="66"/>
      <c r="O1849" s="66"/>
      <c r="P1849" s="66"/>
      <c r="Q1849" s="66"/>
      <c r="S1849" s="70"/>
      <c r="U1849" s="70"/>
      <c r="W1849" s="70"/>
      <c r="Y1849" s="70"/>
    </row>
    <row r="1850" spans="1:25" s="69" customFormat="1" x14ac:dyDescent="0.2">
      <c r="A1850" s="75" t="s">
        <v>19</v>
      </c>
      <c r="B1850" s="66" t="s">
        <v>20</v>
      </c>
      <c r="C1850" s="66" t="s">
        <v>26</v>
      </c>
      <c r="D1850" s="66" t="s">
        <v>278</v>
      </c>
      <c r="E1850" s="87">
        <f t="array" ref="E1850">IFERROR(INDEX(DATA!$N$133:$N$368,MATCH(1,(DATA!$D$133:$D$368=B1850)*(DATA!$E$133:$E$368=D1850),0)),"n/a")</f>
        <v>3.54</v>
      </c>
      <c r="F1850" s="77">
        <f t="array" ref="F1850">IFERROR(INDEX(DATA!$O$133:$O$368,MATCH(1,(DATA!$D$133:$D$368=B1850)*(DATA!$E$133:$E$368=D1850),0)),"n/a")</f>
        <v>-0.06</v>
      </c>
      <c r="G1850" s="87">
        <f t="array" ref="G1850">IFERROR(INDEX(DATA!$X$133:$X$368,MATCH(1,(DATA!$D$133:$D$368=B1850)*(DATA!$E$133:$E$368=D1850),0)),"n/a")</f>
        <v>3.56</v>
      </c>
      <c r="H1850" s="77">
        <f t="array" ref="H1850">IFERROR(INDEX(DATA!$Y$133:$Y$368,MATCH(1,(DATA!$D$133:$D$368=B1850)*(DATA!$E$133:$E$368=D1850),0)),"n/a")</f>
        <v>-5.6000000000000001E-2</v>
      </c>
      <c r="I1850" s="87">
        <f t="array" ref="I1850">IFERROR(INDEX(DATA!$AH$133:$AH$368,MATCH(1,(DATA!$D$133:$D$368=B1850)*(DATA!$E$133:$E$368=D1850),0)),"n/a")</f>
        <v>3.6</v>
      </c>
      <c r="J1850" s="77">
        <f t="array" ref="J1850">IFERROR(INDEX(DATA!$AI$133:$AI$368,MATCH(1,(DATA!$D$133:$D$368=B1850)*(DATA!$E$133:$E$368=D1850),0)),"n/a")</f>
        <v>-4.2000000000000003E-2</v>
      </c>
      <c r="K1850" s="87">
        <f t="array" ref="K1850">IFERROR(INDEX(DATA!$AR$133:$AR$368,MATCH(1,(DATA!$D$133:$D$368=B1850)*(DATA!$E$133:$E$368=D1850),0)),"n/a")</f>
        <v>3.67</v>
      </c>
      <c r="L1850" s="77">
        <f t="array" ref="L1850">IFERROR(INDEX(DATA!$AS$133:$AS$368,MATCH(1,(DATA!$D$133:$D$368=B1850)*(DATA!$E$133:$E$368=D1850),0)),"n/a")</f>
        <v>-0.02</v>
      </c>
      <c r="M1850" s="66"/>
      <c r="N1850" s="66"/>
      <c r="O1850" s="66"/>
      <c r="P1850" s="66"/>
      <c r="Q1850" s="66"/>
      <c r="S1850" s="70"/>
      <c r="U1850" s="70"/>
      <c r="W1850" s="70"/>
      <c r="Y1850" s="70"/>
    </row>
    <row r="1851" spans="1:25" s="69" customFormat="1" x14ac:dyDescent="0.2">
      <c r="A1851" s="75" t="s">
        <v>19</v>
      </c>
      <c r="B1851" s="66" t="s">
        <v>20</v>
      </c>
      <c r="C1851" s="66" t="s">
        <v>26</v>
      </c>
      <c r="D1851" s="66" t="s">
        <v>279</v>
      </c>
      <c r="E1851" s="87">
        <f t="array" ref="E1851">IFERROR(INDEX(DATA!$N$133:$N$368,MATCH(1,(DATA!$D$133:$D$368=B1851)*(DATA!$E$133:$E$368=D1851),0)),"n/a")</f>
        <v>3.75</v>
      </c>
      <c r="F1851" s="77">
        <f t="array" ref="F1851">IFERROR(INDEX(DATA!$O$133:$O$368,MATCH(1,(DATA!$D$133:$D$368=B1851)*(DATA!$E$133:$E$368=D1851),0)),"n/a")</f>
        <v>-4.0000000000000001E-3</v>
      </c>
      <c r="G1851" s="87">
        <f t="array" ref="G1851">IFERROR(INDEX(DATA!$X$133:$X$368,MATCH(1,(DATA!$D$133:$D$368=B1851)*(DATA!$E$133:$E$368=D1851),0)),"n/a")</f>
        <v>3.88</v>
      </c>
      <c r="H1851" s="77">
        <f t="array" ref="H1851">IFERROR(INDEX(DATA!$Y$133:$Y$368,MATCH(1,(DATA!$D$133:$D$368=B1851)*(DATA!$E$133:$E$368=D1851),0)),"n/a")</f>
        <v>2.7E-2</v>
      </c>
      <c r="I1851" s="87">
        <f t="array" ref="I1851">IFERROR(INDEX(DATA!$AH$133:$AH$368,MATCH(1,(DATA!$D$133:$D$368=B1851)*(DATA!$E$133:$E$368=D1851),0)),"n/a")</f>
        <v>3.84</v>
      </c>
      <c r="J1851" s="77">
        <f t="array" ref="J1851">IFERROR(INDEX(DATA!$AI$133:$AI$368,MATCH(1,(DATA!$D$133:$D$368=B1851)*(DATA!$E$133:$E$368=D1851),0)),"n/a")</f>
        <v>0.11</v>
      </c>
      <c r="K1851" s="87">
        <f t="array" ref="K1851">IFERROR(INDEX(DATA!$AR$133:$AR$368,MATCH(1,(DATA!$D$133:$D$368=B1851)*(DATA!$E$133:$E$368=D1851),0)),"n/a")</f>
        <v>3.71</v>
      </c>
      <c r="L1851" s="77">
        <f t="array" ref="L1851">IFERROR(INDEX(DATA!$AS$133:$AS$368,MATCH(1,(DATA!$D$133:$D$368=B1851)*(DATA!$E$133:$E$368=D1851),0)),"n/a")</f>
        <v>0.13700000000000001</v>
      </c>
      <c r="M1851" s="66"/>
      <c r="N1851" s="66"/>
      <c r="O1851" s="66"/>
      <c r="P1851" s="66"/>
      <c r="Q1851" s="66"/>
      <c r="S1851" s="70"/>
      <c r="U1851" s="70"/>
      <c r="W1851" s="70"/>
      <c r="Y1851" s="70"/>
    </row>
    <row r="1852" spans="1:25" s="69" customFormat="1" x14ac:dyDescent="0.2">
      <c r="A1852" s="75" t="s">
        <v>19</v>
      </c>
      <c r="B1852" s="66" t="s">
        <v>20</v>
      </c>
      <c r="C1852" s="66" t="s">
        <v>26</v>
      </c>
      <c r="D1852" s="66" t="s">
        <v>280</v>
      </c>
      <c r="E1852" s="87">
        <f t="array" ref="E1852">IFERROR(INDEX(DATA!$N$133:$N$368,MATCH(1,(DATA!$D$133:$D$368=B1852)*(DATA!$E$133:$E$368=D1852),0)),"n/a")</f>
        <v>3.43</v>
      </c>
      <c r="F1852" s="77">
        <f t="array" ref="F1852">IFERROR(INDEX(DATA!$O$133:$O$368,MATCH(1,(DATA!$D$133:$D$368=B1852)*(DATA!$E$133:$E$368=D1852),0)),"n/a")</f>
        <v>5.0999999999999997E-2</v>
      </c>
      <c r="G1852" s="87">
        <f t="array" ref="G1852">IFERROR(INDEX(DATA!$X$133:$X$368,MATCH(1,(DATA!$D$133:$D$368=B1852)*(DATA!$E$133:$E$368=D1852),0)),"n/a")</f>
        <v>3.43</v>
      </c>
      <c r="H1852" s="77">
        <f t="array" ref="H1852">IFERROR(INDEX(DATA!$Y$133:$Y$368,MATCH(1,(DATA!$D$133:$D$368=B1852)*(DATA!$E$133:$E$368=D1852),0)),"n/a")</f>
        <v>4.8000000000000001E-2</v>
      </c>
      <c r="I1852" s="87">
        <f t="array" ref="I1852">IFERROR(INDEX(DATA!$AH$133:$AH$368,MATCH(1,(DATA!$D$133:$D$368=B1852)*(DATA!$E$133:$E$368=D1852),0)),"n/a")</f>
        <v>3.43</v>
      </c>
      <c r="J1852" s="77">
        <f t="array" ref="J1852">IFERROR(INDEX(DATA!$AI$133:$AI$368,MATCH(1,(DATA!$D$133:$D$368=B1852)*(DATA!$E$133:$E$368=D1852),0)),"n/a")</f>
        <v>3.5000000000000003E-2</v>
      </c>
      <c r="K1852" s="87">
        <f t="array" ref="K1852">IFERROR(INDEX(DATA!$AR$133:$AR$368,MATCH(1,(DATA!$D$133:$D$368=B1852)*(DATA!$E$133:$E$368=D1852),0)),"n/a")</f>
        <v>3.41</v>
      </c>
      <c r="L1852" s="77">
        <f t="array" ref="L1852">IFERROR(INDEX(DATA!$AS$133:$AS$368,MATCH(1,(DATA!$D$133:$D$368=B1852)*(DATA!$E$133:$E$368=D1852),0)),"n/a")</f>
        <v>0.03</v>
      </c>
      <c r="M1852" s="66"/>
      <c r="N1852" s="66"/>
      <c r="O1852" s="66"/>
      <c r="P1852" s="66"/>
      <c r="Q1852" s="66"/>
      <c r="S1852" s="70"/>
      <c r="U1852" s="70"/>
      <c r="W1852" s="70"/>
      <c r="Y1852" s="70"/>
    </row>
    <row r="1853" spans="1:25" s="69" customFormat="1" x14ac:dyDescent="0.2">
      <c r="A1853" s="75" t="s">
        <v>19</v>
      </c>
      <c r="B1853" s="66" t="s">
        <v>20</v>
      </c>
      <c r="C1853" s="66" t="s">
        <v>26</v>
      </c>
      <c r="D1853" s="66" t="s">
        <v>281</v>
      </c>
      <c r="E1853" s="87">
        <f t="array" ref="E1853">IFERROR(INDEX(DATA!$N$133:$N$368,MATCH(1,(DATA!$D$133:$D$368=B1853)*(DATA!$E$133:$E$368=D1853),0)),"n/a")</f>
        <v>3.02</v>
      </c>
      <c r="F1853" s="77">
        <f t="array" ref="F1853">IFERROR(INDEX(DATA!$O$133:$O$368,MATCH(1,(DATA!$D$133:$D$368=B1853)*(DATA!$E$133:$E$368=D1853),0)),"n/a")</f>
        <v>0</v>
      </c>
      <c r="G1853" s="87">
        <f t="array" ref="G1853">IFERROR(INDEX(DATA!$X$133:$X$368,MATCH(1,(DATA!$D$133:$D$368=B1853)*(DATA!$E$133:$E$368=D1853),0)),"n/a")</f>
        <v>3.05</v>
      </c>
      <c r="H1853" s="77">
        <f t="array" ref="H1853">IFERROR(INDEX(DATA!$Y$133:$Y$368,MATCH(1,(DATA!$D$133:$D$368=B1853)*(DATA!$E$133:$E$368=D1853),0)),"n/a")</f>
        <v>2.4E-2</v>
      </c>
      <c r="I1853" s="87">
        <f t="array" ref="I1853">IFERROR(INDEX(DATA!$AH$133:$AH$368,MATCH(1,(DATA!$D$133:$D$368=B1853)*(DATA!$E$133:$E$368=D1853),0)),"n/a")</f>
        <v>3.09</v>
      </c>
      <c r="J1853" s="77">
        <f t="array" ref="J1853">IFERROR(INDEX(DATA!$AI$133:$AI$368,MATCH(1,(DATA!$D$133:$D$368=B1853)*(DATA!$E$133:$E$368=D1853),0)),"n/a")</f>
        <v>5.3999999999999999E-2</v>
      </c>
      <c r="K1853" s="87">
        <f t="array" ref="K1853">IFERROR(INDEX(DATA!$AR$133:$AR$368,MATCH(1,(DATA!$D$133:$D$368=B1853)*(DATA!$E$133:$E$368=D1853),0)),"n/a")</f>
        <v>3.04</v>
      </c>
      <c r="L1853" s="77">
        <f t="array" ref="L1853">IFERROR(INDEX(DATA!$AS$133:$AS$368,MATCH(1,(DATA!$D$133:$D$368=B1853)*(DATA!$E$133:$E$368=D1853),0)),"n/a")</f>
        <v>3.5000000000000003E-2</v>
      </c>
      <c r="M1853" s="66"/>
      <c r="N1853" s="66"/>
      <c r="O1853" s="66"/>
      <c r="P1853" s="66"/>
      <c r="Q1853" s="66"/>
      <c r="S1853" s="70"/>
      <c r="U1853" s="70"/>
      <c r="W1853" s="70"/>
      <c r="Y1853" s="70"/>
    </row>
    <row r="1854" spans="1:25" s="69" customFormat="1" x14ac:dyDescent="0.2">
      <c r="A1854" s="75" t="s">
        <v>19</v>
      </c>
      <c r="B1854" s="66" t="s">
        <v>20</v>
      </c>
      <c r="C1854" s="66" t="s">
        <v>26</v>
      </c>
      <c r="D1854" s="66" t="s">
        <v>282</v>
      </c>
      <c r="E1854" s="87">
        <f t="array" ref="E1854">IFERROR(INDEX(DATA!$N$133:$N$368,MATCH(1,(DATA!$D$133:$D$368=B1854)*(DATA!$E$133:$E$368=D1854),0)),"n/a")</f>
        <v>3.8</v>
      </c>
      <c r="F1854" s="77">
        <f t="array" ref="F1854">IFERROR(INDEX(DATA!$O$133:$O$368,MATCH(1,(DATA!$D$133:$D$368=B1854)*(DATA!$E$133:$E$368=D1854),0)),"n/a")</f>
        <v>8.3000000000000004E-2</v>
      </c>
      <c r="G1854" s="87">
        <f t="array" ref="G1854">IFERROR(INDEX(DATA!$X$133:$X$368,MATCH(1,(DATA!$D$133:$D$368=B1854)*(DATA!$E$133:$E$368=D1854),0)),"n/a")</f>
        <v>3.78</v>
      </c>
      <c r="H1854" s="77">
        <f t="array" ref="H1854">IFERROR(INDEX(DATA!$Y$133:$Y$368,MATCH(1,(DATA!$D$133:$D$368=B1854)*(DATA!$E$133:$E$368=D1854),0)),"n/a")</f>
        <v>0.105</v>
      </c>
      <c r="I1854" s="87">
        <f t="array" ref="I1854">IFERROR(INDEX(DATA!$AH$133:$AH$368,MATCH(1,(DATA!$D$133:$D$368=B1854)*(DATA!$E$133:$E$368=D1854),0)),"n/a")</f>
        <v>3.72</v>
      </c>
      <c r="J1854" s="77">
        <f t="array" ref="J1854">IFERROR(INDEX(DATA!$AI$133:$AI$368,MATCH(1,(DATA!$D$133:$D$368=B1854)*(DATA!$E$133:$E$368=D1854),0)),"n/a")</f>
        <v>5.7000000000000002E-2</v>
      </c>
      <c r="K1854" s="87">
        <f t="array" ref="K1854">IFERROR(INDEX(DATA!$AR$133:$AR$368,MATCH(1,(DATA!$D$133:$D$368=B1854)*(DATA!$E$133:$E$368=D1854),0)),"n/a")</f>
        <v>3.69</v>
      </c>
      <c r="L1854" s="77">
        <f t="array" ref="L1854">IFERROR(INDEX(DATA!$AS$133:$AS$368,MATCH(1,(DATA!$D$133:$D$368=B1854)*(DATA!$E$133:$E$368=D1854),0)),"n/a")</f>
        <v>-1.9E-2</v>
      </c>
      <c r="M1854" s="66"/>
      <c r="N1854" s="66"/>
      <c r="O1854" s="66"/>
      <c r="P1854" s="66"/>
      <c r="Q1854" s="66"/>
      <c r="S1854" s="70"/>
      <c r="U1854" s="70"/>
      <c r="W1854" s="70"/>
      <c r="Y1854" s="70"/>
    </row>
    <row r="1855" spans="1:25" s="69" customFormat="1" x14ac:dyDescent="0.2">
      <c r="A1855" s="75" t="s">
        <v>19</v>
      </c>
      <c r="B1855" s="66" t="s">
        <v>20</v>
      </c>
      <c r="C1855" s="66" t="s">
        <v>26</v>
      </c>
      <c r="D1855" s="66" t="s">
        <v>283</v>
      </c>
      <c r="E1855" s="87">
        <f t="array" ref="E1855">IFERROR(INDEX(DATA!$N$133:$N$368,MATCH(1,(DATA!$D$133:$D$368=B1855)*(DATA!$E$133:$E$368=D1855),0)),"n/a")</f>
        <v>3.98</v>
      </c>
      <c r="F1855" s="77">
        <f t="array" ref="F1855">IFERROR(INDEX(DATA!$O$133:$O$368,MATCH(1,(DATA!$D$133:$D$368=B1855)*(DATA!$E$133:$E$368=D1855),0)),"n/a")</f>
        <v>8.8999999999999996E-2</v>
      </c>
      <c r="G1855" s="87">
        <f t="array" ref="G1855">IFERROR(INDEX(DATA!$X$133:$X$368,MATCH(1,(DATA!$D$133:$D$368=B1855)*(DATA!$E$133:$E$368=D1855),0)),"n/a")</f>
        <v>3.97</v>
      </c>
      <c r="H1855" s="77">
        <f t="array" ref="H1855">IFERROR(INDEX(DATA!$Y$133:$Y$368,MATCH(1,(DATA!$D$133:$D$368=B1855)*(DATA!$E$133:$E$368=D1855),0)),"n/a")</f>
        <v>0.12</v>
      </c>
      <c r="I1855" s="87">
        <f t="array" ref="I1855">IFERROR(INDEX(DATA!$AH$133:$AH$368,MATCH(1,(DATA!$D$133:$D$368=B1855)*(DATA!$E$133:$E$368=D1855),0)),"n/a")</f>
        <v>3.94</v>
      </c>
      <c r="J1855" s="77">
        <f t="array" ref="J1855">IFERROR(INDEX(DATA!$AI$133:$AI$368,MATCH(1,(DATA!$D$133:$D$368=B1855)*(DATA!$E$133:$E$368=D1855),0)),"n/a")</f>
        <v>0.107</v>
      </c>
      <c r="K1855" s="87">
        <f t="array" ref="K1855">IFERROR(INDEX(DATA!$AR$133:$AR$368,MATCH(1,(DATA!$D$133:$D$368=B1855)*(DATA!$E$133:$E$368=D1855),0)),"n/a")</f>
        <v>3.84</v>
      </c>
      <c r="L1855" s="77">
        <f t="array" ref="L1855">IFERROR(INDEX(DATA!$AS$133:$AS$368,MATCH(1,(DATA!$D$133:$D$368=B1855)*(DATA!$E$133:$E$368=D1855),0)),"n/a")</f>
        <v>6.3E-2</v>
      </c>
      <c r="M1855" s="66"/>
      <c r="N1855" s="66"/>
      <c r="O1855" s="66"/>
      <c r="P1855" s="66"/>
      <c r="Q1855" s="66"/>
      <c r="S1855" s="70"/>
      <c r="U1855" s="70"/>
      <c r="W1855" s="70"/>
      <c r="Y1855" s="70"/>
    </row>
    <row r="1856" spans="1:25" s="69" customFormat="1" x14ac:dyDescent="0.2">
      <c r="A1856" s="75" t="s">
        <v>19</v>
      </c>
      <c r="B1856" s="66" t="s">
        <v>20</v>
      </c>
      <c r="C1856" s="66" t="s">
        <v>26</v>
      </c>
      <c r="D1856" s="66" t="s">
        <v>284</v>
      </c>
      <c r="E1856" s="87">
        <f t="array" ref="E1856">IFERROR(INDEX(DATA!$N$133:$N$368,MATCH(1,(DATA!$D$133:$D$368=B1856)*(DATA!$E$133:$E$368=D1856),0)),"n/a")</f>
        <v>2.99</v>
      </c>
      <c r="F1856" s="77">
        <f t="array" ref="F1856">IFERROR(INDEX(DATA!$O$133:$O$368,MATCH(1,(DATA!$D$133:$D$368=B1856)*(DATA!$E$133:$E$368=D1856),0)),"n/a")</f>
        <v>3.9E-2</v>
      </c>
      <c r="G1856" s="87">
        <f t="array" ref="G1856">IFERROR(INDEX(DATA!$X$133:$X$368,MATCH(1,(DATA!$D$133:$D$368=B1856)*(DATA!$E$133:$E$368=D1856),0)),"n/a")</f>
        <v>2.98</v>
      </c>
      <c r="H1856" s="77">
        <f t="array" ref="H1856">IFERROR(INDEX(DATA!$Y$133:$Y$368,MATCH(1,(DATA!$D$133:$D$368=B1856)*(DATA!$E$133:$E$368=D1856),0)),"n/a")</f>
        <v>4.5999999999999999E-2</v>
      </c>
      <c r="I1856" s="87">
        <f t="array" ref="I1856">IFERROR(INDEX(DATA!$AH$133:$AH$368,MATCH(1,(DATA!$D$133:$D$368=B1856)*(DATA!$E$133:$E$368=D1856),0)),"n/a")</f>
        <v>2.93</v>
      </c>
      <c r="J1856" s="77">
        <f t="array" ref="J1856">IFERROR(INDEX(DATA!$AI$133:$AI$368,MATCH(1,(DATA!$D$133:$D$368=B1856)*(DATA!$E$133:$E$368=D1856),0)),"n/a")</f>
        <v>4.2999999999999997E-2</v>
      </c>
      <c r="K1856" s="87">
        <f t="array" ref="K1856">IFERROR(INDEX(DATA!$AR$133:$AR$368,MATCH(1,(DATA!$D$133:$D$368=B1856)*(DATA!$E$133:$E$368=D1856),0)),"n/a")</f>
        <v>2.89</v>
      </c>
      <c r="L1856" s="77">
        <f t="array" ref="L1856">IFERROR(INDEX(DATA!$AS$133:$AS$368,MATCH(1,(DATA!$D$133:$D$368=B1856)*(DATA!$E$133:$E$368=D1856),0)),"n/a")</f>
        <v>0.04</v>
      </c>
      <c r="M1856" s="66"/>
      <c r="N1856" s="66"/>
      <c r="O1856" s="66"/>
      <c r="P1856" s="66"/>
      <c r="Q1856" s="66"/>
      <c r="S1856" s="70"/>
      <c r="U1856" s="70"/>
      <c r="W1856" s="70"/>
      <c r="Y1856" s="70"/>
    </row>
    <row r="1857" spans="1:25" s="69" customFormat="1" x14ac:dyDescent="0.2">
      <c r="A1857" s="75" t="s">
        <v>19</v>
      </c>
      <c r="B1857" s="66" t="s">
        <v>20</v>
      </c>
      <c r="C1857" s="66" t="s">
        <v>26</v>
      </c>
      <c r="D1857" s="66" t="s">
        <v>285</v>
      </c>
      <c r="E1857" s="87">
        <f t="array" ref="E1857">IFERROR(INDEX(DATA!$N$133:$N$368,MATCH(1,(DATA!$D$133:$D$368=B1857)*(DATA!$E$133:$E$368=D1857),0)),"n/a")</f>
        <v>2.81</v>
      </c>
      <c r="F1857" s="77">
        <f t="array" ref="F1857">IFERROR(INDEX(DATA!$O$133:$O$368,MATCH(1,(DATA!$D$133:$D$368=B1857)*(DATA!$E$133:$E$368=D1857),0)),"n/a")</f>
        <v>7.2999999999999995E-2</v>
      </c>
      <c r="G1857" s="87">
        <f t="array" ref="G1857">IFERROR(INDEX(DATA!$X$133:$X$368,MATCH(1,(DATA!$D$133:$D$368=B1857)*(DATA!$E$133:$E$368=D1857),0)),"n/a")</f>
        <v>2.71</v>
      </c>
      <c r="H1857" s="77">
        <f t="array" ref="H1857">IFERROR(INDEX(DATA!$Y$133:$Y$368,MATCH(1,(DATA!$D$133:$D$368=B1857)*(DATA!$E$133:$E$368=D1857),0)),"n/a")</f>
        <v>1.2999999999999999E-2</v>
      </c>
      <c r="I1857" s="87">
        <f t="array" ref="I1857">IFERROR(INDEX(DATA!$AH$133:$AH$368,MATCH(1,(DATA!$D$133:$D$368=B1857)*(DATA!$E$133:$E$368=D1857),0)),"n/a")</f>
        <v>2.68</v>
      </c>
      <c r="J1857" s="77">
        <f t="array" ref="J1857">IFERROR(INDEX(DATA!$AI$133:$AI$368,MATCH(1,(DATA!$D$133:$D$368=B1857)*(DATA!$E$133:$E$368=D1857),0)),"n/a")</f>
        <v>8.0000000000000002E-3</v>
      </c>
      <c r="K1857" s="87">
        <f t="array" ref="K1857">IFERROR(INDEX(DATA!$AR$133:$AR$368,MATCH(1,(DATA!$D$133:$D$368=B1857)*(DATA!$E$133:$E$368=D1857),0)),"n/a")</f>
        <v>2.82</v>
      </c>
      <c r="L1857" s="77">
        <f t="array" ref="L1857">IFERROR(INDEX(DATA!$AS$133:$AS$368,MATCH(1,(DATA!$D$133:$D$368=B1857)*(DATA!$E$133:$E$368=D1857),0)),"n/a")</f>
        <v>7.4999999999999997E-2</v>
      </c>
      <c r="M1857" s="66"/>
      <c r="N1857" s="66"/>
      <c r="O1857" s="66"/>
      <c r="P1857" s="66"/>
      <c r="Q1857" s="66"/>
      <c r="S1857" s="70"/>
      <c r="U1857" s="70"/>
      <c r="W1857" s="70"/>
      <c r="Y1857" s="70"/>
    </row>
    <row r="1858" spans="1:25" s="69" customFormat="1" x14ac:dyDescent="0.2">
      <c r="A1858" s="75" t="s">
        <v>19</v>
      </c>
      <c r="B1858" s="66" t="s">
        <v>20</v>
      </c>
      <c r="C1858" s="66" t="s">
        <v>26</v>
      </c>
      <c r="D1858" s="66" t="s">
        <v>286</v>
      </c>
      <c r="E1858" s="87">
        <f t="array" ref="E1858">IFERROR(INDEX(DATA!$N$133:$N$368,MATCH(1,(DATA!$D$133:$D$368=B1858)*(DATA!$E$133:$E$368=D1858),0)),"n/a")</f>
        <v>3.31</v>
      </c>
      <c r="F1858" s="77">
        <f t="array" ref="F1858">IFERROR(INDEX(DATA!$O$133:$O$368,MATCH(1,(DATA!$D$133:$D$368=B1858)*(DATA!$E$133:$E$368=D1858),0)),"n/a")</f>
        <v>2.1000000000000001E-2</v>
      </c>
      <c r="G1858" s="87">
        <f t="array" ref="G1858">IFERROR(INDEX(DATA!$X$133:$X$368,MATCH(1,(DATA!$D$133:$D$368=B1858)*(DATA!$E$133:$E$368=D1858),0)),"n/a")</f>
        <v>3.35</v>
      </c>
      <c r="H1858" s="77">
        <f t="array" ref="H1858">IFERROR(INDEX(DATA!$Y$133:$Y$368,MATCH(1,(DATA!$D$133:$D$368=B1858)*(DATA!$E$133:$E$368=D1858),0)),"n/a")</f>
        <v>8.2000000000000003E-2</v>
      </c>
      <c r="I1858" s="87">
        <f t="array" ref="I1858">IFERROR(INDEX(DATA!$AH$133:$AH$368,MATCH(1,(DATA!$D$133:$D$368=B1858)*(DATA!$E$133:$E$368=D1858),0)),"n/a")</f>
        <v>3.34</v>
      </c>
      <c r="J1858" s="77">
        <f t="array" ref="J1858">IFERROR(INDEX(DATA!$AI$133:$AI$368,MATCH(1,(DATA!$D$133:$D$368=B1858)*(DATA!$E$133:$E$368=D1858),0)),"n/a")</f>
        <v>0.10100000000000001</v>
      </c>
      <c r="K1858" s="87">
        <f t="array" ref="K1858">IFERROR(INDEX(DATA!$AR$133:$AR$368,MATCH(1,(DATA!$D$133:$D$368=B1858)*(DATA!$E$133:$E$368=D1858),0)),"n/a")</f>
        <v>3.35</v>
      </c>
      <c r="L1858" s="77">
        <f t="array" ref="L1858">IFERROR(INDEX(DATA!$AS$133:$AS$368,MATCH(1,(DATA!$D$133:$D$368=B1858)*(DATA!$E$133:$E$368=D1858),0)),"n/a")</f>
        <v>0.13900000000000001</v>
      </c>
      <c r="M1858" s="66"/>
      <c r="N1858" s="66"/>
      <c r="O1858" s="66"/>
      <c r="P1858" s="66"/>
      <c r="Q1858" s="66"/>
      <c r="S1858" s="70"/>
      <c r="U1858" s="70"/>
      <c r="W1858" s="70"/>
      <c r="Y1858" s="70"/>
    </row>
    <row r="1859" spans="1:25" s="69" customFormat="1" x14ac:dyDescent="0.2">
      <c r="A1859" s="75" t="s">
        <v>19</v>
      </c>
      <c r="B1859" s="66" t="s">
        <v>20</v>
      </c>
      <c r="C1859" s="66" t="s">
        <v>26</v>
      </c>
      <c r="D1859" s="66" t="s">
        <v>287</v>
      </c>
      <c r="E1859" s="87">
        <f t="array" ref="E1859">IFERROR(INDEX(DATA!$N$133:$N$368,MATCH(1,(DATA!$D$133:$D$368=B1859)*(DATA!$E$133:$E$368=D1859),0)),"n/a")</f>
        <v>3.4</v>
      </c>
      <c r="F1859" s="77">
        <f t="array" ref="F1859">IFERROR(INDEX(DATA!$O$133:$O$368,MATCH(1,(DATA!$D$133:$D$368=B1859)*(DATA!$E$133:$E$368=D1859),0)),"n/a")</f>
        <v>9.7000000000000003E-2</v>
      </c>
      <c r="G1859" s="87">
        <f t="array" ref="G1859">IFERROR(INDEX(DATA!$X$133:$X$368,MATCH(1,(DATA!$D$133:$D$368=B1859)*(DATA!$E$133:$E$368=D1859),0)),"n/a")</f>
        <v>3.47</v>
      </c>
      <c r="H1859" s="77">
        <f t="array" ref="H1859">IFERROR(INDEX(DATA!$Y$133:$Y$368,MATCH(1,(DATA!$D$133:$D$368=B1859)*(DATA!$E$133:$E$368=D1859),0)),"n/a")</f>
        <v>0.12</v>
      </c>
      <c r="I1859" s="87">
        <f t="array" ref="I1859">IFERROR(INDEX(DATA!$AH$133:$AH$368,MATCH(1,(DATA!$D$133:$D$368=B1859)*(DATA!$E$133:$E$368=D1859),0)),"n/a")</f>
        <v>3.3</v>
      </c>
      <c r="J1859" s="77">
        <f t="array" ref="J1859">IFERROR(INDEX(DATA!$AI$133:$AI$368,MATCH(1,(DATA!$D$133:$D$368=B1859)*(DATA!$E$133:$E$368=D1859),0)),"n/a")</f>
        <v>7.0000000000000007E-2</v>
      </c>
      <c r="K1859" s="87">
        <f t="array" ref="K1859">IFERROR(INDEX(DATA!$AR$133:$AR$368,MATCH(1,(DATA!$D$133:$D$368=B1859)*(DATA!$E$133:$E$368=D1859),0)),"n/a")</f>
        <v>3.16</v>
      </c>
      <c r="L1859" s="77">
        <f t="array" ref="L1859">IFERROR(INDEX(DATA!$AS$133:$AS$368,MATCH(1,(DATA!$D$133:$D$368=B1859)*(DATA!$E$133:$E$368=D1859),0)),"n/a")</f>
        <v>2.8000000000000001E-2</v>
      </c>
      <c r="M1859" s="66"/>
      <c r="N1859" s="66"/>
      <c r="O1859" s="66"/>
      <c r="P1859" s="66"/>
      <c r="Q1859" s="66"/>
      <c r="S1859" s="70"/>
      <c r="U1859" s="70"/>
      <c r="W1859" s="70"/>
      <c r="Y1859" s="70"/>
    </row>
    <row r="1860" spans="1:25" s="69" customFormat="1" x14ac:dyDescent="0.2">
      <c r="A1860" s="75" t="s">
        <v>19</v>
      </c>
      <c r="B1860" s="66" t="s">
        <v>20</v>
      </c>
      <c r="C1860" s="66" t="s">
        <v>26</v>
      </c>
      <c r="D1860" s="66" t="s">
        <v>288</v>
      </c>
      <c r="E1860" s="87">
        <f t="array" ref="E1860">IFERROR(INDEX(DATA!$N$133:$N$368,MATCH(1,(DATA!$D$133:$D$368=B1860)*(DATA!$E$133:$E$368=D1860),0)),"n/a")</f>
        <v>3.81</v>
      </c>
      <c r="F1860" s="77">
        <f t="array" ref="F1860">IFERROR(INDEX(DATA!$O$133:$O$368,MATCH(1,(DATA!$D$133:$D$368=B1860)*(DATA!$E$133:$E$368=D1860),0)),"n/a")</f>
        <v>0.11700000000000001</v>
      </c>
      <c r="G1860" s="87">
        <f t="array" ref="G1860">IFERROR(INDEX(DATA!$X$133:$X$368,MATCH(1,(DATA!$D$133:$D$368=B1860)*(DATA!$E$133:$E$368=D1860),0)),"n/a")</f>
        <v>3.79</v>
      </c>
      <c r="H1860" s="77">
        <f t="array" ref="H1860">IFERROR(INDEX(DATA!$Y$133:$Y$368,MATCH(1,(DATA!$D$133:$D$368=B1860)*(DATA!$E$133:$E$368=D1860),0)),"n/a")</f>
        <v>0.10199999999999999</v>
      </c>
      <c r="I1860" s="87">
        <f t="array" ref="I1860">IFERROR(INDEX(DATA!$AH$133:$AH$368,MATCH(1,(DATA!$D$133:$D$368=B1860)*(DATA!$E$133:$E$368=D1860),0)),"n/a")</f>
        <v>3.77</v>
      </c>
      <c r="J1860" s="77">
        <f t="array" ref="J1860">IFERROR(INDEX(DATA!$AI$133:$AI$368,MATCH(1,(DATA!$D$133:$D$368=B1860)*(DATA!$E$133:$E$368=D1860),0)),"n/a")</f>
        <v>6.3E-2</v>
      </c>
      <c r="K1860" s="87">
        <f t="array" ref="K1860">IFERROR(INDEX(DATA!$AR$133:$AR$368,MATCH(1,(DATA!$D$133:$D$368=B1860)*(DATA!$E$133:$E$368=D1860),0)),"n/a")</f>
        <v>3.76</v>
      </c>
      <c r="L1860" s="77">
        <f t="array" ref="L1860">IFERROR(INDEX(DATA!$AS$133:$AS$368,MATCH(1,(DATA!$D$133:$D$368=B1860)*(DATA!$E$133:$E$368=D1860),0)),"n/a")</f>
        <v>-2.3E-2</v>
      </c>
      <c r="M1860" s="66"/>
      <c r="N1860" s="66"/>
      <c r="O1860" s="66"/>
      <c r="P1860" s="66"/>
      <c r="Q1860" s="66"/>
      <c r="S1860" s="70"/>
      <c r="U1860" s="70"/>
      <c r="W1860" s="70"/>
      <c r="Y1860" s="70"/>
    </row>
    <row r="1861" spans="1:25" s="69" customFormat="1" x14ac:dyDescent="0.2">
      <c r="A1861" s="75" t="s">
        <v>19</v>
      </c>
      <c r="B1861" s="66" t="s">
        <v>20</v>
      </c>
      <c r="C1861" s="66" t="s">
        <v>26</v>
      </c>
      <c r="D1861" s="66" t="s">
        <v>289</v>
      </c>
      <c r="E1861" s="87">
        <f t="array" ref="E1861">IFERROR(INDEX(DATA!$N$133:$N$368,MATCH(1,(DATA!$D$133:$D$368=B1861)*(DATA!$E$133:$E$368=D1861),0)),"n/a")</f>
        <v>3.82</v>
      </c>
      <c r="F1861" s="77">
        <f t="array" ref="F1861">IFERROR(INDEX(DATA!$O$133:$O$368,MATCH(1,(DATA!$D$133:$D$368=B1861)*(DATA!$E$133:$E$368=D1861),0)),"n/a")</f>
        <v>3.5999999999999997E-2</v>
      </c>
      <c r="G1861" s="87">
        <f t="array" ref="G1861">IFERROR(INDEX(DATA!$X$133:$X$368,MATCH(1,(DATA!$D$133:$D$368=B1861)*(DATA!$E$133:$E$368=D1861),0)),"n/a")</f>
        <v>3.78</v>
      </c>
      <c r="H1861" s="77">
        <f t="array" ref="H1861">IFERROR(INDEX(DATA!$Y$133:$Y$368,MATCH(1,(DATA!$D$133:$D$368=B1861)*(DATA!$E$133:$E$368=D1861),0)),"n/a")</f>
        <v>6.7000000000000004E-2</v>
      </c>
      <c r="I1861" s="87">
        <f t="array" ref="I1861">IFERROR(INDEX(DATA!$AH$133:$AH$368,MATCH(1,(DATA!$D$133:$D$368=B1861)*(DATA!$E$133:$E$368=D1861),0)),"n/a")</f>
        <v>3.76</v>
      </c>
      <c r="J1861" s="77">
        <f t="array" ref="J1861">IFERROR(INDEX(DATA!$AI$133:$AI$368,MATCH(1,(DATA!$D$133:$D$368=B1861)*(DATA!$E$133:$E$368=D1861),0)),"n/a")</f>
        <v>9.7000000000000003E-2</v>
      </c>
      <c r="K1861" s="87">
        <f t="array" ref="K1861">IFERROR(INDEX(DATA!$AR$133:$AR$368,MATCH(1,(DATA!$D$133:$D$368=B1861)*(DATA!$E$133:$E$368=D1861),0)),"n/a")</f>
        <v>4.0999999999999996</v>
      </c>
      <c r="L1861" s="77">
        <f t="array" ref="L1861">IFERROR(INDEX(DATA!$AS$133:$AS$368,MATCH(1,(DATA!$D$133:$D$368=B1861)*(DATA!$E$133:$E$368=D1861),0)),"n/a")</f>
        <v>0.17199999999999999</v>
      </c>
      <c r="M1861" s="66"/>
      <c r="N1861" s="66"/>
      <c r="O1861" s="66"/>
      <c r="P1861" s="66"/>
      <c r="Q1861" s="66"/>
      <c r="S1861" s="70"/>
      <c r="U1861" s="70"/>
      <c r="W1861" s="70"/>
      <c r="Y1861" s="70"/>
    </row>
    <row r="1862" spans="1:25" s="69" customFormat="1" x14ac:dyDescent="0.2">
      <c r="A1862" s="75" t="s">
        <v>19</v>
      </c>
      <c r="B1862" s="66" t="s">
        <v>20</v>
      </c>
      <c r="C1862" s="66" t="s">
        <v>26</v>
      </c>
      <c r="D1862" s="66" t="s">
        <v>290</v>
      </c>
      <c r="E1862" s="87">
        <f t="array" ref="E1862">IFERROR(INDEX(DATA!$N$133:$N$368,MATCH(1,(DATA!$D$133:$D$368=B1862)*(DATA!$E$133:$E$368=D1862),0)),"n/a")</f>
        <v>3.69</v>
      </c>
      <c r="F1862" s="77">
        <f t="array" ref="F1862">IFERROR(INDEX(DATA!$O$133:$O$368,MATCH(1,(DATA!$D$133:$D$368=B1862)*(DATA!$E$133:$E$368=D1862),0)),"n/a")</f>
        <v>8.0000000000000002E-3</v>
      </c>
      <c r="G1862" s="87">
        <f t="array" ref="G1862">IFERROR(INDEX(DATA!$X$133:$X$368,MATCH(1,(DATA!$D$133:$D$368=B1862)*(DATA!$E$133:$E$368=D1862),0)),"n/a")</f>
        <v>3.64</v>
      </c>
      <c r="H1862" s="77">
        <f t="array" ref="H1862">IFERROR(INDEX(DATA!$Y$133:$Y$368,MATCH(1,(DATA!$D$133:$D$368=B1862)*(DATA!$E$133:$E$368=D1862),0)),"n/a")</f>
        <v>0</v>
      </c>
      <c r="I1862" s="87">
        <f t="array" ref="I1862">IFERROR(INDEX(DATA!$AH$133:$AH$368,MATCH(1,(DATA!$D$133:$D$368=B1862)*(DATA!$E$133:$E$368=D1862),0)),"n/a")</f>
        <v>3.62</v>
      </c>
      <c r="J1862" s="77">
        <f t="array" ref="J1862">IFERROR(INDEX(DATA!$AI$133:$AI$368,MATCH(1,(DATA!$D$133:$D$368=B1862)*(DATA!$E$133:$E$368=D1862),0)),"n/a")</f>
        <v>4.0000000000000001E-3</v>
      </c>
      <c r="K1862" s="87">
        <f t="array" ref="K1862">IFERROR(INDEX(DATA!$AR$133:$AR$368,MATCH(1,(DATA!$D$133:$D$368=B1862)*(DATA!$E$133:$E$368=D1862),0)),"n/a")</f>
        <v>3.63</v>
      </c>
      <c r="L1862" s="77">
        <f t="array" ref="L1862">IFERROR(INDEX(DATA!$AS$133:$AS$368,MATCH(1,(DATA!$D$133:$D$368=B1862)*(DATA!$E$133:$E$368=D1862),0)),"n/a")</f>
        <v>-2E-3</v>
      </c>
      <c r="M1862" s="66"/>
      <c r="N1862" s="66"/>
      <c r="O1862" s="66"/>
      <c r="P1862" s="66"/>
      <c r="Q1862" s="66"/>
      <c r="S1862" s="70"/>
      <c r="U1862" s="70"/>
      <c r="W1862" s="70"/>
      <c r="Y1862" s="70"/>
    </row>
    <row r="1863" spans="1:25" s="69" customFormat="1" x14ac:dyDescent="0.2">
      <c r="A1863" s="75" t="s">
        <v>19</v>
      </c>
      <c r="B1863" s="66" t="s">
        <v>20</v>
      </c>
      <c r="C1863" s="66" t="s">
        <v>26</v>
      </c>
      <c r="D1863" s="66" t="s">
        <v>291</v>
      </c>
      <c r="E1863" s="87">
        <f t="array" ref="E1863">IFERROR(INDEX(DATA!$N$133:$N$368,MATCH(1,(DATA!$D$133:$D$368=B1863)*(DATA!$E$133:$E$368=D1863),0)),"n/a")</f>
        <v>4.5199999999999996</v>
      </c>
      <c r="F1863" s="77">
        <f t="array" ref="F1863">IFERROR(INDEX(DATA!$O$133:$O$368,MATCH(1,(DATA!$D$133:$D$368=B1863)*(DATA!$E$133:$E$368=D1863),0)),"n/a")</f>
        <v>-4.9000000000000002E-2</v>
      </c>
      <c r="G1863" s="87">
        <f t="array" ref="G1863">IFERROR(INDEX(DATA!$X$133:$X$368,MATCH(1,(DATA!$D$133:$D$368=B1863)*(DATA!$E$133:$E$368=D1863),0)),"n/a")</f>
        <v>4.5999999999999996</v>
      </c>
      <c r="H1863" s="77">
        <f t="array" ref="H1863">IFERROR(INDEX(DATA!$Y$133:$Y$368,MATCH(1,(DATA!$D$133:$D$368=B1863)*(DATA!$E$133:$E$368=D1863),0)),"n/a")</f>
        <v>-4.5999999999999999E-2</v>
      </c>
      <c r="I1863" s="87">
        <f t="array" ref="I1863">IFERROR(INDEX(DATA!$AH$133:$AH$368,MATCH(1,(DATA!$D$133:$D$368=B1863)*(DATA!$E$133:$E$368=D1863),0)),"n/a")</f>
        <v>4.59</v>
      </c>
      <c r="J1863" s="77">
        <f t="array" ref="J1863">IFERROR(INDEX(DATA!$AI$133:$AI$368,MATCH(1,(DATA!$D$133:$D$368=B1863)*(DATA!$E$133:$E$368=D1863),0)),"n/a")</f>
        <v>-6.3E-2</v>
      </c>
      <c r="K1863" s="87">
        <f t="array" ref="K1863">IFERROR(INDEX(DATA!$AR$133:$AR$368,MATCH(1,(DATA!$D$133:$D$368=B1863)*(DATA!$E$133:$E$368=D1863),0)),"n/a")</f>
        <v>4.6100000000000003</v>
      </c>
      <c r="L1863" s="77">
        <f t="array" ref="L1863">IFERROR(INDEX(DATA!$AS$133:$AS$368,MATCH(1,(DATA!$D$133:$D$368=B1863)*(DATA!$E$133:$E$368=D1863),0)),"n/a")</f>
        <v>-6.2E-2</v>
      </c>
      <c r="M1863" s="66"/>
      <c r="N1863" s="66"/>
      <c r="O1863" s="66"/>
      <c r="P1863" s="66"/>
      <c r="Q1863" s="66"/>
      <c r="S1863" s="70"/>
      <c r="U1863" s="70"/>
      <c r="W1863" s="70"/>
      <c r="Y1863" s="70"/>
    </row>
    <row r="1864" spans="1:25" s="69" customFormat="1" x14ac:dyDescent="0.2">
      <c r="A1864" s="75" t="s">
        <v>19</v>
      </c>
      <c r="B1864" s="66" t="s">
        <v>20</v>
      </c>
      <c r="C1864" s="66" t="s">
        <v>26</v>
      </c>
      <c r="D1864" s="66" t="s">
        <v>292</v>
      </c>
      <c r="E1864" s="87">
        <f t="array" ref="E1864">IFERROR(INDEX(DATA!$N$133:$N$368,MATCH(1,(DATA!$D$133:$D$368=B1864)*(DATA!$E$133:$E$368=D1864),0)),"n/a")</f>
        <v>4.0599999999999996</v>
      </c>
      <c r="F1864" s="77">
        <f t="array" ref="F1864">IFERROR(INDEX(DATA!$O$133:$O$368,MATCH(1,(DATA!$D$133:$D$368=B1864)*(DATA!$E$133:$E$368=D1864),0)),"n/a")</f>
        <v>8.0000000000000002E-3</v>
      </c>
      <c r="G1864" s="87">
        <f t="array" ref="G1864">IFERROR(INDEX(DATA!$X$133:$X$368,MATCH(1,(DATA!$D$133:$D$368=B1864)*(DATA!$E$133:$E$368=D1864),0)),"n/a")</f>
        <v>4.0599999999999996</v>
      </c>
      <c r="H1864" s="77">
        <f t="array" ref="H1864">IFERROR(INDEX(DATA!$Y$133:$Y$368,MATCH(1,(DATA!$D$133:$D$368=B1864)*(DATA!$E$133:$E$368=D1864),0)),"n/a")</f>
        <v>2.4E-2</v>
      </c>
      <c r="I1864" s="87">
        <f t="array" ref="I1864">IFERROR(INDEX(DATA!$AH$133:$AH$368,MATCH(1,(DATA!$D$133:$D$368=B1864)*(DATA!$E$133:$E$368=D1864),0)),"n/a")</f>
        <v>4.04</v>
      </c>
      <c r="J1864" s="77">
        <f t="array" ref="J1864">IFERROR(INDEX(DATA!$AI$133:$AI$368,MATCH(1,(DATA!$D$133:$D$368=B1864)*(DATA!$E$133:$E$368=D1864),0)),"n/a")</f>
        <v>5.2999999999999999E-2</v>
      </c>
      <c r="K1864" s="87">
        <f t="array" ref="K1864">IFERROR(INDEX(DATA!$AR$133:$AR$368,MATCH(1,(DATA!$D$133:$D$368=B1864)*(DATA!$E$133:$E$368=D1864),0)),"n/a")</f>
        <v>4.05</v>
      </c>
      <c r="L1864" s="77">
        <f t="array" ref="L1864">IFERROR(INDEX(DATA!$AS$133:$AS$368,MATCH(1,(DATA!$D$133:$D$368=B1864)*(DATA!$E$133:$E$368=D1864),0)),"n/a")</f>
        <v>4.8000000000000001E-2</v>
      </c>
      <c r="M1864" s="66"/>
      <c r="N1864" s="66"/>
      <c r="O1864" s="66"/>
      <c r="P1864" s="66"/>
      <c r="Q1864" s="66"/>
      <c r="S1864" s="70"/>
      <c r="U1864" s="70"/>
      <c r="W1864" s="70"/>
      <c r="Y1864" s="70"/>
    </row>
    <row r="1865" spans="1:25" s="69" customFormat="1" x14ac:dyDescent="0.2">
      <c r="A1865" s="75" t="s">
        <v>19</v>
      </c>
      <c r="B1865" s="66" t="s">
        <v>20</v>
      </c>
      <c r="C1865" s="66" t="s">
        <v>26</v>
      </c>
      <c r="D1865" s="66" t="s">
        <v>293</v>
      </c>
      <c r="E1865" s="87">
        <f t="array" ref="E1865">IFERROR(INDEX(DATA!$N$133:$N$368,MATCH(1,(DATA!$D$133:$D$368=B1865)*(DATA!$E$133:$E$368=D1865),0)),"n/a")</f>
        <v>4.1399999999999997</v>
      </c>
      <c r="F1865" s="77">
        <f t="array" ref="F1865">IFERROR(INDEX(DATA!$O$133:$O$368,MATCH(1,(DATA!$D$133:$D$368=B1865)*(DATA!$E$133:$E$368=D1865),0)),"n/a")</f>
        <v>0.191</v>
      </c>
      <c r="G1865" s="87">
        <f t="array" ref="G1865">IFERROR(INDEX(DATA!$X$133:$X$368,MATCH(1,(DATA!$D$133:$D$368=B1865)*(DATA!$E$133:$E$368=D1865),0)),"n/a")</f>
        <v>4.01</v>
      </c>
      <c r="H1865" s="77">
        <f t="array" ref="H1865">IFERROR(INDEX(DATA!$Y$133:$Y$368,MATCH(1,(DATA!$D$133:$D$368=B1865)*(DATA!$E$133:$E$368=D1865),0)),"n/a")</f>
        <v>0.153</v>
      </c>
      <c r="I1865" s="87">
        <f t="array" ref="I1865">IFERROR(INDEX(DATA!$AH$133:$AH$368,MATCH(1,(DATA!$D$133:$D$368=B1865)*(DATA!$E$133:$E$368=D1865),0)),"n/a")</f>
        <v>3.9</v>
      </c>
      <c r="J1865" s="77">
        <f t="array" ref="J1865">IFERROR(INDEX(DATA!$AI$133:$AI$368,MATCH(1,(DATA!$D$133:$D$368=B1865)*(DATA!$E$133:$E$368=D1865),0)),"n/a")</f>
        <v>0.17199999999999999</v>
      </c>
      <c r="K1865" s="87">
        <f t="array" ref="K1865">IFERROR(INDEX(DATA!$AR$133:$AR$368,MATCH(1,(DATA!$D$133:$D$368=B1865)*(DATA!$E$133:$E$368=D1865),0)),"n/a")</f>
        <v>3.83</v>
      </c>
      <c r="L1865" s="77">
        <f t="array" ref="L1865">IFERROR(INDEX(DATA!$AS$133:$AS$368,MATCH(1,(DATA!$D$133:$D$368=B1865)*(DATA!$E$133:$E$368=D1865),0)),"n/a")</f>
        <v>8.5999999999999993E-2</v>
      </c>
      <c r="M1865" s="66"/>
      <c r="N1865" s="66"/>
      <c r="O1865" s="66"/>
      <c r="P1865" s="66"/>
      <c r="Q1865" s="66"/>
      <c r="S1865" s="70"/>
      <c r="U1865" s="70"/>
      <c r="W1865" s="70"/>
      <c r="Y1865" s="70"/>
    </row>
    <row r="1866" spans="1:25" s="69" customFormat="1" x14ac:dyDescent="0.2">
      <c r="A1866" s="75" t="s">
        <v>19</v>
      </c>
      <c r="B1866" s="66" t="s">
        <v>20</v>
      </c>
      <c r="C1866" s="66" t="s">
        <v>26</v>
      </c>
      <c r="D1866" s="66" t="s">
        <v>294</v>
      </c>
      <c r="E1866" s="87">
        <f t="array" ref="E1866">IFERROR(INDEX(DATA!$N$133:$N$368,MATCH(1,(DATA!$D$133:$D$368=B1866)*(DATA!$E$133:$E$368=D1866),0)),"n/a")</f>
        <v>3.68</v>
      </c>
      <c r="F1866" s="77">
        <f t="array" ref="F1866">IFERROR(INDEX(DATA!$O$133:$O$368,MATCH(1,(DATA!$D$133:$D$368=B1866)*(DATA!$E$133:$E$368=D1866),0)),"n/a")</f>
        <v>4.0000000000000001E-3</v>
      </c>
      <c r="G1866" s="87">
        <f t="array" ref="G1866">IFERROR(INDEX(DATA!$X$133:$X$368,MATCH(1,(DATA!$D$133:$D$368=B1866)*(DATA!$E$133:$E$368=D1866),0)),"n/a")</f>
        <v>3.63</v>
      </c>
      <c r="H1866" s="77">
        <f t="array" ref="H1866">IFERROR(INDEX(DATA!$Y$133:$Y$368,MATCH(1,(DATA!$D$133:$D$368=B1866)*(DATA!$E$133:$E$368=D1866),0)),"n/a")</f>
        <v>-4.0000000000000001E-3</v>
      </c>
      <c r="I1866" s="87">
        <f t="array" ref="I1866">IFERROR(INDEX(DATA!$AH$133:$AH$368,MATCH(1,(DATA!$D$133:$D$368=B1866)*(DATA!$E$133:$E$368=D1866),0)),"n/a")</f>
        <v>3.62</v>
      </c>
      <c r="J1866" s="77">
        <f t="array" ref="J1866">IFERROR(INDEX(DATA!$AI$133:$AI$368,MATCH(1,(DATA!$D$133:$D$368=B1866)*(DATA!$E$133:$E$368=D1866),0)),"n/a")</f>
        <v>3.0000000000000001E-3</v>
      </c>
      <c r="K1866" s="87">
        <f t="array" ref="K1866">IFERROR(INDEX(DATA!$AR$133:$AR$368,MATCH(1,(DATA!$D$133:$D$368=B1866)*(DATA!$E$133:$E$368=D1866),0)),"n/a")</f>
        <v>3.64</v>
      </c>
      <c r="L1866" s="77">
        <f t="array" ref="L1866">IFERROR(INDEX(DATA!$AS$133:$AS$368,MATCH(1,(DATA!$D$133:$D$368=B1866)*(DATA!$E$133:$E$368=D1866),0)),"n/a")</f>
        <v>3.0000000000000001E-3</v>
      </c>
      <c r="M1866" s="66"/>
      <c r="N1866" s="66"/>
      <c r="O1866" s="66"/>
      <c r="P1866" s="66"/>
      <c r="Q1866" s="66"/>
      <c r="S1866" s="70"/>
      <c r="U1866" s="70"/>
      <c r="W1866" s="70"/>
      <c r="Y1866" s="70"/>
    </row>
    <row r="1867" spans="1:25" s="69" customFormat="1" x14ac:dyDescent="0.2">
      <c r="A1867" s="75" t="s">
        <v>19</v>
      </c>
      <c r="B1867" s="66" t="s">
        <v>20</v>
      </c>
      <c r="C1867" s="66" t="s">
        <v>26</v>
      </c>
      <c r="D1867" s="66" t="s">
        <v>295</v>
      </c>
      <c r="E1867" s="87">
        <f t="array" ref="E1867">IFERROR(INDEX(DATA!$N$133:$N$368,MATCH(1,(DATA!$D$133:$D$368=B1867)*(DATA!$E$133:$E$368=D1867),0)),"n/a")</f>
        <v>3.83</v>
      </c>
      <c r="F1867" s="77">
        <f t="array" ref="F1867">IFERROR(INDEX(DATA!$O$133:$O$368,MATCH(1,(DATA!$D$133:$D$368=B1867)*(DATA!$E$133:$E$368=D1867),0)),"n/a")</f>
        <v>-1.9E-2</v>
      </c>
      <c r="G1867" s="87">
        <f t="array" ref="G1867">IFERROR(INDEX(DATA!$X$133:$X$368,MATCH(1,(DATA!$D$133:$D$368=B1867)*(DATA!$E$133:$E$368=D1867),0)),"n/a")</f>
        <v>3.89</v>
      </c>
      <c r="H1867" s="77">
        <f t="array" ref="H1867">IFERROR(INDEX(DATA!$Y$133:$Y$368,MATCH(1,(DATA!$D$133:$D$368=B1867)*(DATA!$E$133:$E$368=D1867),0)),"n/a")</f>
        <v>-2.1999999999999999E-2</v>
      </c>
      <c r="I1867" s="87">
        <f t="array" ref="I1867">IFERROR(INDEX(DATA!$AH$133:$AH$368,MATCH(1,(DATA!$D$133:$D$368=B1867)*(DATA!$E$133:$E$368=D1867),0)),"n/a")</f>
        <v>3.98</v>
      </c>
      <c r="J1867" s="77">
        <f t="array" ref="J1867">IFERROR(INDEX(DATA!$AI$133:$AI$368,MATCH(1,(DATA!$D$133:$D$368=B1867)*(DATA!$E$133:$E$368=D1867),0)),"n/a")</f>
        <v>-2.3E-2</v>
      </c>
      <c r="K1867" s="87">
        <f t="array" ref="K1867">IFERROR(INDEX(DATA!$AR$133:$AR$368,MATCH(1,(DATA!$D$133:$D$368=B1867)*(DATA!$E$133:$E$368=D1867),0)),"n/a")</f>
        <v>4.01</v>
      </c>
      <c r="L1867" s="77">
        <f t="array" ref="L1867">IFERROR(INDEX(DATA!$AS$133:$AS$368,MATCH(1,(DATA!$D$133:$D$368=B1867)*(DATA!$E$133:$E$368=D1867),0)),"n/a")</f>
        <v>-2.1000000000000001E-2</v>
      </c>
      <c r="M1867" s="66"/>
      <c r="N1867" s="66"/>
      <c r="O1867" s="66"/>
      <c r="P1867" s="66"/>
      <c r="Q1867" s="66"/>
      <c r="S1867" s="70"/>
      <c r="U1867" s="70"/>
      <c r="W1867" s="70"/>
      <c r="Y1867" s="70"/>
    </row>
    <row r="1868" spans="1:25" s="69" customFormat="1" x14ac:dyDescent="0.2">
      <c r="A1868" s="75" t="s">
        <v>19</v>
      </c>
      <c r="B1868" s="66" t="s">
        <v>20</v>
      </c>
      <c r="C1868" s="66" t="s">
        <v>26</v>
      </c>
      <c r="D1868" s="66" t="s">
        <v>296</v>
      </c>
      <c r="E1868" s="87">
        <f t="array" ref="E1868">IFERROR(INDEX(DATA!$N$133:$N$368,MATCH(1,(DATA!$D$133:$D$368=B1868)*(DATA!$E$133:$E$368=D1868),0)),"n/a")</f>
        <v>4.12</v>
      </c>
      <c r="F1868" s="77">
        <f t="array" ref="F1868">IFERROR(INDEX(DATA!$O$133:$O$368,MATCH(1,(DATA!$D$133:$D$368=B1868)*(DATA!$E$133:$E$368=D1868),0)),"n/a")</f>
        <v>6.3E-2</v>
      </c>
      <c r="G1868" s="87">
        <f t="array" ref="G1868">IFERROR(INDEX(DATA!$X$133:$X$368,MATCH(1,(DATA!$D$133:$D$368=B1868)*(DATA!$E$133:$E$368=D1868),0)),"n/a")</f>
        <v>4.1100000000000003</v>
      </c>
      <c r="H1868" s="77">
        <f t="array" ref="H1868">IFERROR(INDEX(DATA!$Y$133:$Y$368,MATCH(1,(DATA!$D$133:$D$368=B1868)*(DATA!$E$133:$E$368=D1868),0)),"n/a")</f>
        <v>5.6000000000000001E-2</v>
      </c>
      <c r="I1868" s="87">
        <f t="array" ref="I1868">IFERROR(INDEX(DATA!$AH$133:$AH$368,MATCH(1,(DATA!$D$133:$D$368=B1868)*(DATA!$E$133:$E$368=D1868),0)),"n/a")</f>
        <v>4.13</v>
      </c>
      <c r="J1868" s="77">
        <f t="array" ref="J1868">IFERROR(INDEX(DATA!$AI$133:$AI$368,MATCH(1,(DATA!$D$133:$D$368=B1868)*(DATA!$E$133:$E$368=D1868),0)),"n/a")</f>
        <v>5.0999999999999997E-2</v>
      </c>
      <c r="K1868" s="87">
        <f t="array" ref="K1868">IFERROR(INDEX(DATA!$AR$133:$AR$368,MATCH(1,(DATA!$D$133:$D$368=B1868)*(DATA!$E$133:$E$368=D1868),0)),"n/a")</f>
        <v>4.07</v>
      </c>
      <c r="L1868" s="77">
        <f t="array" ref="L1868">IFERROR(INDEX(DATA!$AS$133:$AS$368,MATCH(1,(DATA!$D$133:$D$368=B1868)*(DATA!$E$133:$E$368=D1868),0)),"n/a")</f>
        <v>3.5999999999999997E-2</v>
      </c>
      <c r="M1868" s="66"/>
      <c r="N1868" s="66"/>
      <c r="O1868" s="66"/>
      <c r="P1868" s="66"/>
      <c r="Q1868" s="66"/>
      <c r="S1868" s="70"/>
      <c r="U1868" s="70"/>
      <c r="W1868" s="70"/>
      <c r="Y1868" s="70"/>
    </row>
    <row r="1869" spans="1:25" s="69" customFormat="1" x14ac:dyDescent="0.2">
      <c r="A1869" s="75" t="s">
        <v>19</v>
      </c>
      <c r="B1869" s="66" t="s">
        <v>20</v>
      </c>
      <c r="C1869" s="66" t="s">
        <v>26</v>
      </c>
      <c r="D1869" s="66" t="s">
        <v>297</v>
      </c>
      <c r="E1869" s="87">
        <f t="array" ref="E1869">IFERROR(INDEX(DATA!$N$133:$N$368,MATCH(1,(DATA!$D$133:$D$368=B1869)*(DATA!$E$133:$E$368=D1869),0)),"n/a")</f>
        <v>4.07</v>
      </c>
      <c r="F1869" s="77">
        <f t="array" ref="F1869">IFERROR(INDEX(DATA!$O$133:$O$368,MATCH(1,(DATA!$D$133:$D$368=B1869)*(DATA!$E$133:$E$368=D1869),0)),"n/a")</f>
        <v>8.7999999999999995E-2</v>
      </c>
      <c r="G1869" s="87">
        <f t="array" ref="G1869">IFERROR(INDEX(DATA!$X$133:$X$368,MATCH(1,(DATA!$D$133:$D$368=B1869)*(DATA!$E$133:$E$368=D1869),0)),"n/a")</f>
        <v>3.98</v>
      </c>
      <c r="H1869" s="77">
        <f t="array" ref="H1869">IFERROR(INDEX(DATA!$Y$133:$Y$368,MATCH(1,(DATA!$D$133:$D$368=B1869)*(DATA!$E$133:$E$368=D1869),0)),"n/a")</f>
        <v>6.7000000000000004E-2</v>
      </c>
      <c r="I1869" s="87">
        <f t="array" ref="I1869">IFERROR(INDEX(DATA!$AH$133:$AH$368,MATCH(1,(DATA!$D$133:$D$368=B1869)*(DATA!$E$133:$E$368=D1869),0)),"n/a")</f>
        <v>3.94</v>
      </c>
      <c r="J1869" s="77">
        <f t="array" ref="J1869">IFERROR(INDEX(DATA!$AI$133:$AI$368,MATCH(1,(DATA!$D$133:$D$368=B1869)*(DATA!$E$133:$E$368=D1869),0)),"n/a")</f>
        <v>9.0999999999999998E-2</v>
      </c>
      <c r="K1869" s="87">
        <f t="array" ref="K1869">IFERROR(INDEX(DATA!$AR$133:$AR$368,MATCH(1,(DATA!$D$133:$D$368=B1869)*(DATA!$E$133:$E$368=D1869),0)),"n/a")</f>
        <v>3.92</v>
      </c>
      <c r="L1869" s="77">
        <f t="array" ref="L1869">IFERROR(INDEX(DATA!$AS$133:$AS$368,MATCH(1,(DATA!$D$133:$D$368=B1869)*(DATA!$E$133:$E$368=D1869),0)),"n/a")</f>
        <v>4.2000000000000003E-2</v>
      </c>
      <c r="M1869" s="66"/>
      <c r="N1869" s="66"/>
      <c r="O1869" s="66"/>
      <c r="P1869" s="66"/>
      <c r="Q1869" s="66"/>
      <c r="S1869" s="70"/>
      <c r="U1869" s="70"/>
      <c r="W1869" s="70"/>
      <c r="Y1869" s="70"/>
    </row>
    <row r="1870" spans="1:25" s="69" customFormat="1" x14ac:dyDescent="0.2">
      <c r="A1870" s="75" t="s">
        <v>19</v>
      </c>
      <c r="B1870" s="66" t="s">
        <v>20</v>
      </c>
      <c r="C1870" s="66" t="s">
        <v>26</v>
      </c>
      <c r="D1870" s="66" t="s">
        <v>298</v>
      </c>
      <c r="E1870" s="87">
        <f t="array" ref="E1870">IFERROR(INDEX(DATA!$N$133:$N$368,MATCH(1,(DATA!$D$133:$D$368=B1870)*(DATA!$E$133:$E$368=D1870),0)),"n/a")</f>
        <v>3.76</v>
      </c>
      <c r="F1870" s="77">
        <f t="array" ref="F1870">IFERROR(INDEX(DATA!$O$133:$O$368,MATCH(1,(DATA!$D$133:$D$368=B1870)*(DATA!$E$133:$E$368=D1870),0)),"n/a")</f>
        <v>0.112</v>
      </c>
      <c r="G1870" s="87">
        <f t="array" ref="G1870">IFERROR(INDEX(DATA!$X$133:$X$368,MATCH(1,(DATA!$D$133:$D$368=B1870)*(DATA!$E$133:$E$368=D1870),0)),"n/a")</f>
        <v>3.71</v>
      </c>
      <c r="H1870" s="77">
        <f t="array" ref="H1870">IFERROR(INDEX(DATA!$Y$133:$Y$368,MATCH(1,(DATA!$D$133:$D$368=B1870)*(DATA!$E$133:$E$368=D1870),0)),"n/a")</f>
        <v>6.5000000000000002E-2</v>
      </c>
      <c r="I1870" s="87">
        <f t="array" ref="I1870">IFERROR(INDEX(DATA!$AH$133:$AH$368,MATCH(1,(DATA!$D$133:$D$368=B1870)*(DATA!$E$133:$E$368=D1870),0)),"n/a")</f>
        <v>3.71</v>
      </c>
      <c r="J1870" s="77">
        <f t="array" ref="J1870">IFERROR(INDEX(DATA!$AI$133:$AI$368,MATCH(1,(DATA!$D$133:$D$368=B1870)*(DATA!$E$133:$E$368=D1870),0)),"n/a")</f>
        <v>-8.0000000000000002E-3</v>
      </c>
      <c r="K1870" s="87">
        <f t="array" ref="K1870">IFERROR(INDEX(DATA!$AR$133:$AR$368,MATCH(1,(DATA!$D$133:$D$368=B1870)*(DATA!$E$133:$E$368=D1870),0)),"n/a")</f>
        <v>3.61</v>
      </c>
      <c r="L1870" s="77">
        <f t="array" ref="L1870">IFERROR(INDEX(DATA!$AS$133:$AS$368,MATCH(1,(DATA!$D$133:$D$368=B1870)*(DATA!$E$133:$E$368=D1870),0)),"n/a")</f>
        <v>-9.7000000000000003E-2</v>
      </c>
      <c r="M1870" s="66"/>
      <c r="N1870" s="66"/>
      <c r="O1870" s="66"/>
      <c r="P1870" s="66"/>
      <c r="Q1870" s="66"/>
      <c r="S1870" s="70"/>
      <c r="U1870" s="70"/>
      <c r="W1870" s="70"/>
      <c r="Y1870" s="70"/>
    </row>
    <row r="1871" spans="1:25" s="69" customFormat="1" x14ac:dyDescent="0.2">
      <c r="A1871" s="75" t="s">
        <v>19</v>
      </c>
      <c r="B1871" s="66" t="s">
        <v>20</v>
      </c>
      <c r="C1871" s="66" t="s">
        <v>26</v>
      </c>
      <c r="D1871" s="66" t="s">
        <v>299</v>
      </c>
      <c r="E1871" s="87">
        <f t="array" ref="E1871">IFERROR(INDEX(DATA!$N$133:$N$368,MATCH(1,(DATA!$D$133:$D$368=B1871)*(DATA!$E$133:$E$368=D1871),0)),"n/a")</f>
        <v>3.91</v>
      </c>
      <c r="F1871" s="77">
        <f t="array" ref="F1871">IFERROR(INDEX(DATA!$O$133:$O$368,MATCH(1,(DATA!$D$133:$D$368=B1871)*(DATA!$E$133:$E$368=D1871),0)),"n/a")</f>
        <v>0.109</v>
      </c>
      <c r="G1871" s="87">
        <f t="array" ref="G1871">IFERROR(INDEX(DATA!$X$133:$X$368,MATCH(1,(DATA!$D$133:$D$368=B1871)*(DATA!$E$133:$E$368=D1871),0)),"n/a")</f>
        <v>3.93</v>
      </c>
      <c r="H1871" s="77">
        <f t="array" ref="H1871">IFERROR(INDEX(DATA!$Y$133:$Y$368,MATCH(1,(DATA!$D$133:$D$368=B1871)*(DATA!$E$133:$E$368=D1871),0)),"n/a")</f>
        <v>0.10100000000000001</v>
      </c>
      <c r="I1871" s="87">
        <f t="array" ref="I1871">IFERROR(INDEX(DATA!$AH$133:$AH$368,MATCH(1,(DATA!$D$133:$D$368=B1871)*(DATA!$E$133:$E$368=D1871),0)),"n/a")</f>
        <v>3.8</v>
      </c>
      <c r="J1871" s="77">
        <f t="array" ref="J1871">IFERROR(INDEX(DATA!$AI$133:$AI$368,MATCH(1,(DATA!$D$133:$D$368=B1871)*(DATA!$E$133:$E$368=D1871),0)),"n/a")</f>
        <v>6.9000000000000006E-2</v>
      </c>
      <c r="K1871" s="87">
        <f t="array" ref="K1871">IFERROR(INDEX(DATA!$AR$133:$AR$368,MATCH(1,(DATA!$D$133:$D$368=B1871)*(DATA!$E$133:$E$368=D1871),0)),"n/a")</f>
        <v>3.69</v>
      </c>
      <c r="L1871" s="77">
        <f t="array" ref="L1871">IFERROR(INDEX(DATA!$AS$133:$AS$368,MATCH(1,(DATA!$D$133:$D$368=B1871)*(DATA!$E$133:$E$368=D1871),0)),"n/a")</f>
        <v>3.9E-2</v>
      </c>
      <c r="M1871" s="66"/>
      <c r="N1871" s="66"/>
      <c r="O1871" s="66"/>
      <c r="P1871" s="66"/>
      <c r="Q1871" s="66"/>
      <c r="S1871" s="70"/>
      <c r="U1871" s="70"/>
      <c r="W1871" s="70"/>
      <c r="Y1871" s="70"/>
    </row>
    <row r="1872" spans="1:25" s="69" customFormat="1" x14ac:dyDescent="0.2">
      <c r="A1872" s="75" t="s">
        <v>19</v>
      </c>
      <c r="B1872" s="66" t="s">
        <v>20</v>
      </c>
      <c r="C1872" s="66" t="s">
        <v>26</v>
      </c>
      <c r="D1872" s="66" t="s">
        <v>300</v>
      </c>
      <c r="E1872" s="87">
        <f t="array" ref="E1872">IFERROR(INDEX(DATA!$N$133:$N$368,MATCH(1,(DATA!$D$133:$D$368=B1872)*(DATA!$E$133:$E$368=D1872),0)),"n/a")</f>
        <v>3.63</v>
      </c>
      <c r="F1872" s="77">
        <f t="array" ref="F1872">IFERROR(INDEX(DATA!$O$133:$O$368,MATCH(1,(DATA!$D$133:$D$368=B1872)*(DATA!$E$133:$E$368=D1872),0)),"n/a")</f>
        <v>4.4999999999999998E-2</v>
      </c>
      <c r="G1872" s="87">
        <f t="array" ref="G1872">IFERROR(INDEX(DATA!$X$133:$X$368,MATCH(1,(DATA!$D$133:$D$368=B1872)*(DATA!$E$133:$E$368=D1872),0)),"n/a")</f>
        <v>3.71</v>
      </c>
      <c r="H1872" s="77">
        <f t="array" ref="H1872">IFERROR(INDEX(DATA!$Y$133:$Y$368,MATCH(1,(DATA!$D$133:$D$368=B1872)*(DATA!$E$133:$E$368=D1872),0)),"n/a")</f>
        <v>4.3999999999999997E-2</v>
      </c>
      <c r="I1872" s="87">
        <f t="array" ref="I1872">IFERROR(INDEX(DATA!$AH$133:$AH$368,MATCH(1,(DATA!$D$133:$D$368=B1872)*(DATA!$E$133:$E$368=D1872),0)),"n/a")</f>
        <v>3.65</v>
      </c>
      <c r="J1872" s="77">
        <f t="array" ref="J1872">IFERROR(INDEX(DATA!$AI$133:$AI$368,MATCH(1,(DATA!$D$133:$D$368=B1872)*(DATA!$E$133:$E$368=D1872),0)),"n/a")</f>
        <v>4.1000000000000002E-2</v>
      </c>
      <c r="K1872" s="87">
        <f t="array" ref="K1872">IFERROR(INDEX(DATA!$AR$133:$AR$368,MATCH(1,(DATA!$D$133:$D$368=B1872)*(DATA!$E$133:$E$368=D1872),0)),"n/a")</f>
        <v>3.6</v>
      </c>
      <c r="L1872" s="77">
        <f t="array" ref="L1872">IFERROR(INDEX(DATA!$AS$133:$AS$368,MATCH(1,(DATA!$D$133:$D$368=B1872)*(DATA!$E$133:$E$368=D1872),0)),"n/a")</f>
        <v>3.6999999999999998E-2</v>
      </c>
      <c r="M1872" s="66"/>
      <c r="N1872" s="66"/>
      <c r="O1872" s="66"/>
      <c r="P1872" s="66"/>
      <c r="Q1872" s="66"/>
      <c r="S1872" s="70"/>
      <c r="U1872" s="70"/>
      <c r="W1872" s="70"/>
      <c r="Y1872" s="70"/>
    </row>
    <row r="1873" spans="1:25" s="69" customFormat="1" x14ac:dyDescent="0.2">
      <c r="A1873" s="75" t="s">
        <v>19</v>
      </c>
      <c r="B1873" s="66" t="s">
        <v>20</v>
      </c>
      <c r="C1873" s="66" t="s">
        <v>26</v>
      </c>
      <c r="D1873" s="66" t="s">
        <v>301</v>
      </c>
      <c r="E1873" s="87">
        <f t="array" ref="E1873">IFERROR(INDEX(DATA!$N$133:$N$368,MATCH(1,(DATA!$D$133:$D$368=B1873)*(DATA!$E$133:$E$368=D1873),0)),"n/a")</f>
        <v>4.25</v>
      </c>
      <c r="F1873" s="77">
        <f t="array" ref="F1873">IFERROR(INDEX(DATA!$O$133:$O$368,MATCH(1,(DATA!$D$133:$D$368=B1873)*(DATA!$E$133:$E$368=D1873),0)),"n/a")</f>
        <v>0.308</v>
      </c>
      <c r="G1873" s="87">
        <f t="array" ref="G1873">IFERROR(INDEX(DATA!$X$133:$X$368,MATCH(1,(DATA!$D$133:$D$368=B1873)*(DATA!$E$133:$E$368=D1873),0)),"n/a")</f>
        <v>4.12</v>
      </c>
      <c r="H1873" s="77">
        <f t="array" ref="H1873">IFERROR(INDEX(DATA!$Y$133:$Y$368,MATCH(1,(DATA!$D$133:$D$368=B1873)*(DATA!$E$133:$E$368=D1873),0)),"n/a")</f>
        <v>0.32100000000000001</v>
      </c>
      <c r="I1873" s="87">
        <f t="array" ref="I1873">IFERROR(INDEX(DATA!$AH$133:$AH$368,MATCH(1,(DATA!$D$133:$D$368=B1873)*(DATA!$E$133:$E$368=D1873),0)),"n/a")</f>
        <v>4.17</v>
      </c>
      <c r="J1873" s="77">
        <f t="array" ref="J1873">IFERROR(INDEX(DATA!$AI$133:$AI$368,MATCH(1,(DATA!$D$133:$D$368=B1873)*(DATA!$E$133:$E$368=D1873),0)),"n/a")</f>
        <v>0.27</v>
      </c>
      <c r="K1873" s="87">
        <f t="array" ref="K1873">IFERROR(INDEX(DATA!$AR$133:$AR$368,MATCH(1,(DATA!$D$133:$D$368=B1873)*(DATA!$E$133:$E$368=D1873),0)),"n/a")</f>
        <v>4.09</v>
      </c>
      <c r="L1873" s="77">
        <f t="array" ref="L1873">IFERROR(INDEX(DATA!$AS$133:$AS$368,MATCH(1,(DATA!$D$133:$D$368=B1873)*(DATA!$E$133:$E$368=D1873),0)),"n/a")</f>
        <v>0.17799999999999999</v>
      </c>
      <c r="M1873" s="66"/>
      <c r="N1873" s="66"/>
      <c r="O1873" s="66"/>
      <c r="P1873" s="66"/>
      <c r="Q1873" s="66"/>
      <c r="S1873" s="70"/>
      <c r="U1873" s="70"/>
      <c r="W1873" s="70"/>
      <c r="Y1873" s="70"/>
    </row>
    <row r="1874" spans="1:25" s="69" customFormat="1" x14ac:dyDescent="0.2">
      <c r="A1874" s="75" t="s">
        <v>19</v>
      </c>
      <c r="B1874" s="66" t="s">
        <v>20</v>
      </c>
      <c r="C1874" s="66" t="s">
        <v>26</v>
      </c>
      <c r="D1874" s="66" t="s">
        <v>302</v>
      </c>
      <c r="E1874" s="87">
        <f t="array" ref="E1874">IFERROR(INDEX(DATA!$N$133:$N$368,MATCH(1,(DATA!$D$133:$D$368=B1874)*(DATA!$E$133:$E$368=D1874),0)),"n/a")</f>
        <v>3.69</v>
      </c>
      <c r="F1874" s="77">
        <f t="array" ref="F1874">IFERROR(INDEX(DATA!$O$133:$O$368,MATCH(1,(DATA!$D$133:$D$368=B1874)*(DATA!$E$133:$E$368=D1874),0)),"n/a")</f>
        <v>1.2999999999999999E-2</v>
      </c>
      <c r="G1874" s="87">
        <f t="array" ref="G1874">IFERROR(INDEX(DATA!$X$133:$X$368,MATCH(1,(DATA!$D$133:$D$368=B1874)*(DATA!$E$133:$E$368=D1874),0)),"n/a")</f>
        <v>3.64</v>
      </c>
      <c r="H1874" s="77">
        <f t="array" ref="H1874">IFERROR(INDEX(DATA!$Y$133:$Y$368,MATCH(1,(DATA!$D$133:$D$368=B1874)*(DATA!$E$133:$E$368=D1874),0)),"n/a")</f>
        <v>2E-3</v>
      </c>
      <c r="I1874" s="87">
        <f t="array" ref="I1874">IFERROR(INDEX(DATA!$AH$133:$AH$368,MATCH(1,(DATA!$D$133:$D$368=B1874)*(DATA!$E$133:$E$368=D1874),0)),"n/a")</f>
        <v>3.62</v>
      </c>
      <c r="J1874" s="77">
        <f t="array" ref="J1874">IFERROR(INDEX(DATA!$AI$133:$AI$368,MATCH(1,(DATA!$D$133:$D$368=B1874)*(DATA!$E$133:$E$368=D1874),0)),"n/a")</f>
        <v>7.0000000000000001E-3</v>
      </c>
      <c r="K1874" s="87">
        <f t="array" ref="K1874">IFERROR(INDEX(DATA!$AR$133:$AR$368,MATCH(1,(DATA!$D$133:$D$368=B1874)*(DATA!$E$133:$E$368=D1874),0)),"n/a")</f>
        <v>3.63</v>
      </c>
      <c r="L1874" s="77">
        <f t="array" ref="L1874">IFERROR(INDEX(DATA!$AS$133:$AS$368,MATCH(1,(DATA!$D$133:$D$368=B1874)*(DATA!$E$133:$E$368=D1874),0)),"n/a")</f>
        <v>0</v>
      </c>
      <c r="M1874" s="66"/>
      <c r="N1874" s="66"/>
      <c r="O1874" s="66"/>
      <c r="P1874" s="66"/>
      <c r="Q1874" s="66"/>
      <c r="S1874" s="70"/>
      <c r="U1874" s="70"/>
      <c r="W1874" s="70"/>
      <c r="Y1874" s="70"/>
    </row>
    <row r="1875" spans="1:25" s="69" customFormat="1" x14ac:dyDescent="0.2">
      <c r="A1875" s="75" t="s">
        <v>19</v>
      </c>
      <c r="B1875" s="66" t="s">
        <v>20</v>
      </c>
      <c r="C1875" s="66" t="s">
        <v>26</v>
      </c>
      <c r="D1875" s="66" t="s">
        <v>303</v>
      </c>
      <c r="E1875" s="87">
        <f t="array" ref="E1875">IFERROR(INDEX(DATA!$N$133:$N$368,MATCH(1,(DATA!$D$133:$D$368=B1875)*(DATA!$E$133:$E$368=D1875),0)),"n/a")</f>
        <v>3.55</v>
      </c>
      <c r="F1875" s="77">
        <f t="array" ref="F1875">IFERROR(INDEX(DATA!$O$133:$O$368,MATCH(1,(DATA!$D$133:$D$368=B1875)*(DATA!$E$133:$E$368=D1875),0)),"n/a")</f>
        <v>2.3E-2</v>
      </c>
      <c r="G1875" s="87">
        <f t="array" ref="G1875">IFERROR(INDEX(DATA!$X$133:$X$368,MATCH(1,(DATA!$D$133:$D$368=B1875)*(DATA!$E$133:$E$368=D1875),0)),"n/a")</f>
        <v>3.56</v>
      </c>
      <c r="H1875" s="77">
        <f t="array" ref="H1875">IFERROR(INDEX(DATA!$Y$133:$Y$368,MATCH(1,(DATA!$D$133:$D$368=B1875)*(DATA!$E$133:$E$368=D1875),0)),"n/a")</f>
        <v>6.0999999999999999E-2</v>
      </c>
      <c r="I1875" s="87">
        <f t="array" ref="I1875">IFERROR(INDEX(DATA!$AH$133:$AH$368,MATCH(1,(DATA!$D$133:$D$368=B1875)*(DATA!$E$133:$E$368=D1875),0)),"n/a")</f>
        <v>3.6</v>
      </c>
      <c r="J1875" s="77">
        <f t="array" ref="J1875">IFERROR(INDEX(DATA!$AI$133:$AI$368,MATCH(1,(DATA!$D$133:$D$368=B1875)*(DATA!$E$133:$E$368=D1875),0)),"n/a")</f>
        <v>0.111</v>
      </c>
      <c r="K1875" s="87">
        <f t="array" ref="K1875">IFERROR(INDEX(DATA!$AR$133:$AR$368,MATCH(1,(DATA!$D$133:$D$368=B1875)*(DATA!$E$133:$E$368=D1875),0)),"n/a")</f>
        <v>3.57</v>
      </c>
      <c r="L1875" s="77">
        <f t="array" ref="L1875">IFERROR(INDEX(DATA!$AS$133:$AS$368,MATCH(1,(DATA!$D$133:$D$368=B1875)*(DATA!$E$133:$E$368=D1875),0)),"n/a")</f>
        <v>0.11700000000000001</v>
      </c>
      <c r="M1875" s="66"/>
      <c r="N1875" s="66"/>
      <c r="O1875" s="66"/>
      <c r="P1875" s="66"/>
      <c r="Q1875" s="66"/>
      <c r="S1875" s="70"/>
      <c r="U1875" s="70"/>
      <c r="W1875" s="70"/>
      <c r="Y1875" s="70"/>
    </row>
    <row r="1876" spans="1:25" s="69" customFormat="1" x14ac:dyDescent="0.2">
      <c r="A1876" s="75" t="s">
        <v>19</v>
      </c>
      <c r="B1876" s="66" t="s">
        <v>20</v>
      </c>
      <c r="C1876" s="66" t="s">
        <v>26</v>
      </c>
      <c r="D1876" s="66" t="s">
        <v>304</v>
      </c>
      <c r="E1876" s="87">
        <f t="array" ref="E1876">IFERROR(INDEX(DATA!$N$133:$N$368,MATCH(1,(DATA!$D$133:$D$368=B1876)*(DATA!$E$133:$E$368=D1876),0)),"n/a")</f>
        <v>3.49</v>
      </c>
      <c r="F1876" s="77">
        <f t="array" ref="F1876">IFERROR(INDEX(DATA!$O$133:$O$368,MATCH(1,(DATA!$D$133:$D$368=B1876)*(DATA!$E$133:$E$368=D1876),0)),"n/a")</f>
        <v>-0.01</v>
      </c>
      <c r="G1876" s="87">
        <f t="array" ref="G1876">IFERROR(INDEX(DATA!$X$133:$X$368,MATCH(1,(DATA!$D$133:$D$368=B1876)*(DATA!$E$133:$E$368=D1876),0)),"n/a")</f>
        <v>3.51</v>
      </c>
      <c r="H1876" s="77">
        <f t="array" ref="H1876">IFERROR(INDEX(DATA!$Y$133:$Y$368,MATCH(1,(DATA!$D$133:$D$368=B1876)*(DATA!$E$133:$E$368=D1876),0)),"n/a")</f>
        <v>2.5000000000000001E-2</v>
      </c>
      <c r="I1876" s="87">
        <f t="array" ref="I1876">IFERROR(INDEX(DATA!$AH$133:$AH$368,MATCH(1,(DATA!$D$133:$D$368=B1876)*(DATA!$E$133:$E$368=D1876),0)),"n/a")</f>
        <v>3.1</v>
      </c>
      <c r="J1876" s="77">
        <f t="array" ref="J1876">IFERROR(INDEX(DATA!$AI$133:$AI$368,MATCH(1,(DATA!$D$133:$D$368=B1876)*(DATA!$E$133:$E$368=D1876),0)),"n/a")</f>
        <v>-8.4000000000000005E-2</v>
      </c>
      <c r="K1876" s="87">
        <f t="array" ref="K1876">IFERROR(INDEX(DATA!$AR$133:$AR$368,MATCH(1,(DATA!$D$133:$D$368=B1876)*(DATA!$E$133:$E$368=D1876),0)),"n/a")</f>
        <v>3.26</v>
      </c>
      <c r="L1876" s="77">
        <f t="array" ref="L1876">IFERROR(INDEX(DATA!$AS$133:$AS$368,MATCH(1,(DATA!$D$133:$D$368=B1876)*(DATA!$E$133:$E$368=D1876),0)),"n/a")</f>
        <v>-3.2000000000000001E-2</v>
      </c>
      <c r="M1876" s="66"/>
      <c r="N1876" s="66"/>
      <c r="O1876" s="66"/>
      <c r="P1876" s="66"/>
      <c r="Q1876" s="66"/>
      <c r="S1876" s="70"/>
      <c r="U1876" s="70"/>
      <c r="W1876" s="70"/>
      <c r="Y1876" s="70"/>
    </row>
    <row r="1877" spans="1:25" s="69" customFormat="1" x14ac:dyDescent="0.2">
      <c r="A1877" s="75" t="s">
        <v>19</v>
      </c>
      <c r="B1877" s="66" t="s">
        <v>20</v>
      </c>
      <c r="C1877" s="66" t="s">
        <v>26</v>
      </c>
      <c r="D1877" s="66" t="s">
        <v>305</v>
      </c>
      <c r="E1877" s="87">
        <f t="array" ref="E1877">IFERROR(INDEX(DATA!$N$133:$N$368,MATCH(1,(DATA!$D$133:$D$368=B1877)*(DATA!$E$133:$E$368=D1877),0)),"n/a")</f>
        <v>4.3499999999999996</v>
      </c>
      <c r="F1877" s="77">
        <f t="array" ref="F1877">IFERROR(INDEX(DATA!$O$133:$O$368,MATCH(1,(DATA!$D$133:$D$368=B1877)*(DATA!$E$133:$E$368=D1877),0)),"n/a")</f>
        <v>0.20100000000000001</v>
      </c>
      <c r="G1877" s="87">
        <f t="array" ref="G1877">IFERROR(INDEX(DATA!$X$133:$X$368,MATCH(1,(DATA!$D$133:$D$368=B1877)*(DATA!$E$133:$E$368=D1877),0)),"n/a")</f>
        <v>4.5</v>
      </c>
      <c r="H1877" s="77">
        <f t="array" ref="H1877">IFERROR(INDEX(DATA!$Y$133:$Y$368,MATCH(1,(DATA!$D$133:$D$368=B1877)*(DATA!$E$133:$E$368=D1877),0)),"n/a")</f>
        <v>0.14299999999999999</v>
      </c>
      <c r="I1877" s="87">
        <f t="array" ref="I1877">IFERROR(INDEX(DATA!$AH$133:$AH$368,MATCH(1,(DATA!$D$133:$D$368=B1877)*(DATA!$E$133:$E$368=D1877),0)),"n/a")</f>
        <v>4.3899999999999997</v>
      </c>
      <c r="J1877" s="77">
        <f t="array" ref="J1877">IFERROR(INDEX(DATA!$AI$133:$AI$368,MATCH(1,(DATA!$D$133:$D$368=B1877)*(DATA!$E$133:$E$368=D1877),0)),"n/a")</f>
        <v>9.2999999999999999E-2</v>
      </c>
      <c r="K1877" s="87">
        <f t="array" ref="K1877">IFERROR(INDEX(DATA!$AR$133:$AR$368,MATCH(1,(DATA!$D$133:$D$368=B1877)*(DATA!$E$133:$E$368=D1877),0)),"n/a")</f>
        <v>4.2300000000000004</v>
      </c>
      <c r="L1877" s="77">
        <f t="array" ref="L1877">IFERROR(INDEX(DATA!$AS$133:$AS$368,MATCH(1,(DATA!$D$133:$D$368=B1877)*(DATA!$E$133:$E$368=D1877),0)),"n/a")</f>
        <v>3.6999999999999998E-2</v>
      </c>
      <c r="M1877" s="66"/>
      <c r="N1877" s="66"/>
      <c r="O1877" s="66"/>
      <c r="P1877" s="66"/>
      <c r="Q1877" s="66"/>
      <c r="S1877" s="70"/>
      <c r="U1877" s="70"/>
      <c r="W1877" s="70"/>
      <c r="Y1877" s="70"/>
    </row>
    <row r="1878" spans="1:25" s="69" customFormat="1" x14ac:dyDescent="0.2">
      <c r="A1878" s="75" t="s">
        <v>19</v>
      </c>
      <c r="B1878" s="66" t="s">
        <v>20</v>
      </c>
      <c r="C1878" s="66" t="s">
        <v>26</v>
      </c>
      <c r="D1878" s="66" t="s">
        <v>306</v>
      </c>
      <c r="E1878" s="87">
        <f t="array" ref="E1878">IFERROR(INDEX(DATA!$N$133:$N$368,MATCH(1,(DATA!$D$133:$D$368=B1878)*(DATA!$E$133:$E$368=D1878),0)),"n/a")</f>
        <v>3.55</v>
      </c>
      <c r="F1878" s="77">
        <f t="array" ref="F1878">IFERROR(INDEX(DATA!$O$133:$O$368,MATCH(1,(DATA!$D$133:$D$368=B1878)*(DATA!$E$133:$E$368=D1878),0)),"n/a")</f>
        <v>5.1999999999999998E-2</v>
      </c>
      <c r="G1878" s="87">
        <f t="array" ref="G1878">IFERROR(INDEX(DATA!$X$133:$X$368,MATCH(1,(DATA!$D$133:$D$368=B1878)*(DATA!$E$133:$E$368=D1878),0)),"n/a")</f>
        <v>3.57</v>
      </c>
      <c r="H1878" s="77">
        <f t="array" ref="H1878">IFERROR(INDEX(DATA!$Y$133:$Y$368,MATCH(1,(DATA!$D$133:$D$368=B1878)*(DATA!$E$133:$E$368=D1878),0)),"n/a")</f>
        <v>5.5E-2</v>
      </c>
      <c r="I1878" s="87">
        <f t="array" ref="I1878">IFERROR(INDEX(DATA!$AH$133:$AH$368,MATCH(1,(DATA!$D$133:$D$368=B1878)*(DATA!$E$133:$E$368=D1878),0)),"n/a")</f>
        <v>3.57</v>
      </c>
      <c r="J1878" s="77">
        <f t="array" ref="J1878">IFERROR(INDEX(DATA!$AI$133:$AI$368,MATCH(1,(DATA!$D$133:$D$368=B1878)*(DATA!$E$133:$E$368=D1878),0)),"n/a")</f>
        <v>3.3000000000000002E-2</v>
      </c>
      <c r="K1878" s="87">
        <f t="array" ref="K1878">IFERROR(INDEX(DATA!$AR$133:$AR$368,MATCH(1,(DATA!$D$133:$D$368=B1878)*(DATA!$E$133:$E$368=D1878),0)),"n/a")</f>
        <v>3.6</v>
      </c>
      <c r="L1878" s="77">
        <f t="array" ref="L1878">IFERROR(INDEX(DATA!$AS$133:$AS$368,MATCH(1,(DATA!$D$133:$D$368=B1878)*(DATA!$E$133:$E$368=D1878),0)),"n/a")</f>
        <v>4.2999999999999997E-2</v>
      </c>
      <c r="M1878" s="66"/>
      <c r="N1878" s="66"/>
      <c r="O1878" s="66"/>
      <c r="P1878" s="66"/>
      <c r="Q1878" s="66"/>
      <c r="S1878" s="70"/>
      <c r="U1878" s="70"/>
      <c r="W1878" s="70"/>
      <c r="Y1878" s="70"/>
    </row>
    <row r="1879" spans="1:25" s="69" customFormat="1" x14ac:dyDescent="0.2">
      <c r="A1879" s="75" t="s">
        <v>19</v>
      </c>
      <c r="B1879" s="66" t="s">
        <v>20</v>
      </c>
      <c r="C1879" s="66" t="s">
        <v>26</v>
      </c>
      <c r="D1879" s="66" t="s">
        <v>307</v>
      </c>
      <c r="E1879" s="87">
        <f t="array" ref="E1879">IFERROR(INDEX(DATA!$N$133:$N$368,MATCH(1,(DATA!$D$133:$D$368=B1879)*(DATA!$E$133:$E$368=D1879),0)),"n/a")</f>
        <v>4.0199999999999996</v>
      </c>
      <c r="F1879" s="77">
        <f t="array" ref="F1879">IFERROR(INDEX(DATA!$O$133:$O$368,MATCH(1,(DATA!$D$133:$D$368=B1879)*(DATA!$E$133:$E$368=D1879),0)),"n/a")</f>
        <v>-6.2E-2</v>
      </c>
      <c r="G1879" s="87">
        <f t="array" ref="G1879">IFERROR(INDEX(DATA!$X$133:$X$368,MATCH(1,(DATA!$D$133:$D$368=B1879)*(DATA!$E$133:$E$368=D1879),0)),"n/a")</f>
        <v>4.05</v>
      </c>
      <c r="H1879" s="77">
        <f t="array" ref="H1879">IFERROR(INDEX(DATA!$Y$133:$Y$368,MATCH(1,(DATA!$D$133:$D$368=B1879)*(DATA!$E$133:$E$368=D1879),0)),"n/a")</f>
        <v>-0.113</v>
      </c>
      <c r="I1879" s="87">
        <f t="array" ref="I1879">IFERROR(INDEX(DATA!$AH$133:$AH$368,MATCH(1,(DATA!$D$133:$D$368=B1879)*(DATA!$E$133:$E$368=D1879),0)),"n/a")</f>
        <v>4.07</v>
      </c>
      <c r="J1879" s="77">
        <f t="array" ref="J1879">IFERROR(INDEX(DATA!$AI$133:$AI$368,MATCH(1,(DATA!$D$133:$D$368=B1879)*(DATA!$E$133:$E$368=D1879),0)),"n/a")</f>
        <v>-0.14199999999999999</v>
      </c>
      <c r="K1879" s="87">
        <f t="array" ref="K1879">IFERROR(INDEX(DATA!$AR$133:$AR$368,MATCH(1,(DATA!$D$133:$D$368=B1879)*(DATA!$E$133:$E$368=D1879),0)),"n/a")</f>
        <v>4.07</v>
      </c>
      <c r="L1879" s="77">
        <f t="array" ref="L1879">IFERROR(INDEX(DATA!$AS$133:$AS$368,MATCH(1,(DATA!$D$133:$D$368=B1879)*(DATA!$E$133:$E$368=D1879),0)),"n/a")</f>
        <v>-0.159</v>
      </c>
      <c r="M1879" s="66"/>
      <c r="N1879" s="66"/>
      <c r="O1879" s="66"/>
      <c r="P1879" s="66"/>
      <c r="Q1879" s="66"/>
      <c r="S1879" s="70"/>
      <c r="U1879" s="70"/>
      <c r="W1879" s="70"/>
      <c r="Y1879" s="70"/>
    </row>
    <row r="1880" spans="1:25" s="69" customFormat="1" x14ac:dyDescent="0.2">
      <c r="A1880" s="75" t="s">
        <v>19</v>
      </c>
      <c r="B1880" s="66" t="s">
        <v>20</v>
      </c>
      <c r="C1880" s="66" t="s">
        <v>26</v>
      </c>
      <c r="D1880" s="66" t="s">
        <v>308</v>
      </c>
      <c r="E1880" s="87">
        <f t="array" ref="E1880">IFERROR(INDEX(DATA!$N$133:$N$368,MATCH(1,(DATA!$D$133:$D$368=B1880)*(DATA!$E$133:$E$368=D1880),0)),"n/a")</f>
        <v>3.42</v>
      </c>
      <c r="F1880" s="77">
        <f t="array" ref="F1880">IFERROR(INDEX(DATA!$O$133:$O$368,MATCH(1,(DATA!$D$133:$D$368=B1880)*(DATA!$E$133:$E$368=D1880),0)),"n/a")</f>
        <v>-4.0000000000000001E-3</v>
      </c>
      <c r="G1880" s="87">
        <f t="array" ref="G1880">IFERROR(INDEX(DATA!$X$133:$X$368,MATCH(1,(DATA!$D$133:$D$368=B1880)*(DATA!$E$133:$E$368=D1880),0)),"n/a")</f>
        <v>3.51</v>
      </c>
      <c r="H1880" s="77">
        <f t="array" ref="H1880">IFERROR(INDEX(DATA!$Y$133:$Y$368,MATCH(1,(DATA!$D$133:$D$368=B1880)*(DATA!$E$133:$E$368=D1880),0)),"n/a")</f>
        <v>0.02</v>
      </c>
      <c r="I1880" s="87">
        <f t="array" ref="I1880">IFERROR(INDEX(DATA!$AH$133:$AH$368,MATCH(1,(DATA!$D$133:$D$368=B1880)*(DATA!$E$133:$E$368=D1880),0)),"n/a")</f>
        <v>3.51</v>
      </c>
      <c r="J1880" s="77">
        <f t="array" ref="J1880">IFERROR(INDEX(DATA!$AI$133:$AI$368,MATCH(1,(DATA!$D$133:$D$368=B1880)*(DATA!$E$133:$E$368=D1880),0)),"n/a")</f>
        <v>4.1000000000000002E-2</v>
      </c>
      <c r="K1880" s="87">
        <f t="array" ref="K1880">IFERROR(INDEX(DATA!$AR$133:$AR$368,MATCH(1,(DATA!$D$133:$D$368=B1880)*(DATA!$E$133:$E$368=D1880),0)),"n/a")</f>
        <v>3.5</v>
      </c>
      <c r="L1880" s="77">
        <f t="array" ref="L1880">IFERROR(INDEX(DATA!$AS$133:$AS$368,MATCH(1,(DATA!$D$133:$D$368=B1880)*(DATA!$E$133:$E$368=D1880),0)),"n/a")</f>
        <v>1.9E-2</v>
      </c>
      <c r="M1880" s="66"/>
      <c r="N1880" s="66"/>
      <c r="O1880" s="66"/>
      <c r="P1880" s="66"/>
      <c r="Q1880" s="66"/>
      <c r="S1880" s="70"/>
      <c r="U1880" s="70"/>
      <c r="W1880" s="70"/>
      <c r="Y1880" s="70"/>
    </row>
    <row r="1881" spans="1:25" s="69" customFormat="1" x14ac:dyDescent="0.2">
      <c r="A1881" s="75" t="s">
        <v>19</v>
      </c>
      <c r="B1881" s="66" t="s">
        <v>20</v>
      </c>
      <c r="C1881" s="66" t="s">
        <v>26</v>
      </c>
      <c r="D1881" s="66" t="s">
        <v>309</v>
      </c>
      <c r="E1881" s="87">
        <f t="array" ref="E1881">IFERROR(INDEX(DATA!$N$133:$N$368,MATCH(1,(DATA!$D$133:$D$368=B1881)*(DATA!$E$133:$E$368=D1881),0)),"n/a")</f>
        <v>3.18</v>
      </c>
      <c r="F1881" s="77">
        <f t="array" ref="F1881">IFERROR(INDEX(DATA!$O$133:$O$368,MATCH(1,(DATA!$D$133:$D$368=B1881)*(DATA!$E$133:$E$368=D1881),0)),"n/a")</f>
        <v>-2.3E-2</v>
      </c>
      <c r="G1881" s="87">
        <f t="array" ref="G1881">IFERROR(INDEX(DATA!$X$133:$X$368,MATCH(1,(DATA!$D$133:$D$368=B1881)*(DATA!$E$133:$E$368=D1881),0)),"n/a")</f>
        <v>3.26</v>
      </c>
      <c r="H1881" s="77">
        <f t="array" ref="H1881">IFERROR(INDEX(DATA!$Y$133:$Y$368,MATCH(1,(DATA!$D$133:$D$368=B1881)*(DATA!$E$133:$E$368=D1881),0)),"n/a")</f>
        <v>1.7999999999999999E-2</v>
      </c>
      <c r="I1881" s="87">
        <f t="array" ref="I1881">IFERROR(INDEX(DATA!$AH$133:$AH$368,MATCH(1,(DATA!$D$133:$D$368=B1881)*(DATA!$E$133:$E$368=D1881),0)),"n/a")</f>
        <v>3.25</v>
      </c>
      <c r="J1881" s="77">
        <f t="array" ref="J1881">IFERROR(INDEX(DATA!$AI$133:$AI$368,MATCH(1,(DATA!$D$133:$D$368=B1881)*(DATA!$E$133:$E$368=D1881),0)),"n/a")</f>
        <v>0.06</v>
      </c>
      <c r="K1881" s="87">
        <f t="array" ref="K1881">IFERROR(INDEX(DATA!$AR$133:$AR$368,MATCH(1,(DATA!$D$133:$D$368=B1881)*(DATA!$E$133:$E$368=D1881),0)),"n/a")</f>
        <v>3.24</v>
      </c>
      <c r="L1881" s="77">
        <f t="array" ref="L1881">IFERROR(INDEX(DATA!$AS$133:$AS$368,MATCH(1,(DATA!$D$133:$D$368=B1881)*(DATA!$E$133:$E$368=D1881),0)),"n/a")</f>
        <v>4.2999999999999997E-2</v>
      </c>
      <c r="M1881" s="66"/>
      <c r="N1881" s="66"/>
      <c r="O1881" s="66"/>
      <c r="P1881" s="66"/>
      <c r="Q1881" s="66"/>
      <c r="S1881" s="70"/>
      <c r="U1881" s="70"/>
      <c r="W1881" s="70"/>
      <c r="Y1881" s="70"/>
    </row>
    <row r="1882" spans="1:25" s="69" customFormat="1" x14ac:dyDescent="0.2">
      <c r="A1882" s="75" t="s">
        <v>19</v>
      </c>
      <c r="B1882" s="66" t="s">
        <v>20</v>
      </c>
      <c r="C1882" s="66" t="s">
        <v>26</v>
      </c>
      <c r="D1882" s="66" t="s">
        <v>310</v>
      </c>
      <c r="E1882" s="87">
        <f t="array" ref="E1882">IFERROR(INDEX(DATA!$N$133:$N$368,MATCH(1,(DATA!$D$133:$D$368=B1882)*(DATA!$E$133:$E$368=D1882),0)),"n/a")</f>
        <v>3.04</v>
      </c>
      <c r="F1882" s="77">
        <f t="array" ref="F1882">IFERROR(INDEX(DATA!$O$133:$O$368,MATCH(1,(DATA!$D$133:$D$368=B1882)*(DATA!$E$133:$E$368=D1882),0)),"n/a")</f>
        <v>-3.6999999999999998E-2</v>
      </c>
      <c r="G1882" s="87">
        <f t="array" ref="G1882">IFERROR(INDEX(DATA!$X$133:$X$368,MATCH(1,(DATA!$D$133:$D$368=B1882)*(DATA!$E$133:$E$368=D1882),0)),"n/a")</f>
        <v>3.18</v>
      </c>
      <c r="H1882" s="77">
        <f t="array" ref="H1882">IFERROR(INDEX(DATA!$Y$133:$Y$368,MATCH(1,(DATA!$D$133:$D$368=B1882)*(DATA!$E$133:$E$368=D1882),0)),"n/a")</f>
        <v>4.8000000000000001E-2</v>
      </c>
      <c r="I1882" s="87">
        <f t="array" ref="I1882">IFERROR(INDEX(DATA!$AH$133:$AH$368,MATCH(1,(DATA!$D$133:$D$368=B1882)*(DATA!$E$133:$E$368=D1882),0)),"n/a")</f>
        <v>3.18</v>
      </c>
      <c r="J1882" s="77">
        <f t="array" ref="J1882">IFERROR(INDEX(DATA!$AI$133:$AI$368,MATCH(1,(DATA!$D$133:$D$368=B1882)*(DATA!$E$133:$E$368=D1882),0)),"n/a")</f>
        <v>0.13700000000000001</v>
      </c>
      <c r="K1882" s="87">
        <f t="array" ref="K1882">IFERROR(INDEX(DATA!$AR$133:$AR$368,MATCH(1,(DATA!$D$133:$D$368=B1882)*(DATA!$E$133:$E$368=D1882),0)),"n/a")</f>
        <v>3.19</v>
      </c>
      <c r="L1882" s="77">
        <f t="array" ref="L1882">IFERROR(INDEX(DATA!$AS$133:$AS$368,MATCH(1,(DATA!$D$133:$D$368=B1882)*(DATA!$E$133:$E$368=D1882),0)),"n/a")</f>
        <v>0.10199999999999999</v>
      </c>
      <c r="M1882" s="66"/>
      <c r="N1882" s="66"/>
      <c r="O1882" s="66"/>
      <c r="P1882" s="66"/>
      <c r="Q1882" s="66"/>
      <c r="S1882" s="70"/>
      <c r="U1882" s="70"/>
      <c r="W1882" s="70"/>
      <c r="Y1882" s="70"/>
    </row>
    <row r="1883" spans="1:25" s="69" customFormat="1" x14ac:dyDescent="0.2">
      <c r="A1883" s="75" t="s">
        <v>19</v>
      </c>
      <c r="B1883" s="66" t="s">
        <v>20</v>
      </c>
      <c r="C1883" s="66" t="s">
        <v>26</v>
      </c>
      <c r="D1883" s="66" t="s">
        <v>311</v>
      </c>
      <c r="E1883" s="87">
        <f t="array" ref="E1883">IFERROR(INDEX(DATA!$N$133:$N$368,MATCH(1,(DATA!$D$133:$D$368=B1883)*(DATA!$E$133:$E$368=D1883),0)),"n/a")</f>
        <v>4.01</v>
      </c>
      <c r="F1883" s="77">
        <f t="array" ref="F1883">IFERROR(INDEX(DATA!$O$133:$O$368,MATCH(1,(DATA!$D$133:$D$368=B1883)*(DATA!$E$133:$E$368=D1883),0)),"n/a")</f>
        <v>2.1999999999999999E-2</v>
      </c>
      <c r="G1883" s="87">
        <f t="array" ref="G1883">IFERROR(INDEX(DATA!$X$133:$X$368,MATCH(1,(DATA!$D$133:$D$368=B1883)*(DATA!$E$133:$E$368=D1883),0)),"n/a")</f>
        <v>4</v>
      </c>
      <c r="H1883" s="77">
        <f t="array" ref="H1883">IFERROR(INDEX(DATA!$Y$133:$Y$368,MATCH(1,(DATA!$D$133:$D$368=B1883)*(DATA!$E$133:$E$368=D1883),0)),"n/a")</f>
        <v>0.05</v>
      </c>
      <c r="I1883" s="87">
        <f t="array" ref="I1883">IFERROR(INDEX(DATA!$AH$133:$AH$368,MATCH(1,(DATA!$D$133:$D$368=B1883)*(DATA!$E$133:$E$368=D1883),0)),"n/a")</f>
        <v>4.04</v>
      </c>
      <c r="J1883" s="77">
        <f t="array" ref="J1883">IFERROR(INDEX(DATA!$AI$133:$AI$368,MATCH(1,(DATA!$D$133:$D$368=B1883)*(DATA!$E$133:$E$368=D1883),0)),"n/a")</f>
        <v>5.3999999999999999E-2</v>
      </c>
      <c r="K1883" s="87">
        <f t="array" ref="K1883">IFERROR(INDEX(DATA!$AR$133:$AR$368,MATCH(1,(DATA!$D$133:$D$368=B1883)*(DATA!$E$133:$E$368=D1883),0)),"n/a")</f>
        <v>3.98</v>
      </c>
      <c r="L1883" s="77">
        <f t="array" ref="L1883">IFERROR(INDEX(DATA!$AS$133:$AS$368,MATCH(1,(DATA!$D$133:$D$368=B1883)*(DATA!$E$133:$E$368=D1883),0)),"n/a")</f>
        <v>7.1999999999999995E-2</v>
      </c>
      <c r="M1883" s="66"/>
      <c r="N1883" s="66"/>
      <c r="O1883" s="66"/>
      <c r="P1883" s="66"/>
      <c r="Q1883" s="66"/>
      <c r="S1883" s="70"/>
      <c r="U1883" s="70"/>
      <c r="W1883" s="70"/>
      <c r="Y1883" s="70"/>
    </row>
    <row r="1884" spans="1:25" s="69" customFormat="1" x14ac:dyDescent="0.2">
      <c r="A1884" s="75" t="s">
        <v>19</v>
      </c>
      <c r="B1884" s="66" t="s">
        <v>20</v>
      </c>
      <c r="C1884" s="66" t="s">
        <v>26</v>
      </c>
      <c r="D1884" s="66" t="s">
        <v>312</v>
      </c>
      <c r="E1884" s="87">
        <f t="array" ref="E1884">IFERROR(INDEX(DATA!$N$133:$N$368,MATCH(1,(DATA!$D$133:$D$368=B1884)*(DATA!$E$133:$E$368=D1884),0)),"n/a")</f>
        <v>4.63</v>
      </c>
      <c r="F1884" s="77">
        <f t="array" ref="F1884">IFERROR(INDEX(DATA!$O$133:$O$368,MATCH(1,(DATA!$D$133:$D$368=B1884)*(DATA!$E$133:$E$368=D1884),0)),"n/a")</f>
        <v>-1E-3</v>
      </c>
      <c r="G1884" s="87">
        <f t="array" ref="G1884">IFERROR(INDEX(DATA!$X$133:$X$368,MATCH(1,(DATA!$D$133:$D$368=B1884)*(DATA!$E$133:$E$368=D1884),0)),"n/a")</f>
        <v>4.72</v>
      </c>
      <c r="H1884" s="77">
        <f t="array" ref="H1884">IFERROR(INDEX(DATA!$Y$133:$Y$368,MATCH(1,(DATA!$D$133:$D$368=B1884)*(DATA!$E$133:$E$368=D1884),0)),"n/a")</f>
        <v>-3.0000000000000001E-3</v>
      </c>
      <c r="I1884" s="87">
        <f t="array" ref="I1884">IFERROR(INDEX(DATA!$AH$133:$AH$368,MATCH(1,(DATA!$D$133:$D$368=B1884)*(DATA!$E$133:$E$368=D1884),0)),"n/a")</f>
        <v>4.8099999999999996</v>
      </c>
      <c r="J1884" s="77">
        <f t="array" ref="J1884">IFERROR(INDEX(DATA!$AI$133:$AI$368,MATCH(1,(DATA!$D$133:$D$368=B1884)*(DATA!$E$133:$E$368=D1884),0)),"n/a")</f>
        <v>7.0000000000000001E-3</v>
      </c>
      <c r="K1884" s="87">
        <f t="array" ref="K1884">IFERROR(INDEX(DATA!$AR$133:$AR$368,MATCH(1,(DATA!$D$133:$D$368=B1884)*(DATA!$E$133:$E$368=D1884),0)),"n/a")</f>
        <v>4.8099999999999996</v>
      </c>
      <c r="L1884" s="77">
        <f t="array" ref="L1884">IFERROR(INDEX(DATA!$AS$133:$AS$368,MATCH(1,(DATA!$D$133:$D$368=B1884)*(DATA!$E$133:$E$368=D1884),0)),"n/a")</f>
        <v>2.8000000000000001E-2</v>
      </c>
      <c r="M1884" s="66"/>
      <c r="N1884" s="66"/>
      <c r="O1884" s="66"/>
      <c r="P1884" s="66"/>
      <c r="Q1884" s="66"/>
      <c r="S1884" s="70"/>
      <c r="U1884" s="70"/>
      <c r="W1884" s="70"/>
      <c r="Y1884" s="70"/>
    </row>
    <row r="1885" spans="1:25" s="69" customFormat="1" x14ac:dyDescent="0.2">
      <c r="A1885" s="75" t="s">
        <v>19</v>
      </c>
      <c r="B1885" s="66" t="s">
        <v>20</v>
      </c>
      <c r="C1885" s="66" t="s">
        <v>26</v>
      </c>
      <c r="D1885" s="66" t="s">
        <v>313</v>
      </c>
      <c r="E1885" s="87">
        <f t="array" ref="E1885">IFERROR(INDEX(DATA!$N$133:$N$368,MATCH(1,(DATA!$D$133:$D$368=B1885)*(DATA!$E$133:$E$368=D1885),0)),"n/a")</f>
        <v>3.95</v>
      </c>
      <c r="F1885" s="77">
        <f t="array" ref="F1885">IFERROR(INDEX(DATA!$O$133:$O$368,MATCH(1,(DATA!$D$133:$D$368=B1885)*(DATA!$E$133:$E$368=D1885),0)),"n/a")</f>
        <v>6.0999999999999999E-2</v>
      </c>
      <c r="G1885" s="87">
        <f t="array" ref="G1885">IFERROR(INDEX(DATA!$X$133:$X$368,MATCH(1,(DATA!$D$133:$D$368=B1885)*(DATA!$E$133:$E$368=D1885),0)),"n/a")</f>
        <v>3.92</v>
      </c>
      <c r="H1885" s="77">
        <f t="array" ref="H1885">IFERROR(INDEX(DATA!$Y$133:$Y$368,MATCH(1,(DATA!$D$133:$D$368=B1885)*(DATA!$E$133:$E$368=D1885),0)),"n/a")</f>
        <v>2.5000000000000001E-2</v>
      </c>
      <c r="I1885" s="87">
        <f t="array" ref="I1885">IFERROR(INDEX(DATA!$AH$133:$AH$368,MATCH(1,(DATA!$D$133:$D$368=B1885)*(DATA!$E$133:$E$368=D1885),0)),"n/a")</f>
        <v>3.94</v>
      </c>
      <c r="J1885" s="77">
        <f t="array" ref="J1885">IFERROR(INDEX(DATA!$AI$133:$AI$368,MATCH(1,(DATA!$D$133:$D$368=B1885)*(DATA!$E$133:$E$368=D1885),0)),"n/a")</f>
        <v>5.1999999999999998E-2</v>
      </c>
      <c r="K1885" s="87">
        <f t="array" ref="K1885">IFERROR(INDEX(DATA!$AR$133:$AR$368,MATCH(1,(DATA!$D$133:$D$368=B1885)*(DATA!$E$133:$E$368=D1885),0)),"n/a")</f>
        <v>3.88</v>
      </c>
      <c r="L1885" s="77">
        <f t="array" ref="L1885">IFERROR(INDEX(DATA!$AS$133:$AS$368,MATCH(1,(DATA!$D$133:$D$368=B1885)*(DATA!$E$133:$E$368=D1885),0)),"n/a")</f>
        <v>2.9000000000000001E-2</v>
      </c>
      <c r="M1885" s="66"/>
      <c r="N1885" s="66"/>
      <c r="O1885" s="66"/>
      <c r="P1885" s="66"/>
      <c r="Q1885" s="66"/>
      <c r="S1885" s="70"/>
      <c r="U1885" s="70"/>
      <c r="W1885" s="70"/>
      <c r="Y1885" s="70"/>
    </row>
    <row r="1886" spans="1:25" s="69" customFormat="1" x14ac:dyDescent="0.2">
      <c r="A1886" s="75" t="s">
        <v>19</v>
      </c>
      <c r="B1886" s="66" t="s">
        <v>20</v>
      </c>
      <c r="C1886" s="66" t="s">
        <v>26</v>
      </c>
      <c r="D1886" s="66" t="s">
        <v>314</v>
      </c>
      <c r="E1886" s="87">
        <f t="array" ref="E1886">IFERROR(INDEX(DATA!$N$133:$N$368,MATCH(1,(DATA!$D$133:$D$368=B1886)*(DATA!$E$133:$E$368=D1886),0)),"n/a")</f>
        <v>4.55</v>
      </c>
      <c r="F1886" s="77">
        <f t="array" ref="F1886">IFERROR(INDEX(DATA!$O$133:$O$368,MATCH(1,(DATA!$D$133:$D$368=B1886)*(DATA!$E$133:$E$368=D1886),0)),"n/a")</f>
        <v>0.105</v>
      </c>
      <c r="G1886" s="87">
        <f t="array" ref="G1886">IFERROR(INDEX(DATA!$X$133:$X$368,MATCH(1,(DATA!$D$133:$D$368=B1886)*(DATA!$E$133:$E$368=D1886),0)),"n/a")</f>
        <v>4.5599999999999996</v>
      </c>
      <c r="H1886" s="77">
        <f t="array" ref="H1886">IFERROR(INDEX(DATA!$Y$133:$Y$368,MATCH(1,(DATA!$D$133:$D$368=B1886)*(DATA!$E$133:$E$368=D1886),0)),"n/a")</f>
        <v>9.2999999999999999E-2</v>
      </c>
      <c r="I1886" s="87">
        <f t="array" ref="I1886">IFERROR(INDEX(DATA!$AH$133:$AH$368,MATCH(1,(DATA!$D$133:$D$368=B1886)*(DATA!$E$133:$E$368=D1886),0)),"n/a")</f>
        <v>4.5199999999999996</v>
      </c>
      <c r="J1886" s="77">
        <f t="array" ref="J1886">IFERROR(INDEX(DATA!$AI$133:$AI$368,MATCH(1,(DATA!$D$133:$D$368=B1886)*(DATA!$E$133:$E$368=D1886),0)),"n/a")</f>
        <v>7.2999999999999995E-2</v>
      </c>
      <c r="K1886" s="87">
        <f t="array" ref="K1886">IFERROR(INDEX(DATA!$AR$133:$AR$368,MATCH(1,(DATA!$D$133:$D$368=B1886)*(DATA!$E$133:$E$368=D1886),0)),"n/a")</f>
        <v>4.3499999999999996</v>
      </c>
      <c r="L1886" s="77">
        <f t="array" ref="L1886">IFERROR(INDEX(DATA!$AS$133:$AS$368,MATCH(1,(DATA!$D$133:$D$368=B1886)*(DATA!$E$133:$E$368=D1886),0)),"n/a")</f>
        <v>7.0999999999999994E-2</v>
      </c>
      <c r="M1886" s="66"/>
      <c r="N1886" s="66"/>
      <c r="O1886" s="66"/>
      <c r="P1886" s="66"/>
      <c r="Q1886" s="66"/>
      <c r="S1886" s="70"/>
      <c r="U1886" s="70"/>
      <c r="W1886" s="70"/>
      <c r="Y1886" s="70"/>
    </row>
    <row r="1887" spans="1:25" s="69" customFormat="1" x14ac:dyDescent="0.2">
      <c r="A1887" s="75" t="s">
        <v>19</v>
      </c>
      <c r="B1887" s="66" t="s">
        <v>20</v>
      </c>
      <c r="C1887" s="66" t="s">
        <v>26</v>
      </c>
      <c r="D1887" s="66" t="s">
        <v>315</v>
      </c>
      <c r="E1887" s="87">
        <f t="array" ref="E1887">IFERROR(INDEX(DATA!$N$133:$N$368,MATCH(1,(DATA!$D$133:$D$368=B1887)*(DATA!$E$133:$E$368=D1887),0)),"n/a")</f>
        <v>4.4000000000000004</v>
      </c>
      <c r="F1887" s="77">
        <f t="array" ref="F1887">IFERROR(INDEX(DATA!$O$133:$O$368,MATCH(1,(DATA!$D$133:$D$368=B1887)*(DATA!$E$133:$E$368=D1887),0)),"n/a")</f>
        <v>-0.04</v>
      </c>
      <c r="G1887" s="87">
        <f t="array" ref="G1887">IFERROR(INDEX(DATA!$X$133:$X$368,MATCH(1,(DATA!$D$133:$D$368=B1887)*(DATA!$E$133:$E$368=D1887),0)),"n/a")</f>
        <v>4.46</v>
      </c>
      <c r="H1887" s="77">
        <f t="array" ref="H1887">IFERROR(INDEX(DATA!$Y$133:$Y$368,MATCH(1,(DATA!$D$133:$D$368=B1887)*(DATA!$E$133:$E$368=D1887),0)),"n/a")</f>
        <v>-4.0000000000000001E-3</v>
      </c>
      <c r="I1887" s="87">
        <f t="array" ref="I1887">IFERROR(INDEX(DATA!$AH$133:$AH$368,MATCH(1,(DATA!$D$133:$D$368=B1887)*(DATA!$E$133:$E$368=D1887),0)),"n/a")</f>
        <v>4.46</v>
      </c>
      <c r="J1887" s="77">
        <f t="array" ref="J1887">IFERROR(INDEX(DATA!$AI$133:$AI$368,MATCH(1,(DATA!$D$133:$D$368=B1887)*(DATA!$E$133:$E$368=D1887),0)),"n/a")</f>
        <v>-2E-3</v>
      </c>
      <c r="K1887" s="87">
        <f t="array" ref="K1887">IFERROR(INDEX(DATA!$AR$133:$AR$368,MATCH(1,(DATA!$D$133:$D$368=B1887)*(DATA!$E$133:$E$368=D1887),0)),"n/a")</f>
        <v>4.4400000000000004</v>
      </c>
      <c r="L1887" s="77">
        <f t="array" ref="L1887">IFERROR(INDEX(DATA!$AS$133:$AS$368,MATCH(1,(DATA!$D$133:$D$368=B1887)*(DATA!$E$133:$E$368=D1887),0)),"n/a")</f>
        <v>6.0000000000000001E-3</v>
      </c>
      <c r="M1887" s="66"/>
      <c r="N1887" s="66"/>
      <c r="O1887" s="66"/>
      <c r="P1887" s="66"/>
      <c r="Q1887" s="66"/>
      <c r="S1887" s="70"/>
      <c r="U1887" s="70"/>
      <c r="W1887" s="70"/>
      <c r="Y1887" s="70"/>
    </row>
    <row r="1888" spans="1:25" s="69" customFormat="1" x14ac:dyDescent="0.2">
      <c r="A1888" s="75" t="s">
        <v>19</v>
      </c>
      <c r="B1888" s="66" t="s">
        <v>20</v>
      </c>
      <c r="C1888" s="66" t="s">
        <v>26</v>
      </c>
      <c r="D1888" s="66" t="s">
        <v>316</v>
      </c>
      <c r="E1888" s="87">
        <f t="array" ref="E1888">IFERROR(INDEX(DATA!$N$133:$N$368,MATCH(1,(DATA!$D$133:$D$368=B1888)*(DATA!$E$133:$E$368=D1888),0)),"n/a")</f>
        <v>3.65</v>
      </c>
      <c r="F1888" s="77">
        <f t="array" ref="F1888">IFERROR(INDEX(DATA!$O$133:$O$368,MATCH(1,(DATA!$D$133:$D$368=B1888)*(DATA!$E$133:$E$368=D1888),0)),"n/a")</f>
        <v>0.125</v>
      </c>
      <c r="G1888" s="87">
        <f t="array" ref="G1888">IFERROR(INDEX(DATA!$X$133:$X$368,MATCH(1,(DATA!$D$133:$D$368=B1888)*(DATA!$E$133:$E$368=D1888),0)),"n/a")</f>
        <v>3.63</v>
      </c>
      <c r="H1888" s="77">
        <f t="array" ref="H1888">IFERROR(INDEX(DATA!$Y$133:$Y$368,MATCH(1,(DATA!$D$133:$D$368=B1888)*(DATA!$E$133:$E$368=D1888),0)),"n/a")</f>
        <v>0.10299999999999999</v>
      </c>
      <c r="I1888" s="87">
        <f t="array" ref="I1888">IFERROR(INDEX(DATA!$AH$133:$AH$368,MATCH(1,(DATA!$D$133:$D$368=B1888)*(DATA!$E$133:$E$368=D1888),0)),"n/a")</f>
        <v>3.62</v>
      </c>
      <c r="J1888" s="77">
        <f t="array" ref="J1888">IFERROR(INDEX(DATA!$AI$133:$AI$368,MATCH(1,(DATA!$D$133:$D$368=B1888)*(DATA!$E$133:$E$368=D1888),0)),"n/a")</f>
        <v>0.105</v>
      </c>
      <c r="K1888" s="87">
        <f t="array" ref="K1888">IFERROR(INDEX(DATA!$AR$133:$AR$368,MATCH(1,(DATA!$D$133:$D$368=B1888)*(DATA!$E$133:$E$368=D1888),0)),"n/a")</f>
        <v>3.58</v>
      </c>
      <c r="L1888" s="77">
        <f t="array" ref="L1888">IFERROR(INDEX(DATA!$AS$133:$AS$368,MATCH(1,(DATA!$D$133:$D$368=B1888)*(DATA!$E$133:$E$368=D1888),0)),"n/a")</f>
        <v>8.7999999999999995E-2</v>
      </c>
      <c r="M1888" s="66"/>
      <c r="N1888" s="66"/>
      <c r="O1888" s="66"/>
      <c r="P1888" s="66"/>
      <c r="Q1888" s="66"/>
      <c r="S1888" s="70"/>
      <c r="U1888" s="70"/>
      <c r="W1888" s="70"/>
      <c r="Y1888" s="70"/>
    </row>
    <row r="1889" spans="1:25" s="69" customFormat="1" x14ac:dyDescent="0.2">
      <c r="A1889" s="75" t="s">
        <v>19</v>
      </c>
      <c r="B1889" s="66" t="s">
        <v>20</v>
      </c>
      <c r="C1889" s="66" t="s">
        <v>26</v>
      </c>
      <c r="D1889" s="66" t="s">
        <v>317</v>
      </c>
      <c r="E1889" s="87">
        <f t="array" ref="E1889">IFERROR(INDEX(DATA!$N$133:$N$368,MATCH(1,(DATA!$D$133:$D$368=B1889)*(DATA!$E$133:$E$368=D1889),0)),"n/a")</f>
        <v>3.96</v>
      </c>
      <c r="F1889" s="77">
        <f t="array" ref="F1889">IFERROR(INDEX(DATA!$O$133:$O$368,MATCH(1,(DATA!$D$133:$D$368=B1889)*(DATA!$E$133:$E$368=D1889),0)),"n/a")</f>
        <v>4.2000000000000003E-2</v>
      </c>
      <c r="G1889" s="87">
        <f t="array" ref="G1889">IFERROR(INDEX(DATA!$X$133:$X$368,MATCH(1,(DATA!$D$133:$D$368=B1889)*(DATA!$E$133:$E$368=D1889),0)),"n/a")</f>
        <v>3.92</v>
      </c>
      <c r="H1889" s="77">
        <f t="array" ref="H1889">IFERROR(INDEX(DATA!$Y$133:$Y$368,MATCH(1,(DATA!$D$133:$D$368=B1889)*(DATA!$E$133:$E$368=D1889),0)),"n/a")</f>
        <v>4.1000000000000002E-2</v>
      </c>
      <c r="I1889" s="87">
        <f t="array" ref="I1889">IFERROR(INDEX(DATA!$AH$133:$AH$368,MATCH(1,(DATA!$D$133:$D$368=B1889)*(DATA!$E$133:$E$368=D1889),0)),"n/a")</f>
        <v>3.98</v>
      </c>
      <c r="J1889" s="77">
        <f t="array" ref="J1889">IFERROR(INDEX(DATA!$AI$133:$AI$368,MATCH(1,(DATA!$D$133:$D$368=B1889)*(DATA!$E$133:$E$368=D1889),0)),"n/a")</f>
        <v>5.2999999999999999E-2</v>
      </c>
      <c r="K1889" s="87">
        <f t="array" ref="K1889">IFERROR(INDEX(DATA!$AR$133:$AR$368,MATCH(1,(DATA!$D$133:$D$368=B1889)*(DATA!$E$133:$E$368=D1889),0)),"n/a")</f>
        <v>3.99</v>
      </c>
      <c r="L1889" s="77">
        <f t="array" ref="L1889">IFERROR(INDEX(DATA!$AS$133:$AS$368,MATCH(1,(DATA!$D$133:$D$368=B1889)*(DATA!$E$133:$E$368=D1889),0)),"n/a")</f>
        <v>9.6000000000000002E-2</v>
      </c>
      <c r="M1889" s="66"/>
      <c r="N1889" s="66"/>
      <c r="O1889" s="66"/>
      <c r="P1889" s="66"/>
      <c r="Q1889" s="66"/>
      <c r="S1889" s="70"/>
      <c r="U1889" s="70"/>
      <c r="W1889" s="70"/>
      <c r="Y1889" s="70"/>
    </row>
    <row r="1890" spans="1:25" s="69" customFormat="1" x14ac:dyDescent="0.2">
      <c r="A1890" s="75" t="s">
        <v>19</v>
      </c>
      <c r="B1890" s="66" t="s">
        <v>20</v>
      </c>
      <c r="C1890" s="66" t="s">
        <v>26</v>
      </c>
      <c r="D1890" s="66" t="s">
        <v>318</v>
      </c>
      <c r="E1890" s="87">
        <f t="array" ref="E1890">IFERROR(INDEX(DATA!$N$133:$N$368,MATCH(1,(DATA!$D$133:$D$368=B1890)*(DATA!$E$133:$E$368=D1890),0)),"n/a")</f>
        <v>3.72</v>
      </c>
      <c r="F1890" s="77">
        <f t="array" ref="F1890">IFERROR(INDEX(DATA!$O$133:$O$368,MATCH(1,(DATA!$D$133:$D$368=B1890)*(DATA!$E$133:$E$368=D1890),0)),"n/a")</f>
        <v>0.01</v>
      </c>
      <c r="G1890" s="87">
        <f t="array" ref="G1890">IFERROR(INDEX(DATA!$X$133:$X$368,MATCH(1,(DATA!$D$133:$D$368=B1890)*(DATA!$E$133:$E$368=D1890),0)),"n/a")</f>
        <v>3.67</v>
      </c>
      <c r="H1890" s="77">
        <f t="array" ref="H1890">IFERROR(INDEX(DATA!$Y$133:$Y$368,MATCH(1,(DATA!$D$133:$D$368=B1890)*(DATA!$E$133:$E$368=D1890),0)),"n/a")</f>
        <v>-2E-3</v>
      </c>
      <c r="I1890" s="87">
        <f t="array" ref="I1890">IFERROR(INDEX(DATA!$AH$133:$AH$368,MATCH(1,(DATA!$D$133:$D$368=B1890)*(DATA!$E$133:$E$368=D1890),0)),"n/a")</f>
        <v>3.65</v>
      </c>
      <c r="J1890" s="77">
        <f t="array" ref="J1890">IFERROR(INDEX(DATA!$AI$133:$AI$368,MATCH(1,(DATA!$D$133:$D$368=B1890)*(DATA!$E$133:$E$368=D1890),0)),"n/a")</f>
        <v>5.0000000000000001E-3</v>
      </c>
      <c r="K1890" s="87">
        <f t="array" ref="K1890">IFERROR(INDEX(DATA!$AR$133:$AR$368,MATCH(1,(DATA!$D$133:$D$368=B1890)*(DATA!$E$133:$E$368=D1890),0)),"n/a")</f>
        <v>3.67</v>
      </c>
      <c r="L1890" s="77">
        <f t="array" ref="L1890">IFERROR(INDEX(DATA!$AS$133:$AS$368,MATCH(1,(DATA!$D$133:$D$368=B1890)*(DATA!$E$133:$E$368=D1890),0)),"n/a")</f>
        <v>1E-3</v>
      </c>
      <c r="M1890" s="66"/>
      <c r="N1890" s="66"/>
      <c r="O1890" s="66"/>
      <c r="P1890" s="66"/>
      <c r="Q1890" s="66"/>
      <c r="S1890" s="70"/>
      <c r="U1890" s="70"/>
      <c r="W1890" s="70"/>
      <c r="Y1890" s="70"/>
    </row>
    <row r="1891" spans="1:25" s="69" customFormat="1" x14ac:dyDescent="0.2">
      <c r="A1891" s="75" t="s">
        <v>19</v>
      </c>
      <c r="B1891" s="66" t="s">
        <v>20</v>
      </c>
      <c r="C1891" s="66" t="s">
        <v>26</v>
      </c>
      <c r="D1891" s="66" t="s">
        <v>344</v>
      </c>
      <c r="E1891" s="87">
        <f t="array" ref="E1891">IFERROR(INDEX(DATA!$N$133:$N$368,MATCH(1,(DATA!$D$133:$D$368=B1891)*(DATA!$E$133:$E$368=D1891),0)),"n/a")</f>
        <v>2.9</v>
      </c>
      <c r="F1891" s="77">
        <f t="array" ref="F1891">IFERROR(INDEX(DATA!$O$133:$O$368,MATCH(1,(DATA!$D$133:$D$368=B1891)*(DATA!$E$133:$E$368=D1891),0)),"n/a")</f>
        <v>4.9000000000000002E-2</v>
      </c>
      <c r="G1891" s="87">
        <f t="array" ref="G1891">IFERROR(INDEX(DATA!$X$133:$X$368,MATCH(1,(DATA!$D$133:$D$368=B1891)*(DATA!$E$133:$E$368=D1891),0)),"n/a")</f>
        <v>2.92</v>
      </c>
      <c r="H1891" s="77">
        <f t="array" ref="H1891">IFERROR(INDEX(DATA!$Y$133:$Y$368,MATCH(1,(DATA!$D$133:$D$368=B1891)*(DATA!$E$133:$E$368=D1891),0)),"n/a")</f>
        <v>5.1999999999999998E-2</v>
      </c>
      <c r="I1891" s="87">
        <f t="array" ref="I1891">IFERROR(INDEX(DATA!$AH$133:$AH$368,MATCH(1,(DATA!$D$133:$D$368=B1891)*(DATA!$E$133:$E$368=D1891),0)),"n/a")</f>
        <v>2.87</v>
      </c>
      <c r="J1891" s="77">
        <f t="array" ref="J1891">IFERROR(INDEX(DATA!$AI$133:$AI$368,MATCH(1,(DATA!$D$133:$D$368=B1891)*(DATA!$E$133:$E$368=D1891),0)),"n/a")</f>
        <v>5.6000000000000001E-2</v>
      </c>
      <c r="K1891" s="87">
        <f t="array" ref="K1891">IFERROR(INDEX(DATA!$AR$133:$AR$368,MATCH(1,(DATA!$D$133:$D$368=B1891)*(DATA!$E$133:$E$368=D1891),0)),"n/a")</f>
        <v>2.82</v>
      </c>
      <c r="L1891" s="77">
        <f t="array" ref="L1891">IFERROR(INDEX(DATA!$AS$133:$AS$368,MATCH(1,(DATA!$D$133:$D$368=B1891)*(DATA!$E$133:$E$368=D1891),0)),"n/a")</f>
        <v>6.0999999999999999E-2</v>
      </c>
      <c r="M1891" s="66"/>
      <c r="N1891" s="66"/>
      <c r="O1891" s="66"/>
      <c r="P1891" s="66"/>
      <c r="Q1891" s="66"/>
      <c r="S1891" s="70"/>
      <c r="U1891" s="70"/>
      <c r="W1891" s="70"/>
      <c r="Y1891" s="70"/>
    </row>
    <row r="1892" spans="1:25" s="69" customFormat="1" x14ac:dyDescent="0.2">
      <c r="A1892" s="75" t="s">
        <v>19</v>
      </c>
      <c r="B1892" s="66" t="s">
        <v>20</v>
      </c>
      <c r="C1892" s="66" t="s">
        <v>26</v>
      </c>
      <c r="D1892" s="66" t="s">
        <v>345</v>
      </c>
      <c r="E1892" s="87">
        <f t="array" ref="E1892">IFERROR(INDEX(DATA!$N$133:$N$368,MATCH(1,(DATA!$D$133:$D$368=B1892)*(DATA!$E$133:$E$368=D1892),0)),"n/a")</f>
        <v>3.6</v>
      </c>
      <c r="F1892" s="77">
        <f t="array" ref="F1892">IFERROR(INDEX(DATA!$O$133:$O$368,MATCH(1,(DATA!$D$133:$D$368=B1892)*(DATA!$E$133:$E$368=D1892),0)),"n/a")</f>
        <v>0.122</v>
      </c>
      <c r="G1892" s="87">
        <f t="array" ref="G1892">IFERROR(INDEX(DATA!$X$133:$X$368,MATCH(1,(DATA!$D$133:$D$368=B1892)*(DATA!$E$133:$E$368=D1892),0)),"n/a")</f>
        <v>3.62</v>
      </c>
      <c r="H1892" s="77">
        <f t="array" ref="H1892">IFERROR(INDEX(DATA!$Y$133:$Y$368,MATCH(1,(DATA!$D$133:$D$368=B1892)*(DATA!$E$133:$E$368=D1892),0)),"n/a")</f>
        <v>0.14799999999999999</v>
      </c>
      <c r="I1892" s="87">
        <f t="array" ref="I1892">IFERROR(INDEX(DATA!$AH$133:$AH$368,MATCH(1,(DATA!$D$133:$D$368=B1892)*(DATA!$E$133:$E$368=D1892),0)),"n/a")</f>
        <v>3.58</v>
      </c>
      <c r="J1892" s="77">
        <f t="array" ref="J1892">IFERROR(INDEX(DATA!$AI$133:$AI$368,MATCH(1,(DATA!$D$133:$D$368=B1892)*(DATA!$E$133:$E$368=D1892),0)),"n/a")</f>
        <v>0.111</v>
      </c>
      <c r="K1892" s="87">
        <f t="array" ref="K1892">IFERROR(INDEX(DATA!$AR$133:$AR$368,MATCH(1,(DATA!$D$133:$D$368=B1892)*(DATA!$E$133:$E$368=D1892),0)),"n/a")</f>
        <v>3.39</v>
      </c>
      <c r="L1892" s="77">
        <f t="array" ref="L1892">IFERROR(INDEX(DATA!$AS$133:$AS$368,MATCH(1,(DATA!$D$133:$D$368=B1892)*(DATA!$E$133:$E$368=D1892),0)),"n/a")</f>
        <v>0.06</v>
      </c>
      <c r="M1892" s="66"/>
      <c r="N1892" s="66"/>
      <c r="O1892" s="66"/>
      <c r="P1892" s="66"/>
      <c r="Q1892" s="66"/>
      <c r="S1892" s="70"/>
      <c r="U1892" s="70"/>
      <c r="W1892" s="70"/>
      <c r="Y1892" s="70"/>
    </row>
    <row r="1893" spans="1:25" x14ac:dyDescent="0.2">
      <c r="E1893" s="100"/>
      <c r="F1893" s="102"/>
      <c r="G1893" s="100"/>
      <c r="H1893" s="102"/>
      <c r="I1893" s="100"/>
      <c r="J1893" s="102"/>
      <c r="K1893" s="100"/>
      <c r="L1893" s="102"/>
    </row>
    <row r="1894" spans="1:25" s="69" customFormat="1" x14ac:dyDescent="0.2">
      <c r="A1894" s="66" t="s">
        <v>12</v>
      </c>
      <c r="B1894" s="66" t="s">
        <v>23</v>
      </c>
      <c r="C1894" s="66" t="s">
        <v>0</v>
      </c>
      <c r="D1894" s="66" t="s">
        <v>271</v>
      </c>
      <c r="E1894" s="76">
        <f>+IF(ISNUMBER(DATA!F609),DATA!F609,"n/a")</f>
        <v>76655.149999999994</v>
      </c>
      <c r="F1894" s="77">
        <f>+IF(ISNUMBER(DATA!G609),DATA!G609,"n/a")</f>
        <v>-9.1018885733987198E-2</v>
      </c>
      <c r="G1894" s="76">
        <f>+IF(ISNUMBER(DATA!P609),DATA!P609,"n/a")</f>
        <v>235344.7</v>
      </c>
      <c r="H1894" s="77">
        <f>+IF(ISNUMBER(DATA!Q609),DATA!Q609,"n/a")</f>
        <v>1.94729126206485E-2</v>
      </c>
      <c r="I1894" s="76">
        <f>+IF(ISNUMBER(DATA!Z609),DATA!Z609,"n/a")</f>
        <v>470794.03</v>
      </c>
      <c r="J1894" s="77">
        <f>+IF(ISNUMBER(DATA!AA609),DATA!AA609,"n/a")</f>
        <v>5.2900088824475597E-2</v>
      </c>
      <c r="K1894" s="76">
        <f>+IF(ISNUMBER(DATA!AJ609),DATA!AJ609,"n/a")</f>
        <v>951273.32</v>
      </c>
      <c r="L1894" s="77">
        <f>+IF(ISNUMBER(DATA!AK609),DATA!AK609,"n/a")</f>
        <v>3.9724934819178603E-2</v>
      </c>
      <c r="M1894" s="66"/>
      <c r="N1894" s="66"/>
      <c r="O1894" s="66"/>
      <c r="P1894" s="66"/>
      <c r="Q1894" s="66"/>
      <c r="S1894" s="70"/>
      <c r="U1894" s="70"/>
      <c r="W1894" s="70"/>
      <c r="Y1894" s="70"/>
    </row>
    <row r="1895" spans="1:25" s="69" customFormat="1" x14ac:dyDescent="0.2">
      <c r="A1895" s="66" t="s">
        <v>12</v>
      </c>
      <c r="B1895" s="66" t="s">
        <v>23</v>
      </c>
      <c r="C1895" s="66" t="s">
        <v>0</v>
      </c>
      <c r="D1895" s="66" t="s">
        <v>272</v>
      </c>
      <c r="E1895" s="76">
        <f>+IF(ISNUMBER(DATA!F610),DATA!F610,"n/a")</f>
        <v>484496.44</v>
      </c>
      <c r="F1895" s="77">
        <f>+IF(ISNUMBER(DATA!G610),DATA!G610,"n/a")</f>
        <v>-6.8038964528859894E-2</v>
      </c>
      <c r="G1895" s="76">
        <f>+IF(ISNUMBER(DATA!P610),DATA!P610,"n/a")</f>
        <v>1469103.63</v>
      </c>
      <c r="H1895" s="77">
        <f>+IF(ISNUMBER(DATA!Q610),DATA!Q610,"n/a")</f>
        <v>0.173932177636411</v>
      </c>
      <c r="I1895" s="76">
        <f>+IF(ISNUMBER(DATA!Z610),DATA!Z610,"n/a")</f>
        <v>2855534.7</v>
      </c>
      <c r="J1895" s="77">
        <f>+IF(ISNUMBER(DATA!AA610),DATA!AA610,"n/a")</f>
        <v>0.11278447840432899</v>
      </c>
      <c r="K1895" s="76">
        <f>+IF(ISNUMBER(DATA!AJ610),DATA!AJ610,"n/a")</f>
        <v>5843765.3499999996</v>
      </c>
      <c r="L1895" s="77">
        <f>+IF(ISNUMBER(DATA!AK610),DATA!AK610,"n/a")</f>
        <v>8.0184779421181906E-2</v>
      </c>
      <c r="M1895" s="66"/>
      <c r="N1895" s="66"/>
      <c r="O1895" s="66"/>
      <c r="P1895" s="66"/>
      <c r="Q1895" s="66"/>
      <c r="S1895" s="70"/>
      <c r="U1895" s="70"/>
      <c r="W1895" s="70"/>
      <c r="Y1895" s="70"/>
    </row>
    <row r="1896" spans="1:25" s="69" customFormat="1" x14ac:dyDescent="0.2">
      <c r="A1896" s="66" t="s">
        <v>12</v>
      </c>
      <c r="B1896" s="66" t="s">
        <v>23</v>
      </c>
      <c r="C1896" s="66" t="s">
        <v>0</v>
      </c>
      <c r="D1896" s="66" t="s">
        <v>273</v>
      </c>
      <c r="E1896" s="76">
        <f>+IF(ISNUMBER(DATA!F611),DATA!F611,"n/a")</f>
        <v>675959.94</v>
      </c>
      <c r="F1896" s="77">
        <f>+IF(ISNUMBER(DATA!G611),DATA!G611,"n/a")</f>
        <v>1.37882472782071E-2</v>
      </c>
      <c r="G1896" s="76">
        <f>+IF(ISNUMBER(DATA!P611),DATA!P611,"n/a")</f>
        <v>1993581.55</v>
      </c>
      <c r="H1896" s="77">
        <f>+IF(ISNUMBER(DATA!Q611),DATA!Q611,"n/a")</f>
        <v>-5.4186106375803997E-2</v>
      </c>
      <c r="I1896" s="76">
        <f>+IF(ISNUMBER(DATA!Z611),DATA!Z611,"n/a")</f>
        <v>3772916.25</v>
      </c>
      <c r="J1896" s="77">
        <f>+IF(ISNUMBER(DATA!AA611),DATA!AA611,"n/a")</f>
        <v>-0.101250002953816</v>
      </c>
      <c r="K1896" s="76">
        <f>+IF(ISNUMBER(DATA!AJ611),DATA!AJ611,"n/a")</f>
        <v>7425529.8200000003</v>
      </c>
      <c r="L1896" s="77">
        <f>+IF(ISNUMBER(DATA!AK611),DATA!AK611,"n/a")</f>
        <v>-0.116058789921805</v>
      </c>
      <c r="M1896" s="66"/>
      <c r="N1896" s="66"/>
      <c r="O1896" s="66"/>
      <c r="P1896" s="66"/>
      <c r="Q1896" s="66"/>
      <c r="S1896" s="70"/>
      <c r="U1896" s="70"/>
      <c r="W1896" s="70"/>
      <c r="Y1896" s="70"/>
    </row>
    <row r="1897" spans="1:25" s="69" customFormat="1" x14ac:dyDescent="0.2">
      <c r="A1897" s="66" t="s">
        <v>12</v>
      </c>
      <c r="B1897" s="66" t="s">
        <v>23</v>
      </c>
      <c r="C1897" s="66" t="s">
        <v>0</v>
      </c>
      <c r="D1897" s="66" t="s">
        <v>274</v>
      </c>
      <c r="E1897" s="76">
        <f>+IF(ISNUMBER(DATA!F612),DATA!F612,"n/a")</f>
        <v>284184.67</v>
      </c>
      <c r="F1897" s="77">
        <f>+IF(ISNUMBER(DATA!G612),DATA!G612,"n/a")</f>
        <v>-6.9715826064400604E-2</v>
      </c>
      <c r="G1897" s="76">
        <f>+IF(ISNUMBER(DATA!P612),DATA!P612,"n/a")</f>
        <v>821917.78</v>
      </c>
      <c r="H1897" s="77">
        <f>+IF(ISNUMBER(DATA!Q612),DATA!Q612,"n/a")</f>
        <v>1.9325568073513901E-2</v>
      </c>
      <c r="I1897" s="76">
        <f>+IF(ISNUMBER(DATA!Z612),DATA!Z612,"n/a")</f>
        <v>1615039.04</v>
      </c>
      <c r="J1897" s="77">
        <f>+IF(ISNUMBER(DATA!AA612),DATA!AA612,"n/a")</f>
        <v>3.4870674396473901E-3</v>
      </c>
      <c r="K1897" s="76">
        <f>+IF(ISNUMBER(DATA!AJ612),DATA!AJ612,"n/a")</f>
        <v>3380001.4</v>
      </c>
      <c r="L1897" s="77">
        <f>+IF(ISNUMBER(DATA!AK612),DATA!AK612,"n/a")</f>
        <v>3.06794918840031E-2</v>
      </c>
      <c r="M1897" s="66"/>
      <c r="N1897" s="66"/>
      <c r="O1897" s="66"/>
      <c r="P1897" s="66"/>
      <c r="Q1897" s="66"/>
      <c r="S1897" s="70"/>
      <c r="U1897" s="70"/>
      <c r="W1897" s="70"/>
      <c r="Y1897" s="70"/>
    </row>
    <row r="1898" spans="1:25" s="69" customFormat="1" x14ac:dyDescent="0.2">
      <c r="A1898" s="66" t="s">
        <v>12</v>
      </c>
      <c r="B1898" s="66" t="s">
        <v>23</v>
      </c>
      <c r="C1898" s="66" t="s">
        <v>0</v>
      </c>
      <c r="D1898" s="66" t="s">
        <v>275</v>
      </c>
      <c r="E1898" s="76">
        <f>+IF(ISNUMBER(DATA!F613),DATA!F613,"n/a")</f>
        <v>564919.18999999994</v>
      </c>
      <c r="F1898" s="77">
        <f>+IF(ISNUMBER(DATA!G613),DATA!G613,"n/a")</f>
        <v>-4.2273337669997697E-2</v>
      </c>
      <c r="G1898" s="76">
        <f>+IF(ISNUMBER(DATA!P613),DATA!P613,"n/a")</f>
        <v>1707247.68</v>
      </c>
      <c r="H1898" s="77">
        <f>+IF(ISNUMBER(DATA!Q613),DATA!Q613,"n/a")</f>
        <v>-7.6960776675588705E-2</v>
      </c>
      <c r="I1898" s="76">
        <f>+IF(ISNUMBER(DATA!Z613),DATA!Z613,"n/a")</f>
        <v>3351649.85</v>
      </c>
      <c r="J1898" s="77">
        <f>+IF(ISNUMBER(DATA!AA613),DATA!AA613,"n/a")</f>
        <v>-6.0388735810759098E-2</v>
      </c>
      <c r="K1898" s="76">
        <f>+IF(ISNUMBER(DATA!AJ613),DATA!AJ613,"n/a")</f>
        <v>6621270.1399999997</v>
      </c>
      <c r="L1898" s="77">
        <f>+IF(ISNUMBER(DATA!AK613),DATA!AK613,"n/a")</f>
        <v>-6.3167920685250803E-2</v>
      </c>
      <c r="M1898" s="66"/>
      <c r="N1898" s="66"/>
      <c r="O1898" s="66"/>
      <c r="P1898" s="66"/>
      <c r="Q1898" s="66"/>
      <c r="S1898" s="70"/>
      <c r="U1898" s="70"/>
      <c r="W1898" s="70"/>
      <c r="Y1898" s="70"/>
    </row>
    <row r="1899" spans="1:25" s="69" customFormat="1" x14ac:dyDescent="0.2">
      <c r="A1899" s="66" t="s">
        <v>12</v>
      </c>
      <c r="B1899" s="66" t="s">
        <v>23</v>
      </c>
      <c r="C1899" s="66" t="s">
        <v>0</v>
      </c>
      <c r="D1899" s="66" t="s">
        <v>276</v>
      </c>
      <c r="E1899" s="76">
        <f>+IF(ISNUMBER(DATA!F614),DATA!F614,"n/a")</f>
        <v>254395.93</v>
      </c>
      <c r="F1899" s="77">
        <f>+IF(ISNUMBER(DATA!G614),DATA!G614,"n/a")</f>
        <v>0.40145742886511898</v>
      </c>
      <c r="G1899" s="76">
        <f>+IF(ISNUMBER(DATA!P614),DATA!P614,"n/a")</f>
        <v>746754.97</v>
      </c>
      <c r="H1899" s="77">
        <f>+IF(ISNUMBER(DATA!Q614),DATA!Q614,"n/a")</f>
        <v>0.33827501647227698</v>
      </c>
      <c r="I1899" s="76">
        <f>+IF(ISNUMBER(DATA!Z614),DATA!Z614,"n/a")</f>
        <v>1432864.67</v>
      </c>
      <c r="J1899" s="77">
        <f>+IF(ISNUMBER(DATA!AA614),DATA!AA614,"n/a")</f>
        <v>0.26924755433067599</v>
      </c>
      <c r="K1899" s="76">
        <f>+IF(ISNUMBER(DATA!AJ614),DATA!AJ614,"n/a")</f>
        <v>2723924.6</v>
      </c>
      <c r="L1899" s="77">
        <f>+IF(ISNUMBER(DATA!AK614),DATA!AK614,"n/a")</f>
        <v>0.15945755396566599</v>
      </c>
      <c r="M1899" s="66"/>
      <c r="N1899" s="66"/>
      <c r="O1899" s="66"/>
      <c r="P1899" s="66"/>
      <c r="Q1899" s="66"/>
      <c r="S1899" s="70"/>
      <c r="U1899" s="70"/>
      <c r="W1899" s="70"/>
      <c r="Y1899" s="70"/>
    </row>
    <row r="1900" spans="1:25" s="69" customFormat="1" x14ac:dyDescent="0.2">
      <c r="A1900" s="66" t="s">
        <v>12</v>
      </c>
      <c r="B1900" s="66" t="s">
        <v>23</v>
      </c>
      <c r="C1900" s="66" t="s">
        <v>0</v>
      </c>
      <c r="D1900" s="66" t="s">
        <v>277</v>
      </c>
      <c r="E1900" s="76">
        <f>+IF(ISNUMBER(DATA!F615),DATA!F615,"n/a")</f>
        <v>221472.32</v>
      </c>
      <c r="F1900" s="77">
        <f>+IF(ISNUMBER(DATA!G615),DATA!G615,"n/a")</f>
        <v>0.118082332444646</v>
      </c>
      <c r="G1900" s="76">
        <f>+IF(ISNUMBER(DATA!P615),DATA!P615,"n/a")</f>
        <v>629703.53</v>
      </c>
      <c r="H1900" s="77">
        <f>+IF(ISNUMBER(DATA!Q615),DATA!Q615,"n/a")</f>
        <v>7.1751989299764493E-2</v>
      </c>
      <c r="I1900" s="76">
        <f>+IF(ISNUMBER(DATA!Z615),DATA!Z615,"n/a")</f>
        <v>1197636.76</v>
      </c>
      <c r="J1900" s="77">
        <f>+IF(ISNUMBER(DATA!AA615),DATA!AA615,"n/a")</f>
        <v>2.7786191265036501E-2</v>
      </c>
      <c r="K1900" s="76">
        <f>+IF(ISNUMBER(DATA!AJ615),DATA!AJ615,"n/a")</f>
        <v>2431236.39</v>
      </c>
      <c r="L1900" s="77">
        <f>+IF(ISNUMBER(DATA!AK615),DATA!AK615,"n/a")</f>
        <v>2.5971394309956299E-2</v>
      </c>
      <c r="M1900" s="66"/>
      <c r="N1900" s="66"/>
      <c r="O1900" s="66"/>
      <c r="P1900" s="66"/>
      <c r="Q1900" s="66"/>
      <c r="S1900" s="70"/>
      <c r="U1900" s="70"/>
      <c r="W1900" s="70"/>
      <c r="Y1900" s="70"/>
    </row>
    <row r="1901" spans="1:25" s="69" customFormat="1" x14ac:dyDescent="0.2">
      <c r="A1901" s="66" t="s">
        <v>12</v>
      </c>
      <c r="B1901" s="66" t="s">
        <v>23</v>
      </c>
      <c r="C1901" s="66" t="s">
        <v>0</v>
      </c>
      <c r="D1901" s="66" t="s">
        <v>278</v>
      </c>
      <c r="E1901" s="76">
        <f>+IF(ISNUMBER(DATA!F616),DATA!F616,"n/a")</f>
        <v>778980.29</v>
      </c>
      <c r="F1901" s="77">
        <f>+IF(ISNUMBER(DATA!G616),DATA!G616,"n/a")</f>
        <v>0.16425179191702499</v>
      </c>
      <c r="G1901" s="76">
        <f>+IF(ISNUMBER(DATA!P616),DATA!P616,"n/a")</f>
        <v>2350677.64</v>
      </c>
      <c r="H1901" s="77">
        <f>+IF(ISNUMBER(DATA!Q616),DATA!Q616,"n/a")</f>
        <v>0.10774323135680899</v>
      </c>
      <c r="I1901" s="76">
        <f>+IF(ISNUMBER(DATA!Z616),DATA!Z616,"n/a")</f>
        <v>4385521.92</v>
      </c>
      <c r="J1901" s="77">
        <f>+IF(ISNUMBER(DATA!AA616),DATA!AA616,"n/a")</f>
        <v>7.68630453406529E-2</v>
      </c>
      <c r="K1901" s="76">
        <f>+IF(ISNUMBER(DATA!AJ616),DATA!AJ616,"n/a")</f>
        <v>8342808.2300000004</v>
      </c>
      <c r="L1901" s="77">
        <f>+IF(ISNUMBER(DATA!AK616),DATA!AK616,"n/a")</f>
        <v>3.37947810017123E-2</v>
      </c>
      <c r="M1901" s="66"/>
      <c r="N1901" s="66"/>
      <c r="O1901" s="66"/>
      <c r="P1901" s="66"/>
      <c r="Q1901" s="66"/>
      <c r="S1901" s="70"/>
      <c r="U1901" s="70"/>
      <c r="W1901" s="70"/>
      <c r="Y1901" s="70"/>
    </row>
    <row r="1902" spans="1:25" s="69" customFormat="1" x14ac:dyDescent="0.2">
      <c r="A1902" s="66" t="s">
        <v>12</v>
      </c>
      <c r="B1902" s="66" t="s">
        <v>23</v>
      </c>
      <c r="C1902" s="66" t="s">
        <v>0</v>
      </c>
      <c r="D1902" s="66" t="s">
        <v>279</v>
      </c>
      <c r="E1902" s="76">
        <f>+IF(ISNUMBER(DATA!F617),DATA!F617,"n/a")</f>
        <v>265162.81</v>
      </c>
      <c r="F1902" s="77">
        <f>+IF(ISNUMBER(DATA!G617),DATA!G617,"n/a")</f>
        <v>-7.1109629691387996E-2</v>
      </c>
      <c r="G1902" s="76">
        <f>+IF(ISNUMBER(DATA!P617),DATA!P617,"n/a")</f>
        <v>786649.23</v>
      </c>
      <c r="H1902" s="77">
        <f>+IF(ISNUMBER(DATA!Q617),DATA!Q617,"n/a")</f>
        <v>0.26643477839212998</v>
      </c>
      <c r="I1902" s="76">
        <f>+IF(ISNUMBER(DATA!Z617),DATA!Z617,"n/a")</f>
        <v>1557479.7</v>
      </c>
      <c r="J1902" s="77">
        <f>+IF(ISNUMBER(DATA!AA617),DATA!AA617,"n/a")</f>
        <v>0.20992146043020499</v>
      </c>
      <c r="K1902" s="76">
        <f>+IF(ISNUMBER(DATA!AJ617),DATA!AJ617,"n/a")</f>
        <v>3158163.16</v>
      </c>
      <c r="L1902" s="77">
        <f>+IF(ISNUMBER(DATA!AK617),DATA!AK617,"n/a")</f>
        <v>8.6122599745345293E-2</v>
      </c>
      <c r="M1902" s="66"/>
      <c r="N1902" s="66"/>
      <c r="O1902" s="66"/>
      <c r="P1902" s="66"/>
      <c r="Q1902" s="66"/>
      <c r="S1902" s="70"/>
      <c r="U1902" s="70"/>
      <c r="W1902" s="70"/>
      <c r="Y1902" s="70"/>
    </row>
    <row r="1903" spans="1:25" s="69" customFormat="1" x14ac:dyDescent="0.2">
      <c r="A1903" s="66" t="s">
        <v>12</v>
      </c>
      <c r="B1903" s="66" t="s">
        <v>23</v>
      </c>
      <c r="C1903" s="66" t="s">
        <v>0</v>
      </c>
      <c r="D1903" s="66" t="s">
        <v>280</v>
      </c>
      <c r="E1903" s="76">
        <f>+IF(ISNUMBER(DATA!F618),DATA!F618,"n/a")</f>
        <v>190401.96</v>
      </c>
      <c r="F1903" s="77">
        <f>+IF(ISNUMBER(DATA!G618),DATA!G618,"n/a")</f>
        <v>-5.9245062804380501E-2</v>
      </c>
      <c r="G1903" s="76">
        <f>+IF(ISNUMBER(DATA!P618),DATA!P618,"n/a")</f>
        <v>588520.25</v>
      </c>
      <c r="H1903" s="77">
        <f>+IF(ISNUMBER(DATA!Q618),DATA!Q618,"n/a")</f>
        <v>6.4700943574799705E-2</v>
      </c>
      <c r="I1903" s="76">
        <f>+IF(ISNUMBER(DATA!Z618),DATA!Z618,"n/a")</f>
        <v>1100458.29</v>
      </c>
      <c r="J1903" s="77">
        <f>+IF(ISNUMBER(DATA!AA618),DATA!AA618,"n/a")</f>
        <v>7.4202272818985698E-2</v>
      </c>
      <c r="K1903" s="76">
        <f>+IF(ISNUMBER(DATA!AJ618),DATA!AJ618,"n/a")</f>
        <v>2193957.4300000002</v>
      </c>
      <c r="L1903" s="77">
        <f>+IF(ISNUMBER(DATA!AK618),DATA!AK618,"n/a")</f>
        <v>2.67197102636226E-2</v>
      </c>
      <c r="M1903" s="66"/>
      <c r="N1903" s="66"/>
      <c r="O1903" s="66"/>
      <c r="P1903" s="66"/>
      <c r="Q1903" s="66"/>
      <c r="S1903" s="70"/>
      <c r="U1903" s="70"/>
      <c r="W1903" s="70"/>
      <c r="Y1903" s="70"/>
    </row>
    <row r="1904" spans="1:25" s="69" customFormat="1" x14ac:dyDescent="0.2">
      <c r="A1904" s="66" t="s">
        <v>12</v>
      </c>
      <c r="B1904" s="66" t="s">
        <v>23</v>
      </c>
      <c r="C1904" s="66" t="s">
        <v>0</v>
      </c>
      <c r="D1904" s="66" t="s">
        <v>281</v>
      </c>
      <c r="E1904" s="76">
        <f>+IF(ISNUMBER(DATA!F619),DATA!F619,"n/a")</f>
        <v>194844.13</v>
      </c>
      <c r="F1904" s="77">
        <f>+IF(ISNUMBER(DATA!G619),DATA!G619,"n/a")</f>
        <v>-6.7843489781192002E-3</v>
      </c>
      <c r="G1904" s="76">
        <f>+IF(ISNUMBER(DATA!P619),DATA!P619,"n/a")</f>
        <v>559737.51</v>
      </c>
      <c r="H1904" s="77">
        <f>+IF(ISNUMBER(DATA!Q619),DATA!Q619,"n/a")</f>
        <v>-1.34199211874574E-2</v>
      </c>
      <c r="I1904" s="76">
        <f>+IF(ISNUMBER(DATA!Z619),DATA!Z619,"n/a")</f>
        <v>1073528.1000000001</v>
      </c>
      <c r="J1904" s="77">
        <f>+IF(ISNUMBER(DATA!AA619),DATA!AA619,"n/a")</f>
        <v>-4.1837680627054799E-2</v>
      </c>
      <c r="K1904" s="76">
        <f>+IF(ISNUMBER(DATA!AJ619),DATA!AJ619,"n/a")</f>
        <v>2190305.21</v>
      </c>
      <c r="L1904" s="77">
        <f>+IF(ISNUMBER(DATA!AK619),DATA!AK619,"n/a")</f>
        <v>-5.8214518890420598E-2</v>
      </c>
      <c r="M1904" s="66"/>
      <c r="N1904" s="66"/>
      <c r="O1904" s="66"/>
      <c r="P1904" s="66"/>
      <c r="Q1904" s="66"/>
      <c r="S1904" s="70"/>
      <c r="U1904" s="70"/>
      <c r="W1904" s="70"/>
      <c r="Y1904" s="70"/>
    </row>
    <row r="1905" spans="1:25" s="69" customFormat="1" x14ac:dyDescent="0.2">
      <c r="A1905" s="66" t="s">
        <v>12</v>
      </c>
      <c r="B1905" s="66" t="s">
        <v>23</v>
      </c>
      <c r="C1905" s="66" t="s">
        <v>0</v>
      </c>
      <c r="D1905" s="66" t="s">
        <v>282</v>
      </c>
      <c r="E1905" s="76">
        <f>+IF(ISNUMBER(DATA!F620),DATA!F620,"n/a")</f>
        <v>449712.97</v>
      </c>
      <c r="F1905" s="77">
        <f>+IF(ISNUMBER(DATA!G620),DATA!G620,"n/a")</f>
        <v>-5.85822926173859E-2</v>
      </c>
      <c r="G1905" s="76">
        <f>+IF(ISNUMBER(DATA!P620),DATA!P620,"n/a")</f>
        <v>1381268.84</v>
      </c>
      <c r="H1905" s="77">
        <f>+IF(ISNUMBER(DATA!Q620),DATA!Q620,"n/a")</f>
        <v>6.0583284363527799E-2</v>
      </c>
      <c r="I1905" s="76">
        <f>+IF(ISNUMBER(DATA!Z620),DATA!Z620,"n/a")</f>
        <v>2664023.33</v>
      </c>
      <c r="J1905" s="77">
        <f>+IF(ISNUMBER(DATA!AA620),DATA!AA620,"n/a")</f>
        <v>2.8000084183269301E-3</v>
      </c>
      <c r="K1905" s="76">
        <f>+IF(ISNUMBER(DATA!AJ620),DATA!AJ620,"n/a")</f>
        <v>5319951.8499999996</v>
      </c>
      <c r="L1905" s="77">
        <f>+IF(ISNUMBER(DATA!AK620),DATA!AK620,"n/a")</f>
        <v>-3.7776817113431699E-2</v>
      </c>
      <c r="M1905" s="66"/>
      <c r="N1905" s="66"/>
      <c r="O1905" s="66"/>
      <c r="P1905" s="66"/>
      <c r="Q1905" s="66"/>
      <c r="S1905" s="70"/>
      <c r="U1905" s="70"/>
      <c r="W1905" s="70"/>
      <c r="Y1905" s="70"/>
    </row>
    <row r="1906" spans="1:25" s="69" customFormat="1" x14ac:dyDescent="0.2">
      <c r="A1906" s="66" t="s">
        <v>12</v>
      </c>
      <c r="B1906" s="66" t="s">
        <v>23</v>
      </c>
      <c r="C1906" s="66" t="s">
        <v>0</v>
      </c>
      <c r="D1906" s="66" t="s">
        <v>283</v>
      </c>
      <c r="E1906" s="76">
        <f>+IF(ISNUMBER(DATA!F621),DATA!F621,"n/a")</f>
        <v>447573.39</v>
      </c>
      <c r="F1906" s="77">
        <f>+IF(ISNUMBER(DATA!G621),DATA!G621,"n/a")</f>
        <v>0.10030887673614999</v>
      </c>
      <c r="G1906" s="76">
        <f>+IF(ISNUMBER(DATA!P621),DATA!P621,"n/a")</f>
        <v>1437886.26</v>
      </c>
      <c r="H1906" s="77">
        <f>+IF(ISNUMBER(DATA!Q621),DATA!Q621,"n/a")</f>
        <v>0.41579392838272999</v>
      </c>
      <c r="I1906" s="76">
        <f>+IF(ISNUMBER(DATA!Z621),DATA!Z621,"n/a")</f>
        <v>2711265.49</v>
      </c>
      <c r="J1906" s="77">
        <f>+IF(ISNUMBER(DATA!AA621),DATA!AA621,"n/a")</f>
        <v>0.17594770618511199</v>
      </c>
      <c r="K1906" s="76">
        <f>+IF(ISNUMBER(DATA!AJ621),DATA!AJ621,"n/a")</f>
        <v>5352950.47</v>
      </c>
      <c r="L1906" s="77">
        <f>+IF(ISNUMBER(DATA!AK621),DATA!AK621,"n/a")</f>
        <v>0.13561621912910701</v>
      </c>
      <c r="M1906" s="66"/>
      <c r="N1906" s="66"/>
      <c r="O1906" s="66"/>
      <c r="P1906" s="66"/>
      <c r="Q1906" s="66"/>
      <c r="S1906" s="70"/>
      <c r="U1906" s="70"/>
      <c r="W1906" s="70"/>
      <c r="Y1906" s="70"/>
    </row>
    <row r="1907" spans="1:25" s="69" customFormat="1" x14ac:dyDescent="0.2">
      <c r="A1907" s="66" t="s">
        <v>12</v>
      </c>
      <c r="B1907" s="66" t="s">
        <v>23</v>
      </c>
      <c r="C1907" s="66" t="s">
        <v>0</v>
      </c>
      <c r="D1907" s="66" t="s">
        <v>284</v>
      </c>
      <c r="E1907" s="76">
        <f>+IF(ISNUMBER(DATA!F622),DATA!F622,"n/a")</f>
        <v>431141.8</v>
      </c>
      <c r="F1907" s="77">
        <f>+IF(ISNUMBER(DATA!G622),DATA!G622,"n/a")</f>
        <v>4.7173265768910101E-2</v>
      </c>
      <c r="G1907" s="76">
        <f>+IF(ISNUMBER(DATA!P622),DATA!P622,"n/a")</f>
        <v>1295942.52</v>
      </c>
      <c r="H1907" s="77">
        <f>+IF(ISNUMBER(DATA!Q622),DATA!Q622,"n/a")</f>
        <v>6.91825979052101E-2</v>
      </c>
      <c r="I1907" s="76">
        <f>+IF(ISNUMBER(DATA!Z622),DATA!Z622,"n/a")</f>
        <v>2472367.81</v>
      </c>
      <c r="J1907" s="77">
        <f>+IF(ISNUMBER(DATA!AA622),DATA!AA622,"n/a")</f>
        <v>6.3202144145933198E-2</v>
      </c>
      <c r="K1907" s="76">
        <f>+IF(ISNUMBER(DATA!AJ622),DATA!AJ622,"n/a")</f>
        <v>4896266.8099999996</v>
      </c>
      <c r="L1907" s="77">
        <f>+IF(ISNUMBER(DATA!AK622),DATA!AK622,"n/a")</f>
        <v>3.0019567685510399E-2</v>
      </c>
      <c r="M1907" s="66"/>
      <c r="N1907" s="66"/>
      <c r="O1907" s="66"/>
      <c r="P1907" s="66"/>
      <c r="Q1907" s="66"/>
      <c r="S1907" s="70"/>
      <c r="U1907" s="70"/>
      <c r="W1907" s="70"/>
      <c r="Y1907" s="70"/>
    </row>
    <row r="1908" spans="1:25" s="69" customFormat="1" x14ac:dyDescent="0.2">
      <c r="A1908" s="66" t="s">
        <v>12</v>
      </c>
      <c r="B1908" s="66" t="s">
        <v>23</v>
      </c>
      <c r="C1908" s="66" t="s">
        <v>0</v>
      </c>
      <c r="D1908" s="66" t="s">
        <v>285</v>
      </c>
      <c r="E1908" s="76">
        <f>+IF(ISNUMBER(DATA!F623),DATA!F623,"n/a")</f>
        <v>226013.97</v>
      </c>
      <c r="F1908" s="77">
        <f>+IF(ISNUMBER(DATA!G623),DATA!G623,"n/a")</f>
        <v>-7.5358682403743701E-2</v>
      </c>
      <c r="G1908" s="76">
        <f>+IF(ISNUMBER(DATA!P623),DATA!P623,"n/a")</f>
        <v>658629.43999999994</v>
      </c>
      <c r="H1908" s="77">
        <f>+IF(ISNUMBER(DATA!Q623),DATA!Q623,"n/a")</f>
        <v>-4.4284686826773098E-2</v>
      </c>
      <c r="I1908" s="76">
        <f>+IF(ISNUMBER(DATA!Z623),DATA!Z623,"n/a")</f>
        <v>1256117.95</v>
      </c>
      <c r="J1908" s="77">
        <f>+IF(ISNUMBER(DATA!AA623),DATA!AA623,"n/a")</f>
        <v>-2.1027065490950601E-2</v>
      </c>
      <c r="K1908" s="76">
        <f>+IF(ISNUMBER(DATA!AJ623),DATA!AJ623,"n/a")</f>
        <v>2585496.59</v>
      </c>
      <c r="L1908" s="77">
        <f>+IF(ISNUMBER(DATA!AK623),DATA!AK623,"n/a")</f>
        <v>-2.1116125758279401E-3</v>
      </c>
      <c r="M1908" s="66"/>
      <c r="N1908" s="66"/>
      <c r="O1908" s="66"/>
      <c r="P1908" s="66"/>
      <c r="Q1908" s="66"/>
      <c r="S1908" s="70"/>
      <c r="U1908" s="70"/>
      <c r="W1908" s="70"/>
      <c r="Y1908" s="70"/>
    </row>
    <row r="1909" spans="1:25" s="69" customFormat="1" x14ac:dyDescent="0.2">
      <c r="A1909" s="66" t="s">
        <v>12</v>
      </c>
      <c r="B1909" s="66" t="s">
        <v>23</v>
      </c>
      <c r="C1909" s="66" t="s">
        <v>0</v>
      </c>
      <c r="D1909" s="66" t="s">
        <v>286</v>
      </c>
      <c r="E1909" s="76">
        <f>+IF(ISNUMBER(DATA!F624),DATA!F624,"n/a")</f>
        <v>310584.34000000003</v>
      </c>
      <c r="F1909" s="77">
        <f>+IF(ISNUMBER(DATA!G624),DATA!G624,"n/a")</f>
        <v>-2.1436473878251601E-2</v>
      </c>
      <c r="G1909" s="76">
        <f>+IF(ISNUMBER(DATA!P624),DATA!P624,"n/a")</f>
        <v>891005.96</v>
      </c>
      <c r="H1909" s="77">
        <f>+IF(ISNUMBER(DATA!Q624),DATA!Q624,"n/a")</f>
        <v>-6.1797994518704699E-2</v>
      </c>
      <c r="I1909" s="76">
        <f>+IF(ISNUMBER(DATA!Z624),DATA!Z624,"n/a")</f>
        <v>1701302.39</v>
      </c>
      <c r="J1909" s="77">
        <f>+IF(ISNUMBER(DATA!AA624),DATA!AA624,"n/a")</f>
        <v>-7.7287235659814796E-2</v>
      </c>
      <c r="K1909" s="76">
        <f>+IF(ISNUMBER(DATA!AJ624),DATA!AJ624,"n/a")</f>
        <v>3433358.7</v>
      </c>
      <c r="L1909" s="77">
        <f>+IF(ISNUMBER(DATA!AK624),DATA!AK624,"n/a")</f>
        <v>-0.113109087068216</v>
      </c>
      <c r="M1909" s="66"/>
      <c r="N1909" s="66"/>
      <c r="O1909" s="66"/>
      <c r="P1909" s="66"/>
      <c r="Q1909" s="66"/>
      <c r="S1909" s="70"/>
      <c r="U1909" s="70"/>
      <c r="W1909" s="70"/>
      <c r="Y1909" s="70"/>
    </row>
    <row r="1910" spans="1:25" s="69" customFormat="1" x14ac:dyDescent="0.2">
      <c r="A1910" s="66" t="s">
        <v>12</v>
      </c>
      <c r="B1910" s="66" t="s">
        <v>23</v>
      </c>
      <c r="C1910" s="66" t="s">
        <v>0</v>
      </c>
      <c r="D1910" s="66" t="s">
        <v>287</v>
      </c>
      <c r="E1910" s="76">
        <f>+IF(ISNUMBER(DATA!F625),DATA!F625,"n/a")</f>
        <v>350002.4</v>
      </c>
      <c r="F1910" s="77">
        <f>+IF(ISNUMBER(DATA!G625),DATA!G625,"n/a")</f>
        <v>-0.112009965108066</v>
      </c>
      <c r="G1910" s="76">
        <f>+IF(ISNUMBER(DATA!P625),DATA!P625,"n/a")</f>
        <v>963624.46</v>
      </c>
      <c r="H1910" s="77">
        <f>+IF(ISNUMBER(DATA!Q625),DATA!Q625,"n/a")</f>
        <v>-0.16147209669954901</v>
      </c>
      <c r="I1910" s="76">
        <f>+IF(ISNUMBER(DATA!Z625),DATA!Z625,"n/a")</f>
        <v>1815063.49</v>
      </c>
      <c r="J1910" s="77">
        <f>+IF(ISNUMBER(DATA!AA625),DATA!AA625,"n/a")</f>
        <v>-0.124308186053676</v>
      </c>
      <c r="K1910" s="76">
        <f>+IF(ISNUMBER(DATA!AJ625),DATA!AJ625,"n/a")</f>
        <v>3590767.25</v>
      </c>
      <c r="L1910" s="77">
        <f>+IF(ISNUMBER(DATA!AK625),DATA!AK625,"n/a")</f>
        <v>-0.142439319595101</v>
      </c>
      <c r="M1910" s="66"/>
      <c r="N1910" s="66"/>
      <c r="O1910" s="66"/>
      <c r="P1910" s="66"/>
      <c r="Q1910" s="66"/>
      <c r="S1910" s="70"/>
      <c r="U1910" s="70"/>
      <c r="W1910" s="70"/>
      <c r="Y1910" s="70"/>
    </row>
    <row r="1911" spans="1:25" s="69" customFormat="1" x14ac:dyDescent="0.2">
      <c r="A1911" s="66" t="s">
        <v>12</v>
      </c>
      <c r="B1911" s="66" t="s">
        <v>23</v>
      </c>
      <c r="C1911" s="66" t="s">
        <v>0</v>
      </c>
      <c r="D1911" s="66" t="s">
        <v>288</v>
      </c>
      <c r="E1911" s="76">
        <f>+IF(ISNUMBER(DATA!F626),DATA!F626,"n/a")</f>
        <v>378886.73</v>
      </c>
      <c r="F1911" s="77">
        <f>+IF(ISNUMBER(DATA!G626),DATA!G626,"n/a")</f>
        <v>4.4003549130188301E-2</v>
      </c>
      <c r="G1911" s="76">
        <f>+IF(ISNUMBER(DATA!P626),DATA!P626,"n/a")</f>
        <v>1137076.8700000001</v>
      </c>
      <c r="H1911" s="77">
        <f>+IF(ISNUMBER(DATA!Q626),DATA!Q626,"n/a")</f>
        <v>0.26305265564916402</v>
      </c>
      <c r="I1911" s="76">
        <f>+IF(ISNUMBER(DATA!Z626),DATA!Z626,"n/a")</f>
        <v>2172542.52</v>
      </c>
      <c r="J1911" s="77">
        <f>+IF(ISNUMBER(DATA!AA626),DATA!AA626,"n/a")</f>
        <v>0.156551518658439</v>
      </c>
      <c r="K1911" s="76">
        <f>+IF(ISNUMBER(DATA!AJ626),DATA!AJ626,"n/a")</f>
        <v>4212383.2300000004</v>
      </c>
      <c r="L1911" s="77">
        <f>+IF(ISNUMBER(DATA!AK626),DATA!AK626,"n/a")</f>
        <v>0.12085253110923699</v>
      </c>
      <c r="M1911" s="66"/>
      <c r="N1911" s="66"/>
      <c r="O1911" s="66"/>
      <c r="P1911" s="66"/>
      <c r="Q1911" s="66"/>
      <c r="S1911" s="70"/>
      <c r="U1911" s="70"/>
      <c r="W1911" s="70"/>
      <c r="Y1911" s="70"/>
    </row>
    <row r="1912" spans="1:25" s="69" customFormat="1" x14ac:dyDescent="0.2">
      <c r="A1912" s="66" t="s">
        <v>12</v>
      </c>
      <c r="B1912" s="66" t="s">
        <v>23</v>
      </c>
      <c r="C1912" s="66" t="s">
        <v>0</v>
      </c>
      <c r="D1912" s="66" t="s">
        <v>289</v>
      </c>
      <c r="E1912" s="76">
        <f>+IF(ISNUMBER(DATA!F627),DATA!F627,"n/a")</f>
        <v>187551.04</v>
      </c>
      <c r="F1912" s="77">
        <f>+IF(ISNUMBER(DATA!G627),DATA!G627,"n/a")</f>
        <v>-1.84864731910395E-2</v>
      </c>
      <c r="G1912" s="76">
        <f>+IF(ISNUMBER(DATA!P627),DATA!P627,"n/a")</f>
        <v>541388.75</v>
      </c>
      <c r="H1912" s="77">
        <f>+IF(ISNUMBER(DATA!Q627),DATA!Q627,"n/a")</f>
        <v>0.117843074696429</v>
      </c>
      <c r="I1912" s="76">
        <f>+IF(ISNUMBER(DATA!Z627),DATA!Z627,"n/a")</f>
        <v>1054588.8700000001</v>
      </c>
      <c r="J1912" s="77">
        <f>+IF(ISNUMBER(DATA!AA627),DATA!AA627,"n/a")</f>
        <v>7.7123400985724497E-2</v>
      </c>
      <c r="K1912" s="76">
        <f>+IF(ISNUMBER(DATA!AJ627),DATA!AJ627,"n/a")</f>
        <v>2200744.7799999998</v>
      </c>
      <c r="L1912" s="77">
        <f>+IF(ISNUMBER(DATA!AK627),DATA!AK627,"n/a")</f>
        <v>1.9482211133958E-2</v>
      </c>
      <c r="M1912" s="66"/>
      <c r="N1912" s="66"/>
      <c r="O1912" s="66"/>
      <c r="P1912" s="66"/>
      <c r="Q1912" s="66"/>
      <c r="S1912" s="70"/>
      <c r="U1912" s="70"/>
      <c r="W1912" s="70"/>
      <c r="Y1912" s="70"/>
    </row>
    <row r="1913" spans="1:25" s="69" customFormat="1" x14ac:dyDescent="0.2">
      <c r="A1913" s="66" t="s">
        <v>12</v>
      </c>
      <c r="B1913" s="66" t="s">
        <v>23</v>
      </c>
      <c r="C1913" s="66" t="s">
        <v>0</v>
      </c>
      <c r="D1913" s="66" t="s">
        <v>290</v>
      </c>
      <c r="E1913" s="76">
        <f>+IF(ISNUMBER(DATA!F628),DATA!F628,"n/a")</f>
        <v>191496.76</v>
      </c>
      <c r="F1913" s="77">
        <f>+IF(ISNUMBER(DATA!G628),DATA!G628,"n/a")</f>
        <v>-5.1377942672932199E-2</v>
      </c>
      <c r="G1913" s="76">
        <f>+IF(ISNUMBER(DATA!P628),DATA!P628,"n/a")</f>
        <v>576291.81000000006</v>
      </c>
      <c r="H1913" s="77">
        <f>+IF(ISNUMBER(DATA!Q628),DATA!Q628,"n/a")</f>
        <v>5.8900724524026303E-2</v>
      </c>
      <c r="I1913" s="76">
        <f>+IF(ISNUMBER(DATA!Z628),DATA!Z628,"n/a")</f>
        <v>1121347.73</v>
      </c>
      <c r="J1913" s="77">
        <f>+IF(ISNUMBER(DATA!AA628),DATA!AA628,"n/a")</f>
        <v>3.5599434074955902E-2</v>
      </c>
      <c r="K1913" s="76">
        <f>+IF(ISNUMBER(DATA!AJ628),DATA!AJ628,"n/a")</f>
        <v>2244520.9700000002</v>
      </c>
      <c r="L1913" s="77">
        <f>+IF(ISNUMBER(DATA!AK628),DATA!AK628,"n/a")</f>
        <v>4.9769075177052001E-2</v>
      </c>
      <c r="M1913" s="66"/>
      <c r="N1913" s="66"/>
      <c r="O1913" s="66"/>
      <c r="P1913" s="66"/>
      <c r="Q1913" s="66"/>
      <c r="S1913" s="70"/>
      <c r="U1913" s="70"/>
      <c r="W1913" s="70"/>
      <c r="Y1913" s="70"/>
    </row>
    <row r="1914" spans="1:25" s="69" customFormat="1" x14ac:dyDescent="0.2">
      <c r="A1914" s="66" t="s">
        <v>12</v>
      </c>
      <c r="B1914" s="66" t="s">
        <v>23</v>
      </c>
      <c r="C1914" s="66" t="s">
        <v>0</v>
      </c>
      <c r="D1914" s="66" t="s">
        <v>291</v>
      </c>
      <c r="E1914" s="76">
        <f>+IF(ISNUMBER(DATA!F629),DATA!F629,"n/a")</f>
        <v>141104.64000000001</v>
      </c>
      <c r="F1914" s="77">
        <f>+IF(ISNUMBER(DATA!G629),DATA!G629,"n/a")</f>
        <v>0.23327930156908899</v>
      </c>
      <c r="G1914" s="76">
        <f>+IF(ISNUMBER(DATA!P629),DATA!P629,"n/a")</f>
        <v>424850.9</v>
      </c>
      <c r="H1914" s="77">
        <f>+IF(ISNUMBER(DATA!Q629),DATA!Q629,"n/a")</f>
        <v>0.14500787192928799</v>
      </c>
      <c r="I1914" s="76">
        <f>+IF(ISNUMBER(DATA!Z629),DATA!Z629,"n/a")</f>
        <v>804353.67</v>
      </c>
      <c r="J1914" s="77">
        <f>+IF(ISNUMBER(DATA!AA629),DATA!AA629,"n/a")</f>
        <v>0.12672778438365401</v>
      </c>
      <c r="K1914" s="76">
        <f>+IF(ISNUMBER(DATA!AJ629),DATA!AJ629,"n/a")</f>
        <v>1482993.39</v>
      </c>
      <c r="L1914" s="77">
        <f>+IF(ISNUMBER(DATA!AK629),DATA!AK629,"n/a")</f>
        <v>5.71004438152279E-2</v>
      </c>
      <c r="M1914" s="66"/>
      <c r="N1914" s="66"/>
      <c r="O1914" s="66"/>
      <c r="P1914" s="66"/>
      <c r="Q1914" s="66"/>
      <c r="S1914" s="70"/>
      <c r="U1914" s="70"/>
      <c r="W1914" s="70"/>
      <c r="Y1914" s="70"/>
    </row>
    <row r="1915" spans="1:25" s="69" customFormat="1" x14ac:dyDescent="0.2">
      <c r="A1915" s="66" t="s">
        <v>12</v>
      </c>
      <c r="B1915" s="66" t="s">
        <v>23</v>
      </c>
      <c r="C1915" s="66" t="s">
        <v>0</v>
      </c>
      <c r="D1915" s="66" t="s">
        <v>292</v>
      </c>
      <c r="E1915" s="76">
        <f>+IF(ISNUMBER(DATA!F630),DATA!F630,"n/a")</f>
        <v>1131424.68</v>
      </c>
      <c r="F1915" s="77">
        <f>+IF(ISNUMBER(DATA!G630),DATA!G630,"n/a")</f>
        <v>-5.6056994292398001E-2</v>
      </c>
      <c r="G1915" s="76">
        <f>+IF(ISNUMBER(DATA!P630),DATA!P630,"n/a")</f>
        <v>3711133.06</v>
      </c>
      <c r="H1915" s="77">
        <f>+IF(ISNUMBER(DATA!Q630),DATA!Q630,"n/a")</f>
        <v>-2.5165061862459401E-2</v>
      </c>
      <c r="I1915" s="76">
        <f>+IF(ISNUMBER(DATA!Z630),DATA!Z630,"n/a")</f>
        <v>7065852.0300000003</v>
      </c>
      <c r="J1915" s="77">
        <f>+IF(ISNUMBER(DATA!AA630),DATA!AA630,"n/a")</f>
        <v>2.1814483424803899E-3</v>
      </c>
      <c r="K1915" s="76">
        <f>+IF(ISNUMBER(DATA!AJ630),DATA!AJ630,"n/a")</f>
        <v>13821530.810000001</v>
      </c>
      <c r="L1915" s="77">
        <f>+IF(ISNUMBER(DATA!AK630),DATA!AK630,"n/a")</f>
        <v>-1.9548919507366699E-2</v>
      </c>
      <c r="M1915" s="66"/>
      <c r="N1915" s="66"/>
      <c r="O1915" s="66"/>
      <c r="P1915" s="66"/>
      <c r="Q1915" s="66"/>
      <c r="S1915" s="70"/>
      <c r="U1915" s="70"/>
      <c r="W1915" s="70"/>
      <c r="Y1915" s="70"/>
    </row>
    <row r="1916" spans="1:25" s="69" customFormat="1" x14ac:dyDescent="0.2">
      <c r="A1916" s="66" t="s">
        <v>12</v>
      </c>
      <c r="B1916" s="66" t="s">
        <v>23</v>
      </c>
      <c r="C1916" s="66" t="s">
        <v>0</v>
      </c>
      <c r="D1916" s="66" t="s">
        <v>293</v>
      </c>
      <c r="E1916" s="76">
        <f>+IF(ISNUMBER(DATA!F631),DATA!F631,"n/a")</f>
        <v>97371.89</v>
      </c>
      <c r="F1916" s="77">
        <f>+IF(ISNUMBER(DATA!G631),DATA!G631,"n/a")</f>
        <v>4.9590433767677203E-2</v>
      </c>
      <c r="G1916" s="76">
        <f>+IF(ISNUMBER(DATA!P631),DATA!P631,"n/a")</f>
        <v>287639.95</v>
      </c>
      <c r="H1916" s="77">
        <f>+IF(ISNUMBER(DATA!Q631),DATA!Q631,"n/a")</f>
        <v>0.45628226120920901</v>
      </c>
      <c r="I1916" s="76">
        <f>+IF(ISNUMBER(DATA!Z631),DATA!Z631,"n/a")</f>
        <v>557257.96</v>
      </c>
      <c r="J1916" s="77">
        <f>+IF(ISNUMBER(DATA!AA631),DATA!AA631,"n/a")</f>
        <v>0.36927948817665901</v>
      </c>
      <c r="K1916" s="76">
        <f>+IF(ISNUMBER(DATA!AJ631),DATA!AJ631,"n/a")</f>
        <v>1147076.46</v>
      </c>
      <c r="L1916" s="77">
        <f>+IF(ISNUMBER(DATA!AK631),DATA!AK631,"n/a")</f>
        <v>0.227195750843531</v>
      </c>
      <c r="M1916" s="66"/>
      <c r="N1916" s="66"/>
      <c r="O1916" s="66"/>
      <c r="P1916" s="66"/>
      <c r="Q1916" s="66"/>
      <c r="S1916" s="70"/>
      <c r="U1916" s="70"/>
      <c r="W1916" s="70"/>
      <c r="Y1916" s="70"/>
    </row>
    <row r="1917" spans="1:25" s="69" customFormat="1" x14ac:dyDescent="0.2">
      <c r="A1917" s="66" t="s">
        <v>12</v>
      </c>
      <c r="B1917" s="66" t="s">
        <v>23</v>
      </c>
      <c r="C1917" s="66" t="s">
        <v>0</v>
      </c>
      <c r="D1917" s="66" t="s">
        <v>294</v>
      </c>
      <c r="E1917" s="76">
        <f>+IF(ISNUMBER(DATA!F632),DATA!F632,"n/a")</f>
        <v>522227.59</v>
      </c>
      <c r="F1917" s="77">
        <f>+IF(ISNUMBER(DATA!G632),DATA!G632,"n/a")</f>
        <v>8.2636373967351906E-3</v>
      </c>
      <c r="G1917" s="76">
        <f>+IF(ISNUMBER(DATA!P632),DATA!P632,"n/a")</f>
        <v>1608879.22</v>
      </c>
      <c r="H1917" s="77">
        <f>+IF(ISNUMBER(DATA!Q632),DATA!Q632,"n/a")</f>
        <v>0.101122386649299</v>
      </c>
      <c r="I1917" s="76">
        <f>+IF(ISNUMBER(DATA!Z632),DATA!Z632,"n/a")</f>
        <v>3073477.08</v>
      </c>
      <c r="J1917" s="77">
        <f>+IF(ISNUMBER(DATA!AA632),DATA!AA632,"n/a")</f>
        <v>6.8893861849221805E-2</v>
      </c>
      <c r="K1917" s="76">
        <f>+IF(ISNUMBER(DATA!AJ632),DATA!AJ632,"n/a")</f>
        <v>6079796.2400000002</v>
      </c>
      <c r="L1917" s="77">
        <f>+IF(ISNUMBER(DATA!AK632),DATA!AK632,"n/a")</f>
        <v>8.75613406718493E-2</v>
      </c>
      <c r="M1917" s="66"/>
      <c r="N1917" s="66"/>
      <c r="O1917" s="66"/>
      <c r="P1917" s="66"/>
      <c r="Q1917" s="66"/>
      <c r="S1917" s="70"/>
      <c r="U1917" s="70"/>
      <c r="W1917" s="70"/>
      <c r="Y1917" s="70"/>
    </row>
    <row r="1918" spans="1:25" s="69" customFormat="1" x14ac:dyDescent="0.2">
      <c r="A1918" s="66" t="s">
        <v>12</v>
      </c>
      <c r="B1918" s="66" t="s">
        <v>23</v>
      </c>
      <c r="C1918" s="66" t="s">
        <v>0</v>
      </c>
      <c r="D1918" s="66" t="s">
        <v>295</v>
      </c>
      <c r="E1918" s="76">
        <f>+IF(ISNUMBER(DATA!F633),DATA!F633,"n/a")</f>
        <v>359627.33</v>
      </c>
      <c r="F1918" s="77">
        <f>+IF(ISNUMBER(DATA!G633),DATA!G633,"n/a")</f>
        <v>0.19256145585433901</v>
      </c>
      <c r="G1918" s="76">
        <f>+IF(ISNUMBER(DATA!P633),DATA!P633,"n/a")</f>
        <v>1068046.8</v>
      </c>
      <c r="H1918" s="77">
        <f>+IF(ISNUMBER(DATA!Q633),DATA!Q633,"n/a")</f>
        <v>0.12540070886600899</v>
      </c>
      <c r="I1918" s="76">
        <f>+IF(ISNUMBER(DATA!Z633),DATA!Z633,"n/a")</f>
        <v>2070745.47</v>
      </c>
      <c r="J1918" s="77">
        <f>+IF(ISNUMBER(DATA!AA633),DATA!AA633,"n/a")</f>
        <v>0.16092574571498899</v>
      </c>
      <c r="K1918" s="76">
        <f>+IF(ISNUMBER(DATA!AJ633),DATA!AJ633,"n/a")</f>
        <v>4094725.38</v>
      </c>
      <c r="L1918" s="77">
        <f>+IF(ISNUMBER(DATA!AK633),DATA!AK633,"n/a")</f>
        <v>0.27953921574491097</v>
      </c>
      <c r="M1918" s="66"/>
      <c r="N1918" s="66"/>
      <c r="O1918" s="66"/>
      <c r="P1918" s="66"/>
      <c r="Q1918" s="66"/>
      <c r="S1918" s="70"/>
      <c r="U1918" s="70"/>
      <c r="W1918" s="70"/>
      <c r="Y1918" s="70"/>
    </row>
    <row r="1919" spans="1:25" s="69" customFormat="1" x14ac:dyDescent="0.2">
      <c r="A1919" s="66" t="s">
        <v>12</v>
      </c>
      <c r="B1919" s="66" t="s">
        <v>23</v>
      </c>
      <c r="C1919" s="66" t="s">
        <v>0</v>
      </c>
      <c r="D1919" s="66" t="s">
        <v>296</v>
      </c>
      <c r="E1919" s="76">
        <f>+IF(ISNUMBER(DATA!F634),DATA!F634,"n/a")</f>
        <v>265971.86</v>
      </c>
      <c r="F1919" s="77">
        <f>+IF(ISNUMBER(DATA!G634),DATA!G634,"n/a")</f>
        <v>-0.11850384598354501</v>
      </c>
      <c r="G1919" s="76">
        <f>+IF(ISNUMBER(DATA!P634),DATA!P634,"n/a")</f>
        <v>862513.97</v>
      </c>
      <c r="H1919" s="77">
        <f>+IF(ISNUMBER(DATA!Q634),DATA!Q634,"n/a")</f>
        <v>-5.6744902896057901E-2</v>
      </c>
      <c r="I1919" s="76">
        <f>+IF(ISNUMBER(DATA!Z634),DATA!Z634,"n/a")</f>
        <v>1690963.25</v>
      </c>
      <c r="J1919" s="77">
        <f>+IF(ISNUMBER(DATA!AA634),DATA!AA634,"n/a")</f>
        <v>-1.1772719570225299E-3</v>
      </c>
      <c r="K1919" s="76">
        <f>+IF(ISNUMBER(DATA!AJ634),DATA!AJ634,"n/a")</f>
        <v>3453133.29</v>
      </c>
      <c r="L1919" s="77">
        <f>+IF(ISNUMBER(DATA!AK634),DATA!AK634,"n/a")</f>
        <v>6.5351053636411402E-2</v>
      </c>
      <c r="M1919" s="66"/>
      <c r="N1919" s="66"/>
      <c r="O1919" s="66"/>
      <c r="P1919" s="66"/>
      <c r="Q1919" s="66"/>
      <c r="S1919" s="70"/>
      <c r="U1919" s="70"/>
      <c r="W1919" s="70"/>
      <c r="Y1919" s="70"/>
    </row>
    <row r="1920" spans="1:25" s="69" customFormat="1" x14ac:dyDescent="0.2">
      <c r="A1920" s="66" t="s">
        <v>12</v>
      </c>
      <c r="B1920" s="66" t="s">
        <v>23</v>
      </c>
      <c r="C1920" s="66" t="s">
        <v>0</v>
      </c>
      <c r="D1920" s="66" t="s">
        <v>297</v>
      </c>
      <c r="E1920" s="76">
        <f>+IF(ISNUMBER(DATA!F635),DATA!F635,"n/a")</f>
        <v>138585.79999999999</v>
      </c>
      <c r="F1920" s="77">
        <f>+IF(ISNUMBER(DATA!G635),DATA!G635,"n/a")</f>
        <v>-2.66303575231343E-2</v>
      </c>
      <c r="G1920" s="76">
        <f>+IF(ISNUMBER(DATA!P635),DATA!P635,"n/a")</f>
        <v>408413.11</v>
      </c>
      <c r="H1920" s="77">
        <f>+IF(ISNUMBER(DATA!Q635),DATA!Q635,"n/a")</f>
        <v>0.265042213388549</v>
      </c>
      <c r="I1920" s="76">
        <f>+IF(ISNUMBER(DATA!Z635),DATA!Z635,"n/a")</f>
        <v>801076.18</v>
      </c>
      <c r="J1920" s="77">
        <f>+IF(ISNUMBER(DATA!AA635),DATA!AA635,"n/a")</f>
        <v>0.22344966556113599</v>
      </c>
      <c r="K1920" s="76">
        <f>+IF(ISNUMBER(DATA!AJ635),DATA!AJ635,"n/a")</f>
        <v>1663514.74</v>
      </c>
      <c r="L1920" s="77">
        <f>+IF(ISNUMBER(DATA!AK635),DATA!AK635,"n/a")</f>
        <v>0.16910322087789101</v>
      </c>
      <c r="M1920" s="66"/>
      <c r="N1920" s="66"/>
      <c r="O1920" s="66"/>
      <c r="P1920" s="66"/>
      <c r="Q1920" s="66"/>
      <c r="S1920" s="70"/>
      <c r="U1920" s="70"/>
      <c r="W1920" s="70"/>
      <c r="Y1920" s="70"/>
    </row>
    <row r="1921" spans="1:25" s="69" customFormat="1" x14ac:dyDescent="0.2">
      <c r="A1921" s="66" t="s">
        <v>12</v>
      </c>
      <c r="B1921" s="66" t="s">
        <v>23</v>
      </c>
      <c r="C1921" s="66" t="s">
        <v>0</v>
      </c>
      <c r="D1921" s="66" t="s">
        <v>298</v>
      </c>
      <c r="E1921" s="76">
        <f>+IF(ISNUMBER(DATA!F636),DATA!F636,"n/a")</f>
        <v>258811.5</v>
      </c>
      <c r="F1921" s="77">
        <f>+IF(ISNUMBER(DATA!G636),DATA!G636,"n/a")</f>
        <v>3.79851819858598E-3</v>
      </c>
      <c r="G1921" s="76">
        <f>+IF(ISNUMBER(DATA!P636),DATA!P636,"n/a")</f>
        <v>743013.77</v>
      </c>
      <c r="H1921" s="77">
        <f>+IF(ISNUMBER(DATA!Q636),DATA!Q636,"n/a")</f>
        <v>2.2659428170551901E-2</v>
      </c>
      <c r="I1921" s="76">
        <f>+IF(ISNUMBER(DATA!Z636),DATA!Z636,"n/a")</f>
        <v>1488111.11</v>
      </c>
      <c r="J1921" s="77">
        <f>+IF(ISNUMBER(DATA!AA636),DATA!AA636,"n/a")</f>
        <v>1.7881355797720301E-2</v>
      </c>
      <c r="K1921" s="76">
        <f>+IF(ISNUMBER(DATA!AJ636),DATA!AJ636,"n/a")</f>
        <v>3042182.7</v>
      </c>
      <c r="L1921" s="77">
        <f>+IF(ISNUMBER(DATA!AK636),DATA!AK636,"n/a")</f>
        <v>3.9911000723238298E-2</v>
      </c>
      <c r="M1921" s="66"/>
      <c r="N1921" s="66"/>
      <c r="O1921" s="66"/>
      <c r="P1921" s="66"/>
      <c r="Q1921" s="66"/>
      <c r="S1921" s="70"/>
      <c r="U1921" s="70"/>
      <c r="W1921" s="70"/>
      <c r="Y1921" s="70"/>
    </row>
    <row r="1922" spans="1:25" s="69" customFormat="1" x14ac:dyDescent="0.2">
      <c r="A1922" s="66" t="s">
        <v>12</v>
      </c>
      <c r="B1922" s="66" t="s">
        <v>23</v>
      </c>
      <c r="C1922" s="66" t="s">
        <v>0</v>
      </c>
      <c r="D1922" s="66" t="s">
        <v>299</v>
      </c>
      <c r="E1922" s="76">
        <f>+IF(ISNUMBER(DATA!F637),DATA!F637,"n/a")</f>
        <v>1227162.8500000001</v>
      </c>
      <c r="F1922" s="77">
        <f>+IF(ISNUMBER(DATA!G637),DATA!G637,"n/a")</f>
        <v>4.36157150799307E-2</v>
      </c>
      <c r="G1922" s="76">
        <f>+IF(ISNUMBER(DATA!P637),DATA!P637,"n/a")</f>
        <v>3818015.27</v>
      </c>
      <c r="H1922" s="77">
        <f>+IF(ISNUMBER(DATA!Q637),DATA!Q637,"n/a")</f>
        <v>2.0125675230880601E-3</v>
      </c>
      <c r="I1922" s="76">
        <f>+IF(ISNUMBER(DATA!Z637),DATA!Z637,"n/a")</f>
        <v>7112756.4100000001</v>
      </c>
      <c r="J1922" s="77">
        <f>+IF(ISNUMBER(DATA!AA637),DATA!AA637,"n/a")</f>
        <v>-7.7364655778123603E-4</v>
      </c>
      <c r="K1922" s="76">
        <f>+IF(ISNUMBER(DATA!AJ637),DATA!AJ637,"n/a")</f>
        <v>13813219.529999999</v>
      </c>
      <c r="L1922" s="77">
        <f>+IF(ISNUMBER(DATA!AK637),DATA!AK637,"n/a")</f>
        <v>-5.9870268787074202E-2</v>
      </c>
      <c r="M1922" s="66"/>
      <c r="N1922" s="66"/>
      <c r="O1922" s="66"/>
      <c r="P1922" s="66"/>
      <c r="Q1922" s="66"/>
      <c r="S1922" s="70"/>
      <c r="U1922" s="70"/>
      <c r="W1922" s="70"/>
      <c r="Y1922" s="70"/>
    </row>
    <row r="1923" spans="1:25" s="69" customFormat="1" x14ac:dyDescent="0.2">
      <c r="A1923" s="66" t="s">
        <v>12</v>
      </c>
      <c r="B1923" s="66" t="s">
        <v>23</v>
      </c>
      <c r="C1923" s="66" t="s">
        <v>0</v>
      </c>
      <c r="D1923" s="66" t="s">
        <v>300</v>
      </c>
      <c r="E1923" s="76">
        <f>+IF(ISNUMBER(DATA!F638),DATA!F638,"n/a")</f>
        <v>300815.83</v>
      </c>
      <c r="F1923" s="77">
        <f>+IF(ISNUMBER(DATA!G638),DATA!G638,"n/a")</f>
        <v>1.3333766762245699E-2</v>
      </c>
      <c r="G1923" s="76">
        <f>+IF(ISNUMBER(DATA!P638),DATA!P638,"n/a")</f>
        <v>902075.6</v>
      </c>
      <c r="H1923" s="77">
        <f>+IF(ISNUMBER(DATA!Q638),DATA!Q638,"n/a")</f>
        <v>4.0936605649892002E-2</v>
      </c>
      <c r="I1923" s="76">
        <f>+IF(ISNUMBER(DATA!Z638),DATA!Z638,"n/a")</f>
        <v>1793598.57</v>
      </c>
      <c r="J1923" s="77">
        <f>+IF(ISNUMBER(DATA!AA638),DATA!AA638,"n/a")</f>
        <v>8.5253035000327798E-2</v>
      </c>
      <c r="K1923" s="76">
        <f>+IF(ISNUMBER(DATA!AJ638),DATA!AJ638,"n/a")</f>
        <v>3585146.32</v>
      </c>
      <c r="L1923" s="77">
        <f>+IF(ISNUMBER(DATA!AK638),DATA!AK638,"n/a")</f>
        <v>7.9638150537461302E-2</v>
      </c>
      <c r="M1923" s="66"/>
      <c r="N1923" s="66"/>
      <c r="O1923" s="66"/>
      <c r="P1923" s="66"/>
      <c r="Q1923" s="66"/>
      <c r="S1923" s="70"/>
      <c r="U1923" s="70"/>
      <c r="W1923" s="70"/>
      <c r="Y1923" s="70"/>
    </row>
    <row r="1924" spans="1:25" s="69" customFormat="1" x14ac:dyDescent="0.2">
      <c r="A1924" s="66" t="s">
        <v>12</v>
      </c>
      <c r="B1924" s="66" t="s">
        <v>23</v>
      </c>
      <c r="C1924" s="66" t="s">
        <v>0</v>
      </c>
      <c r="D1924" s="66" t="s">
        <v>301</v>
      </c>
      <c r="E1924" s="76">
        <f>+IF(ISNUMBER(DATA!F639),DATA!F639,"n/a")</f>
        <v>106661.35</v>
      </c>
      <c r="F1924" s="77">
        <f>+IF(ISNUMBER(DATA!G639),DATA!G639,"n/a")</f>
        <v>0.230007300841609</v>
      </c>
      <c r="G1924" s="76">
        <f>+IF(ISNUMBER(DATA!P639),DATA!P639,"n/a")</f>
        <v>330915.75</v>
      </c>
      <c r="H1924" s="77">
        <f>+IF(ISNUMBER(DATA!Q639),DATA!Q639,"n/a")</f>
        <v>0.58723498838073596</v>
      </c>
      <c r="I1924" s="76">
        <f>+IF(ISNUMBER(DATA!Z639),DATA!Z639,"n/a")</f>
        <v>639085.94999999995</v>
      </c>
      <c r="J1924" s="77">
        <f>+IF(ISNUMBER(DATA!AA639),DATA!AA639,"n/a")</f>
        <v>0.28623217683470897</v>
      </c>
      <c r="K1924" s="76">
        <f>+IF(ISNUMBER(DATA!AJ639),DATA!AJ639,"n/a")</f>
        <v>1226546.01</v>
      </c>
      <c r="L1924" s="77">
        <f>+IF(ISNUMBER(DATA!AK639),DATA!AK639,"n/a")</f>
        <v>8.1569827060341604E-2</v>
      </c>
      <c r="M1924" s="66"/>
      <c r="N1924" s="66"/>
      <c r="O1924" s="66"/>
      <c r="P1924" s="66"/>
      <c r="Q1924" s="66"/>
      <c r="S1924" s="70"/>
      <c r="U1924" s="70"/>
      <c r="W1924" s="70"/>
      <c r="Y1924" s="70"/>
    </row>
    <row r="1925" spans="1:25" s="69" customFormat="1" x14ac:dyDescent="0.2">
      <c r="A1925" s="66" t="s">
        <v>12</v>
      </c>
      <c r="B1925" s="66" t="s">
        <v>23</v>
      </c>
      <c r="C1925" s="66" t="s">
        <v>0</v>
      </c>
      <c r="D1925" s="66" t="s">
        <v>302</v>
      </c>
      <c r="E1925" s="76">
        <f>+IF(ISNUMBER(DATA!F640),DATA!F640,"n/a")</f>
        <v>361422.39</v>
      </c>
      <c r="F1925" s="77">
        <f>+IF(ISNUMBER(DATA!G640),DATA!G640,"n/a")</f>
        <v>-3.03310245873929E-2</v>
      </c>
      <c r="G1925" s="76">
        <f>+IF(ISNUMBER(DATA!P640),DATA!P640,"n/a")</f>
        <v>1105746.94</v>
      </c>
      <c r="H1925" s="77">
        <f>+IF(ISNUMBER(DATA!Q640),DATA!Q640,"n/a")</f>
        <v>5.1890693970764602E-2</v>
      </c>
      <c r="I1925" s="76">
        <f>+IF(ISNUMBER(DATA!Z640),DATA!Z640,"n/a")</f>
        <v>2096925.29</v>
      </c>
      <c r="J1925" s="77">
        <f>+IF(ISNUMBER(DATA!AA640),DATA!AA640,"n/a")</f>
        <v>2.54850375937773E-2</v>
      </c>
      <c r="K1925" s="76">
        <f>+IF(ISNUMBER(DATA!AJ640),DATA!AJ640,"n/a")</f>
        <v>4230039.66</v>
      </c>
      <c r="L1925" s="77">
        <f>+IF(ISNUMBER(DATA!AK640),DATA!AK640,"n/a")</f>
        <v>4.9765743248185397E-2</v>
      </c>
      <c r="M1925" s="66"/>
      <c r="N1925" s="66"/>
      <c r="O1925" s="66"/>
      <c r="P1925" s="66"/>
      <c r="Q1925" s="66"/>
      <c r="S1925" s="70"/>
      <c r="U1925" s="70"/>
      <c r="W1925" s="70"/>
      <c r="Y1925" s="70"/>
    </row>
    <row r="1926" spans="1:25" s="69" customFormat="1" x14ac:dyDescent="0.2">
      <c r="A1926" s="66" t="s">
        <v>12</v>
      </c>
      <c r="B1926" s="66" t="s">
        <v>23</v>
      </c>
      <c r="C1926" s="66" t="s">
        <v>0</v>
      </c>
      <c r="D1926" s="66" t="s">
        <v>303</v>
      </c>
      <c r="E1926" s="76">
        <f>+IF(ISNUMBER(DATA!F641),DATA!F641,"n/a")</f>
        <v>159001.45000000001</v>
      </c>
      <c r="F1926" s="77">
        <f>+IF(ISNUMBER(DATA!G641),DATA!G641,"n/a")</f>
        <v>-7.4255932713575501E-2</v>
      </c>
      <c r="G1926" s="76">
        <f>+IF(ISNUMBER(DATA!P641),DATA!P641,"n/a")</f>
        <v>458398.51</v>
      </c>
      <c r="H1926" s="77">
        <f>+IF(ISNUMBER(DATA!Q641),DATA!Q641,"n/a")</f>
        <v>-9.4293944639672097E-4</v>
      </c>
      <c r="I1926" s="76">
        <f>+IF(ISNUMBER(DATA!Z641),DATA!Z641,"n/a")</f>
        <v>908541.96</v>
      </c>
      <c r="J1926" s="77">
        <f>+IF(ISNUMBER(DATA!AA641),DATA!AA641,"n/a")</f>
        <v>8.8573809266536199E-3</v>
      </c>
      <c r="K1926" s="76">
        <f>+IF(ISNUMBER(DATA!AJ641),DATA!AJ641,"n/a")</f>
        <v>1934963.05</v>
      </c>
      <c r="L1926" s="77">
        <f>+IF(ISNUMBER(DATA!AK641),DATA!AK641,"n/a")</f>
        <v>2.9661901105274599E-2</v>
      </c>
      <c r="M1926" s="66"/>
      <c r="N1926" s="66"/>
      <c r="O1926" s="66"/>
      <c r="P1926" s="66"/>
      <c r="Q1926" s="66"/>
      <c r="S1926" s="70"/>
      <c r="U1926" s="70"/>
      <c r="W1926" s="70"/>
      <c r="Y1926" s="70"/>
    </row>
    <row r="1927" spans="1:25" s="69" customFormat="1" x14ac:dyDescent="0.2">
      <c r="A1927" s="66" t="s">
        <v>12</v>
      </c>
      <c r="B1927" s="66" t="s">
        <v>23</v>
      </c>
      <c r="C1927" s="66" t="s">
        <v>0</v>
      </c>
      <c r="D1927" s="66" t="s">
        <v>304</v>
      </c>
      <c r="E1927" s="76">
        <f>+IF(ISNUMBER(DATA!F642),DATA!F642,"n/a")</f>
        <v>598273.98</v>
      </c>
      <c r="F1927" s="77">
        <f>+IF(ISNUMBER(DATA!G642),DATA!G642,"n/a")</f>
        <v>-6.9012672144381604E-4</v>
      </c>
      <c r="G1927" s="76">
        <f>+IF(ISNUMBER(DATA!P642),DATA!P642,"n/a")</f>
        <v>1869024.68</v>
      </c>
      <c r="H1927" s="77">
        <f>+IF(ISNUMBER(DATA!Q642),DATA!Q642,"n/a")</f>
        <v>-5.4014026134854599E-3</v>
      </c>
      <c r="I1927" s="76">
        <f>+IF(ISNUMBER(DATA!Z642),DATA!Z642,"n/a")</f>
        <v>3487272.23</v>
      </c>
      <c r="J1927" s="77">
        <f>+IF(ISNUMBER(DATA!AA642),DATA!AA642,"n/a")</f>
        <v>-2.2527006357639E-2</v>
      </c>
      <c r="K1927" s="76">
        <f>+IF(ISNUMBER(DATA!AJ642),DATA!AJ642,"n/a")</f>
        <v>6827408.0599999996</v>
      </c>
      <c r="L1927" s="77">
        <f>+IF(ISNUMBER(DATA!AK642),DATA!AK642,"n/a")</f>
        <v>-5.50895576171999E-2</v>
      </c>
      <c r="M1927" s="66"/>
      <c r="N1927" s="66"/>
      <c r="O1927" s="66"/>
      <c r="P1927" s="66"/>
      <c r="Q1927" s="66"/>
      <c r="S1927" s="70"/>
      <c r="U1927" s="70"/>
      <c r="W1927" s="70"/>
      <c r="Y1927" s="70"/>
    </row>
    <row r="1928" spans="1:25" s="69" customFormat="1" x14ac:dyDescent="0.2">
      <c r="A1928" s="66" t="s">
        <v>12</v>
      </c>
      <c r="B1928" s="66" t="s">
        <v>23</v>
      </c>
      <c r="C1928" s="66" t="s">
        <v>0</v>
      </c>
      <c r="D1928" s="66" t="s">
        <v>305</v>
      </c>
      <c r="E1928" s="76">
        <f>+IF(ISNUMBER(DATA!F643),DATA!F643,"n/a")</f>
        <v>524306.09</v>
      </c>
      <c r="F1928" s="77">
        <f>+IF(ISNUMBER(DATA!G643),DATA!G643,"n/a")</f>
        <v>-4.4181996280465603E-2</v>
      </c>
      <c r="G1928" s="76">
        <f>+IF(ISNUMBER(DATA!P643),DATA!P643,"n/a")</f>
        <v>1633695.09</v>
      </c>
      <c r="H1928" s="77">
        <f>+IF(ISNUMBER(DATA!Q643),DATA!Q643,"n/a")</f>
        <v>-2.62920125236734E-2</v>
      </c>
      <c r="I1928" s="76">
        <f>+IF(ISNUMBER(DATA!Z643),DATA!Z643,"n/a")</f>
        <v>3098475.15</v>
      </c>
      <c r="J1928" s="77">
        <f>+IF(ISNUMBER(DATA!AA643),DATA!AA643,"n/a")</f>
        <v>-2.0019307972600198E-2</v>
      </c>
      <c r="K1928" s="76">
        <f>+IF(ISNUMBER(DATA!AJ643),DATA!AJ643,"n/a")</f>
        <v>6064871.3700000001</v>
      </c>
      <c r="L1928" s="77">
        <f>+IF(ISNUMBER(DATA!AK643),DATA!AK643,"n/a")</f>
        <v>2.0789125577126799E-3</v>
      </c>
      <c r="M1928" s="66"/>
      <c r="N1928" s="66"/>
      <c r="O1928" s="66"/>
      <c r="P1928" s="66"/>
      <c r="Q1928" s="66"/>
      <c r="S1928" s="70"/>
      <c r="U1928" s="70"/>
      <c r="W1928" s="70"/>
      <c r="Y1928" s="70"/>
    </row>
    <row r="1929" spans="1:25" s="69" customFormat="1" x14ac:dyDescent="0.2">
      <c r="A1929" s="66" t="s">
        <v>12</v>
      </c>
      <c r="B1929" s="66" t="s">
        <v>23</v>
      </c>
      <c r="C1929" s="66" t="s">
        <v>0</v>
      </c>
      <c r="D1929" s="66" t="s">
        <v>306</v>
      </c>
      <c r="E1929" s="76">
        <f>+IF(ISNUMBER(DATA!F644),DATA!F644,"n/a")</f>
        <v>285740.40999999997</v>
      </c>
      <c r="F1929" s="77">
        <f>+IF(ISNUMBER(DATA!G644),DATA!G644,"n/a")</f>
        <v>-2.3005964325647801E-2</v>
      </c>
      <c r="G1929" s="76">
        <f>+IF(ISNUMBER(DATA!P644),DATA!P644,"n/a")</f>
        <v>861645.61</v>
      </c>
      <c r="H1929" s="77">
        <f>+IF(ISNUMBER(DATA!Q644),DATA!Q644,"n/a")</f>
        <v>8.0911244748179595E-2</v>
      </c>
      <c r="I1929" s="76">
        <f>+IF(ISNUMBER(DATA!Z644),DATA!Z644,"n/a")</f>
        <v>1598565.36</v>
      </c>
      <c r="J1929" s="77">
        <f>+IF(ISNUMBER(DATA!AA644),DATA!AA644,"n/a")</f>
        <v>7.0124804453315204E-2</v>
      </c>
      <c r="K1929" s="76">
        <f>+IF(ISNUMBER(DATA!AJ644),DATA!AJ644,"n/a")</f>
        <v>3231633.53</v>
      </c>
      <c r="L1929" s="77">
        <f>+IF(ISNUMBER(DATA!AK644),DATA!AK644,"n/a")</f>
        <v>5.8135023235622703E-2</v>
      </c>
      <c r="M1929" s="66"/>
      <c r="N1929" s="66"/>
      <c r="O1929" s="66"/>
      <c r="P1929" s="66"/>
      <c r="Q1929" s="66"/>
      <c r="S1929" s="70"/>
      <c r="U1929" s="70"/>
      <c r="W1929" s="70"/>
      <c r="Y1929" s="70"/>
    </row>
    <row r="1930" spans="1:25" s="69" customFormat="1" x14ac:dyDescent="0.2">
      <c r="A1930" s="66" t="s">
        <v>12</v>
      </c>
      <c r="B1930" s="66" t="s">
        <v>23</v>
      </c>
      <c r="C1930" s="66" t="s">
        <v>0</v>
      </c>
      <c r="D1930" s="66" t="s">
        <v>307</v>
      </c>
      <c r="E1930" s="76">
        <f>+IF(ISNUMBER(DATA!F645),DATA!F645,"n/a")</f>
        <v>273993.82</v>
      </c>
      <c r="F1930" s="77">
        <f>+IF(ISNUMBER(DATA!G645),DATA!G645,"n/a")</f>
        <v>0.14129933528644301</v>
      </c>
      <c r="G1930" s="76">
        <f>+IF(ISNUMBER(DATA!P645),DATA!P645,"n/a")</f>
        <v>856414.56</v>
      </c>
      <c r="H1930" s="77">
        <f>+IF(ISNUMBER(DATA!Q645),DATA!Q645,"n/a")</f>
        <v>0.14807424610950001</v>
      </c>
      <c r="I1930" s="76">
        <f>+IF(ISNUMBER(DATA!Z645),DATA!Z645,"n/a")</f>
        <v>1647122.49</v>
      </c>
      <c r="J1930" s="77">
        <f>+IF(ISNUMBER(DATA!AA645),DATA!AA645,"n/a")</f>
        <v>0.152704087825069</v>
      </c>
      <c r="K1930" s="76">
        <f>+IF(ISNUMBER(DATA!AJ645),DATA!AJ645,"n/a")</f>
        <v>3196921.3</v>
      </c>
      <c r="L1930" s="77">
        <f>+IF(ISNUMBER(DATA!AK645),DATA!AK645,"n/a")</f>
        <v>8.8423524986907406E-2</v>
      </c>
      <c r="M1930" s="66"/>
      <c r="N1930" s="66"/>
      <c r="O1930" s="66"/>
      <c r="P1930" s="66"/>
      <c r="Q1930" s="66"/>
      <c r="S1930" s="70"/>
      <c r="U1930" s="70"/>
      <c r="W1930" s="70"/>
      <c r="Y1930" s="70"/>
    </row>
    <row r="1931" spans="1:25" s="69" customFormat="1" x14ac:dyDescent="0.2">
      <c r="A1931" s="66" t="s">
        <v>12</v>
      </c>
      <c r="B1931" s="66" t="s">
        <v>23</v>
      </c>
      <c r="C1931" s="66" t="s">
        <v>0</v>
      </c>
      <c r="D1931" s="66" t="s">
        <v>308</v>
      </c>
      <c r="E1931" s="76">
        <f>+IF(ISNUMBER(DATA!F646),DATA!F646,"n/a")</f>
        <v>295080.23</v>
      </c>
      <c r="F1931" s="77">
        <f>+IF(ISNUMBER(DATA!G646),DATA!G646,"n/a")</f>
        <v>0.124419547630684</v>
      </c>
      <c r="G1931" s="76">
        <f>+IF(ISNUMBER(DATA!P646),DATA!P646,"n/a")</f>
        <v>841744.02</v>
      </c>
      <c r="H1931" s="77">
        <f>+IF(ISNUMBER(DATA!Q646),DATA!Q646,"n/a")</f>
        <v>8.5944860598328801E-2</v>
      </c>
      <c r="I1931" s="76">
        <f>+IF(ISNUMBER(DATA!Z646),DATA!Z646,"n/a")</f>
        <v>1610977.86</v>
      </c>
      <c r="J1931" s="77">
        <f>+IF(ISNUMBER(DATA!AA646),DATA!AA646,"n/a")</f>
        <v>4.8640937785074702E-2</v>
      </c>
      <c r="K1931" s="76">
        <f>+IF(ISNUMBER(DATA!AJ646),DATA!AJ646,"n/a")</f>
        <v>3212812.03</v>
      </c>
      <c r="L1931" s="77">
        <f>+IF(ISNUMBER(DATA!AK646),DATA!AK646,"n/a")</f>
        <v>4.1747907275782203E-2</v>
      </c>
      <c r="M1931" s="66"/>
      <c r="N1931" s="66"/>
      <c r="O1931" s="66"/>
      <c r="P1931" s="66"/>
      <c r="Q1931" s="66"/>
      <c r="S1931" s="70"/>
      <c r="U1931" s="70"/>
      <c r="W1931" s="70"/>
      <c r="Y1931" s="70"/>
    </row>
    <row r="1932" spans="1:25" s="69" customFormat="1" x14ac:dyDescent="0.2">
      <c r="A1932" s="66" t="s">
        <v>12</v>
      </c>
      <c r="B1932" s="66" t="s">
        <v>23</v>
      </c>
      <c r="C1932" s="66" t="s">
        <v>0</v>
      </c>
      <c r="D1932" s="66" t="s">
        <v>309</v>
      </c>
      <c r="E1932" s="76">
        <f>+IF(ISNUMBER(DATA!F647),DATA!F647,"n/a")</f>
        <v>269102.37</v>
      </c>
      <c r="F1932" s="77">
        <f>+IF(ISNUMBER(DATA!G647),DATA!G647,"n/a")</f>
        <v>0.13037830710978199</v>
      </c>
      <c r="G1932" s="76">
        <f>+IF(ISNUMBER(DATA!P647),DATA!P647,"n/a")</f>
        <v>764015.19</v>
      </c>
      <c r="H1932" s="77">
        <f>+IF(ISNUMBER(DATA!Q647),DATA!Q647,"n/a")</f>
        <v>9.2712354197669697E-2</v>
      </c>
      <c r="I1932" s="76">
        <f>+IF(ISNUMBER(DATA!Z647),DATA!Z647,"n/a")</f>
        <v>1468960.81</v>
      </c>
      <c r="J1932" s="77">
        <f>+IF(ISNUMBER(DATA!AA647),DATA!AA647,"n/a")</f>
        <v>4.5302952105374703E-2</v>
      </c>
      <c r="K1932" s="76">
        <f>+IF(ISNUMBER(DATA!AJ647),DATA!AJ647,"n/a")</f>
        <v>2945121.37</v>
      </c>
      <c r="L1932" s="77">
        <f>+IF(ISNUMBER(DATA!AK647),DATA!AK647,"n/a")</f>
        <v>2.57733407960581E-2</v>
      </c>
      <c r="M1932" s="66"/>
      <c r="N1932" s="66"/>
      <c r="O1932" s="66"/>
      <c r="P1932" s="66"/>
      <c r="Q1932" s="66"/>
      <c r="S1932" s="70"/>
      <c r="U1932" s="70"/>
      <c r="W1932" s="70"/>
      <c r="Y1932" s="70"/>
    </row>
    <row r="1933" spans="1:25" s="69" customFormat="1" x14ac:dyDescent="0.2">
      <c r="A1933" s="66" t="s">
        <v>12</v>
      </c>
      <c r="B1933" s="66" t="s">
        <v>23</v>
      </c>
      <c r="C1933" s="66" t="s">
        <v>0</v>
      </c>
      <c r="D1933" s="66" t="s">
        <v>310</v>
      </c>
      <c r="E1933" s="76">
        <f>+IF(ISNUMBER(DATA!F648),DATA!F648,"n/a")</f>
        <v>190086.47</v>
      </c>
      <c r="F1933" s="77">
        <f>+IF(ISNUMBER(DATA!G648),DATA!G648,"n/a")</f>
        <v>7.12044036283497E-3</v>
      </c>
      <c r="G1933" s="76">
        <f>+IF(ISNUMBER(DATA!P648),DATA!P648,"n/a")</f>
        <v>527445.91</v>
      </c>
      <c r="H1933" s="77">
        <f>+IF(ISNUMBER(DATA!Q648),DATA!Q648,"n/a")</f>
        <v>-8.3046038074252298E-3</v>
      </c>
      <c r="I1933" s="76">
        <f>+IF(ISNUMBER(DATA!Z648),DATA!Z648,"n/a")</f>
        <v>1044582.54</v>
      </c>
      <c r="J1933" s="77">
        <f>+IF(ISNUMBER(DATA!AA648),DATA!AA648,"n/a")</f>
        <v>-2.0511227795726599E-2</v>
      </c>
      <c r="K1933" s="76">
        <f>+IF(ISNUMBER(DATA!AJ648),DATA!AJ648,"n/a")</f>
        <v>2206095.3199999998</v>
      </c>
      <c r="L1933" s="77">
        <f>+IF(ISNUMBER(DATA!AK648),DATA!AK648,"n/a")</f>
        <v>-1.3603964267948101E-2</v>
      </c>
      <c r="M1933" s="66"/>
      <c r="N1933" s="66"/>
      <c r="O1933" s="66"/>
      <c r="P1933" s="66"/>
      <c r="Q1933" s="66"/>
      <c r="S1933" s="70"/>
      <c r="U1933" s="70"/>
      <c r="W1933" s="70"/>
      <c r="Y1933" s="70"/>
    </row>
    <row r="1934" spans="1:25" s="69" customFormat="1" x14ac:dyDescent="0.2">
      <c r="A1934" s="66" t="s">
        <v>12</v>
      </c>
      <c r="B1934" s="66" t="s">
        <v>23</v>
      </c>
      <c r="C1934" s="66" t="s">
        <v>0</v>
      </c>
      <c r="D1934" s="66" t="s">
        <v>311</v>
      </c>
      <c r="E1934" s="76">
        <f>+IF(ISNUMBER(DATA!F649),DATA!F649,"n/a")</f>
        <v>357583.59</v>
      </c>
      <c r="F1934" s="77">
        <f>+IF(ISNUMBER(DATA!G649),DATA!G649,"n/a")</f>
        <v>-5.9883415987290002E-2</v>
      </c>
      <c r="G1934" s="76">
        <f>+IF(ISNUMBER(DATA!P649),DATA!P649,"n/a")</f>
        <v>1155721.81</v>
      </c>
      <c r="H1934" s="77">
        <f>+IF(ISNUMBER(DATA!Q649),DATA!Q649,"n/a")</f>
        <v>-1.7167766007172899E-2</v>
      </c>
      <c r="I1934" s="76">
        <f>+IF(ISNUMBER(DATA!Z649),DATA!Z649,"n/a")</f>
        <v>2134829.37</v>
      </c>
      <c r="J1934" s="77">
        <f>+IF(ISNUMBER(DATA!AA649),DATA!AA649,"n/a")</f>
        <v>-9.32291897992963E-3</v>
      </c>
      <c r="K1934" s="76">
        <f>+IF(ISNUMBER(DATA!AJ649),DATA!AJ649,"n/a")</f>
        <v>4239582.46</v>
      </c>
      <c r="L1934" s="77">
        <f>+IF(ISNUMBER(DATA!AK649),DATA!AK649,"n/a")</f>
        <v>8.9105883036571295E-3</v>
      </c>
      <c r="M1934" s="66"/>
      <c r="N1934" s="66"/>
      <c r="O1934" s="66"/>
      <c r="P1934" s="66"/>
      <c r="Q1934" s="66"/>
      <c r="S1934" s="70"/>
      <c r="U1934" s="70"/>
      <c r="W1934" s="70"/>
      <c r="Y1934" s="70"/>
    </row>
    <row r="1935" spans="1:25" s="69" customFormat="1" x14ac:dyDescent="0.2">
      <c r="A1935" s="66" t="s">
        <v>12</v>
      </c>
      <c r="B1935" s="66" t="s">
        <v>23</v>
      </c>
      <c r="C1935" s="66" t="s">
        <v>0</v>
      </c>
      <c r="D1935" s="66" t="s">
        <v>312</v>
      </c>
      <c r="E1935" s="76">
        <f>+IF(ISNUMBER(DATA!F650),DATA!F650,"n/a")</f>
        <v>232503.16</v>
      </c>
      <c r="F1935" s="77">
        <f>+IF(ISNUMBER(DATA!G650),DATA!G650,"n/a")</f>
        <v>3.9566154922404097E-2</v>
      </c>
      <c r="G1935" s="76">
        <f>+IF(ISNUMBER(DATA!P650),DATA!P650,"n/a")</f>
        <v>716030.95</v>
      </c>
      <c r="H1935" s="77">
        <f>+IF(ISNUMBER(DATA!Q650),DATA!Q650,"n/a")</f>
        <v>0.16202239698110499</v>
      </c>
      <c r="I1935" s="76">
        <f>+IF(ISNUMBER(DATA!Z650),DATA!Z650,"n/a")</f>
        <v>1374027.79</v>
      </c>
      <c r="J1935" s="77">
        <f>+IF(ISNUMBER(DATA!AA650),DATA!AA650,"n/a")</f>
        <v>9.6389188649869298E-2</v>
      </c>
      <c r="K1935" s="76">
        <f>+IF(ISNUMBER(DATA!AJ650),DATA!AJ650,"n/a")</f>
        <v>2705734.18</v>
      </c>
      <c r="L1935" s="77">
        <f>+IF(ISNUMBER(DATA!AK650),DATA!AK650,"n/a")</f>
        <v>8.8766764953415206E-2</v>
      </c>
      <c r="M1935" s="66"/>
      <c r="N1935" s="66"/>
      <c r="O1935" s="66"/>
      <c r="P1935" s="66"/>
      <c r="Q1935" s="66"/>
      <c r="S1935" s="70"/>
      <c r="U1935" s="70"/>
      <c r="W1935" s="70"/>
      <c r="Y1935" s="70"/>
    </row>
    <row r="1936" spans="1:25" s="69" customFormat="1" x14ac:dyDescent="0.2">
      <c r="A1936" s="66" t="s">
        <v>12</v>
      </c>
      <c r="B1936" s="66" t="s">
        <v>23</v>
      </c>
      <c r="C1936" s="66" t="s">
        <v>0</v>
      </c>
      <c r="D1936" s="66" t="s">
        <v>313</v>
      </c>
      <c r="E1936" s="76">
        <f>+IF(ISNUMBER(DATA!F651),DATA!F651,"n/a")</f>
        <v>276028.75</v>
      </c>
      <c r="F1936" s="77">
        <f>+IF(ISNUMBER(DATA!G651),DATA!G651,"n/a")</f>
        <v>-7.42842698979813E-2</v>
      </c>
      <c r="G1936" s="76">
        <f>+IF(ISNUMBER(DATA!P651),DATA!P651,"n/a")</f>
        <v>886773.97</v>
      </c>
      <c r="H1936" s="77">
        <f>+IF(ISNUMBER(DATA!Q651),DATA!Q651,"n/a")</f>
        <v>-5.3929702289033599E-2</v>
      </c>
      <c r="I1936" s="76">
        <f>+IF(ISNUMBER(DATA!Z651),DATA!Z651,"n/a")</f>
        <v>1668396.25</v>
      </c>
      <c r="J1936" s="77">
        <f>+IF(ISNUMBER(DATA!AA651),DATA!AA651,"n/a")</f>
        <v>-2.96530076372192E-2</v>
      </c>
      <c r="K1936" s="76">
        <f>+IF(ISNUMBER(DATA!AJ651),DATA!AJ651,"n/a")</f>
        <v>3282820.18</v>
      </c>
      <c r="L1936" s="77">
        <f>+IF(ISNUMBER(DATA!AK651),DATA!AK651,"n/a")</f>
        <v>-5.44030404137009E-2</v>
      </c>
      <c r="M1936" s="66"/>
      <c r="N1936" s="66"/>
      <c r="O1936" s="66"/>
      <c r="P1936" s="66"/>
      <c r="Q1936" s="66"/>
      <c r="S1936" s="70"/>
      <c r="U1936" s="70"/>
      <c r="W1936" s="70"/>
      <c r="Y1936" s="70"/>
    </row>
    <row r="1937" spans="1:25" s="69" customFormat="1" x14ac:dyDescent="0.2">
      <c r="A1937" s="66" t="s">
        <v>12</v>
      </c>
      <c r="B1937" s="66" t="s">
        <v>23</v>
      </c>
      <c r="C1937" s="66" t="s">
        <v>0</v>
      </c>
      <c r="D1937" s="66" t="s">
        <v>314</v>
      </c>
      <c r="E1937" s="76">
        <f>+IF(ISNUMBER(DATA!F652),DATA!F652,"n/a")</f>
        <v>752917.42</v>
      </c>
      <c r="F1937" s="77">
        <f>+IF(ISNUMBER(DATA!G652),DATA!G652,"n/a")</f>
        <v>-6.5832657786785806E-2</v>
      </c>
      <c r="G1937" s="76">
        <f>+IF(ISNUMBER(DATA!P652),DATA!P652,"n/a")</f>
        <v>2463185.2799999998</v>
      </c>
      <c r="H1937" s="77">
        <f>+IF(ISNUMBER(DATA!Q652),DATA!Q652,"n/a")</f>
        <v>-3.7915104890299998E-2</v>
      </c>
      <c r="I1937" s="76">
        <f>+IF(ISNUMBER(DATA!Z652),DATA!Z652,"n/a")</f>
        <v>4670120.28</v>
      </c>
      <c r="J1937" s="77">
        <f>+IF(ISNUMBER(DATA!AA652),DATA!AA652,"n/a")</f>
        <v>-8.3599284032224597E-3</v>
      </c>
      <c r="K1937" s="76">
        <f>+IF(ISNUMBER(DATA!AJ652),DATA!AJ652,"n/a")</f>
        <v>9263640.8300000001</v>
      </c>
      <c r="L1937" s="77">
        <f>+IF(ISNUMBER(DATA!AK652),DATA!AK652,"n/a")</f>
        <v>1.82673159215219E-2</v>
      </c>
      <c r="M1937" s="66"/>
      <c r="N1937" s="66"/>
      <c r="O1937" s="66"/>
      <c r="P1937" s="66"/>
      <c r="Q1937" s="66"/>
      <c r="S1937" s="70"/>
      <c r="U1937" s="70"/>
      <c r="W1937" s="70"/>
      <c r="Y1937" s="70"/>
    </row>
    <row r="1938" spans="1:25" s="69" customFormat="1" x14ac:dyDescent="0.2">
      <c r="A1938" s="66" t="s">
        <v>12</v>
      </c>
      <c r="B1938" s="66" t="s">
        <v>23</v>
      </c>
      <c r="C1938" s="66" t="s">
        <v>0</v>
      </c>
      <c r="D1938" s="66" t="s">
        <v>315</v>
      </c>
      <c r="E1938" s="76">
        <f>+IF(ISNUMBER(DATA!F653),DATA!F653,"n/a")</f>
        <v>393932.79999999999</v>
      </c>
      <c r="F1938" s="77">
        <f>+IF(ISNUMBER(DATA!G653),DATA!G653,"n/a")</f>
        <v>-7.762709850222E-3</v>
      </c>
      <c r="G1938" s="76">
        <f>+IF(ISNUMBER(DATA!P653),DATA!P653,"n/a")</f>
        <v>1199126.95</v>
      </c>
      <c r="H1938" s="77">
        <f>+IF(ISNUMBER(DATA!Q653),DATA!Q653,"n/a")</f>
        <v>-2.2137993280785001E-2</v>
      </c>
      <c r="I1938" s="76">
        <f>+IF(ISNUMBER(DATA!Z653),DATA!Z653,"n/a")</f>
        <v>2295463.58</v>
      </c>
      <c r="J1938" s="77">
        <f>+IF(ISNUMBER(DATA!AA653),DATA!AA653,"n/a")</f>
        <v>1.01295310682974E-2</v>
      </c>
      <c r="K1938" s="76">
        <f>+IF(ISNUMBER(DATA!AJ653),DATA!AJ653,"n/a")</f>
        <v>4569628.21</v>
      </c>
      <c r="L1938" s="77">
        <f>+IF(ISNUMBER(DATA!AK653),DATA!AK653,"n/a")</f>
        <v>-4.5654132460738898E-2</v>
      </c>
      <c r="M1938" s="66"/>
      <c r="N1938" s="66"/>
      <c r="O1938" s="66"/>
      <c r="P1938" s="66"/>
      <c r="Q1938" s="66"/>
      <c r="S1938" s="70"/>
      <c r="U1938" s="70"/>
      <c r="W1938" s="70"/>
      <c r="Y1938" s="70"/>
    </row>
    <row r="1939" spans="1:25" s="69" customFormat="1" x14ac:dyDescent="0.2">
      <c r="A1939" s="66" t="s">
        <v>12</v>
      </c>
      <c r="B1939" s="66" t="s">
        <v>23</v>
      </c>
      <c r="C1939" s="66" t="s">
        <v>0</v>
      </c>
      <c r="D1939" s="66" t="s">
        <v>316</v>
      </c>
      <c r="E1939" s="76">
        <f>+IF(ISNUMBER(DATA!F654),DATA!F654,"n/a")</f>
        <v>467024.57</v>
      </c>
      <c r="F1939" s="77">
        <f>+IF(ISNUMBER(DATA!G654),DATA!G654,"n/a")</f>
        <v>-8.8841749816096303E-3</v>
      </c>
      <c r="G1939" s="76">
        <f>+IF(ISNUMBER(DATA!P654),DATA!P654,"n/a")</f>
        <v>1357102.21</v>
      </c>
      <c r="H1939" s="77">
        <f>+IF(ISNUMBER(DATA!Q654),DATA!Q654,"n/a")</f>
        <v>0.14657285866820699</v>
      </c>
      <c r="I1939" s="76">
        <f>+IF(ISNUMBER(DATA!Z654),DATA!Z654,"n/a")</f>
        <v>2659841.67</v>
      </c>
      <c r="J1939" s="77">
        <f>+IF(ISNUMBER(DATA!AA654),DATA!AA654,"n/a")</f>
        <v>0.14724755521011099</v>
      </c>
      <c r="K1939" s="76">
        <f>+IF(ISNUMBER(DATA!AJ654),DATA!AJ654,"n/a")</f>
        <v>5515984.0999999996</v>
      </c>
      <c r="L1939" s="77">
        <f>+IF(ISNUMBER(DATA!AK654),DATA!AK654,"n/a")</f>
        <v>0.113026024052069</v>
      </c>
      <c r="M1939" s="66"/>
      <c r="N1939" s="66"/>
      <c r="O1939" s="66"/>
      <c r="P1939" s="66"/>
      <c r="Q1939" s="66"/>
      <c r="S1939" s="70"/>
      <c r="U1939" s="70"/>
      <c r="W1939" s="70"/>
      <c r="Y1939" s="70"/>
    </row>
    <row r="1940" spans="1:25" s="69" customFormat="1" x14ac:dyDescent="0.2">
      <c r="A1940" s="66" t="s">
        <v>12</v>
      </c>
      <c r="B1940" s="66" t="s">
        <v>23</v>
      </c>
      <c r="C1940" s="66" t="s">
        <v>0</v>
      </c>
      <c r="D1940" s="66" t="s">
        <v>317</v>
      </c>
      <c r="E1940" s="76">
        <f>+IF(ISNUMBER(DATA!F655),DATA!F655,"n/a")</f>
        <v>268521.7</v>
      </c>
      <c r="F1940" s="77">
        <f>+IF(ISNUMBER(DATA!G655),DATA!G655,"n/a")</f>
        <v>0.18859094480209199</v>
      </c>
      <c r="G1940" s="76">
        <f>+IF(ISNUMBER(DATA!P655),DATA!P655,"n/a")</f>
        <v>829726.24</v>
      </c>
      <c r="H1940" s="77">
        <f>+IF(ISNUMBER(DATA!Q655),DATA!Q655,"n/a")</f>
        <v>8.7332157989385206E-2</v>
      </c>
      <c r="I1940" s="76">
        <f>+IF(ISNUMBER(DATA!Z655),DATA!Z655,"n/a")</f>
        <v>1510575.2</v>
      </c>
      <c r="J1940" s="77">
        <f>+IF(ISNUMBER(DATA!AA655),DATA!AA655,"n/a")</f>
        <v>3.4782284768019103E-2</v>
      </c>
      <c r="K1940" s="76">
        <f>+IF(ISNUMBER(DATA!AJ655),DATA!AJ655,"n/a")</f>
        <v>2933335.92</v>
      </c>
      <c r="L1940" s="77">
        <f>+IF(ISNUMBER(DATA!AK655),DATA!AK655,"n/a")</f>
        <v>5.5450619669084801E-2</v>
      </c>
      <c r="M1940" s="66"/>
      <c r="N1940" s="66"/>
      <c r="O1940" s="66"/>
      <c r="P1940" s="66"/>
      <c r="Q1940" s="66"/>
      <c r="S1940" s="70"/>
      <c r="U1940" s="70"/>
      <c r="W1940" s="70"/>
      <c r="Y1940" s="70"/>
    </row>
    <row r="1941" spans="1:25" s="69" customFormat="1" x14ac:dyDescent="0.2">
      <c r="A1941" s="66" t="s">
        <v>12</v>
      </c>
      <c r="B1941" s="66" t="s">
        <v>23</v>
      </c>
      <c r="C1941" s="66" t="s">
        <v>0</v>
      </c>
      <c r="D1941" s="66" t="s">
        <v>318</v>
      </c>
      <c r="E1941" s="76">
        <f>+IF(ISNUMBER(DATA!F656),DATA!F656,"n/a")</f>
        <v>485030.19</v>
      </c>
      <c r="F1941" s="77">
        <f>+IF(ISNUMBER(DATA!G656),DATA!G656,"n/a")</f>
        <v>8.7914760637419001E-3</v>
      </c>
      <c r="G1941" s="76">
        <f>+IF(ISNUMBER(DATA!P656),DATA!P656,"n/a")</f>
        <v>1490965</v>
      </c>
      <c r="H1941" s="77">
        <f>+IF(ISNUMBER(DATA!Q656),DATA!Q656,"n/a")</f>
        <v>8.6110516706807902E-2</v>
      </c>
      <c r="I1941" s="76">
        <f>+IF(ISNUMBER(DATA!Z656),DATA!Z656,"n/a")</f>
        <v>2791979.71</v>
      </c>
      <c r="J1941" s="77">
        <f>+IF(ISNUMBER(DATA!AA656),DATA!AA656,"n/a")</f>
        <v>2.5309941475970099E-2</v>
      </c>
      <c r="K1941" s="76">
        <f>+IF(ISNUMBER(DATA!AJ656),DATA!AJ656,"n/a")</f>
        <v>5576566.2400000002</v>
      </c>
      <c r="L1941" s="77">
        <f>+IF(ISNUMBER(DATA!AK656),DATA!AK656,"n/a")</f>
        <v>4.9975878236915801E-2</v>
      </c>
      <c r="M1941" s="66"/>
      <c r="N1941" s="66"/>
      <c r="O1941" s="66"/>
      <c r="P1941" s="66"/>
      <c r="Q1941" s="66"/>
      <c r="S1941" s="70"/>
      <c r="U1941" s="70"/>
      <c r="W1941" s="70"/>
      <c r="Y1941" s="70"/>
    </row>
    <row r="1942" spans="1:25" s="69" customFormat="1" x14ac:dyDescent="0.2">
      <c r="A1942" s="66" t="s">
        <v>12</v>
      </c>
      <c r="B1942" s="66" t="s">
        <v>23</v>
      </c>
      <c r="C1942" s="66" t="s">
        <v>0</v>
      </c>
      <c r="D1942" s="66" t="s">
        <v>344</v>
      </c>
      <c r="E1942" s="76">
        <f>+IF(ISNUMBER(DATA!F657),DATA!F657,"n/a")</f>
        <v>157424.94</v>
      </c>
      <c r="F1942" s="77">
        <f>+IF(ISNUMBER(DATA!G657),DATA!G657,"n/a")</f>
        <v>-5.4492201306960399E-2</v>
      </c>
      <c r="G1942" s="76">
        <f>+IF(ISNUMBER(DATA!P657),DATA!P657,"n/a")</f>
        <v>448054.94</v>
      </c>
      <c r="H1942" s="77">
        <f>+IF(ISNUMBER(DATA!Q657),DATA!Q657,"n/a")</f>
        <v>-7.5191728670416402E-2</v>
      </c>
      <c r="I1942" s="76">
        <f>+IF(ISNUMBER(DATA!Z657),DATA!Z657,"n/a")</f>
        <v>870524.58</v>
      </c>
      <c r="J1942" s="77">
        <f>+IF(ISNUMBER(DATA!AA657),DATA!AA657,"n/a")</f>
        <v>-8.9205830730214902E-2</v>
      </c>
      <c r="K1942" s="76">
        <f>+IF(ISNUMBER(DATA!AJ657),DATA!AJ657,"n/a")</f>
        <v>1835028.89</v>
      </c>
      <c r="L1942" s="77">
        <f>+IF(ISNUMBER(DATA!AK657),DATA!AK657,"n/a")</f>
        <v>-9.5990757003254296E-2</v>
      </c>
      <c r="M1942" s="66"/>
      <c r="N1942" s="66"/>
      <c r="O1942" s="66"/>
      <c r="P1942" s="66"/>
      <c r="Q1942" s="66"/>
      <c r="S1942" s="70"/>
      <c r="U1942" s="70"/>
      <c r="W1942" s="70"/>
      <c r="Y1942" s="70"/>
    </row>
    <row r="1943" spans="1:25" s="69" customFormat="1" x14ac:dyDescent="0.2">
      <c r="A1943" s="66" t="s">
        <v>12</v>
      </c>
      <c r="B1943" s="66" t="s">
        <v>23</v>
      </c>
      <c r="C1943" s="66" t="s">
        <v>0</v>
      </c>
      <c r="D1943" s="66" t="s">
        <v>345</v>
      </c>
      <c r="E1943" s="76">
        <f>+IF(ISNUMBER(DATA!F658),DATA!F658,"n/a")</f>
        <v>361204.79</v>
      </c>
      <c r="F1943" s="77">
        <f>+IF(ISNUMBER(DATA!G658),DATA!G658,"n/a")</f>
        <v>-7.4233541791201604E-2</v>
      </c>
      <c r="G1943" s="76">
        <f>+IF(ISNUMBER(DATA!P658),DATA!P658,"n/a")</f>
        <v>1123008.19</v>
      </c>
      <c r="H1943" s="77">
        <f>+IF(ISNUMBER(DATA!Q658),DATA!Q658,"n/a")</f>
        <v>-6.1612996780796299E-2</v>
      </c>
      <c r="I1943" s="76">
        <f>+IF(ISNUMBER(DATA!Z658),DATA!Z658,"n/a")</f>
        <v>2155331.0099999998</v>
      </c>
      <c r="J1943" s="77">
        <f>+IF(ISNUMBER(DATA!AA658),DATA!AA658,"n/a")</f>
        <v>-5.0215105138194598E-2</v>
      </c>
      <c r="K1943" s="76">
        <f>+IF(ISNUMBER(DATA!AJ658),DATA!AJ658,"n/a")</f>
        <v>4409517.38</v>
      </c>
      <c r="L1943" s="77">
        <f>+IF(ISNUMBER(DATA!AK658),DATA!AK658,"n/a")</f>
        <v>-1.7860602835342802E-2</v>
      </c>
      <c r="M1943" s="66"/>
      <c r="N1943" s="66"/>
      <c r="O1943" s="66"/>
      <c r="P1943" s="66"/>
      <c r="Q1943" s="66"/>
      <c r="S1943" s="70"/>
      <c r="U1943" s="70"/>
      <c r="W1943" s="70"/>
      <c r="Y1943" s="70"/>
    </row>
    <row r="1944" spans="1:25" x14ac:dyDescent="0.2">
      <c r="E1944" s="100"/>
      <c r="F1944" s="102"/>
      <c r="G1944" s="100"/>
      <c r="H1944" s="102"/>
      <c r="I1944" s="100"/>
      <c r="J1944" s="102"/>
      <c r="K1944" s="100"/>
      <c r="L1944" s="102"/>
    </row>
    <row r="1945" spans="1:25" s="69" customFormat="1" x14ac:dyDescent="0.2">
      <c r="A1945" s="66" t="s">
        <v>12</v>
      </c>
      <c r="B1945" s="66" t="s">
        <v>23</v>
      </c>
      <c r="C1945" s="66" t="s">
        <v>9</v>
      </c>
      <c r="D1945" s="66" t="s">
        <v>271</v>
      </c>
      <c r="E1945" s="86">
        <f>+IF(ISNUMBER(DATA!H609),DATA!H609,"n/a")</f>
        <v>15264.05</v>
      </c>
      <c r="F1945" s="77">
        <f>+IF(ISNUMBER(DATA!I609),DATA!I609,"n/a")</f>
        <v>-0.21483364908261199</v>
      </c>
      <c r="G1945" s="86">
        <f>+IF(ISNUMBER(DATA!R609),DATA!R609,"n/a")</f>
        <v>52886.83</v>
      </c>
      <c r="H1945" s="77">
        <f>+IF(ISNUMBER(DATA!S609),DATA!S609,"n/a")</f>
        <v>7.1954793996612407E-2</v>
      </c>
      <c r="I1945" s="86">
        <f>+IF(ISNUMBER(DATA!AB609),DATA!AB609,"n/a")</f>
        <v>106237.12</v>
      </c>
      <c r="J1945" s="77">
        <f>+IF(ISNUMBER(DATA!AC609),DATA!AC609,"n/a")</f>
        <v>8.6074226966428705E-2</v>
      </c>
      <c r="K1945" s="86">
        <f>+IF(ISNUMBER(DATA!AL609),DATA!AL609,"n/a")</f>
        <v>215499.47</v>
      </c>
      <c r="L1945" s="77">
        <f>+IF(ISNUMBER(DATA!AM609),DATA!AM609,"n/a")</f>
        <v>7.7670046624971595E-2</v>
      </c>
      <c r="M1945" s="66"/>
      <c r="N1945" s="66"/>
      <c r="O1945" s="66"/>
      <c r="P1945" s="66"/>
      <c r="Q1945" s="66"/>
      <c r="S1945" s="70"/>
      <c r="U1945" s="70"/>
      <c r="W1945" s="70"/>
      <c r="Y1945" s="70"/>
    </row>
    <row r="1946" spans="1:25" s="69" customFormat="1" x14ac:dyDescent="0.2">
      <c r="A1946" s="66" t="s">
        <v>12</v>
      </c>
      <c r="B1946" s="66" t="s">
        <v>23</v>
      </c>
      <c r="C1946" s="66" t="s">
        <v>9</v>
      </c>
      <c r="D1946" s="66" t="s">
        <v>272</v>
      </c>
      <c r="E1946" s="86">
        <f>+IF(ISNUMBER(DATA!H610),DATA!H610,"n/a")</f>
        <v>121882.17</v>
      </c>
      <c r="F1946" s="77">
        <f>+IF(ISNUMBER(DATA!I610),DATA!I610,"n/a")</f>
        <v>-7.3084270106404794E-2</v>
      </c>
      <c r="G1946" s="86">
        <f>+IF(ISNUMBER(DATA!R610),DATA!R610,"n/a")</f>
        <v>370720.5</v>
      </c>
      <c r="H1946" s="77">
        <f>+IF(ISNUMBER(DATA!S610),DATA!S610,"n/a")</f>
        <v>0.184644860585683</v>
      </c>
      <c r="I1946" s="86">
        <f>+IF(ISNUMBER(DATA!AB610),DATA!AB610,"n/a")</f>
        <v>727551.06</v>
      </c>
      <c r="J1946" s="77">
        <f>+IF(ISNUMBER(DATA!AC610),DATA!AC610,"n/a")</f>
        <v>0.118433176939437</v>
      </c>
      <c r="K1946" s="86">
        <f>+IF(ISNUMBER(DATA!AL610),DATA!AL610,"n/a")</f>
        <v>1485228.54</v>
      </c>
      <c r="L1946" s="77">
        <f>+IF(ISNUMBER(DATA!AM610),DATA!AM610,"n/a")</f>
        <v>7.6569966127839797E-2</v>
      </c>
      <c r="M1946" s="66"/>
      <c r="N1946" s="66"/>
      <c r="O1946" s="66"/>
      <c r="P1946" s="66"/>
      <c r="Q1946" s="66"/>
      <c r="S1946" s="70"/>
      <c r="U1946" s="70"/>
      <c r="W1946" s="70"/>
      <c r="Y1946" s="70"/>
    </row>
    <row r="1947" spans="1:25" s="69" customFormat="1" x14ac:dyDescent="0.2">
      <c r="A1947" s="66" t="s">
        <v>12</v>
      </c>
      <c r="B1947" s="66" t="s">
        <v>23</v>
      </c>
      <c r="C1947" s="66" t="s">
        <v>9</v>
      </c>
      <c r="D1947" s="66" t="s">
        <v>273</v>
      </c>
      <c r="E1947" s="86">
        <f>+IF(ISNUMBER(DATA!H611),DATA!H611,"n/a")</f>
        <v>167952.11</v>
      </c>
      <c r="F1947" s="77">
        <f>+IF(ISNUMBER(DATA!I611),DATA!I611,"n/a")</f>
        <v>-2.0715099310602701E-2</v>
      </c>
      <c r="G1947" s="86">
        <f>+IF(ISNUMBER(DATA!R611),DATA!R611,"n/a")</f>
        <v>496443.83</v>
      </c>
      <c r="H1947" s="77">
        <f>+IF(ISNUMBER(DATA!S611),DATA!S611,"n/a")</f>
        <v>-8.8456963846609796E-2</v>
      </c>
      <c r="I1947" s="86">
        <f>+IF(ISNUMBER(DATA!AB611),DATA!AB611,"n/a")</f>
        <v>939614.44</v>
      </c>
      <c r="J1947" s="77">
        <f>+IF(ISNUMBER(DATA!AC611),DATA!AC611,"n/a")</f>
        <v>-0.14187327390954901</v>
      </c>
      <c r="K1947" s="86">
        <f>+IF(ISNUMBER(DATA!AL611),DATA!AL611,"n/a")</f>
        <v>1869147.61</v>
      </c>
      <c r="L1947" s="77">
        <f>+IF(ISNUMBER(DATA!AM611),DATA!AM611,"n/a")</f>
        <v>-0.132014049655612</v>
      </c>
      <c r="M1947" s="66"/>
      <c r="N1947" s="66"/>
      <c r="O1947" s="66"/>
      <c r="P1947" s="66"/>
      <c r="Q1947" s="66"/>
      <c r="S1947" s="70"/>
      <c r="U1947" s="70"/>
      <c r="W1947" s="70"/>
      <c r="Y1947" s="70"/>
    </row>
    <row r="1948" spans="1:25" s="69" customFormat="1" x14ac:dyDescent="0.2">
      <c r="A1948" s="66" t="s">
        <v>12</v>
      </c>
      <c r="B1948" s="66" t="s">
        <v>23</v>
      </c>
      <c r="C1948" s="66" t="s">
        <v>9</v>
      </c>
      <c r="D1948" s="66" t="s">
        <v>274</v>
      </c>
      <c r="E1948" s="86">
        <f>+IF(ISNUMBER(DATA!H612),DATA!H612,"n/a")</f>
        <v>73255.06</v>
      </c>
      <c r="F1948" s="77">
        <f>+IF(ISNUMBER(DATA!I612),DATA!I612,"n/a")</f>
        <v>-7.9521233318652698E-2</v>
      </c>
      <c r="G1948" s="86">
        <f>+IF(ISNUMBER(DATA!R612),DATA!R612,"n/a")</f>
        <v>211584.11</v>
      </c>
      <c r="H1948" s="77">
        <f>+IF(ISNUMBER(DATA!S612),DATA!S612,"n/a")</f>
        <v>1.7602869894079099E-2</v>
      </c>
      <c r="I1948" s="86">
        <f>+IF(ISNUMBER(DATA!AB612),DATA!AB612,"n/a")</f>
        <v>416071.21</v>
      </c>
      <c r="J1948" s="77">
        <f>+IF(ISNUMBER(DATA!AC612),DATA!AC612,"n/a")</f>
        <v>-1.1930582334936501E-2</v>
      </c>
      <c r="K1948" s="86">
        <f>+IF(ISNUMBER(DATA!AL612),DATA!AL612,"n/a")</f>
        <v>875782.89</v>
      </c>
      <c r="L1948" s="77">
        <f>+IF(ISNUMBER(DATA!AM612),DATA!AM612,"n/a")</f>
        <v>1.7570135863952799E-2</v>
      </c>
      <c r="M1948" s="66"/>
      <c r="N1948" s="66"/>
      <c r="O1948" s="66"/>
      <c r="P1948" s="66"/>
      <c r="Q1948" s="66"/>
      <c r="S1948" s="70"/>
      <c r="U1948" s="70"/>
      <c r="W1948" s="70"/>
      <c r="Y1948" s="70"/>
    </row>
    <row r="1949" spans="1:25" s="69" customFormat="1" x14ac:dyDescent="0.2">
      <c r="A1949" s="66" t="s">
        <v>12</v>
      </c>
      <c r="B1949" s="66" t="s">
        <v>23</v>
      </c>
      <c r="C1949" s="66" t="s">
        <v>9</v>
      </c>
      <c r="D1949" s="66" t="s">
        <v>275</v>
      </c>
      <c r="E1949" s="86">
        <f>+IF(ISNUMBER(DATA!H613),DATA!H613,"n/a")</f>
        <v>162025.57999999999</v>
      </c>
      <c r="F1949" s="77">
        <f>+IF(ISNUMBER(DATA!I613),DATA!I613,"n/a")</f>
        <v>-3.5437147368781501E-2</v>
      </c>
      <c r="G1949" s="86">
        <f>+IF(ISNUMBER(DATA!R613),DATA!R613,"n/a")</f>
        <v>498881.26</v>
      </c>
      <c r="H1949" s="77">
        <f>+IF(ISNUMBER(DATA!S613),DATA!S613,"n/a")</f>
        <v>-6.3554191051806902E-2</v>
      </c>
      <c r="I1949" s="86">
        <f>+IF(ISNUMBER(DATA!AB613),DATA!AB613,"n/a")</f>
        <v>984799.35</v>
      </c>
      <c r="J1949" s="77">
        <f>+IF(ISNUMBER(DATA!AC613),DATA!AC613,"n/a")</f>
        <v>-4.62414931498294E-2</v>
      </c>
      <c r="K1949" s="86">
        <f>+IF(ISNUMBER(DATA!AL613),DATA!AL613,"n/a")</f>
        <v>1917915.13</v>
      </c>
      <c r="L1949" s="77">
        <f>+IF(ISNUMBER(DATA!AM613),DATA!AM613,"n/a")</f>
        <v>-5.4527869455577999E-2</v>
      </c>
      <c r="M1949" s="66"/>
      <c r="N1949" s="66"/>
      <c r="O1949" s="66"/>
      <c r="P1949" s="66"/>
      <c r="Q1949" s="66"/>
      <c r="S1949" s="70"/>
      <c r="U1949" s="70"/>
      <c r="W1949" s="70"/>
      <c r="Y1949" s="70"/>
    </row>
    <row r="1950" spans="1:25" s="69" customFormat="1" x14ac:dyDescent="0.2">
      <c r="A1950" s="66" t="s">
        <v>12</v>
      </c>
      <c r="B1950" s="66" t="s">
        <v>23</v>
      </c>
      <c r="C1950" s="66" t="s">
        <v>9</v>
      </c>
      <c r="D1950" s="66" t="s">
        <v>276</v>
      </c>
      <c r="E1950" s="86">
        <f>+IF(ISNUMBER(DATA!H614),DATA!H614,"n/a")</f>
        <v>62835.28</v>
      </c>
      <c r="F1950" s="77">
        <f>+IF(ISNUMBER(DATA!I614),DATA!I614,"n/a")</f>
        <v>0.368711654570825</v>
      </c>
      <c r="G1950" s="86">
        <f>+IF(ISNUMBER(DATA!R614),DATA!R614,"n/a")</f>
        <v>184360.63</v>
      </c>
      <c r="H1950" s="77">
        <f>+IF(ISNUMBER(DATA!S614),DATA!S614,"n/a")</f>
        <v>0.30572002713134699</v>
      </c>
      <c r="I1950" s="86">
        <f>+IF(ISNUMBER(DATA!AB614),DATA!AB614,"n/a")</f>
        <v>353391.38</v>
      </c>
      <c r="J1950" s="77">
        <f>+IF(ISNUMBER(DATA!AC614),DATA!AC614,"n/a")</f>
        <v>0.23441794883286199</v>
      </c>
      <c r="K1950" s="86">
        <f>+IF(ISNUMBER(DATA!AL614),DATA!AL614,"n/a")</f>
        <v>682416.76</v>
      </c>
      <c r="L1950" s="77">
        <f>+IF(ISNUMBER(DATA!AM614),DATA!AM614,"n/a")</f>
        <v>0.13920522221284801</v>
      </c>
      <c r="M1950" s="66"/>
      <c r="N1950" s="66"/>
      <c r="O1950" s="66"/>
      <c r="P1950" s="66"/>
      <c r="Q1950" s="66"/>
      <c r="S1950" s="70"/>
      <c r="U1950" s="70"/>
      <c r="W1950" s="70"/>
      <c r="Y1950" s="70"/>
    </row>
    <row r="1951" spans="1:25" s="69" customFormat="1" x14ac:dyDescent="0.2">
      <c r="A1951" s="66" t="s">
        <v>12</v>
      </c>
      <c r="B1951" s="66" t="s">
        <v>23</v>
      </c>
      <c r="C1951" s="66" t="s">
        <v>9</v>
      </c>
      <c r="D1951" s="66" t="s">
        <v>277</v>
      </c>
      <c r="E1951" s="86">
        <f>+IF(ISNUMBER(DATA!H615),DATA!H615,"n/a")</f>
        <v>74432.17</v>
      </c>
      <c r="F1951" s="77">
        <f>+IF(ISNUMBER(DATA!I615),DATA!I615,"n/a")</f>
        <v>0.44857861272913702</v>
      </c>
      <c r="G1951" s="86">
        <f>+IF(ISNUMBER(DATA!R615),DATA!R615,"n/a")</f>
        <v>199653.99</v>
      </c>
      <c r="H1951" s="77">
        <f>+IF(ISNUMBER(DATA!S615),DATA!S615,"n/a")</f>
        <v>0.30530768753003301</v>
      </c>
      <c r="I1951" s="86">
        <f>+IF(ISNUMBER(DATA!AB615),DATA!AB615,"n/a")</f>
        <v>357469.97</v>
      </c>
      <c r="J1951" s="77">
        <f>+IF(ISNUMBER(DATA!AC615),DATA!AC615,"n/a")</f>
        <v>0.154652779177474</v>
      </c>
      <c r="K1951" s="86">
        <f>+IF(ISNUMBER(DATA!AL615),DATA!AL615,"n/a")</f>
        <v>700003.57</v>
      </c>
      <c r="L1951" s="77">
        <f>+IF(ISNUMBER(DATA!AM615),DATA!AM615,"n/a")</f>
        <v>0.136161750303435</v>
      </c>
      <c r="M1951" s="66"/>
      <c r="N1951" s="66"/>
      <c r="O1951" s="66"/>
      <c r="P1951" s="66"/>
      <c r="Q1951" s="66"/>
      <c r="S1951" s="70"/>
      <c r="U1951" s="70"/>
      <c r="W1951" s="70"/>
      <c r="Y1951" s="70"/>
    </row>
    <row r="1952" spans="1:25" s="69" customFormat="1" x14ac:dyDescent="0.2">
      <c r="A1952" s="66" t="s">
        <v>12</v>
      </c>
      <c r="B1952" s="66" t="s">
        <v>23</v>
      </c>
      <c r="C1952" s="66" t="s">
        <v>9</v>
      </c>
      <c r="D1952" s="66" t="s">
        <v>278</v>
      </c>
      <c r="E1952" s="86">
        <f>+IF(ISNUMBER(DATA!H616),DATA!H616,"n/a")</f>
        <v>211060.09</v>
      </c>
      <c r="F1952" s="77">
        <f>+IF(ISNUMBER(DATA!I616),DATA!I616,"n/a")</f>
        <v>0.102829766128709</v>
      </c>
      <c r="G1952" s="86">
        <f>+IF(ISNUMBER(DATA!R616),DATA!R616,"n/a")</f>
        <v>640865.18999999994</v>
      </c>
      <c r="H1952" s="77">
        <f>+IF(ISNUMBER(DATA!S616),DATA!S616,"n/a")</f>
        <v>0.1071829636387</v>
      </c>
      <c r="I1952" s="86">
        <f>+IF(ISNUMBER(DATA!AB616),DATA!AB616,"n/a")</f>
        <v>1187447.06</v>
      </c>
      <c r="J1952" s="77">
        <f>+IF(ISNUMBER(DATA!AC616),DATA!AC616,"n/a")</f>
        <v>7.5399527150878207E-2</v>
      </c>
      <c r="K1952" s="86">
        <f>+IF(ISNUMBER(DATA!AL616),DATA!AL616,"n/a")</f>
        <v>2233162.38</v>
      </c>
      <c r="L1952" s="77">
        <f>+IF(ISNUMBER(DATA!AM616),DATA!AM616,"n/a")</f>
        <v>2.1474460924375799E-2</v>
      </c>
      <c r="M1952" s="66"/>
      <c r="N1952" s="66"/>
      <c r="O1952" s="66"/>
      <c r="P1952" s="66"/>
      <c r="Q1952" s="66"/>
      <c r="S1952" s="70"/>
      <c r="U1952" s="70"/>
      <c r="W1952" s="70"/>
      <c r="Y1952" s="70"/>
    </row>
    <row r="1953" spans="1:25" s="69" customFormat="1" x14ac:dyDescent="0.2">
      <c r="A1953" s="66" t="s">
        <v>12</v>
      </c>
      <c r="B1953" s="66" t="s">
        <v>23</v>
      </c>
      <c r="C1953" s="66" t="s">
        <v>9</v>
      </c>
      <c r="D1953" s="66" t="s">
        <v>279</v>
      </c>
      <c r="E1953" s="86">
        <f>+IF(ISNUMBER(DATA!H617),DATA!H617,"n/a")</f>
        <v>71036.95</v>
      </c>
      <c r="F1953" s="77">
        <f>+IF(ISNUMBER(DATA!I617),DATA!I617,"n/a")</f>
        <v>-6.2393996740940101E-2</v>
      </c>
      <c r="G1953" s="86">
        <f>+IF(ISNUMBER(DATA!R617),DATA!R617,"n/a")</f>
        <v>207092.66</v>
      </c>
      <c r="H1953" s="77">
        <f>+IF(ISNUMBER(DATA!S617),DATA!S617,"n/a")</f>
        <v>0.23038106864195301</v>
      </c>
      <c r="I1953" s="86">
        <f>+IF(ISNUMBER(DATA!AB617),DATA!AB617,"n/a")</f>
        <v>410627.94</v>
      </c>
      <c r="J1953" s="77">
        <f>+IF(ISNUMBER(DATA!AC617),DATA!AC617,"n/a")</f>
        <v>0.17719167151993501</v>
      </c>
      <c r="K1953" s="86">
        <f>+IF(ISNUMBER(DATA!AL617),DATA!AL617,"n/a")</f>
        <v>854089.96</v>
      </c>
      <c r="L1953" s="77">
        <f>+IF(ISNUMBER(DATA!AM617),DATA!AM617,"n/a")</f>
        <v>8.83651657020081E-2</v>
      </c>
      <c r="M1953" s="66"/>
      <c r="N1953" s="66"/>
      <c r="O1953" s="66"/>
      <c r="P1953" s="66"/>
      <c r="Q1953" s="66"/>
      <c r="S1953" s="70"/>
      <c r="U1953" s="70"/>
      <c r="W1953" s="70"/>
      <c r="Y1953" s="70"/>
    </row>
    <row r="1954" spans="1:25" s="69" customFormat="1" x14ac:dyDescent="0.2">
      <c r="A1954" s="66" t="s">
        <v>12</v>
      </c>
      <c r="B1954" s="66" t="s">
        <v>23</v>
      </c>
      <c r="C1954" s="66" t="s">
        <v>9</v>
      </c>
      <c r="D1954" s="66" t="s">
        <v>280</v>
      </c>
      <c r="E1954" s="86">
        <f>+IF(ISNUMBER(DATA!H618),DATA!H618,"n/a")</f>
        <v>42468.04</v>
      </c>
      <c r="F1954" s="77">
        <f>+IF(ISNUMBER(DATA!I618),DATA!I618,"n/a")</f>
        <v>-7.7157897596088501E-2</v>
      </c>
      <c r="G1954" s="86">
        <f>+IF(ISNUMBER(DATA!R618),DATA!R618,"n/a")</f>
        <v>125218.53</v>
      </c>
      <c r="H1954" s="77">
        <f>+IF(ISNUMBER(DATA!S618),DATA!S618,"n/a")</f>
        <v>7.8496650006416605E-2</v>
      </c>
      <c r="I1954" s="86">
        <f>+IF(ISNUMBER(DATA!AB618),DATA!AB618,"n/a")</f>
        <v>229633.33</v>
      </c>
      <c r="J1954" s="77">
        <f>+IF(ISNUMBER(DATA!AC618),DATA!AC618,"n/a")</f>
        <v>6.8402994481308294E-2</v>
      </c>
      <c r="K1954" s="86">
        <f>+IF(ISNUMBER(DATA!AL618),DATA!AL618,"n/a")</f>
        <v>453030.71</v>
      </c>
      <c r="L1954" s="77">
        <f>+IF(ISNUMBER(DATA!AM618),DATA!AM618,"n/a")</f>
        <v>-1.33055977019986E-2</v>
      </c>
      <c r="M1954" s="66"/>
      <c r="N1954" s="66"/>
      <c r="O1954" s="66"/>
      <c r="P1954" s="66"/>
      <c r="Q1954" s="66"/>
      <c r="S1954" s="70"/>
      <c r="U1954" s="70"/>
      <c r="W1954" s="70"/>
      <c r="Y1954" s="70"/>
    </row>
    <row r="1955" spans="1:25" s="69" customFormat="1" x14ac:dyDescent="0.2">
      <c r="A1955" s="66" t="s">
        <v>12</v>
      </c>
      <c r="B1955" s="66" t="s">
        <v>23</v>
      </c>
      <c r="C1955" s="66" t="s">
        <v>9</v>
      </c>
      <c r="D1955" s="66" t="s">
        <v>281</v>
      </c>
      <c r="E1955" s="86">
        <f>+IF(ISNUMBER(DATA!H619),DATA!H619,"n/a")</f>
        <v>49242.91</v>
      </c>
      <c r="F1955" s="77">
        <f>+IF(ISNUMBER(DATA!I619),DATA!I619,"n/a")</f>
        <v>2.07076960958386E-3</v>
      </c>
      <c r="G1955" s="86">
        <f>+IF(ISNUMBER(DATA!R619),DATA!R619,"n/a")</f>
        <v>140417.79999999999</v>
      </c>
      <c r="H1955" s="77">
        <f>+IF(ISNUMBER(DATA!S619),DATA!S619,"n/a")</f>
        <v>-1.7709007159112299E-2</v>
      </c>
      <c r="I1955" s="86">
        <f>+IF(ISNUMBER(DATA!AB619),DATA!AB619,"n/a")</f>
        <v>268424.48</v>
      </c>
      <c r="J1955" s="77">
        <f>+IF(ISNUMBER(DATA!AC619),DATA!AC619,"n/a")</f>
        <v>-4.8621532601110497E-2</v>
      </c>
      <c r="K1955" s="86">
        <f>+IF(ISNUMBER(DATA!AL619),DATA!AL619,"n/a")</f>
        <v>548758.18000000005</v>
      </c>
      <c r="L1955" s="77">
        <f>+IF(ISNUMBER(DATA!AM619),DATA!AM619,"n/a")</f>
        <v>-7.3564140364243205E-2</v>
      </c>
      <c r="M1955" s="66"/>
      <c r="N1955" s="66"/>
      <c r="O1955" s="66"/>
      <c r="P1955" s="66"/>
      <c r="Q1955" s="66"/>
      <c r="S1955" s="70"/>
      <c r="U1955" s="70"/>
      <c r="W1955" s="70"/>
      <c r="Y1955" s="70"/>
    </row>
    <row r="1956" spans="1:25" s="69" customFormat="1" x14ac:dyDescent="0.2">
      <c r="A1956" s="66" t="s">
        <v>12</v>
      </c>
      <c r="B1956" s="66" t="s">
        <v>23</v>
      </c>
      <c r="C1956" s="66" t="s">
        <v>9</v>
      </c>
      <c r="D1956" s="66" t="s">
        <v>282</v>
      </c>
      <c r="E1956" s="86">
        <f>+IF(ISNUMBER(DATA!H620),DATA!H620,"n/a")</f>
        <v>108019.9</v>
      </c>
      <c r="F1956" s="77">
        <f>+IF(ISNUMBER(DATA!I620),DATA!I620,"n/a")</f>
        <v>-0.1161935709691</v>
      </c>
      <c r="G1956" s="86">
        <f>+IF(ISNUMBER(DATA!R620),DATA!R620,"n/a")</f>
        <v>332444.53999999998</v>
      </c>
      <c r="H1956" s="77">
        <f>+IF(ISNUMBER(DATA!S620),DATA!S620,"n/a")</f>
        <v>-8.7441266118571705E-3</v>
      </c>
      <c r="I1956" s="86">
        <f>+IF(ISNUMBER(DATA!AB620),DATA!AB620,"n/a")</f>
        <v>656545.27</v>
      </c>
      <c r="J1956" s="77">
        <f>+IF(ISNUMBER(DATA!AC620),DATA!AC620,"n/a")</f>
        <v>-4.8211262872489898E-2</v>
      </c>
      <c r="K1956" s="86">
        <f>+IF(ISNUMBER(DATA!AL620),DATA!AL620,"n/a")</f>
        <v>1350000.49</v>
      </c>
      <c r="L1956" s="77">
        <f>+IF(ISNUMBER(DATA!AM620),DATA!AM620,"n/a")</f>
        <v>-6.1476349584527197E-2</v>
      </c>
      <c r="M1956" s="66"/>
      <c r="N1956" s="66"/>
      <c r="O1956" s="66"/>
      <c r="P1956" s="66"/>
      <c r="Q1956" s="66"/>
      <c r="S1956" s="70"/>
      <c r="U1956" s="70"/>
      <c r="W1956" s="70"/>
      <c r="Y1956" s="70"/>
    </row>
    <row r="1957" spans="1:25" s="69" customFormat="1" x14ac:dyDescent="0.2">
      <c r="A1957" s="66" t="s">
        <v>12</v>
      </c>
      <c r="B1957" s="66" t="s">
        <v>23</v>
      </c>
      <c r="C1957" s="66" t="s">
        <v>9</v>
      </c>
      <c r="D1957" s="66" t="s">
        <v>283</v>
      </c>
      <c r="E1957" s="86">
        <f>+IF(ISNUMBER(DATA!H621),DATA!H621,"n/a")</f>
        <v>119483.21</v>
      </c>
      <c r="F1957" s="77">
        <f>+IF(ISNUMBER(DATA!I621),DATA!I621,"n/a")</f>
        <v>8.7938943753301399E-2</v>
      </c>
      <c r="G1957" s="86">
        <f>+IF(ISNUMBER(DATA!R621),DATA!R621,"n/a")</f>
        <v>377608.9</v>
      </c>
      <c r="H1957" s="77">
        <f>+IF(ISNUMBER(DATA!S621),DATA!S621,"n/a")</f>
        <v>0.34547584788813401</v>
      </c>
      <c r="I1957" s="86">
        <f>+IF(ISNUMBER(DATA!AB621),DATA!AB621,"n/a")</f>
        <v>717455.01</v>
      </c>
      <c r="J1957" s="77">
        <f>+IF(ISNUMBER(DATA!AC621),DATA!AC621,"n/a")</f>
        <v>0.174928589339607</v>
      </c>
      <c r="K1957" s="86">
        <f>+IF(ISNUMBER(DATA!AL621),DATA!AL621,"n/a")</f>
        <v>1439532.84</v>
      </c>
      <c r="L1957" s="77">
        <f>+IF(ISNUMBER(DATA!AM621),DATA!AM621,"n/a")</f>
        <v>0.16593803074230201</v>
      </c>
      <c r="M1957" s="66"/>
      <c r="N1957" s="66"/>
      <c r="O1957" s="66"/>
      <c r="P1957" s="66"/>
      <c r="Q1957" s="66"/>
      <c r="S1957" s="70"/>
      <c r="U1957" s="70"/>
      <c r="W1957" s="70"/>
      <c r="Y1957" s="70"/>
    </row>
    <row r="1958" spans="1:25" s="69" customFormat="1" x14ac:dyDescent="0.2">
      <c r="A1958" s="66" t="s">
        <v>12</v>
      </c>
      <c r="B1958" s="66" t="s">
        <v>23</v>
      </c>
      <c r="C1958" s="66" t="s">
        <v>9</v>
      </c>
      <c r="D1958" s="66" t="s">
        <v>284</v>
      </c>
      <c r="E1958" s="86">
        <f>+IF(ISNUMBER(DATA!H622),DATA!H622,"n/a")</f>
        <v>114491.38</v>
      </c>
      <c r="F1958" s="77">
        <f>+IF(ISNUMBER(DATA!I622),DATA!I622,"n/a")</f>
        <v>6.3266619551277103E-2</v>
      </c>
      <c r="G1958" s="86">
        <f>+IF(ISNUMBER(DATA!R622),DATA!R622,"n/a")</f>
        <v>336572.39</v>
      </c>
      <c r="H1958" s="77">
        <f>+IF(ISNUMBER(DATA!S622),DATA!S622,"n/a")</f>
        <v>-1.43699841160268E-3</v>
      </c>
      <c r="I1958" s="86">
        <f>+IF(ISNUMBER(DATA!AB622),DATA!AB622,"n/a")</f>
        <v>643958.25</v>
      </c>
      <c r="J1958" s="77">
        <f>+IF(ISNUMBER(DATA!AC622),DATA!AC622,"n/a")</f>
        <v>1.38906194898597E-2</v>
      </c>
      <c r="K1958" s="86">
        <f>+IF(ISNUMBER(DATA!AL622),DATA!AL622,"n/a")</f>
        <v>1277616.55</v>
      </c>
      <c r="L1958" s="77">
        <f>+IF(ISNUMBER(DATA!AM622),DATA!AM622,"n/a")</f>
        <v>1.16104648645599E-4</v>
      </c>
      <c r="M1958" s="66"/>
      <c r="N1958" s="66"/>
      <c r="O1958" s="66"/>
      <c r="P1958" s="66"/>
      <c r="Q1958" s="66"/>
      <c r="S1958" s="70"/>
      <c r="U1958" s="70"/>
      <c r="W1958" s="70"/>
      <c r="Y1958" s="70"/>
    </row>
    <row r="1959" spans="1:25" s="69" customFormat="1" x14ac:dyDescent="0.2">
      <c r="A1959" s="66" t="s">
        <v>12</v>
      </c>
      <c r="B1959" s="66" t="s">
        <v>23</v>
      </c>
      <c r="C1959" s="66" t="s">
        <v>9</v>
      </c>
      <c r="D1959" s="66" t="s">
        <v>285</v>
      </c>
      <c r="E1959" s="86">
        <f>+IF(ISNUMBER(DATA!H623),DATA!H623,"n/a")</f>
        <v>62731.75</v>
      </c>
      <c r="F1959" s="77">
        <f>+IF(ISNUMBER(DATA!I623),DATA!I623,"n/a")</f>
        <v>-0.141338125535793</v>
      </c>
      <c r="G1959" s="86">
        <f>+IF(ISNUMBER(DATA!R623),DATA!R623,"n/a")</f>
        <v>183528.53</v>
      </c>
      <c r="H1959" s="77">
        <f>+IF(ISNUMBER(DATA!S623),DATA!S623,"n/a")</f>
        <v>-0.14242006202680099</v>
      </c>
      <c r="I1959" s="86">
        <f>+IF(ISNUMBER(DATA!AB623),DATA!AB623,"n/a")</f>
        <v>363565.93</v>
      </c>
      <c r="J1959" s="77">
        <f>+IF(ISNUMBER(DATA!AC623),DATA!AC623,"n/a")</f>
        <v>-4.7156842433694099E-2</v>
      </c>
      <c r="K1959" s="86">
        <f>+IF(ISNUMBER(DATA!AL623),DATA!AL623,"n/a")</f>
        <v>740951.78</v>
      </c>
      <c r="L1959" s="77">
        <f>+IF(ISNUMBER(DATA!AM623),DATA!AM623,"n/a")</f>
        <v>7.4719216093555301E-4</v>
      </c>
      <c r="M1959" s="66"/>
      <c r="N1959" s="66"/>
      <c r="O1959" s="66"/>
      <c r="P1959" s="66"/>
      <c r="Q1959" s="66"/>
      <c r="S1959" s="70"/>
      <c r="U1959" s="70"/>
      <c r="W1959" s="70"/>
      <c r="Y1959" s="70"/>
    </row>
    <row r="1960" spans="1:25" s="69" customFormat="1" x14ac:dyDescent="0.2">
      <c r="A1960" s="66" t="s">
        <v>12</v>
      </c>
      <c r="B1960" s="66" t="s">
        <v>23</v>
      </c>
      <c r="C1960" s="66" t="s">
        <v>9</v>
      </c>
      <c r="D1960" s="66" t="s">
        <v>286</v>
      </c>
      <c r="E1960" s="86">
        <f>+IF(ISNUMBER(DATA!H624),DATA!H624,"n/a")</f>
        <v>81957.679999999993</v>
      </c>
      <c r="F1960" s="77">
        <f>+IF(ISNUMBER(DATA!I624),DATA!I624,"n/a")</f>
        <v>-1.49084058841298E-2</v>
      </c>
      <c r="G1960" s="86">
        <f>+IF(ISNUMBER(DATA!R624),DATA!R624,"n/a")</f>
        <v>229386.35</v>
      </c>
      <c r="H1960" s="77">
        <f>+IF(ISNUMBER(DATA!S624),DATA!S624,"n/a")</f>
        <v>-6.4471687674823003E-2</v>
      </c>
      <c r="I1960" s="86">
        <f>+IF(ISNUMBER(DATA!AB624),DATA!AB624,"n/a")</f>
        <v>435178.48</v>
      </c>
      <c r="J1960" s="77">
        <f>+IF(ISNUMBER(DATA!AC624),DATA!AC624,"n/a")</f>
        <v>-7.7539168262929198E-2</v>
      </c>
      <c r="K1960" s="86">
        <f>+IF(ISNUMBER(DATA!AL624),DATA!AL624,"n/a")</f>
        <v>876059.56</v>
      </c>
      <c r="L1960" s="77">
        <f>+IF(ISNUMBER(DATA!AM624),DATA!AM624,"n/a")</f>
        <v>-0.13027723139483</v>
      </c>
      <c r="M1960" s="66"/>
      <c r="N1960" s="66"/>
      <c r="O1960" s="66"/>
      <c r="P1960" s="66"/>
      <c r="Q1960" s="66"/>
      <c r="S1960" s="70"/>
      <c r="U1960" s="70"/>
      <c r="W1960" s="70"/>
      <c r="Y1960" s="70"/>
    </row>
    <row r="1961" spans="1:25" s="69" customFormat="1" x14ac:dyDescent="0.2">
      <c r="A1961" s="66" t="s">
        <v>12</v>
      </c>
      <c r="B1961" s="66" t="s">
        <v>23</v>
      </c>
      <c r="C1961" s="66" t="s">
        <v>9</v>
      </c>
      <c r="D1961" s="66" t="s">
        <v>287</v>
      </c>
      <c r="E1961" s="86">
        <f>+IF(ISNUMBER(DATA!H625),DATA!H625,"n/a")</f>
        <v>89771.64</v>
      </c>
      <c r="F1961" s="77">
        <f>+IF(ISNUMBER(DATA!I625),DATA!I625,"n/a")</f>
        <v>-8.2693323423018994E-2</v>
      </c>
      <c r="G1961" s="86">
        <f>+IF(ISNUMBER(DATA!R625),DATA!R625,"n/a")</f>
        <v>246446.39</v>
      </c>
      <c r="H1961" s="77">
        <f>+IF(ISNUMBER(DATA!S625),DATA!S625,"n/a")</f>
        <v>-0.15109529772586699</v>
      </c>
      <c r="I1961" s="86">
        <f>+IF(ISNUMBER(DATA!AB625),DATA!AB625,"n/a")</f>
        <v>455198.19</v>
      </c>
      <c r="J1961" s="77">
        <f>+IF(ISNUMBER(DATA!AC625),DATA!AC625,"n/a")</f>
        <v>-0.154455920777852</v>
      </c>
      <c r="K1961" s="86">
        <f>+IF(ISNUMBER(DATA!AL625),DATA!AL625,"n/a")</f>
        <v>898299.85</v>
      </c>
      <c r="L1961" s="77">
        <f>+IF(ISNUMBER(DATA!AM625),DATA!AM625,"n/a")</f>
        <v>-0.17229638211176601</v>
      </c>
      <c r="M1961" s="66"/>
      <c r="N1961" s="66"/>
      <c r="O1961" s="66"/>
      <c r="P1961" s="66"/>
      <c r="Q1961" s="66"/>
      <c r="S1961" s="70"/>
      <c r="U1961" s="70"/>
      <c r="W1961" s="70"/>
      <c r="Y1961" s="70"/>
    </row>
    <row r="1962" spans="1:25" s="69" customFormat="1" x14ac:dyDescent="0.2">
      <c r="A1962" s="66" t="s">
        <v>12</v>
      </c>
      <c r="B1962" s="66" t="s">
        <v>23</v>
      </c>
      <c r="C1962" s="66" t="s">
        <v>9</v>
      </c>
      <c r="D1962" s="66" t="s">
        <v>288</v>
      </c>
      <c r="E1962" s="86">
        <f>+IF(ISNUMBER(DATA!H626),DATA!H626,"n/a")</f>
        <v>91805.38</v>
      </c>
      <c r="F1962" s="77">
        <f>+IF(ISNUMBER(DATA!I626),DATA!I626,"n/a")</f>
        <v>-8.3633921317058102E-3</v>
      </c>
      <c r="G1962" s="86">
        <f>+IF(ISNUMBER(DATA!R626),DATA!R626,"n/a")</f>
        <v>274878.93</v>
      </c>
      <c r="H1962" s="77">
        <f>+IF(ISNUMBER(DATA!S626),DATA!S626,"n/a")</f>
        <v>0.18777813542045699</v>
      </c>
      <c r="I1962" s="86">
        <f>+IF(ISNUMBER(DATA!AB626),DATA!AB626,"n/a")</f>
        <v>538691.64</v>
      </c>
      <c r="J1962" s="77">
        <f>+IF(ISNUMBER(DATA!AC626),DATA!AC626,"n/a")</f>
        <v>0.114716264715926</v>
      </c>
      <c r="K1962" s="86">
        <f>+IF(ISNUMBER(DATA!AL626),DATA!AL626,"n/a")</f>
        <v>1090703.21</v>
      </c>
      <c r="L1962" s="77">
        <f>+IF(ISNUMBER(DATA!AM626),DATA!AM626,"n/a")</f>
        <v>0.119782758882807</v>
      </c>
      <c r="M1962" s="66"/>
      <c r="N1962" s="66"/>
      <c r="O1962" s="66"/>
      <c r="P1962" s="66"/>
      <c r="Q1962" s="66"/>
      <c r="S1962" s="70"/>
      <c r="U1962" s="70"/>
      <c r="W1962" s="70"/>
      <c r="Y1962" s="70"/>
    </row>
    <row r="1963" spans="1:25" s="69" customFormat="1" x14ac:dyDescent="0.2">
      <c r="A1963" s="66" t="s">
        <v>12</v>
      </c>
      <c r="B1963" s="66" t="s">
        <v>23</v>
      </c>
      <c r="C1963" s="66" t="s">
        <v>9</v>
      </c>
      <c r="D1963" s="66" t="s">
        <v>289</v>
      </c>
      <c r="E1963" s="86">
        <f>+IF(ISNUMBER(DATA!H627),DATA!H627,"n/a")</f>
        <v>48276.77</v>
      </c>
      <c r="F1963" s="77">
        <f>+IF(ISNUMBER(DATA!I627),DATA!I627,"n/a")</f>
        <v>-3.4527355721878102E-2</v>
      </c>
      <c r="G1963" s="86">
        <f>+IF(ISNUMBER(DATA!R627),DATA!R627,"n/a")</f>
        <v>138183.20000000001</v>
      </c>
      <c r="H1963" s="77">
        <f>+IF(ISNUMBER(DATA!S627),DATA!S627,"n/a")</f>
        <v>6.8132324446530904E-2</v>
      </c>
      <c r="I1963" s="86">
        <f>+IF(ISNUMBER(DATA!AB627),DATA!AB627,"n/a")</f>
        <v>271372.14</v>
      </c>
      <c r="J1963" s="77">
        <f>+IF(ISNUMBER(DATA!AC627),DATA!AC627,"n/a")</f>
        <v>5.5208630797399703E-2</v>
      </c>
      <c r="K1963" s="86">
        <f>+IF(ISNUMBER(DATA!AL627),DATA!AL627,"n/a")</f>
        <v>569343.93999999994</v>
      </c>
      <c r="L1963" s="77">
        <f>+IF(ISNUMBER(DATA!AM627),DATA!AM627,"n/a")</f>
        <v>7.0584876645296904E-3</v>
      </c>
      <c r="M1963" s="66"/>
      <c r="N1963" s="66"/>
      <c r="O1963" s="66"/>
      <c r="P1963" s="66"/>
      <c r="Q1963" s="66"/>
      <c r="S1963" s="70"/>
      <c r="U1963" s="70"/>
      <c r="W1963" s="70"/>
      <c r="Y1963" s="70"/>
    </row>
    <row r="1964" spans="1:25" s="69" customFormat="1" x14ac:dyDescent="0.2">
      <c r="A1964" s="66" t="s">
        <v>12</v>
      </c>
      <c r="B1964" s="66" t="s">
        <v>23</v>
      </c>
      <c r="C1964" s="66" t="s">
        <v>9</v>
      </c>
      <c r="D1964" s="66" t="s">
        <v>290</v>
      </c>
      <c r="E1964" s="86">
        <f>+IF(ISNUMBER(DATA!H628),DATA!H628,"n/a")</f>
        <v>51852.800000000003</v>
      </c>
      <c r="F1964" s="77">
        <f>+IF(ISNUMBER(DATA!I628),DATA!I628,"n/a")</f>
        <v>-6.7110447438965104E-2</v>
      </c>
      <c r="G1964" s="86">
        <f>+IF(ISNUMBER(DATA!R628),DATA!R628,"n/a")</f>
        <v>155924.75</v>
      </c>
      <c r="H1964" s="77">
        <f>+IF(ISNUMBER(DATA!S628),DATA!S628,"n/a")</f>
        <v>5.99553298724953E-2</v>
      </c>
      <c r="I1964" s="86">
        <f>+IF(ISNUMBER(DATA!AB628),DATA!AB628,"n/a")</f>
        <v>302042.99</v>
      </c>
      <c r="J1964" s="77">
        <f>+IF(ISNUMBER(DATA!AC628),DATA!AC628,"n/a")</f>
        <v>1.8886454216798399E-2</v>
      </c>
      <c r="K1964" s="86">
        <f>+IF(ISNUMBER(DATA!AL628),DATA!AL628,"n/a")</f>
        <v>609067.51</v>
      </c>
      <c r="L1964" s="77">
        <f>+IF(ISNUMBER(DATA!AM628),DATA!AM628,"n/a")</f>
        <v>3.8611570831946398E-2</v>
      </c>
      <c r="M1964" s="66"/>
      <c r="N1964" s="66"/>
      <c r="O1964" s="66"/>
      <c r="P1964" s="66"/>
      <c r="Q1964" s="66"/>
      <c r="S1964" s="70"/>
      <c r="U1964" s="70"/>
      <c r="W1964" s="70"/>
      <c r="Y1964" s="70"/>
    </row>
    <row r="1965" spans="1:25" s="69" customFormat="1" x14ac:dyDescent="0.2">
      <c r="A1965" s="66" t="s">
        <v>12</v>
      </c>
      <c r="B1965" s="66" t="s">
        <v>23</v>
      </c>
      <c r="C1965" s="66" t="s">
        <v>9</v>
      </c>
      <c r="D1965" s="66" t="s">
        <v>291</v>
      </c>
      <c r="E1965" s="86">
        <f>+IF(ISNUMBER(DATA!H629),DATA!H629,"n/a")</f>
        <v>31775.01</v>
      </c>
      <c r="F1965" s="77">
        <f>+IF(ISNUMBER(DATA!I629),DATA!I629,"n/a")</f>
        <v>0.214193158869148</v>
      </c>
      <c r="G1965" s="86">
        <f>+IF(ISNUMBER(DATA!R629),DATA!R629,"n/a")</f>
        <v>96928.62</v>
      </c>
      <c r="H1965" s="77">
        <f>+IF(ISNUMBER(DATA!S629),DATA!S629,"n/a")</f>
        <v>0.109855630837044</v>
      </c>
      <c r="I1965" s="86">
        <f>+IF(ISNUMBER(DATA!AB629),DATA!AB629,"n/a")</f>
        <v>186554.01</v>
      </c>
      <c r="J1965" s="77">
        <f>+IF(ISNUMBER(DATA!AC629),DATA!AC629,"n/a")</f>
        <v>0.10551736419036301</v>
      </c>
      <c r="K1965" s="86">
        <f>+IF(ISNUMBER(DATA!AL629),DATA!AL629,"n/a")</f>
        <v>346572.36</v>
      </c>
      <c r="L1965" s="77">
        <f>+IF(ISNUMBER(DATA!AM629),DATA!AM629,"n/a")</f>
        <v>4.8526062004720101E-2</v>
      </c>
      <c r="M1965" s="66"/>
      <c r="N1965" s="66"/>
      <c r="O1965" s="66"/>
      <c r="P1965" s="66"/>
      <c r="Q1965" s="66"/>
      <c r="S1965" s="70"/>
      <c r="U1965" s="70"/>
      <c r="W1965" s="70"/>
      <c r="Y1965" s="70"/>
    </row>
    <row r="1966" spans="1:25" s="69" customFormat="1" x14ac:dyDescent="0.2">
      <c r="A1966" s="66" t="s">
        <v>12</v>
      </c>
      <c r="B1966" s="66" t="s">
        <v>23</v>
      </c>
      <c r="C1966" s="66" t="s">
        <v>9</v>
      </c>
      <c r="D1966" s="66" t="s">
        <v>292</v>
      </c>
      <c r="E1966" s="86">
        <f>+IF(ISNUMBER(DATA!H630),DATA!H630,"n/a")</f>
        <v>271176.27</v>
      </c>
      <c r="F1966" s="77">
        <f>+IF(ISNUMBER(DATA!I630),DATA!I630,"n/a")</f>
        <v>-2.9447292014042999E-2</v>
      </c>
      <c r="G1966" s="86">
        <f>+IF(ISNUMBER(DATA!R630),DATA!R630,"n/a")</f>
        <v>871469.72</v>
      </c>
      <c r="H1966" s="77">
        <f>+IF(ISNUMBER(DATA!S630),DATA!S630,"n/a")</f>
        <v>-1.02644312122543E-2</v>
      </c>
      <c r="I1966" s="86">
        <f>+IF(ISNUMBER(DATA!AB630),DATA!AB630,"n/a")</f>
        <v>1663358.72</v>
      </c>
      <c r="J1966" s="77">
        <f>+IF(ISNUMBER(DATA!AC630),DATA!AC630,"n/a")</f>
        <v>8.4362019562862801E-3</v>
      </c>
      <c r="K1966" s="86">
        <f>+IF(ISNUMBER(DATA!AL630),DATA!AL630,"n/a")</f>
        <v>3269546.85</v>
      </c>
      <c r="L1966" s="77">
        <f>+IF(ISNUMBER(DATA!AM630),DATA!AM630,"n/a")</f>
        <v>1.64098929899704E-2</v>
      </c>
      <c r="M1966" s="66"/>
      <c r="N1966" s="66"/>
      <c r="O1966" s="66"/>
      <c r="P1966" s="66"/>
      <c r="Q1966" s="66"/>
      <c r="S1966" s="70"/>
      <c r="U1966" s="70"/>
      <c r="W1966" s="70"/>
      <c r="Y1966" s="70"/>
    </row>
    <row r="1967" spans="1:25" s="69" customFormat="1" x14ac:dyDescent="0.2">
      <c r="A1967" s="66" t="s">
        <v>12</v>
      </c>
      <c r="B1967" s="66" t="s">
        <v>23</v>
      </c>
      <c r="C1967" s="66" t="s">
        <v>9</v>
      </c>
      <c r="D1967" s="66" t="s">
        <v>293</v>
      </c>
      <c r="E1967" s="86">
        <f>+IF(ISNUMBER(DATA!H631),DATA!H631,"n/a")</f>
        <v>23635.9</v>
      </c>
      <c r="F1967" s="77">
        <f>+IF(ISNUMBER(DATA!I631),DATA!I631,"n/a")</f>
        <v>-2.2976033545347899E-2</v>
      </c>
      <c r="G1967" s="86">
        <f>+IF(ISNUMBER(DATA!R631),DATA!R631,"n/a")</f>
        <v>72641.97</v>
      </c>
      <c r="H1967" s="77">
        <f>+IF(ISNUMBER(DATA!S631),DATA!S631,"n/a")</f>
        <v>0.36576607641126102</v>
      </c>
      <c r="I1967" s="86">
        <f>+IF(ISNUMBER(DATA!AB631),DATA!AB631,"n/a")</f>
        <v>145250.95000000001</v>
      </c>
      <c r="J1967" s="77">
        <f>+IF(ISNUMBER(DATA!AC631),DATA!AC631,"n/a")</f>
        <v>0.34689763978712401</v>
      </c>
      <c r="K1967" s="86">
        <f>+IF(ISNUMBER(DATA!AL631),DATA!AL631,"n/a")</f>
        <v>302105.23</v>
      </c>
      <c r="L1967" s="77">
        <f>+IF(ISNUMBER(DATA!AM631),DATA!AM631,"n/a")</f>
        <v>0.221361291740442</v>
      </c>
      <c r="M1967" s="66"/>
      <c r="N1967" s="66"/>
      <c r="O1967" s="66"/>
      <c r="P1967" s="66"/>
      <c r="Q1967" s="66"/>
      <c r="S1967" s="70"/>
      <c r="U1967" s="70"/>
      <c r="W1967" s="70"/>
      <c r="Y1967" s="70"/>
    </row>
    <row r="1968" spans="1:25" s="69" customFormat="1" x14ac:dyDescent="0.2">
      <c r="A1968" s="66" t="s">
        <v>12</v>
      </c>
      <c r="B1968" s="66" t="s">
        <v>23</v>
      </c>
      <c r="C1968" s="66" t="s">
        <v>9</v>
      </c>
      <c r="D1968" s="66" t="s">
        <v>294</v>
      </c>
      <c r="E1968" s="86">
        <f>+IF(ISNUMBER(DATA!H632),DATA!H632,"n/a")</f>
        <v>138974.12</v>
      </c>
      <c r="F1968" s="77">
        <f>+IF(ISNUMBER(DATA!I632),DATA!I632,"n/a")</f>
        <v>-1.7985170510580999E-2</v>
      </c>
      <c r="G1968" s="86">
        <f>+IF(ISNUMBER(DATA!R632),DATA!R632,"n/a")</f>
        <v>429680.53</v>
      </c>
      <c r="H1968" s="77">
        <f>+IF(ISNUMBER(DATA!S632),DATA!S632,"n/a")</f>
        <v>0.111836489855177</v>
      </c>
      <c r="I1968" s="86">
        <f>+IF(ISNUMBER(DATA!AB632),DATA!AB632,"n/a")</f>
        <v>816539.32</v>
      </c>
      <c r="J1968" s="77">
        <f>+IF(ISNUMBER(DATA!AC632),DATA!AC632,"n/a")</f>
        <v>6.0304501932212803E-2</v>
      </c>
      <c r="K1968" s="86">
        <f>+IF(ISNUMBER(DATA!AL632),DATA!AL632,"n/a")</f>
        <v>1626940.51</v>
      </c>
      <c r="L1968" s="77">
        <f>+IF(ISNUMBER(DATA!AM632),DATA!AM632,"n/a")</f>
        <v>8.1752307602668994E-2</v>
      </c>
      <c r="M1968" s="66"/>
      <c r="N1968" s="66"/>
      <c r="O1968" s="66"/>
      <c r="P1968" s="66"/>
      <c r="Q1968" s="66"/>
      <c r="S1968" s="70"/>
      <c r="U1968" s="70"/>
      <c r="W1968" s="70"/>
      <c r="Y1968" s="70"/>
    </row>
    <row r="1969" spans="1:25" s="69" customFormat="1" x14ac:dyDescent="0.2">
      <c r="A1969" s="66" t="s">
        <v>12</v>
      </c>
      <c r="B1969" s="66" t="s">
        <v>23</v>
      </c>
      <c r="C1969" s="66" t="s">
        <v>9</v>
      </c>
      <c r="D1969" s="66" t="s">
        <v>295</v>
      </c>
      <c r="E1969" s="86">
        <f>+IF(ISNUMBER(DATA!H633),DATA!H633,"n/a")</f>
        <v>101182.28</v>
      </c>
      <c r="F1969" s="77">
        <f>+IF(ISNUMBER(DATA!I633),DATA!I633,"n/a")</f>
        <v>0.212196739003079</v>
      </c>
      <c r="G1969" s="86">
        <f>+IF(ISNUMBER(DATA!R633),DATA!R633,"n/a")</f>
        <v>300071.74</v>
      </c>
      <c r="H1969" s="77">
        <f>+IF(ISNUMBER(DATA!S633),DATA!S633,"n/a")</f>
        <v>0.124430200070747</v>
      </c>
      <c r="I1969" s="86">
        <f>+IF(ISNUMBER(DATA!AB633),DATA!AB633,"n/a")</f>
        <v>603645.66</v>
      </c>
      <c r="J1969" s="77">
        <f>+IF(ISNUMBER(DATA!AC633),DATA!AC633,"n/a")</f>
        <v>0.20239339455514799</v>
      </c>
      <c r="K1969" s="86">
        <f>+IF(ISNUMBER(DATA!AL633),DATA!AL633,"n/a")</f>
        <v>1223339.92</v>
      </c>
      <c r="L1969" s="77">
        <f>+IF(ISNUMBER(DATA!AM633),DATA!AM633,"n/a")</f>
        <v>0.33200418178828101</v>
      </c>
      <c r="M1969" s="66"/>
      <c r="N1969" s="66"/>
      <c r="O1969" s="66"/>
      <c r="P1969" s="66"/>
      <c r="Q1969" s="66"/>
      <c r="S1969" s="70"/>
      <c r="U1969" s="70"/>
      <c r="W1969" s="70"/>
      <c r="Y1969" s="70"/>
    </row>
    <row r="1970" spans="1:25" s="69" customFormat="1" x14ac:dyDescent="0.2">
      <c r="A1970" s="66" t="s">
        <v>12</v>
      </c>
      <c r="B1970" s="66" t="s">
        <v>23</v>
      </c>
      <c r="C1970" s="66" t="s">
        <v>9</v>
      </c>
      <c r="D1970" s="66" t="s">
        <v>296</v>
      </c>
      <c r="E1970" s="86">
        <f>+IF(ISNUMBER(DATA!H634),DATA!H634,"n/a")</f>
        <v>75667.25</v>
      </c>
      <c r="F1970" s="77">
        <f>+IF(ISNUMBER(DATA!I634),DATA!I634,"n/a")</f>
        <v>-0.152376004300669</v>
      </c>
      <c r="G1970" s="86">
        <f>+IF(ISNUMBER(DATA!R634),DATA!R634,"n/a")</f>
        <v>248517.49</v>
      </c>
      <c r="H1970" s="77">
        <f>+IF(ISNUMBER(DATA!S634),DATA!S634,"n/a")</f>
        <v>-7.9037959235418995E-2</v>
      </c>
      <c r="I1970" s="86">
        <f>+IF(ISNUMBER(DATA!AB634),DATA!AB634,"n/a")</f>
        <v>492853.82</v>
      </c>
      <c r="J1970" s="77">
        <f>+IF(ISNUMBER(DATA!AC634),DATA!AC634,"n/a")</f>
        <v>2.3673869175240502E-3</v>
      </c>
      <c r="K1970" s="86">
        <f>+IF(ISNUMBER(DATA!AL634),DATA!AL634,"n/a")</f>
        <v>1023994.09</v>
      </c>
      <c r="L1970" s="77">
        <f>+IF(ISNUMBER(DATA!AM634),DATA!AM634,"n/a")</f>
        <v>8.6074556966790103E-2</v>
      </c>
      <c r="M1970" s="66"/>
      <c r="N1970" s="66"/>
      <c r="O1970" s="66"/>
      <c r="P1970" s="66"/>
      <c r="Q1970" s="66"/>
      <c r="S1970" s="70"/>
      <c r="U1970" s="70"/>
      <c r="W1970" s="70"/>
      <c r="Y1970" s="70"/>
    </row>
    <row r="1971" spans="1:25" s="69" customFormat="1" x14ac:dyDescent="0.2">
      <c r="A1971" s="66" t="s">
        <v>12</v>
      </c>
      <c r="B1971" s="66" t="s">
        <v>23</v>
      </c>
      <c r="C1971" s="66" t="s">
        <v>9</v>
      </c>
      <c r="D1971" s="66" t="s">
        <v>297</v>
      </c>
      <c r="E1971" s="86">
        <f>+IF(ISNUMBER(DATA!H635),DATA!H635,"n/a")</f>
        <v>35751.89</v>
      </c>
      <c r="F1971" s="77">
        <f>+IF(ISNUMBER(DATA!I635),DATA!I635,"n/a")</f>
        <v>-4.61131231353498E-2</v>
      </c>
      <c r="G1971" s="86">
        <f>+IF(ISNUMBER(DATA!R635),DATA!R635,"n/a")</f>
        <v>107482.95</v>
      </c>
      <c r="H1971" s="77">
        <f>+IF(ISNUMBER(DATA!S635),DATA!S635,"n/a")</f>
        <v>0.26081984354908</v>
      </c>
      <c r="I1971" s="86">
        <f>+IF(ISNUMBER(DATA!AB635),DATA!AB635,"n/a")</f>
        <v>213994.23999999999</v>
      </c>
      <c r="J1971" s="77">
        <f>+IF(ISNUMBER(DATA!AC635),DATA!AC635,"n/a")</f>
        <v>0.237790244319185</v>
      </c>
      <c r="K1971" s="86">
        <f>+IF(ISNUMBER(DATA!AL635),DATA!AL635,"n/a")</f>
        <v>445745.72</v>
      </c>
      <c r="L1971" s="77">
        <f>+IF(ISNUMBER(DATA!AM635),DATA!AM635,"n/a")</f>
        <v>0.191510461909805</v>
      </c>
      <c r="M1971" s="66"/>
      <c r="N1971" s="66"/>
      <c r="O1971" s="66"/>
      <c r="P1971" s="66"/>
      <c r="Q1971" s="66"/>
      <c r="S1971" s="70"/>
      <c r="U1971" s="70"/>
      <c r="W1971" s="70"/>
      <c r="Y1971" s="70"/>
    </row>
    <row r="1972" spans="1:25" s="69" customFormat="1" x14ac:dyDescent="0.2">
      <c r="A1972" s="66" t="s">
        <v>12</v>
      </c>
      <c r="B1972" s="66" t="s">
        <v>23</v>
      </c>
      <c r="C1972" s="66" t="s">
        <v>9</v>
      </c>
      <c r="D1972" s="66" t="s">
        <v>298</v>
      </c>
      <c r="E1972" s="86">
        <f>+IF(ISNUMBER(DATA!H636),DATA!H636,"n/a")</f>
        <v>68595.41</v>
      </c>
      <c r="F1972" s="77">
        <f>+IF(ISNUMBER(DATA!I636),DATA!I636,"n/a")</f>
        <v>2.4708321386180702E-3</v>
      </c>
      <c r="G1972" s="86">
        <f>+IF(ISNUMBER(DATA!R636),DATA!R636,"n/a")</f>
        <v>194596.28</v>
      </c>
      <c r="H1972" s="77">
        <f>+IF(ISNUMBER(DATA!S636),DATA!S636,"n/a")</f>
        <v>8.7694115361260094E-3</v>
      </c>
      <c r="I1972" s="86">
        <f>+IF(ISNUMBER(DATA!AB636),DATA!AB636,"n/a")</f>
        <v>391636.12</v>
      </c>
      <c r="J1972" s="77">
        <f>+IF(ISNUMBER(DATA!AC636),DATA!AC636,"n/a")</f>
        <v>5.9393927471031996E-4</v>
      </c>
      <c r="K1972" s="86">
        <f>+IF(ISNUMBER(DATA!AL636),DATA!AL636,"n/a")</f>
        <v>804204.92</v>
      </c>
      <c r="L1972" s="77">
        <f>+IF(ISNUMBER(DATA!AM636),DATA!AM636,"n/a")</f>
        <v>3.00684253540737E-2</v>
      </c>
      <c r="M1972" s="66"/>
      <c r="N1972" s="66"/>
      <c r="O1972" s="66"/>
      <c r="P1972" s="66"/>
      <c r="Q1972" s="66"/>
      <c r="S1972" s="70"/>
      <c r="U1972" s="70"/>
      <c r="W1972" s="70"/>
      <c r="Y1972" s="70"/>
    </row>
    <row r="1973" spans="1:25" s="69" customFormat="1" x14ac:dyDescent="0.2">
      <c r="A1973" s="66" t="s">
        <v>12</v>
      </c>
      <c r="B1973" s="66" t="s">
        <v>23</v>
      </c>
      <c r="C1973" s="66" t="s">
        <v>9</v>
      </c>
      <c r="D1973" s="66" t="s">
        <v>299</v>
      </c>
      <c r="E1973" s="86">
        <f>+IF(ISNUMBER(DATA!H637),DATA!H637,"n/a")</f>
        <v>349971.17</v>
      </c>
      <c r="F1973" s="77">
        <f>+IF(ISNUMBER(DATA!I637),DATA!I637,"n/a")</f>
        <v>0.22239950803797401</v>
      </c>
      <c r="G1973" s="86">
        <f>+IF(ISNUMBER(DATA!R637),DATA!R637,"n/a")</f>
        <v>1029269.37</v>
      </c>
      <c r="H1973" s="77">
        <f>+IF(ISNUMBER(DATA!S637),DATA!S637,"n/a")</f>
        <v>0.13349159885713599</v>
      </c>
      <c r="I1973" s="86">
        <f>+IF(ISNUMBER(DATA!AB637),DATA!AB637,"n/a")</f>
        <v>1928620.59</v>
      </c>
      <c r="J1973" s="77">
        <f>+IF(ISNUMBER(DATA!AC637),DATA!AC637,"n/a")</f>
        <v>0.13775282918163401</v>
      </c>
      <c r="K1973" s="86">
        <f>+IF(ISNUMBER(DATA!AL637),DATA!AL637,"n/a")</f>
        <v>3774744.02</v>
      </c>
      <c r="L1973" s="77">
        <f>+IF(ISNUMBER(DATA!AM637),DATA!AM637,"n/a")</f>
        <v>7.3322057806250507E-2</v>
      </c>
      <c r="M1973" s="66"/>
      <c r="N1973" s="66"/>
      <c r="O1973" s="66"/>
      <c r="P1973" s="66"/>
      <c r="Q1973" s="66"/>
      <c r="S1973" s="70"/>
      <c r="U1973" s="70"/>
      <c r="W1973" s="70"/>
      <c r="Y1973" s="70"/>
    </row>
    <row r="1974" spans="1:25" s="69" customFormat="1" x14ac:dyDescent="0.2">
      <c r="A1974" s="66" t="s">
        <v>12</v>
      </c>
      <c r="B1974" s="66" t="s">
        <v>23</v>
      </c>
      <c r="C1974" s="66" t="s">
        <v>9</v>
      </c>
      <c r="D1974" s="66" t="s">
        <v>300</v>
      </c>
      <c r="E1974" s="86">
        <f>+IF(ISNUMBER(DATA!H638),DATA!H638,"n/a")</f>
        <v>83860</v>
      </c>
      <c r="F1974" s="77">
        <f>+IF(ISNUMBER(DATA!I638),DATA!I638,"n/a")</f>
        <v>-1.2171516991686501E-2</v>
      </c>
      <c r="G1974" s="86">
        <f>+IF(ISNUMBER(DATA!R638),DATA!R638,"n/a")</f>
        <v>265928.57</v>
      </c>
      <c r="H1974" s="77">
        <f>+IF(ISNUMBER(DATA!S638),DATA!S638,"n/a")</f>
        <v>5.9422854654195202E-2</v>
      </c>
      <c r="I1974" s="86">
        <f>+IF(ISNUMBER(DATA!AB638),DATA!AB638,"n/a")</f>
        <v>533228.06000000006</v>
      </c>
      <c r="J1974" s="77">
        <f>+IF(ISNUMBER(DATA!AC638),DATA!AC638,"n/a")</f>
        <v>0.118431464377211</v>
      </c>
      <c r="K1974" s="86">
        <f>+IF(ISNUMBER(DATA!AL638),DATA!AL638,"n/a")</f>
        <v>1051552.51</v>
      </c>
      <c r="L1974" s="77">
        <f>+IF(ISNUMBER(DATA!AM638),DATA!AM638,"n/a")</f>
        <v>0.107920666136935</v>
      </c>
      <c r="M1974" s="66"/>
      <c r="N1974" s="66"/>
      <c r="O1974" s="66"/>
      <c r="P1974" s="66"/>
      <c r="Q1974" s="66"/>
      <c r="S1974" s="70"/>
      <c r="U1974" s="70"/>
      <c r="W1974" s="70"/>
      <c r="Y1974" s="70"/>
    </row>
    <row r="1975" spans="1:25" s="69" customFormat="1" x14ac:dyDescent="0.2">
      <c r="A1975" s="66" t="s">
        <v>12</v>
      </c>
      <c r="B1975" s="66" t="s">
        <v>23</v>
      </c>
      <c r="C1975" s="66" t="s">
        <v>9</v>
      </c>
      <c r="D1975" s="66" t="s">
        <v>301</v>
      </c>
      <c r="E1975" s="86">
        <f>+IF(ISNUMBER(DATA!H639),DATA!H639,"n/a")</f>
        <v>27055.1</v>
      </c>
      <c r="F1975" s="77">
        <f>+IF(ISNUMBER(DATA!I639),DATA!I639,"n/a")</f>
        <v>0.22054220655891801</v>
      </c>
      <c r="G1975" s="86">
        <f>+IF(ISNUMBER(DATA!R639),DATA!R639,"n/a")</f>
        <v>84369.94</v>
      </c>
      <c r="H1975" s="77">
        <f>+IF(ISNUMBER(DATA!S639),DATA!S639,"n/a")</f>
        <v>0.54492376728747505</v>
      </c>
      <c r="I1975" s="86">
        <f>+IF(ISNUMBER(DATA!AB639),DATA!AB639,"n/a")</f>
        <v>164025.69</v>
      </c>
      <c r="J1975" s="77">
        <f>+IF(ISNUMBER(DATA!AC639),DATA!AC639,"n/a")</f>
        <v>0.253782083386076</v>
      </c>
      <c r="K1975" s="86">
        <f>+IF(ISNUMBER(DATA!AL639),DATA!AL639,"n/a")</f>
        <v>314353.05</v>
      </c>
      <c r="L1975" s="77">
        <f>+IF(ISNUMBER(DATA!AM639),DATA!AM639,"n/a")</f>
        <v>5.2717335629921501E-2</v>
      </c>
      <c r="M1975" s="66"/>
      <c r="N1975" s="66"/>
      <c r="O1975" s="66"/>
      <c r="P1975" s="66"/>
      <c r="Q1975" s="66"/>
      <c r="S1975" s="70"/>
      <c r="U1975" s="70"/>
      <c r="W1975" s="70"/>
      <c r="Y1975" s="70"/>
    </row>
    <row r="1976" spans="1:25" s="69" customFormat="1" x14ac:dyDescent="0.2">
      <c r="A1976" s="66" t="s">
        <v>12</v>
      </c>
      <c r="B1976" s="66" t="s">
        <v>23</v>
      </c>
      <c r="C1976" s="66" t="s">
        <v>9</v>
      </c>
      <c r="D1976" s="66" t="s">
        <v>302</v>
      </c>
      <c r="E1976" s="86">
        <f>+IF(ISNUMBER(DATA!H640),DATA!H640,"n/a")</f>
        <v>97468.12</v>
      </c>
      <c r="F1976" s="77">
        <f>+IF(ISNUMBER(DATA!I640),DATA!I640,"n/a")</f>
        <v>-5.4153222758248E-2</v>
      </c>
      <c r="G1976" s="86">
        <f>+IF(ISNUMBER(DATA!R640),DATA!R640,"n/a")</f>
        <v>299533.93</v>
      </c>
      <c r="H1976" s="77">
        <f>+IF(ISNUMBER(DATA!S640),DATA!S640,"n/a")</f>
        <v>4.9023345567634199E-2</v>
      </c>
      <c r="I1976" s="86">
        <f>+IF(ISNUMBER(DATA!AB640),DATA!AB640,"n/a")</f>
        <v>565390.24</v>
      </c>
      <c r="J1976" s="77">
        <f>+IF(ISNUMBER(DATA!AC640),DATA!AC640,"n/a")</f>
        <v>8.2444937023754793E-3</v>
      </c>
      <c r="K1976" s="86">
        <f>+IF(ISNUMBER(DATA!AL640),DATA!AL640,"n/a")</f>
        <v>1149502.3899999999</v>
      </c>
      <c r="L1976" s="77">
        <f>+IF(ISNUMBER(DATA!AM640),DATA!AM640,"n/a")</f>
        <v>3.7202242142358899E-2</v>
      </c>
      <c r="M1976" s="66"/>
      <c r="N1976" s="66"/>
      <c r="O1976" s="66"/>
      <c r="P1976" s="66"/>
      <c r="Q1976" s="66"/>
      <c r="S1976" s="70"/>
      <c r="U1976" s="70"/>
      <c r="W1976" s="70"/>
      <c r="Y1976" s="70"/>
    </row>
    <row r="1977" spans="1:25" s="69" customFormat="1" x14ac:dyDescent="0.2">
      <c r="A1977" s="66" t="s">
        <v>12</v>
      </c>
      <c r="B1977" s="66" t="s">
        <v>23</v>
      </c>
      <c r="C1977" s="66" t="s">
        <v>9</v>
      </c>
      <c r="D1977" s="66" t="s">
        <v>303</v>
      </c>
      <c r="E1977" s="86">
        <f>+IF(ISNUMBER(DATA!H641),DATA!H641,"n/a")</f>
        <v>44627.85</v>
      </c>
      <c r="F1977" s="77">
        <f>+IF(ISNUMBER(DATA!I641),DATA!I641,"n/a")</f>
        <v>-4.9266474707096997E-2</v>
      </c>
      <c r="G1977" s="86">
        <f>+IF(ISNUMBER(DATA!R641),DATA!R641,"n/a")</f>
        <v>126697.17</v>
      </c>
      <c r="H1977" s="77">
        <f>+IF(ISNUMBER(DATA!S641),DATA!S641,"n/a")</f>
        <v>-2.1597010205503999E-2</v>
      </c>
      <c r="I1977" s="86">
        <f>+IF(ISNUMBER(DATA!AB641),DATA!AB641,"n/a")</f>
        <v>252852.23</v>
      </c>
      <c r="J1977" s="77">
        <f>+IF(ISNUMBER(DATA!AC641),DATA!AC641,"n/a")</f>
        <v>-2.8819749584997E-3</v>
      </c>
      <c r="K1977" s="86">
        <f>+IF(ISNUMBER(DATA!AL641),DATA!AL641,"n/a")</f>
        <v>538822.75</v>
      </c>
      <c r="L1977" s="77">
        <f>+IF(ISNUMBER(DATA!AM641),DATA!AM641,"n/a")</f>
        <v>2.0439672375427001E-2</v>
      </c>
      <c r="M1977" s="66"/>
      <c r="N1977" s="66"/>
      <c r="O1977" s="66"/>
      <c r="P1977" s="66"/>
      <c r="Q1977" s="66"/>
      <c r="S1977" s="70"/>
      <c r="U1977" s="70"/>
      <c r="W1977" s="70"/>
      <c r="Y1977" s="70"/>
    </row>
    <row r="1978" spans="1:25" s="69" customFormat="1" x14ac:dyDescent="0.2">
      <c r="A1978" s="66" t="s">
        <v>12</v>
      </c>
      <c r="B1978" s="66" t="s">
        <v>23</v>
      </c>
      <c r="C1978" s="66" t="s">
        <v>9</v>
      </c>
      <c r="D1978" s="66" t="s">
        <v>304</v>
      </c>
      <c r="E1978" s="86">
        <f>+IF(ISNUMBER(DATA!H642),DATA!H642,"n/a")</f>
        <v>159920.78</v>
      </c>
      <c r="F1978" s="77">
        <f>+IF(ISNUMBER(DATA!I642),DATA!I642,"n/a")</f>
        <v>6.3770509261682803E-2</v>
      </c>
      <c r="G1978" s="86">
        <f>+IF(ISNUMBER(DATA!R642),DATA!R642,"n/a")</f>
        <v>486301.37</v>
      </c>
      <c r="H1978" s="77">
        <f>+IF(ISNUMBER(DATA!S642),DATA!S642,"n/a")</f>
        <v>4.6669039511569498E-2</v>
      </c>
      <c r="I1978" s="86">
        <f>+IF(ISNUMBER(DATA!AB642),DATA!AB642,"n/a")</f>
        <v>903668.63</v>
      </c>
      <c r="J1978" s="77">
        <f>+IF(ISNUMBER(DATA!AC642),DATA!AC642,"n/a")</f>
        <v>2.3670654019456599E-2</v>
      </c>
      <c r="K1978" s="86">
        <f>+IF(ISNUMBER(DATA!AL642),DATA!AL642,"n/a")</f>
        <v>1780137.92</v>
      </c>
      <c r="L1978" s="77">
        <f>+IF(ISNUMBER(DATA!AM642),DATA!AM642,"n/a")</f>
        <v>-1.5202240544483299E-2</v>
      </c>
      <c r="M1978" s="66"/>
      <c r="N1978" s="66"/>
      <c r="O1978" s="66"/>
      <c r="P1978" s="66"/>
      <c r="Q1978" s="66"/>
      <c r="S1978" s="70"/>
      <c r="U1978" s="70"/>
      <c r="W1978" s="70"/>
      <c r="Y1978" s="70"/>
    </row>
    <row r="1979" spans="1:25" s="69" customFormat="1" x14ac:dyDescent="0.2">
      <c r="A1979" s="66" t="s">
        <v>12</v>
      </c>
      <c r="B1979" s="66" t="s">
        <v>23</v>
      </c>
      <c r="C1979" s="66" t="s">
        <v>9</v>
      </c>
      <c r="D1979" s="66" t="s">
        <v>305</v>
      </c>
      <c r="E1979" s="86">
        <f>+IF(ISNUMBER(DATA!H643),DATA!H643,"n/a")</f>
        <v>132505.13</v>
      </c>
      <c r="F1979" s="77">
        <f>+IF(ISNUMBER(DATA!I643),DATA!I643,"n/a")</f>
        <v>2.3404865147879501E-2</v>
      </c>
      <c r="G1979" s="86">
        <f>+IF(ISNUMBER(DATA!R643),DATA!R643,"n/a")</f>
        <v>409527.02</v>
      </c>
      <c r="H1979" s="77">
        <f>+IF(ISNUMBER(DATA!S643),DATA!S643,"n/a")</f>
        <v>2.61401669609077E-2</v>
      </c>
      <c r="I1979" s="86">
        <f>+IF(ISNUMBER(DATA!AB643),DATA!AB643,"n/a")</f>
        <v>773464.82</v>
      </c>
      <c r="J1979" s="77">
        <f>+IF(ISNUMBER(DATA!AC643),DATA!AC643,"n/a")</f>
        <v>2.4079799609648199E-2</v>
      </c>
      <c r="K1979" s="86">
        <f>+IF(ISNUMBER(DATA!AL643),DATA!AL643,"n/a")</f>
        <v>1487414.87</v>
      </c>
      <c r="L1979" s="77">
        <f>+IF(ISNUMBER(DATA!AM643),DATA!AM643,"n/a")</f>
        <v>3.7242541492459903E-2</v>
      </c>
      <c r="M1979" s="66"/>
      <c r="N1979" s="66"/>
      <c r="O1979" s="66"/>
      <c r="P1979" s="66"/>
      <c r="Q1979" s="66"/>
      <c r="S1979" s="70"/>
      <c r="U1979" s="70"/>
      <c r="W1979" s="70"/>
      <c r="Y1979" s="70"/>
    </row>
    <row r="1980" spans="1:25" s="69" customFormat="1" x14ac:dyDescent="0.2">
      <c r="A1980" s="66" t="s">
        <v>12</v>
      </c>
      <c r="B1980" s="66" t="s">
        <v>23</v>
      </c>
      <c r="C1980" s="66" t="s">
        <v>9</v>
      </c>
      <c r="D1980" s="66" t="s">
        <v>306</v>
      </c>
      <c r="E1980" s="86">
        <f>+IF(ISNUMBER(DATA!H644),DATA!H644,"n/a")</f>
        <v>68492.899999999994</v>
      </c>
      <c r="F1980" s="77">
        <f>+IF(ISNUMBER(DATA!I644),DATA!I644,"n/a")</f>
        <v>-1.22349901480056E-2</v>
      </c>
      <c r="G1980" s="86">
        <f>+IF(ISNUMBER(DATA!R644),DATA!R644,"n/a")</f>
        <v>198644.42</v>
      </c>
      <c r="H1980" s="77">
        <f>+IF(ISNUMBER(DATA!S644),DATA!S644,"n/a")</f>
        <v>0.11083186839955</v>
      </c>
      <c r="I1980" s="86">
        <f>+IF(ISNUMBER(DATA!AB644),DATA!AB644,"n/a")</f>
        <v>364059.81</v>
      </c>
      <c r="J1980" s="77">
        <f>+IF(ISNUMBER(DATA!AC644),DATA!AC644,"n/a")</f>
        <v>9.5447808080188101E-2</v>
      </c>
      <c r="K1980" s="86">
        <f>+IF(ISNUMBER(DATA!AL644),DATA!AL644,"n/a")</f>
        <v>731598.78</v>
      </c>
      <c r="L1980" s="77">
        <f>+IF(ISNUMBER(DATA!AM644),DATA!AM644,"n/a")</f>
        <v>6.9134508744149503E-2</v>
      </c>
      <c r="M1980" s="66"/>
      <c r="N1980" s="66"/>
      <c r="O1980" s="66"/>
      <c r="P1980" s="66"/>
      <c r="Q1980" s="66"/>
      <c r="S1980" s="70"/>
      <c r="U1980" s="70"/>
      <c r="W1980" s="70"/>
      <c r="Y1980" s="70"/>
    </row>
    <row r="1981" spans="1:25" s="69" customFormat="1" x14ac:dyDescent="0.2">
      <c r="A1981" s="66" t="s">
        <v>12</v>
      </c>
      <c r="B1981" s="66" t="s">
        <v>23</v>
      </c>
      <c r="C1981" s="66" t="s">
        <v>9</v>
      </c>
      <c r="D1981" s="66" t="s">
        <v>307</v>
      </c>
      <c r="E1981" s="86">
        <f>+IF(ISNUMBER(DATA!H645),DATA!H645,"n/a")</f>
        <v>70352.100000000006</v>
      </c>
      <c r="F1981" s="77">
        <f>+IF(ISNUMBER(DATA!I645),DATA!I645,"n/a")</f>
        <v>0.130704765645731</v>
      </c>
      <c r="G1981" s="86">
        <f>+IF(ISNUMBER(DATA!R645),DATA!R645,"n/a")</f>
        <v>218425.27</v>
      </c>
      <c r="H1981" s="77">
        <f>+IF(ISNUMBER(DATA!S645),DATA!S645,"n/a")</f>
        <v>0.15385054652062899</v>
      </c>
      <c r="I1981" s="86">
        <f>+IF(ISNUMBER(DATA!AB645),DATA!AB645,"n/a")</f>
        <v>429755.46</v>
      </c>
      <c r="J1981" s="77">
        <f>+IF(ISNUMBER(DATA!AC645),DATA!AC645,"n/a")</f>
        <v>0.18312076064104199</v>
      </c>
      <c r="K1981" s="86">
        <f>+IF(ISNUMBER(DATA!AL645),DATA!AL645,"n/a")</f>
        <v>844013.23</v>
      </c>
      <c r="L1981" s="77">
        <f>+IF(ISNUMBER(DATA!AM645),DATA!AM645,"n/a")</f>
        <v>0.153278015662691</v>
      </c>
      <c r="M1981" s="66"/>
      <c r="N1981" s="66"/>
      <c r="O1981" s="66"/>
      <c r="P1981" s="66"/>
      <c r="Q1981" s="66"/>
      <c r="S1981" s="70"/>
      <c r="U1981" s="70"/>
      <c r="W1981" s="70"/>
      <c r="Y1981" s="70"/>
    </row>
    <row r="1982" spans="1:25" s="69" customFormat="1" x14ac:dyDescent="0.2">
      <c r="A1982" s="66" t="s">
        <v>12</v>
      </c>
      <c r="B1982" s="66" t="s">
        <v>23</v>
      </c>
      <c r="C1982" s="66" t="s">
        <v>9</v>
      </c>
      <c r="D1982" s="66" t="s">
        <v>308</v>
      </c>
      <c r="E1982" s="86">
        <f>+IF(ISNUMBER(DATA!H646),DATA!H646,"n/a")</f>
        <v>87676.19</v>
      </c>
      <c r="F1982" s="77">
        <f>+IF(ISNUMBER(DATA!I646),DATA!I646,"n/a")</f>
        <v>0.35093742305500802</v>
      </c>
      <c r="G1982" s="86">
        <f>+IF(ISNUMBER(DATA!R646),DATA!R646,"n/a")</f>
        <v>241888.01</v>
      </c>
      <c r="H1982" s="77">
        <f>+IF(ISNUMBER(DATA!S646),DATA!S646,"n/a")</f>
        <v>0.24189945178126199</v>
      </c>
      <c r="I1982" s="86">
        <f>+IF(ISNUMBER(DATA!AB646),DATA!AB646,"n/a")</f>
        <v>450376.2</v>
      </c>
      <c r="J1982" s="77">
        <f>+IF(ISNUMBER(DATA!AC646),DATA!AC646,"n/a")</f>
        <v>0.147308577280271</v>
      </c>
      <c r="K1982" s="86">
        <f>+IF(ISNUMBER(DATA!AL646),DATA!AL646,"n/a")</f>
        <v>879661.98</v>
      </c>
      <c r="L1982" s="77">
        <f>+IF(ISNUMBER(DATA!AM646),DATA!AM646,"n/a")</f>
        <v>0.13793157244232601</v>
      </c>
      <c r="M1982" s="66"/>
      <c r="N1982" s="66"/>
      <c r="O1982" s="66"/>
      <c r="P1982" s="66"/>
      <c r="Q1982" s="66"/>
      <c r="S1982" s="70"/>
      <c r="U1982" s="70"/>
      <c r="W1982" s="70"/>
      <c r="Y1982" s="70"/>
    </row>
    <row r="1983" spans="1:25" s="69" customFormat="1" x14ac:dyDescent="0.2">
      <c r="A1983" s="66" t="s">
        <v>12</v>
      </c>
      <c r="B1983" s="66" t="s">
        <v>23</v>
      </c>
      <c r="C1983" s="66" t="s">
        <v>9</v>
      </c>
      <c r="D1983" s="66" t="s">
        <v>309</v>
      </c>
      <c r="E1983" s="86">
        <f>+IF(ISNUMBER(DATA!H647),DATA!H647,"n/a")</f>
        <v>71972.92</v>
      </c>
      <c r="F1983" s="77">
        <f>+IF(ISNUMBER(DATA!I647),DATA!I647,"n/a")</f>
        <v>0.16739983711888901</v>
      </c>
      <c r="G1983" s="86">
        <f>+IF(ISNUMBER(DATA!R647),DATA!R647,"n/a")</f>
        <v>201667.08</v>
      </c>
      <c r="H1983" s="77">
        <f>+IF(ISNUMBER(DATA!S647),DATA!S647,"n/a")</f>
        <v>0.111130958379342</v>
      </c>
      <c r="I1983" s="86">
        <f>+IF(ISNUMBER(DATA!AB647),DATA!AB647,"n/a")</f>
        <v>389148.48</v>
      </c>
      <c r="J1983" s="77">
        <f>+IF(ISNUMBER(DATA!AC647),DATA!AC647,"n/a")</f>
        <v>5.0620136931314202E-2</v>
      </c>
      <c r="K1983" s="86">
        <f>+IF(ISNUMBER(DATA!AL647),DATA!AL647,"n/a")</f>
        <v>783473.97</v>
      </c>
      <c r="L1983" s="77">
        <f>+IF(ISNUMBER(DATA!AM647),DATA!AM647,"n/a")</f>
        <v>4.8476780272019099E-2</v>
      </c>
      <c r="M1983" s="66"/>
      <c r="N1983" s="66"/>
      <c r="O1983" s="66"/>
      <c r="P1983" s="66"/>
      <c r="Q1983" s="66"/>
      <c r="S1983" s="70"/>
      <c r="U1983" s="70"/>
      <c r="W1983" s="70"/>
      <c r="Y1983" s="70"/>
    </row>
    <row r="1984" spans="1:25" s="69" customFormat="1" x14ac:dyDescent="0.2">
      <c r="A1984" s="66" t="s">
        <v>12</v>
      </c>
      <c r="B1984" s="66" t="s">
        <v>23</v>
      </c>
      <c r="C1984" s="66" t="s">
        <v>9</v>
      </c>
      <c r="D1984" s="66" t="s">
        <v>310</v>
      </c>
      <c r="E1984" s="86">
        <f>+IF(ISNUMBER(DATA!H648),DATA!H648,"n/a")</f>
        <v>54588.1</v>
      </c>
      <c r="F1984" s="77">
        <f>+IF(ISNUMBER(DATA!I648),DATA!I648,"n/a")</f>
        <v>0.122362772034409</v>
      </c>
      <c r="G1984" s="86">
        <f>+IF(ISNUMBER(DATA!R648),DATA!R648,"n/a")</f>
        <v>144337.5</v>
      </c>
      <c r="H1984" s="77">
        <f>+IF(ISNUMBER(DATA!S648),DATA!S648,"n/a")</f>
        <v>3.0332444655612901E-2</v>
      </c>
      <c r="I1984" s="86">
        <f>+IF(ISNUMBER(DATA!AB648),DATA!AB648,"n/a")</f>
        <v>279218.37</v>
      </c>
      <c r="J1984" s="77">
        <f>+IF(ISNUMBER(DATA!AC648),DATA!AC648,"n/a")</f>
        <v>1.08558851835943E-2</v>
      </c>
      <c r="K1984" s="86">
        <f>+IF(ISNUMBER(DATA!AL648),DATA!AL648,"n/a")</f>
        <v>581350.96</v>
      </c>
      <c r="L1984" s="77">
        <f>+IF(ISNUMBER(DATA!AM648),DATA!AM648,"n/a")</f>
        <v>5.6553771838025501E-3</v>
      </c>
      <c r="M1984" s="66"/>
      <c r="N1984" s="66"/>
      <c r="O1984" s="66"/>
      <c r="P1984" s="66"/>
      <c r="Q1984" s="66"/>
      <c r="S1984" s="70"/>
      <c r="U1984" s="70"/>
      <c r="W1984" s="70"/>
      <c r="Y1984" s="70"/>
    </row>
    <row r="1985" spans="1:25" s="69" customFormat="1" x14ac:dyDescent="0.2">
      <c r="A1985" s="66" t="s">
        <v>12</v>
      </c>
      <c r="B1985" s="66" t="s">
        <v>23</v>
      </c>
      <c r="C1985" s="66" t="s">
        <v>9</v>
      </c>
      <c r="D1985" s="66" t="s">
        <v>311</v>
      </c>
      <c r="E1985" s="86">
        <f>+IF(ISNUMBER(DATA!H649),DATA!H649,"n/a")</f>
        <v>76159.41</v>
      </c>
      <c r="F1985" s="77">
        <f>+IF(ISNUMBER(DATA!I649),DATA!I649,"n/a")</f>
        <v>-0.20181176299201301</v>
      </c>
      <c r="G1985" s="86">
        <f>+IF(ISNUMBER(DATA!R649),DATA!R649,"n/a")</f>
        <v>242076.02</v>
      </c>
      <c r="H1985" s="77">
        <f>+IF(ISNUMBER(DATA!S649),DATA!S649,"n/a")</f>
        <v>-0.18253943329411401</v>
      </c>
      <c r="I1985" s="86">
        <f>+IF(ISNUMBER(DATA!AB649),DATA!AB649,"n/a")</f>
        <v>470953.67</v>
      </c>
      <c r="J1985" s="77">
        <f>+IF(ISNUMBER(DATA!AC649),DATA!AC649,"n/a")</f>
        <v>-0.14245745542352101</v>
      </c>
      <c r="K1985" s="86">
        <f>+IF(ISNUMBER(DATA!AL649),DATA!AL649,"n/a")</f>
        <v>981164.8</v>
      </c>
      <c r="L1985" s="77">
        <f>+IF(ISNUMBER(DATA!AM649),DATA!AM649,"n/a")</f>
        <v>-7.9065564549307604E-2</v>
      </c>
      <c r="M1985" s="66"/>
      <c r="N1985" s="66"/>
      <c r="O1985" s="66"/>
      <c r="P1985" s="66"/>
      <c r="Q1985" s="66"/>
      <c r="S1985" s="70"/>
      <c r="U1985" s="70"/>
      <c r="W1985" s="70"/>
      <c r="Y1985" s="70"/>
    </row>
    <row r="1986" spans="1:25" s="69" customFormat="1" x14ac:dyDescent="0.2">
      <c r="A1986" s="66" t="s">
        <v>12</v>
      </c>
      <c r="B1986" s="66" t="s">
        <v>23</v>
      </c>
      <c r="C1986" s="66" t="s">
        <v>9</v>
      </c>
      <c r="D1986" s="66" t="s">
        <v>312</v>
      </c>
      <c r="E1986" s="86">
        <f>+IF(ISNUMBER(DATA!H650),DATA!H650,"n/a")</f>
        <v>62202.55</v>
      </c>
      <c r="F1986" s="77">
        <f>+IF(ISNUMBER(DATA!I650),DATA!I650,"n/a")</f>
        <v>4.38391097055102E-2</v>
      </c>
      <c r="G1986" s="86">
        <f>+IF(ISNUMBER(DATA!R650),DATA!R650,"n/a")</f>
        <v>190637.11</v>
      </c>
      <c r="H1986" s="77">
        <f>+IF(ISNUMBER(DATA!S650),DATA!S650,"n/a")</f>
        <v>0.15488829145790101</v>
      </c>
      <c r="I1986" s="86">
        <f>+IF(ISNUMBER(DATA!AB650),DATA!AB650,"n/a")</f>
        <v>367710.74</v>
      </c>
      <c r="J1986" s="77">
        <f>+IF(ISNUMBER(DATA!AC650),DATA!AC650,"n/a")</f>
        <v>9.0480810589401106E-2</v>
      </c>
      <c r="K1986" s="86">
        <f>+IF(ISNUMBER(DATA!AL650),DATA!AL650,"n/a")</f>
        <v>730089.08</v>
      </c>
      <c r="L1986" s="77">
        <f>+IF(ISNUMBER(DATA!AM650),DATA!AM650,"n/a")</f>
        <v>8.5734949976850494E-2</v>
      </c>
      <c r="M1986" s="66"/>
      <c r="N1986" s="66"/>
      <c r="O1986" s="66"/>
      <c r="P1986" s="66"/>
      <c r="Q1986" s="66"/>
      <c r="S1986" s="70"/>
      <c r="U1986" s="70"/>
      <c r="W1986" s="70"/>
      <c r="Y1986" s="70"/>
    </row>
    <row r="1987" spans="1:25" s="69" customFormat="1" x14ac:dyDescent="0.2">
      <c r="A1987" s="66" t="s">
        <v>12</v>
      </c>
      <c r="B1987" s="66" t="s">
        <v>23</v>
      </c>
      <c r="C1987" s="66" t="s">
        <v>9</v>
      </c>
      <c r="D1987" s="66" t="s">
        <v>313</v>
      </c>
      <c r="E1987" s="86">
        <f>+IF(ISNUMBER(DATA!H651),DATA!H651,"n/a")</f>
        <v>66780.78</v>
      </c>
      <c r="F1987" s="77">
        <f>+IF(ISNUMBER(DATA!I651),DATA!I651,"n/a")</f>
        <v>-6.1163275126979798E-2</v>
      </c>
      <c r="G1987" s="86">
        <f>+IF(ISNUMBER(DATA!R651),DATA!R651,"n/a")</f>
        <v>211860.05</v>
      </c>
      <c r="H1987" s="77">
        <f>+IF(ISNUMBER(DATA!S651),DATA!S651,"n/a")</f>
        <v>-3.43818502480931E-2</v>
      </c>
      <c r="I1987" s="86">
        <f>+IF(ISNUMBER(DATA!AB651),DATA!AB651,"n/a")</f>
        <v>400768.33</v>
      </c>
      <c r="J1987" s="77">
        <f>+IF(ISNUMBER(DATA!AC651),DATA!AC651,"n/a")</f>
        <v>-1.59965735903791E-2</v>
      </c>
      <c r="K1987" s="86">
        <f>+IF(ISNUMBER(DATA!AL651),DATA!AL651,"n/a")</f>
        <v>790494.94</v>
      </c>
      <c r="L1987" s="77">
        <f>+IF(ISNUMBER(DATA!AM651),DATA!AM651,"n/a")</f>
        <v>-2.3554784027635602E-3</v>
      </c>
      <c r="M1987" s="66"/>
      <c r="N1987" s="66"/>
      <c r="O1987" s="66"/>
      <c r="P1987" s="66"/>
      <c r="Q1987" s="66"/>
      <c r="S1987" s="70"/>
      <c r="U1987" s="70"/>
      <c r="W1987" s="70"/>
      <c r="Y1987" s="70"/>
    </row>
    <row r="1988" spans="1:25" s="69" customFormat="1" x14ac:dyDescent="0.2">
      <c r="A1988" s="66" t="s">
        <v>12</v>
      </c>
      <c r="B1988" s="66" t="s">
        <v>23</v>
      </c>
      <c r="C1988" s="66" t="s">
        <v>9</v>
      </c>
      <c r="D1988" s="66" t="s">
        <v>314</v>
      </c>
      <c r="E1988" s="86">
        <f>+IF(ISNUMBER(DATA!H652),DATA!H652,"n/a")</f>
        <v>149864.63</v>
      </c>
      <c r="F1988" s="77">
        <f>+IF(ISNUMBER(DATA!I652),DATA!I652,"n/a")</f>
        <v>-0.14728289742794801</v>
      </c>
      <c r="G1988" s="86">
        <f>+IF(ISNUMBER(DATA!R652),DATA!R652,"n/a")</f>
        <v>477753.47</v>
      </c>
      <c r="H1988" s="77">
        <f>+IF(ISNUMBER(DATA!S652),DATA!S652,"n/a")</f>
        <v>-0.13450659027457301</v>
      </c>
      <c r="I1988" s="86">
        <f>+IF(ISNUMBER(DATA!AB652),DATA!AB652,"n/a")</f>
        <v>929502.3</v>
      </c>
      <c r="J1988" s="77">
        <f>+IF(ISNUMBER(DATA!AC652),DATA!AC652,"n/a")</f>
        <v>-0.103966366209997</v>
      </c>
      <c r="K1988" s="86">
        <f>+IF(ISNUMBER(DATA!AL652),DATA!AL652,"n/a")</f>
        <v>1889873.72</v>
      </c>
      <c r="L1988" s="77">
        <f>+IF(ISNUMBER(DATA!AM652),DATA!AM652,"n/a")</f>
        <v>-5.6036295781771203E-2</v>
      </c>
      <c r="M1988" s="66"/>
      <c r="N1988" s="66"/>
      <c r="O1988" s="66"/>
      <c r="P1988" s="66"/>
      <c r="Q1988" s="66"/>
      <c r="S1988" s="70"/>
      <c r="U1988" s="70"/>
      <c r="W1988" s="70"/>
      <c r="Y1988" s="70"/>
    </row>
    <row r="1989" spans="1:25" s="69" customFormat="1" x14ac:dyDescent="0.2">
      <c r="A1989" s="66" t="s">
        <v>12</v>
      </c>
      <c r="B1989" s="66" t="s">
        <v>23</v>
      </c>
      <c r="C1989" s="66" t="s">
        <v>9</v>
      </c>
      <c r="D1989" s="66" t="s">
        <v>315</v>
      </c>
      <c r="E1989" s="86">
        <f>+IF(ISNUMBER(DATA!H653),DATA!H653,"n/a")</f>
        <v>99927.19</v>
      </c>
      <c r="F1989" s="77">
        <f>+IF(ISNUMBER(DATA!I653),DATA!I653,"n/a")</f>
        <v>1.16278210434425E-2</v>
      </c>
      <c r="G1989" s="86">
        <f>+IF(ISNUMBER(DATA!R653),DATA!R653,"n/a")</f>
        <v>302580.06</v>
      </c>
      <c r="H1989" s="77">
        <f>+IF(ISNUMBER(DATA!S653),DATA!S653,"n/a")</f>
        <v>2.14009413440929E-2</v>
      </c>
      <c r="I1989" s="86">
        <f>+IF(ISNUMBER(DATA!AB653),DATA!AB653,"n/a")</f>
        <v>588859.5</v>
      </c>
      <c r="J1989" s="77">
        <f>+IF(ISNUMBER(DATA!AC653),DATA!AC653,"n/a")</f>
        <v>5.0327919625498901E-2</v>
      </c>
      <c r="K1989" s="86">
        <f>+IF(ISNUMBER(DATA!AL653),DATA!AL653,"n/a")</f>
        <v>1173441.6499999999</v>
      </c>
      <c r="L1989" s="77">
        <f>+IF(ISNUMBER(DATA!AM653),DATA!AM653,"n/a")</f>
        <v>6.2193609568940197E-2</v>
      </c>
      <c r="M1989" s="66"/>
      <c r="N1989" s="66"/>
      <c r="O1989" s="66"/>
      <c r="P1989" s="66"/>
      <c r="Q1989" s="66"/>
      <c r="S1989" s="70"/>
      <c r="U1989" s="70"/>
      <c r="W1989" s="70"/>
      <c r="Y1989" s="70"/>
    </row>
    <row r="1990" spans="1:25" s="69" customFormat="1" x14ac:dyDescent="0.2">
      <c r="A1990" s="66" t="s">
        <v>12</v>
      </c>
      <c r="B1990" s="66" t="s">
        <v>23</v>
      </c>
      <c r="C1990" s="66" t="s">
        <v>9</v>
      </c>
      <c r="D1990" s="66" t="s">
        <v>316</v>
      </c>
      <c r="E1990" s="86">
        <f>+IF(ISNUMBER(DATA!H654),DATA!H654,"n/a")</f>
        <v>124342.26</v>
      </c>
      <c r="F1990" s="77">
        <f>+IF(ISNUMBER(DATA!I654),DATA!I654,"n/a")</f>
        <v>2.02402501504199E-2</v>
      </c>
      <c r="G1990" s="86">
        <f>+IF(ISNUMBER(DATA!R654),DATA!R654,"n/a")</f>
        <v>358314.21</v>
      </c>
      <c r="H1990" s="77">
        <f>+IF(ISNUMBER(DATA!S654),DATA!S654,"n/a")</f>
        <v>0.18929322074650501</v>
      </c>
      <c r="I1990" s="86">
        <f>+IF(ISNUMBER(DATA!AB654),DATA!AB654,"n/a")</f>
        <v>703376.09</v>
      </c>
      <c r="J1990" s="77">
        <f>+IF(ISNUMBER(DATA!AC654),DATA!AC654,"n/a")</f>
        <v>0.182927110864674</v>
      </c>
      <c r="K1990" s="86">
        <f>+IF(ISNUMBER(DATA!AL654),DATA!AL654,"n/a")</f>
        <v>1458784.77</v>
      </c>
      <c r="L1990" s="77">
        <f>+IF(ISNUMBER(DATA!AM654),DATA!AM654,"n/a")</f>
        <v>0.13907594926745701</v>
      </c>
      <c r="M1990" s="66"/>
      <c r="N1990" s="66"/>
      <c r="O1990" s="66"/>
      <c r="P1990" s="66"/>
      <c r="Q1990" s="66"/>
      <c r="S1990" s="70"/>
      <c r="U1990" s="70"/>
      <c r="W1990" s="70"/>
      <c r="Y1990" s="70"/>
    </row>
    <row r="1991" spans="1:25" s="69" customFormat="1" x14ac:dyDescent="0.2">
      <c r="A1991" s="66" t="s">
        <v>12</v>
      </c>
      <c r="B1991" s="66" t="s">
        <v>23</v>
      </c>
      <c r="C1991" s="66" t="s">
        <v>9</v>
      </c>
      <c r="D1991" s="66" t="s">
        <v>317</v>
      </c>
      <c r="E1991" s="86">
        <f>+IF(ISNUMBER(DATA!H655),DATA!H655,"n/a")</f>
        <v>81359.61</v>
      </c>
      <c r="F1991" s="77">
        <f>+IF(ISNUMBER(DATA!I655),DATA!I655,"n/a")</f>
        <v>0.280549096292528</v>
      </c>
      <c r="G1991" s="86">
        <f>+IF(ISNUMBER(DATA!R655),DATA!R655,"n/a")</f>
        <v>243783.03</v>
      </c>
      <c r="H1991" s="77">
        <f>+IF(ISNUMBER(DATA!S655),DATA!S655,"n/a")</f>
        <v>0.10994537486621</v>
      </c>
      <c r="I1991" s="86">
        <f>+IF(ISNUMBER(DATA!AB655),DATA!AB655,"n/a")</f>
        <v>454101.56</v>
      </c>
      <c r="J1991" s="77">
        <f>+IF(ISNUMBER(DATA!AC655),DATA!AC655,"n/a")</f>
        <v>6.3297526016513395E-2</v>
      </c>
      <c r="K1991" s="86">
        <f>+IF(ISNUMBER(DATA!AL655),DATA!AL655,"n/a")</f>
        <v>879820.84</v>
      </c>
      <c r="L1991" s="77">
        <f>+IF(ISNUMBER(DATA!AM655),DATA!AM655,"n/a")</f>
        <v>6.8403477011131905E-2</v>
      </c>
      <c r="M1991" s="66"/>
      <c r="N1991" s="66"/>
      <c r="O1991" s="66"/>
      <c r="P1991" s="66"/>
      <c r="Q1991" s="66"/>
      <c r="S1991" s="70"/>
      <c r="U1991" s="70"/>
      <c r="W1991" s="70"/>
      <c r="Y1991" s="70"/>
    </row>
    <row r="1992" spans="1:25" s="69" customFormat="1" x14ac:dyDescent="0.2">
      <c r="A1992" s="66" t="s">
        <v>12</v>
      </c>
      <c r="B1992" s="66" t="s">
        <v>23</v>
      </c>
      <c r="C1992" s="66" t="s">
        <v>9</v>
      </c>
      <c r="D1992" s="66" t="s">
        <v>318</v>
      </c>
      <c r="E1992" s="86">
        <f>+IF(ISNUMBER(DATA!H656),DATA!H656,"n/a")</f>
        <v>132031.54</v>
      </c>
      <c r="F1992" s="77">
        <f>+IF(ISNUMBER(DATA!I656),DATA!I656,"n/a")</f>
        <v>-1.73387853040908E-2</v>
      </c>
      <c r="G1992" s="86">
        <f>+IF(ISNUMBER(DATA!R656),DATA!R656,"n/a")</f>
        <v>407127.51</v>
      </c>
      <c r="H1992" s="77">
        <f>+IF(ISNUMBER(DATA!S656),DATA!S656,"n/a")</f>
        <v>8.1152154673500204E-2</v>
      </c>
      <c r="I1992" s="86">
        <f>+IF(ISNUMBER(DATA!AB656),DATA!AB656,"n/a")</f>
        <v>758069.56</v>
      </c>
      <c r="J1992" s="77">
        <f>+IF(ISNUMBER(DATA!AC656),DATA!AC656,"n/a")</f>
        <v>9.2425352594056702E-3</v>
      </c>
      <c r="K1992" s="86">
        <f>+IF(ISNUMBER(DATA!AL656),DATA!AL656,"n/a")</f>
        <v>1525647.58</v>
      </c>
      <c r="L1992" s="77">
        <f>+IF(ISNUMBER(DATA!AM656),DATA!AM656,"n/a")</f>
        <v>4.4148137031518299E-2</v>
      </c>
      <c r="M1992" s="66"/>
      <c r="N1992" s="66"/>
      <c r="O1992" s="66"/>
      <c r="P1992" s="66"/>
      <c r="Q1992" s="66"/>
      <c r="S1992" s="70"/>
      <c r="U1992" s="70"/>
      <c r="W1992" s="70"/>
      <c r="Y1992" s="70"/>
    </row>
    <row r="1993" spans="1:25" s="69" customFormat="1" x14ac:dyDescent="0.2">
      <c r="A1993" s="66" t="s">
        <v>12</v>
      </c>
      <c r="B1993" s="66" t="s">
        <v>23</v>
      </c>
      <c r="C1993" s="66" t="s">
        <v>9</v>
      </c>
      <c r="D1993" s="66" t="s">
        <v>344</v>
      </c>
      <c r="E1993" s="86">
        <f>+IF(ISNUMBER(DATA!H657),DATA!H657,"n/a")</f>
        <v>41168.46</v>
      </c>
      <c r="F1993" s="77">
        <f>+IF(ISNUMBER(DATA!I657),DATA!I657,"n/a")</f>
        <v>-4.2904898106359501E-2</v>
      </c>
      <c r="G1993" s="86">
        <f>+IF(ISNUMBER(DATA!R657),DATA!R657,"n/a")</f>
        <v>116698.64</v>
      </c>
      <c r="H1993" s="77">
        <f>+IF(ISNUMBER(DATA!S657),DATA!S657,"n/a")</f>
        <v>-9.5154491958993198E-2</v>
      </c>
      <c r="I1993" s="86">
        <f>+IF(ISNUMBER(DATA!AB657),DATA!AB657,"n/a")</f>
        <v>227616.63</v>
      </c>
      <c r="J1993" s="77">
        <f>+IF(ISNUMBER(DATA!AC657),DATA!AC657,"n/a")</f>
        <v>-0.103156426263824</v>
      </c>
      <c r="K1993" s="86">
        <f>+IF(ISNUMBER(DATA!AL657),DATA!AL657,"n/a")</f>
        <v>481936.9</v>
      </c>
      <c r="L1993" s="77">
        <f>+IF(ISNUMBER(DATA!AM657),DATA!AM657,"n/a")</f>
        <v>-0.108219633257452</v>
      </c>
      <c r="M1993" s="66"/>
      <c r="N1993" s="66"/>
      <c r="O1993" s="66"/>
      <c r="P1993" s="66"/>
      <c r="Q1993" s="66"/>
      <c r="S1993" s="70"/>
      <c r="U1993" s="70"/>
      <c r="W1993" s="70"/>
      <c r="Y1993" s="70"/>
    </row>
    <row r="1994" spans="1:25" s="69" customFormat="1" x14ac:dyDescent="0.2">
      <c r="A1994" s="66" t="s">
        <v>12</v>
      </c>
      <c r="B1994" s="66" t="s">
        <v>23</v>
      </c>
      <c r="C1994" s="66" t="s">
        <v>9</v>
      </c>
      <c r="D1994" s="66" t="s">
        <v>345</v>
      </c>
      <c r="E1994" s="86">
        <f>+IF(ISNUMBER(DATA!H658),DATA!H658,"n/a")</f>
        <v>93584.39</v>
      </c>
      <c r="F1994" s="77">
        <f>+IF(ISNUMBER(DATA!I658),DATA!I658,"n/a")</f>
        <v>-5.45783165514881E-2</v>
      </c>
      <c r="G1994" s="86">
        <f>+IF(ISNUMBER(DATA!R658),DATA!R658,"n/a")</f>
        <v>292143.96000000002</v>
      </c>
      <c r="H1994" s="77">
        <f>+IF(ISNUMBER(DATA!S658),DATA!S658,"n/a")</f>
        <v>-3.5627874525445802E-2</v>
      </c>
      <c r="I1994" s="86">
        <f>+IF(ISNUMBER(DATA!AB658),DATA!AB658,"n/a")</f>
        <v>561776.22</v>
      </c>
      <c r="J1994" s="77">
        <f>+IF(ISNUMBER(DATA!AC658),DATA!AC658,"n/a")</f>
        <v>-2.76718175587264E-2</v>
      </c>
      <c r="K1994" s="86">
        <f>+IF(ISNUMBER(DATA!AL658),DATA!AL658,"n/a")</f>
        <v>1145817.47</v>
      </c>
      <c r="L1994" s="77">
        <f>+IF(ISNUMBER(DATA!AM658),DATA!AM658,"n/a")</f>
        <v>7.28575256289351E-3</v>
      </c>
      <c r="M1994" s="66"/>
      <c r="N1994" s="66"/>
      <c r="O1994" s="66"/>
      <c r="P1994" s="66"/>
      <c r="Q1994" s="66"/>
      <c r="S1994" s="70"/>
      <c r="U1994" s="70"/>
      <c r="W1994" s="70"/>
      <c r="Y1994" s="70"/>
    </row>
    <row r="1995" spans="1:25" x14ac:dyDescent="0.2">
      <c r="E1995" s="100"/>
      <c r="F1995" s="102"/>
      <c r="G1995" s="100"/>
      <c r="H1995" s="102"/>
      <c r="I1995" s="100"/>
      <c r="J1995" s="102"/>
      <c r="K1995" s="100"/>
      <c r="L1995" s="102"/>
    </row>
    <row r="1996" spans="1:25" s="69" customFormat="1" x14ac:dyDescent="0.2">
      <c r="A1996" s="66" t="s">
        <v>12</v>
      </c>
      <c r="B1996" s="66" t="s">
        <v>23</v>
      </c>
      <c r="C1996" s="66" t="s">
        <v>25</v>
      </c>
      <c r="D1996" s="66" t="s">
        <v>271</v>
      </c>
      <c r="E1996" s="86">
        <f>+IF(ISNUMBER(DATA!J609),DATA!J609,"n/a")</f>
        <v>29592.46</v>
      </c>
      <c r="F1996" s="77">
        <f>+IF(ISNUMBER(DATA!K609),DATA!K609,"n/a")</f>
        <v>-0.201587195807481</v>
      </c>
      <c r="G1996" s="86">
        <f>+IF(ISNUMBER(DATA!T609),DATA!T609,"n/a")</f>
        <v>102227.13</v>
      </c>
      <c r="H1996" s="77">
        <f>+IF(ISNUMBER(DATA!U609),DATA!U609,"n/a")</f>
        <v>0.101529901293771</v>
      </c>
      <c r="I1996" s="86">
        <f>+IF(ISNUMBER(DATA!AD609),DATA!AD609,"n/a")</f>
        <v>204251.46</v>
      </c>
      <c r="J1996" s="77">
        <f>+IF(ISNUMBER(DATA!AE609),DATA!AE609,"n/a")</f>
        <v>0.121491376849926</v>
      </c>
      <c r="K1996" s="86">
        <f>+IF(ISNUMBER(DATA!AN609),DATA!AN609,"n/a")</f>
        <v>411148.52</v>
      </c>
      <c r="L1996" s="77">
        <f>+IF(ISNUMBER(DATA!AO609),DATA!AO609,"n/a")</f>
        <v>0.122400424993134</v>
      </c>
      <c r="M1996" s="66"/>
      <c r="N1996" s="66"/>
      <c r="O1996" s="66"/>
      <c r="P1996" s="66"/>
      <c r="Q1996" s="66"/>
      <c r="S1996" s="70"/>
      <c r="U1996" s="70"/>
      <c r="W1996" s="70"/>
      <c r="Y1996" s="70"/>
    </row>
    <row r="1997" spans="1:25" s="69" customFormat="1" x14ac:dyDescent="0.2">
      <c r="A1997" s="66" t="s">
        <v>12</v>
      </c>
      <c r="B1997" s="66" t="s">
        <v>23</v>
      </c>
      <c r="C1997" s="66" t="s">
        <v>25</v>
      </c>
      <c r="D1997" s="66" t="s">
        <v>272</v>
      </c>
      <c r="E1997" s="86">
        <f>+IF(ISNUMBER(DATA!J610),DATA!J610,"n/a")</f>
        <v>212663.88</v>
      </c>
      <c r="F1997" s="77">
        <f>+IF(ISNUMBER(DATA!K610),DATA!K610,"n/a")</f>
        <v>-0.106169123619985</v>
      </c>
      <c r="G1997" s="86">
        <f>+IF(ISNUMBER(DATA!T610),DATA!T610,"n/a")</f>
        <v>643096.34</v>
      </c>
      <c r="H1997" s="77">
        <f>+IF(ISNUMBER(DATA!U610),DATA!U610,"n/a")</f>
        <v>0.16495947173325101</v>
      </c>
      <c r="I1997" s="86">
        <f>+IF(ISNUMBER(DATA!AD610),DATA!AD610,"n/a")</f>
        <v>1268553.3600000001</v>
      </c>
      <c r="J1997" s="77">
        <f>+IF(ISNUMBER(DATA!AE610),DATA!AE610,"n/a")</f>
        <v>9.01761633387657E-2</v>
      </c>
      <c r="K1997" s="86">
        <f>+IF(ISNUMBER(DATA!AN610),DATA!AN610,"n/a")</f>
        <v>2621562.7799999998</v>
      </c>
      <c r="L1997" s="77">
        <f>+IF(ISNUMBER(DATA!AO610),DATA!AO610,"n/a")</f>
        <v>4.7799617740357903E-2</v>
      </c>
      <c r="M1997" s="66"/>
      <c r="N1997" s="66"/>
      <c r="O1997" s="66"/>
      <c r="P1997" s="66"/>
      <c r="Q1997" s="66"/>
      <c r="S1997" s="70"/>
      <c r="U1997" s="70"/>
      <c r="W1997" s="70"/>
      <c r="Y1997" s="70"/>
    </row>
    <row r="1998" spans="1:25" s="69" customFormat="1" x14ac:dyDescent="0.2">
      <c r="A1998" s="66" t="s">
        <v>12</v>
      </c>
      <c r="B1998" s="66" t="s">
        <v>23</v>
      </c>
      <c r="C1998" s="66" t="s">
        <v>25</v>
      </c>
      <c r="D1998" s="66" t="s">
        <v>273</v>
      </c>
      <c r="E1998" s="86">
        <f>+IF(ISNUMBER(DATA!J611),DATA!J611,"n/a")</f>
        <v>326742</v>
      </c>
      <c r="F1998" s="77">
        <f>+IF(ISNUMBER(DATA!K611),DATA!K611,"n/a")</f>
        <v>-1.85083370558836E-2</v>
      </c>
      <c r="G1998" s="86">
        <f>+IF(ISNUMBER(DATA!T611),DATA!T611,"n/a")</f>
        <v>964716.16</v>
      </c>
      <c r="H1998" s="77">
        <f>+IF(ISNUMBER(DATA!U611),DATA!U611,"n/a")</f>
        <v>-6.3182026315472303E-2</v>
      </c>
      <c r="I1998" s="86">
        <f>+IF(ISNUMBER(DATA!AD611),DATA!AD611,"n/a")</f>
        <v>1824019.44</v>
      </c>
      <c r="J1998" s="77">
        <f>+IF(ISNUMBER(DATA!AE611),DATA!AE611,"n/a")</f>
        <v>-0.118160986495442</v>
      </c>
      <c r="K1998" s="86">
        <f>+IF(ISNUMBER(DATA!AN611),DATA!AN611,"n/a")</f>
        <v>3631524.58</v>
      </c>
      <c r="L1998" s="77">
        <f>+IF(ISNUMBER(DATA!AO611),DATA!AO611,"n/a")</f>
        <v>-0.111174158890758</v>
      </c>
      <c r="M1998" s="66"/>
      <c r="N1998" s="66"/>
      <c r="O1998" s="66"/>
      <c r="P1998" s="66"/>
      <c r="Q1998" s="66"/>
      <c r="S1998" s="70"/>
      <c r="U1998" s="70"/>
      <c r="W1998" s="70"/>
      <c r="Y1998" s="70"/>
    </row>
    <row r="1999" spans="1:25" s="69" customFormat="1" x14ac:dyDescent="0.2">
      <c r="A1999" s="66" t="s">
        <v>12</v>
      </c>
      <c r="B1999" s="66" t="s">
        <v>23</v>
      </c>
      <c r="C1999" s="66" t="s">
        <v>25</v>
      </c>
      <c r="D1999" s="66" t="s">
        <v>274</v>
      </c>
      <c r="E1999" s="86">
        <f>+IF(ISNUMBER(DATA!J612),DATA!J612,"n/a")</f>
        <v>126152.7</v>
      </c>
      <c r="F1999" s="77">
        <f>+IF(ISNUMBER(DATA!K612),DATA!K612,"n/a")</f>
        <v>-9.9435665567761303E-2</v>
      </c>
      <c r="G1999" s="86">
        <f>+IF(ISNUMBER(DATA!T612),DATA!T612,"n/a")</f>
        <v>359411.63</v>
      </c>
      <c r="H1999" s="77">
        <f>+IF(ISNUMBER(DATA!U612),DATA!U612,"n/a")</f>
        <v>-8.2745141971643701E-3</v>
      </c>
      <c r="I1999" s="86">
        <f>+IF(ISNUMBER(DATA!AD612),DATA!AD612,"n/a")</f>
        <v>712460.61</v>
      </c>
      <c r="J1999" s="77">
        <f>+IF(ISNUMBER(DATA!AE612),DATA!AE612,"n/a")</f>
        <v>-3.148418647732E-2</v>
      </c>
      <c r="K1999" s="86">
        <f>+IF(ISNUMBER(DATA!AN612),DATA!AN612,"n/a")</f>
        <v>1513789.83</v>
      </c>
      <c r="L1999" s="77">
        <f>+IF(ISNUMBER(DATA!AO612),DATA!AO612,"n/a")</f>
        <v>1.67450425877309E-3</v>
      </c>
      <c r="M1999" s="66"/>
      <c r="N1999" s="66"/>
      <c r="O1999" s="66"/>
      <c r="P1999" s="66"/>
      <c r="Q1999" s="66"/>
      <c r="S1999" s="70"/>
      <c r="U1999" s="70"/>
      <c r="W1999" s="70"/>
      <c r="Y1999" s="70"/>
    </row>
    <row r="2000" spans="1:25" s="69" customFormat="1" x14ac:dyDescent="0.2">
      <c r="A2000" s="66" t="s">
        <v>12</v>
      </c>
      <c r="B2000" s="66" t="s">
        <v>23</v>
      </c>
      <c r="C2000" s="66" t="s">
        <v>25</v>
      </c>
      <c r="D2000" s="66" t="s">
        <v>275</v>
      </c>
      <c r="E2000" s="86">
        <f>+IF(ISNUMBER(DATA!J613),DATA!J613,"n/a")</f>
        <v>281399.90999999997</v>
      </c>
      <c r="F2000" s="77">
        <f>+IF(ISNUMBER(DATA!K613),DATA!K613,"n/a")</f>
        <v>-1.1108828843582099E-2</v>
      </c>
      <c r="G2000" s="86">
        <f>+IF(ISNUMBER(DATA!T613),DATA!T613,"n/a")</f>
        <v>874469.69</v>
      </c>
      <c r="H2000" s="77">
        <f>+IF(ISNUMBER(DATA!U613),DATA!U613,"n/a")</f>
        <v>-1.0060230951387399E-2</v>
      </c>
      <c r="I2000" s="86">
        <f>+IF(ISNUMBER(DATA!AD613),DATA!AD613,"n/a")</f>
        <v>1720725.72</v>
      </c>
      <c r="J2000" s="77">
        <f>+IF(ISNUMBER(DATA!AE613),DATA!AE613,"n/a")</f>
        <v>-2.5454288102260602E-4</v>
      </c>
      <c r="K2000" s="86">
        <f>+IF(ISNUMBER(DATA!AN613),DATA!AN613,"n/a")</f>
        <v>3338070</v>
      </c>
      <c r="L2000" s="77">
        <f>+IF(ISNUMBER(DATA!AO613),DATA!AO613,"n/a")</f>
        <v>-2.2493361688982201E-2</v>
      </c>
      <c r="M2000" s="66"/>
      <c r="N2000" s="66"/>
      <c r="O2000" s="66"/>
      <c r="P2000" s="66"/>
      <c r="Q2000" s="66"/>
      <c r="S2000" s="70"/>
      <c r="U2000" s="70"/>
      <c r="W2000" s="70"/>
      <c r="Y2000" s="70"/>
    </row>
    <row r="2001" spans="1:25" s="69" customFormat="1" x14ac:dyDescent="0.2">
      <c r="A2001" s="66" t="s">
        <v>12</v>
      </c>
      <c r="B2001" s="66" t="s">
        <v>23</v>
      </c>
      <c r="C2001" s="66" t="s">
        <v>25</v>
      </c>
      <c r="D2001" s="66" t="s">
        <v>276</v>
      </c>
      <c r="E2001" s="86">
        <f>+IF(ISNUMBER(DATA!J614),DATA!J614,"n/a")</f>
        <v>127752.45</v>
      </c>
      <c r="F2001" s="77">
        <f>+IF(ISNUMBER(DATA!K614),DATA!K614,"n/a")</f>
        <v>0.48113733862289199</v>
      </c>
      <c r="G2001" s="86">
        <f>+IF(ISNUMBER(DATA!T614),DATA!T614,"n/a")</f>
        <v>361601.1</v>
      </c>
      <c r="H2001" s="77">
        <f>+IF(ISNUMBER(DATA!U614),DATA!U614,"n/a")</f>
        <v>0.365692157381795</v>
      </c>
      <c r="I2001" s="86">
        <f>+IF(ISNUMBER(DATA!AD614),DATA!AD614,"n/a")</f>
        <v>699434.8</v>
      </c>
      <c r="J2001" s="77">
        <f>+IF(ISNUMBER(DATA!AE614),DATA!AE614,"n/a")</f>
        <v>0.32323076541212797</v>
      </c>
      <c r="K2001" s="86">
        <f>+IF(ISNUMBER(DATA!AN614),DATA!AN614,"n/a")</f>
        <v>1336697.53</v>
      </c>
      <c r="L2001" s="77">
        <f>+IF(ISNUMBER(DATA!AO614),DATA!AO614,"n/a")</f>
        <v>0.238333447451927</v>
      </c>
      <c r="M2001" s="66"/>
      <c r="N2001" s="66"/>
      <c r="O2001" s="66"/>
      <c r="P2001" s="66"/>
      <c r="Q2001" s="66"/>
      <c r="S2001" s="70"/>
      <c r="U2001" s="70"/>
      <c r="W2001" s="70"/>
      <c r="Y2001" s="70"/>
    </row>
    <row r="2002" spans="1:25" s="69" customFormat="1" x14ac:dyDescent="0.2">
      <c r="A2002" s="66" t="s">
        <v>12</v>
      </c>
      <c r="B2002" s="66" t="s">
        <v>23</v>
      </c>
      <c r="C2002" s="66" t="s">
        <v>25</v>
      </c>
      <c r="D2002" s="66" t="s">
        <v>277</v>
      </c>
      <c r="E2002" s="86">
        <f>+IF(ISNUMBER(DATA!J615),DATA!J615,"n/a")</f>
        <v>115128.48</v>
      </c>
      <c r="F2002" s="77">
        <f>+IF(ISNUMBER(DATA!K615),DATA!K615,"n/a")</f>
        <v>0.18742552063102999</v>
      </c>
      <c r="G2002" s="86">
        <f>+IF(ISNUMBER(DATA!T615),DATA!T615,"n/a")</f>
        <v>323571.37</v>
      </c>
      <c r="H2002" s="77">
        <f>+IF(ISNUMBER(DATA!U615),DATA!U615,"n/a")</f>
        <v>9.8495935697673703E-2</v>
      </c>
      <c r="I2002" s="86">
        <f>+IF(ISNUMBER(DATA!AD615),DATA!AD615,"n/a")</f>
        <v>613058.68000000005</v>
      </c>
      <c r="J2002" s="77">
        <f>+IF(ISNUMBER(DATA!AE615),DATA!AE615,"n/a")</f>
        <v>1.6504884037428301E-2</v>
      </c>
      <c r="K2002" s="86">
        <f>+IF(ISNUMBER(DATA!AN615),DATA!AN615,"n/a")</f>
        <v>1241009.1399999999</v>
      </c>
      <c r="L2002" s="77">
        <f>+IF(ISNUMBER(DATA!AO615),DATA!AO615,"n/a")</f>
        <v>4.1313196861839097E-2</v>
      </c>
      <c r="M2002" s="66"/>
      <c r="N2002" s="66"/>
      <c r="O2002" s="66"/>
      <c r="P2002" s="66"/>
      <c r="Q2002" s="66"/>
      <c r="S2002" s="70"/>
      <c r="U2002" s="70"/>
      <c r="W2002" s="70"/>
      <c r="Y2002" s="70"/>
    </row>
    <row r="2003" spans="1:25" s="69" customFormat="1" x14ac:dyDescent="0.2">
      <c r="A2003" s="66" t="s">
        <v>12</v>
      </c>
      <c r="B2003" s="66" t="s">
        <v>23</v>
      </c>
      <c r="C2003" s="66" t="s">
        <v>25</v>
      </c>
      <c r="D2003" s="66" t="s">
        <v>278</v>
      </c>
      <c r="E2003" s="86">
        <f>+IF(ISNUMBER(DATA!J616),DATA!J616,"n/a")</f>
        <v>352365.51</v>
      </c>
      <c r="F2003" s="77">
        <f>+IF(ISNUMBER(DATA!K616),DATA!K616,"n/a")</f>
        <v>4.3707114108169402E-2</v>
      </c>
      <c r="G2003" s="86">
        <f>+IF(ISNUMBER(DATA!T616),DATA!T616,"n/a")</f>
        <v>1080504.07</v>
      </c>
      <c r="H2003" s="77">
        <f>+IF(ISNUMBER(DATA!U616),DATA!U616,"n/a")</f>
        <v>8.3567879851638202E-2</v>
      </c>
      <c r="I2003" s="86">
        <f>+IF(ISNUMBER(DATA!AD616),DATA!AD616,"n/a")</f>
        <v>2014629.9</v>
      </c>
      <c r="J2003" s="77">
        <f>+IF(ISNUMBER(DATA!AE616),DATA!AE616,"n/a")</f>
        <v>5.8310748781669697E-2</v>
      </c>
      <c r="K2003" s="86">
        <f>+IF(ISNUMBER(DATA!AN616),DATA!AN616,"n/a")</f>
        <v>3867553.4</v>
      </c>
      <c r="L2003" s="77">
        <f>+IF(ISNUMBER(DATA!AO616),DATA!AO616,"n/a")</f>
        <v>2.2280025834423799E-2</v>
      </c>
      <c r="M2003" s="66"/>
      <c r="N2003" s="66"/>
      <c r="O2003" s="66"/>
      <c r="P2003" s="66"/>
      <c r="Q2003" s="66"/>
      <c r="S2003" s="70"/>
      <c r="U2003" s="70"/>
      <c r="W2003" s="70"/>
      <c r="Y2003" s="70"/>
    </row>
    <row r="2004" spans="1:25" s="69" customFormat="1" x14ac:dyDescent="0.2">
      <c r="A2004" s="66" t="s">
        <v>12</v>
      </c>
      <c r="B2004" s="66" t="s">
        <v>23</v>
      </c>
      <c r="C2004" s="66" t="s">
        <v>25</v>
      </c>
      <c r="D2004" s="66" t="s">
        <v>279</v>
      </c>
      <c r="E2004" s="86">
        <f>+IF(ISNUMBER(DATA!J617),DATA!J617,"n/a")</f>
        <v>119362.65</v>
      </c>
      <c r="F2004" s="77">
        <f>+IF(ISNUMBER(DATA!K617),DATA!K617,"n/a")</f>
        <v>-9.2634171386470801E-2</v>
      </c>
      <c r="G2004" s="86">
        <f>+IF(ISNUMBER(DATA!T617),DATA!T617,"n/a")</f>
        <v>345776.3</v>
      </c>
      <c r="H2004" s="77">
        <f>+IF(ISNUMBER(DATA!U617),DATA!U617,"n/a")</f>
        <v>0.27374975820855901</v>
      </c>
      <c r="I2004" s="86">
        <f>+IF(ISNUMBER(DATA!AD617),DATA!AD617,"n/a")</f>
        <v>689200.17</v>
      </c>
      <c r="J2004" s="77">
        <f>+IF(ISNUMBER(DATA!AE617),DATA!AE617,"n/a")</f>
        <v>0.127556037778877</v>
      </c>
      <c r="K2004" s="86">
        <f>+IF(ISNUMBER(DATA!AN617),DATA!AN617,"n/a")</f>
        <v>1444267.79</v>
      </c>
      <c r="L2004" s="77">
        <f>+IF(ISNUMBER(DATA!AO617),DATA!AO617,"n/a")</f>
        <v>8.3735289517948997E-4</v>
      </c>
      <c r="M2004" s="66"/>
      <c r="N2004" s="66"/>
      <c r="O2004" s="66"/>
      <c r="P2004" s="66"/>
      <c r="Q2004" s="66"/>
      <c r="S2004" s="70"/>
      <c r="U2004" s="70"/>
      <c r="W2004" s="70"/>
      <c r="Y2004" s="70"/>
    </row>
    <row r="2005" spans="1:25" s="69" customFormat="1" x14ac:dyDescent="0.2">
      <c r="A2005" s="66" t="s">
        <v>12</v>
      </c>
      <c r="B2005" s="66" t="s">
        <v>23</v>
      </c>
      <c r="C2005" s="66" t="s">
        <v>25</v>
      </c>
      <c r="D2005" s="66" t="s">
        <v>280</v>
      </c>
      <c r="E2005" s="86">
        <f>+IF(ISNUMBER(DATA!J618),DATA!J618,"n/a")</f>
        <v>80027.41</v>
      </c>
      <c r="F2005" s="77">
        <f>+IF(ISNUMBER(DATA!K618),DATA!K618,"n/a")</f>
        <v>-8.5270143796575201E-2</v>
      </c>
      <c r="G2005" s="86">
        <f>+IF(ISNUMBER(DATA!T618),DATA!T618,"n/a")</f>
        <v>235125.71</v>
      </c>
      <c r="H2005" s="77">
        <f>+IF(ISNUMBER(DATA!U618),DATA!U618,"n/a")</f>
        <v>8.0852387153835303E-2</v>
      </c>
      <c r="I2005" s="86">
        <f>+IF(ISNUMBER(DATA!AD618),DATA!AD618,"n/a")</f>
        <v>428933.65</v>
      </c>
      <c r="J2005" s="77">
        <f>+IF(ISNUMBER(DATA!AE618),DATA!AE618,"n/a")</f>
        <v>6.6314990143637301E-2</v>
      </c>
      <c r="K2005" s="86">
        <f>+IF(ISNUMBER(DATA!AN618),DATA!AN618,"n/a")</f>
        <v>846766.06</v>
      </c>
      <c r="L2005" s="77">
        <f>+IF(ISNUMBER(DATA!AO618),DATA!AO618,"n/a")</f>
        <v>-2.0859194648690699E-2</v>
      </c>
      <c r="M2005" s="66"/>
      <c r="N2005" s="66"/>
      <c r="O2005" s="66"/>
      <c r="P2005" s="66"/>
      <c r="Q2005" s="66"/>
      <c r="S2005" s="70"/>
      <c r="U2005" s="70"/>
      <c r="W2005" s="70"/>
      <c r="Y2005" s="70"/>
    </row>
    <row r="2006" spans="1:25" s="69" customFormat="1" x14ac:dyDescent="0.2">
      <c r="A2006" s="66" t="s">
        <v>12</v>
      </c>
      <c r="B2006" s="66" t="s">
        <v>23</v>
      </c>
      <c r="C2006" s="66" t="s">
        <v>25</v>
      </c>
      <c r="D2006" s="66" t="s">
        <v>281</v>
      </c>
      <c r="E2006" s="86">
        <f>+IF(ISNUMBER(DATA!J619),DATA!J619,"n/a")</f>
        <v>89120.57</v>
      </c>
      <c r="F2006" s="77">
        <f>+IF(ISNUMBER(DATA!K619),DATA!K619,"n/a")</f>
        <v>-3.3329211558757503E-2</v>
      </c>
      <c r="G2006" s="86">
        <f>+IF(ISNUMBER(DATA!T619),DATA!T619,"n/a")</f>
        <v>252914.49</v>
      </c>
      <c r="H2006" s="77">
        <f>+IF(ISNUMBER(DATA!U619),DATA!U619,"n/a")</f>
        <v>-4.98346510220831E-2</v>
      </c>
      <c r="I2006" s="86">
        <f>+IF(ISNUMBER(DATA!AD619),DATA!AD619,"n/a")</f>
        <v>486056.91</v>
      </c>
      <c r="J2006" s="77">
        <f>+IF(ISNUMBER(DATA!AE619),DATA!AE619,"n/a")</f>
        <v>-7.6360814912388802E-2</v>
      </c>
      <c r="K2006" s="86">
        <f>+IF(ISNUMBER(DATA!AN619),DATA!AN619,"n/a")</f>
        <v>1001187.43</v>
      </c>
      <c r="L2006" s="77">
        <f>+IF(ISNUMBER(DATA!AO619),DATA!AO619,"n/a")</f>
        <v>-9.6284242790420499E-2</v>
      </c>
      <c r="M2006" s="66"/>
      <c r="N2006" s="66"/>
      <c r="O2006" s="66"/>
      <c r="P2006" s="66"/>
      <c r="Q2006" s="66"/>
      <c r="S2006" s="70"/>
      <c r="U2006" s="70"/>
      <c r="W2006" s="70"/>
      <c r="Y2006" s="70"/>
    </row>
    <row r="2007" spans="1:25" s="69" customFormat="1" x14ac:dyDescent="0.2">
      <c r="A2007" s="66" t="s">
        <v>12</v>
      </c>
      <c r="B2007" s="66" t="s">
        <v>23</v>
      </c>
      <c r="C2007" s="66" t="s">
        <v>25</v>
      </c>
      <c r="D2007" s="66" t="s">
        <v>282</v>
      </c>
      <c r="E2007" s="86">
        <f>+IF(ISNUMBER(DATA!J620),DATA!J620,"n/a")</f>
        <v>181366.65</v>
      </c>
      <c r="F2007" s="77">
        <f>+IF(ISNUMBER(DATA!K620),DATA!K620,"n/a")</f>
        <v>-0.134360830099198</v>
      </c>
      <c r="G2007" s="86">
        <f>+IF(ISNUMBER(DATA!T620),DATA!T620,"n/a")</f>
        <v>550886.07999999996</v>
      </c>
      <c r="H2007" s="77">
        <f>+IF(ISNUMBER(DATA!U620),DATA!U620,"n/a")</f>
        <v>-1.7979241849053099E-2</v>
      </c>
      <c r="I2007" s="86">
        <f>+IF(ISNUMBER(DATA!AD620),DATA!AD620,"n/a")</f>
        <v>1093929.8500000001</v>
      </c>
      <c r="J2007" s="77">
        <f>+IF(ISNUMBER(DATA!AE620),DATA!AE620,"n/a")</f>
        <v>-5.3587102454597899E-2</v>
      </c>
      <c r="K2007" s="86">
        <f>+IF(ISNUMBER(DATA!AN620),DATA!AN620,"n/a")</f>
        <v>2276245.58</v>
      </c>
      <c r="L2007" s="77">
        <f>+IF(ISNUMBER(DATA!AO620),DATA!AO620,"n/a")</f>
        <v>-4.7451547024967698E-2</v>
      </c>
      <c r="M2007" s="66"/>
      <c r="N2007" s="66"/>
      <c r="O2007" s="66"/>
      <c r="P2007" s="66"/>
      <c r="Q2007" s="66"/>
      <c r="S2007" s="70"/>
      <c r="U2007" s="70"/>
      <c r="W2007" s="70"/>
      <c r="Y2007" s="70"/>
    </row>
    <row r="2008" spans="1:25" s="69" customFormat="1" x14ac:dyDescent="0.2">
      <c r="A2008" s="66" t="s">
        <v>12</v>
      </c>
      <c r="B2008" s="66" t="s">
        <v>23</v>
      </c>
      <c r="C2008" s="66" t="s">
        <v>25</v>
      </c>
      <c r="D2008" s="66" t="s">
        <v>283</v>
      </c>
      <c r="E2008" s="86">
        <f>+IF(ISNUMBER(DATA!J621),DATA!J621,"n/a")</f>
        <v>195384</v>
      </c>
      <c r="F2008" s="77">
        <f>+IF(ISNUMBER(DATA!K621),DATA!K621,"n/a")</f>
        <v>5.22523787886678E-2</v>
      </c>
      <c r="G2008" s="86">
        <f>+IF(ISNUMBER(DATA!T621),DATA!T621,"n/a")</f>
        <v>614055.57999999996</v>
      </c>
      <c r="H2008" s="77">
        <f>+IF(ISNUMBER(DATA!U621),DATA!U621,"n/a")</f>
        <v>0.36302546507091699</v>
      </c>
      <c r="I2008" s="86">
        <f>+IF(ISNUMBER(DATA!AD621),DATA!AD621,"n/a")</f>
        <v>1175175.8500000001</v>
      </c>
      <c r="J2008" s="77">
        <f>+IF(ISNUMBER(DATA!AE621),DATA!AE621,"n/a")</f>
        <v>0.16143125189315899</v>
      </c>
      <c r="K2008" s="86">
        <f>+IF(ISNUMBER(DATA!AN621),DATA!AN621,"n/a")</f>
        <v>2390800.83</v>
      </c>
      <c r="L2008" s="77">
        <f>+IF(ISNUMBER(DATA!AO621),DATA!AO621,"n/a")</f>
        <v>0.12005423238120801</v>
      </c>
      <c r="M2008" s="66"/>
      <c r="N2008" s="66"/>
      <c r="O2008" s="66"/>
      <c r="P2008" s="66"/>
      <c r="Q2008" s="66"/>
      <c r="S2008" s="70"/>
      <c r="U2008" s="70"/>
      <c r="W2008" s="70"/>
      <c r="Y2008" s="70"/>
    </row>
    <row r="2009" spans="1:25" s="69" customFormat="1" x14ac:dyDescent="0.2">
      <c r="A2009" s="66" t="s">
        <v>12</v>
      </c>
      <c r="B2009" s="66" t="s">
        <v>23</v>
      </c>
      <c r="C2009" s="66" t="s">
        <v>25</v>
      </c>
      <c r="D2009" s="66" t="s">
        <v>284</v>
      </c>
      <c r="E2009" s="86">
        <f>+IF(ISNUMBER(DATA!J622),DATA!J622,"n/a")</f>
        <v>212583.18</v>
      </c>
      <c r="F2009" s="77">
        <f>+IF(ISNUMBER(DATA!K622),DATA!K622,"n/a")</f>
        <v>1.7791941600356902E-2</v>
      </c>
      <c r="G2009" s="86">
        <f>+IF(ISNUMBER(DATA!T622),DATA!T622,"n/a")</f>
        <v>621343.47</v>
      </c>
      <c r="H2009" s="77">
        <f>+IF(ISNUMBER(DATA!U622),DATA!U622,"n/a")</f>
        <v>-5.1519771025139598E-2</v>
      </c>
      <c r="I2009" s="86">
        <f>+IF(ISNUMBER(DATA!AD622),DATA!AD622,"n/a")</f>
        <v>1188625</v>
      </c>
      <c r="J2009" s="77">
        <f>+IF(ISNUMBER(DATA!AE622),DATA!AE622,"n/a")</f>
        <v>-3.9078076328127202E-2</v>
      </c>
      <c r="K2009" s="86">
        <f>+IF(ISNUMBER(DATA!AN622),DATA!AN622,"n/a")</f>
        <v>2384700.29</v>
      </c>
      <c r="L2009" s="77">
        <f>+IF(ISNUMBER(DATA!AO622),DATA!AO622,"n/a")</f>
        <v>-3.9663367962216103E-2</v>
      </c>
      <c r="M2009" s="66"/>
      <c r="N2009" s="66"/>
      <c r="O2009" s="66"/>
      <c r="P2009" s="66"/>
      <c r="Q2009" s="66"/>
      <c r="S2009" s="70"/>
      <c r="U2009" s="70"/>
      <c r="W2009" s="70"/>
      <c r="Y2009" s="70"/>
    </row>
    <row r="2010" spans="1:25" s="69" customFormat="1" x14ac:dyDescent="0.2">
      <c r="A2010" s="66" t="s">
        <v>12</v>
      </c>
      <c r="B2010" s="66" t="s">
        <v>23</v>
      </c>
      <c r="C2010" s="66" t="s">
        <v>25</v>
      </c>
      <c r="D2010" s="66" t="s">
        <v>285</v>
      </c>
      <c r="E2010" s="86">
        <f>+IF(ISNUMBER(DATA!J623),DATA!J623,"n/a")</f>
        <v>121563.44</v>
      </c>
      <c r="F2010" s="77">
        <f>+IF(ISNUMBER(DATA!K623),DATA!K623,"n/a")</f>
        <v>-0.19583151387313499</v>
      </c>
      <c r="G2010" s="86">
        <f>+IF(ISNUMBER(DATA!T623),DATA!T623,"n/a")</f>
        <v>354640.75</v>
      </c>
      <c r="H2010" s="77">
        <f>+IF(ISNUMBER(DATA!U623),DATA!U623,"n/a")</f>
        <v>-0.206171813074988</v>
      </c>
      <c r="I2010" s="86">
        <f>+IF(ISNUMBER(DATA!AD623),DATA!AD623,"n/a")</f>
        <v>702104.56</v>
      </c>
      <c r="J2010" s="77">
        <f>+IF(ISNUMBER(DATA!AE623),DATA!AE623,"n/a")</f>
        <v>-0.121033072502645</v>
      </c>
      <c r="K2010" s="86">
        <f>+IF(ISNUMBER(DATA!AN623),DATA!AN623,"n/a")</f>
        <v>1448962.45</v>
      </c>
      <c r="L2010" s="77">
        <f>+IF(ISNUMBER(DATA!AO623),DATA!AO623,"n/a")</f>
        <v>-6.0356280887939998E-2</v>
      </c>
      <c r="M2010" s="66"/>
      <c r="N2010" s="66"/>
      <c r="O2010" s="66"/>
      <c r="P2010" s="66"/>
      <c r="Q2010" s="66"/>
      <c r="S2010" s="70"/>
      <c r="U2010" s="70"/>
      <c r="W2010" s="70"/>
      <c r="Y2010" s="70"/>
    </row>
    <row r="2011" spans="1:25" s="69" customFormat="1" x14ac:dyDescent="0.2">
      <c r="A2011" s="66" t="s">
        <v>12</v>
      </c>
      <c r="B2011" s="66" t="s">
        <v>23</v>
      </c>
      <c r="C2011" s="66" t="s">
        <v>25</v>
      </c>
      <c r="D2011" s="66" t="s">
        <v>286</v>
      </c>
      <c r="E2011" s="86">
        <f>+IF(ISNUMBER(DATA!J624),DATA!J624,"n/a")</f>
        <v>158323.29</v>
      </c>
      <c r="F2011" s="77">
        <f>+IF(ISNUMBER(DATA!K624),DATA!K624,"n/a")</f>
        <v>-3.0521762127851998E-3</v>
      </c>
      <c r="G2011" s="86">
        <f>+IF(ISNUMBER(DATA!T624),DATA!T624,"n/a")</f>
        <v>439654.17</v>
      </c>
      <c r="H2011" s="77">
        <f>+IF(ISNUMBER(DATA!U624),DATA!U624,"n/a")</f>
        <v>-2.5311099389879198E-2</v>
      </c>
      <c r="I2011" s="86">
        <f>+IF(ISNUMBER(DATA!AD624),DATA!AD624,"n/a")</f>
        <v>830542.47</v>
      </c>
      <c r="J2011" s="77">
        <f>+IF(ISNUMBER(DATA!AE624),DATA!AE624,"n/a")</f>
        <v>-4.0623314606903799E-2</v>
      </c>
      <c r="K2011" s="86">
        <f>+IF(ISNUMBER(DATA!AN624),DATA!AN624,"n/a")</f>
        <v>1664152.63</v>
      </c>
      <c r="L2011" s="77">
        <f>+IF(ISNUMBER(DATA!AO624),DATA!AO624,"n/a")</f>
        <v>-0.10234611449877</v>
      </c>
      <c r="M2011" s="66"/>
      <c r="N2011" s="66"/>
      <c r="O2011" s="66"/>
      <c r="P2011" s="66"/>
      <c r="Q2011" s="66"/>
      <c r="S2011" s="70"/>
      <c r="U2011" s="70"/>
      <c r="W2011" s="70"/>
      <c r="Y2011" s="70"/>
    </row>
    <row r="2012" spans="1:25" s="69" customFormat="1" x14ac:dyDescent="0.2">
      <c r="A2012" s="66" t="s">
        <v>12</v>
      </c>
      <c r="B2012" s="66" t="s">
        <v>23</v>
      </c>
      <c r="C2012" s="66" t="s">
        <v>25</v>
      </c>
      <c r="D2012" s="66" t="s">
        <v>287</v>
      </c>
      <c r="E2012" s="86">
        <f>+IF(ISNUMBER(DATA!J625),DATA!J625,"n/a")</f>
        <v>176698.49</v>
      </c>
      <c r="F2012" s="77">
        <f>+IF(ISNUMBER(DATA!K625),DATA!K625,"n/a")</f>
        <v>-6.1273691951806201E-2</v>
      </c>
      <c r="G2012" s="86">
        <f>+IF(ISNUMBER(DATA!T625),DATA!T625,"n/a")</f>
        <v>483522.24</v>
      </c>
      <c r="H2012" s="77">
        <f>+IF(ISNUMBER(DATA!U625),DATA!U625,"n/a")</f>
        <v>-8.7518793700602698E-2</v>
      </c>
      <c r="I2012" s="86">
        <f>+IF(ISNUMBER(DATA!AD625),DATA!AD625,"n/a")</f>
        <v>892160.08</v>
      </c>
      <c r="J2012" s="77">
        <f>+IF(ISNUMBER(DATA!AE625),DATA!AE625,"n/a")</f>
        <v>-8.0684327907307701E-2</v>
      </c>
      <c r="K2012" s="86">
        <f>+IF(ISNUMBER(DATA!AN625),DATA!AN625,"n/a")</f>
        <v>1760748.55</v>
      </c>
      <c r="L2012" s="77">
        <f>+IF(ISNUMBER(DATA!AO625),DATA!AO625,"n/a")</f>
        <v>-0.107978651311346</v>
      </c>
      <c r="M2012" s="66"/>
      <c r="N2012" s="66"/>
      <c r="O2012" s="66"/>
      <c r="P2012" s="66"/>
      <c r="Q2012" s="66"/>
      <c r="S2012" s="70"/>
      <c r="U2012" s="70"/>
      <c r="W2012" s="70"/>
      <c r="Y2012" s="70"/>
    </row>
    <row r="2013" spans="1:25" s="69" customFormat="1" x14ac:dyDescent="0.2">
      <c r="A2013" s="66" t="s">
        <v>12</v>
      </c>
      <c r="B2013" s="66" t="s">
        <v>23</v>
      </c>
      <c r="C2013" s="66" t="s">
        <v>25</v>
      </c>
      <c r="D2013" s="66" t="s">
        <v>288</v>
      </c>
      <c r="E2013" s="86">
        <f>+IF(ISNUMBER(DATA!J626),DATA!J626,"n/a")</f>
        <v>139478.28</v>
      </c>
      <c r="F2013" s="77">
        <f>+IF(ISNUMBER(DATA!K626),DATA!K626,"n/a")</f>
        <v>-8.8459412710449201E-2</v>
      </c>
      <c r="G2013" s="86">
        <f>+IF(ISNUMBER(DATA!T626),DATA!T626,"n/a")</f>
        <v>418635.11</v>
      </c>
      <c r="H2013" s="77">
        <f>+IF(ISNUMBER(DATA!U626),DATA!U626,"n/a")</f>
        <v>0.16595400711133301</v>
      </c>
      <c r="I2013" s="86">
        <f>+IF(ISNUMBER(DATA!AD626),DATA!AD626,"n/a")</f>
        <v>826856.09</v>
      </c>
      <c r="J2013" s="77">
        <f>+IF(ISNUMBER(DATA!AE626),DATA!AE626,"n/a")</f>
        <v>7.9495071319129695E-2</v>
      </c>
      <c r="K2013" s="86">
        <f>+IF(ISNUMBER(DATA!AN626),DATA!AN626,"n/a")</f>
        <v>1685283.8400000001</v>
      </c>
      <c r="L2013" s="77">
        <f>+IF(ISNUMBER(DATA!AO626),DATA!AO626,"n/a")</f>
        <v>0.102016891380962</v>
      </c>
      <c r="M2013" s="66"/>
      <c r="N2013" s="66"/>
      <c r="O2013" s="66"/>
      <c r="P2013" s="66"/>
      <c r="Q2013" s="66"/>
      <c r="S2013" s="70"/>
      <c r="U2013" s="70"/>
      <c r="W2013" s="70"/>
      <c r="Y2013" s="70"/>
    </row>
    <row r="2014" spans="1:25" s="69" customFormat="1" x14ac:dyDescent="0.2">
      <c r="A2014" s="66" t="s">
        <v>12</v>
      </c>
      <c r="B2014" s="66" t="s">
        <v>23</v>
      </c>
      <c r="C2014" s="66" t="s">
        <v>25</v>
      </c>
      <c r="D2014" s="66" t="s">
        <v>289</v>
      </c>
      <c r="E2014" s="86">
        <f>+IF(ISNUMBER(DATA!J627),DATA!J627,"n/a")</f>
        <v>81829.88</v>
      </c>
      <c r="F2014" s="77">
        <f>+IF(ISNUMBER(DATA!K627),DATA!K627,"n/a")</f>
        <v>-7.1210654794611E-2</v>
      </c>
      <c r="G2014" s="86">
        <f>+IF(ISNUMBER(DATA!T627),DATA!T627,"n/a")</f>
        <v>233661.87</v>
      </c>
      <c r="H2014" s="77">
        <f>+IF(ISNUMBER(DATA!U627),DATA!U627,"n/a")</f>
        <v>4.4964087976274103E-2</v>
      </c>
      <c r="I2014" s="86">
        <f>+IF(ISNUMBER(DATA!AD627),DATA!AD627,"n/a")</f>
        <v>458923.41</v>
      </c>
      <c r="J2014" s="77">
        <f>+IF(ISNUMBER(DATA!AE627),DATA!AE627,"n/a")</f>
        <v>-5.4700043578086799E-3</v>
      </c>
      <c r="K2014" s="86">
        <f>+IF(ISNUMBER(DATA!AN627),DATA!AN627,"n/a")</f>
        <v>974810.78</v>
      </c>
      <c r="L2014" s="77">
        <f>+IF(ISNUMBER(DATA!AO627),DATA!AO627,"n/a")</f>
        <v>-6.2692595166850995E-2</v>
      </c>
      <c r="M2014" s="66"/>
      <c r="N2014" s="66"/>
      <c r="O2014" s="66"/>
      <c r="P2014" s="66"/>
      <c r="Q2014" s="66"/>
      <c r="S2014" s="70"/>
      <c r="U2014" s="70"/>
      <c r="W2014" s="70"/>
      <c r="Y2014" s="70"/>
    </row>
    <row r="2015" spans="1:25" s="69" customFormat="1" x14ac:dyDescent="0.2">
      <c r="A2015" s="66" t="s">
        <v>12</v>
      </c>
      <c r="B2015" s="66" t="s">
        <v>23</v>
      </c>
      <c r="C2015" s="66" t="s">
        <v>25</v>
      </c>
      <c r="D2015" s="66" t="s">
        <v>290</v>
      </c>
      <c r="E2015" s="86">
        <f>+IF(ISNUMBER(DATA!J628),DATA!J628,"n/a")</f>
        <v>87757.32</v>
      </c>
      <c r="F2015" s="77">
        <f>+IF(ISNUMBER(DATA!K628),DATA!K628,"n/a")</f>
        <v>-8.7428401601166897E-2</v>
      </c>
      <c r="G2015" s="86">
        <f>+IF(ISNUMBER(DATA!T628),DATA!T628,"n/a")</f>
        <v>260551.46</v>
      </c>
      <c r="H2015" s="77">
        <f>+IF(ISNUMBER(DATA!U628),DATA!U628,"n/a")</f>
        <v>3.3691775668202202E-2</v>
      </c>
      <c r="I2015" s="86">
        <f>+IF(ISNUMBER(DATA!AD628),DATA!AD628,"n/a")</f>
        <v>507974.88</v>
      </c>
      <c r="J2015" s="77">
        <f>+IF(ISNUMBER(DATA!AE628),DATA!AE628,"n/a")</f>
        <v>3.3474352756558698E-3</v>
      </c>
      <c r="K2015" s="86">
        <f>+IF(ISNUMBER(DATA!AN628),DATA!AN628,"n/a")</f>
        <v>1030663.54</v>
      </c>
      <c r="L2015" s="77">
        <f>+IF(ISNUMBER(DATA!AO628),DATA!AO628,"n/a")</f>
        <v>2.6984409432584198E-2</v>
      </c>
      <c r="M2015" s="66"/>
      <c r="N2015" s="66"/>
      <c r="O2015" s="66"/>
      <c r="P2015" s="66"/>
      <c r="Q2015" s="66"/>
      <c r="S2015" s="70"/>
      <c r="U2015" s="70"/>
      <c r="W2015" s="70"/>
      <c r="Y2015" s="70"/>
    </row>
    <row r="2016" spans="1:25" s="69" customFormat="1" x14ac:dyDescent="0.2">
      <c r="A2016" s="66" t="s">
        <v>12</v>
      </c>
      <c r="B2016" s="66" t="s">
        <v>23</v>
      </c>
      <c r="C2016" s="66" t="s">
        <v>25</v>
      </c>
      <c r="D2016" s="66" t="s">
        <v>291</v>
      </c>
      <c r="E2016" s="86">
        <f>+IF(ISNUMBER(DATA!J629),DATA!J629,"n/a")</f>
        <v>56208.14</v>
      </c>
      <c r="F2016" s="77">
        <f>+IF(ISNUMBER(DATA!K629),DATA!K629,"n/a")</f>
        <v>0.21400053952565401</v>
      </c>
      <c r="G2016" s="86">
        <f>+IF(ISNUMBER(DATA!T629),DATA!T629,"n/a")</f>
        <v>172219.87</v>
      </c>
      <c r="H2016" s="77">
        <f>+IF(ISNUMBER(DATA!U629),DATA!U629,"n/a")</f>
        <v>9.8249113339496097E-2</v>
      </c>
      <c r="I2016" s="86">
        <f>+IF(ISNUMBER(DATA!AD629),DATA!AD629,"n/a")</f>
        <v>332475.59000000003</v>
      </c>
      <c r="J2016" s="77">
        <f>+IF(ISNUMBER(DATA!AE629),DATA!AE629,"n/a")</f>
        <v>9.9106448456585894E-2</v>
      </c>
      <c r="K2016" s="86">
        <f>+IF(ISNUMBER(DATA!AN629),DATA!AN629,"n/a")</f>
        <v>611939.01</v>
      </c>
      <c r="L2016" s="77">
        <f>+IF(ISNUMBER(DATA!AO629),DATA!AO629,"n/a")</f>
        <v>2.78796642798558E-2</v>
      </c>
      <c r="M2016" s="66"/>
      <c r="N2016" s="66"/>
      <c r="O2016" s="66"/>
      <c r="P2016" s="66"/>
      <c r="Q2016" s="66"/>
      <c r="S2016" s="70"/>
      <c r="U2016" s="70"/>
      <c r="W2016" s="70"/>
      <c r="Y2016" s="70"/>
    </row>
    <row r="2017" spans="1:25" s="69" customFormat="1" x14ac:dyDescent="0.2">
      <c r="A2017" s="66" t="s">
        <v>12</v>
      </c>
      <c r="B2017" s="66" t="s">
        <v>23</v>
      </c>
      <c r="C2017" s="66" t="s">
        <v>25</v>
      </c>
      <c r="D2017" s="66" t="s">
        <v>292</v>
      </c>
      <c r="E2017" s="86">
        <f>+IF(ISNUMBER(DATA!J630),DATA!J630,"n/a")</f>
        <v>492227.77</v>
      </c>
      <c r="F2017" s="77">
        <f>+IF(ISNUMBER(DATA!K630),DATA!K630,"n/a")</f>
        <v>-9.5979336891788003E-2</v>
      </c>
      <c r="G2017" s="86">
        <f>+IF(ISNUMBER(DATA!T630),DATA!T630,"n/a")</f>
        <v>1640010.89</v>
      </c>
      <c r="H2017" s="77">
        <f>+IF(ISNUMBER(DATA!U630),DATA!U630,"n/a")</f>
        <v>-3.93943067539545E-2</v>
      </c>
      <c r="I2017" s="86">
        <f>+IF(ISNUMBER(DATA!AD630),DATA!AD630,"n/a")</f>
        <v>3168803.24</v>
      </c>
      <c r="J2017" s="77">
        <f>+IF(ISNUMBER(DATA!AE630),DATA!AE630,"n/a")</f>
        <v>-7.5761001819458504E-3</v>
      </c>
      <c r="K2017" s="86">
        <f>+IF(ISNUMBER(DATA!AN630),DATA!AN630,"n/a")</f>
        <v>6270068.6399999997</v>
      </c>
      <c r="L2017" s="77">
        <f>+IF(ISNUMBER(DATA!AO630),DATA!AO630,"n/a")</f>
        <v>9.7089717576509006E-3</v>
      </c>
      <c r="M2017" s="66"/>
      <c r="N2017" s="66"/>
      <c r="O2017" s="66"/>
      <c r="P2017" s="66"/>
      <c r="Q2017" s="66"/>
      <c r="S2017" s="70"/>
      <c r="U2017" s="70"/>
      <c r="W2017" s="70"/>
      <c r="Y2017" s="70"/>
    </row>
    <row r="2018" spans="1:25" s="69" customFormat="1" x14ac:dyDescent="0.2">
      <c r="A2018" s="66" t="s">
        <v>12</v>
      </c>
      <c r="B2018" s="66" t="s">
        <v>23</v>
      </c>
      <c r="C2018" s="66" t="s">
        <v>25</v>
      </c>
      <c r="D2018" s="66" t="s">
        <v>293</v>
      </c>
      <c r="E2018" s="86">
        <f>+IF(ISNUMBER(DATA!J631),DATA!J631,"n/a")</f>
        <v>38529.24</v>
      </c>
      <c r="F2018" s="77">
        <f>+IF(ISNUMBER(DATA!K631),DATA!K631,"n/a")</f>
        <v>-0.103481622057812</v>
      </c>
      <c r="G2018" s="86">
        <f>+IF(ISNUMBER(DATA!T631),DATA!T631,"n/a")</f>
        <v>119874.36</v>
      </c>
      <c r="H2018" s="77">
        <f>+IF(ISNUMBER(DATA!U631),DATA!U631,"n/a")</f>
        <v>0.32707507770142202</v>
      </c>
      <c r="I2018" s="86">
        <f>+IF(ISNUMBER(DATA!AD631),DATA!AD631,"n/a")</f>
        <v>242041.33</v>
      </c>
      <c r="J2018" s="77">
        <f>+IF(ISNUMBER(DATA!AE631),DATA!AE631,"n/a")</f>
        <v>0.27987809392066498</v>
      </c>
      <c r="K2018" s="86">
        <f>+IF(ISNUMBER(DATA!AN631),DATA!AN631,"n/a")</f>
        <v>507986.88</v>
      </c>
      <c r="L2018" s="77">
        <f>+IF(ISNUMBER(DATA!AO631),DATA!AO631,"n/a")</f>
        <v>0.125354878085252</v>
      </c>
      <c r="M2018" s="66"/>
      <c r="N2018" s="66"/>
      <c r="O2018" s="66"/>
      <c r="P2018" s="66"/>
      <c r="Q2018" s="66"/>
      <c r="S2018" s="70"/>
      <c r="U2018" s="70"/>
      <c r="W2018" s="70"/>
      <c r="Y2018" s="70"/>
    </row>
    <row r="2019" spans="1:25" s="69" customFormat="1" x14ac:dyDescent="0.2">
      <c r="A2019" s="66" t="s">
        <v>12</v>
      </c>
      <c r="B2019" s="66" t="s">
        <v>23</v>
      </c>
      <c r="C2019" s="66" t="s">
        <v>25</v>
      </c>
      <c r="D2019" s="66" t="s">
        <v>294</v>
      </c>
      <c r="E2019" s="86">
        <f>+IF(ISNUMBER(DATA!J632),DATA!J632,"n/a")</f>
        <v>232427.14</v>
      </c>
      <c r="F2019" s="77">
        <f>+IF(ISNUMBER(DATA!K632),DATA!K632,"n/a")</f>
        <v>-4.4294530972610699E-2</v>
      </c>
      <c r="G2019" s="86">
        <f>+IF(ISNUMBER(DATA!T632),DATA!T632,"n/a")</f>
        <v>711282.72</v>
      </c>
      <c r="H2019" s="77">
        <f>+IF(ISNUMBER(DATA!U632),DATA!U632,"n/a")</f>
        <v>7.7477514324868504E-2</v>
      </c>
      <c r="I2019" s="86">
        <f>+IF(ISNUMBER(DATA!AD632),DATA!AD632,"n/a")</f>
        <v>1363300.15</v>
      </c>
      <c r="J2019" s="77">
        <f>+IF(ISNUMBER(DATA!AE632),DATA!AE632,"n/a")</f>
        <v>3.6820666929706099E-2</v>
      </c>
      <c r="K2019" s="86">
        <f>+IF(ISNUMBER(DATA!AN632),DATA!AN632,"n/a")</f>
        <v>2730020.15</v>
      </c>
      <c r="L2019" s="77">
        <f>+IF(ISNUMBER(DATA!AO632),DATA!AO632,"n/a")</f>
        <v>5.8360883627120899E-2</v>
      </c>
      <c r="M2019" s="66"/>
      <c r="N2019" s="66"/>
      <c r="O2019" s="66"/>
      <c r="P2019" s="66"/>
      <c r="Q2019" s="66"/>
      <c r="S2019" s="70"/>
      <c r="U2019" s="70"/>
      <c r="W2019" s="70"/>
      <c r="Y2019" s="70"/>
    </row>
    <row r="2020" spans="1:25" s="69" customFormat="1" x14ac:dyDescent="0.2">
      <c r="A2020" s="66" t="s">
        <v>12</v>
      </c>
      <c r="B2020" s="66" t="s">
        <v>23</v>
      </c>
      <c r="C2020" s="66" t="s">
        <v>25</v>
      </c>
      <c r="D2020" s="66" t="s">
        <v>295</v>
      </c>
      <c r="E2020" s="86">
        <f>+IF(ISNUMBER(DATA!J633),DATA!J633,"n/a")</f>
        <v>155765.03</v>
      </c>
      <c r="F2020" s="77">
        <f>+IF(ISNUMBER(DATA!K633),DATA!K633,"n/a")</f>
        <v>0.19980415231598</v>
      </c>
      <c r="G2020" s="86">
        <f>+IF(ISNUMBER(DATA!T633),DATA!T633,"n/a")</f>
        <v>478474.64</v>
      </c>
      <c r="H2020" s="77">
        <f>+IF(ISNUMBER(DATA!U633),DATA!U633,"n/a")</f>
        <v>0.13680194225956499</v>
      </c>
      <c r="I2020" s="86">
        <f>+IF(ISNUMBER(DATA!AD633),DATA!AD633,"n/a")</f>
        <v>981269.98</v>
      </c>
      <c r="J2020" s="77">
        <f>+IF(ISNUMBER(DATA!AE633),DATA!AE633,"n/a")</f>
        <v>0.21349515165227101</v>
      </c>
      <c r="K2020" s="86">
        <f>+IF(ISNUMBER(DATA!AN633),DATA!AN633,"n/a")</f>
        <v>1982475.3</v>
      </c>
      <c r="L2020" s="77">
        <f>+IF(ISNUMBER(DATA!AO633),DATA!AO633,"n/a")</f>
        <v>0.31688786816832298</v>
      </c>
      <c r="M2020" s="66"/>
      <c r="N2020" s="66"/>
      <c r="O2020" s="66"/>
      <c r="P2020" s="66"/>
      <c r="Q2020" s="66"/>
      <c r="S2020" s="70"/>
      <c r="U2020" s="70"/>
      <c r="W2020" s="70"/>
      <c r="Y2020" s="70"/>
    </row>
    <row r="2021" spans="1:25" s="69" customFormat="1" x14ac:dyDescent="0.2">
      <c r="A2021" s="66" t="s">
        <v>12</v>
      </c>
      <c r="B2021" s="66" t="s">
        <v>23</v>
      </c>
      <c r="C2021" s="66" t="s">
        <v>25</v>
      </c>
      <c r="D2021" s="66" t="s">
        <v>296</v>
      </c>
      <c r="E2021" s="86">
        <f>+IF(ISNUMBER(DATA!J634),DATA!J634,"n/a")</f>
        <v>132523.62</v>
      </c>
      <c r="F2021" s="77">
        <f>+IF(ISNUMBER(DATA!K634),DATA!K634,"n/a")</f>
        <v>-0.16397865894913599</v>
      </c>
      <c r="G2021" s="86">
        <f>+IF(ISNUMBER(DATA!T634),DATA!T634,"n/a")</f>
        <v>443468.41</v>
      </c>
      <c r="H2021" s="77">
        <f>+IF(ISNUMBER(DATA!U634),DATA!U634,"n/a")</f>
        <v>-8.5007232568486593E-2</v>
      </c>
      <c r="I2021" s="86">
        <f>+IF(ISNUMBER(DATA!AD634),DATA!AD634,"n/a")</f>
        <v>882455.04000000004</v>
      </c>
      <c r="J2021" s="77">
        <f>+IF(ISNUMBER(DATA!AE634),DATA!AE634,"n/a")</f>
        <v>-3.3971039220665501E-3</v>
      </c>
      <c r="K2021" s="86">
        <f>+IF(ISNUMBER(DATA!AN634),DATA!AN634,"n/a")</f>
        <v>1825232.4</v>
      </c>
      <c r="L2021" s="77">
        <f>+IF(ISNUMBER(DATA!AO634),DATA!AO634,"n/a")</f>
        <v>7.0190077323554395E-2</v>
      </c>
      <c r="M2021" s="66"/>
      <c r="N2021" s="66"/>
      <c r="O2021" s="66"/>
      <c r="P2021" s="66"/>
      <c r="Q2021" s="66"/>
      <c r="S2021" s="70"/>
      <c r="U2021" s="70"/>
      <c r="W2021" s="70"/>
      <c r="Y2021" s="70"/>
    </row>
    <row r="2022" spans="1:25" s="69" customFormat="1" x14ac:dyDescent="0.2">
      <c r="A2022" s="66" t="s">
        <v>12</v>
      </c>
      <c r="B2022" s="66" t="s">
        <v>23</v>
      </c>
      <c r="C2022" s="66" t="s">
        <v>25</v>
      </c>
      <c r="D2022" s="66" t="s">
        <v>297</v>
      </c>
      <c r="E2022" s="86">
        <f>+IF(ISNUMBER(DATA!J635),DATA!J635,"n/a")</f>
        <v>56511.18</v>
      </c>
      <c r="F2022" s="77">
        <f>+IF(ISNUMBER(DATA!K635),DATA!K635,"n/a")</f>
        <v>-0.12492363952933599</v>
      </c>
      <c r="G2022" s="86">
        <f>+IF(ISNUMBER(DATA!T635),DATA!T635,"n/a")</f>
        <v>172395.29</v>
      </c>
      <c r="H2022" s="77">
        <f>+IF(ISNUMBER(DATA!U635),DATA!U635,"n/a")</f>
        <v>0.216231904793249</v>
      </c>
      <c r="I2022" s="86">
        <f>+IF(ISNUMBER(DATA!AD635),DATA!AD635,"n/a")</f>
        <v>349539.52</v>
      </c>
      <c r="J2022" s="77">
        <f>+IF(ISNUMBER(DATA!AE635),DATA!AE635,"n/a")</f>
        <v>0.19392983840526501</v>
      </c>
      <c r="K2022" s="86">
        <f>+IF(ISNUMBER(DATA!AN635),DATA!AN635,"n/a")</f>
        <v>734794.68</v>
      </c>
      <c r="L2022" s="77">
        <f>+IF(ISNUMBER(DATA!AO635),DATA!AO635,"n/a")</f>
        <v>0.12726479000368501</v>
      </c>
      <c r="M2022" s="66"/>
      <c r="N2022" s="66"/>
      <c r="O2022" s="66"/>
      <c r="P2022" s="66"/>
      <c r="Q2022" s="66"/>
      <c r="S2022" s="70"/>
      <c r="U2022" s="70"/>
      <c r="W2022" s="70"/>
      <c r="Y2022" s="70"/>
    </row>
    <row r="2023" spans="1:25" s="69" customFormat="1" x14ac:dyDescent="0.2">
      <c r="A2023" s="66" t="s">
        <v>12</v>
      </c>
      <c r="B2023" s="66" t="s">
        <v>23</v>
      </c>
      <c r="C2023" s="66" t="s">
        <v>25</v>
      </c>
      <c r="D2023" s="66" t="s">
        <v>298</v>
      </c>
      <c r="E2023" s="86">
        <f>+IF(ISNUMBER(DATA!J636),DATA!J636,"n/a")</f>
        <v>114196.28</v>
      </c>
      <c r="F2023" s="77">
        <f>+IF(ISNUMBER(DATA!K636),DATA!K636,"n/a")</f>
        <v>-3.1162214774239499E-2</v>
      </c>
      <c r="G2023" s="86">
        <f>+IF(ISNUMBER(DATA!T636),DATA!T636,"n/a")</f>
        <v>322194.53000000003</v>
      </c>
      <c r="H2023" s="77">
        <f>+IF(ISNUMBER(DATA!U636),DATA!U636,"n/a")</f>
        <v>-2.5074115444743202E-2</v>
      </c>
      <c r="I2023" s="86">
        <f>+IF(ISNUMBER(DATA!AD636),DATA!AD636,"n/a")</f>
        <v>649904.34</v>
      </c>
      <c r="J2023" s="77">
        <f>+IF(ISNUMBER(DATA!AE636),DATA!AE636,"n/a")</f>
        <v>-3.6652453815397799E-2</v>
      </c>
      <c r="K2023" s="86">
        <f>+IF(ISNUMBER(DATA!AN636),DATA!AN636,"n/a")</f>
        <v>1359630.78</v>
      </c>
      <c r="L2023" s="77">
        <f>+IF(ISNUMBER(DATA!AO636),DATA!AO636,"n/a")</f>
        <v>6.0397943957527303E-3</v>
      </c>
      <c r="M2023" s="66"/>
      <c r="N2023" s="66"/>
      <c r="O2023" s="66"/>
      <c r="P2023" s="66"/>
      <c r="Q2023" s="66"/>
      <c r="S2023" s="70"/>
      <c r="U2023" s="70"/>
      <c r="W2023" s="70"/>
      <c r="Y2023" s="70"/>
    </row>
    <row r="2024" spans="1:25" s="69" customFormat="1" x14ac:dyDescent="0.2">
      <c r="A2024" s="66" t="s">
        <v>12</v>
      </c>
      <c r="B2024" s="66" t="s">
        <v>23</v>
      </c>
      <c r="C2024" s="66" t="s">
        <v>25</v>
      </c>
      <c r="D2024" s="66" t="s">
        <v>299</v>
      </c>
      <c r="E2024" s="86">
        <f>+IF(ISNUMBER(DATA!J637),DATA!J637,"n/a")</f>
        <v>583080.18999999994</v>
      </c>
      <c r="F2024" s="77">
        <f>+IF(ISNUMBER(DATA!K637),DATA!K637,"n/a")</f>
        <v>6.8848618085397301E-2</v>
      </c>
      <c r="G2024" s="86">
        <f>+IF(ISNUMBER(DATA!T637),DATA!T637,"n/a")</f>
        <v>1744624.9</v>
      </c>
      <c r="H2024" s="77">
        <f>+IF(ISNUMBER(DATA!U637),DATA!U637,"n/a")</f>
        <v>3.4989213538607102E-2</v>
      </c>
      <c r="I2024" s="86">
        <f>+IF(ISNUMBER(DATA!AD637),DATA!AD637,"n/a")</f>
        <v>3257646.1</v>
      </c>
      <c r="J2024" s="77">
        <f>+IF(ISNUMBER(DATA!AE637),DATA!AE637,"n/a")</f>
        <v>3.9718225283809798E-2</v>
      </c>
      <c r="K2024" s="86">
        <f>+IF(ISNUMBER(DATA!AN637),DATA!AN637,"n/a")</f>
        <v>6368087.2800000003</v>
      </c>
      <c r="L2024" s="77">
        <f>+IF(ISNUMBER(DATA!AO637),DATA!AO637,"n/a")</f>
        <v>-1.70388591273406E-2</v>
      </c>
      <c r="M2024" s="66"/>
      <c r="N2024" s="66"/>
      <c r="O2024" s="66"/>
      <c r="P2024" s="66"/>
      <c r="Q2024" s="66"/>
      <c r="S2024" s="70"/>
      <c r="U2024" s="70"/>
      <c r="W2024" s="70"/>
      <c r="Y2024" s="70"/>
    </row>
    <row r="2025" spans="1:25" s="69" customFormat="1" x14ac:dyDescent="0.2">
      <c r="A2025" s="66" t="s">
        <v>12</v>
      </c>
      <c r="B2025" s="66" t="s">
        <v>23</v>
      </c>
      <c r="C2025" s="66" t="s">
        <v>25</v>
      </c>
      <c r="D2025" s="66" t="s">
        <v>300</v>
      </c>
      <c r="E2025" s="86">
        <f>+IF(ISNUMBER(DATA!J638),DATA!J638,"n/a")</f>
        <v>138527.06</v>
      </c>
      <c r="F2025" s="77">
        <f>+IF(ISNUMBER(DATA!K638),DATA!K638,"n/a")</f>
        <v>-1.2187087592905E-2</v>
      </c>
      <c r="G2025" s="86">
        <f>+IF(ISNUMBER(DATA!T638),DATA!T638,"n/a")</f>
        <v>447295.87</v>
      </c>
      <c r="H2025" s="77">
        <f>+IF(ISNUMBER(DATA!U638),DATA!U638,"n/a")</f>
        <v>8.7115794407176303E-2</v>
      </c>
      <c r="I2025" s="86">
        <f>+IF(ISNUMBER(DATA!AD638),DATA!AD638,"n/a")</f>
        <v>896900.65</v>
      </c>
      <c r="J2025" s="77">
        <f>+IF(ISNUMBER(DATA!AE638),DATA!AE638,"n/a")</f>
        <v>0.137839061110033</v>
      </c>
      <c r="K2025" s="86">
        <f>+IF(ISNUMBER(DATA!AN638),DATA!AN638,"n/a")</f>
        <v>1761231.92</v>
      </c>
      <c r="L2025" s="77">
        <f>+IF(ISNUMBER(DATA!AO638),DATA!AO638,"n/a")</f>
        <v>0.11924392439564201</v>
      </c>
      <c r="M2025" s="66"/>
      <c r="N2025" s="66"/>
      <c r="O2025" s="66"/>
      <c r="P2025" s="66"/>
      <c r="Q2025" s="66"/>
      <c r="S2025" s="70"/>
      <c r="U2025" s="70"/>
      <c r="W2025" s="70"/>
      <c r="Y2025" s="70"/>
    </row>
    <row r="2026" spans="1:25" s="69" customFormat="1" x14ac:dyDescent="0.2">
      <c r="A2026" s="66" t="s">
        <v>12</v>
      </c>
      <c r="B2026" s="66" t="s">
        <v>23</v>
      </c>
      <c r="C2026" s="66" t="s">
        <v>25</v>
      </c>
      <c r="D2026" s="66" t="s">
        <v>301</v>
      </c>
      <c r="E2026" s="86">
        <f>+IF(ISNUMBER(DATA!J639),DATA!J639,"n/a")</f>
        <v>43328.18</v>
      </c>
      <c r="F2026" s="77">
        <f>+IF(ISNUMBER(DATA!K639),DATA!K639,"n/a")</f>
        <v>0.23406879289729801</v>
      </c>
      <c r="G2026" s="86">
        <f>+IF(ISNUMBER(DATA!T639),DATA!T639,"n/a")</f>
        <v>135693.99</v>
      </c>
      <c r="H2026" s="77">
        <f>+IF(ISNUMBER(DATA!U639),DATA!U639,"n/a")</f>
        <v>0.72352024724275299</v>
      </c>
      <c r="I2026" s="86">
        <f>+IF(ISNUMBER(DATA!AD639),DATA!AD639,"n/a")</f>
        <v>265089.56</v>
      </c>
      <c r="J2026" s="77">
        <f>+IF(ISNUMBER(DATA!AE639),DATA!AE639,"n/a")</f>
        <v>0.288162390464832</v>
      </c>
      <c r="K2026" s="86">
        <f>+IF(ISNUMBER(DATA!AN639),DATA!AN639,"n/a")</f>
        <v>505659.39</v>
      </c>
      <c r="L2026" s="77">
        <f>+IF(ISNUMBER(DATA!AO639),DATA!AO639,"n/a")</f>
        <v>3.0569383239778099E-2</v>
      </c>
      <c r="M2026" s="66"/>
      <c r="N2026" s="66"/>
      <c r="O2026" s="66"/>
      <c r="P2026" s="66"/>
      <c r="Q2026" s="66"/>
      <c r="S2026" s="70"/>
      <c r="U2026" s="70"/>
      <c r="W2026" s="70"/>
      <c r="Y2026" s="70"/>
    </row>
    <row r="2027" spans="1:25" s="69" customFormat="1" x14ac:dyDescent="0.2">
      <c r="A2027" s="66" t="s">
        <v>12</v>
      </c>
      <c r="B2027" s="66" t="s">
        <v>23</v>
      </c>
      <c r="C2027" s="66" t="s">
        <v>25</v>
      </c>
      <c r="D2027" s="66" t="s">
        <v>302</v>
      </c>
      <c r="E2027" s="86">
        <f>+IF(ISNUMBER(DATA!J640),DATA!J640,"n/a")</f>
        <v>161056.31</v>
      </c>
      <c r="F2027" s="77">
        <f>+IF(ISNUMBER(DATA!K640),DATA!K640,"n/a")</f>
        <v>-7.85870123331774E-2</v>
      </c>
      <c r="G2027" s="86">
        <f>+IF(ISNUMBER(DATA!T640),DATA!T640,"n/a")</f>
        <v>489163.35</v>
      </c>
      <c r="H2027" s="77">
        <f>+IF(ISNUMBER(DATA!U640),DATA!U640,"n/a")</f>
        <v>2.1705089965972601E-2</v>
      </c>
      <c r="I2027" s="86">
        <f>+IF(ISNUMBER(DATA!AD640),DATA!AD640,"n/a")</f>
        <v>930933.35</v>
      </c>
      <c r="J2027" s="77">
        <f>+IF(ISNUMBER(DATA!AE640),DATA!AE640,"n/a")</f>
        <v>-1.06249483689388E-2</v>
      </c>
      <c r="K2027" s="86">
        <f>+IF(ISNUMBER(DATA!AN640),DATA!AN640,"n/a")</f>
        <v>1903157.27</v>
      </c>
      <c r="L2027" s="77">
        <f>+IF(ISNUMBER(DATA!AO640),DATA!AO640,"n/a")</f>
        <v>2.33841318845684E-2</v>
      </c>
      <c r="M2027" s="66"/>
      <c r="N2027" s="66"/>
      <c r="O2027" s="66"/>
      <c r="P2027" s="66"/>
      <c r="Q2027" s="66"/>
      <c r="S2027" s="70"/>
      <c r="U2027" s="70"/>
      <c r="W2027" s="70"/>
      <c r="Y2027" s="70"/>
    </row>
    <row r="2028" spans="1:25" s="69" customFormat="1" x14ac:dyDescent="0.2">
      <c r="A2028" s="66" t="s">
        <v>12</v>
      </c>
      <c r="B2028" s="66" t="s">
        <v>23</v>
      </c>
      <c r="C2028" s="66" t="s">
        <v>25</v>
      </c>
      <c r="D2028" s="66" t="s">
        <v>303</v>
      </c>
      <c r="E2028" s="86">
        <f>+IF(ISNUMBER(DATA!J641),DATA!J641,"n/a")</f>
        <v>65137.97</v>
      </c>
      <c r="F2028" s="77">
        <f>+IF(ISNUMBER(DATA!K641),DATA!K641,"n/a")</f>
        <v>-0.12024803997877399</v>
      </c>
      <c r="G2028" s="86">
        <f>+IF(ISNUMBER(DATA!T641),DATA!T641,"n/a")</f>
        <v>181929.98</v>
      </c>
      <c r="H2028" s="77">
        <f>+IF(ISNUMBER(DATA!U641),DATA!U641,"n/a")</f>
        <v>-6.5816718796526494E-2</v>
      </c>
      <c r="I2028" s="86">
        <f>+IF(ISNUMBER(DATA!AD641),DATA!AD641,"n/a")</f>
        <v>366025.28</v>
      </c>
      <c r="J2028" s="77">
        <f>+IF(ISNUMBER(DATA!AE641),DATA!AE641,"n/a")</f>
        <v>-6.5076787143210801E-2</v>
      </c>
      <c r="K2028" s="86">
        <f>+IF(ISNUMBER(DATA!AN641),DATA!AN641,"n/a")</f>
        <v>795908.78</v>
      </c>
      <c r="L2028" s="77">
        <f>+IF(ISNUMBER(DATA!AO641),DATA!AO641,"n/a")</f>
        <v>-4.6512440587233098E-2</v>
      </c>
      <c r="M2028" s="66"/>
      <c r="N2028" s="66"/>
      <c r="O2028" s="66"/>
      <c r="P2028" s="66"/>
      <c r="Q2028" s="66"/>
      <c r="S2028" s="70"/>
      <c r="U2028" s="70"/>
      <c r="W2028" s="70"/>
      <c r="Y2028" s="70"/>
    </row>
    <row r="2029" spans="1:25" s="69" customFormat="1" x14ac:dyDescent="0.2">
      <c r="A2029" s="66" t="s">
        <v>12</v>
      </c>
      <c r="B2029" s="66" t="s">
        <v>23</v>
      </c>
      <c r="C2029" s="66" t="s">
        <v>25</v>
      </c>
      <c r="D2029" s="66" t="s">
        <v>304</v>
      </c>
      <c r="E2029" s="86">
        <f>+IF(ISNUMBER(DATA!J642),DATA!J642,"n/a")</f>
        <v>299754.42</v>
      </c>
      <c r="F2029" s="77">
        <f>+IF(ISNUMBER(DATA!K642),DATA!K642,"n/a")</f>
        <v>2.28106093530837E-2</v>
      </c>
      <c r="G2029" s="86">
        <f>+IF(ISNUMBER(DATA!T642),DATA!T642,"n/a")</f>
        <v>918360.94</v>
      </c>
      <c r="H2029" s="77">
        <f>+IF(ISNUMBER(DATA!U642),DATA!U642,"n/a")</f>
        <v>2.3851047060989401E-2</v>
      </c>
      <c r="I2029" s="86">
        <f>+IF(ISNUMBER(DATA!AD642),DATA!AD642,"n/a")</f>
        <v>1704566.29</v>
      </c>
      <c r="J2029" s="77">
        <f>+IF(ISNUMBER(DATA!AE642),DATA!AE642,"n/a")</f>
        <v>-7.6307115806931204E-3</v>
      </c>
      <c r="K2029" s="86">
        <f>+IF(ISNUMBER(DATA!AN642),DATA!AN642,"n/a")</f>
        <v>3339521.28</v>
      </c>
      <c r="L2029" s="77">
        <f>+IF(ISNUMBER(DATA!AO642),DATA!AO642,"n/a")</f>
        <v>-5.1068165367198701E-2</v>
      </c>
      <c r="M2029" s="66"/>
      <c r="N2029" s="66"/>
      <c r="O2029" s="66"/>
      <c r="P2029" s="66"/>
      <c r="Q2029" s="66"/>
      <c r="S2029" s="70"/>
      <c r="U2029" s="70"/>
      <c r="W2029" s="70"/>
      <c r="Y2029" s="70"/>
    </row>
    <row r="2030" spans="1:25" s="69" customFormat="1" x14ac:dyDescent="0.2">
      <c r="A2030" s="66" t="s">
        <v>12</v>
      </c>
      <c r="B2030" s="66" t="s">
        <v>23</v>
      </c>
      <c r="C2030" s="66" t="s">
        <v>25</v>
      </c>
      <c r="D2030" s="66" t="s">
        <v>305</v>
      </c>
      <c r="E2030" s="86">
        <f>+IF(ISNUMBER(DATA!J643),DATA!J643,"n/a")</f>
        <v>230391.08</v>
      </c>
      <c r="F2030" s="77">
        <f>+IF(ISNUMBER(DATA!K643),DATA!K643,"n/a")</f>
        <v>-0.100590966624582</v>
      </c>
      <c r="G2030" s="86">
        <f>+IF(ISNUMBER(DATA!T643),DATA!T643,"n/a")</f>
        <v>712275.58</v>
      </c>
      <c r="H2030" s="77">
        <f>+IF(ISNUMBER(DATA!U643),DATA!U643,"n/a")</f>
        <v>-9.9955827709085898E-2</v>
      </c>
      <c r="I2030" s="86">
        <f>+IF(ISNUMBER(DATA!AD643),DATA!AD643,"n/a")</f>
        <v>1377087.75</v>
      </c>
      <c r="J2030" s="77">
        <f>+IF(ISNUMBER(DATA!AE643),DATA!AE643,"n/a")</f>
        <v>-8.6078402667190898E-2</v>
      </c>
      <c r="K2030" s="86">
        <f>+IF(ISNUMBER(DATA!AN643),DATA!AN643,"n/a")</f>
        <v>2774773.66</v>
      </c>
      <c r="L2030" s="77">
        <f>+IF(ISNUMBER(DATA!AO643),DATA!AO643,"n/a")</f>
        <v>-3.0072006651473301E-2</v>
      </c>
      <c r="M2030" s="66"/>
      <c r="N2030" s="66"/>
      <c r="O2030" s="66"/>
      <c r="P2030" s="66"/>
      <c r="Q2030" s="66"/>
      <c r="S2030" s="70"/>
      <c r="U2030" s="70"/>
      <c r="W2030" s="70"/>
      <c r="Y2030" s="70"/>
    </row>
    <row r="2031" spans="1:25" s="69" customFormat="1" x14ac:dyDescent="0.2">
      <c r="A2031" s="66" t="s">
        <v>12</v>
      </c>
      <c r="B2031" s="66" t="s">
        <v>23</v>
      </c>
      <c r="C2031" s="66" t="s">
        <v>25</v>
      </c>
      <c r="D2031" s="66" t="s">
        <v>306</v>
      </c>
      <c r="E2031" s="86">
        <f>+IF(ISNUMBER(DATA!J644),DATA!J644,"n/a")</f>
        <v>125971.28</v>
      </c>
      <c r="F2031" s="77">
        <f>+IF(ISNUMBER(DATA!K644),DATA!K644,"n/a")</f>
        <v>-3.0884967591482401E-2</v>
      </c>
      <c r="G2031" s="86">
        <f>+IF(ISNUMBER(DATA!T644),DATA!T644,"n/a")</f>
        <v>360840.37</v>
      </c>
      <c r="H2031" s="77">
        <f>+IF(ISNUMBER(DATA!U644),DATA!U644,"n/a")</f>
        <v>9.7055404646239504E-2</v>
      </c>
      <c r="I2031" s="86">
        <f>+IF(ISNUMBER(DATA!AD644),DATA!AD644,"n/a")</f>
        <v>658831.06999999995</v>
      </c>
      <c r="J2031" s="77">
        <f>+IF(ISNUMBER(DATA!AE644),DATA!AE644,"n/a")</f>
        <v>8.4598317345152302E-2</v>
      </c>
      <c r="K2031" s="86">
        <f>+IF(ISNUMBER(DATA!AN644),DATA!AN644,"n/a")</f>
        <v>1323636.25</v>
      </c>
      <c r="L2031" s="77">
        <f>+IF(ISNUMBER(DATA!AO644),DATA!AO644,"n/a")</f>
        <v>5.83535252689696E-2</v>
      </c>
      <c r="M2031" s="66"/>
      <c r="N2031" s="66"/>
      <c r="O2031" s="66"/>
      <c r="P2031" s="66"/>
      <c r="Q2031" s="66"/>
      <c r="S2031" s="70"/>
      <c r="U2031" s="70"/>
      <c r="W2031" s="70"/>
      <c r="Y2031" s="70"/>
    </row>
    <row r="2032" spans="1:25" s="69" customFormat="1" x14ac:dyDescent="0.2">
      <c r="A2032" s="66" t="s">
        <v>12</v>
      </c>
      <c r="B2032" s="66" t="s">
        <v>23</v>
      </c>
      <c r="C2032" s="66" t="s">
        <v>25</v>
      </c>
      <c r="D2032" s="66" t="s">
        <v>307</v>
      </c>
      <c r="E2032" s="86">
        <f>+IF(ISNUMBER(DATA!J645),DATA!J645,"n/a")</f>
        <v>128008.13</v>
      </c>
      <c r="F2032" s="77">
        <f>+IF(ISNUMBER(DATA!K645),DATA!K645,"n/a")</f>
        <v>5.6178005516364399E-2</v>
      </c>
      <c r="G2032" s="86">
        <f>+IF(ISNUMBER(DATA!T645),DATA!T645,"n/a")</f>
        <v>397280.2</v>
      </c>
      <c r="H2032" s="77">
        <f>+IF(ISNUMBER(DATA!U645),DATA!U645,"n/a")</f>
        <v>6.4144571017203694E-2</v>
      </c>
      <c r="I2032" s="86">
        <f>+IF(ISNUMBER(DATA!AD645),DATA!AD645,"n/a")</f>
        <v>791895.81</v>
      </c>
      <c r="J2032" s="77">
        <f>+IF(ISNUMBER(DATA!AE645),DATA!AE645,"n/a")</f>
        <v>0.10213361615501799</v>
      </c>
      <c r="K2032" s="86">
        <f>+IF(ISNUMBER(DATA!AN645),DATA!AN645,"n/a")</f>
        <v>1576245.27</v>
      </c>
      <c r="L2032" s="77">
        <f>+IF(ISNUMBER(DATA!AO645),DATA!AO645,"n/a")</f>
        <v>9.4568130069124207E-2</v>
      </c>
      <c r="M2032" s="66"/>
      <c r="N2032" s="66"/>
      <c r="O2032" s="66"/>
      <c r="P2032" s="66"/>
      <c r="Q2032" s="66"/>
      <c r="S2032" s="70"/>
      <c r="U2032" s="70"/>
      <c r="W2032" s="70"/>
      <c r="Y2032" s="70"/>
    </row>
    <row r="2033" spans="1:25" s="69" customFormat="1" x14ac:dyDescent="0.2">
      <c r="A2033" s="66" t="s">
        <v>12</v>
      </c>
      <c r="B2033" s="66" t="s">
        <v>23</v>
      </c>
      <c r="C2033" s="66" t="s">
        <v>25</v>
      </c>
      <c r="D2033" s="66" t="s">
        <v>308</v>
      </c>
      <c r="E2033" s="86">
        <f>+IF(ISNUMBER(DATA!J646),DATA!J646,"n/a")</f>
        <v>150280.56</v>
      </c>
      <c r="F2033" s="77">
        <f>+IF(ISNUMBER(DATA!K646),DATA!K646,"n/a")</f>
        <v>0.17826656684211201</v>
      </c>
      <c r="G2033" s="86">
        <f>+IF(ISNUMBER(DATA!T646),DATA!T646,"n/a")</f>
        <v>424857.75</v>
      </c>
      <c r="H2033" s="77">
        <f>+IF(ISNUMBER(DATA!U646),DATA!U646,"n/a")</f>
        <v>0.11709256648867</v>
      </c>
      <c r="I2033" s="86">
        <f>+IF(ISNUMBER(DATA!AD646),DATA!AD646,"n/a")</f>
        <v>814523</v>
      </c>
      <c r="J2033" s="77">
        <f>+IF(ISNUMBER(DATA!AE646),DATA!AE646,"n/a")</f>
        <v>5.6397573811864103E-2</v>
      </c>
      <c r="K2033" s="86">
        <f>+IF(ISNUMBER(DATA!AN646),DATA!AN646,"n/a")</f>
        <v>1618814.28</v>
      </c>
      <c r="L2033" s="77">
        <f>+IF(ISNUMBER(DATA!AO646),DATA!AO646,"n/a")</f>
        <v>6.6085839845012498E-2</v>
      </c>
      <c r="M2033" s="66"/>
      <c r="N2033" s="66"/>
      <c r="O2033" s="66"/>
      <c r="P2033" s="66"/>
      <c r="Q2033" s="66"/>
      <c r="S2033" s="70"/>
      <c r="U2033" s="70"/>
      <c r="W2033" s="70"/>
      <c r="Y2033" s="70"/>
    </row>
    <row r="2034" spans="1:25" s="69" customFormat="1" x14ac:dyDescent="0.2">
      <c r="A2034" s="66" t="s">
        <v>12</v>
      </c>
      <c r="B2034" s="66" t="s">
        <v>23</v>
      </c>
      <c r="C2034" s="66" t="s">
        <v>25</v>
      </c>
      <c r="D2034" s="66" t="s">
        <v>309</v>
      </c>
      <c r="E2034" s="86">
        <f>+IF(ISNUMBER(DATA!J647),DATA!J647,"n/a")</f>
        <v>133954.12</v>
      </c>
      <c r="F2034" s="77">
        <f>+IF(ISNUMBER(DATA!K647),DATA!K647,"n/a")</f>
        <v>8.5500269361098793E-2</v>
      </c>
      <c r="G2034" s="86">
        <f>+IF(ISNUMBER(DATA!T647),DATA!T647,"n/a")</f>
        <v>374014.11</v>
      </c>
      <c r="H2034" s="77">
        <f>+IF(ISNUMBER(DATA!U647),DATA!U647,"n/a")</f>
        <v>4.2141497693094998E-2</v>
      </c>
      <c r="I2034" s="86">
        <f>+IF(ISNUMBER(DATA!AD647),DATA!AD647,"n/a")</f>
        <v>718837.69</v>
      </c>
      <c r="J2034" s="77">
        <f>+IF(ISNUMBER(DATA!AE647),DATA!AE647,"n/a")</f>
        <v>-1.4974736961480301E-2</v>
      </c>
      <c r="K2034" s="86">
        <f>+IF(ISNUMBER(DATA!AN647),DATA!AN647,"n/a")</f>
        <v>1451787.22</v>
      </c>
      <c r="L2034" s="77">
        <f>+IF(ISNUMBER(DATA!AO647),DATA!AO647,"n/a")</f>
        <v>-9.9252964397254298E-3</v>
      </c>
      <c r="M2034" s="66"/>
      <c r="N2034" s="66"/>
      <c r="O2034" s="66"/>
      <c r="P2034" s="66"/>
      <c r="Q2034" s="66"/>
      <c r="S2034" s="70"/>
      <c r="U2034" s="70"/>
      <c r="W2034" s="70"/>
      <c r="Y2034" s="70"/>
    </row>
    <row r="2035" spans="1:25" s="69" customFormat="1" x14ac:dyDescent="0.2">
      <c r="A2035" s="66" t="s">
        <v>12</v>
      </c>
      <c r="B2035" s="66" t="s">
        <v>23</v>
      </c>
      <c r="C2035" s="66" t="s">
        <v>25</v>
      </c>
      <c r="D2035" s="66" t="s">
        <v>310</v>
      </c>
      <c r="E2035" s="86">
        <f>+IF(ISNUMBER(DATA!J648),DATA!J648,"n/a")</f>
        <v>90306.47</v>
      </c>
      <c r="F2035" s="77">
        <f>+IF(ISNUMBER(DATA!K648),DATA!K648,"n/a")</f>
        <v>1.75077516421769E-3</v>
      </c>
      <c r="G2035" s="86">
        <f>+IF(ISNUMBER(DATA!T648),DATA!T648,"n/a")</f>
        <v>242926.61</v>
      </c>
      <c r="H2035" s="77">
        <f>+IF(ISNUMBER(DATA!U648),DATA!U648,"n/a")</f>
        <v>-5.6127051819709402E-2</v>
      </c>
      <c r="I2035" s="86">
        <f>+IF(ISNUMBER(DATA!AD648),DATA!AD648,"n/a")</f>
        <v>482590.68</v>
      </c>
      <c r="J2035" s="77">
        <f>+IF(ISNUMBER(DATA!AE648),DATA!AE648,"n/a")</f>
        <v>-4.9063966087539497E-2</v>
      </c>
      <c r="K2035" s="86">
        <f>+IF(ISNUMBER(DATA!AN648),DATA!AN648,"n/a")</f>
        <v>1017113.84</v>
      </c>
      <c r="L2035" s="77">
        <f>+IF(ISNUMBER(DATA!AO648),DATA!AO648,"n/a")</f>
        <v>-4.6353320565024198E-2</v>
      </c>
      <c r="M2035" s="66"/>
      <c r="N2035" s="66"/>
      <c r="O2035" s="66"/>
      <c r="P2035" s="66"/>
      <c r="Q2035" s="66"/>
      <c r="S2035" s="70"/>
      <c r="U2035" s="70"/>
      <c r="W2035" s="70"/>
      <c r="Y2035" s="70"/>
    </row>
    <row r="2036" spans="1:25" s="69" customFormat="1" x14ac:dyDescent="0.2">
      <c r="A2036" s="66" t="s">
        <v>12</v>
      </c>
      <c r="B2036" s="66" t="s">
        <v>23</v>
      </c>
      <c r="C2036" s="66" t="s">
        <v>25</v>
      </c>
      <c r="D2036" s="66" t="s">
        <v>311</v>
      </c>
      <c r="E2036" s="86">
        <f>+IF(ISNUMBER(DATA!J649),DATA!J649,"n/a")</f>
        <v>128243.11</v>
      </c>
      <c r="F2036" s="77">
        <f>+IF(ISNUMBER(DATA!K649),DATA!K649,"n/a")</f>
        <v>-0.12034866656556099</v>
      </c>
      <c r="G2036" s="86">
        <f>+IF(ISNUMBER(DATA!T649),DATA!T649,"n/a")</f>
        <v>408180.94</v>
      </c>
      <c r="H2036" s="77">
        <f>+IF(ISNUMBER(DATA!U649),DATA!U649,"n/a")</f>
        <v>-9.1980406682748997E-2</v>
      </c>
      <c r="I2036" s="86">
        <f>+IF(ISNUMBER(DATA!AD649),DATA!AD649,"n/a")</f>
        <v>759014.86</v>
      </c>
      <c r="J2036" s="77">
        <f>+IF(ISNUMBER(DATA!AE649),DATA!AE649,"n/a")</f>
        <v>-9.1041021832875005E-2</v>
      </c>
      <c r="K2036" s="86">
        <f>+IF(ISNUMBER(DATA!AN649),DATA!AN649,"n/a")</f>
        <v>1540259.56</v>
      </c>
      <c r="L2036" s="77">
        <f>+IF(ISNUMBER(DATA!AO649),DATA!AO649,"n/a")</f>
        <v>-4.8935800808003999E-2</v>
      </c>
      <c r="M2036" s="66"/>
      <c r="N2036" s="66"/>
      <c r="O2036" s="66"/>
      <c r="P2036" s="66"/>
      <c r="Q2036" s="66"/>
      <c r="S2036" s="70"/>
      <c r="U2036" s="70"/>
      <c r="W2036" s="70"/>
      <c r="Y2036" s="70"/>
    </row>
    <row r="2037" spans="1:25" s="69" customFormat="1" x14ac:dyDescent="0.2">
      <c r="A2037" s="66" t="s">
        <v>12</v>
      </c>
      <c r="B2037" s="66" t="s">
        <v>23</v>
      </c>
      <c r="C2037" s="66" t="s">
        <v>25</v>
      </c>
      <c r="D2037" s="66" t="s">
        <v>312</v>
      </c>
      <c r="E2037" s="86">
        <f>+IF(ISNUMBER(DATA!J650),DATA!J650,"n/a")</f>
        <v>102445.23</v>
      </c>
      <c r="F2037" s="77">
        <f>+IF(ISNUMBER(DATA!K650),DATA!K650,"n/a")</f>
        <v>-5.9294084317591605E-4</v>
      </c>
      <c r="G2037" s="86">
        <f>+IF(ISNUMBER(DATA!T650),DATA!T650,"n/a")</f>
        <v>314371.23</v>
      </c>
      <c r="H2037" s="77">
        <f>+IF(ISNUMBER(DATA!U650),DATA!U650,"n/a")</f>
        <v>0.100368457655721</v>
      </c>
      <c r="I2037" s="86">
        <f>+IF(ISNUMBER(DATA!AD650),DATA!AD650,"n/a")</f>
        <v>605726.15</v>
      </c>
      <c r="J2037" s="77">
        <f>+IF(ISNUMBER(DATA!AE650),DATA!AE650,"n/a")</f>
        <v>1.25390958702075E-2</v>
      </c>
      <c r="K2037" s="86">
        <f>+IF(ISNUMBER(DATA!AN650),DATA!AN650,"n/a")</f>
        <v>1213096.3799999999</v>
      </c>
      <c r="L2037" s="77">
        <f>+IF(ISNUMBER(DATA!AO650),DATA!AO650,"n/a")</f>
        <v>1.1792426260691E-3</v>
      </c>
      <c r="M2037" s="66"/>
      <c r="N2037" s="66"/>
      <c r="O2037" s="66"/>
      <c r="P2037" s="66"/>
      <c r="Q2037" s="66"/>
      <c r="S2037" s="70"/>
      <c r="U2037" s="70"/>
      <c r="W2037" s="70"/>
      <c r="Y2037" s="70"/>
    </row>
    <row r="2038" spans="1:25" s="69" customFormat="1" x14ac:dyDescent="0.2">
      <c r="A2038" s="66" t="s">
        <v>12</v>
      </c>
      <c r="B2038" s="66" t="s">
        <v>23</v>
      </c>
      <c r="C2038" s="66" t="s">
        <v>25</v>
      </c>
      <c r="D2038" s="66" t="s">
        <v>313</v>
      </c>
      <c r="E2038" s="86">
        <f>+IF(ISNUMBER(DATA!J651),DATA!J651,"n/a")</f>
        <v>123099.02</v>
      </c>
      <c r="F2038" s="77">
        <f>+IF(ISNUMBER(DATA!K651),DATA!K651,"n/a")</f>
        <v>-0.10329647884087</v>
      </c>
      <c r="G2038" s="86">
        <f>+IF(ISNUMBER(DATA!T651),DATA!T651,"n/a")</f>
        <v>397322.02</v>
      </c>
      <c r="H2038" s="77">
        <f>+IF(ISNUMBER(DATA!U651),DATA!U651,"n/a")</f>
        <v>-5.7115084413661303E-2</v>
      </c>
      <c r="I2038" s="86">
        <f>+IF(ISNUMBER(DATA!AD651),DATA!AD651,"n/a")</f>
        <v>760700.51</v>
      </c>
      <c r="J2038" s="77">
        <f>+IF(ISNUMBER(DATA!AE651),DATA!AE651,"n/a")</f>
        <v>-2.53848574145536E-2</v>
      </c>
      <c r="K2038" s="86">
        <f>+IF(ISNUMBER(DATA!AN651),DATA!AN651,"n/a")</f>
        <v>1509696.49</v>
      </c>
      <c r="L2038" s="77">
        <f>+IF(ISNUMBER(DATA!AO651),DATA!AO651,"n/a")</f>
        <v>-3.0920331039984098E-3</v>
      </c>
      <c r="M2038" s="66"/>
      <c r="N2038" s="66"/>
      <c r="O2038" s="66"/>
      <c r="P2038" s="66"/>
      <c r="Q2038" s="66"/>
      <c r="S2038" s="70"/>
      <c r="U2038" s="70"/>
      <c r="W2038" s="70"/>
      <c r="Y2038" s="70"/>
    </row>
    <row r="2039" spans="1:25" s="69" customFormat="1" x14ac:dyDescent="0.2">
      <c r="A2039" s="66" t="s">
        <v>12</v>
      </c>
      <c r="B2039" s="66" t="s">
        <v>23</v>
      </c>
      <c r="C2039" s="66" t="s">
        <v>25</v>
      </c>
      <c r="D2039" s="66" t="s">
        <v>314</v>
      </c>
      <c r="E2039" s="86">
        <f>+IF(ISNUMBER(DATA!J652),DATA!J652,"n/a")</f>
        <v>254998.23</v>
      </c>
      <c r="F2039" s="77">
        <f>+IF(ISNUMBER(DATA!K652),DATA!K652,"n/a")</f>
        <v>-0.16881869150032</v>
      </c>
      <c r="G2039" s="86">
        <f>+IF(ISNUMBER(DATA!T652),DATA!T652,"n/a")</f>
        <v>812180.07</v>
      </c>
      <c r="H2039" s="77">
        <f>+IF(ISNUMBER(DATA!U652),DATA!U652,"n/a")</f>
        <v>-0.15348319362336499</v>
      </c>
      <c r="I2039" s="86">
        <f>+IF(ISNUMBER(DATA!AD652),DATA!AD652,"n/a")</f>
        <v>1578756.67</v>
      </c>
      <c r="J2039" s="77">
        <f>+IF(ISNUMBER(DATA!AE652),DATA!AE652,"n/a")</f>
        <v>-0.12717919766581801</v>
      </c>
      <c r="K2039" s="86">
        <f>+IF(ISNUMBER(DATA!AN652),DATA!AN652,"n/a")</f>
        <v>3235020.66</v>
      </c>
      <c r="L2039" s="77">
        <f>+IF(ISNUMBER(DATA!AO652),DATA!AO652,"n/a")</f>
        <v>-7.1307158892278705E-2</v>
      </c>
      <c r="M2039" s="66"/>
      <c r="N2039" s="66"/>
      <c r="O2039" s="66"/>
      <c r="P2039" s="66"/>
      <c r="Q2039" s="66"/>
      <c r="S2039" s="70"/>
      <c r="U2039" s="70"/>
      <c r="W2039" s="70"/>
      <c r="Y2039" s="70"/>
    </row>
    <row r="2040" spans="1:25" s="69" customFormat="1" x14ac:dyDescent="0.2">
      <c r="A2040" s="66" t="s">
        <v>12</v>
      </c>
      <c r="B2040" s="66" t="s">
        <v>23</v>
      </c>
      <c r="C2040" s="66" t="s">
        <v>25</v>
      </c>
      <c r="D2040" s="66" t="s">
        <v>315</v>
      </c>
      <c r="E2040" s="86">
        <f>+IF(ISNUMBER(DATA!J653),DATA!J653,"n/a")</f>
        <v>182336.7</v>
      </c>
      <c r="F2040" s="77">
        <f>+IF(ISNUMBER(DATA!K653),DATA!K653,"n/a")</f>
        <v>-4.2914166522931403E-2</v>
      </c>
      <c r="G2040" s="86">
        <f>+IF(ISNUMBER(DATA!T653),DATA!T653,"n/a")</f>
        <v>555800.1</v>
      </c>
      <c r="H2040" s="77">
        <f>+IF(ISNUMBER(DATA!U653),DATA!U653,"n/a")</f>
        <v>-3.5610534420889697E-2</v>
      </c>
      <c r="I2040" s="86">
        <f>+IF(ISNUMBER(DATA!AD653),DATA!AD653,"n/a")</f>
        <v>1086808.18</v>
      </c>
      <c r="J2040" s="77">
        <f>+IF(ISNUMBER(DATA!AE653),DATA!AE653,"n/a")</f>
        <v>-5.4834255332998098E-3</v>
      </c>
      <c r="K2040" s="86">
        <f>+IF(ISNUMBER(DATA!AN653),DATA!AN653,"n/a")</f>
        <v>2186807.75</v>
      </c>
      <c r="L2040" s="77">
        <f>+IF(ISNUMBER(DATA!AO653),DATA!AO653,"n/a")</f>
        <v>1.58270713183143E-2</v>
      </c>
      <c r="M2040" s="66"/>
      <c r="N2040" s="66"/>
      <c r="O2040" s="66"/>
      <c r="P2040" s="66"/>
      <c r="Q2040" s="66"/>
      <c r="S2040" s="70"/>
      <c r="U2040" s="70"/>
      <c r="W2040" s="70"/>
      <c r="Y2040" s="70"/>
    </row>
    <row r="2041" spans="1:25" s="69" customFormat="1" x14ac:dyDescent="0.2">
      <c r="A2041" s="66" t="s">
        <v>12</v>
      </c>
      <c r="B2041" s="66" t="s">
        <v>23</v>
      </c>
      <c r="C2041" s="66" t="s">
        <v>25</v>
      </c>
      <c r="D2041" s="66" t="s">
        <v>316</v>
      </c>
      <c r="E2041" s="86">
        <f>+IF(ISNUMBER(DATA!J654),DATA!J654,"n/a")</f>
        <v>218158.55</v>
      </c>
      <c r="F2041" s="77">
        <f>+IF(ISNUMBER(DATA!K654),DATA!K654,"n/a")</f>
        <v>2.0132649923461501E-2</v>
      </c>
      <c r="G2041" s="86">
        <f>+IF(ISNUMBER(DATA!T654),DATA!T654,"n/a")</f>
        <v>621558.96</v>
      </c>
      <c r="H2041" s="77">
        <f>+IF(ISNUMBER(DATA!U654),DATA!U654,"n/a")</f>
        <v>0.13861689141241201</v>
      </c>
      <c r="I2041" s="86">
        <f>+IF(ISNUMBER(DATA!AD654),DATA!AD654,"n/a")</f>
        <v>1216816.47</v>
      </c>
      <c r="J2041" s="77">
        <f>+IF(ISNUMBER(DATA!AE654),DATA!AE654,"n/a")</f>
        <v>0.110643859405964</v>
      </c>
      <c r="K2041" s="86">
        <f>+IF(ISNUMBER(DATA!AN654),DATA!AN654,"n/a")</f>
        <v>2524287.7400000002</v>
      </c>
      <c r="L2041" s="77">
        <f>+IF(ISNUMBER(DATA!AO654),DATA!AO654,"n/a")</f>
        <v>7.3621122127213903E-2</v>
      </c>
      <c r="M2041" s="66"/>
      <c r="N2041" s="66"/>
      <c r="O2041" s="66"/>
      <c r="P2041" s="66"/>
      <c r="Q2041" s="66"/>
      <c r="S2041" s="70"/>
      <c r="U2041" s="70"/>
      <c r="W2041" s="70"/>
      <c r="Y2041" s="70"/>
    </row>
    <row r="2042" spans="1:25" s="69" customFormat="1" x14ac:dyDescent="0.2">
      <c r="A2042" s="66" t="s">
        <v>12</v>
      </c>
      <c r="B2042" s="66" t="s">
        <v>23</v>
      </c>
      <c r="C2042" s="66" t="s">
        <v>25</v>
      </c>
      <c r="D2042" s="66" t="s">
        <v>317</v>
      </c>
      <c r="E2042" s="86">
        <f>+IF(ISNUMBER(DATA!J655),DATA!J655,"n/a")</f>
        <v>99657.41</v>
      </c>
      <c r="F2042" s="77">
        <f>+IF(ISNUMBER(DATA!K655),DATA!K655,"n/a")</f>
        <v>0.23742025813659701</v>
      </c>
      <c r="G2042" s="86">
        <f>+IF(ISNUMBER(DATA!T655),DATA!T655,"n/a")</f>
        <v>299555.02</v>
      </c>
      <c r="H2042" s="77">
        <f>+IF(ISNUMBER(DATA!U655),DATA!U655,"n/a")</f>
        <v>8.5718769662579394E-2</v>
      </c>
      <c r="I2042" s="86">
        <f>+IF(ISNUMBER(DATA!AD655),DATA!AD655,"n/a")</f>
        <v>556308.57999999996</v>
      </c>
      <c r="J2042" s="77">
        <f>+IF(ISNUMBER(DATA!AE655),DATA!AE655,"n/a")</f>
        <v>4.0366475641521397E-2</v>
      </c>
      <c r="K2042" s="86">
        <f>+IF(ISNUMBER(DATA!AN655),DATA!AN655,"n/a")</f>
        <v>1083974.73</v>
      </c>
      <c r="L2042" s="77">
        <f>+IF(ISNUMBER(DATA!AO655),DATA!AO655,"n/a")</f>
        <v>4.36267224502647E-2</v>
      </c>
      <c r="M2042" s="66"/>
      <c r="N2042" s="66"/>
      <c r="O2042" s="66"/>
      <c r="P2042" s="66"/>
      <c r="Q2042" s="66"/>
      <c r="S2042" s="70"/>
      <c r="U2042" s="70"/>
      <c r="W2042" s="70"/>
      <c r="Y2042" s="70"/>
    </row>
    <row r="2043" spans="1:25" s="69" customFormat="1" x14ac:dyDescent="0.2">
      <c r="A2043" s="66" t="s">
        <v>12</v>
      </c>
      <c r="B2043" s="66" t="s">
        <v>23</v>
      </c>
      <c r="C2043" s="66" t="s">
        <v>25</v>
      </c>
      <c r="D2043" s="66" t="s">
        <v>318</v>
      </c>
      <c r="E2043" s="86">
        <f>+IF(ISNUMBER(DATA!J656),DATA!J656,"n/a")</f>
        <v>218363.47</v>
      </c>
      <c r="F2043" s="77">
        <f>+IF(ISNUMBER(DATA!K656),DATA!K656,"n/a")</f>
        <v>-4.3332209002216598E-2</v>
      </c>
      <c r="G2043" s="86">
        <f>+IF(ISNUMBER(DATA!T656),DATA!T656,"n/a")</f>
        <v>664036.92000000004</v>
      </c>
      <c r="H2043" s="77">
        <f>+IF(ISNUMBER(DATA!U656),DATA!U656,"n/a")</f>
        <v>5.0660923119803997E-2</v>
      </c>
      <c r="I2043" s="86">
        <f>+IF(ISNUMBER(DATA!AD656),DATA!AD656,"n/a")</f>
        <v>1243829.08</v>
      </c>
      <c r="J2043" s="77">
        <f>+IF(ISNUMBER(DATA!AE656),DATA!AE656,"n/a")</f>
        <v>-1.4335730828878001E-2</v>
      </c>
      <c r="K2043" s="86">
        <f>+IF(ISNUMBER(DATA!AN656),DATA!AN656,"n/a")</f>
        <v>2519620</v>
      </c>
      <c r="L2043" s="77">
        <f>+IF(ISNUMBER(DATA!AO656),DATA!AO656,"n/a")</f>
        <v>1.95590797263136E-2</v>
      </c>
      <c r="M2043" s="66"/>
      <c r="N2043" s="66"/>
      <c r="O2043" s="66"/>
      <c r="P2043" s="66"/>
      <c r="Q2043" s="66"/>
      <c r="S2043" s="70"/>
      <c r="U2043" s="70"/>
      <c r="W2043" s="70"/>
      <c r="Y2043" s="70"/>
    </row>
    <row r="2044" spans="1:25" s="69" customFormat="1" x14ac:dyDescent="0.2">
      <c r="A2044" s="66" t="s">
        <v>12</v>
      </c>
      <c r="B2044" s="66" t="s">
        <v>23</v>
      </c>
      <c r="C2044" s="66" t="s">
        <v>25</v>
      </c>
      <c r="D2044" s="66" t="s">
        <v>344</v>
      </c>
      <c r="E2044" s="86">
        <f>+IF(ISNUMBER(DATA!J657),DATA!J657,"n/a")</f>
        <v>72832.11</v>
      </c>
      <c r="F2044" s="77">
        <f>+IF(ISNUMBER(DATA!K657),DATA!K657,"n/a")</f>
        <v>-9.7981421903220206E-2</v>
      </c>
      <c r="G2044" s="86">
        <f>+IF(ISNUMBER(DATA!T657),DATA!T657,"n/a")</f>
        <v>205029.95</v>
      </c>
      <c r="H2044" s="77">
        <f>+IF(ISNUMBER(DATA!U657),DATA!U657,"n/a")</f>
        <v>-0.14786798621160899</v>
      </c>
      <c r="I2044" s="86">
        <f>+IF(ISNUMBER(DATA!AD657),DATA!AD657,"n/a")</f>
        <v>401547</v>
      </c>
      <c r="J2044" s="77">
        <f>+IF(ISNUMBER(DATA!AE657),DATA!AE657,"n/a")</f>
        <v>-0.15831106070744899</v>
      </c>
      <c r="K2044" s="86">
        <f>+IF(ISNUMBER(DATA!AN657),DATA!AN657,"n/a")</f>
        <v>863406.21</v>
      </c>
      <c r="L2044" s="77">
        <f>+IF(ISNUMBER(DATA!AO657),DATA!AO657,"n/a")</f>
        <v>-0.153149945679972</v>
      </c>
      <c r="M2044" s="66"/>
      <c r="N2044" s="66"/>
      <c r="O2044" s="66"/>
      <c r="P2044" s="66"/>
      <c r="Q2044" s="66"/>
      <c r="S2044" s="70"/>
      <c r="U2044" s="70"/>
      <c r="W2044" s="70"/>
      <c r="Y2044" s="70"/>
    </row>
    <row r="2045" spans="1:25" s="69" customFormat="1" x14ac:dyDescent="0.2">
      <c r="A2045" s="66" t="s">
        <v>12</v>
      </c>
      <c r="B2045" s="66" t="s">
        <v>23</v>
      </c>
      <c r="C2045" s="66" t="s">
        <v>25</v>
      </c>
      <c r="D2045" s="66" t="s">
        <v>345</v>
      </c>
      <c r="E2045" s="86">
        <f>+IF(ISNUMBER(DATA!J658),DATA!J658,"n/a")</f>
        <v>148311.23000000001</v>
      </c>
      <c r="F2045" s="77">
        <f>+IF(ISNUMBER(DATA!K658),DATA!K658,"n/a")</f>
        <v>-0.11367873818922899</v>
      </c>
      <c r="G2045" s="86">
        <f>+IF(ISNUMBER(DATA!T658),DATA!T658,"n/a")</f>
        <v>462299.24</v>
      </c>
      <c r="H2045" s="77">
        <f>+IF(ISNUMBER(DATA!U658),DATA!U658,"n/a")</f>
        <v>-8.4098807812865994E-2</v>
      </c>
      <c r="I2045" s="86">
        <f>+IF(ISNUMBER(DATA!AD658),DATA!AD658,"n/a")</f>
        <v>892259.26</v>
      </c>
      <c r="J2045" s="77">
        <f>+IF(ISNUMBER(DATA!AE658),DATA!AE658,"n/a")</f>
        <v>-7.1405757305731093E-2</v>
      </c>
      <c r="K2045" s="86">
        <f>+IF(ISNUMBER(DATA!AN658),DATA!AN658,"n/a")</f>
        <v>1862519.03</v>
      </c>
      <c r="L2045" s="77">
        <f>+IF(ISNUMBER(DATA!AO658),DATA!AO658,"n/a")</f>
        <v>-2.8324426580844698E-2</v>
      </c>
      <c r="M2045" s="66"/>
      <c r="N2045" s="66"/>
      <c r="O2045" s="66"/>
      <c r="P2045" s="66"/>
      <c r="Q2045" s="66"/>
      <c r="S2045" s="70"/>
      <c r="U2045" s="70"/>
      <c r="W2045" s="70"/>
      <c r="Y2045" s="70"/>
    </row>
    <row r="2046" spans="1:25" x14ac:dyDescent="0.2">
      <c r="E2046" s="100"/>
      <c r="F2046" s="102"/>
      <c r="G2046" s="100"/>
      <c r="H2046" s="102"/>
      <c r="I2046" s="100"/>
      <c r="J2046" s="102"/>
      <c r="K2046" s="100"/>
      <c r="L2046" s="102"/>
    </row>
    <row r="2047" spans="1:25" s="69" customFormat="1" x14ac:dyDescent="0.2">
      <c r="A2047" s="66" t="s">
        <v>12</v>
      </c>
      <c r="B2047" s="66" t="s">
        <v>23</v>
      </c>
      <c r="C2047" s="66" t="s">
        <v>10</v>
      </c>
      <c r="D2047" s="66" t="s">
        <v>271</v>
      </c>
      <c r="E2047" s="87">
        <f>+IF(ISNUMBER(DATA!L609),DATA!L609,"n/a")</f>
        <v>5.0219404417569402</v>
      </c>
      <c r="F2047" s="77">
        <f>+IF(ISNUMBER(DATA!M609),DATA!M609,"n/a")</f>
        <v>0.157692396272408</v>
      </c>
      <c r="G2047" s="87">
        <f>+IF(ISNUMBER(DATA!V609),DATA!V609,"n/a")</f>
        <v>4.4499679787954802</v>
      </c>
      <c r="H2047" s="77">
        <f>+IF(ISNUMBER(DATA!W609),DATA!W609,"n/a")</f>
        <v>-4.8959043487546199E-2</v>
      </c>
      <c r="I2047" s="87">
        <f>+IF(ISNUMBER(DATA!AF609),DATA!AF609,"n/a")</f>
        <v>4.4315398421945202</v>
      </c>
      <c r="J2047" s="77">
        <f>+IF(ISNUMBER(DATA!AG609),DATA!AG609,"n/a")</f>
        <v>-3.0545000809579701E-2</v>
      </c>
      <c r="K2047" s="87">
        <f>+IF(ISNUMBER(DATA!AP609),DATA!AP609,"n/a")</f>
        <v>4.4142722021543701</v>
      </c>
      <c r="L2047" s="77">
        <f>+IF(ISNUMBER(DATA!AQ609),DATA!AQ609,"n/a")</f>
        <v>-3.5210324277480602E-2</v>
      </c>
      <c r="M2047" s="66"/>
      <c r="N2047" s="66"/>
      <c r="O2047" s="66"/>
      <c r="P2047" s="66"/>
      <c r="Q2047" s="66"/>
      <c r="S2047" s="70"/>
      <c r="U2047" s="70"/>
      <c r="W2047" s="70"/>
      <c r="Y2047" s="70"/>
    </row>
    <row r="2048" spans="1:25" s="69" customFormat="1" x14ac:dyDescent="0.2">
      <c r="A2048" s="66" t="s">
        <v>12</v>
      </c>
      <c r="B2048" s="66" t="s">
        <v>23</v>
      </c>
      <c r="C2048" s="66" t="s">
        <v>10</v>
      </c>
      <c r="D2048" s="66" t="s">
        <v>272</v>
      </c>
      <c r="E2048" s="87">
        <f>+IF(ISNUMBER(DATA!L610),DATA!L610,"n/a")</f>
        <v>3.9751215456698898</v>
      </c>
      <c r="F2048" s="77">
        <f>+IF(ISNUMBER(DATA!M610),DATA!M610,"n/a")</f>
        <v>5.4431114014258904E-3</v>
      </c>
      <c r="G2048" s="87">
        <f>+IF(ISNUMBER(DATA!V610),DATA!V610,"n/a")</f>
        <v>3.96283353631644</v>
      </c>
      <c r="H2048" s="77">
        <f>+IF(ISNUMBER(DATA!W610),DATA!W610,"n/a")</f>
        <v>-9.0429489087348897E-3</v>
      </c>
      <c r="I2048" s="87">
        <f>+IF(ISNUMBER(DATA!AF610),DATA!AF610,"n/a")</f>
        <v>3.9248581398534399</v>
      </c>
      <c r="J2048" s="77">
        <f>+IF(ISNUMBER(DATA!AG610),DATA!AG610,"n/a")</f>
        <v>-5.0505462924178802E-3</v>
      </c>
      <c r="K2048" s="87">
        <f>+IF(ISNUMBER(DATA!AP610),DATA!AP610,"n/a")</f>
        <v>3.9345899924600198</v>
      </c>
      <c r="L2048" s="77">
        <f>+IF(ISNUMBER(DATA!AQ610),DATA!AQ610,"n/a")</f>
        <v>3.3577132997158901E-3</v>
      </c>
      <c r="M2048" s="66"/>
      <c r="N2048" s="66"/>
      <c r="O2048" s="66"/>
      <c r="P2048" s="66"/>
      <c r="Q2048" s="66"/>
      <c r="S2048" s="70"/>
      <c r="U2048" s="70"/>
      <c r="W2048" s="70"/>
      <c r="Y2048" s="70"/>
    </row>
    <row r="2049" spans="1:25" s="69" customFormat="1" x14ac:dyDescent="0.2">
      <c r="A2049" s="66" t="s">
        <v>12</v>
      </c>
      <c r="B2049" s="66" t="s">
        <v>23</v>
      </c>
      <c r="C2049" s="66" t="s">
        <v>10</v>
      </c>
      <c r="D2049" s="66" t="s">
        <v>273</v>
      </c>
      <c r="E2049" s="87">
        <f>+IF(ISNUMBER(DATA!L611),DATA!L611,"n/a")</f>
        <v>4.0247183557265203</v>
      </c>
      <c r="F2049" s="77">
        <f>+IF(ISNUMBER(DATA!M611),DATA!M611,"n/a")</f>
        <v>3.5233205949075697E-2</v>
      </c>
      <c r="G2049" s="87">
        <f>+IF(ISNUMBER(DATA!V611),DATA!V611,"n/a")</f>
        <v>4.0157242965432802</v>
      </c>
      <c r="H2049" s="77">
        <f>+IF(ISNUMBER(DATA!W611),DATA!W611,"n/a")</f>
        <v>3.7596532595350597E-2</v>
      </c>
      <c r="I2049" s="87">
        <f>+IF(ISNUMBER(DATA!AF611),DATA!AF611,"n/a")</f>
        <v>4.01538768391001</v>
      </c>
      <c r="J2049" s="77">
        <f>+IF(ISNUMBER(DATA!AG611),DATA!AG611,"n/a")</f>
        <v>4.7339477632644698E-2</v>
      </c>
      <c r="K2049" s="87">
        <f>+IF(ISNUMBER(DATA!AP611),DATA!AP611,"n/a")</f>
        <v>3.9726824036117701</v>
      </c>
      <c r="L2049" s="77">
        <f>+IF(ISNUMBER(DATA!AQ611),DATA!AQ611,"n/a")</f>
        <v>1.8381933172392801E-2</v>
      </c>
      <c r="M2049" s="66"/>
      <c r="N2049" s="66"/>
      <c r="O2049" s="66"/>
      <c r="P2049" s="66"/>
      <c r="Q2049" s="66"/>
      <c r="S2049" s="70"/>
      <c r="U2049" s="70"/>
      <c r="W2049" s="70"/>
      <c r="Y2049" s="70"/>
    </row>
    <row r="2050" spans="1:25" s="69" customFormat="1" x14ac:dyDescent="0.2">
      <c r="A2050" s="66" t="s">
        <v>12</v>
      </c>
      <c r="B2050" s="66" t="s">
        <v>23</v>
      </c>
      <c r="C2050" s="66" t="s">
        <v>10</v>
      </c>
      <c r="D2050" s="66" t="s">
        <v>274</v>
      </c>
      <c r="E2050" s="87">
        <f>+IF(ISNUMBER(DATA!L612),DATA!L612,"n/a")</f>
        <v>3.8793862157781298</v>
      </c>
      <c r="F2050" s="77">
        <f>+IF(ISNUMBER(DATA!M612),DATA!M612,"n/a")</f>
        <v>1.06525078135198E-2</v>
      </c>
      <c r="G2050" s="87">
        <f>+IF(ISNUMBER(DATA!V612),DATA!V612,"n/a")</f>
        <v>3.8845912389167601</v>
      </c>
      <c r="H2050" s="77">
        <f>+IF(ISNUMBER(DATA!W612),DATA!W612,"n/a")</f>
        <v>1.69289831072714E-3</v>
      </c>
      <c r="I2050" s="87">
        <f>+IF(ISNUMBER(DATA!AF612),DATA!AF612,"n/a")</f>
        <v>3.8816409335315498</v>
      </c>
      <c r="J2050" s="77">
        <f>+IF(ISNUMBER(DATA!AG612),DATA!AG612,"n/a")</f>
        <v>1.56038123424748E-2</v>
      </c>
      <c r="K2050" s="87">
        <f>+IF(ISNUMBER(DATA!AP612),DATA!AP612,"n/a")</f>
        <v>3.85940561136105</v>
      </c>
      <c r="L2050" s="77">
        <f>+IF(ISNUMBER(DATA!AQ612),DATA!AQ612,"n/a")</f>
        <v>1.2882999960410599E-2</v>
      </c>
      <c r="M2050" s="66"/>
      <c r="N2050" s="66"/>
      <c r="O2050" s="66"/>
      <c r="P2050" s="66"/>
      <c r="Q2050" s="66"/>
      <c r="S2050" s="70"/>
      <c r="U2050" s="70"/>
      <c r="W2050" s="70"/>
      <c r="Y2050" s="70"/>
    </row>
    <row r="2051" spans="1:25" s="69" customFormat="1" x14ac:dyDescent="0.2">
      <c r="A2051" s="66" t="s">
        <v>12</v>
      </c>
      <c r="B2051" s="66" t="s">
        <v>23</v>
      </c>
      <c r="C2051" s="66" t="s">
        <v>10</v>
      </c>
      <c r="D2051" s="66" t="s">
        <v>275</v>
      </c>
      <c r="E2051" s="87">
        <f>+IF(ISNUMBER(DATA!L613),DATA!L613,"n/a")</f>
        <v>3.4866049546003799</v>
      </c>
      <c r="F2051" s="77">
        <f>+IF(ISNUMBER(DATA!M613),DATA!M613,"n/a")</f>
        <v>-7.08734561212657E-3</v>
      </c>
      <c r="G2051" s="87">
        <f>+IF(ISNUMBER(DATA!V613),DATA!V613,"n/a")</f>
        <v>3.4221523574567598</v>
      </c>
      <c r="H2051" s="77">
        <f>+IF(ISNUMBER(DATA!W613),DATA!W613,"n/a")</f>
        <v>-1.4316456430981299E-2</v>
      </c>
      <c r="I2051" s="87">
        <f>+IF(ISNUMBER(DATA!AF613),DATA!AF613,"n/a")</f>
        <v>3.4033834912665202</v>
      </c>
      <c r="J2051" s="77">
        <f>+IF(ISNUMBER(DATA!AG613),DATA!AG613,"n/a")</f>
        <v>-1.48331496488053E-2</v>
      </c>
      <c r="K2051" s="87">
        <f>+IF(ISNUMBER(DATA!AP613),DATA!AP613,"n/a")</f>
        <v>3.4523269754903101</v>
      </c>
      <c r="L2051" s="77">
        <f>+IF(ISNUMBER(DATA!AQ613),DATA!AQ613,"n/a")</f>
        <v>-9.1383457539861695E-3</v>
      </c>
      <c r="M2051" s="66"/>
      <c r="N2051" s="66"/>
      <c r="O2051" s="66"/>
      <c r="P2051" s="66"/>
      <c r="Q2051" s="66"/>
      <c r="S2051" s="70"/>
      <c r="U2051" s="70"/>
      <c r="W2051" s="70"/>
      <c r="Y2051" s="70"/>
    </row>
    <row r="2052" spans="1:25" s="69" customFormat="1" x14ac:dyDescent="0.2">
      <c r="A2052" s="66" t="s">
        <v>12</v>
      </c>
      <c r="B2052" s="66" t="s">
        <v>23</v>
      </c>
      <c r="C2052" s="66" t="s">
        <v>10</v>
      </c>
      <c r="D2052" s="66" t="s">
        <v>276</v>
      </c>
      <c r="E2052" s="87">
        <f>+IF(ISNUMBER(DATA!L614),DATA!L614,"n/a")</f>
        <v>4.0486161595842303</v>
      </c>
      <c r="F2052" s="77">
        <f>+IF(ISNUMBER(DATA!M614),DATA!M614,"n/a")</f>
        <v>2.3924523609438898E-2</v>
      </c>
      <c r="G2052" s="87">
        <f>+IF(ISNUMBER(DATA!V614),DATA!V614,"n/a")</f>
        <v>4.0505121402546704</v>
      </c>
      <c r="H2052" s="77">
        <f>+IF(ISNUMBER(DATA!W614),DATA!W614,"n/a")</f>
        <v>2.4932595552242899E-2</v>
      </c>
      <c r="I2052" s="87">
        <f>+IF(ISNUMBER(DATA!AF614),DATA!AF614,"n/a")</f>
        <v>4.0546112641457199</v>
      </c>
      <c r="J2052" s="77">
        <f>+IF(ISNUMBER(DATA!AG614),DATA!AG614,"n/a")</f>
        <v>2.8215407537410701E-2</v>
      </c>
      <c r="K2052" s="87">
        <f>+IF(ISNUMBER(DATA!AP614),DATA!AP614,"n/a")</f>
        <v>3.9915851421937498</v>
      </c>
      <c r="L2052" s="77">
        <f>+IF(ISNUMBER(DATA!AQ614),DATA!AQ614,"n/a")</f>
        <v>1.7777597361675699E-2</v>
      </c>
      <c r="M2052" s="66"/>
      <c r="N2052" s="66"/>
      <c r="O2052" s="66"/>
      <c r="P2052" s="66"/>
      <c r="Q2052" s="66"/>
      <c r="S2052" s="70"/>
      <c r="U2052" s="70"/>
      <c r="W2052" s="70"/>
      <c r="Y2052" s="70"/>
    </row>
    <row r="2053" spans="1:25" s="69" customFormat="1" x14ac:dyDescent="0.2">
      <c r="A2053" s="66" t="s">
        <v>12</v>
      </c>
      <c r="B2053" s="66" t="s">
        <v>23</v>
      </c>
      <c r="C2053" s="66" t="s">
        <v>10</v>
      </c>
      <c r="D2053" s="66" t="s">
        <v>277</v>
      </c>
      <c r="E2053" s="87">
        <f>+IF(ISNUMBER(DATA!L615),DATA!L615,"n/a")</f>
        <v>2.9754919143160801</v>
      </c>
      <c r="F2053" s="77">
        <f>+IF(ISNUMBER(DATA!M615),DATA!M615,"n/a")</f>
        <v>-0.22815211917414199</v>
      </c>
      <c r="G2053" s="87">
        <f>+IF(ISNUMBER(DATA!V615),DATA!V615,"n/a")</f>
        <v>3.15397418303536</v>
      </c>
      <c r="H2053" s="77">
        <f>+IF(ISNUMBER(DATA!W615),DATA!W615,"n/a")</f>
        <v>-0.178927696865261</v>
      </c>
      <c r="I2053" s="87">
        <f>+IF(ISNUMBER(DATA!AF615),DATA!AF615,"n/a")</f>
        <v>3.3503143215078999</v>
      </c>
      <c r="J2053" s="77">
        <f>+IF(ISNUMBER(DATA!AG615),DATA!AG615,"n/a")</f>
        <v>-0.10987423249681399</v>
      </c>
      <c r="K2053" s="87">
        <f>+IF(ISNUMBER(DATA!AP615),DATA!AP615,"n/a")</f>
        <v>3.4731771296537799</v>
      </c>
      <c r="L2053" s="77">
        <f>+IF(ISNUMBER(DATA!AQ615),DATA!AQ615,"n/a")</f>
        <v>-9.6984743557904304E-2</v>
      </c>
      <c r="M2053" s="66"/>
      <c r="N2053" s="66"/>
      <c r="O2053" s="66"/>
      <c r="P2053" s="66"/>
      <c r="Q2053" s="66"/>
      <c r="S2053" s="70"/>
      <c r="U2053" s="70"/>
      <c r="W2053" s="70"/>
      <c r="Y2053" s="70"/>
    </row>
    <row r="2054" spans="1:25" s="69" customFormat="1" x14ac:dyDescent="0.2">
      <c r="A2054" s="66" t="s">
        <v>12</v>
      </c>
      <c r="B2054" s="66" t="s">
        <v>23</v>
      </c>
      <c r="C2054" s="66" t="s">
        <v>10</v>
      </c>
      <c r="D2054" s="66" t="s">
        <v>278</v>
      </c>
      <c r="E2054" s="87">
        <f>+IF(ISNUMBER(DATA!L616),DATA!L616,"n/a")</f>
        <v>3.6907986251687901</v>
      </c>
      <c r="F2054" s="77">
        <f>+IF(ISNUMBER(DATA!M616),DATA!M616,"n/a")</f>
        <v>5.56949292400108E-2</v>
      </c>
      <c r="G2054" s="87">
        <f>+IF(ISNUMBER(DATA!V616),DATA!V616,"n/a")</f>
        <v>3.6679752258037301</v>
      </c>
      <c r="H2054" s="77">
        <f>+IF(ISNUMBER(DATA!W616),DATA!W616,"n/a")</f>
        <v>5.0602993047116904E-4</v>
      </c>
      <c r="I2054" s="87">
        <f>+IF(ISNUMBER(DATA!AF616),DATA!AF616,"n/a")</f>
        <v>3.6932357388631698</v>
      </c>
      <c r="J2054" s="77">
        <f>+IF(ISNUMBER(DATA!AG616),DATA!AG616,"n/a")</f>
        <v>1.36090648435764E-3</v>
      </c>
      <c r="K2054" s="87">
        <f>+IF(ISNUMBER(DATA!AP616),DATA!AP616,"n/a")</f>
        <v>3.7358717416688698</v>
      </c>
      <c r="L2054" s="77">
        <f>+IF(ISNUMBER(DATA!AQ616),DATA!AQ616,"n/a")</f>
        <v>1.2061309948157999E-2</v>
      </c>
      <c r="M2054" s="66"/>
      <c r="N2054" s="66"/>
      <c r="O2054" s="66"/>
      <c r="P2054" s="66"/>
      <c r="Q2054" s="66"/>
      <c r="S2054" s="70"/>
      <c r="U2054" s="70"/>
      <c r="W2054" s="70"/>
      <c r="Y2054" s="70"/>
    </row>
    <row r="2055" spans="1:25" s="69" customFormat="1" x14ac:dyDescent="0.2">
      <c r="A2055" s="66" t="s">
        <v>12</v>
      </c>
      <c r="B2055" s="66" t="s">
        <v>23</v>
      </c>
      <c r="C2055" s="66" t="s">
        <v>10</v>
      </c>
      <c r="D2055" s="66" t="s">
        <v>279</v>
      </c>
      <c r="E2055" s="87">
        <f>+IF(ISNUMBER(DATA!L617),DATA!L617,"n/a")</f>
        <v>3.73274486024527</v>
      </c>
      <c r="F2055" s="77">
        <f>+IF(ISNUMBER(DATA!M617),DATA!M617,"n/a")</f>
        <v>-9.2956240895993806E-3</v>
      </c>
      <c r="G2055" s="87">
        <f>+IF(ISNUMBER(DATA!V617),DATA!V617,"n/a")</f>
        <v>3.79853747592986</v>
      </c>
      <c r="H2055" s="77">
        <f>+IF(ISNUMBER(DATA!W617),DATA!W617,"n/a")</f>
        <v>2.9302880765202401E-2</v>
      </c>
      <c r="I2055" s="87">
        <f>+IF(ISNUMBER(DATA!AF617),DATA!AF617,"n/a")</f>
        <v>3.7929218844679702</v>
      </c>
      <c r="J2055" s="77">
        <f>+IF(ISNUMBER(DATA!AG617),DATA!AG617,"n/a")</f>
        <v>2.7803279365722199E-2</v>
      </c>
      <c r="K2055" s="87">
        <f>+IF(ISNUMBER(DATA!AP617),DATA!AP617,"n/a")</f>
        <v>3.6976938120195202</v>
      </c>
      <c r="L2055" s="77">
        <f>+IF(ISNUMBER(DATA!AQ617),DATA!AQ617,"n/a")</f>
        <v>-2.0604903825789298E-3</v>
      </c>
      <c r="M2055" s="66"/>
      <c r="N2055" s="66"/>
      <c r="O2055" s="66"/>
      <c r="P2055" s="66"/>
      <c r="Q2055" s="66"/>
      <c r="S2055" s="70"/>
      <c r="U2055" s="70"/>
      <c r="W2055" s="70"/>
      <c r="Y2055" s="70"/>
    </row>
    <row r="2056" spans="1:25" s="69" customFormat="1" x14ac:dyDescent="0.2">
      <c r="A2056" s="66" t="s">
        <v>12</v>
      </c>
      <c r="B2056" s="66" t="s">
        <v>23</v>
      </c>
      <c r="C2056" s="66" t="s">
        <v>10</v>
      </c>
      <c r="D2056" s="66" t="s">
        <v>280</v>
      </c>
      <c r="E2056" s="87">
        <f>+IF(ISNUMBER(DATA!L618),DATA!L618,"n/a")</f>
        <v>4.4834176477181398</v>
      </c>
      <c r="F2056" s="77">
        <f>+IF(ISNUMBER(DATA!M618),DATA!M618,"n/a")</f>
        <v>1.9410508845496801E-2</v>
      </c>
      <c r="G2056" s="87">
        <f>+IF(ISNUMBER(DATA!V618),DATA!V618,"n/a")</f>
        <v>4.6999453675106997</v>
      </c>
      <c r="H2056" s="77">
        <f>+IF(ISNUMBER(DATA!W618),DATA!W618,"n/a")</f>
        <v>-1.27916080513878E-2</v>
      </c>
      <c r="I2056" s="87">
        <f>+IF(ISNUMBER(DATA!AF618),DATA!AF618,"n/a")</f>
        <v>4.79224113503036</v>
      </c>
      <c r="J2056" s="77">
        <f>+IF(ISNUMBER(DATA!AG618),DATA!AG618,"n/a")</f>
        <v>5.4279877233897097E-3</v>
      </c>
      <c r="K2056" s="87">
        <f>+IF(ISNUMBER(DATA!AP618),DATA!AP618,"n/a")</f>
        <v>4.8428448261266901</v>
      </c>
      <c r="L2056" s="77">
        <f>+IF(ISNUMBER(DATA!AQ618),DATA!AQ618,"n/a")</f>
        <v>4.0565050204402299E-2</v>
      </c>
      <c r="M2056" s="66"/>
      <c r="N2056" s="66"/>
      <c r="O2056" s="66"/>
      <c r="P2056" s="66"/>
      <c r="Q2056" s="66"/>
      <c r="S2056" s="70"/>
      <c r="U2056" s="70"/>
      <c r="W2056" s="70"/>
      <c r="Y2056" s="70"/>
    </row>
    <row r="2057" spans="1:25" s="69" customFormat="1" x14ac:dyDescent="0.2">
      <c r="A2057" s="66" t="s">
        <v>12</v>
      </c>
      <c r="B2057" s="66" t="s">
        <v>23</v>
      </c>
      <c r="C2057" s="66" t="s">
        <v>10</v>
      </c>
      <c r="D2057" s="66" t="s">
        <v>281</v>
      </c>
      <c r="E2057" s="87">
        <f>+IF(ISNUMBER(DATA!L619),DATA!L619,"n/a")</f>
        <v>3.9567956077331701</v>
      </c>
      <c r="F2057" s="77">
        <f>+IF(ISNUMBER(DATA!M619),DATA!M619,"n/a")</f>
        <v>-8.8368195702915407E-3</v>
      </c>
      <c r="G2057" s="87">
        <f>+IF(ISNUMBER(DATA!V619),DATA!V619,"n/a")</f>
        <v>3.9862290250951098</v>
      </c>
      <c r="H2057" s="77">
        <f>+IF(ISNUMBER(DATA!W619),DATA!W619,"n/a")</f>
        <v>4.3664107712627197E-3</v>
      </c>
      <c r="I2057" s="87">
        <f>+IF(ISNUMBER(DATA!AF619),DATA!AF619,"n/a")</f>
        <v>3.9993673453330301</v>
      </c>
      <c r="J2057" s="77">
        <f>+IF(ISNUMBER(DATA!AG619),DATA!AG619,"n/a")</f>
        <v>7.1305502557810103E-3</v>
      </c>
      <c r="K2057" s="87">
        <f>+IF(ISNUMBER(DATA!AP619),DATA!AP619,"n/a")</f>
        <v>3.99138507602748</v>
      </c>
      <c r="L2057" s="77">
        <f>+IF(ISNUMBER(DATA!AQ619),DATA!AQ619,"n/a")</f>
        <v>1.6568466466591301E-2</v>
      </c>
      <c r="M2057" s="66"/>
      <c r="N2057" s="66"/>
      <c r="O2057" s="66"/>
      <c r="P2057" s="66"/>
      <c r="Q2057" s="66"/>
      <c r="S2057" s="70"/>
      <c r="U2057" s="70"/>
      <c r="W2057" s="70"/>
      <c r="Y2057" s="70"/>
    </row>
    <row r="2058" spans="1:25" s="69" customFormat="1" x14ac:dyDescent="0.2">
      <c r="A2058" s="66" t="s">
        <v>12</v>
      </c>
      <c r="B2058" s="66" t="s">
        <v>23</v>
      </c>
      <c r="C2058" s="66" t="s">
        <v>10</v>
      </c>
      <c r="D2058" s="66" t="s">
        <v>282</v>
      </c>
      <c r="E2058" s="87">
        <f>+IF(ISNUMBER(DATA!L620),DATA!L620,"n/a")</f>
        <v>4.1632418656191996</v>
      </c>
      <c r="F2058" s="77">
        <f>+IF(ISNUMBER(DATA!M620),DATA!M620,"n/a")</f>
        <v>6.5185403114667695E-2</v>
      </c>
      <c r="G2058" s="87">
        <f>+IF(ISNUMBER(DATA!V620),DATA!V620,"n/a")</f>
        <v>4.1548850223258302</v>
      </c>
      <c r="H2058" s="77">
        <f>+IF(ISNUMBER(DATA!W620),DATA!W620,"n/a")</f>
        <v>6.9938966150507403E-2</v>
      </c>
      <c r="I2058" s="87">
        <f>+IF(ISNUMBER(DATA!AF620),DATA!AF620,"n/a")</f>
        <v>4.0576384473838303</v>
      </c>
      <c r="J2058" s="77">
        <f>+IF(ISNUMBER(DATA!AG620),DATA!AG620,"n/a")</f>
        <v>5.3595161721253802E-2</v>
      </c>
      <c r="K2058" s="87">
        <f>+IF(ISNUMBER(DATA!AP620),DATA!AP620,"n/a")</f>
        <v>3.9407036437445999</v>
      </c>
      <c r="L2058" s="77">
        <f>+IF(ISNUMBER(DATA!AQ620),DATA!AQ620,"n/a")</f>
        <v>2.5251928878514601E-2</v>
      </c>
      <c r="M2058" s="66"/>
      <c r="N2058" s="66"/>
      <c r="O2058" s="66"/>
      <c r="P2058" s="66"/>
      <c r="Q2058" s="66"/>
      <c r="S2058" s="70"/>
      <c r="U2058" s="70"/>
      <c r="W2058" s="70"/>
      <c r="Y2058" s="70"/>
    </row>
    <row r="2059" spans="1:25" s="69" customFormat="1" x14ac:dyDescent="0.2">
      <c r="A2059" s="66" t="s">
        <v>12</v>
      </c>
      <c r="B2059" s="66" t="s">
        <v>23</v>
      </c>
      <c r="C2059" s="66" t="s">
        <v>10</v>
      </c>
      <c r="D2059" s="66" t="s">
        <v>283</v>
      </c>
      <c r="E2059" s="87">
        <f>+IF(ISNUMBER(DATA!L621),DATA!L621,"n/a")</f>
        <v>3.74591032497369</v>
      </c>
      <c r="F2059" s="77">
        <f>+IF(ISNUMBER(DATA!M621),DATA!M621,"n/a")</f>
        <v>1.1370061761162399E-2</v>
      </c>
      <c r="G2059" s="87">
        <f>+IF(ISNUMBER(DATA!V621),DATA!V621,"n/a")</f>
        <v>3.8078717424297999</v>
      </c>
      <c r="H2059" s="77">
        <f>+IF(ISNUMBER(DATA!W621),DATA!W621,"n/a")</f>
        <v>5.2262610737285303E-2</v>
      </c>
      <c r="I2059" s="87">
        <f>+IF(ISNUMBER(DATA!AF621),DATA!AF621,"n/a")</f>
        <v>3.77900419149627</v>
      </c>
      <c r="J2059" s="77">
        <f>+IF(ISNUMBER(DATA!AG621),DATA!AG621,"n/a")</f>
        <v>8.6738620095924604E-4</v>
      </c>
      <c r="K2059" s="87">
        <f>+IF(ISNUMBER(DATA!AP621),DATA!AP621,"n/a")</f>
        <v>3.7185330693810399</v>
      </c>
      <c r="L2059" s="77">
        <f>+IF(ISNUMBER(DATA!AQ621),DATA!AQ621,"n/a")</f>
        <v>-2.6006366388006401E-2</v>
      </c>
      <c r="M2059" s="66"/>
      <c r="N2059" s="66"/>
      <c r="O2059" s="66"/>
      <c r="P2059" s="66"/>
      <c r="Q2059" s="66"/>
      <c r="S2059" s="70"/>
      <c r="U2059" s="70"/>
      <c r="W2059" s="70"/>
      <c r="Y2059" s="70"/>
    </row>
    <row r="2060" spans="1:25" s="69" customFormat="1" x14ac:dyDescent="0.2">
      <c r="A2060" s="66" t="s">
        <v>12</v>
      </c>
      <c r="B2060" s="66" t="s">
        <v>23</v>
      </c>
      <c r="C2060" s="66" t="s">
        <v>10</v>
      </c>
      <c r="D2060" s="66" t="s">
        <v>284</v>
      </c>
      <c r="E2060" s="87">
        <f>+IF(ISNUMBER(DATA!L622),DATA!L622,"n/a")</f>
        <v>3.7657140651112799</v>
      </c>
      <c r="F2060" s="77">
        <f>+IF(ISNUMBER(DATA!M622),DATA!M622,"n/a")</f>
        <v>-1.51357650907528E-2</v>
      </c>
      <c r="G2060" s="87">
        <f>+IF(ISNUMBER(DATA!V622),DATA!V622,"n/a")</f>
        <v>3.8504124476758199</v>
      </c>
      <c r="H2060" s="77">
        <f>+IF(ISNUMBER(DATA!W622),DATA!W622,"n/a")</f>
        <v>7.0721222601357506E-2</v>
      </c>
      <c r="I2060" s="87">
        <f>+IF(ISNUMBER(DATA!AF622),DATA!AF622,"n/a")</f>
        <v>3.8393293509322999</v>
      </c>
      <c r="J2060" s="77">
        <f>+IF(ISNUMBER(DATA!AG622),DATA!AG622,"n/a")</f>
        <v>4.8635941301917403E-2</v>
      </c>
      <c r="K2060" s="87">
        <f>+IF(ISNUMBER(DATA!AP622),DATA!AP622,"n/a")</f>
        <v>3.8323445403082799</v>
      </c>
      <c r="L2060" s="77">
        <f>+IF(ISNUMBER(DATA!AQ622),DATA!AQ622,"n/a")</f>
        <v>2.98999915088561E-2</v>
      </c>
      <c r="M2060" s="66"/>
      <c r="N2060" s="66"/>
      <c r="O2060" s="66"/>
      <c r="P2060" s="66"/>
      <c r="Q2060" s="66"/>
      <c r="S2060" s="70"/>
      <c r="U2060" s="70"/>
      <c r="W2060" s="70"/>
      <c r="Y2060" s="70"/>
    </row>
    <row r="2061" spans="1:25" s="69" customFormat="1" x14ac:dyDescent="0.2">
      <c r="A2061" s="66" t="s">
        <v>12</v>
      </c>
      <c r="B2061" s="66" t="s">
        <v>23</v>
      </c>
      <c r="C2061" s="66" t="s">
        <v>10</v>
      </c>
      <c r="D2061" s="66" t="s">
        <v>285</v>
      </c>
      <c r="E2061" s="87">
        <f>+IF(ISNUMBER(DATA!L623),DATA!L623,"n/a")</f>
        <v>3.6028640999175101</v>
      </c>
      <c r="F2061" s="77">
        <f>+IF(ISNUMBER(DATA!M623),DATA!M623,"n/a")</f>
        <v>7.68398424271719E-2</v>
      </c>
      <c r="G2061" s="87">
        <f>+IF(ISNUMBER(DATA!V623),DATA!V623,"n/a")</f>
        <v>3.5887032931610099</v>
      </c>
      <c r="H2061" s="77">
        <f>+IF(ISNUMBER(DATA!W623),DATA!W623,"n/a")</f>
        <v>0.114432918559127</v>
      </c>
      <c r="I2061" s="87">
        <f>+IF(ISNUMBER(DATA!AF623),DATA!AF623,"n/a")</f>
        <v>3.4549935688418301</v>
      </c>
      <c r="J2061" s="77">
        <f>+IF(ISNUMBER(DATA!AG623),DATA!AG623,"n/a")</f>
        <v>2.7422957005308699E-2</v>
      </c>
      <c r="K2061" s="87">
        <f>+IF(ISNUMBER(DATA!AP623),DATA!AP623,"n/a")</f>
        <v>3.4894262484935301</v>
      </c>
      <c r="L2061" s="77">
        <f>+IF(ISNUMBER(DATA!AQ623),DATA!AQ623,"n/a")</f>
        <v>-2.8566702551423798E-3</v>
      </c>
      <c r="M2061" s="66"/>
      <c r="N2061" s="66"/>
      <c r="O2061" s="66"/>
      <c r="P2061" s="66"/>
      <c r="Q2061" s="66"/>
      <c r="S2061" s="70"/>
      <c r="U2061" s="70"/>
      <c r="W2061" s="70"/>
      <c r="Y2061" s="70"/>
    </row>
    <row r="2062" spans="1:25" s="69" customFormat="1" x14ac:dyDescent="0.2">
      <c r="A2062" s="66" t="s">
        <v>12</v>
      </c>
      <c r="B2062" s="66" t="s">
        <v>23</v>
      </c>
      <c r="C2062" s="66" t="s">
        <v>10</v>
      </c>
      <c r="D2062" s="66" t="s">
        <v>286</v>
      </c>
      <c r="E2062" s="87">
        <f>+IF(ISNUMBER(DATA!L624),DATA!L624,"n/a")</f>
        <v>3.7895696901132401</v>
      </c>
      <c r="F2062" s="77">
        <f>+IF(ISNUMBER(DATA!M624),DATA!M624,"n/a")</f>
        <v>-6.6268639719545596E-3</v>
      </c>
      <c r="G2062" s="87">
        <f>+IF(ISNUMBER(DATA!V624),DATA!V624,"n/a")</f>
        <v>3.88430244432592</v>
      </c>
      <c r="H2062" s="77">
        <f>+IF(ISNUMBER(DATA!W624),DATA!W624,"n/a")</f>
        <v>2.8579500170049701E-3</v>
      </c>
      <c r="I2062" s="87">
        <f>+IF(ISNUMBER(DATA!AF624),DATA!AF624,"n/a")</f>
        <v>3.9094359399389398</v>
      </c>
      <c r="J2062" s="77">
        <f>+IF(ISNUMBER(DATA!AG624),DATA!AG624,"n/a")</f>
        <v>2.7310926865046998E-4</v>
      </c>
      <c r="K2062" s="87">
        <f>+IF(ISNUMBER(DATA!AP624),DATA!AP624,"n/a")</f>
        <v>3.9190927840568301</v>
      </c>
      <c r="L2062" s="77">
        <f>+IF(ISNUMBER(DATA!AQ624),DATA!AQ624,"n/a")</f>
        <v>1.9739789443648698E-2</v>
      </c>
      <c r="M2062" s="66"/>
      <c r="N2062" s="66"/>
      <c r="O2062" s="66"/>
      <c r="P2062" s="66"/>
      <c r="Q2062" s="66"/>
      <c r="S2062" s="70"/>
      <c r="U2062" s="70"/>
      <c r="W2062" s="70"/>
      <c r="Y2062" s="70"/>
    </row>
    <row r="2063" spans="1:25" s="69" customFormat="1" x14ac:dyDescent="0.2">
      <c r="A2063" s="66" t="s">
        <v>12</v>
      </c>
      <c r="B2063" s="66" t="s">
        <v>23</v>
      </c>
      <c r="C2063" s="66" t="s">
        <v>10</v>
      </c>
      <c r="D2063" s="66" t="s">
        <v>287</v>
      </c>
      <c r="E2063" s="87">
        <f>+IF(ISNUMBER(DATA!L625),DATA!L625,"n/a")</f>
        <v>3.8988081313876002</v>
      </c>
      <c r="F2063" s="77">
        <f>+IF(ISNUMBER(DATA!M625),DATA!M625,"n/a")</f>
        <v>-3.1959477057820103E-2</v>
      </c>
      <c r="G2063" s="87">
        <f>+IF(ISNUMBER(DATA!V625),DATA!V625,"n/a")</f>
        <v>3.9100774006062702</v>
      </c>
      <c r="H2063" s="77">
        <f>+IF(ISNUMBER(DATA!W625),DATA!W625,"n/a")</f>
        <v>-1.22237501404855E-2</v>
      </c>
      <c r="I2063" s="87">
        <f>+IF(ISNUMBER(DATA!AF625),DATA!AF625,"n/a")</f>
        <v>3.9874136801818101</v>
      </c>
      <c r="J2063" s="77">
        <f>+IF(ISNUMBER(DATA!AG625),DATA!AG625,"n/a")</f>
        <v>3.5654835111505898E-2</v>
      </c>
      <c r="K2063" s="87">
        <f>+IF(ISNUMBER(DATA!AP625),DATA!AP625,"n/a")</f>
        <v>3.9972924964865602</v>
      </c>
      <c r="L2063" s="77">
        <f>+IF(ISNUMBER(DATA!AQ625),DATA!AQ625,"n/a")</f>
        <v>3.6072166257821399E-2</v>
      </c>
      <c r="M2063" s="66"/>
      <c r="N2063" s="66"/>
      <c r="O2063" s="66"/>
      <c r="P2063" s="66"/>
      <c r="Q2063" s="66"/>
      <c r="S2063" s="70"/>
      <c r="U2063" s="70"/>
      <c r="W2063" s="70"/>
      <c r="Y2063" s="70"/>
    </row>
    <row r="2064" spans="1:25" s="69" customFormat="1" x14ac:dyDescent="0.2">
      <c r="A2064" s="66" t="s">
        <v>12</v>
      </c>
      <c r="B2064" s="66" t="s">
        <v>23</v>
      </c>
      <c r="C2064" s="66" t="s">
        <v>10</v>
      </c>
      <c r="D2064" s="66" t="s">
        <v>288</v>
      </c>
      <c r="E2064" s="87">
        <f>+IF(ISNUMBER(DATA!L626),DATA!L626,"n/a")</f>
        <v>4.1270645576544602</v>
      </c>
      <c r="F2064" s="77">
        <f>+IF(ISNUMBER(DATA!M626),DATA!M626,"n/a")</f>
        <v>5.2808600294080001E-2</v>
      </c>
      <c r="G2064" s="87">
        <f>+IF(ISNUMBER(DATA!V626),DATA!V626,"n/a")</f>
        <v>4.1366461590926598</v>
      </c>
      <c r="H2064" s="77">
        <f>+IF(ISNUMBER(DATA!W626),DATA!W626,"n/a")</f>
        <v>6.3374226199289896E-2</v>
      </c>
      <c r="I2064" s="87">
        <f>+IF(ISNUMBER(DATA!AF626),DATA!AF626,"n/a")</f>
        <v>4.0329983958911999</v>
      </c>
      <c r="J2064" s="77">
        <f>+IF(ISNUMBER(DATA!AG626),DATA!AG626,"n/a")</f>
        <v>3.7529957413130102E-2</v>
      </c>
      <c r="K2064" s="87">
        <f>+IF(ISNUMBER(DATA!AP626),DATA!AP626,"n/a")</f>
        <v>3.8620801620268499</v>
      </c>
      <c r="L2064" s="77">
        <f>+IF(ISNUMBER(DATA!AQ626),DATA!AQ626,"n/a")</f>
        <v>9.5533907621231005E-4</v>
      </c>
      <c r="M2064" s="66"/>
      <c r="N2064" s="66"/>
      <c r="O2064" s="66"/>
      <c r="P2064" s="66"/>
      <c r="Q2064" s="66"/>
      <c r="S2064" s="70"/>
      <c r="U2064" s="70"/>
      <c r="W2064" s="70"/>
      <c r="Y2064" s="70"/>
    </row>
    <row r="2065" spans="1:25" s="69" customFormat="1" x14ac:dyDescent="0.2">
      <c r="A2065" s="66" t="s">
        <v>12</v>
      </c>
      <c r="B2065" s="66" t="s">
        <v>23</v>
      </c>
      <c r="C2065" s="66" t="s">
        <v>10</v>
      </c>
      <c r="D2065" s="66" t="s">
        <v>289</v>
      </c>
      <c r="E2065" s="87">
        <f>+IF(ISNUMBER(DATA!L627),DATA!L627,"n/a")</f>
        <v>3.8849127644620798</v>
      </c>
      <c r="F2065" s="77">
        <f>+IF(ISNUMBER(DATA!M627),DATA!M627,"n/a")</f>
        <v>1.6614538615780602E-2</v>
      </c>
      <c r="G2065" s="87">
        <f>+IF(ISNUMBER(DATA!V627),DATA!V627,"n/a")</f>
        <v>3.91790572225857</v>
      </c>
      <c r="H2065" s="77">
        <f>+IF(ISNUMBER(DATA!W627),DATA!W627,"n/a")</f>
        <v>4.6539880043099301E-2</v>
      </c>
      <c r="I2065" s="87">
        <f>+IF(ISNUMBER(DATA!AF627),DATA!AF627,"n/a")</f>
        <v>3.8861353637849501</v>
      </c>
      <c r="J2065" s="77">
        <f>+IF(ISNUMBER(DATA!AG627),DATA!AG627,"n/a")</f>
        <v>2.0768187018868799E-2</v>
      </c>
      <c r="K2065" s="87">
        <f>+IF(ISNUMBER(DATA!AP627),DATA!AP627,"n/a")</f>
        <v>3.8654047674591898</v>
      </c>
      <c r="L2065" s="77">
        <f>+IF(ISNUMBER(DATA!AQ627),DATA!AQ627,"n/a")</f>
        <v>1.23366454099803E-2</v>
      </c>
      <c r="M2065" s="66"/>
      <c r="N2065" s="66"/>
      <c r="O2065" s="66"/>
      <c r="P2065" s="66"/>
      <c r="Q2065" s="66"/>
      <c r="S2065" s="70"/>
      <c r="U2065" s="70"/>
      <c r="W2065" s="70"/>
      <c r="Y2065" s="70"/>
    </row>
    <row r="2066" spans="1:25" s="69" customFormat="1" x14ac:dyDescent="0.2">
      <c r="A2066" s="66" t="s">
        <v>12</v>
      </c>
      <c r="B2066" s="66" t="s">
        <v>23</v>
      </c>
      <c r="C2066" s="66" t="s">
        <v>10</v>
      </c>
      <c r="D2066" s="66" t="s">
        <v>290</v>
      </c>
      <c r="E2066" s="87">
        <f>+IF(ISNUMBER(DATA!L628),DATA!L628,"n/a")</f>
        <v>3.6930842693162198</v>
      </c>
      <c r="F2066" s="77">
        <f>+IF(ISNUMBER(DATA!M628),DATA!M628,"n/a")</f>
        <v>1.6864273721195502E-2</v>
      </c>
      <c r="G2066" s="87">
        <f>+IF(ISNUMBER(DATA!V628),DATA!V628,"n/a")</f>
        <v>3.6959610966187202</v>
      </c>
      <c r="H2066" s="77">
        <f>+IF(ISNUMBER(DATA!W628),DATA!W628,"n/a")</f>
        <v>-9.9495263502835901E-4</v>
      </c>
      <c r="I2066" s="87">
        <f>+IF(ISNUMBER(DATA!AF628),DATA!AF628,"n/a")</f>
        <v>3.71254346939156</v>
      </c>
      <c r="J2066" s="77">
        <f>+IF(ISNUMBER(DATA!AG628),DATA!AG628,"n/a")</f>
        <v>1.6403181913930202E-2</v>
      </c>
      <c r="K2066" s="87">
        <f>+IF(ISNUMBER(DATA!AP628),DATA!AP628,"n/a")</f>
        <v>3.6851759996194802</v>
      </c>
      <c r="L2066" s="77">
        <f>+IF(ISNUMBER(DATA!AQ628),DATA!AQ628,"n/a")</f>
        <v>1.0742711383590901E-2</v>
      </c>
      <c r="M2066" s="66"/>
      <c r="N2066" s="66"/>
      <c r="O2066" s="66"/>
      <c r="P2066" s="66"/>
      <c r="Q2066" s="66"/>
      <c r="S2066" s="70"/>
      <c r="U2066" s="70"/>
      <c r="W2066" s="70"/>
      <c r="Y2066" s="70"/>
    </row>
    <row r="2067" spans="1:25" s="69" customFormat="1" x14ac:dyDescent="0.2">
      <c r="A2067" s="66" t="s">
        <v>12</v>
      </c>
      <c r="B2067" s="66" t="s">
        <v>23</v>
      </c>
      <c r="C2067" s="66" t="s">
        <v>10</v>
      </c>
      <c r="D2067" s="66" t="s">
        <v>291</v>
      </c>
      <c r="E2067" s="87">
        <f>+IF(ISNUMBER(DATA!L629),DATA!L629,"n/a")</f>
        <v>4.4407425835585901</v>
      </c>
      <c r="F2067" s="77">
        <f>+IF(ISNUMBER(DATA!M629),DATA!M629,"n/a")</f>
        <v>1.5719198020944999E-2</v>
      </c>
      <c r="G2067" s="87">
        <f>+IF(ISNUMBER(DATA!V629),DATA!V629,"n/a")</f>
        <v>4.3831316282022801</v>
      </c>
      <c r="H2067" s="77">
        <f>+IF(ISNUMBER(DATA!W629),DATA!W629,"n/a")</f>
        <v>3.1672805106851699E-2</v>
      </c>
      <c r="I2067" s="87">
        <f>+IF(ISNUMBER(DATA!AF629),DATA!AF629,"n/a")</f>
        <v>4.31163966939119</v>
      </c>
      <c r="J2067" s="77">
        <f>+IF(ISNUMBER(DATA!AG629),DATA!AG629,"n/a")</f>
        <v>1.9185967475801698E-2</v>
      </c>
      <c r="K2067" s="87">
        <f>+IF(ISNUMBER(DATA!AP629),DATA!AP629,"n/a")</f>
        <v>4.2790296087085498</v>
      </c>
      <c r="L2067" s="77">
        <f>+IF(ISNUMBER(DATA!AQ629),DATA!AQ629,"n/a")</f>
        <v>8.1775571644962502E-3</v>
      </c>
      <c r="M2067" s="66"/>
      <c r="N2067" s="66"/>
      <c r="O2067" s="66"/>
      <c r="P2067" s="66"/>
      <c r="Q2067" s="66"/>
      <c r="S2067" s="70"/>
      <c r="U2067" s="70"/>
      <c r="W2067" s="70"/>
      <c r="Y2067" s="70"/>
    </row>
    <row r="2068" spans="1:25" s="69" customFormat="1" x14ac:dyDescent="0.2">
      <c r="A2068" s="66" t="s">
        <v>12</v>
      </c>
      <c r="B2068" s="66" t="s">
        <v>23</v>
      </c>
      <c r="C2068" s="66" t="s">
        <v>10</v>
      </c>
      <c r="D2068" s="66" t="s">
        <v>292</v>
      </c>
      <c r="E2068" s="87">
        <f>+IF(ISNUMBER(DATA!L630),DATA!L630,"n/a")</f>
        <v>4.1722849864407401</v>
      </c>
      <c r="F2068" s="77">
        <f>+IF(ISNUMBER(DATA!M630),DATA!M630,"n/a")</f>
        <v>-2.7417060464005199E-2</v>
      </c>
      <c r="G2068" s="87">
        <f>+IF(ISNUMBER(DATA!V630),DATA!V630,"n/a")</f>
        <v>4.2584761981173598</v>
      </c>
      <c r="H2068" s="77">
        <f>+IF(ISNUMBER(DATA!W630),DATA!W630,"n/a")</f>
        <v>-1.50551633386844E-2</v>
      </c>
      <c r="I2068" s="87">
        <f>+IF(ISNUMBER(DATA!AF630),DATA!AF630,"n/a")</f>
        <v>4.2479423981376696</v>
      </c>
      <c r="J2068" s="77">
        <f>+IF(ISNUMBER(DATA!AG630),DATA!AG630,"n/a")</f>
        <v>-6.2024286729018101E-3</v>
      </c>
      <c r="K2068" s="87">
        <f>+IF(ISNUMBER(DATA!AP630),DATA!AP630,"n/a")</f>
        <v>4.2273536499408202</v>
      </c>
      <c r="L2068" s="77">
        <f>+IF(ISNUMBER(DATA!AQ630),DATA!AQ630,"n/a")</f>
        <v>-3.53782590521204E-2</v>
      </c>
      <c r="M2068" s="66"/>
      <c r="N2068" s="66"/>
      <c r="O2068" s="66"/>
      <c r="P2068" s="66"/>
      <c r="Q2068" s="66"/>
      <c r="S2068" s="70"/>
      <c r="U2068" s="70"/>
      <c r="W2068" s="70"/>
      <c r="Y2068" s="70"/>
    </row>
    <row r="2069" spans="1:25" s="69" customFormat="1" x14ac:dyDescent="0.2">
      <c r="A2069" s="66" t="s">
        <v>12</v>
      </c>
      <c r="B2069" s="66" t="s">
        <v>23</v>
      </c>
      <c r="C2069" s="66" t="s">
        <v>10</v>
      </c>
      <c r="D2069" s="66" t="s">
        <v>293</v>
      </c>
      <c r="E2069" s="87">
        <f>+IF(ISNUMBER(DATA!L631),DATA!L631,"n/a")</f>
        <v>4.1196607702689496</v>
      </c>
      <c r="F2069" s="77">
        <f>+IF(ISNUMBER(DATA!M631),DATA!M631,"n/a")</f>
        <v>7.42729654589218E-2</v>
      </c>
      <c r="G2069" s="87">
        <f>+IF(ISNUMBER(DATA!V631),DATA!V631,"n/a")</f>
        <v>3.9596936867213302</v>
      </c>
      <c r="H2069" s="77">
        <f>+IF(ISNUMBER(DATA!W631),DATA!W631,"n/a")</f>
        <v>6.62750278845637E-2</v>
      </c>
      <c r="I2069" s="87">
        <f>+IF(ISNUMBER(DATA!AF631),DATA!AF631,"n/a")</f>
        <v>3.8365185219098401</v>
      </c>
      <c r="J2069" s="77">
        <f>+IF(ISNUMBER(DATA!AG631),DATA!AG631,"n/a")</f>
        <v>1.6617334330670998E-2</v>
      </c>
      <c r="K2069" s="87">
        <f>+IF(ISNUMBER(DATA!AP631),DATA!AP631,"n/a")</f>
        <v>3.7969434028004101</v>
      </c>
      <c r="L2069" s="77">
        <f>+IF(ISNUMBER(DATA!AQ631),DATA!AQ631,"n/a")</f>
        <v>4.7770132740782298E-3</v>
      </c>
      <c r="M2069" s="66"/>
      <c r="N2069" s="66"/>
      <c r="O2069" s="66"/>
      <c r="P2069" s="66"/>
      <c r="Q2069" s="66"/>
      <c r="S2069" s="70"/>
      <c r="U2069" s="70"/>
      <c r="W2069" s="70"/>
      <c r="Y2069" s="70"/>
    </row>
    <row r="2070" spans="1:25" s="69" customFormat="1" x14ac:dyDescent="0.2">
      <c r="A2070" s="66" t="s">
        <v>12</v>
      </c>
      <c r="B2070" s="66" t="s">
        <v>23</v>
      </c>
      <c r="C2070" s="66" t="s">
        <v>10</v>
      </c>
      <c r="D2070" s="66" t="s">
        <v>294</v>
      </c>
      <c r="E2070" s="87">
        <f>+IF(ISNUMBER(DATA!L632),DATA!L632,"n/a")</f>
        <v>3.7577326627432499</v>
      </c>
      <c r="F2070" s="77">
        <f>+IF(ISNUMBER(DATA!M632),DATA!M632,"n/a")</f>
        <v>2.67295433012593E-2</v>
      </c>
      <c r="G2070" s="87">
        <f>+IF(ISNUMBER(DATA!V632),DATA!V632,"n/a")</f>
        <v>3.74436146780958</v>
      </c>
      <c r="H2070" s="77">
        <f>+IF(ISNUMBER(DATA!W632),DATA!W632,"n/a")</f>
        <v>-9.6364018483272897E-3</v>
      </c>
      <c r="I2070" s="87">
        <f>+IF(ISNUMBER(DATA!AF632),DATA!AF632,"n/a")</f>
        <v>3.76402826504424</v>
      </c>
      <c r="J2070" s="77">
        <f>+IF(ISNUMBER(DATA!AG632),DATA!AG632,"n/a")</f>
        <v>8.1008426365788803E-3</v>
      </c>
      <c r="K2070" s="87">
        <f>+IF(ISNUMBER(DATA!AP632),DATA!AP632,"n/a")</f>
        <v>3.7369505538957899</v>
      </c>
      <c r="L2070" s="77">
        <f>+IF(ISNUMBER(DATA!AQ632),DATA!AQ632,"n/a")</f>
        <v>5.3700214257495901E-3</v>
      </c>
      <c r="M2070" s="66"/>
      <c r="N2070" s="66"/>
      <c r="O2070" s="66"/>
      <c r="P2070" s="66"/>
      <c r="Q2070" s="66"/>
      <c r="S2070" s="70"/>
      <c r="U2070" s="70"/>
      <c r="W2070" s="70"/>
      <c r="Y2070" s="70"/>
    </row>
    <row r="2071" spans="1:25" s="69" customFormat="1" x14ac:dyDescent="0.2">
      <c r="A2071" s="66" t="s">
        <v>12</v>
      </c>
      <c r="B2071" s="66" t="s">
        <v>23</v>
      </c>
      <c r="C2071" s="66" t="s">
        <v>10</v>
      </c>
      <c r="D2071" s="66" t="s">
        <v>295</v>
      </c>
      <c r="E2071" s="87">
        <f>+IF(ISNUMBER(DATA!L633),DATA!L633,"n/a")</f>
        <v>3.55425208840916</v>
      </c>
      <c r="F2071" s="77">
        <f>+IF(ISNUMBER(DATA!M633),DATA!M633,"n/a")</f>
        <v>-1.61980992993664E-2</v>
      </c>
      <c r="G2071" s="87">
        <f>+IF(ISNUMBER(DATA!V633),DATA!V633,"n/a")</f>
        <v>3.5593048515665</v>
      </c>
      <c r="H2071" s="77">
        <f>+IF(ISNUMBER(DATA!W633),DATA!W633,"n/a")</f>
        <v>8.6311164107914101E-4</v>
      </c>
      <c r="I2071" s="87">
        <f>+IF(ISNUMBER(DATA!AF633),DATA!AF633,"n/a")</f>
        <v>3.43039900262018</v>
      </c>
      <c r="J2071" s="77">
        <f>+IF(ISNUMBER(DATA!AG633),DATA!AG633,"n/a")</f>
        <v>-3.4487588694298001E-2</v>
      </c>
      <c r="K2071" s="87">
        <f>+IF(ISNUMBER(DATA!AP633),DATA!AP633,"n/a")</f>
        <v>3.3471689373138398</v>
      </c>
      <c r="L2071" s="77">
        <f>+IF(ISNUMBER(DATA!AQ633),DATA!AQ633,"n/a")</f>
        <v>-3.9387988987341298E-2</v>
      </c>
      <c r="M2071" s="66"/>
      <c r="N2071" s="66"/>
      <c r="O2071" s="66"/>
      <c r="P2071" s="66"/>
      <c r="Q2071" s="66"/>
      <c r="S2071" s="70"/>
      <c r="U2071" s="70"/>
      <c r="W2071" s="70"/>
      <c r="Y2071" s="70"/>
    </row>
    <row r="2072" spans="1:25" s="69" customFormat="1" x14ac:dyDescent="0.2">
      <c r="A2072" s="66" t="s">
        <v>12</v>
      </c>
      <c r="B2072" s="66" t="s">
        <v>23</v>
      </c>
      <c r="C2072" s="66" t="s">
        <v>10</v>
      </c>
      <c r="D2072" s="66" t="s">
        <v>296</v>
      </c>
      <c r="E2072" s="87">
        <f>+IF(ISNUMBER(DATA!L634),DATA!L634,"n/a")</f>
        <v>3.51501950976149</v>
      </c>
      <c r="F2072" s="77">
        <f>+IF(ISNUMBER(DATA!M634),DATA!M634,"n/a")</f>
        <v>3.9961301814229501E-2</v>
      </c>
      <c r="G2072" s="87">
        <f>+IF(ISNUMBER(DATA!V634),DATA!V634,"n/a")</f>
        <v>3.4706368956164799</v>
      </c>
      <c r="H2072" s="77">
        <f>+IF(ISNUMBER(DATA!W634),DATA!W634,"n/a")</f>
        <v>2.4206270565563699E-2</v>
      </c>
      <c r="I2072" s="87">
        <f>+IF(ISNUMBER(DATA!AF634),DATA!AF634,"n/a")</f>
        <v>3.43096305918862</v>
      </c>
      <c r="J2072" s="77">
        <f>+IF(ISNUMBER(DATA!AG634),DATA!AG634,"n/a")</f>
        <v>-3.5362871146947701E-3</v>
      </c>
      <c r="K2072" s="87">
        <f>+IF(ISNUMBER(DATA!AP634),DATA!AP634,"n/a")</f>
        <v>3.37221994123033</v>
      </c>
      <c r="L2072" s="77">
        <f>+IF(ISNUMBER(DATA!AQ634),DATA!AQ634,"n/a")</f>
        <v>-1.9081105617882899E-2</v>
      </c>
      <c r="M2072" s="66"/>
      <c r="N2072" s="66"/>
      <c r="O2072" s="66"/>
      <c r="P2072" s="66"/>
      <c r="Q2072" s="66"/>
      <c r="S2072" s="70"/>
      <c r="U2072" s="70"/>
      <c r="W2072" s="70"/>
      <c r="Y2072" s="70"/>
    </row>
    <row r="2073" spans="1:25" s="69" customFormat="1" x14ac:dyDescent="0.2">
      <c r="A2073" s="66" t="s">
        <v>12</v>
      </c>
      <c r="B2073" s="66" t="s">
        <v>23</v>
      </c>
      <c r="C2073" s="66" t="s">
        <v>10</v>
      </c>
      <c r="D2073" s="66" t="s">
        <v>297</v>
      </c>
      <c r="E2073" s="87">
        <f>+IF(ISNUMBER(DATA!L635),DATA!L635,"n/a")</f>
        <v>3.8763209441514799</v>
      </c>
      <c r="F2073" s="77">
        <f>+IF(ISNUMBER(DATA!M635),DATA!M635,"n/a")</f>
        <v>2.0424608079580499E-2</v>
      </c>
      <c r="G2073" s="87">
        <f>+IF(ISNUMBER(DATA!V635),DATA!V635,"n/a")</f>
        <v>3.7997943859933101</v>
      </c>
      <c r="H2073" s="77">
        <f>+IF(ISNUMBER(DATA!W635),DATA!W635,"n/a")</f>
        <v>3.3489081418512602E-3</v>
      </c>
      <c r="I2073" s="87">
        <f>+IF(ISNUMBER(DATA!AF635),DATA!AF635,"n/a")</f>
        <v>3.7434473937242401</v>
      </c>
      <c r="J2073" s="77">
        <f>+IF(ISNUMBER(DATA!AG635),DATA!AG635,"n/a")</f>
        <v>-1.1585629167676101E-2</v>
      </c>
      <c r="K2073" s="87">
        <f>+IF(ISNUMBER(DATA!AP635),DATA!AP635,"n/a")</f>
        <v>3.7319814085932199</v>
      </c>
      <c r="L2073" s="77">
        <f>+IF(ISNUMBER(DATA!AQ635),DATA!AQ635,"n/a")</f>
        <v>-1.8805744261781599E-2</v>
      </c>
      <c r="M2073" s="66"/>
      <c r="N2073" s="66"/>
      <c r="O2073" s="66"/>
      <c r="P2073" s="66"/>
      <c r="Q2073" s="66"/>
      <c r="S2073" s="70"/>
      <c r="U2073" s="70"/>
      <c r="W2073" s="70"/>
      <c r="Y2073" s="70"/>
    </row>
    <row r="2074" spans="1:25" s="69" customFormat="1" x14ac:dyDescent="0.2">
      <c r="A2074" s="66" t="s">
        <v>12</v>
      </c>
      <c r="B2074" s="66" t="s">
        <v>23</v>
      </c>
      <c r="C2074" s="66" t="s">
        <v>10</v>
      </c>
      <c r="D2074" s="66" t="s">
        <v>298</v>
      </c>
      <c r="E2074" s="87">
        <f>+IF(ISNUMBER(DATA!L636),DATA!L636,"n/a")</f>
        <v>3.7730148416636</v>
      </c>
      <c r="F2074" s="77">
        <f>+IF(ISNUMBER(DATA!M636),DATA!M636,"n/a")</f>
        <v>1.3244136561415001E-3</v>
      </c>
      <c r="G2074" s="87">
        <f>+IF(ISNUMBER(DATA!V636),DATA!V636,"n/a")</f>
        <v>3.8182321368116598</v>
      </c>
      <c r="H2074" s="77">
        <f>+IF(ISNUMBER(DATA!W636),DATA!W636,"n/a")</f>
        <v>1.37692682545503E-2</v>
      </c>
      <c r="I2074" s="87">
        <f>+IF(ISNUMBER(DATA!AF636),DATA!AF636,"n/a")</f>
        <v>3.7997289677979702</v>
      </c>
      <c r="J2074" s="77">
        <f>+IF(ISNUMBER(DATA!AG636),DATA!AG636,"n/a")</f>
        <v>1.7277154942134498E-2</v>
      </c>
      <c r="K2074" s="87">
        <f>+IF(ISNUMBER(DATA!AP636),DATA!AP636,"n/a")</f>
        <v>3.7828451733421402</v>
      </c>
      <c r="L2074" s="77">
        <f>+IF(ISNUMBER(DATA!AQ636),DATA!AQ636,"n/a")</f>
        <v>9.5552636377348298E-3</v>
      </c>
      <c r="M2074" s="66"/>
      <c r="N2074" s="66"/>
      <c r="O2074" s="66"/>
      <c r="P2074" s="66"/>
      <c r="Q2074" s="66"/>
      <c r="S2074" s="70"/>
      <c r="U2074" s="70"/>
      <c r="W2074" s="70"/>
      <c r="Y2074" s="70"/>
    </row>
    <row r="2075" spans="1:25" s="69" customFormat="1" x14ac:dyDescent="0.2">
      <c r="A2075" s="66" t="s">
        <v>12</v>
      </c>
      <c r="B2075" s="66" t="s">
        <v>23</v>
      </c>
      <c r="C2075" s="66" t="s">
        <v>10</v>
      </c>
      <c r="D2075" s="66" t="s">
        <v>299</v>
      </c>
      <c r="E2075" s="87">
        <f>+IF(ISNUMBER(DATA!L637),DATA!L637,"n/a")</f>
        <v>3.5064684042402701</v>
      </c>
      <c r="F2075" s="77">
        <f>+IF(ISNUMBER(DATA!M637),DATA!M637,"n/a")</f>
        <v>-0.14625643399104599</v>
      </c>
      <c r="G2075" s="87">
        <f>+IF(ISNUMBER(DATA!V637),DATA!V637,"n/a")</f>
        <v>3.7094422327947099</v>
      </c>
      <c r="H2075" s="77">
        <f>+IF(ISNUMBER(DATA!W637),DATA!W637,"n/a")</f>
        <v>-0.115994711797259</v>
      </c>
      <c r="I2075" s="87">
        <f>+IF(ISNUMBER(DATA!AF637),DATA!AF637,"n/a")</f>
        <v>3.6880019050299602</v>
      </c>
      <c r="J2075" s="77">
        <f>+IF(ISNUMBER(DATA!AG637),DATA!AG637,"n/a")</f>
        <v>-0.121754455085868</v>
      </c>
      <c r="K2075" s="87">
        <f>+IF(ISNUMBER(DATA!AP637),DATA!AP637,"n/a")</f>
        <v>3.6593791411582899</v>
      </c>
      <c r="L2075" s="77">
        <f>+IF(ISNUMBER(DATA!AQ637),DATA!AQ637,"n/a")</f>
        <v>-0.124093533366448</v>
      </c>
      <c r="M2075" s="66"/>
      <c r="N2075" s="66"/>
      <c r="O2075" s="66"/>
      <c r="P2075" s="66"/>
      <c r="Q2075" s="66"/>
      <c r="S2075" s="70"/>
      <c r="U2075" s="70"/>
      <c r="W2075" s="70"/>
      <c r="Y2075" s="70"/>
    </row>
    <row r="2076" spans="1:25" s="69" customFormat="1" x14ac:dyDescent="0.2">
      <c r="A2076" s="66" t="s">
        <v>12</v>
      </c>
      <c r="B2076" s="66" t="s">
        <v>23</v>
      </c>
      <c r="C2076" s="66" t="s">
        <v>10</v>
      </c>
      <c r="D2076" s="66" t="s">
        <v>300</v>
      </c>
      <c r="E2076" s="87">
        <f>+IF(ISNUMBER(DATA!L638),DATA!L638,"n/a")</f>
        <v>3.5871193656093499</v>
      </c>
      <c r="F2076" s="77">
        <f>+IF(ISNUMBER(DATA!M638),DATA!M638,"n/a")</f>
        <v>2.5819546806606399E-2</v>
      </c>
      <c r="G2076" s="87">
        <f>+IF(ISNUMBER(DATA!V638),DATA!V638,"n/a")</f>
        <v>3.3921725672424001</v>
      </c>
      <c r="H2076" s="77">
        <f>+IF(ISNUMBER(DATA!W638),DATA!W638,"n/a")</f>
        <v>-1.7449358320986302E-2</v>
      </c>
      <c r="I2076" s="87">
        <f>+IF(ISNUMBER(DATA!AF638),DATA!AF638,"n/a")</f>
        <v>3.3636612634376402</v>
      </c>
      <c r="J2076" s="77">
        <f>+IF(ISNUMBER(DATA!AG638),DATA!AG638,"n/a")</f>
        <v>-2.9665143045093101E-2</v>
      </c>
      <c r="K2076" s="87">
        <f>+IF(ISNUMBER(DATA!AP638),DATA!AP638,"n/a")</f>
        <v>3.4093840164006601</v>
      </c>
      <c r="L2076" s="77">
        <f>+IF(ISNUMBER(DATA!AQ638),DATA!AQ638,"n/a")</f>
        <v>-2.55275638986758E-2</v>
      </c>
      <c r="M2076" s="66"/>
      <c r="N2076" s="66"/>
      <c r="O2076" s="66"/>
      <c r="P2076" s="66"/>
      <c r="Q2076" s="66"/>
      <c r="S2076" s="70"/>
      <c r="U2076" s="70"/>
      <c r="W2076" s="70"/>
      <c r="Y2076" s="70"/>
    </row>
    <row r="2077" spans="1:25" s="69" customFormat="1" x14ac:dyDescent="0.2">
      <c r="A2077" s="66" t="s">
        <v>12</v>
      </c>
      <c r="B2077" s="66" t="s">
        <v>23</v>
      </c>
      <c r="C2077" s="66" t="s">
        <v>10</v>
      </c>
      <c r="D2077" s="66" t="s">
        <v>301</v>
      </c>
      <c r="E2077" s="87">
        <f>+IF(ISNUMBER(DATA!L639),DATA!L639,"n/a")</f>
        <v>3.9423750050822202</v>
      </c>
      <c r="F2077" s="77">
        <f>+IF(ISNUMBER(DATA!M639),DATA!M639,"n/a")</f>
        <v>7.7548275117629503E-3</v>
      </c>
      <c r="G2077" s="87">
        <f>+IF(ISNUMBER(DATA!V639),DATA!V639,"n/a")</f>
        <v>3.9221996602107301</v>
      </c>
      <c r="H2077" s="77">
        <f>+IF(ISNUMBER(DATA!W639),DATA!W639,"n/a")</f>
        <v>2.7387254950158299E-2</v>
      </c>
      <c r="I2077" s="87">
        <f>+IF(ISNUMBER(DATA!AF639),DATA!AF639,"n/a")</f>
        <v>3.8962552146556999</v>
      </c>
      <c r="J2077" s="77">
        <f>+IF(ISNUMBER(DATA!AG639),DATA!AG639,"n/a")</f>
        <v>2.5881765163684099E-2</v>
      </c>
      <c r="K2077" s="87">
        <f>+IF(ISNUMBER(DATA!AP639),DATA!AP639,"n/a")</f>
        <v>3.9018104325693699</v>
      </c>
      <c r="L2077" s="77">
        <f>+IF(ISNUMBER(DATA!AQ639),DATA!AQ639,"n/a")</f>
        <v>2.7407633990519799E-2</v>
      </c>
      <c r="M2077" s="66"/>
      <c r="N2077" s="66"/>
      <c r="O2077" s="66"/>
      <c r="P2077" s="66"/>
      <c r="Q2077" s="66"/>
      <c r="S2077" s="70"/>
      <c r="U2077" s="70"/>
      <c r="W2077" s="70"/>
      <c r="Y2077" s="70"/>
    </row>
    <row r="2078" spans="1:25" s="69" customFormat="1" x14ac:dyDescent="0.2">
      <c r="A2078" s="66" t="s">
        <v>12</v>
      </c>
      <c r="B2078" s="66" t="s">
        <v>23</v>
      </c>
      <c r="C2078" s="66" t="s">
        <v>10</v>
      </c>
      <c r="D2078" s="66" t="s">
        <v>302</v>
      </c>
      <c r="E2078" s="87">
        <f>+IF(ISNUMBER(DATA!L640),DATA!L640,"n/a")</f>
        <v>3.7081087641784798</v>
      </c>
      <c r="F2078" s="77">
        <f>+IF(ISNUMBER(DATA!M640),DATA!M640,"n/a")</f>
        <v>2.5186107035565099E-2</v>
      </c>
      <c r="G2078" s="87">
        <f>+IF(ISNUMBER(DATA!V640),DATA!V640,"n/a")</f>
        <v>3.69155821512441</v>
      </c>
      <c r="H2078" s="77">
        <f>+IF(ISNUMBER(DATA!W640),DATA!W640,"n/a")</f>
        <v>2.73335042088974E-3</v>
      </c>
      <c r="I2078" s="87">
        <f>+IF(ISNUMBER(DATA!AF640),DATA!AF640,"n/a")</f>
        <v>3.7088105553431601</v>
      </c>
      <c r="J2078" s="77">
        <f>+IF(ISNUMBER(DATA!AG640),DATA!AG640,"n/a")</f>
        <v>1.70995666220728E-2</v>
      </c>
      <c r="K2078" s="87">
        <f>+IF(ISNUMBER(DATA!AP640),DATA!AP640,"n/a")</f>
        <v>3.6798876599116999</v>
      </c>
      <c r="L2078" s="77">
        <f>+IF(ISNUMBER(DATA!AQ640),DATA!AQ640,"n/a")</f>
        <v>1.2112874997142699E-2</v>
      </c>
      <c r="M2078" s="66"/>
      <c r="N2078" s="66"/>
      <c r="O2078" s="66"/>
      <c r="P2078" s="66"/>
      <c r="Q2078" s="66"/>
      <c r="S2078" s="70"/>
      <c r="U2078" s="70"/>
      <c r="W2078" s="70"/>
      <c r="Y2078" s="70"/>
    </row>
    <row r="2079" spans="1:25" s="69" customFormat="1" x14ac:dyDescent="0.2">
      <c r="A2079" s="66" t="s">
        <v>12</v>
      </c>
      <c r="B2079" s="66" t="s">
        <v>23</v>
      </c>
      <c r="C2079" s="66" t="s">
        <v>10</v>
      </c>
      <c r="D2079" s="66" t="s">
        <v>303</v>
      </c>
      <c r="E2079" s="87">
        <f>+IF(ISNUMBER(DATA!L641),DATA!L641,"n/a")</f>
        <v>3.5628301609869202</v>
      </c>
      <c r="F2079" s="77">
        <f>+IF(ISNUMBER(DATA!M641),DATA!M641,"n/a")</f>
        <v>-2.62843976168609E-2</v>
      </c>
      <c r="G2079" s="87">
        <f>+IF(ISNUMBER(DATA!V641),DATA!V641,"n/a")</f>
        <v>3.6180643182479901</v>
      </c>
      <c r="H2079" s="77">
        <f>+IF(ISNUMBER(DATA!W641),DATA!W641,"n/a")</f>
        <v>2.1109983283519498E-2</v>
      </c>
      <c r="I2079" s="87">
        <f>+IF(ISNUMBER(DATA!AF641),DATA!AF641,"n/a")</f>
        <v>3.5931736097403602</v>
      </c>
      <c r="J2079" s="77">
        <f>+IF(ISNUMBER(DATA!AG641),DATA!AG641,"n/a")</f>
        <v>1.17732862011643E-2</v>
      </c>
      <c r="K2079" s="87">
        <f>+IF(ISNUMBER(DATA!AP641),DATA!AP641,"n/a")</f>
        <v>3.5910938244534001</v>
      </c>
      <c r="L2079" s="77">
        <f>+IF(ISNUMBER(DATA!AQ641),DATA!AQ641,"n/a")</f>
        <v>9.03750508678248E-3</v>
      </c>
      <c r="M2079" s="66"/>
      <c r="N2079" s="66"/>
      <c r="O2079" s="66"/>
      <c r="P2079" s="66"/>
      <c r="Q2079" s="66"/>
      <c r="S2079" s="70"/>
      <c r="U2079" s="70"/>
      <c r="W2079" s="70"/>
      <c r="Y2079" s="70"/>
    </row>
    <row r="2080" spans="1:25" s="69" customFormat="1" x14ac:dyDescent="0.2">
      <c r="A2080" s="66" t="s">
        <v>12</v>
      </c>
      <c r="B2080" s="66" t="s">
        <v>23</v>
      </c>
      <c r="C2080" s="66" t="s">
        <v>10</v>
      </c>
      <c r="D2080" s="66" t="s">
        <v>304</v>
      </c>
      <c r="E2080" s="87">
        <f>+IF(ISNUMBER(DATA!L642),DATA!L642,"n/a")</f>
        <v>3.74106466964456</v>
      </c>
      <c r="F2080" s="77">
        <f>+IF(ISNUMBER(DATA!M642),DATA!M642,"n/a")</f>
        <v>-6.05963743325297E-2</v>
      </c>
      <c r="G2080" s="87">
        <f>+IF(ISNUMBER(DATA!V642),DATA!V642,"n/a")</f>
        <v>3.84334652398779</v>
      </c>
      <c r="H2080" s="77">
        <f>+IF(ISNUMBER(DATA!W642),DATA!W642,"n/a")</f>
        <v>-4.9748717272991898E-2</v>
      </c>
      <c r="I2080" s="87">
        <f>+IF(ISNUMBER(DATA!AF642),DATA!AF642,"n/a")</f>
        <v>3.8590165844309499</v>
      </c>
      <c r="J2080" s="77">
        <f>+IF(ISNUMBER(DATA!AG642),DATA!AG642,"n/a")</f>
        <v>-4.51294175482123E-2</v>
      </c>
      <c r="K2080" s="87">
        <f>+IF(ISNUMBER(DATA!AP642),DATA!AP642,"n/a")</f>
        <v>3.8353253325450201</v>
      </c>
      <c r="L2080" s="77">
        <f>+IF(ISNUMBER(DATA!AQ642),DATA!AQ642,"n/a")</f>
        <v>-4.05030542461529E-2</v>
      </c>
      <c r="M2080" s="66"/>
      <c r="N2080" s="66"/>
      <c r="O2080" s="66"/>
      <c r="P2080" s="66"/>
      <c r="Q2080" s="66"/>
      <c r="S2080" s="70"/>
      <c r="U2080" s="70"/>
      <c r="W2080" s="70"/>
      <c r="Y2080" s="70"/>
    </row>
    <row r="2081" spans="1:25" s="69" customFormat="1" x14ac:dyDescent="0.2">
      <c r="A2081" s="66" t="s">
        <v>12</v>
      </c>
      <c r="B2081" s="66" t="s">
        <v>23</v>
      </c>
      <c r="C2081" s="66" t="s">
        <v>10</v>
      </c>
      <c r="D2081" s="66" t="s">
        <v>305</v>
      </c>
      <c r="E2081" s="87">
        <f>+IF(ISNUMBER(DATA!L643),DATA!L643,"n/a")</f>
        <v>3.95687389612764</v>
      </c>
      <c r="F2081" s="77">
        <f>+IF(ISNUMBER(DATA!M643),DATA!M643,"n/a")</f>
        <v>-6.6041176595910495E-2</v>
      </c>
      <c r="G2081" s="87">
        <f>+IF(ISNUMBER(DATA!V643),DATA!V643,"n/a")</f>
        <v>3.9892241786634699</v>
      </c>
      <c r="H2081" s="77">
        <f>+IF(ISNUMBER(DATA!W643),DATA!W643,"n/a")</f>
        <v>-5.1096508228372001E-2</v>
      </c>
      <c r="I2081" s="87">
        <f>+IF(ISNUMBER(DATA!AF643),DATA!AF643,"n/a")</f>
        <v>4.0059677827363904</v>
      </c>
      <c r="J2081" s="77">
        <f>+IF(ISNUMBER(DATA!AG643),DATA!AG643,"n/a")</f>
        <v>-4.30621789425569E-2</v>
      </c>
      <c r="K2081" s="87">
        <f>+IF(ISNUMBER(DATA!AP643),DATA!AP643,"n/a")</f>
        <v>4.0774578043582403</v>
      </c>
      <c r="L2081" s="77">
        <f>+IF(ISNUMBER(DATA!AQ643),DATA!AQ643,"n/a")</f>
        <v>-3.3901067038911797E-2</v>
      </c>
      <c r="M2081" s="66"/>
      <c r="N2081" s="66"/>
      <c r="O2081" s="66"/>
      <c r="P2081" s="66"/>
      <c r="Q2081" s="66"/>
      <c r="S2081" s="70"/>
      <c r="U2081" s="70"/>
      <c r="W2081" s="70"/>
      <c r="Y2081" s="70"/>
    </row>
    <row r="2082" spans="1:25" s="69" customFormat="1" x14ac:dyDescent="0.2">
      <c r="A2082" s="66" t="s">
        <v>12</v>
      </c>
      <c r="B2082" s="66" t="s">
        <v>23</v>
      </c>
      <c r="C2082" s="66" t="s">
        <v>10</v>
      </c>
      <c r="D2082" s="66" t="s">
        <v>306</v>
      </c>
      <c r="E2082" s="87">
        <f>+IF(ISNUMBER(DATA!L644),DATA!L644,"n/a")</f>
        <v>4.1718252548804298</v>
      </c>
      <c r="F2082" s="77">
        <f>+IF(ISNUMBER(DATA!M644),DATA!M644,"n/a")</f>
        <v>-1.0904389272967E-2</v>
      </c>
      <c r="G2082" s="87">
        <f>+IF(ISNUMBER(DATA!V644),DATA!V644,"n/a")</f>
        <v>4.3376280592225998</v>
      </c>
      <c r="H2082" s="77">
        <f>+IF(ISNUMBER(DATA!W644),DATA!W644,"n/a")</f>
        <v>-2.6935330631519198E-2</v>
      </c>
      <c r="I2082" s="87">
        <f>+IF(ISNUMBER(DATA!AF644),DATA!AF644,"n/a")</f>
        <v>4.3909415873177498</v>
      </c>
      <c r="J2082" s="77">
        <f>+IF(ISNUMBER(DATA!AG644),DATA!AG644,"n/a")</f>
        <v>-2.3116577019997399E-2</v>
      </c>
      <c r="K2082" s="87">
        <f>+IF(ISNUMBER(DATA!AP644),DATA!AP644,"n/a")</f>
        <v>4.4172210484003296</v>
      </c>
      <c r="L2082" s="77">
        <f>+IF(ISNUMBER(DATA!AQ644),DATA!AQ644,"n/a")</f>
        <v>-1.02882148303745E-2</v>
      </c>
      <c r="M2082" s="66"/>
      <c r="N2082" s="66"/>
      <c r="O2082" s="66"/>
      <c r="P2082" s="66"/>
      <c r="Q2082" s="66"/>
      <c r="S2082" s="70"/>
      <c r="U2082" s="70"/>
      <c r="W2082" s="70"/>
      <c r="Y2082" s="70"/>
    </row>
    <row r="2083" spans="1:25" s="69" customFormat="1" x14ac:dyDescent="0.2">
      <c r="A2083" s="66" t="s">
        <v>12</v>
      </c>
      <c r="B2083" s="66" t="s">
        <v>23</v>
      </c>
      <c r="C2083" s="66" t="s">
        <v>10</v>
      </c>
      <c r="D2083" s="66" t="s">
        <v>307</v>
      </c>
      <c r="E2083" s="87">
        <f>+IF(ISNUMBER(DATA!L645),DATA!L645,"n/a")</f>
        <v>3.8946075525819399</v>
      </c>
      <c r="F2083" s="77">
        <f>+IF(ISNUMBER(DATA!M645),DATA!M645,"n/a")</f>
        <v>9.3698814780022992E-3</v>
      </c>
      <c r="G2083" s="87">
        <f>+IF(ISNUMBER(DATA!V645),DATA!V645,"n/a")</f>
        <v>3.9208584244854099</v>
      </c>
      <c r="H2083" s="77">
        <f>+IF(ISNUMBER(DATA!W645),DATA!W645,"n/a")</f>
        <v>-5.0061079648028497E-3</v>
      </c>
      <c r="I2083" s="87">
        <f>+IF(ISNUMBER(DATA!AF645),DATA!AF645,"n/a")</f>
        <v>3.83269706451199</v>
      </c>
      <c r="J2083" s="77">
        <f>+IF(ISNUMBER(DATA!AG645),DATA!AG645,"n/a")</f>
        <v>-2.5708848857907401E-2</v>
      </c>
      <c r="K2083" s="87">
        <f>+IF(ISNUMBER(DATA!AP645),DATA!AP645,"n/a")</f>
        <v>3.78776207098081</v>
      </c>
      <c r="L2083" s="77">
        <f>+IF(ISNUMBER(DATA!AQ645),DATA!AQ645,"n/a")</f>
        <v>-5.6234914560924103E-2</v>
      </c>
      <c r="M2083" s="66"/>
      <c r="N2083" s="66"/>
      <c r="O2083" s="66"/>
      <c r="P2083" s="66"/>
      <c r="Q2083" s="66"/>
      <c r="S2083" s="70"/>
      <c r="U2083" s="70"/>
      <c r="W2083" s="70"/>
      <c r="Y2083" s="70"/>
    </row>
    <row r="2084" spans="1:25" s="69" customFormat="1" x14ac:dyDescent="0.2">
      <c r="A2084" s="66" t="s">
        <v>12</v>
      </c>
      <c r="B2084" s="66" t="s">
        <v>23</v>
      </c>
      <c r="C2084" s="66" t="s">
        <v>10</v>
      </c>
      <c r="D2084" s="66" t="s">
        <v>308</v>
      </c>
      <c r="E2084" s="87">
        <f>+IF(ISNUMBER(DATA!L646),DATA!L646,"n/a")</f>
        <v>3.3655685768279802</v>
      </c>
      <c r="F2084" s="77">
        <f>+IF(ISNUMBER(DATA!M646),DATA!M646,"n/a")</f>
        <v>-0.16767458770375601</v>
      </c>
      <c r="G2084" s="87">
        <f>+IF(ISNUMBER(DATA!V646),DATA!V646,"n/a")</f>
        <v>3.4798914588614802</v>
      </c>
      <c r="H2084" s="77">
        <f>+IF(ISNUMBER(DATA!W646),DATA!W646,"n/a")</f>
        <v>-0.125577470027261</v>
      </c>
      <c r="I2084" s="87">
        <f>+IF(ISNUMBER(DATA!AF646),DATA!AF646,"n/a")</f>
        <v>3.57696046105456</v>
      </c>
      <c r="J2084" s="77">
        <f>+IF(ISNUMBER(DATA!AG646),DATA!AG646,"n/a")</f>
        <v>-8.5999217167094397E-2</v>
      </c>
      <c r="K2084" s="87">
        <f>+IF(ISNUMBER(DATA!AP646),DATA!AP646,"n/a")</f>
        <v>3.6523256694577202</v>
      </c>
      <c r="L2084" s="77">
        <f>+IF(ISNUMBER(DATA!AQ646),DATA!AQ646,"n/a")</f>
        <v>-8.4524999126358705E-2</v>
      </c>
      <c r="M2084" s="66"/>
      <c r="N2084" s="66"/>
      <c r="O2084" s="66"/>
      <c r="P2084" s="66"/>
      <c r="Q2084" s="66"/>
      <c r="S2084" s="70"/>
      <c r="U2084" s="70"/>
      <c r="W2084" s="70"/>
      <c r="Y2084" s="70"/>
    </row>
    <row r="2085" spans="1:25" s="69" customFormat="1" x14ac:dyDescent="0.2">
      <c r="A2085" s="66" t="s">
        <v>12</v>
      </c>
      <c r="B2085" s="66" t="s">
        <v>23</v>
      </c>
      <c r="C2085" s="66" t="s">
        <v>10</v>
      </c>
      <c r="D2085" s="66" t="s">
        <v>309</v>
      </c>
      <c r="E2085" s="87">
        <f>+IF(ISNUMBER(DATA!L647),DATA!L647,"n/a")</f>
        <v>3.73893917323349</v>
      </c>
      <c r="F2085" s="77">
        <f>+IF(ISNUMBER(DATA!M647),DATA!M647,"n/a")</f>
        <v>-3.1712810668601397E-2</v>
      </c>
      <c r="G2085" s="87">
        <f>+IF(ISNUMBER(DATA!V647),DATA!V647,"n/a")</f>
        <v>3.7884973095261798</v>
      </c>
      <c r="H2085" s="77">
        <f>+IF(ISNUMBER(DATA!W647),DATA!W647,"n/a")</f>
        <v>-1.65764476660221E-2</v>
      </c>
      <c r="I2085" s="87">
        <f>+IF(ISNUMBER(DATA!AF647),DATA!AF647,"n/a")</f>
        <v>3.7748080372818098</v>
      </c>
      <c r="J2085" s="77">
        <f>+IF(ISNUMBER(DATA!AG647),DATA!AG647,"n/a")</f>
        <v>-5.0609964905776999E-3</v>
      </c>
      <c r="K2085" s="87">
        <f>+IF(ISNUMBER(DATA!AP647),DATA!AP647,"n/a")</f>
        <v>3.75905452225809</v>
      </c>
      <c r="L2085" s="77">
        <f>+IF(ISNUMBER(DATA!AQ647),DATA!AQ647,"n/a")</f>
        <v>-2.16537360704076E-2</v>
      </c>
      <c r="M2085" s="66"/>
      <c r="N2085" s="66"/>
      <c r="O2085" s="66"/>
      <c r="P2085" s="66"/>
      <c r="Q2085" s="66"/>
      <c r="S2085" s="70"/>
      <c r="U2085" s="70"/>
      <c r="W2085" s="70"/>
      <c r="Y2085" s="70"/>
    </row>
    <row r="2086" spans="1:25" s="69" customFormat="1" x14ac:dyDescent="0.2">
      <c r="A2086" s="66" t="s">
        <v>12</v>
      </c>
      <c r="B2086" s="66" t="s">
        <v>23</v>
      </c>
      <c r="C2086" s="66" t="s">
        <v>10</v>
      </c>
      <c r="D2086" s="66" t="s">
        <v>310</v>
      </c>
      <c r="E2086" s="87">
        <f>+IF(ISNUMBER(DATA!L648),DATA!L648,"n/a")</f>
        <v>3.4821961196671101</v>
      </c>
      <c r="F2086" s="77">
        <f>+IF(ISNUMBER(DATA!M648),DATA!M648,"n/a")</f>
        <v>-0.102678326957232</v>
      </c>
      <c r="G2086" s="87">
        <f>+IF(ISNUMBER(DATA!V648),DATA!V648,"n/a")</f>
        <v>3.65425416125401</v>
      </c>
      <c r="H2086" s="77">
        <f>+IF(ISNUMBER(DATA!W648),DATA!W648,"n/a")</f>
        <v>-3.7499594100380299E-2</v>
      </c>
      <c r="I2086" s="87">
        <f>+IF(ISNUMBER(DATA!AF648),DATA!AF648,"n/a")</f>
        <v>3.7410953297951002</v>
      </c>
      <c r="J2086" s="77">
        <f>+IF(ISNUMBER(DATA!AG648),DATA!AG648,"n/a")</f>
        <v>-3.1030252125033599E-2</v>
      </c>
      <c r="K2086" s="87">
        <f>+IF(ISNUMBER(DATA!AP648),DATA!AP648,"n/a")</f>
        <v>3.7947736768164999</v>
      </c>
      <c r="L2086" s="77">
        <f>+IF(ISNUMBER(DATA!AQ648),DATA!AQ648,"n/a")</f>
        <v>-1.9151035124660602E-2</v>
      </c>
      <c r="M2086" s="66"/>
      <c r="N2086" s="66"/>
      <c r="O2086" s="66"/>
      <c r="P2086" s="66"/>
      <c r="Q2086" s="66"/>
      <c r="S2086" s="70"/>
      <c r="U2086" s="70"/>
      <c r="W2086" s="70"/>
      <c r="Y2086" s="70"/>
    </row>
    <row r="2087" spans="1:25" s="69" customFormat="1" x14ac:dyDescent="0.2">
      <c r="A2087" s="66" t="s">
        <v>12</v>
      </c>
      <c r="B2087" s="66" t="s">
        <v>23</v>
      </c>
      <c r="C2087" s="66" t="s">
        <v>10</v>
      </c>
      <c r="D2087" s="66" t="s">
        <v>311</v>
      </c>
      <c r="E2087" s="87">
        <f>+IF(ISNUMBER(DATA!L649),DATA!L649,"n/a")</f>
        <v>4.69519905682042</v>
      </c>
      <c r="F2087" s="77">
        <f>+IF(ISNUMBER(DATA!M649),DATA!M649,"n/a")</f>
        <v>0.17781312781148301</v>
      </c>
      <c r="G2087" s="87">
        <f>+IF(ISNUMBER(DATA!V649),DATA!V649,"n/a")</f>
        <v>4.7742102253664003</v>
      </c>
      <c r="H2087" s="77">
        <f>+IF(ISNUMBER(DATA!W649),DATA!W649,"n/a")</f>
        <v>0.202299259465614</v>
      </c>
      <c r="I2087" s="87">
        <f>+IF(ISNUMBER(DATA!AF649),DATA!AF649,"n/a")</f>
        <v>4.5329923217288002</v>
      </c>
      <c r="J2087" s="77">
        <f>+IF(ISNUMBER(DATA!AG649),DATA!AG649,"n/a")</f>
        <v>0.15525123189001</v>
      </c>
      <c r="K2087" s="87">
        <f>+IF(ISNUMBER(DATA!AP649),DATA!AP649,"n/a")</f>
        <v>4.3209687709954503</v>
      </c>
      <c r="L2087" s="77">
        <f>+IF(ISNUMBER(DATA!AQ649),DATA!AQ649,"n/a")</f>
        <v>9.5529224954988598E-2</v>
      </c>
      <c r="M2087" s="66"/>
      <c r="N2087" s="66"/>
      <c r="O2087" s="66"/>
      <c r="P2087" s="66"/>
      <c r="Q2087" s="66"/>
      <c r="S2087" s="70"/>
      <c r="U2087" s="70"/>
      <c r="W2087" s="70"/>
      <c r="Y2087" s="70"/>
    </row>
    <row r="2088" spans="1:25" s="69" customFormat="1" x14ac:dyDescent="0.2">
      <c r="A2088" s="66" t="s">
        <v>12</v>
      </c>
      <c r="B2088" s="66" t="s">
        <v>23</v>
      </c>
      <c r="C2088" s="66" t="s">
        <v>10</v>
      </c>
      <c r="D2088" s="66" t="s">
        <v>312</v>
      </c>
      <c r="E2088" s="87">
        <f>+IF(ISNUMBER(DATA!L650),DATA!L650,"n/a")</f>
        <v>3.7378396866366401</v>
      </c>
      <c r="F2088" s="77">
        <f>+IF(ISNUMBER(DATA!M650),DATA!M650,"n/a")</f>
        <v>-4.0934994132493397E-3</v>
      </c>
      <c r="G2088" s="87">
        <f>+IF(ISNUMBER(DATA!V650),DATA!V650,"n/a")</f>
        <v>3.7559893244290201</v>
      </c>
      <c r="H2088" s="77">
        <f>+IF(ISNUMBER(DATA!W650),DATA!W650,"n/a")</f>
        <v>6.1773121919853598E-3</v>
      </c>
      <c r="I2088" s="87">
        <f>+IF(ISNUMBER(DATA!AF650),DATA!AF650,"n/a")</f>
        <v>3.7367083430851098</v>
      </c>
      <c r="J2088" s="77">
        <f>+IF(ISNUMBER(DATA!AG650),DATA!AG650,"n/a")</f>
        <v>5.4181403313963601E-3</v>
      </c>
      <c r="K2088" s="87">
        <f>+IF(ISNUMBER(DATA!AP650),DATA!AP650,"n/a")</f>
        <v>3.7060329405283001</v>
      </c>
      <c r="L2088" s="77">
        <f>+IF(ISNUMBER(DATA!AQ650),DATA!AQ650,"n/a")</f>
        <v>2.7924080150770799E-3</v>
      </c>
      <c r="M2088" s="66"/>
      <c r="N2088" s="66"/>
      <c r="O2088" s="66"/>
      <c r="P2088" s="66"/>
      <c r="Q2088" s="66"/>
      <c r="S2088" s="70"/>
      <c r="U2088" s="70"/>
      <c r="W2088" s="70"/>
      <c r="Y2088" s="70"/>
    </row>
    <row r="2089" spans="1:25" s="69" customFormat="1" x14ac:dyDescent="0.2">
      <c r="A2089" s="66" t="s">
        <v>12</v>
      </c>
      <c r="B2089" s="66" t="s">
        <v>23</v>
      </c>
      <c r="C2089" s="66" t="s">
        <v>10</v>
      </c>
      <c r="D2089" s="66" t="s">
        <v>313</v>
      </c>
      <c r="E2089" s="87">
        <f>+IF(ISNUMBER(DATA!L651),DATA!L651,"n/a")</f>
        <v>4.1333561842194699</v>
      </c>
      <c r="F2089" s="77">
        <f>+IF(ISNUMBER(DATA!M651),DATA!M651,"n/a")</f>
        <v>-1.3975800502239601E-2</v>
      </c>
      <c r="G2089" s="87">
        <f>+IF(ISNUMBER(DATA!V651),DATA!V651,"n/a")</f>
        <v>4.1856592122960397</v>
      </c>
      <c r="H2089" s="77">
        <f>+IF(ISNUMBER(DATA!W651),DATA!W651,"n/a")</f>
        <v>-2.0243873881164099E-2</v>
      </c>
      <c r="I2089" s="87">
        <f>+IF(ISNUMBER(DATA!AF651),DATA!AF651,"n/a")</f>
        <v>4.1629942415859098</v>
      </c>
      <c r="J2089" s="77">
        <f>+IF(ISNUMBER(DATA!AG651),DATA!AG651,"n/a")</f>
        <v>-1.3878441558551301E-2</v>
      </c>
      <c r="K2089" s="87">
        <f>+IF(ISNUMBER(DATA!AP651),DATA!AP651,"n/a")</f>
        <v>4.1528667849537397</v>
      </c>
      <c r="L2089" s="77">
        <f>+IF(ISNUMBER(DATA!AQ651),DATA!AQ651,"n/a")</f>
        <v>-5.21704483753479E-2</v>
      </c>
      <c r="M2089" s="66"/>
      <c r="N2089" s="66"/>
      <c r="O2089" s="66"/>
      <c r="P2089" s="66"/>
      <c r="Q2089" s="66"/>
      <c r="S2089" s="70"/>
      <c r="U2089" s="70"/>
      <c r="W2089" s="70"/>
      <c r="Y2089" s="70"/>
    </row>
    <row r="2090" spans="1:25" s="69" customFormat="1" x14ac:dyDescent="0.2">
      <c r="A2090" s="66" t="s">
        <v>12</v>
      </c>
      <c r="B2090" s="66" t="s">
        <v>23</v>
      </c>
      <c r="C2090" s="66" t="s">
        <v>10</v>
      </c>
      <c r="D2090" s="66" t="s">
        <v>314</v>
      </c>
      <c r="E2090" s="87">
        <f>+IF(ISNUMBER(DATA!L652),DATA!L652,"n/a")</f>
        <v>5.0239834442589997</v>
      </c>
      <c r="F2090" s="77">
        <f>+IF(ISNUMBER(DATA!M652),DATA!M652,"n/a")</f>
        <v>9.5518477811085703E-2</v>
      </c>
      <c r="G2090" s="87">
        <f>+IF(ISNUMBER(DATA!V652),DATA!V652,"n/a")</f>
        <v>5.1557663830259601</v>
      </c>
      <c r="H2090" s="77">
        <f>+IF(ISNUMBER(DATA!W652),DATA!W652,"n/a")</f>
        <v>0.111602797085325</v>
      </c>
      <c r="I2090" s="87">
        <f>+IF(ISNUMBER(DATA!AF652),DATA!AF652,"n/a")</f>
        <v>5.0243235331424101</v>
      </c>
      <c r="J2090" s="77">
        <f>+IF(ISNUMBER(DATA!AG652),DATA!AG652,"n/a")</f>
        <v>0.10669960836445699</v>
      </c>
      <c r="K2090" s="87">
        <f>+IF(ISNUMBER(DATA!AP652),DATA!AP652,"n/a")</f>
        <v>4.9017247723831998</v>
      </c>
      <c r="L2090" s="77">
        <f>+IF(ISNUMBER(DATA!AQ652),DATA!AQ652,"n/a")</f>
        <v>7.8714479562357595E-2</v>
      </c>
      <c r="M2090" s="66"/>
      <c r="N2090" s="66"/>
      <c r="O2090" s="66"/>
      <c r="P2090" s="66"/>
      <c r="Q2090" s="66"/>
      <c r="S2090" s="70"/>
      <c r="U2090" s="70"/>
      <c r="W2090" s="70"/>
      <c r="Y2090" s="70"/>
    </row>
    <row r="2091" spans="1:25" s="69" customFormat="1" x14ac:dyDescent="0.2">
      <c r="A2091" s="66" t="s">
        <v>12</v>
      </c>
      <c r="B2091" s="66" t="s">
        <v>23</v>
      </c>
      <c r="C2091" s="66" t="s">
        <v>10</v>
      </c>
      <c r="D2091" s="66" t="s">
        <v>315</v>
      </c>
      <c r="E2091" s="87">
        <f>+IF(ISNUMBER(DATA!L653),DATA!L653,"n/a")</f>
        <v>3.9421983145928499</v>
      </c>
      <c r="F2091" s="77">
        <f>+IF(ISNUMBER(DATA!M653),DATA!M653,"n/a")</f>
        <v>-1.91676528564271E-2</v>
      </c>
      <c r="G2091" s="87">
        <f>+IF(ISNUMBER(DATA!V653),DATA!V653,"n/a")</f>
        <v>3.9630071789925601</v>
      </c>
      <c r="H2091" s="77">
        <f>+IF(ISNUMBER(DATA!W653),DATA!W653,"n/a")</f>
        <v>-4.2626683472196301E-2</v>
      </c>
      <c r="I2091" s="87">
        <f>+IF(ISNUMBER(DATA!AF653),DATA!AF653,"n/a")</f>
        <v>3.89815156246949</v>
      </c>
      <c r="J2091" s="77">
        <f>+IF(ISNUMBER(DATA!AG653),DATA!AG653,"n/a")</f>
        <v>-3.8272226993199099E-2</v>
      </c>
      <c r="K2091" s="87">
        <f>+IF(ISNUMBER(DATA!AP653),DATA!AP653,"n/a")</f>
        <v>3.8942100018352002</v>
      </c>
      <c r="L2091" s="77">
        <f>+IF(ISNUMBER(DATA!AQ653),DATA!AQ653,"n/a")</f>
        <v>-0.101533036028569</v>
      </c>
      <c r="M2091" s="66"/>
      <c r="N2091" s="66"/>
      <c r="O2091" s="66"/>
      <c r="P2091" s="66"/>
      <c r="Q2091" s="66"/>
      <c r="S2091" s="70"/>
      <c r="U2091" s="70"/>
      <c r="W2091" s="70"/>
      <c r="Y2091" s="70"/>
    </row>
    <row r="2092" spans="1:25" s="69" customFormat="1" x14ac:dyDescent="0.2">
      <c r="A2092" s="66" t="s">
        <v>12</v>
      </c>
      <c r="B2092" s="66" t="s">
        <v>23</v>
      </c>
      <c r="C2092" s="66" t="s">
        <v>10</v>
      </c>
      <c r="D2092" s="66" t="s">
        <v>316</v>
      </c>
      <c r="E2092" s="87">
        <f>+IF(ISNUMBER(DATA!L654),DATA!L654,"n/a")</f>
        <v>3.7559601216834899</v>
      </c>
      <c r="F2092" s="77">
        <f>+IF(ISNUMBER(DATA!M654),DATA!M654,"n/a")</f>
        <v>-2.85466341165579E-2</v>
      </c>
      <c r="G2092" s="87">
        <f>+IF(ISNUMBER(DATA!V654),DATA!V654,"n/a")</f>
        <v>3.7874641086659699</v>
      </c>
      <c r="H2092" s="77">
        <f>+IF(ISNUMBER(DATA!W654),DATA!W654,"n/a")</f>
        <v>-3.59207984482443E-2</v>
      </c>
      <c r="I2092" s="87">
        <f>+IF(ISNUMBER(DATA!AF654),DATA!AF654,"n/a")</f>
        <v>3.7815355224827201</v>
      </c>
      <c r="J2092" s="77">
        <f>+IF(ISNUMBER(DATA!AG654),DATA!AG654,"n/a")</f>
        <v>-3.01620914144764E-2</v>
      </c>
      <c r="K2092" s="87">
        <f>+IF(ISNUMBER(DATA!AP654),DATA!AP654,"n/a")</f>
        <v>3.7812185960784301</v>
      </c>
      <c r="L2092" s="77">
        <f>+IF(ISNUMBER(DATA!AQ654),DATA!AQ654,"n/a")</f>
        <v>-2.2869348819225699E-2</v>
      </c>
      <c r="M2092" s="66"/>
      <c r="N2092" s="66"/>
      <c r="O2092" s="66"/>
      <c r="P2092" s="66"/>
      <c r="Q2092" s="66"/>
      <c r="S2092" s="70"/>
      <c r="U2092" s="70"/>
      <c r="W2092" s="70"/>
      <c r="Y2092" s="70"/>
    </row>
    <row r="2093" spans="1:25" s="69" customFormat="1" x14ac:dyDescent="0.2">
      <c r="A2093" s="66" t="s">
        <v>12</v>
      </c>
      <c r="B2093" s="66" t="s">
        <v>23</v>
      </c>
      <c r="C2093" s="66" t="s">
        <v>10</v>
      </c>
      <c r="D2093" s="66" t="s">
        <v>317</v>
      </c>
      <c r="E2093" s="87">
        <f>+IF(ISNUMBER(DATA!L655),DATA!L655,"n/a")</f>
        <v>3.3004300291016602</v>
      </c>
      <c r="F2093" s="77">
        <f>+IF(ISNUMBER(DATA!M655),DATA!M655,"n/a")</f>
        <v>-7.1811500048436297E-2</v>
      </c>
      <c r="G2093" s="87">
        <f>+IF(ISNUMBER(DATA!V655),DATA!V655,"n/a")</f>
        <v>3.40354388080253</v>
      </c>
      <c r="H2093" s="77">
        <f>+IF(ISNUMBER(DATA!W655),DATA!W655,"n/a")</f>
        <v>-2.03732700625474E-2</v>
      </c>
      <c r="I2093" s="87">
        <f>+IF(ISNUMBER(DATA!AF655),DATA!AF655,"n/a")</f>
        <v>3.3265140071309198</v>
      </c>
      <c r="J2093" s="77">
        <f>+IF(ISNUMBER(DATA!AG655),DATA!AG655,"n/a")</f>
        <v>-2.6817744376141199E-2</v>
      </c>
      <c r="K2093" s="87">
        <f>+IF(ISNUMBER(DATA!AP655),DATA!AP655,"n/a")</f>
        <v>3.33401504788179</v>
      </c>
      <c r="L2093" s="77">
        <f>+IF(ISNUMBER(DATA!AQ655),DATA!AQ655,"n/a")</f>
        <v>-1.21235634484108E-2</v>
      </c>
      <c r="M2093" s="66"/>
      <c r="N2093" s="66"/>
      <c r="O2093" s="66"/>
      <c r="P2093" s="66"/>
      <c r="Q2093" s="66"/>
      <c r="S2093" s="70"/>
      <c r="U2093" s="70"/>
      <c r="W2093" s="70"/>
      <c r="Y2093" s="70"/>
    </row>
    <row r="2094" spans="1:25" s="69" customFormat="1" x14ac:dyDescent="0.2">
      <c r="A2094" s="66" t="s">
        <v>12</v>
      </c>
      <c r="B2094" s="66" t="s">
        <v>23</v>
      </c>
      <c r="C2094" s="66" t="s">
        <v>10</v>
      </c>
      <c r="D2094" s="66" t="s">
        <v>318</v>
      </c>
      <c r="E2094" s="87">
        <f>+IF(ISNUMBER(DATA!L656),DATA!L656,"n/a")</f>
        <v>3.6735933701901802</v>
      </c>
      <c r="F2094" s="77">
        <f>+IF(ISNUMBER(DATA!M656),DATA!M656,"n/a")</f>
        <v>2.6591322601369701E-2</v>
      </c>
      <c r="G2094" s="87">
        <f>+IF(ISNUMBER(DATA!V656),DATA!V656,"n/a")</f>
        <v>3.6621573423029101</v>
      </c>
      <c r="H2094" s="77">
        <f>+IF(ISNUMBER(DATA!W656),DATA!W656,"n/a")</f>
        <v>4.5861833710215804E-3</v>
      </c>
      <c r="I2094" s="87">
        <f>+IF(ISNUMBER(DATA!AF656),DATA!AF656,"n/a")</f>
        <v>3.6830125589002698</v>
      </c>
      <c r="J2094" s="77">
        <f>+IF(ISNUMBER(DATA!AG656),DATA!AG656,"n/a")</f>
        <v>1.5920262627887299E-2</v>
      </c>
      <c r="K2094" s="87">
        <f>+IF(ISNUMBER(DATA!AP656),DATA!AP656,"n/a")</f>
        <v>3.6552125884799702</v>
      </c>
      <c r="L2094" s="77">
        <f>+IF(ISNUMBER(DATA!AQ656),DATA!AQ656,"n/a")</f>
        <v>5.5813356349659997E-3</v>
      </c>
      <c r="M2094" s="66"/>
      <c r="N2094" s="66"/>
      <c r="O2094" s="66"/>
      <c r="P2094" s="66"/>
      <c r="Q2094" s="66"/>
      <c r="S2094" s="70"/>
      <c r="U2094" s="70"/>
      <c r="W2094" s="70"/>
      <c r="Y2094" s="70"/>
    </row>
    <row r="2095" spans="1:25" s="69" customFormat="1" x14ac:dyDescent="0.2">
      <c r="A2095" s="66" t="s">
        <v>12</v>
      </c>
      <c r="B2095" s="66" t="s">
        <v>23</v>
      </c>
      <c r="C2095" s="66" t="s">
        <v>10</v>
      </c>
      <c r="D2095" s="66" t="s">
        <v>344</v>
      </c>
      <c r="E2095" s="87">
        <f>+IF(ISNUMBER(DATA!L657),DATA!L657,"n/a")</f>
        <v>3.8239210308085401</v>
      </c>
      <c r="F2095" s="77">
        <f>+IF(ISNUMBER(DATA!M657),DATA!M657,"n/a")</f>
        <v>-1.2106741720519801E-2</v>
      </c>
      <c r="G2095" s="87">
        <f>+IF(ISNUMBER(DATA!V657),DATA!V657,"n/a")</f>
        <v>3.8394186941681601</v>
      </c>
      <c r="H2095" s="77">
        <f>+IF(ISNUMBER(DATA!W657),DATA!W657,"n/a")</f>
        <v>2.2062068177579101E-2</v>
      </c>
      <c r="I2095" s="87">
        <f>+IF(ISNUMBER(DATA!AF657),DATA!AF657,"n/a")</f>
        <v>3.8245209939185898</v>
      </c>
      <c r="J2095" s="77">
        <f>+IF(ISNUMBER(DATA!AG657),DATA!AG657,"n/a")</f>
        <v>1.55552160289132E-2</v>
      </c>
      <c r="K2095" s="87">
        <f>+IF(ISNUMBER(DATA!AP657),DATA!AP657,"n/a")</f>
        <v>3.8076123451016102</v>
      </c>
      <c r="L2095" s="77">
        <f>+IF(ISNUMBER(DATA!AQ657),DATA!AQ657,"n/a")</f>
        <v>1.3712878989326599E-2</v>
      </c>
      <c r="M2095" s="66"/>
      <c r="N2095" s="66"/>
      <c r="O2095" s="66"/>
      <c r="P2095" s="66"/>
      <c r="Q2095" s="66"/>
      <c r="S2095" s="70"/>
      <c r="U2095" s="70"/>
      <c r="W2095" s="70"/>
      <c r="Y2095" s="70"/>
    </row>
    <row r="2096" spans="1:25" s="69" customFormat="1" x14ac:dyDescent="0.2">
      <c r="A2096" s="66" t="s">
        <v>12</v>
      </c>
      <c r="B2096" s="66" t="s">
        <v>23</v>
      </c>
      <c r="C2096" s="66" t="s">
        <v>10</v>
      </c>
      <c r="D2096" s="66" t="s">
        <v>345</v>
      </c>
      <c r="E2096" s="87">
        <f>+IF(ISNUMBER(DATA!L658),DATA!L658,"n/a")</f>
        <v>3.8596692247499802</v>
      </c>
      <c r="F2096" s="77">
        <f>+IF(ISNUMBER(DATA!M658),DATA!M658,"n/a")</f>
        <v>-2.07899031551925E-2</v>
      </c>
      <c r="G2096" s="87">
        <f>+IF(ISNUMBER(DATA!V658),DATA!V658,"n/a")</f>
        <v>3.844023302758</v>
      </c>
      <c r="H2096" s="77">
        <f>+IF(ISNUMBER(DATA!W658),DATA!W658,"n/a")</f>
        <v>-2.6945119595367401E-2</v>
      </c>
      <c r="I2096" s="87">
        <f>+IF(ISNUMBER(DATA!AF658),DATA!AF658,"n/a")</f>
        <v>3.8366362499288398</v>
      </c>
      <c r="J2096" s="77">
        <f>+IF(ISNUMBER(DATA!AG658),DATA!AG658,"n/a")</f>
        <v>-2.3184854647396599E-2</v>
      </c>
      <c r="K2096" s="87">
        <f>+IF(ISNUMBER(DATA!AP658),DATA!AP658,"n/a")</f>
        <v>3.8483593551772302</v>
      </c>
      <c r="L2096" s="77">
        <f>+IF(ISNUMBER(DATA!AQ658),DATA!AQ658,"n/a")</f>
        <v>-2.4964470443719699E-2</v>
      </c>
      <c r="M2096" s="66"/>
      <c r="N2096" s="66"/>
      <c r="O2096" s="66"/>
      <c r="P2096" s="66"/>
      <c r="Q2096" s="66"/>
      <c r="S2096" s="70"/>
      <c r="U2096" s="70"/>
      <c r="W2096" s="70"/>
      <c r="Y2096" s="70"/>
    </row>
    <row r="2097" spans="1:25" x14ac:dyDescent="0.2">
      <c r="E2097" s="100"/>
      <c r="F2097" s="102"/>
      <c r="G2097" s="100"/>
      <c r="H2097" s="102"/>
      <c r="I2097" s="100"/>
      <c r="J2097" s="102"/>
      <c r="K2097" s="100"/>
      <c r="L2097" s="102"/>
    </row>
    <row r="2098" spans="1:25" s="69" customFormat="1" x14ac:dyDescent="0.2">
      <c r="A2098" s="66" t="s">
        <v>12</v>
      </c>
      <c r="B2098" s="66" t="s">
        <v>23</v>
      </c>
      <c r="C2098" s="66" t="s">
        <v>26</v>
      </c>
      <c r="D2098" s="66" t="s">
        <v>271</v>
      </c>
      <c r="E2098" s="87">
        <f>+IF(ISNUMBER(DATA!N609),DATA!N609,"n/a")</f>
        <v>2.59036085543412</v>
      </c>
      <c r="F2098" s="77">
        <f>+IF(ISNUMBER(DATA!O609),DATA!O609,"n/a")</f>
        <v>0.13848514138662599</v>
      </c>
      <c r="G2098" s="87">
        <f>+IF(ISNUMBER(DATA!X609),DATA!X609,"n/a")</f>
        <v>2.3021745792922101</v>
      </c>
      <c r="H2098" s="77">
        <f>+IF(ISNUMBER(DATA!Y609),DATA!Y609,"n/a")</f>
        <v>-7.4493655212395898E-2</v>
      </c>
      <c r="I2098" s="87">
        <f>+IF(ISNUMBER(DATA!AH609),DATA!AH609,"n/a")</f>
        <v>2.3049726547854301</v>
      </c>
      <c r="J2098" s="77">
        <f>+IF(ISNUMBER(DATA!AI609),DATA!AI609,"n/a")</f>
        <v>-6.1160780583183201E-2</v>
      </c>
      <c r="K2098" s="87">
        <f>+IF(ISNUMBER(DATA!AR609),DATA!AR609,"n/a")</f>
        <v>2.3136975417058498</v>
      </c>
      <c r="L2098" s="77">
        <f>+IF(ISNUMBER(DATA!AS609),DATA!AS609,"n/a")</f>
        <v>-7.3659532135745096E-2</v>
      </c>
      <c r="M2098" s="66"/>
      <c r="N2098" s="66"/>
      <c r="O2098" s="66"/>
      <c r="P2098" s="66"/>
      <c r="Q2098" s="66"/>
      <c r="S2098" s="70"/>
      <c r="U2098" s="70"/>
      <c r="W2098" s="70"/>
      <c r="Y2098" s="70"/>
    </row>
    <row r="2099" spans="1:25" s="69" customFormat="1" x14ac:dyDescent="0.2">
      <c r="A2099" s="66" t="s">
        <v>12</v>
      </c>
      <c r="B2099" s="66" t="s">
        <v>23</v>
      </c>
      <c r="C2099" s="66" t="s">
        <v>26</v>
      </c>
      <c r="D2099" s="66" t="s">
        <v>272</v>
      </c>
      <c r="E2099" s="87">
        <f>+IF(ISNUMBER(DATA!N610),DATA!N610,"n/a")</f>
        <v>2.2782262789524999</v>
      </c>
      <c r="F2099" s="77">
        <f>+IF(ISNUMBER(DATA!O610),DATA!O610,"n/a")</f>
        <v>4.26592547860409E-2</v>
      </c>
      <c r="G2099" s="87">
        <f>+IF(ISNUMBER(DATA!X610),DATA!X610,"n/a")</f>
        <v>2.2844223153252599</v>
      </c>
      <c r="H2099" s="77">
        <f>+IF(ISNUMBER(DATA!Y610),DATA!Y610,"n/a")</f>
        <v>7.70216142353106E-3</v>
      </c>
      <c r="I2099" s="87">
        <f>+IF(ISNUMBER(DATA!AH610),DATA!AH610,"n/a")</f>
        <v>2.2510166225881099</v>
      </c>
      <c r="J2099" s="77">
        <f>+IF(ISNUMBER(DATA!AI610),DATA!AI610,"n/a")</f>
        <v>2.0738221790066399E-2</v>
      </c>
      <c r="K2099" s="87">
        <f>+IF(ISNUMBER(DATA!AR610),DATA!AR610,"n/a")</f>
        <v>2.2291151654205299</v>
      </c>
      <c r="L2099" s="77">
        <f>+IF(ISNUMBER(DATA!AS610),DATA!AS610,"n/a")</f>
        <v>3.0907781538100101E-2</v>
      </c>
      <c r="M2099" s="66"/>
      <c r="N2099" s="66"/>
      <c r="O2099" s="66"/>
      <c r="P2099" s="66"/>
      <c r="Q2099" s="66"/>
      <c r="S2099" s="70"/>
      <c r="U2099" s="70"/>
      <c r="W2099" s="70"/>
      <c r="Y2099" s="70"/>
    </row>
    <row r="2100" spans="1:25" s="69" customFormat="1" x14ac:dyDescent="0.2">
      <c r="A2100" s="66" t="s">
        <v>12</v>
      </c>
      <c r="B2100" s="66" t="s">
        <v>23</v>
      </c>
      <c r="C2100" s="66" t="s">
        <v>26</v>
      </c>
      <c r="D2100" s="66" t="s">
        <v>273</v>
      </c>
      <c r="E2100" s="87">
        <f>+IF(ISNUMBER(DATA!N611),DATA!N611,"n/a")</f>
        <v>2.0687880345960998</v>
      </c>
      <c r="F2100" s="77">
        <f>+IF(ISNUMBER(DATA!O611),DATA!O611,"n/a")</f>
        <v>3.2905612501295103E-2</v>
      </c>
      <c r="G2100" s="87">
        <f>+IF(ISNUMBER(DATA!X611),DATA!X611,"n/a")</f>
        <v>2.06649544462902</v>
      </c>
      <c r="H2100" s="77">
        <f>+IF(ISNUMBER(DATA!Y611),DATA!Y611,"n/a")</f>
        <v>9.6026338011930105E-3</v>
      </c>
      <c r="I2100" s="87">
        <f>+IF(ISNUMBER(DATA!AH611),DATA!AH611,"n/a")</f>
        <v>2.0684627407260501</v>
      </c>
      <c r="J2100" s="77">
        <f>+IF(ISNUMBER(DATA!AI611),DATA!AI611,"n/a")</f>
        <v>1.9176950988388699E-2</v>
      </c>
      <c r="K2100" s="87">
        <f>+IF(ISNUMBER(DATA!AR611),DATA!AR611,"n/a")</f>
        <v>2.0447417211203298</v>
      </c>
      <c r="L2100" s="77">
        <f>+IF(ISNUMBER(DATA!AS611),DATA!AS611,"n/a")</f>
        <v>-5.4955997059576199E-3</v>
      </c>
      <c r="M2100" s="66"/>
      <c r="N2100" s="66"/>
      <c r="O2100" s="66"/>
      <c r="P2100" s="66"/>
      <c r="Q2100" s="66"/>
      <c r="S2100" s="70"/>
      <c r="U2100" s="70"/>
      <c r="W2100" s="70"/>
      <c r="Y2100" s="70"/>
    </row>
    <row r="2101" spans="1:25" s="69" customFormat="1" x14ac:dyDescent="0.2">
      <c r="A2101" s="66" t="s">
        <v>12</v>
      </c>
      <c r="B2101" s="66" t="s">
        <v>23</v>
      </c>
      <c r="C2101" s="66" t="s">
        <v>26</v>
      </c>
      <c r="D2101" s="66" t="s">
        <v>274</v>
      </c>
      <c r="E2101" s="87">
        <f>+IF(ISNUMBER(DATA!N612),DATA!N612,"n/a")</f>
        <v>2.2527038263945198</v>
      </c>
      <c r="F2101" s="77">
        <f>+IF(ISNUMBER(DATA!O612),DATA!O612,"n/a")</f>
        <v>3.3001350783114898E-2</v>
      </c>
      <c r="G2101" s="87">
        <f>+IF(ISNUMBER(DATA!X612),DATA!X612,"n/a")</f>
        <v>2.2868424708460302</v>
      </c>
      <c r="H2101" s="77">
        <f>+IF(ISNUMBER(DATA!Y612),DATA!Y612,"n/a")</f>
        <v>2.7830365021158002E-2</v>
      </c>
      <c r="I2101" s="87">
        <f>+IF(ISNUMBER(DATA!AH612),DATA!AH612,"n/a")</f>
        <v>2.2668467804837702</v>
      </c>
      <c r="J2101" s="77">
        <f>+IF(ISNUMBER(DATA!AI612),DATA!AI612,"n/a")</f>
        <v>3.6108087682915797E-2</v>
      </c>
      <c r="K2101" s="87">
        <f>+IF(ISNUMBER(DATA!AR612),DATA!AR612,"n/a")</f>
        <v>2.2328075754082701</v>
      </c>
      <c r="L2101" s="77">
        <f>+IF(ISNUMBER(DATA!AS612),DATA!AS612,"n/a")</f>
        <v>2.89564998429238E-2</v>
      </c>
      <c r="M2101" s="66"/>
      <c r="N2101" s="66"/>
      <c r="O2101" s="66"/>
      <c r="P2101" s="66"/>
      <c r="Q2101" s="66"/>
      <c r="S2101" s="70"/>
      <c r="U2101" s="70"/>
      <c r="W2101" s="70"/>
      <c r="Y2101" s="70"/>
    </row>
    <row r="2102" spans="1:25" s="69" customFormat="1" x14ac:dyDescent="0.2">
      <c r="A2102" s="66" t="s">
        <v>12</v>
      </c>
      <c r="B2102" s="66" t="s">
        <v>23</v>
      </c>
      <c r="C2102" s="66" t="s">
        <v>26</v>
      </c>
      <c r="D2102" s="66" t="s">
        <v>275</v>
      </c>
      <c r="E2102" s="87">
        <f>+IF(ISNUMBER(DATA!N613),DATA!N613,"n/a")</f>
        <v>2.0075315233754001</v>
      </c>
      <c r="F2102" s="77">
        <f>+IF(ISNUMBER(DATA!O613),DATA!O613,"n/a")</f>
        <v>-3.1514599114047699E-2</v>
      </c>
      <c r="G2102" s="87">
        <f>+IF(ISNUMBER(DATA!X613),DATA!X613,"n/a")</f>
        <v>1.95232344759714</v>
      </c>
      <c r="H2102" s="77">
        <f>+IF(ISNUMBER(DATA!Y613),DATA!Y613,"n/a")</f>
        <v>-6.7580420360823096E-2</v>
      </c>
      <c r="I2102" s="87">
        <f>+IF(ISNUMBER(DATA!AH613),DATA!AH613,"n/a")</f>
        <v>1.94781179303811</v>
      </c>
      <c r="J2102" s="77">
        <f>+IF(ISNUMBER(DATA!AI613),DATA!AI613,"n/a")</f>
        <v>-6.0149503557664102E-2</v>
      </c>
      <c r="K2102" s="87">
        <f>+IF(ISNUMBER(DATA!AR613),DATA!AR613,"n/a")</f>
        <v>1.98356239982984</v>
      </c>
      <c r="L2102" s="77">
        <f>+IF(ISNUMBER(DATA!AS613),DATA!AS613,"n/a")</f>
        <v>-4.16105194605614E-2</v>
      </c>
      <c r="M2102" s="66"/>
      <c r="N2102" s="66"/>
      <c r="O2102" s="66"/>
      <c r="P2102" s="66"/>
      <c r="Q2102" s="66"/>
      <c r="S2102" s="70"/>
      <c r="U2102" s="70"/>
      <c r="W2102" s="70"/>
      <c r="Y2102" s="70"/>
    </row>
    <row r="2103" spans="1:25" s="69" customFormat="1" x14ac:dyDescent="0.2">
      <c r="A2103" s="66" t="s">
        <v>12</v>
      </c>
      <c r="B2103" s="66" t="s">
        <v>23</v>
      </c>
      <c r="C2103" s="66" t="s">
        <v>26</v>
      </c>
      <c r="D2103" s="66" t="s">
        <v>276</v>
      </c>
      <c r="E2103" s="87">
        <f>+IF(ISNUMBER(DATA!N614),DATA!N614,"n/a")</f>
        <v>1.99131938369871</v>
      </c>
      <c r="F2103" s="77">
        <f>+IF(ISNUMBER(DATA!O614),DATA!O614,"n/a")</f>
        <v>-5.3796435806456898E-2</v>
      </c>
      <c r="G2103" s="87">
        <f>+IF(ISNUMBER(DATA!X614),DATA!X614,"n/a")</f>
        <v>2.0651346746456198</v>
      </c>
      <c r="H2103" s="77">
        <f>+IF(ISNUMBER(DATA!Y614),DATA!Y614,"n/a")</f>
        <v>-2.0075637662062801E-2</v>
      </c>
      <c r="I2103" s="87">
        <f>+IF(ISNUMBER(DATA!AH614),DATA!AH614,"n/a")</f>
        <v>2.0486036296735599</v>
      </c>
      <c r="J2103" s="77">
        <f>+IF(ISNUMBER(DATA!AI614),DATA!AI614,"n/a")</f>
        <v>-4.07965205257598E-2</v>
      </c>
      <c r="K2103" s="87">
        <f>+IF(ISNUMBER(DATA!AR614),DATA!AR614,"n/a")</f>
        <v>2.0378017755445401</v>
      </c>
      <c r="L2103" s="77">
        <f>+IF(ISNUMBER(DATA!AS614),DATA!AS614,"n/a")</f>
        <v>-6.3695197483812305E-2</v>
      </c>
      <c r="M2103" s="66"/>
      <c r="N2103" s="66"/>
      <c r="O2103" s="66"/>
      <c r="P2103" s="66"/>
      <c r="Q2103" s="66"/>
      <c r="S2103" s="70"/>
      <c r="U2103" s="70"/>
      <c r="W2103" s="70"/>
      <c r="Y2103" s="70"/>
    </row>
    <row r="2104" spans="1:25" s="69" customFormat="1" x14ac:dyDescent="0.2">
      <c r="A2104" s="66" t="s">
        <v>12</v>
      </c>
      <c r="B2104" s="66" t="s">
        <v>23</v>
      </c>
      <c r="C2104" s="66" t="s">
        <v>26</v>
      </c>
      <c r="D2104" s="66" t="s">
        <v>277</v>
      </c>
      <c r="E2104" s="87">
        <f>+IF(ISNUMBER(DATA!N615),DATA!N615,"n/a")</f>
        <v>1.92369707304396</v>
      </c>
      <c r="F2104" s="77">
        <f>+IF(ISNUMBER(DATA!O615),DATA!O615,"n/a")</f>
        <v>-5.8397926422815702E-2</v>
      </c>
      <c r="G2104" s="87">
        <f>+IF(ISNUMBER(DATA!X615),DATA!X615,"n/a")</f>
        <v>1.9461039769989501</v>
      </c>
      <c r="H2104" s="77">
        <f>+IF(ISNUMBER(DATA!Y615),DATA!Y615,"n/a")</f>
        <v>-2.4345967544179999E-2</v>
      </c>
      <c r="I2104" s="87">
        <f>+IF(ISNUMBER(DATA!AH615),DATA!AH615,"n/a")</f>
        <v>1.9535434356789501</v>
      </c>
      <c r="J2104" s="77">
        <f>+IF(ISNUMBER(DATA!AI615),DATA!AI615,"n/a")</f>
        <v>1.1098133815943999E-2</v>
      </c>
      <c r="K2104" s="87">
        <f>+IF(ISNUMBER(DATA!AR615),DATA!AR615,"n/a")</f>
        <v>1.95908016438944</v>
      </c>
      <c r="L2104" s="77">
        <f>+IF(ISNUMBER(DATA!AS615),DATA!AS615,"n/a")</f>
        <v>-1.47331298576813E-2</v>
      </c>
      <c r="M2104" s="66"/>
      <c r="N2104" s="66"/>
      <c r="O2104" s="66"/>
      <c r="P2104" s="66"/>
      <c r="Q2104" s="66"/>
      <c r="S2104" s="70"/>
      <c r="U2104" s="70"/>
      <c r="W2104" s="70"/>
      <c r="Y2104" s="70"/>
    </row>
    <row r="2105" spans="1:25" s="69" customFormat="1" x14ac:dyDescent="0.2">
      <c r="A2105" s="66" t="s">
        <v>12</v>
      </c>
      <c r="B2105" s="66" t="s">
        <v>23</v>
      </c>
      <c r="C2105" s="66" t="s">
        <v>26</v>
      </c>
      <c r="D2105" s="66" t="s">
        <v>278</v>
      </c>
      <c r="E2105" s="87">
        <f>+IF(ISNUMBER(DATA!N616),DATA!N616,"n/a")</f>
        <v>2.2107166220666699</v>
      </c>
      <c r="F2105" s="77">
        <f>+IF(ISNUMBER(DATA!O616),DATA!O616,"n/a")</f>
        <v>0.11549665244148399</v>
      </c>
      <c r="G2105" s="87">
        <f>+IF(ISNUMBER(DATA!X616),DATA!X616,"n/a")</f>
        <v>2.1755379783067399</v>
      </c>
      <c r="H2105" s="77">
        <f>+IF(ISNUMBER(DATA!Y616),DATA!Y616,"n/a")</f>
        <v>2.23108786765444E-2</v>
      </c>
      <c r="I2105" s="87">
        <f>+IF(ISNUMBER(DATA!AH616),DATA!AH616,"n/a")</f>
        <v>2.17683750251101</v>
      </c>
      <c r="J2105" s="77">
        <f>+IF(ISNUMBER(DATA!AI616),DATA!AI616,"n/a")</f>
        <v>1.7530103119845201E-2</v>
      </c>
      <c r="K2105" s="87">
        <f>+IF(ISNUMBER(DATA!AR616),DATA!AR616,"n/a")</f>
        <v>2.1571281291164599</v>
      </c>
      <c r="L2105" s="77">
        <f>+IF(ISNUMBER(DATA!AS616),DATA!AS616,"n/a")</f>
        <v>1.1263797468692299E-2</v>
      </c>
      <c r="M2105" s="66"/>
      <c r="N2105" s="66"/>
      <c r="O2105" s="66"/>
      <c r="P2105" s="66"/>
      <c r="Q2105" s="66"/>
      <c r="S2105" s="70"/>
      <c r="U2105" s="70"/>
      <c r="W2105" s="70"/>
      <c r="Y2105" s="70"/>
    </row>
    <row r="2106" spans="1:25" s="69" customFormat="1" x14ac:dyDescent="0.2">
      <c r="A2106" s="66" t="s">
        <v>12</v>
      </c>
      <c r="B2106" s="66" t="s">
        <v>23</v>
      </c>
      <c r="C2106" s="66" t="s">
        <v>26</v>
      </c>
      <c r="D2106" s="66" t="s">
        <v>279</v>
      </c>
      <c r="E2106" s="87">
        <f>+IF(ISNUMBER(DATA!N617),DATA!N617,"n/a")</f>
        <v>2.2214889666072302</v>
      </c>
      <c r="F2106" s="77">
        <f>+IF(ISNUMBER(DATA!O617),DATA!O617,"n/a")</f>
        <v>2.3722010479469698E-2</v>
      </c>
      <c r="G2106" s="87">
        <f>+IF(ISNUMBER(DATA!X617),DATA!X617,"n/a")</f>
        <v>2.2750235629220401</v>
      </c>
      <c r="H2106" s="77">
        <f>+IF(ISNUMBER(DATA!Y617),DATA!Y617,"n/a")</f>
        <v>-5.7428704259122297E-3</v>
      </c>
      <c r="I2106" s="87">
        <f>+IF(ISNUMBER(DATA!AH617),DATA!AH617,"n/a")</f>
        <v>2.25983650004033</v>
      </c>
      <c r="J2106" s="77">
        <f>+IF(ISNUMBER(DATA!AI617),DATA!AI617,"n/a")</f>
        <v>7.3047742100318197E-2</v>
      </c>
      <c r="K2106" s="87">
        <f>+IF(ISNUMBER(DATA!AR617),DATA!AR617,"n/a")</f>
        <v>2.1866880795008199</v>
      </c>
      <c r="L2106" s="77">
        <f>+IF(ISNUMBER(DATA!AS617),DATA!AS617,"n/a")</f>
        <v>8.5213892750361703E-2</v>
      </c>
      <c r="M2106" s="66"/>
      <c r="N2106" s="66"/>
      <c r="O2106" s="66"/>
      <c r="P2106" s="66"/>
      <c r="Q2106" s="66"/>
      <c r="S2106" s="70"/>
      <c r="U2106" s="70"/>
      <c r="W2106" s="70"/>
      <c r="Y2106" s="70"/>
    </row>
    <row r="2107" spans="1:25" s="69" customFormat="1" x14ac:dyDescent="0.2">
      <c r="A2107" s="66" t="s">
        <v>12</v>
      </c>
      <c r="B2107" s="66" t="s">
        <v>23</v>
      </c>
      <c r="C2107" s="66" t="s">
        <v>26</v>
      </c>
      <c r="D2107" s="66" t="s">
        <v>280</v>
      </c>
      <c r="E2107" s="87">
        <f>+IF(ISNUMBER(DATA!N618),DATA!N618,"n/a")</f>
        <v>2.3792093234055698</v>
      </c>
      <c r="F2107" s="77">
        <f>+IF(ISNUMBER(DATA!O618),DATA!O618,"n/a")</f>
        <v>2.8451111348012099E-2</v>
      </c>
      <c r="G2107" s="87">
        <f>+IF(ISNUMBER(DATA!X618),DATA!X618,"n/a")</f>
        <v>2.5030025427674398</v>
      </c>
      <c r="H2107" s="77">
        <f>+IF(ISNUMBER(DATA!Y618),DATA!Y618,"n/a")</f>
        <v>-1.49432464330922E-2</v>
      </c>
      <c r="I2107" s="87">
        <f>+IF(ISNUMBER(DATA!AH618),DATA!AH618,"n/a")</f>
        <v>2.5655676349943599</v>
      </c>
      <c r="J2107" s="77">
        <f>+IF(ISNUMBER(DATA!AI618),DATA!AI618,"n/a")</f>
        <v>7.3967661978436303E-3</v>
      </c>
      <c r="K2107" s="87">
        <f>+IF(ISNUMBER(DATA!AR618),DATA!AR618,"n/a")</f>
        <v>2.5909841379329701</v>
      </c>
      <c r="L2107" s="77">
        <f>+IF(ISNUMBER(DATA!AS618),DATA!AS618,"n/a")</f>
        <v>4.8592505441791098E-2</v>
      </c>
      <c r="M2107" s="66"/>
      <c r="N2107" s="66"/>
      <c r="O2107" s="66"/>
      <c r="P2107" s="66"/>
      <c r="Q2107" s="66"/>
      <c r="S2107" s="70"/>
      <c r="U2107" s="70"/>
      <c r="W2107" s="70"/>
      <c r="Y2107" s="70"/>
    </row>
    <row r="2108" spans="1:25" s="69" customFormat="1" x14ac:dyDescent="0.2">
      <c r="A2108" s="66" t="s">
        <v>12</v>
      </c>
      <c r="B2108" s="66" t="s">
        <v>23</v>
      </c>
      <c r="C2108" s="66" t="s">
        <v>26</v>
      </c>
      <c r="D2108" s="66" t="s">
        <v>281</v>
      </c>
      <c r="E2108" s="87">
        <f>+IF(ISNUMBER(DATA!N619),DATA!N619,"n/a")</f>
        <v>2.18629806788713</v>
      </c>
      <c r="F2108" s="77">
        <f>+IF(ISNUMBER(DATA!O619),DATA!O619,"n/a")</f>
        <v>2.7460085582436899E-2</v>
      </c>
      <c r="G2108" s="87">
        <f>+IF(ISNUMBER(DATA!X619),DATA!X619,"n/a")</f>
        <v>2.2131492347472901</v>
      </c>
      <c r="H2108" s="77">
        <f>+IF(ISNUMBER(DATA!Y619),DATA!Y619,"n/a")</f>
        <v>3.8324624102317198E-2</v>
      </c>
      <c r="I2108" s="87">
        <f>+IF(ISNUMBER(DATA!AH619),DATA!AH619,"n/a")</f>
        <v>2.2086469257272801</v>
      </c>
      <c r="J2108" s="77">
        <f>+IF(ISNUMBER(DATA!AI619),DATA!AI619,"n/a")</f>
        <v>3.7377294989990401E-2</v>
      </c>
      <c r="K2108" s="87">
        <f>+IF(ISNUMBER(DATA!AR619),DATA!AR619,"n/a")</f>
        <v>2.1877074605301399</v>
      </c>
      <c r="L2108" s="77">
        <f>+IF(ISNUMBER(DATA!AS619),DATA!AS619,"n/a")</f>
        <v>4.21257719546115E-2</v>
      </c>
      <c r="M2108" s="66"/>
      <c r="N2108" s="66"/>
      <c r="O2108" s="66"/>
      <c r="P2108" s="66"/>
      <c r="Q2108" s="66"/>
      <c r="S2108" s="70"/>
      <c r="U2108" s="70"/>
      <c r="W2108" s="70"/>
      <c r="Y2108" s="70"/>
    </row>
    <row r="2109" spans="1:25" s="69" customFormat="1" x14ac:dyDescent="0.2">
      <c r="A2109" s="66" t="s">
        <v>12</v>
      </c>
      <c r="B2109" s="66" t="s">
        <v>23</v>
      </c>
      <c r="C2109" s="66" t="s">
        <v>26</v>
      </c>
      <c r="D2109" s="66" t="s">
        <v>282</v>
      </c>
      <c r="E2109" s="87">
        <f>+IF(ISNUMBER(DATA!N620),DATA!N620,"n/a")</f>
        <v>2.47957918393486</v>
      </c>
      <c r="F2109" s="77">
        <f>+IF(ISNUMBER(DATA!O620),DATA!O620,"n/a")</f>
        <v>8.7540559758283301E-2</v>
      </c>
      <c r="G2109" s="87">
        <f>+IF(ISNUMBER(DATA!X620),DATA!X620,"n/a")</f>
        <v>2.5073583997620701</v>
      </c>
      <c r="H2109" s="77">
        <f>+IF(ISNUMBER(DATA!Y620),DATA!Y620,"n/a")</f>
        <v>8.0000881407544702E-2</v>
      </c>
      <c r="I2109" s="87">
        <f>+IF(ISNUMBER(DATA!AH620),DATA!AH620,"n/a")</f>
        <v>2.4352780299394898</v>
      </c>
      <c r="J2109" s="77">
        <f>+IF(ISNUMBER(DATA!AI620),DATA!AI620,"n/a")</f>
        <v>5.9579820836306398E-2</v>
      </c>
      <c r="K2109" s="87">
        <f>+IF(ISNUMBER(DATA!AR620),DATA!AR620,"n/a")</f>
        <v>2.3371607601320399</v>
      </c>
      <c r="L2109" s="77">
        <f>+IF(ISNUMBER(DATA!AS620),DATA!AS620,"n/a")</f>
        <v>1.01566800946654E-2</v>
      </c>
      <c r="M2109" s="66"/>
      <c r="N2109" s="66"/>
      <c r="O2109" s="66"/>
      <c r="P2109" s="66"/>
      <c r="Q2109" s="66"/>
      <c r="S2109" s="70"/>
      <c r="U2109" s="70"/>
      <c r="W2109" s="70"/>
      <c r="Y2109" s="70"/>
    </row>
    <row r="2110" spans="1:25" s="69" customFormat="1" x14ac:dyDescent="0.2">
      <c r="A2110" s="66" t="s">
        <v>12</v>
      </c>
      <c r="B2110" s="66" t="s">
        <v>23</v>
      </c>
      <c r="C2110" s="66" t="s">
        <v>26</v>
      </c>
      <c r="D2110" s="66" t="s">
        <v>283</v>
      </c>
      <c r="E2110" s="87">
        <f>+IF(ISNUMBER(DATA!N621),DATA!N621,"n/a")</f>
        <v>2.2907371637391001</v>
      </c>
      <c r="F2110" s="77">
        <f>+IF(ISNUMBER(DATA!O621),DATA!O621,"n/a")</f>
        <v>4.5670125262918401E-2</v>
      </c>
      <c r="G2110" s="87">
        <f>+IF(ISNUMBER(DATA!X621),DATA!X621,"n/a")</f>
        <v>2.3416223332747799</v>
      </c>
      <c r="H2110" s="77">
        <f>+IF(ISNUMBER(DATA!Y621),DATA!Y621,"n/a")</f>
        <v>3.8714216765618502E-2</v>
      </c>
      <c r="I2110" s="87">
        <f>+IF(ISNUMBER(DATA!AH621),DATA!AH621,"n/a")</f>
        <v>2.3071147096836602</v>
      </c>
      <c r="J2110" s="77">
        <f>+IF(ISNUMBER(DATA!AI621),DATA!AI621,"n/a")</f>
        <v>1.24987632873589E-2</v>
      </c>
      <c r="K2110" s="87">
        <f>+IF(ISNUMBER(DATA!AR621),DATA!AR621,"n/a")</f>
        <v>2.2389780038682701</v>
      </c>
      <c r="L2110" s="77">
        <f>+IF(ISNUMBER(DATA!AS621),DATA!AS621,"n/a")</f>
        <v>1.3893958254873899E-2</v>
      </c>
      <c r="M2110" s="66"/>
      <c r="N2110" s="66"/>
      <c r="O2110" s="66"/>
      <c r="P2110" s="66"/>
      <c r="Q2110" s="66"/>
      <c r="S2110" s="70"/>
      <c r="U2110" s="70"/>
      <c r="W2110" s="70"/>
      <c r="Y2110" s="70"/>
    </row>
    <row r="2111" spans="1:25" s="69" customFormat="1" x14ac:dyDescent="0.2">
      <c r="A2111" s="66" t="s">
        <v>12</v>
      </c>
      <c r="B2111" s="66" t="s">
        <v>23</v>
      </c>
      <c r="C2111" s="66" t="s">
        <v>26</v>
      </c>
      <c r="D2111" s="66" t="s">
        <v>284</v>
      </c>
      <c r="E2111" s="87">
        <f>+IF(ISNUMBER(DATA!N622),DATA!N622,"n/a")</f>
        <v>2.0281087149039698</v>
      </c>
      <c r="F2111" s="77">
        <f>+IF(ISNUMBER(DATA!O622),DATA!O622,"n/a")</f>
        <v>2.8867711530859999E-2</v>
      </c>
      <c r="G2111" s="87">
        <f>+IF(ISNUMBER(DATA!X622),DATA!X622,"n/a")</f>
        <v>2.08571037207488</v>
      </c>
      <c r="H2111" s="77">
        <f>+IF(ISNUMBER(DATA!Y622),DATA!Y622,"n/a")</f>
        <v>0.12725870845068399</v>
      </c>
      <c r="I2111" s="87">
        <f>+IF(ISNUMBER(DATA!AH622),DATA!AH622,"n/a")</f>
        <v>2.0800233967819999</v>
      </c>
      <c r="J2111" s="77">
        <f>+IF(ISNUMBER(DATA!AI622),DATA!AI622,"n/a")</f>
        <v>0.106439678348921</v>
      </c>
      <c r="K2111" s="87">
        <f>+IF(ISNUMBER(DATA!AR622),DATA!AR622,"n/a")</f>
        <v>2.05320007320501</v>
      </c>
      <c r="L2111" s="77">
        <f>+IF(ISNUMBER(DATA!AS622),DATA!AS622,"n/a")</f>
        <v>7.2560947196050496E-2</v>
      </c>
      <c r="M2111" s="66"/>
      <c r="N2111" s="66"/>
      <c r="O2111" s="66"/>
      <c r="P2111" s="66"/>
      <c r="Q2111" s="66"/>
      <c r="S2111" s="70"/>
      <c r="U2111" s="70"/>
      <c r="W2111" s="70"/>
      <c r="Y2111" s="70"/>
    </row>
    <row r="2112" spans="1:25" s="69" customFormat="1" x14ac:dyDescent="0.2">
      <c r="A2112" s="66" t="s">
        <v>12</v>
      </c>
      <c r="B2112" s="66" t="s">
        <v>23</v>
      </c>
      <c r="C2112" s="66" t="s">
        <v>26</v>
      </c>
      <c r="D2112" s="66" t="s">
        <v>285</v>
      </c>
      <c r="E2112" s="87">
        <f>+IF(ISNUMBER(DATA!N623),DATA!N623,"n/a")</f>
        <v>1.8592265075749701</v>
      </c>
      <c r="F2112" s="77">
        <f>+IF(ISNUMBER(DATA!O623),DATA!O623,"n/a")</f>
        <v>0.14981043593193599</v>
      </c>
      <c r="G2112" s="87">
        <f>+IF(ISNUMBER(DATA!X623),DATA!X623,"n/a")</f>
        <v>1.85717360455616</v>
      </c>
      <c r="H2112" s="77">
        <f>+IF(ISNUMBER(DATA!Y623),DATA!Y623,"n/a")</f>
        <v>0.20393219706055499</v>
      </c>
      <c r="I2112" s="87">
        <f>+IF(ISNUMBER(DATA!AH623),DATA!AH623,"n/a")</f>
        <v>1.7890753337366201</v>
      </c>
      <c r="J2112" s="77">
        <f>+IF(ISNUMBER(DATA!AI623),DATA!AI623,"n/a")</f>
        <v>0.11377675755837301</v>
      </c>
      <c r="K2112" s="87">
        <f>+IF(ISNUMBER(DATA!AR623),DATA!AR623,"n/a")</f>
        <v>1.7843779112426299</v>
      </c>
      <c r="L2112" s="77">
        <f>+IF(ISNUMBER(DATA!AS623),DATA!AS623,"n/a")</f>
        <v>6.19859071341975E-2</v>
      </c>
      <c r="M2112" s="66"/>
      <c r="N2112" s="66"/>
      <c r="O2112" s="66"/>
      <c r="P2112" s="66"/>
      <c r="Q2112" s="66"/>
      <c r="S2112" s="70"/>
      <c r="U2112" s="70"/>
      <c r="W2112" s="70"/>
      <c r="Y2112" s="70"/>
    </row>
    <row r="2113" spans="1:25" s="69" customFormat="1" x14ac:dyDescent="0.2">
      <c r="A2113" s="66" t="s">
        <v>12</v>
      </c>
      <c r="B2113" s="66" t="s">
        <v>23</v>
      </c>
      <c r="C2113" s="66" t="s">
        <v>26</v>
      </c>
      <c r="D2113" s="66" t="s">
        <v>286</v>
      </c>
      <c r="E2113" s="87">
        <f>+IF(ISNUMBER(DATA!N624),DATA!N624,"n/a")</f>
        <v>1.9617097396093801</v>
      </c>
      <c r="F2113" s="77">
        <f>+IF(ISNUMBER(DATA!O624),DATA!O624,"n/a")</f>
        <v>-1.8440581569883902E-2</v>
      </c>
      <c r="G2113" s="87">
        <f>+IF(ISNUMBER(DATA!X624),DATA!X624,"n/a")</f>
        <v>2.0266064120351701</v>
      </c>
      <c r="H2113" s="77">
        <f>+IF(ISNUMBER(DATA!Y624),DATA!Y624,"n/a")</f>
        <v>-3.7434400972439601E-2</v>
      </c>
      <c r="I2113" s="87">
        <f>+IF(ISNUMBER(DATA!AH624),DATA!AH624,"n/a")</f>
        <v>2.0484231107411</v>
      </c>
      <c r="J2113" s="77">
        <f>+IF(ISNUMBER(DATA!AI624),DATA!AI624,"n/a")</f>
        <v>-3.82163978040473E-2</v>
      </c>
      <c r="K2113" s="87">
        <f>+IF(ISNUMBER(DATA!AR624),DATA!AR624,"n/a")</f>
        <v>2.06312728658789</v>
      </c>
      <c r="L2113" s="77">
        <f>+IF(ISNUMBER(DATA!AS624),DATA!AS624,"n/a")</f>
        <v>-1.19901141668172E-2</v>
      </c>
      <c r="M2113" s="66"/>
      <c r="N2113" s="66"/>
      <c r="O2113" s="66"/>
      <c r="P2113" s="66"/>
      <c r="Q2113" s="66"/>
      <c r="S2113" s="70"/>
      <c r="U2113" s="70"/>
      <c r="W2113" s="70"/>
      <c r="Y2113" s="70"/>
    </row>
    <row r="2114" spans="1:25" s="69" customFormat="1" x14ac:dyDescent="0.2">
      <c r="A2114" s="66" t="s">
        <v>12</v>
      </c>
      <c r="B2114" s="66" t="s">
        <v>23</v>
      </c>
      <c r="C2114" s="66" t="s">
        <v>26</v>
      </c>
      <c r="D2114" s="66" t="s">
        <v>287</v>
      </c>
      <c r="E2114" s="87">
        <f>+IF(ISNUMBER(DATA!N625),DATA!N625,"n/a")</f>
        <v>1.98078885676952</v>
      </c>
      <c r="F2114" s="77">
        <f>+IF(ISNUMBER(DATA!O625),DATA!O625,"n/a")</f>
        <v>-5.4047993244965398E-2</v>
      </c>
      <c r="G2114" s="87">
        <f>+IF(ISNUMBER(DATA!X625),DATA!X625,"n/a")</f>
        <v>1.99292686102712</v>
      </c>
      <c r="H2114" s="77">
        <f>+IF(ISNUMBER(DATA!Y625),DATA!Y625,"n/a")</f>
        <v>-8.10463848333563E-2</v>
      </c>
      <c r="I2114" s="87">
        <f>+IF(ISNUMBER(DATA!AH625),DATA!AH625,"n/a")</f>
        <v>2.0344594324372798</v>
      </c>
      <c r="J2114" s="77">
        <f>+IF(ISNUMBER(DATA!AI625),DATA!AI625,"n/a")</f>
        <v>-4.7452533956115997E-2</v>
      </c>
      <c r="K2114" s="87">
        <f>+IF(ISNUMBER(DATA!AR625),DATA!AR625,"n/a")</f>
        <v>2.0393413074229101</v>
      </c>
      <c r="L2114" s="77">
        <f>+IF(ISNUMBER(DATA!AS625),DATA!AS625,"n/a")</f>
        <v>-3.8632111590618801E-2</v>
      </c>
      <c r="M2114" s="66"/>
      <c r="N2114" s="66"/>
      <c r="O2114" s="66"/>
      <c r="P2114" s="66"/>
      <c r="Q2114" s="66"/>
      <c r="S2114" s="70"/>
      <c r="U2114" s="70"/>
      <c r="W2114" s="70"/>
      <c r="Y2114" s="70"/>
    </row>
    <row r="2115" spans="1:25" s="69" customFormat="1" x14ac:dyDescent="0.2">
      <c r="A2115" s="66" t="s">
        <v>12</v>
      </c>
      <c r="B2115" s="66" t="s">
        <v>23</v>
      </c>
      <c r="C2115" s="66" t="s">
        <v>26</v>
      </c>
      <c r="D2115" s="66" t="s">
        <v>288</v>
      </c>
      <c r="E2115" s="87">
        <f>+IF(ISNUMBER(DATA!N626),DATA!N626,"n/a")</f>
        <v>2.71645685622163</v>
      </c>
      <c r="F2115" s="77">
        <f>+IF(ISNUMBER(DATA!O626),DATA!O626,"n/a")</f>
        <v>0.145317678321394</v>
      </c>
      <c r="G2115" s="87">
        <f>+IF(ISNUMBER(DATA!X626),DATA!X626,"n/a")</f>
        <v>2.71615266574273</v>
      </c>
      <c r="H2115" s="77">
        <f>+IF(ISNUMBER(DATA!Y626),DATA!Y626,"n/a")</f>
        <v>8.3278283659227903E-2</v>
      </c>
      <c r="I2115" s="87">
        <f>+IF(ISNUMBER(DATA!AH626),DATA!AH626,"n/a")</f>
        <v>2.6274735667726699</v>
      </c>
      <c r="J2115" s="77">
        <f>+IF(ISNUMBER(DATA!AI626),DATA!AI626,"n/a")</f>
        <v>7.1381935301610105E-2</v>
      </c>
      <c r="K2115" s="87">
        <f>+IF(ISNUMBER(DATA!AR626),DATA!AR626,"n/a")</f>
        <v>2.4995096552993701</v>
      </c>
      <c r="L2115" s="77">
        <f>+IF(ISNUMBER(DATA!AS626),DATA!AS626,"n/a")</f>
        <v>1.7091970073772101E-2</v>
      </c>
      <c r="M2115" s="66"/>
      <c r="N2115" s="66"/>
      <c r="O2115" s="66"/>
      <c r="P2115" s="66"/>
      <c r="Q2115" s="66"/>
      <c r="S2115" s="70"/>
      <c r="U2115" s="70"/>
      <c r="W2115" s="70"/>
      <c r="Y2115" s="70"/>
    </row>
    <row r="2116" spans="1:25" s="69" customFormat="1" x14ac:dyDescent="0.2">
      <c r="A2116" s="66" t="s">
        <v>12</v>
      </c>
      <c r="B2116" s="66" t="s">
        <v>23</v>
      </c>
      <c r="C2116" s="66" t="s">
        <v>26</v>
      </c>
      <c r="D2116" s="66" t="s">
        <v>289</v>
      </c>
      <c r="E2116" s="87">
        <f>+IF(ISNUMBER(DATA!N627),DATA!N627,"n/a")</f>
        <v>2.2919627891425498</v>
      </c>
      <c r="F2116" s="77">
        <f>+IF(ISNUMBER(DATA!O627),DATA!O627,"n/a")</f>
        <v>5.6766565934186497E-2</v>
      </c>
      <c r="G2116" s="87">
        <f>+IF(ISNUMBER(DATA!X627),DATA!X627,"n/a")</f>
        <v>2.3169751658668098</v>
      </c>
      <c r="H2116" s="77">
        <f>+IF(ISNUMBER(DATA!Y627),DATA!Y627,"n/a")</f>
        <v>6.9743053908480304E-2</v>
      </c>
      <c r="I2116" s="87">
        <f>+IF(ISNUMBER(DATA!AH627),DATA!AH627,"n/a")</f>
        <v>2.2979626818339902</v>
      </c>
      <c r="J2116" s="77">
        <f>+IF(ISNUMBER(DATA!AI627),DATA!AI627,"n/a")</f>
        <v>8.3047676495871497E-2</v>
      </c>
      <c r="K2116" s="87">
        <f>+IF(ISNUMBER(DATA!AR627),DATA!AR627,"n/a")</f>
        <v>2.2576122721991201</v>
      </c>
      <c r="L2116" s="77">
        <f>+IF(ISNUMBER(DATA!AS627),DATA!AS627,"n/a")</f>
        <v>8.7671137427359699E-2</v>
      </c>
      <c r="M2116" s="66"/>
      <c r="N2116" s="66"/>
      <c r="O2116" s="66"/>
      <c r="P2116" s="66"/>
      <c r="Q2116" s="66"/>
      <c r="S2116" s="70"/>
      <c r="U2116" s="70"/>
      <c r="W2116" s="70"/>
      <c r="Y2116" s="70"/>
    </row>
    <row r="2117" spans="1:25" s="69" customFormat="1" x14ac:dyDescent="0.2">
      <c r="A2117" s="66" t="s">
        <v>12</v>
      </c>
      <c r="B2117" s="66" t="s">
        <v>23</v>
      </c>
      <c r="C2117" s="66" t="s">
        <v>26</v>
      </c>
      <c r="D2117" s="66" t="s">
        <v>290</v>
      </c>
      <c r="E2117" s="87">
        <f>+IF(ISNUMBER(DATA!N628),DATA!N628,"n/a")</f>
        <v>2.1821172296510398</v>
      </c>
      <c r="F2117" s="77">
        <f>+IF(ISNUMBER(DATA!O628),DATA!O628,"n/a")</f>
        <v>3.9504252588495499E-2</v>
      </c>
      <c r="G2117" s="87">
        <f>+IF(ISNUMBER(DATA!X628),DATA!X628,"n/a")</f>
        <v>2.21181570043783</v>
      </c>
      <c r="H2117" s="77">
        <f>+IF(ISNUMBER(DATA!Y628),DATA!Y628,"n/a")</f>
        <v>2.4387297499323099E-2</v>
      </c>
      <c r="I2117" s="87">
        <f>+IF(ISNUMBER(DATA!AH628),DATA!AH628,"n/a")</f>
        <v>2.2074865788639002</v>
      </c>
      <c r="J2117" s="77">
        <f>+IF(ISNUMBER(DATA!AI628),DATA!AI628,"n/a")</f>
        <v>3.2144397509163203E-2</v>
      </c>
      <c r="K2117" s="87">
        <f>+IF(ISNUMBER(DATA!AR628),DATA!AR628,"n/a")</f>
        <v>2.1777436407617601</v>
      </c>
      <c r="L2117" s="77">
        <f>+IF(ISNUMBER(DATA!AS628),DATA!AS628,"n/a")</f>
        <v>2.2185989909093699E-2</v>
      </c>
      <c r="M2117" s="66"/>
      <c r="N2117" s="66"/>
      <c r="O2117" s="66"/>
      <c r="P2117" s="66"/>
      <c r="Q2117" s="66"/>
      <c r="S2117" s="70"/>
      <c r="U2117" s="70"/>
      <c r="W2117" s="70"/>
      <c r="Y2117" s="70"/>
    </row>
    <row r="2118" spans="1:25" s="69" customFormat="1" x14ac:dyDescent="0.2">
      <c r="A2118" s="66" t="s">
        <v>12</v>
      </c>
      <c r="B2118" s="66" t="s">
        <v>23</v>
      </c>
      <c r="C2118" s="66" t="s">
        <v>26</v>
      </c>
      <c r="D2118" s="66" t="s">
        <v>291</v>
      </c>
      <c r="E2118" s="87">
        <f>+IF(ISNUMBER(DATA!N629),DATA!N629,"n/a")</f>
        <v>2.51039511359031</v>
      </c>
      <c r="F2118" s="77">
        <f>+IF(ISNUMBER(DATA!O629),DATA!O629,"n/a")</f>
        <v>1.5880357063900501E-2</v>
      </c>
      <c r="G2118" s="87">
        <f>+IF(ISNUMBER(DATA!X629),DATA!X629,"n/a")</f>
        <v>2.4669098867627799</v>
      </c>
      <c r="H2118" s="77">
        <f>+IF(ISNUMBER(DATA!Y629),DATA!Y629,"n/a")</f>
        <v>4.2575730789902899E-2</v>
      </c>
      <c r="I2118" s="87">
        <f>+IF(ISNUMBER(DATA!AH629),DATA!AH629,"n/a")</f>
        <v>2.4192863903181601</v>
      </c>
      <c r="J2118" s="77">
        <f>+IF(ISNUMBER(DATA!AI629),DATA!AI629,"n/a")</f>
        <v>2.5130719563928299E-2</v>
      </c>
      <c r="K2118" s="87">
        <f>+IF(ISNUMBER(DATA!AR629),DATA!AR629,"n/a")</f>
        <v>2.42343332548778</v>
      </c>
      <c r="L2118" s="77">
        <f>+IF(ISNUMBER(DATA!AS629),DATA!AS629,"n/a")</f>
        <v>2.84282105686414E-2</v>
      </c>
      <c r="M2118" s="66"/>
      <c r="N2118" s="66"/>
      <c r="O2118" s="66"/>
      <c r="P2118" s="66"/>
      <c r="Q2118" s="66"/>
      <c r="S2118" s="70"/>
      <c r="U2118" s="70"/>
      <c r="W2118" s="70"/>
      <c r="Y2118" s="70"/>
    </row>
    <row r="2119" spans="1:25" s="69" customFormat="1" x14ac:dyDescent="0.2">
      <c r="A2119" s="66" t="s">
        <v>12</v>
      </c>
      <c r="B2119" s="66" t="s">
        <v>23</v>
      </c>
      <c r="C2119" s="66" t="s">
        <v>26</v>
      </c>
      <c r="D2119" s="66" t="s">
        <v>292</v>
      </c>
      <c r="E2119" s="87">
        <f>+IF(ISNUMBER(DATA!N630),DATA!N630,"n/a")</f>
        <v>2.2985795376802902</v>
      </c>
      <c r="F2119" s="77">
        <f>+IF(ISNUMBER(DATA!O630),DATA!O630,"n/a")</f>
        <v>4.4160874002734003E-2</v>
      </c>
      <c r="G2119" s="87">
        <f>+IF(ISNUMBER(DATA!X630),DATA!X630,"n/a")</f>
        <v>2.2628709861798502</v>
      </c>
      <c r="H2119" s="77">
        <f>+IF(ISNUMBER(DATA!Y630),DATA!Y630,"n/a")</f>
        <v>1.48127842584529E-2</v>
      </c>
      <c r="I2119" s="87">
        <f>+IF(ISNUMBER(DATA!AH630),DATA!AH630,"n/a")</f>
        <v>2.22981721957593</v>
      </c>
      <c r="J2119" s="77">
        <f>+IF(ISNUMBER(DATA!AI630),DATA!AI630,"n/a")</f>
        <v>9.8320370218968004E-3</v>
      </c>
      <c r="K2119" s="87">
        <f>+IF(ISNUMBER(DATA!AR630),DATA!AR630,"n/a")</f>
        <v>2.20436674677297</v>
      </c>
      <c r="L2119" s="77">
        <f>+IF(ISNUMBER(DATA!AS630),DATA!AS630,"n/a")</f>
        <v>-2.8976558675206099E-2</v>
      </c>
      <c r="M2119" s="66"/>
      <c r="N2119" s="66"/>
      <c r="O2119" s="66"/>
      <c r="P2119" s="66"/>
      <c r="Q2119" s="66"/>
      <c r="S2119" s="70"/>
      <c r="U2119" s="70"/>
      <c r="W2119" s="70"/>
      <c r="Y2119" s="70"/>
    </row>
    <row r="2120" spans="1:25" s="69" customFormat="1" x14ac:dyDescent="0.2">
      <c r="A2120" s="66" t="s">
        <v>12</v>
      </c>
      <c r="B2120" s="66" t="s">
        <v>23</v>
      </c>
      <c r="C2120" s="66" t="s">
        <v>26</v>
      </c>
      <c r="D2120" s="66" t="s">
        <v>293</v>
      </c>
      <c r="E2120" s="87">
        <f>+IF(ISNUMBER(DATA!N631),DATA!N631,"n/a")</f>
        <v>2.5272206251667599</v>
      </c>
      <c r="F2120" s="77">
        <f>+IF(ISNUMBER(DATA!O631),DATA!O631,"n/a")</f>
        <v>0.17074056660928799</v>
      </c>
      <c r="G2120" s="87">
        <f>+IF(ISNUMBER(DATA!X631),DATA!X631,"n/a")</f>
        <v>2.3995118722635902</v>
      </c>
      <c r="H2120" s="77">
        <f>+IF(ISNUMBER(DATA!Y631),DATA!Y631,"n/a")</f>
        <v>9.7362376612167303E-2</v>
      </c>
      <c r="I2120" s="87">
        <f>+IF(ISNUMBER(DATA!AH631),DATA!AH631,"n/a")</f>
        <v>2.3023256400053702</v>
      </c>
      <c r="J2120" s="77">
        <f>+IF(ISNUMBER(DATA!AI631),DATA!AI631,"n/a")</f>
        <v>6.9851491857422995E-2</v>
      </c>
      <c r="K2120" s="87">
        <f>+IF(ISNUMBER(DATA!AR631),DATA!AR631,"n/a")</f>
        <v>2.2580828465491098</v>
      </c>
      <c r="L2120" s="77">
        <f>+IF(ISNUMBER(DATA!AS631),DATA!AS631,"n/a")</f>
        <v>9.0496673308562994E-2</v>
      </c>
      <c r="M2120" s="66"/>
      <c r="N2120" s="66"/>
      <c r="O2120" s="66"/>
      <c r="P2120" s="66"/>
      <c r="Q2120" s="66"/>
      <c r="S2120" s="70"/>
      <c r="U2120" s="70"/>
      <c r="W2120" s="70"/>
      <c r="Y2120" s="70"/>
    </row>
    <row r="2121" spans="1:25" s="69" customFormat="1" x14ac:dyDescent="0.2">
      <c r="A2121" s="66" t="s">
        <v>12</v>
      </c>
      <c r="B2121" s="66" t="s">
        <v>23</v>
      </c>
      <c r="C2121" s="66" t="s">
        <v>26</v>
      </c>
      <c r="D2121" s="66" t="s">
        <v>294</v>
      </c>
      <c r="E2121" s="87">
        <f>+IF(ISNUMBER(DATA!N632),DATA!N632,"n/a")</f>
        <v>2.2468442798891699</v>
      </c>
      <c r="F2121" s="77">
        <f>+IF(ISNUMBER(DATA!O632),DATA!O632,"n/a")</f>
        <v>5.4994106524088197E-2</v>
      </c>
      <c r="G2121" s="87">
        <f>+IF(ISNUMBER(DATA!X632),DATA!X632,"n/a")</f>
        <v>2.26194054032411</v>
      </c>
      <c r="H2121" s="77">
        <f>+IF(ISNUMBER(DATA!Y632),DATA!Y632,"n/a")</f>
        <v>2.1944655002147598E-2</v>
      </c>
      <c r="I2121" s="87">
        <f>+IF(ISNUMBER(DATA!AH632),DATA!AH632,"n/a")</f>
        <v>2.2544390389746498</v>
      </c>
      <c r="J2121" s="77">
        <f>+IF(ISNUMBER(DATA!AI632),DATA!AI632,"n/a")</f>
        <v>3.0934177859795998E-2</v>
      </c>
      <c r="K2121" s="87">
        <f>+IF(ISNUMBER(DATA!AR632),DATA!AR632,"n/a")</f>
        <v>2.2270151522508002</v>
      </c>
      <c r="L2121" s="77">
        <f>+IF(ISNUMBER(DATA!AS632),DATA!AS632,"n/a")</f>
        <v>2.7590264810860299E-2</v>
      </c>
      <c r="M2121" s="66"/>
      <c r="N2121" s="66"/>
      <c r="O2121" s="66"/>
      <c r="P2121" s="66"/>
      <c r="Q2121" s="66"/>
      <c r="S2121" s="70"/>
      <c r="U2121" s="70"/>
      <c r="W2121" s="70"/>
      <c r="Y2121" s="70"/>
    </row>
    <row r="2122" spans="1:25" s="69" customFormat="1" x14ac:dyDescent="0.2">
      <c r="A2122" s="66" t="s">
        <v>12</v>
      </c>
      <c r="B2122" s="66" t="s">
        <v>23</v>
      </c>
      <c r="C2122" s="66" t="s">
        <v>26</v>
      </c>
      <c r="D2122" s="66" t="s">
        <v>295</v>
      </c>
      <c r="E2122" s="87">
        <f>+IF(ISNUMBER(DATA!N633),DATA!N633,"n/a")</f>
        <v>2.3087809247043398</v>
      </c>
      <c r="F2122" s="77">
        <f>+IF(ISNUMBER(DATA!O633),DATA!O633,"n/a")</f>
        <v>-6.0365655908597203E-3</v>
      </c>
      <c r="G2122" s="87">
        <f>+IF(ISNUMBER(DATA!X633),DATA!X633,"n/a")</f>
        <v>2.23219103106489</v>
      </c>
      <c r="H2122" s="77">
        <f>+IF(ISNUMBER(DATA!Y633),DATA!Y633,"n/a")</f>
        <v>-1.00292170251697E-2</v>
      </c>
      <c r="I2122" s="87">
        <f>+IF(ISNUMBER(DATA!AH633),DATA!AH633,"n/a")</f>
        <v>2.1102708858982901</v>
      </c>
      <c r="J2122" s="77">
        <f>+IF(ISNUMBER(DATA!AI633),DATA!AI633,"n/a")</f>
        <v>-4.3320655929860299E-2</v>
      </c>
      <c r="K2122" s="87">
        <f>+IF(ISNUMBER(DATA!AR633),DATA!AR633,"n/a")</f>
        <v>2.06546098203594</v>
      </c>
      <c r="L2122" s="77">
        <f>+IF(ISNUMBER(DATA!AS633),DATA!AS633,"n/a")</f>
        <v>-2.8361300400891999E-2</v>
      </c>
      <c r="M2122" s="66"/>
      <c r="N2122" s="66"/>
      <c r="O2122" s="66"/>
      <c r="P2122" s="66"/>
      <c r="Q2122" s="66"/>
      <c r="S2122" s="70"/>
      <c r="U2122" s="70"/>
      <c r="W2122" s="70"/>
      <c r="Y2122" s="70"/>
    </row>
    <row r="2123" spans="1:25" s="69" customFormat="1" x14ac:dyDescent="0.2">
      <c r="A2123" s="66" t="s">
        <v>12</v>
      </c>
      <c r="B2123" s="66" t="s">
        <v>23</v>
      </c>
      <c r="C2123" s="66" t="s">
        <v>26</v>
      </c>
      <c r="D2123" s="66" t="s">
        <v>296</v>
      </c>
      <c r="E2123" s="87">
        <f>+IF(ISNUMBER(DATA!N634),DATA!N634,"n/a")</f>
        <v>2.0069770203983301</v>
      </c>
      <c r="F2123" s="77">
        <f>+IF(ISNUMBER(DATA!O634),DATA!O634,"n/a")</f>
        <v>5.4394320734002299E-2</v>
      </c>
      <c r="G2123" s="87">
        <f>+IF(ISNUMBER(DATA!X634),DATA!X634,"n/a")</f>
        <v>1.9449276443388599</v>
      </c>
      <c r="H2123" s="77">
        <f>+IF(ISNUMBER(DATA!Y634),DATA!Y634,"n/a")</f>
        <v>3.0888036144552499E-2</v>
      </c>
      <c r="I2123" s="87">
        <f>+IF(ISNUMBER(DATA!AH634),DATA!AH634,"n/a")</f>
        <v>1.9162032889517</v>
      </c>
      <c r="J2123" s="77">
        <f>+IF(ISNUMBER(DATA!AI634),DATA!AI634,"n/a")</f>
        <v>2.2273986698012199E-3</v>
      </c>
      <c r="K2123" s="87">
        <f>+IF(ISNUMBER(DATA!AR634),DATA!AR634,"n/a")</f>
        <v>1.8918869125926101</v>
      </c>
      <c r="L2123" s="77">
        <f>+IF(ISNUMBER(DATA!AS634),DATA!AS634,"n/a")</f>
        <v>-4.5216488077005198E-3</v>
      </c>
      <c r="M2123" s="66"/>
      <c r="N2123" s="66"/>
      <c r="O2123" s="66"/>
      <c r="P2123" s="66"/>
      <c r="Q2123" s="66"/>
      <c r="S2123" s="70"/>
      <c r="U2123" s="70"/>
      <c r="W2123" s="70"/>
      <c r="Y2123" s="70"/>
    </row>
    <row r="2124" spans="1:25" s="69" customFormat="1" x14ac:dyDescent="0.2">
      <c r="A2124" s="66" t="s">
        <v>12</v>
      </c>
      <c r="B2124" s="66" t="s">
        <v>23</v>
      </c>
      <c r="C2124" s="66" t="s">
        <v>26</v>
      </c>
      <c r="D2124" s="66" t="s">
        <v>297</v>
      </c>
      <c r="E2124" s="87">
        <f>+IF(ISNUMBER(DATA!N635),DATA!N635,"n/a")</f>
        <v>2.4523607541021102</v>
      </c>
      <c r="F2124" s="77">
        <f>+IF(ISNUMBER(DATA!O635),DATA!O635,"n/a")</f>
        <v>0.112325376900062</v>
      </c>
      <c r="G2124" s="87">
        <f>+IF(ISNUMBER(DATA!X635),DATA!X635,"n/a")</f>
        <v>2.36905027973792</v>
      </c>
      <c r="H2124" s="77">
        <f>+IF(ISNUMBER(DATA!Y635),DATA!Y635,"n/a")</f>
        <v>4.0132402712785002E-2</v>
      </c>
      <c r="I2124" s="87">
        <f>+IF(ISNUMBER(DATA!AH635),DATA!AH635,"n/a")</f>
        <v>2.2918043144306002</v>
      </c>
      <c r="J2124" s="77">
        <f>+IF(ISNUMBER(DATA!AI635),DATA!AI635,"n/a")</f>
        <v>2.4724926211158599E-2</v>
      </c>
      <c r="K2124" s="87">
        <f>+IF(ISNUMBER(DATA!AR635),DATA!AR635,"n/a")</f>
        <v>2.2639177790454301</v>
      </c>
      <c r="L2124" s="77">
        <f>+IF(ISNUMBER(DATA!AS635),DATA!AS635,"n/a")</f>
        <v>3.7114998397199797E-2</v>
      </c>
      <c r="M2124" s="66"/>
      <c r="N2124" s="66"/>
      <c r="O2124" s="66"/>
      <c r="P2124" s="66"/>
      <c r="Q2124" s="66"/>
      <c r="S2124" s="70"/>
      <c r="U2124" s="70"/>
      <c r="W2124" s="70"/>
      <c r="Y2124" s="70"/>
    </row>
    <row r="2125" spans="1:25" s="69" customFormat="1" x14ac:dyDescent="0.2">
      <c r="A2125" s="66" t="s">
        <v>12</v>
      </c>
      <c r="B2125" s="66" t="s">
        <v>23</v>
      </c>
      <c r="C2125" s="66" t="s">
        <v>26</v>
      </c>
      <c r="D2125" s="66" t="s">
        <v>298</v>
      </c>
      <c r="E2125" s="87">
        <f>+IF(ISNUMBER(DATA!N636),DATA!N636,"n/a")</f>
        <v>2.2663741761115199</v>
      </c>
      <c r="F2125" s="77">
        <f>+IF(ISNUMBER(DATA!O636),DATA!O636,"n/a")</f>
        <v>3.6085228617171297E-2</v>
      </c>
      <c r="G2125" s="87">
        <f>+IF(ISNUMBER(DATA!X636),DATA!X636,"n/a")</f>
        <v>2.3061029931203398</v>
      </c>
      <c r="H2125" s="77">
        <f>+IF(ISNUMBER(DATA!Y636),DATA!Y636,"n/a")</f>
        <v>4.89612024580416E-2</v>
      </c>
      <c r="I2125" s="87">
        <f>+IF(ISNUMBER(DATA!AH636),DATA!AH636,"n/a")</f>
        <v>2.2897386867735001</v>
      </c>
      <c r="J2125" s="77">
        <f>+IF(ISNUMBER(DATA!AI636),DATA!AI636,"n/a")</f>
        <v>5.6608655753681403E-2</v>
      </c>
      <c r="K2125" s="87">
        <f>+IF(ISNUMBER(DATA!AR636),DATA!AR636,"n/a")</f>
        <v>2.2375064942263201</v>
      </c>
      <c r="L2125" s="77">
        <f>+IF(ISNUMBER(DATA!AS636),DATA!AS636,"n/a")</f>
        <v>3.3667859379090802E-2</v>
      </c>
      <c r="M2125" s="66"/>
      <c r="N2125" s="66"/>
      <c r="O2125" s="66"/>
      <c r="P2125" s="66"/>
      <c r="Q2125" s="66"/>
      <c r="S2125" s="70"/>
      <c r="U2125" s="70"/>
      <c r="W2125" s="70"/>
      <c r="Y2125" s="70"/>
    </row>
    <row r="2126" spans="1:25" s="69" customFormat="1" x14ac:dyDescent="0.2">
      <c r="A2126" s="66" t="s">
        <v>12</v>
      </c>
      <c r="B2126" s="66" t="s">
        <v>23</v>
      </c>
      <c r="C2126" s="66" t="s">
        <v>26</v>
      </c>
      <c r="D2126" s="66" t="s">
        <v>299</v>
      </c>
      <c r="E2126" s="87">
        <f>+IF(ISNUMBER(DATA!N637),DATA!N637,"n/a")</f>
        <v>2.1046210642141698</v>
      </c>
      <c r="F2126" s="77">
        <f>+IF(ISNUMBER(DATA!O637),DATA!O637,"n/a")</f>
        <v>-2.36075554372383E-2</v>
      </c>
      <c r="G2126" s="87">
        <f>+IF(ISNUMBER(DATA!X637),DATA!X637,"n/a")</f>
        <v>2.1884447883324398</v>
      </c>
      <c r="H2126" s="77">
        <f>+IF(ISNUMBER(DATA!Y637),DATA!Y637,"n/a")</f>
        <v>-3.1861825789249003E-2</v>
      </c>
      <c r="I2126" s="87">
        <f>+IF(ISNUMBER(DATA!AH637),DATA!AH637,"n/a")</f>
        <v>2.1834036576287401</v>
      </c>
      <c r="J2126" s="77">
        <f>+IF(ISNUMBER(DATA!AI637),DATA!AI637,"n/a")</f>
        <v>-3.8945043817557298E-2</v>
      </c>
      <c r="K2126" s="87">
        <f>+IF(ISNUMBER(DATA!AR637),DATA!AR637,"n/a")</f>
        <v>2.1691316281707702</v>
      </c>
      <c r="L2126" s="77">
        <f>+IF(ISNUMBER(DATA!AS637),DATA!AS637,"n/a")</f>
        <v>-4.3573858496286401E-2</v>
      </c>
      <c r="M2126" s="66"/>
      <c r="N2126" s="66"/>
      <c r="O2126" s="66"/>
      <c r="P2126" s="66"/>
      <c r="Q2126" s="66"/>
      <c r="S2126" s="70"/>
      <c r="U2126" s="70"/>
      <c r="W2126" s="70"/>
      <c r="Y2126" s="70"/>
    </row>
    <row r="2127" spans="1:25" s="69" customFormat="1" x14ac:dyDescent="0.2">
      <c r="A2127" s="66" t="s">
        <v>12</v>
      </c>
      <c r="B2127" s="66" t="s">
        <v>23</v>
      </c>
      <c r="C2127" s="66" t="s">
        <v>26</v>
      </c>
      <c r="D2127" s="66" t="s">
        <v>300</v>
      </c>
      <c r="E2127" s="87">
        <f>+IF(ISNUMBER(DATA!N638),DATA!N638,"n/a")</f>
        <v>2.1715311795399401</v>
      </c>
      <c r="F2127" s="77">
        <f>+IF(ISNUMBER(DATA!O638),DATA!O638,"n/a")</f>
        <v>2.5835716495101999E-2</v>
      </c>
      <c r="G2127" s="87">
        <f>+IF(ISNUMBER(DATA!X638),DATA!X638,"n/a")</f>
        <v>2.0167313416061701</v>
      </c>
      <c r="H2127" s="77">
        <f>+IF(ISNUMBER(DATA!Y638),DATA!Y638,"n/a")</f>
        <v>-4.2478629226858702E-2</v>
      </c>
      <c r="I2127" s="87">
        <f>+IF(ISNUMBER(DATA!AH638),DATA!AH638,"n/a")</f>
        <v>1.9997739660463001</v>
      </c>
      <c r="J2127" s="77">
        <f>+IF(ISNUMBER(DATA!AI638),DATA!AI638,"n/a")</f>
        <v>-4.6215697726534298E-2</v>
      </c>
      <c r="K2127" s="87">
        <f>+IF(ISNUMBER(DATA!AR638),DATA!AR638,"n/a")</f>
        <v>2.0355901339784901</v>
      </c>
      <c r="L2127" s="77">
        <f>+IF(ISNUMBER(DATA!AS638),DATA!AS638,"n/a")</f>
        <v>-3.5386186152019598E-2</v>
      </c>
      <c r="M2127" s="66"/>
      <c r="N2127" s="66"/>
      <c r="O2127" s="66"/>
      <c r="P2127" s="66"/>
      <c r="Q2127" s="66"/>
      <c r="S2127" s="70"/>
      <c r="U2127" s="70"/>
      <c r="W2127" s="70"/>
      <c r="Y2127" s="70"/>
    </row>
    <row r="2128" spans="1:25" s="69" customFormat="1" x14ac:dyDescent="0.2">
      <c r="A2128" s="66" t="s">
        <v>12</v>
      </c>
      <c r="B2128" s="66" t="s">
        <v>23</v>
      </c>
      <c r="C2128" s="66" t="s">
        <v>26</v>
      </c>
      <c r="D2128" s="66" t="s">
        <v>301</v>
      </c>
      <c r="E2128" s="87">
        <f>+IF(ISNUMBER(DATA!N639),DATA!N639,"n/a")</f>
        <v>2.4617085231828302</v>
      </c>
      <c r="F2128" s="77">
        <f>+IF(ISNUMBER(DATA!O639),DATA!O639,"n/a")</f>
        <v>-3.2911390994286699E-3</v>
      </c>
      <c r="G2128" s="87">
        <f>+IF(ISNUMBER(DATA!X639),DATA!X639,"n/a")</f>
        <v>2.4386912788105102</v>
      </c>
      <c r="H2128" s="77">
        <f>+IF(ISNUMBER(DATA!Y639),DATA!Y639,"n/a")</f>
        <v>-7.9073778843064504E-2</v>
      </c>
      <c r="I2128" s="87">
        <f>+IF(ISNUMBER(DATA!AH639),DATA!AH639,"n/a")</f>
        <v>2.4108303246646199</v>
      </c>
      <c r="J2128" s="77">
        <f>+IF(ISNUMBER(DATA!AI639),DATA!AI639,"n/a")</f>
        <v>-1.49842414621891E-3</v>
      </c>
      <c r="K2128" s="87">
        <f>+IF(ISNUMBER(DATA!AR639),DATA!AR639,"n/a")</f>
        <v>2.42563677102881</v>
      </c>
      <c r="L2128" s="77">
        <f>+IF(ISNUMBER(DATA!AS639),DATA!AS639,"n/a")</f>
        <v>4.9487637271189398E-2</v>
      </c>
      <c r="M2128" s="66"/>
      <c r="N2128" s="66"/>
      <c r="O2128" s="66"/>
      <c r="P2128" s="66"/>
      <c r="Q2128" s="66"/>
      <c r="S2128" s="70"/>
      <c r="U2128" s="70"/>
      <c r="W2128" s="70"/>
      <c r="Y2128" s="70"/>
    </row>
    <row r="2129" spans="1:25" s="69" customFormat="1" x14ac:dyDescent="0.2">
      <c r="A2129" s="66" t="s">
        <v>12</v>
      </c>
      <c r="B2129" s="66" t="s">
        <v>23</v>
      </c>
      <c r="C2129" s="66" t="s">
        <v>26</v>
      </c>
      <c r="D2129" s="66" t="s">
        <v>302</v>
      </c>
      <c r="E2129" s="87">
        <f>+IF(ISNUMBER(DATA!N640),DATA!N640,"n/a")</f>
        <v>2.2440746966076599</v>
      </c>
      <c r="F2129" s="77">
        <f>+IF(ISNUMBER(DATA!O640),DATA!O640,"n/a")</f>
        <v>5.2371725156573901E-2</v>
      </c>
      <c r="G2129" s="87">
        <f>+IF(ISNUMBER(DATA!X640),DATA!X640,"n/a")</f>
        <v>2.2604860728016498</v>
      </c>
      <c r="H2129" s="77">
        <f>+IF(ISNUMBER(DATA!Y640),DATA!Y640,"n/a")</f>
        <v>2.9544341416364299E-2</v>
      </c>
      <c r="I2129" s="87">
        <f>+IF(ISNUMBER(DATA!AH640),DATA!AH640,"n/a")</f>
        <v>2.25249776474331</v>
      </c>
      <c r="J2129" s="77">
        <f>+IF(ISNUMBER(DATA!AI640),DATA!AI640,"n/a")</f>
        <v>3.64977729155248E-2</v>
      </c>
      <c r="K2129" s="87">
        <f>+IF(ISNUMBER(DATA!AR640),DATA!AR640,"n/a")</f>
        <v>2.2226432500767501</v>
      </c>
      <c r="L2129" s="77">
        <f>+IF(ISNUMBER(DATA!AS640),DATA!AS640,"n/a")</f>
        <v>2.57787965844604E-2</v>
      </c>
      <c r="M2129" s="66"/>
      <c r="N2129" s="66"/>
      <c r="O2129" s="66"/>
      <c r="P2129" s="66"/>
      <c r="Q2129" s="66"/>
      <c r="S2129" s="70"/>
      <c r="U2129" s="70"/>
      <c r="W2129" s="70"/>
      <c r="Y2129" s="70"/>
    </row>
    <row r="2130" spans="1:25" s="69" customFormat="1" x14ac:dyDescent="0.2">
      <c r="A2130" s="66" t="s">
        <v>12</v>
      </c>
      <c r="B2130" s="66" t="s">
        <v>23</v>
      </c>
      <c r="C2130" s="66" t="s">
        <v>26</v>
      </c>
      <c r="D2130" s="66" t="s">
        <v>303</v>
      </c>
      <c r="E2130" s="87">
        <f>+IF(ISNUMBER(DATA!N641),DATA!N641,"n/a")</f>
        <v>2.4409948606012701</v>
      </c>
      <c r="F2130" s="77">
        <f>+IF(ISNUMBER(DATA!O641),DATA!O641,"n/a")</f>
        <v>5.2278493660973098E-2</v>
      </c>
      <c r="G2130" s="87">
        <f>+IF(ISNUMBER(DATA!X641),DATA!X641,"n/a")</f>
        <v>2.51964250202193</v>
      </c>
      <c r="H2130" s="77">
        <f>+IF(ISNUMBER(DATA!Y641),DATA!Y641,"n/a")</f>
        <v>6.9444380621493704E-2</v>
      </c>
      <c r="I2130" s="87">
        <f>+IF(ISNUMBER(DATA!AH641),DATA!AH641,"n/a")</f>
        <v>2.4821836349664199</v>
      </c>
      <c r="J2130" s="77">
        <f>+IF(ISNUMBER(DATA!AI641),DATA!AI641,"n/a")</f>
        <v>7.9080471051679493E-2</v>
      </c>
      <c r="K2130" s="87">
        <f>+IF(ISNUMBER(DATA!AR641),DATA!AR641,"n/a")</f>
        <v>2.4311367063949199</v>
      </c>
      <c r="L2130" s="77">
        <f>+IF(ISNUMBER(DATA!AS641),DATA!AS641,"n/a")</f>
        <v>7.9890231330780895E-2</v>
      </c>
      <c r="M2130" s="66"/>
      <c r="N2130" s="66"/>
      <c r="O2130" s="66"/>
      <c r="P2130" s="66"/>
      <c r="Q2130" s="66"/>
      <c r="S2130" s="70"/>
      <c r="U2130" s="70"/>
      <c r="W2130" s="70"/>
      <c r="Y2130" s="70"/>
    </row>
    <row r="2131" spans="1:25" s="69" customFormat="1" x14ac:dyDescent="0.2">
      <c r="A2131" s="66" t="s">
        <v>12</v>
      </c>
      <c r="B2131" s="66" t="s">
        <v>23</v>
      </c>
      <c r="C2131" s="66" t="s">
        <v>26</v>
      </c>
      <c r="D2131" s="66" t="s">
        <v>304</v>
      </c>
      <c r="E2131" s="87">
        <f>+IF(ISNUMBER(DATA!N642),DATA!N642,"n/a")</f>
        <v>1.9958804277181299</v>
      </c>
      <c r="F2131" s="77">
        <f>+IF(ISNUMBER(DATA!O642),DATA!O642,"n/a")</f>
        <v>-2.29766252516596E-2</v>
      </c>
      <c r="G2131" s="87">
        <f>+IF(ISNUMBER(DATA!X642),DATA!X642,"n/a")</f>
        <v>2.03517440539229</v>
      </c>
      <c r="H2131" s="77">
        <f>+IF(ISNUMBER(DATA!Y642),DATA!Y642,"n/a")</f>
        <v>-2.85710013760745E-2</v>
      </c>
      <c r="I2131" s="87">
        <f>+IF(ISNUMBER(DATA!AH642),DATA!AH642,"n/a")</f>
        <v>2.0458413676595701</v>
      </c>
      <c r="J2131" s="77">
        <f>+IF(ISNUMBER(DATA!AI642),DATA!AI642,"n/a")</f>
        <v>-1.50108381534794E-2</v>
      </c>
      <c r="K2131" s="87">
        <f>+IF(ISNUMBER(DATA!AR642),DATA!AR642,"n/a")</f>
        <v>2.0444271761011201</v>
      </c>
      <c r="L2131" s="77">
        <f>+IF(ISNUMBER(DATA!AS642),DATA!AS642,"n/a")</f>
        <v>-4.2378094013016199E-3</v>
      </c>
      <c r="M2131" s="66"/>
      <c r="N2131" s="66"/>
      <c r="O2131" s="66"/>
      <c r="P2131" s="66"/>
      <c r="Q2131" s="66"/>
      <c r="S2131" s="70"/>
      <c r="U2131" s="70"/>
      <c r="W2131" s="70"/>
      <c r="Y2131" s="70"/>
    </row>
    <row r="2132" spans="1:25" s="69" customFormat="1" x14ac:dyDescent="0.2">
      <c r="A2132" s="66" t="s">
        <v>12</v>
      </c>
      <c r="B2132" s="66" t="s">
        <v>23</v>
      </c>
      <c r="C2132" s="66" t="s">
        <v>26</v>
      </c>
      <c r="D2132" s="66" t="s">
        <v>305</v>
      </c>
      <c r="E2132" s="87">
        <f>+IF(ISNUMBER(DATA!N643),DATA!N643,"n/a")</f>
        <v>2.2757221763967599</v>
      </c>
      <c r="F2132" s="77">
        <f>+IF(ISNUMBER(DATA!O643),DATA!O643,"n/a")</f>
        <v>6.2717816089101999E-2</v>
      </c>
      <c r="G2132" s="87">
        <f>+IF(ISNUMBER(DATA!X643),DATA!X643,"n/a")</f>
        <v>2.2936278259041298</v>
      </c>
      <c r="H2132" s="77">
        <f>+IF(ISNUMBER(DATA!Y643),DATA!Y643,"n/a")</f>
        <v>8.1844666576656497E-2</v>
      </c>
      <c r="I2132" s="87">
        <f>+IF(ISNUMBER(DATA!AH643),DATA!AH643,"n/a")</f>
        <v>2.2500201239899198</v>
      </c>
      <c r="J2132" s="77">
        <f>+IF(ISNUMBER(DATA!AI643),DATA!AI643,"n/a")</f>
        <v>7.2280920909821703E-2</v>
      </c>
      <c r="K2132" s="87">
        <f>+IF(ISNUMBER(DATA!AR643),DATA!AR643,"n/a")</f>
        <v>2.1857175082165101</v>
      </c>
      <c r="L2132" s="77">
        <f>+IF(ISNUMBER(DATA!AS643),DATA!AS643,"n/a")</f>
        <v>3.3147738213215198E-2</v>
      </c>
      <c r="M2132" s="66"/>
      <c r="N2132" s="66"/>
      <c r="O2132" s="66"/>
      <c r="P2132" s="66"/>
      <c r="Q2132" s="66"/>
      <c r="S2132" s="70"/>
      <c r="U2132" s="70"/>
      <c r="W2132" s="70"/>
      <c r="Y2132" s="70"/>
    </row>
    <row r="2133" spans="1:25" s="69" customFormat="1" x14ac:dyDescent="0.2">
      <c r="A2133" s="66" t="s">
        <v>12</v>
      </c>
      <c r="B2133" s="66" t="s">
        <v>23</v>
      </c>
      <c r="C2133" s="66" t="s">
        <v>26</v>
      </c>
      <c r="D2133" s="66" t="s">
        <v>306</v>
      </c>
      <c r="E2133" s="87">
        <f>+IF(ISNUMBER(DATA!N644),DATA!N644,"n/a")</f>
        <v>2.26829805968472</v>
      </c>
      <c r="F2133" s="77">
        <f>+IF(ISNUMBER(DATA!O644),DATA!O644,"n/a")</f>
        <v>8.1301011772080597E-3</v>
      </c>
      <c r="G2133" s="87">
        <f>+IF(ISNUMBER(DATA!X644),DATA!X644,"n/a")</f>
        <v>2.3878858399352598</v>
      </c>
      <c r="H2133" s="77">
        <f>+IF(ISNUMBER(DATA!Y644),DATA!Y644,"n/a")</f>
        <v>-1.47159020681055E-2</v>
      </c>
      <c r="I2133" s="87">
        <f>+IF(ISNUMBER(DATA!AH644),DATA!AH644,"n/a")</f>
        <v>2.42636607894039</v>
      </c>
      <c r="J2133" s="77">
        <f>+IF(ISNUMBER(DATA!AI644),DATA!AI644,"n/a")</f>
        <v>-1.3344583575664299E-2</v>
      </c>
      <c r="K2133" s="87">
        <f>+IF(ISNUMBER(DATA!AR644),DATA!AR644,"n/a")</f>
        <v>2.44148158529203</v>
      </c>
      <c r="L2133" s="77">
        <f>+IF(ISNUMBER(DATA!AS644),DATA!AS644,"n/a")</f>
        <v>-2.0645467523837299E-4</v>
      </c>
      <c r="M2133" s="66"/>
      <c r="N2133" s="66"/>
      <c r="O2133" s="66"/>
      <c r="P2133" s="66"/>
      <c r="Q2133" s="66"/>
      <c r="S2133" s="70"/>
      <c r="U2133" s="70"/>
      <c r="W2133" s="70"/>
      <c r="Y2133" s="70"/>
    </row>
    <row r="2134" spans="1:25" s="69" customFormat="1" x14ac:dyDescent="0.2">
      <c r="A2134" s="66" t="s">
        <v>12</v>
      </c>
      <c r="B2134" s="66" t="s">
        <v>23</v>
      </c>
      <c r="C2134" s="66" t="s">
        <v>26</v>
      </c>
      <c r="D2134" s="66" t="s">
        <v>307</v>
      </c>
      <c r="E2134" s="87">
        <f>+IF(ISNUMBER(DATA!N645),DATA!N645,"n/a")</f>
        <v>2.1404407673168899</v>
      </c>
      <c r="F2134" s="77">
        <f>+IF(ISNUMBER(DATA!O645),DATA!O645,"n/a")</f>
        <v>8.0593734508287801E-2</v>
      </c>
      <c r="G2134" s="87">
        <f>+IF(ISNUMBER(DATA!X645),DATA!X645,"n/a")</f>
        <v>2.1556940416360999</v>
      </c>
      <c r="H2134" s="77">
        <f>+IF(ISNUMBER(DATA!Y645),DATA!Y645,"n/a")</f>
        <v>7.8870557044771694E-2</v>
      </c>
      <c r="I2134" s="87">
        <f>+IF(ISNUMBER(DATA!AH645),DATA!AH645,"n/a")</f>
        <v>2.0799737404848799</v>
      </c>
      <c r="J2134" s="77">
        <f>+IF(ISNUMBER(DATA!AI645),DATA!AI645,"n/a")</f>
        <v>4.5884156810745397E-2</v>
      </c>
      <c r="K2134" s="87">
        <f>+IF(ISNUMBER(DATA!AR645),DATA!AR645,"n/a")</f>
        <v>2.0281877197956599</v>
      </c>
      <c r="L2134" s="77">
        <f>+IF(ISNUMBER(DATA!AS645),DATA!AS645,"n/a")</f>
        <v>-5.6137255538664102E-3</v>
      </c>
      <c r="M2134" s="66"/>
      <c r="N2134" s="66"/>
      <c r="O2134" s="66"/>
      <c r="P2134" s="66"/>
      <c r="Q2134" s="66"/>
      <c r="S2134" s="70"/>
      <c r="U2134" s="70"/>
      <c r="W2134" s="70"/>
      <c r="Y2134" s="70"/>
    </row>
    <row r="2135" spans="1:25" s="69" customFormat="1" x14ac:dyDescent="0.2">
      <c r="A2135" s="66" t="s">
        <v>12</v>
      </c>
      <c r="B2135" s="66" t="s">
        <v>23</v>
      </c>
      <c r="C2135" s="66" t="s">
        <v>26</v>
      </c>
      <c r="D2135" s="66" t="s">
        <v>308</v>
      </c>
      <c r="E2135" s="87">
        <f>+IF(ISNUMBER(DATA!N646),DATA!N646,"n/a")</f>
        <v>1.96352894878752</v>
      </c>
      <c r="F2135" s="77">
        <f>+IF(ISNUMBER(DATA!O646),DATA!O646,"n/a")</f>
        <v>-4.5700201233532502E-2</v>
      </c>
      <c r="G2135" s="87">
        <f>+IF(ISNUMBER(DATA!X646),DATA!X646,"n/a")</f>
        <v>1.98123729648335</v>
      </c>
      <c r="H2135" s="77">
        <f>+IF(ISNUMBER(DATA!Y646),DATA!Y646,"n/a")</f>
        <v>-2.7882833370064902E-2</v>
      </c>
      <c r="I2135" s="87">
        <f>+IF(ISNUMBER(DATA!AH646),DATA!AH646,"n/a")</f>
        <v>1.9778175201928001</v>
      </c>
      <c r="J2135" s="77">
        <f>+IF(ISNUMBER(DATA!AI646),DATA!AI646,"n/a")</f>
        <v>-7.3425348742525102E-3</v>
      </c>
      <c r="K2135" s="87">
        <f>+IF(ISNUMBER(DATA!AR646),DATA!AR646,"n/a")</f>
        <v>1.98466993384812</v>
      </c>
      <c r="L2135" s="77">
        <f>+IF(ISNUMBER(DATA!AS646),DATA!AS646,"n/a")</f>
        <v>-2.2829242880450001E-2</v>
      </c>
      <c r="M2135" s="66"/>
      <c r="N2135" s="66"/>
      <c r="O2135" s="66"/>
      <c r="P2135" s="66"/>
      <c r="Q2135" s="66"/>
      <c r="S2135" s="70"/>
      <c r="U2135" s="70"/>
      <c r="W2135" s="70"/>
      <c r="Y2135" s="70"/>
    </row>
    <row r="2136" spans="1:25" s="69" customFormat="1" x14ac:dyDescent="0.2">
      <c r="A2136" s="66" t="s">
        <v>12</v>
      </c>
      <c r="B2136" s="66" t="s">
        <v>23</v>
      </c>
      <c r="C2136" s="66" t="s">
        <v>26</v>
      </c>
      <c r="D2136" s="66" t="s">
        <v>309</v>
      </c>
      <c r="E2136" s="87">
        <f>+IF(ISNUMBER(DATA!N647),DATA!N647,"n/a")</f>
        <v>2.0089144701185799</v>
      </c>
      <c r="F2136" s="77">
        <f>+IF(ISNUMBER(DATA!O647),DATA!O647,"n/a")</f>
        <v>4.1343184350471997E-2</v>
      </c>
      <c r="G2136" s="87">
        <f>+IF(ISNUMBER(DATA!X647),DATA!X647,"n/a")</f>
        <v>2.0427442964651799</v>
      </c>
      <c r="H2136" s="77">
        <f>+IF(ISNUMBER(DATA!Y647),DATA!Y647,"n/a")</f>
        <v>4.85259023045519E-2</v>
      </c>
      <c r="I2136" s="87">
        <f>+IF(ISNUMBER(DATA!AH647),DATA!AH647,"n/a")</f>
        <v>2.0435222449173498</v>
      </c>
      <c r="J2136" s="77">
        <f>+IF(ISNUMBER(DATA!AI647),DATA!AI647,"n/a")</f>
        <v>6.1194053928033801E-2</v>
      </c>
      <c r="K2136" s="87">
        <f>+IF(ISNUMBER(DATA!AR647),DATA!AR647,"n/a")</f>
        <v>2.02861778188129</v>
      </c>
      <c r="L2136" s="77">
        <f>+IF(ISNUMBER(DATA!AS647),DATA!AS647,"n/a")</f>
        <v>3.6056508773946401E-2</v>
      </c>
      <c r="M2136" s="66"/>
      <c r="N2136" s="66"/>
      <c r="O2136" s="66"/>
      <c r="P2136" s="66"/>
      <c r="Q2136" s="66"/>
      <c r="S2136" s="70"/>
      <c r="U2136" s="70"/>
      <c r="W2136" s="70"/>
      <c r="Y2136" s="70"/>
    </row>
    <row r="2137" spans="1:25" s="69" customFormat="1" x14ac:dyDescent="0.2">
      <c r="A2137" s="66" t="s">
        <v>12</v>
      </c>
      <c r="B2137" s="66" t="s">
        <v>23</v>
      </c>
      <c r="C2137" s="66" t="s">
        <v>26</v>
      </c>
      <c r="D2137" s="66" t="s">
        <v>310</v>
      </c>
      <c r="E2137" s="87">
        <f>+IF(ISNUMBER(DATA!N648),DATA!N648,"n/a")</f>
        <v>2.1049042222556098</v>
      </c>
      <c r="F2137" s="77">
        <f>+IF(ISNUMBER(DATA!O648),DATA!O648,"n/a")</f>
        <v>5.36028055255255E-3</v>
      </c>
      <c r="G2137" s="87">
        <f>+IF(ISNUMBER(DATA!X648),DATA!X648,"n/a")</f>
        <v>2.1712150430946999</v>
      </c>
      <c r="H2137" s="77">
        <f>+IF(ISNUMBER(DATA!Y648),DATA!Y648,"n/a")</f>
        <v>5.06661919959479E-2</v>
      </c>
      <c r="I2137" s="87">
        <f>+IF(ISNUMBER(DATA!AH648),DATA!AH648,"n/a")</f>
        <v>2.16453110946942</v>
      </c>
      <c r="J2137" s="77">
        <f>+IF(ISNUMBER(DATA!AI648),DATA!AI648,"n/a")</f>
        <v>3.0025929477441E-2</v>
      </c>
      <c r="K2137" s="87">
        <f>+IF(ISNUMBER(DATA!AR648),DATA!AR648,"n/a")</f>
        <v>2.1689758149392602</v>
      </c>
      <c r="L2137" s="77">
        <f>+IF(ISNUMBER(DATA!AS648),DATA!AS648,"n/a")</f>
        <v>3.4341184217701597E-2</v>
      </c>
      <c r="M2137" s="66"/>
      <c r="N2137" s="66"/>
      <c r="O2137" s="66"/>
      <c r="P2137" s="66"/>
      <c r="Q2137" s="66"/>
      <c r="S2137" s="70"/>
      <c r="U2137" s="70"/>
      <c r="W2137" s="70"/>
      <c r="Y2137" s="70"/>
    </row>
    <row r="2138" spans="1:25" s="69" customFormat="1" x14ac:dyDescent="0.2">
      <c r="A2138" s="66" t="s">
        <v>12</v>
      </c>
      <c r="B2138" s="66" t="s">
        <v>23</v>
      </c>
      <c r="C2138" s="66" t="s">
        <v>26</v>
      </c>
      <c r="D2138" s="66" t="s">
        <v>311</v>
      </c>
      <c r="E2138" s="87">
        <f>+IF(ISNUMBER(DATA!N649),DATA!N649,"n/a")</f>
        <v>2.78832593813422</v>
      </c>
      <c r="F2138" s="77">
        <f>+IF(ISNUMBER(DATA!O649),DATA!O649,"n/a")</f>
        <v>6.8737746741309405E-2</v>
      </c>
      <c r="G2138" s="87">
        <f>+IF(ISNUMBER(DATA!X649),DATA!X649,"n/a")</f>
        <v>2.8313958265665198</v>
      </c>
      <c r="H2138" s="77">
        <f>+IF(ISNUMBER(DATA!Y649),DATA!Y649,"n/a")</f>
        <v>8.2390998196706797E-2</v>
      </c>
      <c r="I2138" s="87">
        <f>+IF(ISNUMBER(DATA!AH649),DATA!AH649,"n/a")</f>
        <v>2.81263185018538</v>
      </c>
      <c r="J2138" s="77">
        <f>+IF(ISNUMBER(DATA!AI649),DATA!AI649,"n/a")</f>
        <v>8.9902960216891495E-2</v>
      </c>
      <c r="K2138" s="87">
        <f>+IF(ISNUMBER(DATA!AR649),DATA!AR649,"n/a")</f>
        <v>2.752511700041</v>
      </c>
      <c r="L2138" s="77">
        <f>+IF(ISNUMBER(DATA!AS649),DATA!AS649,"n/a")</f>
        <v>6.0822801616133002E-2</v>
      </c>
      <c r="M2138" s="66"/>
      <c r="N2138" s="66"/>
      <c r="O2138" s="66"/>
      <c r="P2138" s="66"/>
      <c r="Q2138" s="66"/>
      <c r="S2138" s="70"/>
      <c r="U2138" s="70"/>
      <c r="W2138" s="70"/>
      <c r="Y2138" s="70"/>
    </row>
    <row r="2139" spans="1:25" s="69" customFormat="1" x14ac:dyDescent="0.2">
      <c r="A2139" s="66" t="s">
        <v>12</v>
      </c>
      <c r="B2139" s="66" t="s">
        <v>23</v>
      </c>
      <c r="C2139" s="66" t="s">
        <v>26</v>
      </c>
      <c r="D2139" s="66" t="s">
        <v>312</v>
      </c>
      <c r="E2139" s="87">
        <f>+IF(ISNUMBER(DATA!N650),DATA!N650,"n/a")</f>
        <v>2.26953621949992</v>
      </c>
      <c r="F2139" s="77">
        <f>+IF(ISNUMBER(DATA!O650),DATA!O650,"n/a")</f>
        <v>4.0182921861149502E-2</v>
      </c>
      <c r="G2139" s="87">
        <f>+IF(ISNUMBER(DATA!X650),DATA!X650,"n/a")</f>
        <v>2.2776605543707</v>
      </c>
      <c r="H2139" s="77">
        <f>+IF(ISNUMBER(DATA!Y650),DATA!Y650,"n/a")</f>
        <v>5.6030267767521E-2</v>
      </c>
      <c r="I2139" s="87">
        <f>+IF(ISNUMBER(DATA!AH650),DATA!AH650,"n/a")</f>
        <v>2.26839767442763</v>
      </c>
      <c r="J2139" s="77">
        <f>+IF(ISNUMBER(DATA!AI650),DATA!AI650,"n/a")</f>
        <v>8.2811708823547506E-2</v>
      </c>
      <c r="K2139" s="87">
        <f>+IF(ISNUMBER(DATA!AR650),DATA!AR650,"n/a")</f>
        <v>2.23043628239992</v>
      </c>
      <c r="L2139" s="77">
        <f>+IF(ISNUMBER(DATA!AS650),DATA!AS650,"n/a")</f>
        <v>8.7484357044405103E-2</v>
      </c>
      <c r="M2139" s="66"/>
      <c r="N2139" s="66"/>
      <c r="O2139" s="66"/>
      <c r="P2139" s="66"/>
      <c r="Q2139" s="66"/>
      <c r="S2139" s="70"/>
      <c r="U2139" s="70"/>
      <c r="W2139" s="70"/>
      <c r="Y2139" s="70"/>
    </row>
    <row r="2140" spans="1:25" s="69" customFormat="1" x14ac:dyDescent="0.2">
      <c r="A2140" s="66" t="s">
        <v>12</v>
      </c>
      <c r="B2140" s="66" t="s">
        <v>23</v>
      </c>
      <c r="C2140" s="66" t="s">
        <v>26</v>
      </c>
      <c r="D2140" s="66" t="s">
        <v>313</v>
      </c>
      <c r="E2140" s="87">
        <f>+IF(ISNUMBER(DATA!N651),DATA!N651,"n/a")</f>
        <v>2.2423310112460699</v>
      </c>
      <c r="F2140" s="77">
        <f>+IF(ISNUMBER(DATA!O651),DATA!O651,"n/a")</f>
        <v>3.2354293541064401E-2</v>
      </c>
      <c r="G2140" s="87">
        <f>+IF(ISNUMBER(DATA!X651),DATA!X651,"n/a")</f>
        <v>2.2318772314708402</v>
      </c>
      <c r="H2140" s="77">
        <f>+IF(ISNUMBER(DATA!Y651),DATA!Y651,"n/a")</f>
        <v>3.37833607471255E-3</v>
      </c>
      <c r="I2140" s="87">
        <f>+IF(ISNUMBER(DATA!AH651),DATA!AH651,"n/a")</f>
        <v>2.1932366655045401</v>
      </c>
      <c r="J2140" s="77">
        <f>+IF(ISNUMBER(DATA!AI651),DATA!AI651,"n/a")</f>
        <v>-4.3793186009228498E-3</v>
      </c>
      <c r="K2140" s="87">
        <f>+IF(ISNUMBER(DATA!AR651),DATA!AR651,"n/a")</f>
        <v>2.1744901718622902</v>
      </c>
      <c r="L2140" s="77">
        <f>+IF(ISNUMBER(DATA!AS651),DATA!AS651,"n/a")</f>
        <v>-5.1470154732001699E-2</v>
      </c>
      <c r="M2140" s="66"/>
      <c r="N2140" s="66"/>
      <c r="O2140" s="66"/>
      <c r="P2140" s="66"/>
      <c r="Q2140" s="66"/>
      <c r="S2140" s="70"/>
      <c r="U2140" s="70"/>
      <c r="W2140" s="70"/>
      <c r="Y2140" s="70"/>
    </row>
    <row r="2141" spans="1:25" s="69" customFormat="1" x14ac:dyDescent="0.2">
      <c r="A2141" s="66" t="s">
        <v>12</v>
      </c>
      <c r="B2141" s="66" t="s">
        <v>23</v>
      </c>
      <c r="C2141" s="66" t="s">
        <v>26</v>
      </c>
      <c r="D2141" s="66" t="s">
        <v>314</v>
      </c>
      <c r="E2141" s="87">
        <f>+IF(ISNUMBER(DATA!N652),DATA!N652,"n/a")</f>
        <v>2.9526378281135499</v>
      </c>
      <c r="F2141" s="77">
        <f>+IF(ISNUMBER(DATA!O652),DATA!O652,"n/a")</f>
        <v>0.12390321180276399</v>
      </c>
      <c r="G2141" s="87">
        <f>+IF(ISNUMBER(DATA!X652),DATA!X652,"n/a")</f>
        <v>3.0328068503330798</v>
      </c>
      <c r="H2141" s="77">
        <f>+IF(ISNUMBER(DATA!Y652),DATA!Y652,"n/a")</f>
        <v>0.13652190702241701</v>
      </c>
      <c r="I2141" s="87">
        <f>+IF(ISNUMBER(DATA!AH652),DATA!AH652,"n/a")</f>
        <v>2.9581001105129099</v>
      </c>
      <c r="J2141" s="77">
        <f>+IF(ISNUMBER(DATA!AI652),DATA!AI652,"n/a")</f>
        <v>0.136132490134101</v>
      </c>
      <c r="K2141" s="87">
        <f>+IF(ISNUMBER(DATA!AR652),DATA!AR652,"n/a")</f>
        <v>2.8635492021865501</v>
      </c>
      <c r="L2141" s="77">
        <f>+IF(ISNUMBER(DATA!AS652),DATA!AS652,"n/a")</f>
        <v>9.6452207714833205E-2</v>
      </c>
      <c r="M2141" s="66"/>
      <c r="N2141" s="66"/>
      <c r="O2141" s="66"/>
      <c r="P2141" s="66"/>
      <c r="Q2141" s="66"/>
      <c r="S2141" s="70"/>
      <c r="U2141" s="70"/>
      <c r="W2141" s="70"/>
      <c r="Y2141" s="70"/>
    </row>
    <row r="2142" spans="1:25" s="69" customFormat="1" x14ac:dyDescent="0.2">
      <c r="A2142" s="66" t="s">
        <v>12</v>
      </c>
      <c r="B2142" s="66" t="s">
        <v>23</v>
      </c>
      <c r="C2142" s="66" t="s">
        <v>26</v>
      </c>
      <c r="D2142" s="66" t="s">
        <v>315</v>
      </c>
      <c r="E2142" s="87">
        <f>+IF(ISNUMBER(DATA!N653),DATA!N653,"n/a")</f>
        <v>2.1604690662932899</v>
      </c>
      <c r="F2142" s="77">
        <f>+IF(ISNUMBER(DATA!O653),DATA!O653,"n/a")</f>
        <v>3.6727590612228599E-2</v>
      </c>
      <c r="G2142" s="87">
        <f>+IF(ISNUMBER(DATA!X653),DATA!X653,"n/a")</f>
        <v>2.1574788309681798</v>
      </c>
      <c r="H2142" s="77">
        <f>+IF(ISNUMBER(DATA!Y653),DATA!Y653,"n/a")</f>
        <v>1.3970021055771701E-2</v>
      </c>
      <c r="I2142" s="87">
        <f>+IF(ISNUMBER(DATA!AH653),DATA!AH653,"n/a")</f>
        <v>2.11211474319231</v>
      </c>
      <c r="J2142" s="77">
        <f>+IF(ISNUMBER(DATA!AI653),DATA!AI653,"n/a")</f>
        <v>1.5699041124548001E-2</v>
      </c>
      <c r="K2142" s="87">
        <f>+IF(ISNUMBER(DATA!AR653),DATA!AR653,"n/a")</f>
        <v>2.0896341756608501</v>
      </c>
      <c r="L2142" s="77">
        <f>+IF(ISNUMBER(DATA!AS653),DATA!AS653,"n/a")</f>
        <v>-6.0523297237259598E-2</v>
      </c>
      <c r="M2142" s="66"/>
      <c r="N2142" s="66"/>
      <c r="O2142" s="66"/>
      <c r="P2142" s="66"/>
      <c r="Q2142" s="66"/>
      <c r="S2142" s="70"/>
      <c r="U2142" s="70"/>
      <c r="W2142" s="70"/>
      <c r="Y2142" s="70"/>
    </row>
    <row r="2143" spans="1:25" s="69" customFormat="1" x14ac:dyDescent="0.2">
      <c r="A2143" s="66" t="s">
        <v>12</v>
      </c>
      <c r="B2143" s="66" t="s">
        <v>23</v>
      </c>
      <c r="C2143" s="66" t="s">
        <v>26</v>
      </c>
      <c r="D2143" s="66" t="s">
        <v>316</v>
      </c>
      <c r="E2143" s="87">
        <f>+IF(ISNUMBER(DATA!N654),DATA!N654,"n/a")</f>
        <v>2.1407575820429701</v>
      </c>
      <c r="F2143" s="77">
        <f>+IF(ISNUMBER(DATA!O654),DATA!O654,"n/a")</f>
        <v>-2.84441684199092E-2</v>
      </c>
      <c r="G2143" s="87">
        <f>+IF(ISNUMBER(DATA!X654),DATA!X654,"n/a")</f>
        <v>2.1833845175363602</v>
      </c>
      <c r="H2143" s="77">
        <f>+IF(ISNUMBER(DATA!Y654),DATA!Y654,"n/a")</f>
        <v>6.9873961257733699E-3</v>
      </c>
      <c r="I2143" s="87">
        <f>+IF(ISNUMBER(DATA!AH654),DATA!AH654,"n/a")</f>
        <v>2.1859020941753</v>
      </c>
      <c r="J2143" s="77">
        <f>+IF(ISNUMBER(DATA!AI654),DATA!AI654,"n/a")</f>
        <v>3.2957185594781502E-2</v>
      </c>
      <c r="K2143" s="87">
        <f>+IF(ISNUMBER(DATA!AR654),DATA!AR654,"n/a")</f>
        <v>2.1851645565572499</v>
      </c>
      <c r="L2143" s="77">
        <f>+IF(ISNUMBER(DATA!AS654),DATA!AS654,"n/a")</f>
        <v>3.6702800562251302E-2</v>
      </c>
      <c r="M2143" s="66"/>
      <c r="N2143" s="66"/>
      <c r="O2143" s="66"/>
      <c r="P2143" s="66"/>
      <c r="Q2143" s="66"/>
      <c r="S2143" s="70"/>
      <c r="U2143" s="70"/>
      <c r="W2143" s="70"/>
      <c r="Y2143" s="70"/>
    </row>
    <row r="2144" spans="1:25" s="69" customFormat="1" x14ac:dyDescent="0.2">
      <c r="A2144" s="66" t="s">
        <v>12</v>
      </c>
      <c r="B2144" s="66" t="s">
        <v>23</v>
      </c>
      <c r="C2144" s="66" t="s">
        <v>26</v>
      </c>
      <c r="D2144" s="66" t="s">
        <v>317</v>
      </c>
      <c r="E2144" s="87">
        <f>+IF(ISNUMBER(DATA!N655),DATA!N655,"n/a")</f>
        <v>2.6944479090917599</v>
      </c>
      <c r="F2144" s="77">
        <f>+IF(ISNUMBER(DATA!O655),DATA!O655,"n/a")</f>
        <v>-3.94605737326751E-2</v>
      </c>
      <c r="G2144" s="87">
        <f>+IF(ISNUMBER(DATA!X655),DATA!X655,"n/a")</f>
        <v>2.7698625781667801</v>
      </c>
      <c r="H2144" s="77">
        <f>+IF(ISNUMBER(DATA!Y655),DATA!Y655,"n/a")</f>
        <v>1.48600942701505E-3</v>
      </c>
      <c r="I2144" s="87">
        <f>+IF(ISNUMBER(DATA!AH655),DATA!AH655,"n/a")</f>
        <v>2.71535484856265</v>
      </c>
      <c r="J2144" s="77">
        <f>+IF(ISNUMBER(DATA!AI655),DATA!AI655,"n/a")</f>
        <v>-5.3675228914491996E-3</v>
      </c>
      <c r="K2144" s="87">
        <f>+IF(ISNUMBER(DATA!AR655),DATA!AR655,"n/a")</f>
        <v>2.70609253040428</v>
      </c>
      <c r="L2144" s="77">
        <f>+IF(ISNUMBER(DATA!AS655),DATA!AS655,"n/a")</f>
        <v>1.1329622904882699E-2</v>
      </c>
      <c r="M2144" s="66"/>
      <c r="N2144" s="66"/>
      <c r="O2144" s="66"/>
      <c r="P2144" s="66"/>
      <c r="Q2144" s="66"/>
      <c r="S2144" s="70"/>
      <c r="U2144" s="70"/>
      <c r="W2144" s="70"/>
      <c r="Y2144" s="70"/>
    </row>
    <row r="2145" spans="1:25" s="69" customFormat="1" x14ac:dyDescent="0.2">
      <c r="A2145" s="66" t="s">
        <v>12</v>
      </c>
      <c r="B2145" s="66" t="s">
        <v>23</v>
      </c>
      <c r="C2145" s="66" t="s">
        <v>26</v>
      </c>
      <c r="D2145" s="66" t="s">
        <v>318</v>
      </c>
      <c r="E2145" s="87">
        <f>+IF(ISNUMBER(DATA!N656),DATA!N656,"n/a")</f>
        <v>2.2212057263973701</v>
      </c>
      <c r="F2145" s="77">
        <f>+IF(ISNUMBER(DATA!O656),DATA!O656,"n/a")</f>
        <v>5.4484624188710799E-2</v>
      </c>
      <c r="G2145" s="87">
        <f>+IF(ISNUMBER(DATA!X656),DATA!X656,"n/a")</f>
        <v>2.2453043725339801</v>
      </c>
      <c r="H2145" s="77">
        <f>+IF(ISNUMBER(DATA!Y656),DATA!Y656,"n/a")</f>
        <v>3.3740279862832297E-2</v>
      </c>
      <c r="I2145" s="87">
        <f>+IF(ISNUMBER(DATA!AH656),DATA!AH656,"n/a")</f>
        <v>2.2446650869426499</v>
      </c>
      <c r="J2145" s="77">
        <f>+IF(ISNUMBER(DATA!AI656),DATA!AI656,"n/a")</f>
        <v>4.0222288201830998E-2</v>
      </c>
      <c r="K2145" s="87">
        <f>+IF(ISNUMBER(DATA!AR656),DATA!AR656,"n/a")</f>
        <v>2.2132568561925998</v>
      </c>
      <c r="L2145" s="77">
        <f>+IF(ISNUMBER(DATA!AS656),DATA!AS656,"n/a")</f>
        <v>2.98332868741332E-2</v>
      </c>
      <c r="M2145" s="66"/>
      <c r="N2145" s="66"/>
      <c r="O2145" s="66"/>
      <c r="P2145" s="66"/>
      <c r="Q2145" s="66"/>
      <c r="S2145" s="70"/>
      <c r="U2145" s="70"/>
      <c r="W2145" s="70"/>
      <c r="Y2145" s="70"/>
    </row>
    <row r="2146" spans="1:25" s="69" customFormat="1" x14ac:dyDescent="0.2">
      <c r="A2146" s="66" t="s">
        <v>12</v>
      </c>
      <c r="B2146" s="66" t="s">
        <v>23</v>
      </c>
      <c r="C2146" s="66" t="s">
        <v>26</v>
      </c>
      <c r="D2146" s="66" t="s">
        <v>344</v>
      </c>
      <c r="E2146" s="87">
        <f>+IF(ISNUMBER(DATA!N657),DATA!N657,"n/a")</f>
        <v>2.1614771287005099</v>
      </c>
      <c r="F2146" s="77">
        <f>+IF(ISNUMBER(DATA!O657),DATA!O657,"n/a")</f>
        <v>4.8213220494881803E-2</v>
      </c>
      <c r="G2146" s="87">
        <f>+IF(ISNUMBER(DATA!X657),DATA!X657,"n/a")</f>
        <v>2.1853145845277702</v>
      </c>
      <c r="H2146" s="77">
        <f>+IF(ISNUMBER(DATA!Y657),DATA!Y657,"n/a")</f>
        <v>8.5287556816566107E-2</v>
      </c>
      <c r="I2146" s="87">
        <f>+IF(ISNUMBER(DATA!AH657),DATA!AH657,"n/a")</f>
        <v>2.1679269923570601</v>
      </c>
      <c r="J2146" s="77">
        <f>+IF(ISNUMBER(DATA!AI657),DATA!AI657,"n/a")</f>
        <v>8.2103051081219805E-2</v>
      </c>
      <c r="K2146" s="87">
        <f>+IF(ISNUMBER(DATA!AR657),DATA!AR657,"n/a")</f>
        <v>2.12533668248691</v>
      </c>
      <c r="L2146" s="77">
        <f>+IF(ISNUMBER(DATA!AS657),DATA!AS657,"n/a")</f>
        <v>6.7496233111318804E-2</v>
      </c>
      <c r="M2146" s="66"/>
      <c r="N2146" s="66"/>
      <c r="O2146" s="66"/>
      <c r="P2146" s="66"/>
      <c r="Q2146" s="66"/>
      <c r="S2146" s="70"/>
      <c r="U2146" s="70"/>
      <c r="W2146" s="70"/>
      <c r="Y2146" s="70"/>
    </row>
    <row r="2147" spans="1:25" s="69" customFormat="1" x14ac:dyDescent="0.2">
      <c r="A2147" s="66" t="s">
        <v>12</v>
      </c>
      <c r="B2147" s="66" t="s">
        <v>23</v>
      </c>
      <c r="C2147" s="66" t="s">
        <v>26</v>
      </c>
      <c r="D2147" s="66" t="s">
        <v>345</v>
      </c>
      <c r="E2147" s="87">
        <f>+IF(ISNUMBER(DATA!N658),DATA!N658,"n/a")</f>
        <v>2.4354513815305801</v>
      </c>
      <c r="F2147" s="77">
        <f>+IF(ISNUMBER(DATA!O658),DATA!O658,"n/a")</f>
        <v>4.4504400489547298E-2</v>
      </c>
      <c r="G2147" s="87">
        <f>+IF(ISNUMBER(DATA!X658),DATA!X658,"n/a")</f>
        <v>2.4291802642807698</v>
      </c>
      <c r="H2147" s="77">
        <f>+IF(ISNUMBER(DATA!Y658),DATA!Y658,"n/a")</f>
        <v>2.45504768678972E-2</v>
      </c>
      <c r="I2147" s="87">
        <f>+IF(ISNUMBER(DATA!AH658),DATA!AH658,"n/a")</f>
        <v>2.41558827868035</v>
      </c>
      <c r="J2147" s="77">
        <f>+IF(ISNUMBER(DATA!AI658),DATA!AI658,"n/a")</f>
        <v>2.2820141664946E-2</v>
      </c>
      <c r="K2147" s="87">
        <f>+IF(ISNUMBER(DATA!AR658),DATA!AR658,"n/a")</f>
        <v>2.36750192023541</v>
      </c>
      <c r="L2147" s="77">
        <f>+IF(ISNUMBER(DATA!AS658),DATA!AS658,"n/a")</f>
        <v>1.07688451081276E-2</v>
      </c>
      <c r="M2147" s="66"/>
      <c r="N2147" s="66"/>
      <c r="O2147" s="66"/>
      <c r="P2147" s="66"/>
      <c r="Q2147" s="66"/>
      <c r="S2147" s="70"/>
      <c r="U2147" s="70"/>
      <c r="W2147" s="70"/>
      <c r="Y2147" s="70"/>
    </row>
    <row r="2148" spans="1:25" x14ac:dyDescent="0.2">
      <c r="E2148" s="100"/>
      <c r="F2148" s="102"/>
      <c r="G2148" s="100"/>
      <c r="H2148" s="102"/>
      <c r="I2148" s="100"/>
      <c r="J2148" s="102"/>
      <c r="K2148" s="100"/>
      <c r="L2148" s="102"/>
    </row>
    <row r="2149" spans="1:25" s="69" customFormat="1" x14ac:dyDescent="0.2">
      <c r="A2149" s="66" t="s">
        <v>12</v>
      </c>
      <c r="B2149" s="66" t="s">
        <v>24</v>
      </c>
      <c r="C2149" s="66" t="s">
        <v>0</v>
      </c>
      <c r="D2149" s="66" t="s">
        <v>271</v>
      </c>
      <c r="E2149" s="76">
        <f>+IF(ISNUMBER(DATA!F668),DATA!F668,"n/a")</f>
        <v>353003.16</v>
      </c>
      <c r="F2149" s="77">
        <f>+IF(ISNUMBER(DATA!G668),DATA!G668,"n/a")</f>
        <v>0.18678879880431901</v>
      </c>
      <c r="G2149" s="76">
        <f>+IF(ISNUMBER(DATA!P668),DATA!P668,"n/a")</f>
        <v>1077926.8400000001</v>
      </c>
      <c r="H2149" s="77">
        <f>+IF(ISNUMBER(DATA!Q668),DATA!Q668,"n/a")</f>
        <v>5.71288966584311E-2</v>
      </c>
      <c r="I2149" s="76">
        <f>+IF(ISNUMBER(DATA!Z668),DATA!Z668,"n/a")</f>
        <v>1855704.6</v>
      </c>
      <c r="J2149" s="77">
        <f>+IF(ISNUMBER(DATA!AA668),DATA!AA668,"n/a")</f>
        <v>3.14829413449405E-2</v>
      </c>
      <c r="K2149" s="76">
        <f>+IF(ISNUMBER(DATA!AJ668),DATA!AJ668,"n/a")</f>
        <v>3582118.28</v>
      </c>
      <c r="L2149" s="77">
        <f>+IF(ISNUMBER(DATA!AK668),DATA!AK668,"n/a")</f>
        <v>2.09275571873908E-2</v>
      </c>
      <c r="M2149" s="66"/>
      <c r="N2149" s="66"/>
      <c r="O2149" s="66"/>
      <c r="P2149" s="66"/>
      <c r="Q2149" s="66"/>
      <c r="S2149" s="70"/>
      <c r="U2149" s="70"/>
      <c r="W2149" s="70"/>
      <c r="Y2149" s="70"/>
    </row>
    <row r="2150" spans="1:25" s="69" customFormat="1" x14ac:dyDescent="0.2">
      <c r="A2150" s="66" t="s">
        <v>12</v>
      </c>
      <c r="B2150" s="66" t="s">
        <v>24</v>
      </c>
      <c r="C2150" s="66" t="s">
        <v>0</v>
      </c>
      <c r="D2150" s="66" t="s">
        <v>272</v>
      </c>
      <c r="E2150" s="76">
        <f>+IF(ISNUMBER(DATA!F669),DATA!F669,"n/a")</f>
        <v>348491.24</v>
      </c>
      <c r="F2150" s="77">
        <f>+IF(ISNUMBER(DATA!G669),DATA!G669,"n/a")</f>
        <v>2.2572303180913598E-2</v>
      </c>
      <c r="G2150" s="76">
        <f>+IF(ISNUMBER(DATA!P669),DATA!P669,"n/a")</f>
        <v>1107059.28</v>
      </c>
      <c r="H2150" s="77">
        <f>+IF(ISNUMBER(DATA!Q669),DATA!Q669,"n/a")</f>
        <v>6.7015910062112197E-3</v>
      </c>
      <c r="I2150" s="76">
        <f>+IF(ISNUMBER(DATA!Z669),DATA!Z669,"n/a")</f>
        <v>2112755.2999999998</v>
      </c>
      <c r="J2150" s="77">
        <f>+IF(ISNUMBER(DATA!AA669),DATA!AA669,"n/a")</f>
        <v>6.8406951316516496E-3</v>
      </c>
      <c r="K2150" s="76">
        <f>+IF(ISNUMBER(DATA!AJ669),DATA!AJ669,"n/a")</f>
        <v>4138727.4</v>
      </c>
      <c r="L2150" s="77">
        <f>+IF(ISNUMBER(DATA!AK669),DATA!AK669,"n/a")</f>
        <v>4.5945520780860602E-3</v>
      </c>
      <c r="M2150" s="66"/>
      <c r="N2150" s="66"/>
      <c r="O2150" s="66"/>
      <c r="P2150" s="66"/>
      <c r="Q2150" s="66"/>
      <c r="S2150" s="70"/>
      <c r="U2150" s="70"/>
      <c r="W2150" s="70"/>
      <c r="Y2150" s="70"/>
    </row>
    <row r="2151" spans="1:25" s="69" customFormat="1" x14ac:dyDescent="0.2">
      <c r="A2151" s="66" t="s">
        <v>12</v>
      </c>
      <c r="B2151" s="66" t="s">
        <v>24</v>
      </c>
      <c r="C2151" s="66" t="s">
        <v>0</v>
      </c>
      <c r="D2151" s="66" t="s">
        <v>273</v>
      </c>
      <c r="E2151" s="76">
        <f>+IF(ISNUMBER(DATA!F670),DATA!F670,"n/a")</f>
        <v>783302.8</v>
      </c>
      <c r="F2151" s="77">
        <f>+IF(ISNUMBER(DATA!G670),DATA!G670,"n/a")</f>
        <v>0.23094168698218701</v>
      </c>
      <c r="G2151" s="76">
        <f>+IF(ISNUMBER(DATA!P670),DATA!P670,"n/a")</f>
        <v>2559226.0499999998</v>
      </c>
      <c r="H2151" s="77">
        <f>+IF(ISNUMBER(DATA!Q670),DATA!Q670,"n/a")</f>
        <v>0.111164184764108</v>
      </c>
      <c r="I2151" s="76">
        <f>+IF(ISNUMBER(DATA!Z670),DATA!Z670,"n/a")</f>
        <v>4709764.42</v>
      </c>
      <c r="J2151" s="77">
        <f>+IF(ISNUMBER(DATA!AA670),DATA!AA670,"n/a")</f>
        <v>8.55642924085879E-2</v>
      </c>
      <c r="K2151" s="76">
        <f>+IF(ISNUMBER(DATA!AJ670),DATA!AJ670,"n/a")</f>
        <v>9034447.4399999995</v>
      </c>
      <c r="L2151" s="77">
        <f>+IF(ISNUMBER(DATA!AK670),DATA!AK670,"n/a")</f>
        <v>7.0751402369533797E-2</v>
      </c>
      <c r="M2151" s="66"/>
      <c r="N2151" s="66"/>
      <c r="O2151" s="66"/>
      <c r="P2151" s="66"/>
      <c r="Q2151" s="66"/>
      <c r="S2151" s="70"/>
      <c r="U2151" s="70"/>
      <c r="W2151" s="70"/>
      <c r="Y2151" s="70"/>
    </row>
    <row r="2152" spans="1:25" s="69" customFormat="1" x14ac:dyDescent="0.2">
      <c r="A2152" s="66" t="s">
        <v>12</v>
      </c>
      <c r="B2152" s="66" t="s">
        <v>24</v>
      </c>
      <c r="C2152" s="66" t="s">
        <v>0</v>
      </c>
      <c r="D2152" s="66" t="s">
        <v>274</v>
      </c>
      <c r="E2152" s="76">
        <f>+IF(ISNUMBER(DATA!F671),DATA!F671,"n/a")</f>
        <v>225089.65</v>
      </c>
      <c r="F2152" s="77">
        <f>+IF(ISNUMBER(DATA!G671),DATA!G671,"n/a")</f>
        <v>3.24386878206308E-2</v>
      </c>
      <c r="G2152" s="76">
        <f>+IF(ISNUMBER(DATA!P671),DATA!P671,"n/a")</f>
        <v>681146.18</v>
      </c>
      <c r="H2152" s="77">
        <f>+IF(ISNUMBER(DATA!Q671),DATA!Q671,"n/a")</f>
        <v>-5.3300095218116704E-3</v>
      </c>
      <c r="I2152" s="76">
        <f>+IF(ISNUMBER(DATA!Z671),DATA!Z671,"n/a")</f>
        <v>1317613.45</v>
      </c>
      <c r="J2152" s="77">
        <f>+IF(ISNUMBER(DATA!AA671),DATA!AA671,"n/a")</f>
        <v>4.3401136244959598E-3</v>
      </c>
      <c r="K2152" s="76">
        <f>+IF(ISNUMBER(DATA!AJ671),DATA!AJ671,"n/a")</f>
        <v>2678211.7599999998</v>
      </c>
      <c r="L2152" s="77">
        <f>+IF(ISNUMBER(DATA!AK671),DATA!AK671,"n/a")</f>
        <v>-1.4429067507014399E-2</v>
      </c>
      <c r="M2152" s="66"/>
      <c r="N2152" s="66"/>
      <c r="O2152" s="66"/>
      <c r="P2152" s="66"/>
      <c r="Q2152" s="66"/>
      <c r="S2152" s="70"/>
      <c r="U2152" s="70"/>
      <c r="W2152" s="70"/>
      <c r="Y2152" s="70"/>
    </row>
    <row r="2153" spans="1:25" s="69" customFormat="1" x14ac:dyDescent="0.2">
      <c r="A2153" s="66" t="s">
        <v>12</v>
      </c>
      <c r="B2153" s="66" t="s">
        <v>24</v>
      </c>
      <c r="C2153" s="66" t="s">
        <v>0</v>
      </c>
      <c r="D2153" s="66" t="s">
        <v>275</v>
      </c>
      <c r="E2153" s="76">
        <f>+IF(ISNUMBER(DATA!F672),DATA!F672,"n/a")</f>
        <v>883722.47</v>
      </c>
      <c r="F2153" s="77">
        <f>+IF(ISNUMBER(DATA!G672),DATA!G672,"n/a")</f>
        <v>0.216882158941094</v>
      </c>
      <c r="G2153" s="76">
        <f>+IF(ISNUMBER(DATA!P672),DATA!P672,"n/a")</f>
        <v>3086296.57</v>
      </c>
      <c r="H2153" s="77">
        <f>+IF(ISNUMBER(DATA!Q672),DATA!Q672,"n/a")</f>
        <v>0.117809023932371</v>
      </c>
      <c r="I2153" s="76">
        <f>+IF(ISNUMBER(DATA!Z672),DATA!Z672,"n/a")</f>
        <v>5382669.2999999998</v>
      </c>
      <c r="J2153" s="77">
        <f>+IF(ISNUMBER(DATA!AA672),DATA!AA672,"n/a")</f>
        <v>0.112485939043706</v>
      </c>
      <c r="K2153" s="76">
        <f>+IF(ISNUMBER(DATA!AJ672),DATA!AJ672,"n/a")</f>
        <v>10071717.41</v>
      </c>
      <c r="L2153" s="77">
        <f>+IF(ISNUMBER(DATA!AK672),DATA!AK672,"n/a")</f>
        <v>8.2898778976725498E-2</v>
      </c>
      <c r="M2153" s="66"/>
      <c r="N2153" s="66"/>
      <c r="O2153" s="66"/>
      <c r="P2153" s="66"/>
      <c r="Q2153" s="66"/>
      <c r="S2153" s="70"/>
      <c r="U2153" s="70"/>
      <c r="W2153" s="70"/>
      <c r="Y2153" s="70"/>
    </row>
    <row r="2154" spans="1:25" s="69" customFormat="1" x14ac:dyDescent="0.2">
      <c r="A2154" s="66" t="s">
        <v>12</v>
      </c>
      <c r="B2154" s="66" t="s">
        <v>24</v>
      </c>
      <c r="C2154" s="66" t="s">
        <v>0</v>
      </c>
      <c r="D2154" s="66" t="s">
        <v>276</v>
      </c>
      <c r="E2154" s="76">
        <f>+IF(ISNUMBER(DATA!F673),DATA!F673,"n/a")</f>
        <v>338440.2</v>
      </c>
      <c r="F2154" s="77">
        <f>+IF(ISNUMBER(DATA!G673),DATA!G673,"n/a")</f>
        <v>-0.22770617299585999</v>
      </c>
      <c r="G2154" s="76">
        <f>+IF(ISNUMBER(DATA!P673),DATA!P673,"n/a")</f>
        <v>1124944.1399999999</v>
      </c>
      <c r="H2154" s="77">
        <f>+IF(ISNUMBER(DATA!Q673),DATA!Q673,"n/a")</f>
        <v>-0.16788204576497301</v>
      </c>
      <c r="I2154" s="76">
        <f>+IF(ISNUMBER(DATA!Z673),DATA!Z673,"n/a")</f>
        <v>1983697.83</v>
      </c>
      <c r="J2154" s="77">
        <f>+IF(ISNUMBER(DATA!AA673),DATA!AA673,"n/a")</f>
        <v>-0.141059909935246</v>
      </c>
      <c r="K2154" s="76">
        <f>+IF(ISNUMBER(DATA!AJ673),DATA!AJ673,"n/a")</f>
        <v>4086957.4</v>
      </c>
      <c r="L2154" s="77">
        <f>+IF(ISNUMBER(DATA!AK673),DATA!AK673,"n/a")</f>
        <v>-6.9967749549676106E-2</v>
      </c>
      <c r="M2154" s="66"/>
      <c r="N2154" s="66"/>
      <c r="O2154" s="66"/>
      <c r="P2154" s="66"/>
      <c r="Q2154" s="66"/>
      <c r="S2154" s="70"/>
      <c r="U2154" s="70"/>
      <c r="W2154" s="70"/>
      <c r="Y2154" s="70"/>
    </row>
    <row r="2155" spans="1:25" s="69" customFormat="1" x14ac:dyDescent="0.2">
      <c r="A2155" s="66" t="s">
        <v>12</v>
      </c>
      <c r="B2155" s="66" t="s">
        <v>24</v>
      </c>
      <c r="C2155" s="66" t="s">
        <v>0</v>
      </c>
      <c r="D2155" s="66" t="s">
        <v>277</v>
      </c>
      <c r="E2155" s="76">
        <f>+IF(ISNUMBER(DATA!F674),DATA!F674,"n/a")</f>
        <v>159075.97</v>
      </c>
      <c r="F2155" s="77">
        <f>+IF(ISNUMBER(DATA!G674),DATA!G674,"n/a")</f>
        <v>-0.15329618202911299</v>
      </c>
      <c r="G2155" s="76">
        <f>+IF(ISNUMBER(DATA!P674),DATA!P674,"n/a")</f>
        <v>517927.99</v>
      </c>
      <c r="H2155" s="77">
        <f>+IF(ISNUMBER(DATA!Q674),DATA!Q674,"n/a")</f>
        <v>-0.13708316717514499</v>
      </c>
      <c r="I2155" s="76">
        <f>+IF(ISNUMBER(DATA!Z674),DATA!Z674,"n/a")</f>
        <v>955271.76</v>
      </c>
      <c r="J2155" s="77">
        <f>+IF(ISNUMBER(DATA!AA674),DATA!AA674,"n/a")</f>
        <v>-0.15653246771857701</v>
      </c>
      <c r="K2155" s="76">
        <f>+IF(ISNUMBER(DATA!AJ674),DATA!AJ674,"n/a")</f>
        <v>1983953.9199999999</v>
      </c>
      <c r="L2155" s="77">
        <f>+IF(ISNUMBER(DATA!AK674),DATA!AK674,"n/a")</f>
        <v>-0.14847723656178399</v>
      </c>
      <c r="M2155" s="66"/>
      <c r="N2155" s="66"/>
      <c r="O2155" s="66"/>
      <c r="P2155" s="66"/>
      <c r="Q2155" s="66"/>
      <c r="S2155" s="70"/>
      <c r="U2155" s="70"/>
      <c r="W2155" s="70"/>
      <c r="Y2155" s="70"/>
    </row>
    <row r="2156" spans="1:25" s="69" customFormat="1" x14ac:dyDescent="0.2">
      <c r="A2156" s="66" t="s">
        <v>12</v>
      </c>
      <c r="B2156" s="66" t="s">
        <v>24</v>
      </c>
      <c r="C2156" s="66" t="s">
        <v>0</v>
      </c>
      <c r="D2156" s="66" t="s">
        <v>278</v>
      </c>
      <c r="E2156" s="76">
        <f>+IF(ISNUMBER(DATA!F675),DATA!F675,"n/a")</f>
        <v>709701.27</v>
      </c>
      <c r="F2156" s="77">
        <f>+IF(ISNUMBER(DATA!G675),DATA!G675,"n/a")</f>
        <v>0.14451190750670301</v>
      </c>
      <c r="G2156" s="76">
        <f>+IF(ISNUMBER(DATA!P675),DATA!P675,"n/a")</f>
        <v>2166292.7799999998</v>
      </c>
      <c r="H2156" s="77">
        <f>+IF(ISNUMBER(DATA!Q675),DATA!Q675,"n/a")</f>
        <v>5.4504718443648799E-2</v>
      </c>
      <c r="I2156" s="76">
        <f>+IF(ISNUMBER(DATA!Z675),DATA!Z675,"n/a")</f>
        <v>3956163.79</v>
      </c>
      <c r="J2156" s="77">
        <f>+IF(ISNUMBER(DATA!AA675),DATA!AA675,"n/a")</f>
        <v>3.5566634112497497E-2</v>
      </c>
      <c r="K2156" s="76">
        <f>+IF(ISNUMBER(DATA!AJ675),DATA!AJ675,"n/a")</f>
        <v>7675925.9800000004</v>
      </c>
      <c r="L2156" s="77">
        <f>+IF(ISNUMBER(DATA!AK675),DATA!AK675,"n/a")</f>
        <v>2.6354060736528601E-2</v>
      </c>
      <c r="M2156" s="66"/>
      <c r="N2156" s="66"/>
      <c r="O2156" s="66"/>
      <c r="P2156" s="66"/>
      <c r="Q2156" s="66"/>
      <c r="S2156" s="70"/>
      <c r="U2156" s="70"/>
      <c r="W2156" s="70"/>
      <c r="Y2156" s="70"/>
    </row>
    <row r="2157" spans="1:25" s="69" customFormat="1" x14ac:dyDescent="0.2">
      <c r="A2157" s="66" t="s">
        <v>12</v>
      </c>
      <c r="B2157" s="66" t="s">
        <v>24</v>
      </c>
      <c r="C2157" s="66" t="s">
        <v>0</v>
      </c>
      <c r="D2157" s="66" t="s">
        <v>279</v>
      </c>
      <c r="E2157" s="76">
        <f>+IF(ISNUMBER(DATA!F676),DATA!F676,"n/a")</f>
        <v>298779.86</v>
      </c>
      <c r="F2157" s="77">
        <f>+IF(ISNUMBER(DATA!G676),DATA!G676,"n/a")</f>
        <v>0.103147475652691</v>
      </c>
      <c r="G2157" s="76">
        <f>+IF(ISNUMBER(DATA!P676),DATA!P676,"n/a")</f>
        <v>907642.47</v>
      </c>
      <c r="H2157" s="77">
        <f>+IF(ISNUMBER(DATA!Q676),DATA!Q676,"n/a")</f>
        <v>8.7364017271746294E-2</v>
      </c>
      <c r="I2157" s="76">
        <f>+IF(ISNUMBER(DATA!Z676),DATA!Z676,"n/a")</f>
        <v>1719595.11</v>
      </c>
      <c r="J2157" s="77">
        <f>+IF(ISNUMBER(DATA!AA676),DATA!AA676,"n/a")</f>
        <v>4.5656689683401898E-2</v>
      </c>
      <c r="K2157" s="76">
        <f>+IF(ISNUMBER(DATA!AJ676),DATA!AJ676,"n/a")</f>
        <v>3386431.75</v>
      </c>
      <c r="L2157" s="77">
        <f>+IF(ISNUMBER(DATA!AK676),DATA!AK676,"n/a")</f>
        <v>2.1846387535917999E-2</v>
      </c>
      <c r="M2157" s="66"/>
      <c r="N2157" s="66"/>
      <c r="O2157" s="66"/>
      <c r="P2157" s="66"/>
      <c r="Q2157" s="66"/>
      <c r="S2157" s="70"/>
      <c r="U2157" s="70"/>
      <c r="W2157" s="70"/>
      <c r="Y2157" s="70"/>
    </row>
    <row r="2158" spans="1:25" s="69" customFormat="1" x14ac:dyDescent="0.2">
      <c r="A2158" s="66" t="s">
        <v>12</v>
      </c>
      <c r="B2158" s="66" t="s">
        <v>24</v>
      </c>
      <c r="C2158" s="66" t="s">
        <v>0</v>
      </c>
      <c r="D2158" s="66" t="s">
        <v>280</v>
      </c>
      <c r="E2158" s="76">
        <f>+IF(ISNUMBER(DATA!F677),DATA!F677,"n/a")</f>
        <v>225761.46</v>
      </c>
      <c r="F2158" s="77">
        <f>+IF(ISNUMBER(DATA!G677),DATA!G677,"n/a")</f>
        <v>4.0235463257269601E-2</v>
      </c>
      <c r="G2158" s="76">
        <f>+IF(ISNUMBER(DATA!P677),DATA!P677,"n/a")</f>
        <v>842945.91</v>
      </c>
      <c r="H2158" s="77">
        <f>+IF(ISNUMBER(DATA!Q677),DATA!Q677,"n/a")</f>
        <v>-7.4869197810629104E-2</v>
      </c>
      <c r="I2158" s="76">
        <f>+IF(ISNUMBER(DATA!Z677),DATA!Z677,"n/a")</f>
        <v>1576393.36</v>
      </c>
      <c r="J2158" s="77">
        <f>+IF(ISNUMBER(DATA!AA677),DATA!AA677,"n/a")</f>
        <v>-0.108467676096572</v>
      </c>
      <c r="K2158" s="76">
        <f>+IF(ISNUMBER(DATA!AJ677),DATA!AJ677,"n/a")</f>
        <v>3085122.05</v>
      </c>
      <c r="L2158" s="77">
        <f>+IF(ISNUMBER(DATA!AK677),DATA!AK677,"n/a")</f>
        <v>-5.72719096138165E-2</v>
      </c>
      <c r="M2158" s="66"/>
      <c r="N2158" s="66"/>
      <c r="O2158" s="66"/>
      <c r="P2158" s="66"/>
      <c r="Q2158" s="66"/>
      <c r="S2158" s="70"/>
      <c r="U2158" s="70"/>
      <c r="W2158" s="70"/>
      <c r="Y2158" s="70"/>
    </row>
    <row r="2159" spans="1:25" s="69" customFormat="1" x14ac:dyDescent="0.2">
      <c r="A2159" s="66" t="s">
        <v>12</v>
      </c>
      <c r="B2159" s="66" t="s">
        <v>24</v>
      </c>
      <c r="C2159" s="66" t="s">
        <v>0</v>
      </c>
      <c r="D2159" s="66" t="s">
        <v>281</v>
      </c>
      <c r="E2159" s="76">
        <f>+IF(ISNUMBER(DATA!F678),DATA!F678,"n/a")</f>
        <v>221237.62</v>
      </c>
      <c r="F2159" s="77">
        <f>+IF(ISNUMBER(DATA!G678),DATA!G678,"n/a")</f>
        <v>-1.23745126493E-2</v>
      </c>
      <c r="G2159" s="76">
        <f>+IF(ISNUMBER(DATA!P678),DATA!P678,"n/a")</f>
        <v>708161.26</v>
      </c>
      <c r="H2159" s="77">
        <f>+IF(ISNUMBER(DATA!Q678),DATA!Q678,"n/a")</f>
        <v>-1.85087199571113E-2</v>
      </c>
      <c r="I2159" s="76">
        <f>+IF(ISNUMBER(DATA!Z678),DATA!Z678,"n/a")</f>
        <v>1350641.76</v>
      </c>
      <c r="J2159" s="77">
        <f>+IF(ISNUMBER(DATA!AA678),DATA!AA678,"n/a")</f>
        <v>-2.23529134321502E-2</v>
      </c>
      <c r="K2159" s="76">
        <f>+IF(ISNUMBER(DATA!AJ678),DATA!AJ678,"n/a")</f>
        <v>2763434.31</v>
      </c>
      <c r="L2159" s="77">
        <f>+IF(ISNUMBER(DATA!AK678),DATA!AK678,"n/a")</f>
        <v>1.04066460750636E-2</v>
      </c>
      <c r="M2159" s="66"/>
      <c r="N2159" s="66"/>
      <c r="O2159" s="66"/>
      <c r="P2159" s="66"/>
      <c r="Q2159" s="66"/>
      <c r="S2159" s="70"/>
      <c r="U2159" s="70"/>
      <c r="W2159" s="70"/>
      <c r="Y2159" s="70"/>
    </row>
    <row r="2160" spans="1:25" s="69" customFormat="1" x14ac:dyDescent="0.2">
      <c r="A2160" s="66" t="s">
        <v>12</v>
      </c>
      <c r="B2160" s="66" t="s">
        <v>24</v>
      </c>
      <c r="C2160" s="66" t="s">
        <v>0</v>
      </c>
      <c r="D2160" s="66" t="s">
        <v>282</v>
      </c>
      <c r="E2160" s="76">
        <f>+IF(ISNUMBER(DATA!F679),DATA!F679,"n/a")</f>
        <v>562711.21</v>
      </c>
      <c r="F2160" s="77">
        <f>+IF(ISNUMBER(DATA!G679),DATA!G679,"n/a")</f>
        <v>3.8694944473197899E-2</v>
      </c>
      <c r="G2160" s="76">
        <f>+IF(ISNUMBER(DATA!P679),DATA!P679,"n/a")</f>
        <v>1783799.41</v>
      </c>
      <c r="H2160" s="77">
        <f>+IF(ISNUMBER(DATA!Q679),DATA!Q679,"n/a")</f>
        <v>4.4274850515207999E-2</v>
      </c>
      <c r="I2160" s="76">
        <f>+IF(ISNUMBER(DATA!Z679),DATA!Z679,"n/a")</f>
        <v>3354246.87</v>
      </c>
      <c r="J2160" s="77">
        <f>+IF(ISNUMBER(DATA!AA679),DATA!AA679,"n/a")</f>
        <v>-1.6601846177434001E-2</v>
      </c>
      <c r="K2160" s="76">
        <f>+IF(ISNUMBER(DATA!AJ679),DATA!AJ679,"n/a")</f>
        <v>6627734.1699999999</v>
      </c>
      <c r="L2160" s="77">
        <f>+IF(ISNUMBER(DATA!AK679),DATA!AK679,"n/a")</f>
        <v>-3.7283690989717899E-2</v>
      </c>
      <c r="M2160" s="66"/>
      <c r="N2160" s="66"/>
      <c r="O2160" s="66"/>
      <c r="P2160" s="66"/>
      <c r="Q2160" s="66"/>
      <c r="S2160" s="70"/>
      <c r="U2160" s="70"/>
      <c r="W2160" s="70"/>
      <c r="Y2160" s="70"/>
    </row>
    <row r="2161" spans="1:25" s="69" customFormat="1" x14ac:dyDescent="0.2">
      <c r="A2161" s="66" t="s">
        <v>12</v>
      </c>
      <c r="B2161" s="66" t="s">
        <v>24</v>
      </c>
      <c r="C2161" s="66" t="s">
        <v>0</v>
      </c>
      <c r="D2161" s="66" t="s">
        <v>283</v>
      </c>
      <c r="E2161" s="76">
        <f>+IF(ISNUMBER(DATA!F680),DATA!F680,"n/a")</f>
        <v>498608.41</v>
      </c>
      <c r="F2161" s="77">
        <f>+IF(ISNUMBER(DATA!G680),DATA!G680,"n/a")</f>
        <v>-0.13811503059337499</v>
      </c>
      <c r="G2161" s="76">
        <f>+IF(ISNUMBER(DATA!P680),DATA!P680,"n/a")</f>
        <v>1680177.75</v>
      </c>
      <c r="H2161" s="77">
        <f>+IF(ISNUMBER(DATA!Q680),DATA!Q680,"n/a")</f>
        <v>-0.113476836927677</v>
      </c>
      <c r="I2161" s="76">
        <f>+IF(ISNUMBER(DATA!Z680),DATA!Z680,"n/a")</f>
        <v>3171597.46</v>
      </c>
      <c r="J2161" s="77">
        <f>+IF(ISNUMBER(DATA!AA680),DATA!AA680,"n/a")</f>
        <v>-0.124418378996371</v>
      </c>
      <c r="K2161" s="76">
        <f>+IF(ISNUMBER(DATA!AJ680),DATA!AJ680,"n/a")</f>
        <v>6429620.3300000001</v>
      </c>
      <c r="L2161" s="77">
        <f>+IF(ISNUMBER(DATA!AK680),DATA!AK680,"n/a")</f>
        <v>-0.102787259815851</v>
      </c>
      <c r="M2161" s="66"/>
      <c r="N2161" s="66"/>
      <c r="O2161" s="66"/>
      <c r="P2161" s="66"/>
      <c r="Q2161" s="66"/>
      <c r="S2161" s="70"/>
      <c r="U2161" s="70"/>
      <c r="W2161" s="70"/>
      <c r="Y2161" s="70"/>
    </row>
    <row r="2162" spans="1:25" s="69" customFormat="1" x14ac:dyDescent="0.2">
      <c r="A2162" s="66" t="s">
        <v>12</v>
      </c>
      <c r="B2162" s="66" t="s">
        <v>24</v>
      </c>
      <c r="C2162" s="66" t="s">
        <v>0</v>
      </c>
      <c r="D2162" s="66" t="s">
        <v>284</v>
      </c>
      <c r="E2162" s="76">
        <f>+IF(ISNUMBER(DATA!F681),DATA!F681,"n/a")</f>
        <v>576306.5</v>
      </c>
      <c r="F2162" s="77">
        <f>+IF(ISNUMBER(DATA!G681),DATA!G681,"n/a")</f>
        <v>5.4416460347582102E-2</v>
      </c>
      <c r="G2162" s="76">
        <f>+IF(ISNUMBER(DATA!P681),DATA!P681,"n/a")</f>
        <v>1781970.47</v>
      </c>
      <c r="H2162" s="77">
        <f>+IF(ISNUMBER(DATA!Q681),DATA!Q681,"n/a")</f>
        <v>7.5165375181796196E-2</v>
      </c>
      <c r="I2162" s="76">
        <f>+IF(ISNUMBER(DATA!Z681),DATA!Z681,"n/a")</f>
        <v>3327663.1</v>
      </c>
      <c r="J2162" s="77">
        <f>+IF(ISNUMBER(DATA!AA681),DATA!AA681,"n/a")</f>
        <v>2.90367315575576E-2</v>
      </c>
      <c r="K2162" s="76">
        <f>+IF(ISNUMBER(DATA!AJ681),DATA!AJ681,"n/a")</f>
        <v>6796246.8499999996</v>
      </c>
      <c r="L2162" s="77">
        <f>+IF(ISNUMBER(DATA!AK681),DATA!AK681,"n/a")</f>
        <v>4.4765480244452101E-2</v>
      </c>
      <c r="M2162" s="66"/>
      <c r="N2162" s="66"/>
      <c r="O2162" s="66"/>
      <c r="P2162" s="66"/>
      <c r="Q2162" s="66"/>
      <c r="S2162" s="70"/>
      <c r="U2162" s="70"/>
      <c r="W2162" s="70"/>
      <c r="Y2162" s="70"/>
    </row>
    <row r="2163" spans="1:25" s="69" customFormat="1" x14ac:dyDescent="0.2">
      <c r="A2163" s="66" t="s">
        <v>12</v>
      </c>
      <c r="B2163" s="66" t="s">
        <v>24</v>
      </c>
      <c r="C2163" s="66" t="s">
        <v>0</v>
      </c>
      <c r="D2163" s="66" t="s">
        <v>285</v>
      </c>
      <c r="E2163" s="76">
        <f>+IF(ISNUMBER(DATA!F682),DATA!F682,"n/a")</f>
        <v>234935.8</v>
      </c>
      <c r="F2163" s="77">
        <f>+IF(ISNUMBER(DATA!G682),DATA!G682,"n/a")</f>
        <v>4.2642830397624801E-2</v>
      </c>
      <c r="G2163" s="76">
        <f>+IF(ISNUMBER(DATA!P682),DATA!P682,"n/a")</f>
        <v>727642.23</v>
      </c>
      <c r="H2163" s="77">
        <f>+IF(ISNUMBER(DATA!Q682),DATA!Q682,"n/a")</f>
        <v>5.0652002479775901E-2</v>
      </c>
      <c r="I2163" s="76">
        <f>+IF(ISNUMBER(DATA!Z682),DATA!Z682,"n/a")</f>
        <v>1342217.42</v>
      </c>
      <c r="J2163" s="77">
        <f>+IF(ISNUMBER(DATA!AA682),DATA!AA682,"n/a")</f>
        <v>8.4176395989476397E-4</v>
      </c>
      <c r="K2163" s="76">
        <f>+IF(ISNUMBER(DATA!AJ682),DATA!AJ682,"n/a")</f>
        <v>2831871.81</v>
      </c>
      <c r="L2163" s="77">
        <f>+IF(ISNUMBER(DATA!AK682),DATA!AK682,"n/a")</f>
        <v>7.7392970599871099E-3</v>
      </c>
      <c r="M2163" s="66"/>
      <c r="N2163" s="66"/>
      <c r="O2163" s="66"/>
      <c r="P2163" s="66"/>
      <c r="Q2163" s="66"/>
      <c r="S2163" s="70"/>
      <c r="U2163" s="70"/>
      <c r="W2163" s="70"/>
      <c r="Y2163" s="70"/>
    </row>
    <row r="2164" spans="1:25" s="69" customFormat="1" x14ac:dyDescent="0.2">
      <c r="A2164" s="66" t="s">
        <v>12</v>
      </c>
      <c r="B2164" s="66" t="s">
        <v>24</v>
      </c>
      <c r="C2164" s="66" t="s">
        <v>0</v>
      </c>
      <c r="D2164" s="66" t="s">
        <v>286</v>
      </c>
      <c r="E2164" s="76">
        <f>+IF(ISNUMBER(DATA!F683),DATA!F683,"n/a")</f>
        <v>403780.93</v>
      </c>
      <c r="F2164" s="77">
        <f>+IF(ISNUMBER(DATA!G683),DATA!G683,"n/a")</f>
        <v>0.41620140780154802</v>
      </c>
      <c r="G2164" s="76">
        <f>+IF(ISNUMBER(DATA!P683),DATA!P683,"n/a")</f>
        <v>1382083.76</v>
      </c>
      <c r="H2164" s="77">
        <f>+IF(ISNUMBER(DATA!Q683),DATA!Q683,"n/a")</f>
        <v>0.18077913662714901</v>
      </c>
      <c r="I2164" s="76">
        <f>+IF(ISNUMBER(DATA!Z683),DATA!Z683,"n/a")</f>
        <v>2446423.9900000002</v>
      </c>
      <c r="J2164" s="77">
        <f>+IF(ISNUMBER(DATA!AA683),DATA!AA683,"n/a")</f>
        <v>0.15338296650254499</v>
      </c>
      <c r="K2164" s="76">
        <f>+IF(ISNUMBER(DATA!AJ683),DATA!AJ683,"n/a")</f>
        <v>4722305.3499999996</v>
      </c>
      <c r="L2164" s="77">
        <f>+IF(ISNUMBER(DATA!AK683),DATA!AK683,"n/a")</f>
        <v>9.0927723603273503E-2</v>
      </c>
      <c r="M2164" s="66"/>
      <c r="N2164" s="66"/>
      <c r="O2164" s="66"/>
      <c r="P2164" s="66"/>
      <c r="Q2164" s="66"/>
      <c r="S2164" s="70"/>
      <c r="U2164" s="70"/>
      <c r="W2164" s="70"/>
      <c r="Y2164" s="70"/>
    </row>
    <row r="2165" spans="1:25" s="69" customFormat="1" x14ac:dyDescent="0.2">
      <c r="A2165" s="66" t="s">
        <v>12</v>
      </c>
      <c r="B2165" s="66" t="s">
        <v>24</v>
      </c>
      <c r="C2165" s="66" t="s">
        <v>0</v>
      </c>
      <c r="D2165" s="66" t="s">
        <v>287</v>
      </c>
      <c r="E2165" s="76">
        <f>+IF(ISNUMBER(DATA!F684),DATA!F684,"n/a")</f>
        <v>526749.69999999995</v>
      </c>
      <c r="F2165" s="77">
        <f>+IF(ISNUMBER(DATA!G684),DATA!G684,"n/a")</f>
        <v>0.403744935122829</v>
      </c>
      <c r="G2165" s="76">
        <f>+IF(ISNUMBER(DATA!P684),DATA!P684,"n/a")</f>
        <v>1936524.55</v>
      </c>
      <c r="H2165" s="77">
        <f>+IF(ISNUMBER(DATA!Q684),DATA!Q684,"n/a")</f>
        <v>0.16437037781184199</v>
      </c>
      <c r="I2165" s="76">
        <f>+IF(ISNUMBER(DATA!Z684),DATA!Z684,"n/a")</f>
        <v>3217196.67</v>
      </c>
      <c r="J2165" s="77">
        <f>+IF(ISNUMBER(DATA!AA684),DATA!AA684,"n/a")</f>
        <v>0.154983854549716</v>
      </c>
      <c r="K2165" s="76">
        <f>+IF(ISNUMBER(DATA!AJ684),DATA!AJ684,"n/a")</f>
        <v>5836095.8700000001</v>
      </c>
      <c r="L2165" s="77">
        <f>+IF(ISNUMBER(DATA!AK684),DATA!AK684,"n/a")</f>
        <v>0.11505824567546701</v>
      </c>
      <c r="M2165" s="66"/>
      <c r="N2165" s="66"/>
      <c r="O2165" s="66"/>
      <c r="P2165" s="66"/>
      <c r="Q2165" s="66"/>
      <c r="S2165" s="70"/>
      <c r="U2165" s="70"/>
      <c r="W2165" s="70"/>
      <c r="Y2165" s="70"/>
    </row>
    <row r="2166" spans="1:25" s="69" customFormat="1" x14ac:dyDescent="0.2">
      <c r="A2166" s="66" t="s">
        <v>12</v>
      </c>
      <c r="B2166" s="66" t="s">
        <v>24</v>
      </c>
      <c r="C2166" s="66" t="s">
        <v>0</v>
      </c>
      <c r="D2166" s="66" t="s">
        <v>288</v>
      </c>
      <c r="E2166" s="76">
        <f>+IF(ISNUMBER(DATA!F685),DATA!F685,"n/a")</f>
        <v>526057.11</v>
      </c>
      <c r="F2166" s="77">
        <f>+IF(ISNUMBER(DATA!G685),DATA!G685,"n/a")</f>
        <v>9.5990935321758394E-3</v>
      </c>
      <c r="G2166" s="76">
        <f>+IF(ISNUMBER(DATA!P685),DATA!P685,"n/a")</f>
        <v>1620673.36</v>
      </c>
      <c r="H2166" s="77">
        <f>+IF(ISNUMBER(DATA!Q685),DATA!Q685,"n/a")</f>
        <v>1.3279215193438601E-2</v>
      </c>
      <c r="I2166" s="76">
        <f>+IF(ISNUMBER(DATA!Z685),DATA!Z685,"n/a")</f>
        <v>3132311.42</v>
      </c>
      <c r="J2166" s="77">
        <f>+IF(ISNUMBER(DATA!AA685),DATA!AA685,"n/a")</f>
        <v>-3.0840883387835801E-2</v>
      </c>
      <c r="K2166" s="76">
        <f>+IF(ISNUMBER(DATA!AJ685),DATA!AJ685,"n/a")</f>
        <v>6218315.2199999997</v>
      </c>
      <c r="L2166" s="77">
        <f>+IF(ISNUMBER(DATA!AK685),DATA!AK685,"n/a")</f>
        <v>-6.4756803553862E-2</v>
      </c>
      <c r="M2166" s="66"/>
      <c r="N2166" s="66"/>
      <c r="O2166" s="66"/>
      <c r="P2166" s="66"/>
      <c r="Q2166" s="66"/>
      <c r="S2166" s="70"/>
      <c r="U2166" s="70"/>
      <c r="W2166" s="70"/>
      <c r="Y2166" s="70"/>
    </row>
    <row r="2167" spans="1:25" s="69" customFormat="1" x14ac:dyDescent="0.2">
      <c r="A2167" s="66" t="s">
        <v>12</v>
      </c>
      <c r="B2167" s="66" t="s">
        <v>24</v>
      </c>
      <c r="C2167" s="66" t="s">
        <v>0</v>
      </c>
      <c r="D2167" s="66" t="s">
        <v>289</v>
      </c>
      <c r="E2167" s="76">
        <f>+IF(ISNUMBER(DATA!F686),DATA!F686,"n/a")</f>
        <v>211248.83</v>
      </c>
      <c r="F2167" s="77">
        <f>+IF(ISNUMBER(DATA!G686),DATA!G686,"n/a")</f>
        <v>8.5820432729980495E-2</v>
      </c>
      <c r="G2167" s="76">
        <f>+IF(ISNUMBER(DATA!P686),DATA!P686,"n/a")</f>
        <v>637194.42000000004</v>
      </c>
      <c r="H2167" s="77">
        <f>+IF(ISNUMBER(DATA!Q686),DATA!Q686,"n/a")</f>
        <v>7.2959619841621901E-2</v>
      </c>
      <c r="I2167" s="76">
        <f>+IF(ISNUMBER(DATA!Z686),DATA!Z686,"n/a")</f>
        <v>1223311.76</v>
      </c>
      <c r="J2167" s="77">
        <f>+IF(ISNUMBER(DATA!AA686),DATA!AA686,"n/a")</f>
        <v>4.03719898357323E-2</v>
      </c>
      <c r="K2167" s="76">
        <f>+IF(ISNUMBER(DATA!AJ686),DATA!AJ686,"n/a")</f>
        <v>2485816.13</v>
      </c>
      <c r="L2167" s="77">
        <f>+IF(ISNUMBER(DATA!AK686),DATA!AK686,"n/a")</f>
        <v>3.4428234822174698E-2</v>
      </c>
      <c r="M2167" s="66"/>
      <c r="N2167" s="66"/>
      <c r="O2167" s="66"/>
      <c r="P2167" s="66"/>
      <c r="Q2167" s="66"/>
      <c r="S2167" s="70"/>
      <c r="U2167" s="70"/>
      <c r="W2167" s="70"/>
      <c r="Y2167" s="70"/>
    </row>
    <row r="2168" spans="1:25" s="69" customFormat="1" x14ac:dyDescent="0.2">
      <c r="A2168" s="66" t="s">
        <v>12</v>
      </c>
      <c r="B2168" s="66" t="s">
        <v>24</v>
      </c>
      <c r="C2168" s="66" t="s">
        <v>0</v>
      </c>
      <c r="D2168" s="66" t="s">
        <v>290</v>
      </c>
      <c r="E2168" s="76">
        <f>+IF(ISNUMBER(DATA!F687),DATA!F687,"n/a")</f>
        <v>152618.6</v>
      </c>
      <c r="F2168" s="77">
        <f>+IF(ISNUMBER(DATA!G687),DATA!G687,"n/a")</f>
        <v>3.6492606255485401E-3</v>
      </c>
      <c r="G2168" s="76">
        <f>+IF(ISNUMBER(DATA!P687),DATA!P687,"n/a")</f>
        <v>488428.52</v>
      </c>
      <c r="H2168" s="77">
        <f>+IF(ISNUMBER(DATA!Q687),DATA!Q687,"n/a")</f>
        <v>-5.3259054561852197E-2</v>
      </c>
      <c r="I2168" s="76">
        <f>+IF(ISNUMBER(DATA!Z687),DATA!Z687,"n/a")</f>
        <v>934201.69</v>
      </c>
      <c r="J2168" s="77">
        <f>+IF(ISNUMBER(DATA!AA687),DATA!AA687,"n/a")</f>
        <v>-4.0842489496104702E-2</v>
      </c>
      <c r="K2168" s="76">
        <f>+IF(ISNUMBER(DATA!AJ687),DATA!AJ687,"n/a")</f>
        <v>1855452.15</v>
      </c>
      <c r="L2168" s="77">
        <f>+IF(ISNUMBER(DATA!AK687),DATA!AK687,"n/a")</f>
        <v>-2.5005950218184199E-2</v>
      </c>
      <c r="M2168" s="66"/>
      <c r="N2168" s="66"/>
      <c r="O2168" s="66"/>
      <c r="P2168" s="66"/>
      <c r="Q2168" s="66"/>
      <c r="S2168" s="70"/>
      <c r="U2168" s="70"/>
      <c r="W2168" s="70"/>
      <c r="Y2168" s="70"/>
    </row>
    <row r="2169" spans="1:25" s="69" customFormat="1" x14ac:dyDescent="0.2">
      <c r="A2169" s="66" t="s">
        <v>12</v>
      </c>
      <c r="B2169" s="66" t="s">
        <v>24</v>
      </c>
      <c r="C2169" s="66" t="s">
        <v>0</v>
      </c>
      <c r="D2169" s="66" t="s">
        <v>291</v>
      </c>
      <c r="E2169" s="76">
        <f>+IF(ISNUMBER(DATA!F688),DATA!F688,"n/a")</f>
        <v>210788.65</v>
      </c>
      <c r="F2169" s="77">
        <f>+IF(ISNUMBER(DATA!G688),DATA!G688,"n/a")</f>
        <v>-6.8396957630772401E-2</v>
      </c>
      <c r="G2169" s="76">
        <f>+IF(ISNUMBER(DATA!P688),DATA!P688,"n/a")</f>
        <v>722466</v>
      </c>
      <c r="H2169" s="77">
        <f>+IF(ISNUMBER(DATA!Q688),DATA!Q688,"n/a")</f>
        <v>4.2483162446012397E-3</v>
      </c>
      <c r="I2169" s="76">
        <f>+IF(ISNUMBER(DATA!Z688),DATA!Z688,"n/a")</f>
        <v>1371248.13</v>
      </c>
      <c r="J2169" s="77">
        <f>+IF(ISNUMBER(DATA!AA688),DATA!AA688,"n/a")</f>
        <v>1.40489359792781E-2</v>
      </c>
      <c r="K2169" s="76">
        <f>+IF(ISNUMBER(DATA!AJ688),DATA!AJ688,"n/a")</f>
        <v>2776467.1</v>
      </c>
      <c r="L2169" s="77">
        <f>+IF(ISNUMBER(DATA!AK688),DATA!AK688,"n/a")</f>
        <v>4.6776760660730499E-2</v>
      </c>
      <c r="M2169" s="66"/>
      <c r="N2169" s="66"/>
      <c r="O2169" s="66"/>
      <c r="P2169" s="66"/>
      <c r="Q2169" s="66"/>
      <c r="S2169" s="70"/>
      <c r="U2169" s="70"/>
      <c r="W2169" s="70"/>
      <c r="Y2169" s="70"/>
    </row>
    <row r="2170" spans="1:25" s="69" customFormat="1" x14ac:dyDescent="0.2">
      <c r="A2170" s="66" t="s">
        <v>12</v>
      </c>
      <c r="B2170" s="66" t="s">
        <v>24</v>
      </c>
      <c r="C2170" s="66" t="s">
        <v>0</v>
      </c>
      <c r="D2170" s="66" t="s">
        <v>292</v>
      </c>
      <c r="E2170" s="76">
        <f>+IF(ISNUMBER(DATA!F689),DATA!F689,"n/a")</f>
        <v>1498593.59</v>
      </c>
      <c r="F2170" s="77">
        <f>+IF(ISNUMBER(DATA!G689),DATA!G689,"n/a")</f>
        <v>2.8969395678525699E-2</v>
      </c>
      <c r="G2170" s="76">
        <f>+IF(ISNUMBER(DATA!P689),DATA!P689,"n/a")</f>
        <v>4906596.12</v>
      </c>
      <c r="H2170" s="77">
        <f>+IF(ISNUMBER(DATA!Q689),DATA!Q689,"n/a")</f>
        <v>4.7986761395979197E-2</v>
      </c>
      <c r="I2170" s="76">
        <f>+IF(ISNUMBER(DATA!Z689),DATA!Z689,"n/a")</f>
        <v>9186298.8100000005</v>
      </c>
      <c r="J2170" s="77">
        <f>+IF(ISNUMBER(DATA!AA689),DATA!AA689,"n/a")</f>
        <v>5.1960974525055999E-2</v>
      </c>
      <c r="K2170" s="76">
        <f>+IF(ISNUMBER(DATA!AJ689),DATA!AJ689,"n/a")</f>
        <v>17803335.469999999</v>
      </c>
      <c r="L2170" s="77">
        <f>+IF(ISNUMBER(DATA!AK689),DATA!AK689,"n/a")</f>
        <v>4.13786461738051E-2</v>
      </c>
      <c r="M2170" s="66"/>
      <c r="N2170" s="66"/>
      <c r="O2170" s="66"/>
      <c r="P2170" s="66"/>
      <c r="Q2170" s="66"/>
      <c r="S2170" s="70"/>
      <c r="U2170" s="70"/>
      <c r="W2170" s="70"/>
      <c r="Y2170" s="70"/>
    </row>
    <row r="2171" spans="1:25" s="69" customFormat="1" x14ac:dyDescent="0.2">
      <c r="A2171" s="66" t="s">
        <v>12</v>
      </c>
      <c r="B2171" s="66" t="s">
        <v>24</v>
      </c>
      <c r="C2171" s="66" t="s">
        <v>0</v>
      </c>
      <c r="D2171" s="66" t="s">
        <v>293</v>
      </c>
      <c r="E2171" s="76">
        <f>+IF(ISNUMBER(DATA!F690),DATA!F690,"n/a")</f>
        <v>113758.93</v>
      </c>
      <c r="F2171" s="77">
        <f>+IF(ISNUMBER(DATA!G690),DATA!G690,"n/a")</f>
        <v>3.7852409904832497E-2</v>
      </c>
      <c r="G2171" s="76">
        <f>+IF(ISNUMBER(DATA!P690),DATA!P690,"n/a")</f>
        <v>334488.40000000002</v>
      </c>
      <c r="H2171" s="77">
        <f>+IF(ISNUMBER(DATA!Q690),DATA!Q690,"n/a")</f>
        <v>-1.4511170719130301E-2</v>
      </c>
      <c r="I2171" s="76">
        <f>+IF(ISNUMBER(DATA!Z690),DATA!Z690,"n/a")</f>
        <v>625259.46</v>
      </c>
      <c r="J2171" s="77">
        <f>+IF(ISNUMBER(DATA!AA690),DATA!AA690,"n/a")</f>
        <v>-4.0348480608003903E-2</v>
      </c>
      <c r="K2171" s="76">
        <f>+IF(ISNUMBER(DATA!AJ690),DATA!AJ690,"n/a")</f>
        <v>1288105.23</v>
      </c>
      <c r="L2171" s="77">
        <f>+IF(ISNUMBER(DATA!AK690),DATA!AK690,"n/a")</f>
        <v>-2.9798918677210899E-2</v>
      </c>
      <c r="M2171" s="66"/>
      <c r="N2171" s="66"/>
      <c r="O2171" s="66"/>
      <c r="P2171" s="66"/>
      <c r="Q2171" s="66"/>
      <c r="S2171" s="70"/>
      <c r="U2171" s="70"/>
      <c r="W2171" s="70"/>
      <c r="Y2171" s="70"/>
    </row>
    <row r="2172" spans="1:25" s="69" customFormat="1" x14ac:dyDescent="0.2">
      <c r="A2172" s="66" t="s">
        <v>12</v>
      </c>
      <c r="B2172" s="66" t="s">
        <v>24</v>
      </c>
      <c r="C2172" s="66" t="s">
        <v>0</v>
      </c>
      <c r="D2172" s="66" t="s">
        <v>294</v>
      </c>
      <c r="E2172" s="76">
        <f>+IF(ISNUMBER(DATA!F691),DATA!F691,"n/a")</f>
        <v>551113.98</v>
      </c>
      <c r="F2172" s="77">
        <f>+IF(ISNUMBER(DATA!G691),DATA!G691,"n/a")</f>
        <v>4.8299533906378898E-3</v>
      </c>
      <c r="G2172" s="76">
        <f>+IF(ISNUMBER(DATA!P691),DATA!P691,"n/a")</f>
        <v>1802357.28</v>
      </c>
      <c r="H2172" s="77">
        <f>+IF(ISNUMBER(DATA!Q691),DATA!Q691,"n/a")</f>
        <v>-2.3758508008952899E-2</v>
      </c>
      <c r="I2172" s="76">
        <f>+IF(ISNUMBER(DATA!Z691),DATA!Z691,"n/a")</f>
        <v>3327511.82</v>
      </c>
      <c r="J2172" s="77">
        <f>+IF(ISNUMBER(DATA!AA691),DATA!AA691,"n/a")</f>
        <v>-1.7234195437243902E-2</v>
      </c>
      <c r="K2172" s="76">
        <f>+IF(ISNUMBER(DATA!AJ691),DATA!AJ691,"n/a")</f>
        <v>6444862.9400000004</v>
      </c>
      <c r="L2172" s="77">
        <f>+IF(ISNUMBER(DATA!AK691),DATA!AK691,"n/a")</f>
        <v>-7.9058653481594299E-3</v>
      </c>
      <c r="M2172" s="66"/>
      <c r="N2172" s="66"/>
      <c r="O2172" s="66"/>
      <c r="P2172" s="66"/>
      <c r="Q2172" s="66"/>
      <c r="S2172" s="70"/>
      <c r="U2172" s="70"/>
      <c r="W2172" s="70"/>
      <c r="Y2172" s="70"/>
    </row>
    <row r="2173" spans="1:25" s="69" customFormat="1" x14ac:dyDescent="0.2">
      <c r="A2173" s="66" t="s">
        <v>12</v>
      </c>
      <c r="B2173" s="66" t="s">
        <v>24</v>
      </c>
      <c r="C2173" s="66" t="s">
        <v>0</v>
      </c>
      <c r="D2173" s="66" t="s">
        <v>295</v>
      </c>
      <c r="E2173" s="76">
        <f>+IF(ISNUMBER(DATA!F692),DATA!F692,"n/a")</f>
        <v>346300.38</v>
      </c>
      <c r="F2173" s="77">
        <f>+IF(ISNUMBER(DATA!G692),DATA!G692,"n/a")</f>
        <v>-0.19621612482919301</v>
      </c>
      <c r="G2173" s="76">
        <f>+IF(ISNUMBER(DATA!P692),DATA!P692,"n/a")</f>
        <v>1013067.81</v>
      </c>
      <c r="H2173" s="77">
        <f>+IF(ISNUMBER(DATA!Q692),DATA!Q692,"n/a")</f>
        <v>-0.101437891406591</v>
      </c>
      <c r="I2173" s="76">
        <f>+IF(ISNUMBER(DATA!Z692),DATA!Z692,"n/a")</f>
        <v>1774526.86</v>
      </c>
      <c r="J2173" s="77">
        <f>+IF(ISNUMBER(DATA!AA692),DATA!AA692,"n/a")</f>
        <v>-0.13221806190368701</v>
      </c>
      <c r="K2173" s="76">
        <f>+IF(ISNUMBER(DATA!AJ692),DATA!AJ692,"n/a")</f>
        <v>3744212.95</v>
      </c>
      <c r="L2173" s="77">
        <f>+IF(ISNUMBER(DATA!AK692),DATA!AK692,"n/a")</f>
        <v>2.3924547678796002E-3</v>
      </c>
      <c r="M2173" s="66"/>
      <c r="N2173" s="66"/>
      <c r="O2173" s="66"/>
      <c r="P2173" s="66"/>
      <c r="Q2173" s="66"/>
      <c r="S2173" s="70"/>
      <c r="U2173" s="70"/>
      <c r="W2173" s="70"/>
      <c r="Y2173" s="70"/>
    </row>
    <row r="2174" spans="1:25" s="69" customFormat="1" x14ac:dyDescent="0.2">
      <c r="A2174" s="66" t="s">
        <v>12</v>
      </c>
      <c r="B2174" s="66" t="s">
        <v>24</v>
      </c>
      <c r="C2174" s="66" t="s">
        <v>0</v>
      </c>
      <c r="D2174" s="66" t="s">
        <v>296</v>
      </c>
      <c r="E2174" s="76">
        <f>+IF(ISNUMBER(DATA!F693),DATA!F693,"n/a")</f>
        <v>445432.82</v>
      </c>
      <c r="F2174" s="77">
        <f>+IF(ISNUMBER(DATA!G693),DATA!G693,"n/a")</f>
        <v>0.10245851915634201</v>
      </c>
      <c r="G2174" s="76">
        <f>+IF(ISNUMBER(DATA!P693),DATA!P693,"n/a")</f>
        <v>1305041.3799999999</v>
      </c>
      <c r="H2174" s="77">
        <f>+IF(ISNUMBER(DATA!Q693),DATA!Q693,"n/a")</f>
        <v>8.8748228931848402E-2</v>
      </c>
      <c r="I2174" s="76">
        <f>+IF(ISNUMBER(DATA!Z693),DATA!Z693,"n/a")</f>
        <v>2222677.2999999998</v>
      </c>
      <c r="J2174" s="77">
        <f>+IF(ISNUMBER(DATA!AA693),DATA!AA693,"n/a")</f>
        <v>1.70185449348269E-2</v>
      </c>
      <c r="K2174" s="76">
        <f>+IF(ISNUMBER(DATA!AJ693),DATA!AJ693,"n/a")</f>
        <v>4533886.03</v>
      </c>
      <c r="L2174" s="77">
        <f>+IF(ISNUMBER(DATA!AK693),DATA!AK693,"n/a")</f>
        <v>4.4819408691875798E-2</v>
      </c>
      <c r="M2174" s="66"/>
      <c r="N2174" s="66"/>
      <c r="O2174" s="66"/>
      <c r="P2174" s="66"/>
      <c r="Q2174" s="66"/>
      <c r="S2174" s="70"/>
      <c r="U2174" s="70"/>
      <c r="W2174" s="70"/>
      <c r="Y2174" s="70"/>
    </row>
    <row r="2175" spans="1:25" s="69" customFormat="1" x14ac:dyDescent="0.2">
      <c r="A2175" s="66" t="s">
        <v>12</v>
      </c>
      <c r="B2175" s="66" t="s">
        <v>24</v>
      </c>
      <c r="C2175" s="66" t="s">
        <v>0</v>
      </c>
      <c r="D2175" s="66" t="s">
        <v>297</v>
      </c>
      <c r="E2175" s="76">
        <f>+IF(ISNUMBER(DATA!F694),DATA!F694,"n/a")</f>
        <v>133889.60999999999</v>
      </c>
      <c r="F2175" s="77">
        <f>+IF(ISNUMBER(DATA!G694),DATA!G694,"n/a")</f>
        <v>-3.7116120940984001E-2</v>
      </c>
      <c r="G2175" s="76">
        <f>+IF(ISNUMBER(DATA!P694),DATA!P694,"n/a")</f>
        <v>403990.48</v>
      </c>
      <c r="H2175" s="77">
        <f>+IF(ISNUMBER(DATA!Q694),DATA!Q694,"n/a")</f>
        <v>-6.8195188553993494E-2</v>
      </c>
      <c r="I2175" s="76">
        <f>+IF(ISNUMBER(DATA!Z694),DATA!Z694,"n/a")</f>
        <v>767249.85</v>
      </c>
      <c r="J2175" s="77">
        <f>+IF(ISNUMBER(DATA!AA694),DATA!AA694,"n/a")</f>
        <v>-7.8670584015610598E-2</v>
      </c>
      <c r="K2175" s="76">
        <f>+IF(ISNUMBER(DATA!AJ694),DATA!AJ694,"n/a")</f>
        <v>1561193.28</v>
      </c>
      <c r="L2175" s="77">
        <f>+IF(ISNUMBER(DATA!AK694),DATA!AK694,"n/a")</f>
        <v>-8.9680347038295902E-2</v>
      </c>
      <c r="M2175" s="66"/>
      <c r="N2175" s="66"/>
      <c r="O2175" s="66"/>
      <c r="P2175" s="66"/>
      <c r="Q2175" s="66"/>
      <c r="S2175" s="70"/>
      <c r="U2175" s="70"/>
      <c r="W2175" s="70"/>
      <c r="Y2175" s="70"/>
    </row>
    <row r="2176" spans="1:25" s="69" customFormat="1" x14ac:dyDescent="0.2">
      <c r="A2176" s="66" t="s">
        <v>12</v>
      </c>
      <c r="B2176" s="66" t="s">
        <v>24</v>
      </c>
      <c r="C2176" s="66" t="s">
        <v>0</v>
      </c>
      <c r="D2176" s="66" t="s">
        <v>298</v>
      </c>
      <c r="E2176" s="76">
        <f>+IF(ISNUMBER(DATA!F695),DATA!F695,"n/a")</f>
        <v>230293.66</v>
      </c>
      <c r="F2176" s="77">
        <f>+IF(ISNUMBER(DATA!G695),DATA!G695,"n/a")</f>
        <v>-6.8523076186312801E-2</v>
      </c>
      <c r="G2176" s="76">
        <f>+IF(ISNUMBER(DATA!P695),DATA!P695,"n/a")</f>
        <v>702113.2</v>
      </c>
      <c r="H2176" s="77">
        <f>+IF(ISNUMBER(DATA!Q695),DATA!Q695,"n/a")</f>
        <v>-3.3780176943849598E-2</v>
      </c>
      <c r="I2176" s="76">
        <f>+IF(ISNUMBER(DATA!Z695),DATA!Z695,"n/a")</f>
        <v>1456246.39</v>
      </c>
      <c r="J2176" s="77">
        <f>+IF(ISNUMBER(DATA!AA695),DATA!AA695,"n/a")</f>
        <v>-2.9985905839660801E-3</v>
      </c>
      <c r="K2176" s="76">
        <f>+IF(ISNUMBER(DATA!AJ695),DATA!AJ695,"n/a")</f>
        <v>3641518.07</v>
      </c>
      <c r="L2176" s="77">
        <f>+IF(ISNUMBER(DATA!AK695),DATA!AK695,"n/a")</f>
        <v>1.9169636309993399E-2</v>
      </c>
      <c r="M2176" s="66"/>
      <c r="N2176" s="66"/>
      <c r="O2176" s="66"/>
      <c r="P2176" s="66"/>
      <c r="Q2176" s="66"/>
      <c r="S2176" s="70"/>
      <c r="U2176" s="70"/>
      <c r="W2176" s="70"/>
      <c r="Y2176" s="70"/>
    </row>
    <row r="2177" spans="1:25" s="69" customFormat="1" x14ac:dyDescent="0.2">
      <c r="A2177" s="66" t="s">
        <v>12</v>
      </c>
      <c r="B2177" s="66" t="s">
        <v>24</v>
      </c>
      <c r="C2177" s="66" t="s">
        <v>0</v>
      </c>
      <c r="D2177" s="66" t="s">
        <v>299</v>
      </c>
      <c r="E2177" s="76">
        <f>+IF(ISNUMBER(DATA!F696),DATA!F696,"n/a")</f>
        <v>1668587.61</v>
      </c>
      <c r="F2177" s="77">
        <f>+IF(ISNUMBER(DATA!G696),DATA!G696,"n/a")</f>
        <v>0.316560024197237</v>
      </c>
      <c r="G2177" s="76">
        <f>+IF(ISNUMBER(DATA!P696),DATA!P696,"n/a")</f>
        <v>7756160.3399999999</v>
      </c>
      <c r="H2177" s="77">
        <f>+IF(ISNUMBER(DATA!Q696),DATA!Q696,"n/a")</f>
        <v>0.122344265457259</v>
      </c>
      <c r="I2177" s="76">
        <f>+IF(ISNUMBER(DATA!Z696),DATA!Z696,"n/a")</f>
        <v>12400899.76</v>
      </c>
      <c r="J2177" s="77">
        <f>+IF(ISNUMBER(DATA!AA696),DATA!AA696,"n/a")</f>
        <v>9.8825626976066297E-2</v>
      </c>
      <c r="K2177" s="76">
        <f>+IF(ISNUMBER(DATA!AJ696),DATA!AJ696,"n/a")</f>
        <v>22542094.530000001</v>
      </c>
      <c r="L2177" s="77">
        <f>+IF(ISNUMBER(DATA!AK696),DATA!AK696,"n/a")</f>
        <v>7.0302754822437905E-2</v>
      </c>
      <c r="M2177" s="66"/>
      <c r="N2177" s="66"/>
      <c r="O2177" s="66"/>
      <c r="P2177" s="66"/>
      <c r="Q2177" s="66"/>
      <c r="S2177" s="70"/>
      <c r="U2177" s="70"/>
      <c r="W2177" s="70"/>
      <c r="Y2177" s="70"/>
    </row>
    <row r="2178" spans="1:25" s="69" customFormat="1" x14ac:dyDescent="0.2">
      <c r="A2178" s="66" t="s">
        <v>12</v>
      </c>
      <c r="B2178" s="66" t="s">
        <v>24</v>
      </c>
      <c r="C2178" s="66" t="s">
        <v>0</v>
      </c>
      <c r="D2178" s="66" t="s">
        <v>300</v>
      </c>
      <c r="E2178" s="76">
        <f>+IF(ISNUMBER(DATA!F697),DATA!F697,"n/a")</f>
        <v>1137690.8799999999</v>
      </c>
      <c r="F2178" s="77">
        <f>+IF(ISNUMBER(DATA!G697),DATA!G697,"n/a")</f>
        <v>2.1736864931608198E-2</v>
      </c>
      <c r="G2178" s="76">
        <f>+IF(ISNUMBER(DATA!P697),DATA!P697,"n/a")</f>
        <v>3476551.21</v>
      </c>
      <c r="H2178" s="77">
        <f>+IF(ISNUMBER(DATA!Q697),DATA!Q697,"n/a")</f>
        <v>3.0291987697760102E-3</v>
      </c>
      <c r="I2178" s="76">
        <f>+IF(ISNUMBER(DATA!Z697),DATA!Z697,"n/a")</f>
        <v>6400869.1500000004</v>
      </c>
      <c r="J2178" s="77">
        <f>+IF(ISNUMBER(DATA!AA697),DATA!AA697,"n/a")</f>
        <v>1.00485824521786E-2</v>
      </c>
      <c r="K2178" s="76">
        <f>+IF(ISNUMBER(DATA!AJ697),DATA!AJ697,"n/a")</f>
        <v>12993177.99</v>
      </c>
      <c r="L2178" s="77">
        <f>+IF(ISNUMBER(DATA!AK697),DATA!AK697,"n/a")</f>
        <v>1.21988427470176E-2</v>
      </c>
      <c r="M2178" s="66"/>
      <c r="N2178" s="66"/>
      <c r="O2178" s="66"/>
      <c r="P2178" s="66"/>
      <c r="Q2178" s="66"/>
      <c r="S2178" s="70"/>
      <c r="U2178" s="70"/>
      <c r="W2178" s="70"/>
      <c r="Y2178" s="70"/>
    </row>
    <row r="2179" spans="1:25" s="69" customFormat="1" x14ac:dyDescent="0.2">
      <c r="A2179" s="66" t="s">
        <v>12</v>
      </c>
      <c r="B2179" s="66" t="s">
        <v>24</v>
      </c>
      <c r="C2179" s="66" t="s">
        <v>0</v>
      </c>
      <c r="D2179" s="66" t="s">
        <v>301</v>
      </c>
      <c r="E2179" s="76">
        <f>+IF(ISNUMBER(DATA!F698),DATA!F698,"n/a")</f>
        <v>104964.58</v>
      </c>
      <c r="F2179" s="77">
        <f>+IF(ISNUMBER(DATA!G698),DATA!G698,"n/a")</f>
        <v>2.2212898949451301E-3</v>
      </c>
      <c r="G2179" s="76">
        <f>+IF(ISNUMBER(DATA!P698),DATA!P698,"n/a")</f>
        <v>322987.8</v>
      </c>
      <c r="H2179" s="77">
        <f>+IF(ISNUMBER(DATA!Q698),DATA!Q698,"n/a")</f>
        <v>6.9936966261240497E-4</v>
      </c>
      <c r="I2179" s="76">
        <f>+IF(ISNUMBER(DATA!Z698),DATA!Z698,"n/a")</f>
        <v>624521.43000000005</v>
      </c>
      <c r="J2179" s="77">
        <f>+IF(ISNUMBER(DATA!AA698),DATA!AA698,"n/a")</f>
        <v>3.0504697439767202E-3</v>
      </c>
      <c r="K2179" s="76">
        <f>+IF(ISNUMBER(DATA!AJ698),DATA!AJ698,"n/a")</f>
        <v>1253899.68</v>
      </c>
      <c r="L2179" s="77">
        <f>+IF(ISNUMBER(DATA!AK698),DATA!AK698,"n/a")</f>
        <v>1.11566679638302E-2</v>
      </c>
      <c r="M2179" s="66"/>
      <c r="N2179" s="66"/>
      <c r="O2179" s="66"/>
      <c r="P2179" s="66"/>
      <c r="Q2179" s="66"/>
      <c r="S2179" s="70"/>
      <c r="U2179" s="70"/>
      <c r="W2179" s="70"/>
      <c r="Y2179" s="70"/>
    </row>
    <row r="2180" spans="1:25" s="69" customFormat="1" x14ac:dyDescent="0.2">
      <c r="A2180" s="66" t="s">
        <v>12</v>
      </c>
      <c r="B2180" s="66" t="s">
        <v>24</v>
      </c>
      <c r="C2180" s="66" t="s">
        <v>0</v>
      </c>
      <c r="D2180" s="66" t="s">
        <v>302</v>
      </c>
      <c r="E2180" s="76">
        <f>+IF(ISNUMBER(DATA!F699),DATA!F699,"n/a")</f>
        <v>319781.71000000002</v>
      </c>
      <c r="F2180" s="77">
        <f>+IF(ISNUMBER(DATA!G699),DATA!G699,"n/a")</f>
        <v>-1.11666939915262E-2</v>
      </c>
      <c r="G2180" s="76">
        <f>+IF(ISNUMBER(DATA!P699),DATA!P699,"n/a")</f>
        <v>1043917.73</v>
      </c>
      <c r="H2180" s="77">
        <f>+IF(ISNUMBER(DATA!Q699),DATA!Q699,"n/a")</f>
        <v>-4.5297535071253101E-2</v>
      </c>
      <c r="I2180" s="76">
        <f>+IF(ISNUMBER(DATA!Z699),DATA!Z699,"n/a")</f>
        <v>1953125.42</v>
      </c>
      <c r="J2180" s="77">
        <f>+IF(ISNUMBER(DATA!AA699),DATA!AA699,"n/a")</f>
        <v>-2.7395740705117199E-2</v>
      </c>
      <c r="K2180" s="76">
        <f>+IF(ISNUMBER(DATA!AJ699),DATA!AJ699,"n/a")</f>
        <v>3836799.62</v>
      </c>
      <c r="L2180" s="77">
        <f>+IF(ISNUMBER(DATA!AK699),DATA!AK699,"n/a")</f>
        <v>-2.6767320635226102E-2</v>
      </c>
      <c r="M2180" s="66"/>
      <c r="N2180" s="66"/>
      <c r="O2180" s="66"/>
      <c r="P2180" s="66"/>
      <c r="Q2180" s="66"/>
      <c r="S2180" s="70"/>
      <c r="U2180" s="70"/>
      <c r="W2180" s="70"/>
      <c r="Y2180" s="70"/>
    </row>
    <row r="2181" spans="1:25" s="69" customFormat="1" x14ac:dyDescent="0.2">
      <c r="A2181" s="66" t="s">
        <v>12</v>
      </c>
      <c r="B2181" s="66" t="s">
        <v>24</v>
      </c>
      <c r="C2181" s="66" t="s">
        <v>0</v>
      </c>
      <c r="D2181" s="66" t="s">
        <v>303</v>
      </c>
      <c r="E2181" s="76">
        <f>+IF(ISNUMBER(DATA!F700),DATA!F700,"n/a")</f>
        <v>208504.9</v>
      </c>
      <c r="F2181" s="77">
        <f>+IF(ISNUMBER(DATA!G700),DATA!G700,"n/a")</f>
        <v>-1.4327558626159099E-2</v>
      </c>
      <c r="G2181" s="76">
        <f>+IF(ISNUMBER(DATA!P700),DATA!P700,"n/a")</f>
        <v>633157.63</v>
      </c>
      <c r="H2181" s="77">
        <f>+IF(ISNUMBER(DATA!Q700),DATA!Q700,"n/a")</f>
        <v>1.33263573660272E-2</v>
      </c>
      <c r="I2181" s="76">
        <f>+IF(ISNUMBER(DATA!Z700),DATA!Z700,"n/a")</f>
        <v>1232117.3600000001</v>
      </c>
      <c r="J2181" s="77">
        <f>+IF(ISNUMBER(DATA!AA700),DATA!AA700,"n/a")</f>
        <v>4.7288784946322897E-3</v>
      </c>
      <c r="K2181" s="76">
        <f>+IF(ISNUMBER(DATA!AJ700),DATA!AJ700,"n/a")</f>
        <v>2489620.0099999998</v>
      </c>
      <c r="L2181" s="77">
        <f>+IF(ISNUMBER(DATA!AK700),DATA!AK700,"n/a")</f>
        <v>-2.31480274762365E-2</v>
      </c>
      <c r="M2181" s="66"/>
      <c r="N2181" s="66"/>
      <c r="O2181" s="66"/>
      <c r="P2181" s="66"/>
      <c r="Q2181" s="66"/>
      <c r="S2181" s="70"/>
      <c r="U2181" s="70"/>
      <c r="W2181" s="70"/>
      <c r="Y2181" s="70"/>
    </row>
    <row r="2182" spans="1:25" s="69" customFormat="1" x14ac:dyDescent="0.2">
      <c r="A2182" s="66" t="s">
        <v>12</v>
      </c>
      <c r="B2182" s="66" t="s">
        <v>24</v>
      </c>
      <c r="C2182" s="66" t="s">
        <v>0</v>
      </c>
      <c r="D2182" s="66" t="s">
        <v>304</v>
      </c>
      <c r="E2182" s="76">
        <f>+IF(ISNUMBER(DATA!F701),DATA!F701,"n/a")</f>
        <v>511416.67</v>
      </c>
      <c r="F2182" s="77">
        <f>+IF(ISNUMBER(DATA!G701),DATA!G701,"n/a")</f>
        <v>5.4472467538569302E-3</v>
      </c>
      <c r="G2182" s="76">
        <f>+IF(ISNUMBER(DATA!P701),DATA!P701,"n/a")</f>
        <v>1900704.17</v>
      </c>
      <c r="H2182" s="77">
        <f>+IF(ISNUMBER(DATA!Q701),DATA!Q701,"n/a")</f>
        <v>-7.2511865558969699E-2</v>
      </c>
      <c r="I2182" s="76">
        <f>+IF(ISNUMBER(DATA!Z701),DATA!Z701,"n/a")</f>
        <v>3364030.51</v>
      </c>
      <c r="J2182" s="77">
        <f>+IF(ISNUMBER(DATA!AA701),DATA!AA701,"n/a")</f>
        <v>-8.1713476539145499E-2</v>
      </c>
      <c r="K2182" s="76">
        <f>+IF(ISNUMBER(DATA!AJ701),DATA!AJ701,"n/a")</f>
        <v>6650113.2999999998</v>
      </c>
      <c r="L2182" s="77">
        <f>+IF(ISNUMBER(DATA!AK701),DATA!AK701,"n/a")</f>
        <v>-6.9498878007570306E-2</v>
      </c>
      <c r="M2182" s="66"/>
      <c r="N2182" s="66"/>
      <c r="O2182" s="66"/>
      <c r="P2182" s="66"/>
      <c r="Q2182" s="66"/>
      <c r="S2182" s="70"/>
      <c r="U2182" s="70"/>
      <c r="W2182" s="70"/>
      <c r="Y2182" s="70"/>
    </row>
    <row r="2183" spans="1:25" s="69" customFormat="1" x14ac:dyDescent="0.2">
      <c r="A2183" s="66" t="s">
        <v>12</v>
      </c>
      <c r="B2183" s="66" t="s">
        <v>24</v>
      </c>
      <c r="C2183" s="66" t="s">
        <v>0</v>
      </c>
      <c r="D2183" s="66" t="s">
        <v>305</v>
      </c>
      <c r="E2183" s="76">
        <f>+IF(ISNUMBER(DATA!F702),DATA!F702,"n/a")</f>
        <v>587219.82999999996</v>
      </c>
      <c r="F2183" s="77">
        <f>+IF(ISNUMBER(DATA!G702),DATA!G702,"n/a")</f>
        <v>0.117061144096782</v>
      </c>
      <c r="G2183" s="76">
        <f>+IF(ISNUMBER(DATA!P702),DATA!P702,"n/a")</f>
        <v>1892114.28</v>
      </c>
      <c r="H2183" s="77">
        <f>+IF(ISNUMBER(DATA!Q702),DATA!Q702,"n/a")</f>
        <v>0.13560525451707001</v>
      </c>
      <c r="I2183" s="76">
        <f>+IF(ISNUMBER(DATA!Z702),DATA!Z702,"n/a")</f>
        <v>3488923.93</v>
      </c>
      <c r="J2183" s="77">
        <f>+IF(ISNUMBER(DATA!AA702),DATA!AA702,"n/a")</f>
        <v>0.13805344282405099</v>
      </c>
      <c r="K2183" s="76">
        <f>+IF(ISNUMBER(DATA!AJ702),DATA!AJ702,"n/a")</f>
        <v>6521054.4000000004</v>
      </c>
      <c r="L2183" s="77">
        <f>+IF(ISNUMBER(DATA!AK702),DATA!AK702,"n/a")</f>
        <v>9.2768443199293601E-2</v>
      </c>
      <c r="M2183" s="66"/>
      <c r="N2183" s="66"/>
      <c r="O2183" s="66"/>
      <c r="P2183" s="66"/>
      <c r="Q2183" s="66"/>
      <c r="S2183" s="70"/>
      <c r="U2183" s="70"/>
      <c r="W2183" s="70"/>
      <c r="Y2183" s="70"/>
    </row>
    <row r="2184" spans="1:25" s="69" customFormat="1" x14ac:dyDescent="0.2">
      <c r="A2184" s="66" t="s">
        <v>12</v>
      </c>
      <c r="B2184" s="66" t="s">
        <v>24</v>
      </c>
      <c r="C2184" s="66" t="s">
        <v>0</v>
      </c>
      <c r="D2184" s="66" t="s">
        <v>306</v>
      </c>
      <c r="E2184" s="76">
        <f>+IF(ISNUMBER(DATA!F703),DATA!F703,"n/a")</f>
        <v>381322.8</v>
      </c>
      <c r="F2184" s="77">
        <f>+IF(ISNUMBER(DATA!G703),DATA!G703,"n/a")</f>
        <v>-2.4706520202867299E-2</v>
      </c>
      <c r="G2184" s="76">
        <f>+IF(ISNUMBER(DATA!P703),DATA!P703,"n/a")</f>
        <v>1444740.02</v>
      </c>
      <c r="H2184" s="77">
        <f>+IF(ISNUMBER(DATA!Q703),DATA!Q703,"n/a")</f>
        <v>-8.9860571661090599E-2</v>
      </c>
      <c r="I2184" s="76">
        <f>+IF(ISNUMBER(DATA!Z703),DATA!Z703,"n/a")</f>
        <v>2692212.79</v>
      </c>
      <c r="J2184" s="77">
        <f>+IF(ISNUMBER(DATA!AA703),DATA!AA703,"n/a")</f>
        <v>-0.100203417499553</v>
      </c>
      <c r="K2184" s="76">
        <f>+IF(ISNUMBER(DATA!AJ703),DATA!AJ703,"n/a")</f>
        <v>5255966.4000000004</v>
      </c>
      <c r="L2184" s="77">
        <f>+IF(ISNUMBER(DATA!AK703),DATA!AK703,"n/a")</f>
        <v>-6.7089918985187305E-2</v>
      </c>
      <c r="M2184" s="66"/>
      <c r="N2184" s="66"/>
      <c r="O2184" s="66"/>
      <c r="P2184" s="66"/>
      <c r="Q2184" s="66"/>
      <c r="S2184" s="70"/>
      <c r="U2184" s="70"/>
      <c r="W2184" s="70"/>
      <c r="Y2184" s="70"/>
    </row>
    <row r="2185" spans="1:25" s="69" customFormat="1" x14ac:dyDescent="0.2">
      <c r="A2185" s="66" t="s">
        <v>12</v>
      </c>
      <c r="B2185" s="66" t="s">
        <v>24</v>
      </c>
      <c r="C2185" s="66" t="s">
        <v>0</v>
      </c>
      <c r="D2185" s="66" t="s">
        <v>307</v>
      </c>
      <c r="E2185" s="76">
        <f>+IF(ISNUMBER(DATA!F704),DATA!F704,"n/a")</f>
        <v>393323.81</v>
      </c>
      <c r="F2185" s="77">
        <f>+IF(ISNUMBER(DATA!G704),DATA!G704,"n/a")</f>
        <v>-1.5636344570492001E-2</v>
      </c>
      <c r="G2185" s="76">
        <f>+IF(ISNUMBER(DATA!P704),DATA!P704,"n/a")</f>
        <v>1309150.51</v>
      </c>
      <c r="H2185" s="77">
        <f>+IF(ISNUMBER(DATA!Q704),DATA!Q704,"n/a")</f>
        <v>-1.23860389439084E-2</v>
      </c>
      <c r="I2185" s="76">
        <f>+IF(ISNUMBER(DATA!Z704),DATA!Z704,"n/a")</f>
        <v>2467460.4700000002</v>
      </c>
      <c r="J2185" s="77">
        <f>+IF(ISNUMBER(DATA!AA704),DATA!AA704,"n/a")</f>
        <v>1.9711249514880499E-2</v>
      </c>
      <c r="K2185" s="76">
        <f>+IF(ISNUMBER(DATA!AJ704),DATA!AJ704,"n/a")</f>
        <v>4806715.54</v>
      </c>
      <c r="L2185" s="77">
        <f>+IF(ISNUMBER(DATA!AK704),DATA!AK704,"n/a")</f>
        <v>-2.0857313640046098E-2</v>
      </c>
      <c r="M2185" s="66"/>
      <c r="N2185" s="66"/>
      <c r="O2185" s="66"/>
      <c r="P2185" s="66"/>
      <c r="Q2185" s="66"/>
      <c r="S2185" s="70"/>
      <c r="U2185" s="70"/>
      <c r="W2185" s="70"/>
      <c r="Y2185" s="70"/>
    </row>
    <row r="2186" spans="1:25" s="69" customFormat="1" x14ac:dyDescent="0.2">
      <c r="A2186" s="66" t="s">
        <v>12</v>
      </c>
      <c r="B2186" s="66" t="s">
        <v>24</v>
      </c>
      <c r="C2186" s="66" t="s">
        <v>0</v>
      </c>
      <c r="D2186" s="66" t="s">
        <v>308</v>
      </c>
      <c r="E2186" s="76">
        <f>+IF(ISNUMBER(DATA!F705),DATA!F705,"n/a")</f>
        <v>238353.77</v>
      </c>
      <c r="F2186" s="77">
        <f>+IF(ISNUMBER(DATA!G705),DATA!G705,"n/a")</f>
        <v>-0.202245598773068</v>
      </c>
      <c r="G2186" s="76">
        <f>+IF(ISNUMBER(DATA!P705),DATA!P705,"n/a")</f>
        <v>744182.65</v>
      </c>
      <c r="H2186" s="77">
        <f>+IF(ISNUMBER(DATA!Q705),DATA!Q705,"n/a")</f>
        <v>-0.20524622979223101</v>
      </c>
      <c r="I2186" s="76">
        <f>+IF(ISNUMBER(DATA!Z705),DATA!Z705,"n/a")</f>
        <v>1401771.04</v>
      </c>
      <c r="J2186" s="77">
        <f>+IF(ISNUMBER(DATA!AA705),DATA!AA705,"n/a")</f>
        <v>-0.21854117544115301</v>
      </c>
      <c r="K2186" s="76">
        <f>+IF(ISNUMBER(DATA!AJ705),DATA!AJ705,"n/a")</f>
        <v>2952286.71</v>
      </c>
      <c r="L2186" s="77">
        <f>+IF(ISNUMBER(DATA!AK705),DATA!AK705,"n/a")</f>
        <v>-0.17751892607174</v>
      </c>
      <c r="M2186" s="66"/>
      <c r="N2186" s="66"/>
      <c r="O2186" s="66"/>
      <c r="P2186" s="66"/>
      <c r="Q2186" s="66"/>
      <c r="S2186" s="70"/>
      <c r="U2186" s="70"/>
      <c r="W2186" s="70"/>
      <c r="Y2186" s="70"/>
    </row>
    <row r="2187" spans="1:25" s="69" customFormat="1" x14ac:dyDescent="0.2">
      <c r="A2187" s="66" t="s">
        <v>12</v>
      </c>
      <c r="B2187" s="66" t="s">
        <v>24</v>
      </c>
      <c r="C2187" s="66" t="s">
        <v>0</v>
      </c>
      <c r="D2187" s="66" t="s">
        <v>309</v>
      </c>
      <c r="E2187" s="76">
        <f>+IF(ISNUMBER(DATA!F706),DATA!F706,"n/a")</f>
        <v>224521.25</v>
      </c>
      <c r="F2187" s="77">
        <f>+IF(ISNUMBER(DATA!G706),DATA!G706,"n/a")</f>
        <v>-9.1107100036522295E-2</v>
      </c>
      <c r="G2187" s="76">
        <f>+IF(ISNUMBER(DATA!P706),DATA!P706,"n/a")</f>
        <v>700856.94</v>
      </c>
      <c r="H2187" s="77">
        <f>+IF(ISNUMBER(DATA!Q706),DATA!Q706,"n/a")</f>
        <v>-0.13872165734438499</v>
      </c>
      <c r="I2187" s="76">
        <f>+IF(ISNUMBER(DATA!Z706),DATA!Z706,"n/a")</f>
        <v>1321240.95</v>
      </c>
      <c r="J2187" s="77">
        <f>+IF(ISNUMBER(DATA!AA706),DATA!AA706,"n/a")</f>
        <v>-0.15495731147678399</v>
      </c>
      <c r="K2187" s="76">
        <f>+IF(ISNUMBER(DATA!AJ706),DATA!AJ706,"n/a")</f>
        <v>2780192.05</v>
      </c>
      <c r="L2187" s="77">
        <f>+IF(ISNUMBER(DATA!AK706),DATA!AK706,"n/a")</f>
        <v>-0.13476946742288001</v>
      </c>
      <c r="M2187" s="66"/>
      <c r="N2187" s="66"/>
      <c r="O2187" s="66"/>
      <c r="P2187" s="66"/>
      <c r="Q2187" s="66"/>
      <c r="S2187" s="70"/>
      <c r="U2187" s="70"/>
      <c r="W2187" s="70"/>
      <c r="Y2187" s="70"/>
    </row>
    <row r="2188" spans="1:25" s="69" customFormat="1" x14ac:dyDescent="0.2">
      <c r="A2188" s="66" t="s">
        <v>12</v>
      </c>
      <c r="B2188" s="66" t="s">
        <v>24</v>
      </c>
      <c r="C2188" s="66" t="s">
        <v>0</v>
      </c>
      <c r="D2188" s="66" t="s">
        <v>310</v>
      </c>
      <c r="E2188" s="76">
        <f>+IF(ISNUMBER(DATA!F707),DATA!F707,"n/a")</f>
        <v>185221.24</v>
      </c>
      <c r="F2188" s="77">
        <f>+IF(ISNUMBER(DATA!G707),DATA!G707,"n/a")</f>
        <v>-9.8416817485242294E-2</v>
      </c>
      <c r="G2188" s="76">
        <f>+IF(ISNUMBER(DATA!P707),DATA!P707,"n/a")</f>
        <v>564477.29</v>
      </c>
      <c r="H2188" s="77">
        <f>+IF(ISNUMBER(DATA!Q707),DATA!Q707,"n/a")</f>
        <v>-8.7521345100346801E-2</v>
      </c>
      <c r="I2188" s="76">
        <f>+IF(ISNUMBER(DATA!Z707),DATA!Z707,"n/a")</f>
        <v>1079347.33</v>
      </c>
      <c r="J2188" s="77">
        <f>+IF(ISNUMBER(DATA!AA707),DATA!AA707,"n/a")</f>
        <v>-0.101353669363922</v>
      </c>
      <c r="K2188" s="76">
        <f>+IF(ISNUMBER(DATA!AJ707),DATA!AJ707,"n/a")</f>
        <v>2319090.58</v>
      </c>
      <c r="L2188" s="77">
        <f>+IF(ISNUMBER(DATA!AK707),DATA!AK707,"n/a")</f>
        <v>-6.5569000660164301E-2</v>
      </c>
      <c r="M2188" s="66"/>
      <c r="N2188" s="66"/>
      <c r="O2188" s="66"/>
      <c r="P2188" s="66"/>
      <c r="Q2188" s="66"/>
      <c r="S2188" s="70"/>
      <c r="U2188" s="70"/>
      <c r="W2188" s="70"/>
      <c r="Y2188" s="70"/>
    </row>
    <row r="2189" spans="1:25" s="69" customFormat="1" x14ac:dyDescent="0.2">
      <c r="A2189" s="66" t="s">
        <v>12</v>
      </c>
      <c r="B2189" s="66" t="s">
        <v>24</v>
      </c>
      <c r="C2189" s="66" t="s">
        <v>0</v>
      </c>
      <c r="D2189" s="66" t="s">
        <v>311</v>
      </c>
      <c r="E2189" s="76">
        <f>+IF(ISNUMBER(DATA!F708),DATA!F708,"n/a")</f>
        <v>441459.75</v>
      </c>
      <c r="F2189" s="77">
        <f>+IF(ISNUMBER(DATA!G708),DATA!G708,"n/a")</f>
        <v>0.17667660185008499</v>
      </c>
      <c r="G2189" s="76">
        <f>+IF(ISNUMBER(DATA!P708),DATA!P708,"n/a")</f>
        <v>1434785.42</v>
      </c>
      <c r="H2189" s="77">
        <f>+IF(ISNUMBER(DATA!Q708),DATA!Q708,"n/a")</f>
        <v>0.21707797966904399</v>
      </c>
      <c r="I2189" s="76">
        <f>+IF(ISNUMBER(DATA!Z708),DATA!Z708,"n/a")</f>
        <v>2455763.7200000002</v>
      </c>
      <c r="J2189" s="77">
        <f>+IF(ISNUMBER(DATA!AA708),DATA!AA708,"n/a")</f>
        <v>0.150654309480756</v>
      </c>
      <c r="K2189" s="76">
        <f>+IF(ISNUMBER(DATA!AJ708),DATA!AJ708,"n/a")</f>
        <v>4609020.87</v>
      </c>
      <c r="L2189" s="77">
        <f>+IF(ISNUMBER(DATA!AK708),DATA!AK708,"n/a")</f>
        <v>0.116076938988263</v>
      </c>
      <c r="M2189" s="66"/>
      <c r="N2189" s="66"/>
      <c r="O2189" s="66"/>
      <c r="P2189" s="66"/>
      <c r="Q2189" s="66"/>
      <c r="S2189" s="70"/>
      <c r="U2189" s="70"/>
      <c r="W2189" s="70"/>
      <c r="Y2189" s="70"/>
    </row>
    <row r="2190" spans="1:25" s="69" customFormat="1" x14ac:dyDescent="0.2">
      <c r="A2190" s="66" t="s">
        <v>12</v>
      </c>
      <c r="B2190" s="66" t="s">
        <v>24</v>
      </c>
      <c r="C2190" s="66" t="s">
        <v>0</v>
      </c>
      <c r="D2190" s="66" t="s">
        <v>312</v>
      </c>
      <c r="E2190" s="76">
        <f>+IF(ISNUMBER(DATA!F709),DATA!F709,"n/a")</f>
        <v>190743.7</v>
      </c>
      <c r="F2190" s="77">
        <f>+IF(ISNUMBER(DATA!G709),DATA!G709,"n/a")</f>
        <v>3.5627692279793503E-2</v>
      </c>
      <c r="G2190" s="76">
        <f>+IF(ISNUMBER(DATA!P709),DATA!P709,"n/a")</f>
        <v>609503.31000000006</v>
      </c>
      <c r="H2190" s="77">
        <f>+IF(ISNUMBER(DATA!Q709),DATA!Q709,"n/a")</f>
        <v>2.1124308552235901E-2</v>
      </c>
      <c r="I2190" s="76">
        <f>+IF(ISNUMBER(DATA!Z709),DATA!Z709,"n/a")</f>
        <v>1111024.44</v>
      </c>
      <c r="J2190" s="77">
        <f>+IF(ISNUMBER(DATA!AA709),DATA!AA709,"n/a")</f>
        <v>-1.4591660689526401E-2</v>
      </c>
      <c r="K2190" s="76">
        <f>+IF(ISNUMBER(DATA!AJ709),DATA!AJ709,"n/a")</f>
        <v>2248751.15</v>
      </c>
      <c r="L2190" s="77">
        <f>+IF(ISNUMBER(DATA!AK709),DATA!AK709,"n/a")</f>
        <v>-1.0646228658605299E-2</v>
      </c>
      <c r="M2190" s="66"/>
      <c r="N2190" s="66"/>
      <c r="O2190" s="66"/>
      <c r="P2190" s="66"/>
      <c r="Q2190" s="66"/>
      <c r="S2190" s="70"/>
      <c r="U2190" s="70"/>
      <c r="W2190" s="70"/>
      <c r="Y2190" s="70"/>
    </row>
    <row r="2191" spans="1:25" s="69" customFormat="1" x14ac:dyDescent="0.2">
      <c r="A2191" s="66" t="s">
        <v>12</v>
      </c>
      <c r="B2191" s="66" t="s">
        <v>24</v>
      </c>
      <c r="C2191" s="66" t="s">
        <v>0</v>
      </c>
      <c r="D2191" s="66" t="s">
        <v>313</v>
      </c>
      <c r="E2191" s="76">
        <f>+IF(ISNUMBER(DATA!F710),DATA!F710,"n/a")</f>
        <v>329215.2</v>
      </c>
      <c r="F2191" s="77">
        <f>+IF(ISNUMBER(DATA!G710),DATA!G710,"n/a")</f>
        <v>-1.3578755912374001E-2</v>
      </c>
      <c r="G2191" s="76">
        <f>+IF(ISNUMBER(DATA!P710),DATA!P710,"n/a")</f>
        <v>1093890.19</v>
      </c>
      <c r="H2191" s="77">
        <f>+IF(ISNUMBER(DATA!Q710),DATA!Q710,"n/a")</f>
        <v>2.3146170232453502E-2</v>
      </c>
      <c r="I2191" s="76">
        <f>+IF(ISNUMBER(DATA!Z710),DATA!Z710,"n/a")</f>
        <v>2041306.86</v>
      </c>
      <c r="J2191" s="77">
        <f>+IF(ISNUMBER(DATA!AA710),DATA!AA710,"n/a")</f>
        <v>3.4404246648675502E-2</v>
      </c>
      <c r="K2191" s="76">
        <f>+IF(ISNUMBER(DATA!AJ710),DATA!AJ710,"n/a")</f>
        <v>3966501.25</v>
      </c>
      <c r="L2191" s="77">
        <f>+IF(ISNUMBER(DATA!AK710),DATA!AK710,"n/a")</f>
        <v>1.3439346132870201E-2</v>
      </c>
      <c r="M2191" s="66"/>
      <c r="N2191" s="66"/>
      <c r="O2191" s="66"/>
      <c r="P2191" s="66"/>
      <c r="Q2191" s="66"/>
      <c r="S2191" s="70"/>
      <c r="U2191" s="70"/>
      <c r="W2191" s="70"/>
      <c r="Y2191" s="70"/>
    </row>
    <row r="2192" spans="1:25" s="69" customFormat="1" x14ac:dyDescent="0.2">
      <c r="A2192" s="66" t="s">
        <v>12</v>
      </c>
      <c r="B2192" s="66" t="s">
        <v>24</v>
      </c>
      <c r="C2192" s="66" t="s">
        <v>0</v>
      </c>
      <c r="D2192" s="66" t="s">
        <v>314</v>
      </c>
      <c r="E2192" s="76">
        <f>+IF(ISNUMBER(DATA!F711),DATA!F711,"n/a")</f>
        <v>891215.11</v>
      </c>
      <c r="F2192" s="77">
        <f>+IF(ISNUMBER(DATA!G711),DATA!G711,"n/a")</f>
        <v>1.42904869826297E-2</v>
      </c>
      <c r="G2192" s="76">
        <f>+IF(ISNUMBER(DATA!P711),DATA!P711,"n/a")</f>
        <v>2962799.6</v>
      </c>
      <c r="H2192" s="77">
        <f>+IF(ISNUMBER(DATA!Q711),DATA!Q711,"n/a")</f>
        <v>8.6403080949790004E-2</v>
      </c>
      <c r="I2192" s="76">
        <f>+IF(ISNUMBER(DATA!Z711),DATA!Z711,"n/a")</f>
        <v>5513936.0800000001</v>
      </c>
      <c r="J2192" s="77">
        <f>+IF(ISNUMBER(DATA!AA711),DATA!AA711,"n/a")</f>
        <v>9.2288878060519497E-2</v>
      </c>
      <c r="K2192" s="76">
        <f>+IF(ISNUMBER(DATA!AJ711),DATA!AJ711,"n/a")</f>
        <v>10669133.800000001</v>
      </c>
      <c r="L2192" s="77">
        <f>+IF(ISNUMBER(DATA!AK711),DATA!AK711,"n/a")</f>
        <v>9.3744719683996794E-2</v>
      </c>
      <c r="M2192" s="66"/>
      <c r="N2192" s="66"/>
      <c r="O2192" s="66"/>
      <c r="P2192" s="66"/>
      <c r="Q2192" s="66"/>
      <c r="S2192" s="70"/>
      <c r="U2192" s="70"/>
      <c r="W2192" s="70"/>
      <c r="Y2192" s="70"/>
    </row>
    <row r="2193" spans="1:25" s="69" customFormat="1" x14ac:dyDescent="0.2">
      <c r="A2193" s="66" t="s">
        <v>12</v>
      </c>
      <c r="B2193" s="66" t="s">
        <v>24</v>
      </c>
      <c r="C2193" s="66" t="s">
        <v>0</v>
      </c>
      <c r="D2193" s="66" t="s">
        <v>315</v>
      </c>
      <c r="E2193" s="76">
        <f>+IF(ISNUMBER(DATA!F712),DATA!F712,"n/a")</f>
        <v>509485.12</v>
      </c>
      <c r="F2193" s="77">
        <f>+IF(ISNUMBER(DATA!G712),DATA!G712,"n/a")</f>
        <v>-7.4022949816484995E-2</v>
      </c>
      <c r="G2193" s="76">
        <f>+IF(ISNUMBER(DATA!P712),DATA!P712,"n/a")</f>
        <v>1632052.65</v>
      </c>
      <c r="H2193" s="77">
        <f>+IF(ISNUMBER(DATA!Q712),DATA!Q712,"n/a")</f>
        <v>-7.6564036181226702E-2</v>
      </c>
      <c r="I2193" s="76">
        <f>+IF(ISNUMBER(DATA!Z712),DATA!Z712,"n/a")</f>
        <v>3100688</v>
      </c>
      <c r="J2193" s="77">
        <f>+IF(ISNUMBER(DATA!AA712),DATA!AA712,"n/a")</f>
        <v>-4.6791439210222198E-2</v>
      </c>
      <c r="K2193" s="76">
        <f>+IF(ISNUMBER(DATA!AJ712),DATA!AJ712,"n/a")</f>
        <v>6229385.9299999997</v>
      </c>
      <c r="L2193" s="77">
        <f>+IF(ISNUMBER(DATA!AK712),DATA!AK712,"n/a")</f>
        <v>-5.0920020197072202E-2</v>
      </c>
      <c r="M2193" s="66"/>
      <c r="N2193" s="66"/>
      <c r="O2193" s="66"/>
      <c r="P2193" s="66"/>
      <c r="Q2193" s="66"/>
      <c r="S2193" s="70"/>
      <c r="U2193" s="70"/>
      <c r="W2193" s="70"/>
      <c r="Y2193" s="70"/>
    </row>
    <row r="2194" spans="1:25" s="69" customFormat="1" x14ac:dyDescent="0.2">
      <c r="A2194" s="66" t="s">
        <v>12</v>
      </c>
      <c r="B2194" s="66" t="s">
        <v>24</v>
      </c>
      <c r="C2194" s="66" t="s">
        <v>0</v>
      </c>
      <c r="D2194" s="66" t="s">
        <v>316</v>
      </c>
      <c r="E2194" s="76">
        <f>+IF(ISNUMBER(DATA!F713),DATA!F713,"n/a")</f>
        <v>300854.33</v>
      </c>
      <c r="F2194" s="77">
        <f>+IF(ISNUMBER(DATA!G713),DATA!G713,"n/a")</f>
        <v>-8.8339743751550501E-2</v>
      </c>
      <c r="G2194" s="76">
        <f>+IF(ISNUMBER(DATA!P713),DATA!P713,"n/a")</f>
        <v>932781.77</v>
      </c>
      <c r="H2194" s="77">
        <f>+IF(ISNUMBER(DATA!Q713),DATA!Q713,"n/a")</f>
        <v>-0.100906655235774</v>
      </c>
      <c r="I2194" s="76">
        <f>+IF(ISNUMBER(DATA!Z713),DATA!Z713,"n/a")</f>
        <v>1792077.92</v>
      </c>
      <c r="J2194" s="77">
        <f>+IF(ISNUMBER(DATA!AA713),DATA!AA713,"n/a")</f>
        <v>-9.0167076697301701E-2</v>
      </c>
      <c r="K2194" s="76">
        <f>+IF(ISNUMBER(DATA!AJ713),DATA!AJ713,"n/a")</f>
        <v>3703695.73</v>
      </c>
      <c r="L2194" s="77">
        <f>+IF(ISNUMBER(DATA!AK713),DATA!AK713,"n/a")</f>
        <v>-9.6882579767090193E-2</v>
      </c>
      <c r="M2194" s="66"/>
      <c r="N2194" s="66"/>
      <c r="O2194" s="66"/>
      <c r="P2194" s="66"/>
      <c r="Q2194" s="66"/>
      <c r="S2194" s="70"/>
      <c r="U2194" s="70"/>
      <c r="W2194" s="70"/>
      <c r="Y2194" s="70"/>
    </row>
    <row r="2195" spans="1:25" s="69" customFormat="1" x14ac:dyDescent="0.2">
      <c r="A2195" s="66" t="s">
        <v>12</v>
      </c>
      <c r="B2195" s="66" t="s">
        <v>24</v>
      </c>
      <c r="C2195" s="66" t="s">
        <v>0</v>
      </c>
      <c r="D2195" s="66" t="s">
        <v>317</v>
      </c>
      <c r="E2195" s="76">
        <f>+IF(ISNUMBER(DATA!F714),DATA!F714,"n/a")</f>
        <v>315970.18</v>
      </c>
      <c r="F2195" s="77">
        <f>+IF(ISNUMBER(DATA!G714),DATA!G714,"n/a")</f>
        <v>-0.177097750402642</v>
      </c>
      <c r="G2195" s="76">
        <f>+IF(ISNUMBER(DATA!P714),DATA!P714,"n/a")</f>
        <v>1050995.7</v>
      </c>
      <c r="H2195" s="77">
        <f>+IF(ISNUMBER(DATA!Q714),DATA!Q714,"n/a")</f>
        <v>-2.59096398387645E-2</v>
      </c>
      <c r="I2195" s="76">
        <f>+IF(ISNUMBER(DATA!Z714),DATA!Z714,"n/a")</f>
        <v>1994757.64</v>
      </c>
      <c r="J2195" s="77">
        <f>+IF(ISNUMBER(DATA!AA714),DATA!AA714,"n/a")</f>
        <v>-2.2468869434238599E-2</v>
      </c>
      <c r="K2195" s="76">
        <f>+IF(ISNUMBER(DATA!AJ714),DATA!AJ714,"n/a")</f>
        <v>3843262.69</v>
      </c>
      <c r="L2195" s="77">
        <f>+IF(ISNUMBER(DATA!AK714),DATA!AK714,"n/a")</f>
        <v>-2.6285734232806401E-2</v>
      </c>
      <c r="M2195" s="66"/>
      <c r="N2195" s="66"/>
      <c r="O2195" s="66"/>
      <c r="P2195" s="66"/>
      <c r="Q2195" s="66"/>
      <c r="S2195" s="70"/>
      <c r="U2195" s="70"/>
      <c r="W2195" s="70"/>
      <c r="Y2195" s="70"/>
    </row>
    <row r="2196" spans="1:25" s="69" customFormat="1" x14ac:dyDescent="0.2">
      <c r="A2196" s="66" t="s">
        <v>12</v>
      </c>
      <c r="B2196" s="66" t="s">
        <v>24</v>
      </c>
      <c r="C2196" s="66" t="s">
        <v>0</v>
      </c>
      <c r="D2196" s="66" t="s">
        <v>318</v>
      </c>
      <c r="E2196" s="76">
        <f>+IF(ISNUMBER(DATA!F715),DATA!F715,"n/a")</f>
        <v>415976.41</v>
      </c>
      <c r="F2196" s="77">
        <f>+IF(ISNUMBER(DATA!G715),DATA!G715,"n/a")</f>
        <v>1.1880417364015799E-2</v>
      </c>
      <c r="G2196" s="76">
        <f>+IF(ISNUMBER(DATA!P715),DATA!P715,"n/a")</f>
        <v>1372807.58</v>
      </c>
      <c r="H2196" s="77">
        <f>+IF(ISNUMBER(DATA!Q715),DATA!Q715,"n/a")</f>
        <v>-2.1101834645974E-2</v>
      </c>
      <c r="I2196" s="76">
        <f>+IF(ISNUMBER(DATA!Z715),DATA!Z715,"n/a")</f>
        <v>2501940.35</v>
      </c>
      <c r="J2196" s="77">
        <f>+IF(ISNUMBER(DATA!AA715),DATA!AA715,"n/a")</f>
        <v>-1.6911571280113301E-2</v>
      </c>
      <c r="K2196" s="76">
        <f>+IF(ISNUMBER(DATA!AJ715),DATA!AJ715,"n/a")</f>
        <v>4845226.66</v>
      </c>
      <c r="L2196" s="77">
        <f>+IF(ISNUMBER(DATA!AK715),DATA!AK715,"n/a")</f>
        <v>-2.7701386006536301E-2</v>
      </c>
      <c r="M2196" s="66"/>
      <c r="N2196" s="66"/>
      <c r="O2196" s="66"/>
      <c r="P2196" s="66"/>
      <c r="Q2196" s="66"/>
      <c r="S2196" s="70"/>
      <c r="U2196" s="70"/>
      <c r="W2196" s="70"/>
      <c r="Y2196" s="70"/>
    </row>
    <row r="2197" spans="1:25" s="69" customFormat="1" x14ac:dyDescent="0.2">
      <c r="A2197" s="66" t="s">
        <v>12</v>
      </c>
      <c r="B2197" s="66" t="s">
        <v>24</v>
      </c>
      <c r="C2197" s="66" t="s">
        <v>0</v>
      </c>
      <c r="D2197" s="66" t="s">
        <v>344</v>
      </c>
      <c r="E2197" s="76">
        <f>+IF(ISNUMBER(DATA!F716),DATA!F716,"n/a")</f>
        <v>191151.17</v>
      </c>
      <c r="F2197" s="77">
        <f>+IF(ISNUMBER(DATA!G716),DATA!G716,"n/a")</f>
        <v>-1.1829489184884899E-2</v>
      </c>
      <c r="G2197" s="76">
        <f>+IF(ISNUMBER(DATA!P716),DATA!P716,"n/a")</f>
        <v>582914.25</v>
      </c>
      <c r="H2197" s="77">
        <f>+IF(ISNUMBER(DATA!Q716),DATA!Q716,"n/a")</f>
        <v>-2.04058966325441E-2</v>
      </c>
      <c r="I2197" s="76">
        <f>+IF(ISNUMBER(DATA!Z716),DATA!Z716,"n/a")</f>
        <v>1103825.4099999999</v>
      </c>
      <c r="J2197" s="77">
        <f>+IF(ISNUMBER(DATA!AA716),DATA!AA716,"n/a")</f>
        <v>-2.24937362401317E-2</v>
      </c>
      <c r="K2197" s="76">
        <f>+IF(ISNUMBER(DATA!AJ716),DATA!AJ716,"n/a")</f>
        <v>2321065.71</v>
      </c>
      <c r="L2197" s="77">
        <f>+IF(ISNUMBER(DATA!AK716),DATA!AK716,"n/a")</f>
        <v>1.1005676546868501E-2</v>
      </c>
      <c r="M2197" s="66"/>
      <c r="N2197" s="66"/>
      <c r="O2197" s="66"/>
      <c r="P2197" s="66"/>
      <c r="Q2197" s="66"/>
      <c r="S2197" s="70"/>
      <c r="U2197" s="70"/>
      <c r="W2197" s="70"/>
      <c r="Y2197" s="70"/>
    </row>
    <row r="2198" spans="1:25" s="69" customFormat="1" x14ac:dyDescent="0.2">
      <c r="A2198" s="66" t="s">
        <v>12</v>
      </c>
      <c r="B2198" s="66" t="s">
        <v>24</v>
      </c>
      <c r="C2198" s="66" t="s">
        <v>0</v>
      </c>
      <c r="D2198" s="66" t="s">
        <v>345</v>
      </c>
      <c r="E2198" s="76">
        <f>+IF(ISNUMBER(DATA!F717),DATA!F717,"n/a")</f>
        <v>366793.67</v>
      </c>
      <c r="F2198" s="77">
        <f>+IF(ISNUMBER(DATA!G717),DATA!G717,"n/a")</f>
        <v>2.8710521640959601E-2</v>
      </c>
      <c r="G2198" s="76">
        <f>+IF(ISNUMBER(DATA!P717),DATA!P717,"n/a")</f>
        <v>1161591.82</v>
      </c>
      <c r="H2198" s="77">
        <f>+IF(ISNUMBER(DATA!Q717),DATA!Q717,"n/a")</f>
        <v>5.2448481645277101E-2</v>
      </c>
      <c r="I2198" s="76">
        <f>+IF(ISNUMBER(DATA!Z717),DATA!Z717,"n/a")</f>
        <v>2217953.38</v>
      </c>
      <c r="J2198" s="77">
        <f>+IF(ISNUMBER(DATA!AA717),DATA!AA717,"n/a")</f>
        <v>5.5592179218723503E-2</v>
      </c>
      <c r="K2198" s="76">
        <f>+IF(ISNUMBER(DATA!AJ717),DATA!AJ717,"n/a")</f>
        <v>4449855.55</v>
      </c>
      <c r="L2198" s="77">
        <f>+IF(ISNUMBER(DATA!AK717),DATA!AK717,"n/a")</f>
        <v>3.6510731391699698E-2</v>
      </c>
      <c r="M2198" s="66"/>
      <c r="N2198" s="66"/>
      <c r="O2198" s="66"/>
      <c r="P2198" s="66"/>
      <c r="Q2198" s="66"/>
      <c r="S2198" s="70"/>
      <c r="U2198" s="70"/>
      <c r="W2198" s="70"/>
      <c r="Y2198" s="70"/>
    </row>
    <row r="2199" spans="1:25" x14ac:dyDescent="0.2">
      <c r="E2199" s="100"/>
      <c r="F2199" s="102"/>
      <c r="G2199" s="100"/>
      <c r="H2199" s="102"/>
      <c r="I2199" s="100"/>
      <c r="J2199" s="102"/>
      <c r="K2199" s="100"/>
      <c r="L2199" s="102"/>
    </row>
    <row r="2200" spans="1:25" s="69" customFormat="1" x14ac:dyDescent="0.2">
      <c r="A2200" s="66" t="s">
        <v>12</v>
      </c>
      <c r="B2200" s="66" t="s">
        <v>24</v>
      </c>
      <c r="C2200" s="66" t="s">
        <v>9</v>
      </c>
      <c r="D2200" s="66" t="s">
        <v>271</v>
      </c>
      <c r="E2200" s="86">
        <f>+IF(ISNUMBER(DATA!H668),DATA!H668,"n/a")</f>
        <v>81375.33</v>
      </c>
      <c r="F2200" s="77">
        <f>+IF(ISNUMBER(DATA!I668),DATA!I668,"n/a")</f>
        <v>7.8240668171272801E-2</v>
      </c>
      <c r="G2200" s="86">
        <f>+IF(ISNUMBER(DATA!R668),DATA!R668,"n/a")</f>
        <v>285026.34999999998</v>
      </c>
      <c r="H2200" s="77">
        <f>+IF(ISNUMBER(DATA!S668),DATA!S668,"n/a")</f>
        <v>8.2391628911463205E-2</v>
      </c>
      <c r="I2200" s="86">
        <f>+IF(ISNUMBER(DATA!AB668),DATA!AB668,"n/a")</f>
        <v>490822.71</v>
      </c>
      <c r="J2200" s="77">
        <f>+IF(ISNUMBER(DATA!AC668),DATA!AC668,"n/a")</f>
        <v>4.8555015764128601E-2</v>
      </c>
      <c r="K2200" s="86">
        <f>+IF(ISNUMBER(DATA!AL668),DATA!AL668,"n/a")</f>
        <v>941329.97</v>
      </c>
      <c r="L2200" s="77">
        <f>+IF(ISNUMBER(DATA!AM668),DATA!AM668,"n/a")</f>
        <v>4.2827193647830303E-2</v>
      </c>
      <c r="M2200" s="66"/>
      <c r="N2200" s="66"/>
      <c r="O2200" s="66"/>
      <c r="P2200" s="66"/>
      <c r="Q2200" s="66"/>
      <c r="S2200" s="70"/>
      <c r="U2200" s="70"/>
      <c r="W2200" s="70"/>
      <c r="Y2200" s="70"/>
    </row>
    <row r="2201" spans="1:25" s="69" customFormat="1" x14ac:dyDescent="0.2">
      <c r="A2201" s="66" t="s">
        <v>12</v>
      </c>
      <c r="B2201" s="66" t="s">
        <v>24</v>
      </c>
      <c r="C2201" s="66" t="s">
        <v>9</v>
      </c>
      <c r="D2201" s="66" t="s">
        <v>272</v>
      </c>
      <c r="E2201" s="86">
        <f>+IF(ISNUMBER(DATA!H669),DATA!H669,"n/a")</f>
        <v>95378.25</v>
      </c>
      <c r="F2201" s="77">
        <f>+IF(ISNUMBER(DATA!I669),DATA!I669,"n/a")</f>
        <v>7.5014709284330601E-3</v>
      </c>
      <c r="G2201" s="86">
        <f>+IF(ISNUMBER(DATA!R669),DATA!R669,"n/a")</f>
        <v>308984.33</v>
      </c>
      <c r="H2201" s="77">
        <f>+IF(ISNUMBER(DATA!S669),DATA!S669,"n/a")</f>
        <v>-1.20460397104092E-2</v>
      </c>
      <c r="I2201" s="86">
        <f>+IF(ISNUMBER(DATA!AB669),DATA!AB669,"n/a")</f>
        <v>594083.48</v>
      </c>
      <c r="J2201" s="77">
        <f>+IF(ISNUMBER(DATA!AC669),DATA!AC669,"n/a")</f>
        <v>6.2729167664966803E-4</v>
      </c>
      <c r="K2201" s="86">
        <f>+IF(ISNUMBER(DATA!AL669),DATA!AL669,"n/a")</f>
        <v>1169460.72</v>
      </c>
      <c r="L2201" s="77">
        <f>+IF(ISNUMBER(DATA!AM669),DATA!AM669,"n/a")</f>
        <v>-1.2513941850177499E-3</v>
      </c>
      <c r="M2201" s="66"/>
      <c r="N2201" s="66"/>
      <c r="O2201" s="66"/>
      <c r="P2201" s="66"/>
      <c r="Q2201" s="66"/>
      <c r="S2201" s="70"/>
      <c r="U2201" s="70"/>
      <c r="W2201" s="70"/>
      <c r="Y2201" s="70"/>
    </row>
    <row r="2202" spans="1:25" s="69" customFormat="1" x14ac:dyDescent="0.2">
      <c r="A2202" s="66" t="s">
        <v>12</v>
      </c>
      <c r="B2202" s="66" t="s">
        <v>24</v>
      </c>
      <c r="C2202" s="66" t="s">
        <v>9</v>
      </c>
      <c r="D2202" s="66" t="s">
        <v>273</v>
      </c>
      <c r="E2202" s="86">
        <f>+IF(ISNUMBER(DATA!H670),DATA!H670,"n/a")</f>
        <v>216237.44</v>
      </c>
      <c r="F2202" s="77">
        <f>+IF(ISNUMBER(DATA!I670),DATA!I670,"n/a")</f>
        <v>0.220484859492726</v>
      </c>
      <c r="G2202" s="86">
        <f>+IF(ISNUMBER(DATA!R670),DATA!R670,"n/a")</f>
        <v>740007.18</v>
      </c>
      <c r="H2202" s="77">
        <f>+IF(ISNUMBER(DATA!S670),DATA!S670,"n/a")</f>
        <v>0.12969611454103699</v>
      </c>
      <c r="I2202" s="86">
        <f>+IF(ISNUMBER(DATA!AB670),DATA!AB670,"n/a")</f>
        <v>1359554.97</v>
      </c>
      <c r="J2202" s="77">
        <f>+IF(ISNUMBER(DATA!AC670),DATA!AC670,"n/a")</f>
        <v>0.11609439171165301</v>
      </c>
      <c r="K2202" s="86">
        <f>+IF(ISNUMBER(DATA!AL670),DATA!AL670,"n/a")</f>
        <v>2628778.65</v>
      </c>
      <c r="L2202" s="77">
        <f>+IF(ISNUMBER(DATA!AM670),DATA!AM670,"n/a")</f>
        <v>0.123445759379836</v>
      </c>
      <c r="M2202" s="66"/>
      <c r="N2202" s="66"/>
      <c r="O2202" s="66"/>
      <c r="P2202" s="66"/>
      <c r="Q2202" s="66"/>
      <c r="S2202" s="70"/>
      <c r="U2202" s="70"/>
      <c r="W2202" s="70"/>
      <c r="Y2202" s="70"/>
    </row>
    <row r="2203" spans="1:25" s="69" customFormat="1" x14ac:dyDescent="0.2">
      <c r="A2203" s="66" t="s">
        <v>12</v>
      </c>
      <c r="B2203" s="66" t="s">
        <v>24</v>
      </c>
      <c r="C2203" s="66" t="s">
        <v>9</v>
      </c>
      <c r="D2203" s="66" t="s">
        <v>274</v>
      </c>
      <c r="E2203" s="86">
        <f>+IF(ISNUMBER(DATA!H671),DATA!H671,"n/a")</f>
        <v>62347.75</v>
      </c>
      <c r="F2203" s="77">
        <f>+IF(ISNUMBER(DATA!I671),DATA!I671,"n/a")</f>
        <v>1.84279217766859E-2</v>
      </c>
      <c r="G2203" s="86">
        <f>+IF(ISNUMBER(DATA!R671),DATA!R671,"n/a")</f>
        <v>190059.97</v>
      </c>
      <c r="H2203" s="77">
        <f>+IF(ISNUMBER(DATA!S671),DATA!S671,"n/a")</f>
        <v>-3.12094749624496E-2</v>
      </c>
      <c r="I2203" s="86">
        <f>+IF(ISNUMBER(DATA!AB671),DATA!AB671,"n/a")</f>
        <v>371450.07</v>
      </c>
      <c r="J2203" s="77">
        <f>+IF(ISNUMBER(DATA!AC671),DATA!AC671,"n/a")</f>
        <v>-1.4884745249826499E-2</v>
      </c>
      <c r="K2203" s="86">
        <f>+IF(ISNUMBER(DATA!AL671),DATA!AL671,"n/a")</f>
        <v>763335.41</v>
      </c>
      <c r="L2203" s="77">
        <f>+IF(ISNUMBER(DATA!AM671),DATA!AM671,"n/a")</f>
        <v>-2.7410016952197198E-2</v>
      </c>
      <c r="M2203" s="66"/>
      <c r="N2203" s="66"/>
      <c r="O2203" s="66"/>
      <c r="P2203" s="66"/>
      <c r="Q2203" s="66"/>
      <c r="S2203" s="70"/>
      <c r="U2203" s="70"/>
      <c r="W2203" s="70"/>
      <c r="Y2203" s="70"/>
    </row>
    <row r="2204" spans="1:25" s="69" customFormat="1" x14ac:dyDescent="0.2">
      <c r="A2204" s="66" t="s">
        <v>12</v>
      </c>
      <c r="B2204" s="66" t="s">
        <v>24</v>
      </c>
      <c r="C2204" s="66" t="s">
        <v>9</v>
      </c>
      <c r="D2204" s="66" t="s">
        <v>275</v>
      </c>
      <c r="E2204" s="86">
        <f>+IF(ISNUMBER(DATA!H672),DATA!H672,"n/a")</f>
        <v>256405.26</v>
      </c>
      <c r="F2204" s="77">
        <f>+IF(ISNUMBER(DATA!I672),DATA!I672,"n/a")</f>
        <v>0.245390099031253</v>
      </c>
      <c r="G2204" s="86">
        <f>+IF(ISNUMBER(DATA!R672),DATA!R672,"n/a")</f>
        <v>937007.52</v>
      </c>
      <c r="H2204" s="77">
        <f>+IF(ISNUMBER(DATA!S672),DATA!S672,"n/a")</f>
        <v>0.170285196088516</v>
      </c>
      <c r="I2204" s="86">
        <f>+IF(ISNUMBER(DATA!AB672),DATA!AB672,"n/a")</f>
        <v>1634839.36</v>
      </c>
      <c r="J2204" s="77">
        <f>+IF(ISNUMBER(DATA!AC672),DATA!AC672,"n/a")</f>
        <v>0.16391762535024501</v>
      </c>
      <c r="K2204" s="86">
        <f>+IF(ISNUMBER(DATA!AL672),DATA!AL672,"n/a")</f>
        <v>3049381.01</v>
      </c>
      <c r="L2204" s="77">
        <f>+IF(ISNUMBER(DATA!AM672),DATA!AM672,"n/a")</f>
        <v>0.12651943829633999</v>
      </c>
      <c r="M2204" s="66"/>
      <c r="N2204" s="66"/>
      <c r="O2204" s="66"/>
      <c r="P2204" s="66"/>
      <c r="Q2204" s="66"/>
      <c r="S2204" s="70"/>
      <c r="U2204" s="70"/>
      <c r="W2204" s="70"/>
      <c r="Y2204" s="70"/>
    </row>
    <row r="2205" spans="1:25" s="69" customFormat="1" x14ac:dyDescent="0.2">
      <c r="A2205" s="66" t="s">
        <v>12</v>
      </c>
      <c r="B2205" s="66" t="s">
        <v>24</v>
      </c>
      <c r="C2205" s="66" t="s">
        <v>9</v>
      </c>
      <c r="D2205" s="66" t="s">
        <v>276</v>
      </c>
      <c r="E2205" s="86">
        <f>+IF(ISNUMBER(DATA!H673),DATA!H673,"n/a")</f>
        <v>98684.32</v>
      </c>
      <c r="F2205" s="77">
        <f>+IF(ISNUMBER(DATA!I673),DATA!I673,"n/a")</f>
        <v>-0.229745147189274</v>
      </c>
      <c r="G2205" s="86">
        <f>+IF(ISNUMBER(DATA!R673),DATA!R673,"n/a")</f>
        <v>332292.65999999997</v>
      </c>
      <c r="H2205" s="77">
        <f>+IF(ISNUMBER(DATA!S673),DATA!S673,"n/a")</f>
        <v>-0.155470747775628</v>
      </c>
      <c r="I2205" s="86">
        <f>+IF(ISNUMBER(DATA!AB673),DATA!AB673,"n/a")</f>
        <v>592842.56000000006</v>
      </c>
      <c r="J2205" s="77">
        <f>+IF(ISNUMBER(DATA!AC673),DATA!AC673,"n/a")</f>
        <v>-0.118222429528861</v>
      </c>
      <c r="K2205" s="86">
        <f>+IF(ISNUMBER(DATA!AL673),DATA!AL673,"n/a")</f>
        <v>1209149.1100000001</v>
      </c>
      <c r="L2205" s="77">
        <f>+IF(ISNUMBER(DATA!AM673),DATA!AM673,"n/a")</f>
        <v>-4.4709395035420998E-2</v>
      </c>
      <c r="M2205" s="66"/>
      <c r="N2205" s="66"/>
      <c r="O2205" s="66"/>
      <c r="P2205" s="66"/>
      <c r="Q2205" s="66"/>
      <c r="S2205" s="70"/>
      <c r="U2205" s="70"/>
      <c r="W2205" s="70"/>
      <c r="Y2205" s="70"/>
    </row>
    <row r="2206" spans="1:25" s="69" customFormat="1" x14ac:dyDescent="0.2">
      <c r="A2206" s="66" t="s">
        <v>12</v>
      </c>
      <c r="B2206" s="66" t="s">
        <v>24</v>
      </c>
      <c r="C2206" s="66" t="s">
        <v>9</v>
      </c>
      <c r="D2206" s="66" t="s">
        <v>277</v>
      </c>
      <c r="E2206" s="86">
        <f>+IF(ISNUMBER(DATA!H674),DATA!H674,"n/a")</f>
        <v>47539.88</v>
      </c>
      <c r="F2206" s="77">
        <f>+IF(ISNUMBER(DATA!I674),DATA!I674,"n/a")</f>
        <v>-0.18043817878215601</v>
      </c>
      <c r="G2206" s="86">
        <f>+IF(ISNUMBER(DATA!R674),DATA!R674,"n/a")</f>
        <v>154888.25</v>
      </c>
      <c r="H2206" s="77">
        <f>+IF(ISNUMBER(DATA!S674),DATA!S674,"n/a")</f>
        <v>-0.16876624121335601</v>
      </c>
      <c r="I2206" s="86">
        <f>+IF(ISNUMBER(DATA!AB674),DATA!AB674,"n/a")</f>
        <v>286998.15999999997</v>
      </c>
      <c r="J2206" s="77">
        <f>+IF(ISNUMBER(DATA!AC674),DATA!AC674,"n/a")</f>
        <v>-0.18281904465239199</v>
      </c>
      <c r="K2206" s="86">
        <f>+IF(ISNUMBER(DATA!AL674),DATA!AL674,"n/a")</f>
        <v>600653.71</v>
      </c>
      <c r="L2206" s="77">
        <f>+IF(ISNUMBER(DATA!AM674),DATA!AM674,"n/a")</f>
        <v>-0.16234059711267901</v>
      </c>
      <c r="M2206" s="66"/>
      <c r="N2206" s="66"/>
      <c r="O2206" s="66"/>
      <c r="P2206" s="66"/>
      <c r="Q2206" s="66"/>
      <c r="S2206" s="70"/>
      <c r="U2206" s="70"/>
      <c r="W2206" s="70"/>
      <c r="Y2206" s="70"/>
    </row>
    <row r="2207" spans="1:25" s="69" customFormat="1" x14ac:dyDescent="0.2">
      <c r="A2207" s="66" t="s">
        <v>12</v>
      </c>
      <c r="B2207" s="66" t="s">
        <v>24</v>
      </c>
      <c r="C2207" s="66" t="s">
        <v>9</v>
      </c>
      <c r="D2207" s="66" t="s">
        <v>278</v>
      </c>
      <c r="E2207" s="86">
        <f>+IF(ISNUMBER(DATA!H675),DATA!H675,"n/a")</f>
        <v>207187.22</v>
      </c>
      <c r="F2207" s="77">
        <f>+IF(ISNUMBER(DATA!I675),DATA!I675,"n/a")</f>
        <v>8.3913356917227303E-2</v>
      </c>
      <c r="G2207" s="86">
        <f>+IF(ISNUMBER(DATA!R675),DATA!R675,"n/a")</f>
        <v>638159.28</v>
      </c>
      <c r="H2207" s="77">
        <f>+IF(ISNUMBER(DATA!S675),DATA!S675,"n/a")</f>
        <v>5.5060947875853403E-2</v>
      </c>
      <c r="I2207" s="86">
        <f>+IF(ISNUMBER(DATA!AB675),DATA!AB675,"n/a")</f>
        <v>1161916.8</v>
      </c>
      <c r="J2207" s="77">
        <f>+IF(ISNUMBER(DATA!AC675),DATA!AC675,"n/a")</f>
        <v>3.6355066969831998E-2</v>
      </c>
      <c r="K2207" s="86">
        <f>+IF(ISNUMBER(DATA!AL675),DATA!AL675,"n/a")</f>
        <v>2253804.52</v>
      </c>
      <c r="L2207" s="77">
        <f>+IF(ISNUMBER(DATA!AM675),DATA!AM675,"n/a")</f>
        <v>2.1232809403015099E-2</v>
      </c>
      <c r="M2207" s="66"/>
      <c r="N2207" s="66"/>
      <c r="O2207" s="66"/>
      <c r="P2207" s="66"/>
      <c r="Q2207" s="66"/>
      <c r="S2207" s="70"/>
      <c r="U2207" s="70"/>
      <c r="W2207" s="70"/>
      <c r="Y2207" s="70"/>
    </row>
    <row r="2208" spans="1:25" s="69" customFormat="1" x14ac:dyDescent="0.2">
      <c r="A2208" s="66" t="s">
        <v>12</v>
      </c>
      <c r="B2208" s="66" t="s">
        <v>24</v>
      </c>
      <c r="C2208" s="66" t="s">
        <v>9</v>
      </c>
      <c r="D2208" s="66" t="s">
        <v>279</v>
      </c>
      <c r="E2208" s="86">
        <f>+IF(ISNUMBER(DATA!H676),DATA!H676,"n/a")</f>
        <v>92077.29</v>
      </c>
      <c r="F2208" s="77">
        <f>+IF(ISNUMBER(DATA!I676),DATA!I676,"n/a")</f>
        <v>0.204055490179951</v>
      </c>
      <c r="G2208" s="86">
        <f>+IF(ISNUMBER(DATA!R676),DATA!R676,"n/a")</f>
        <v>277374.8</v>
      </c>
      <c r="H2208" s="77">
        <f>+IF(ISNUMBER(DATA!S676),DATA!S676,"n/a")</f>
        <v>0.16292065842047199</v>
      </c>
      <c r="I2208" s="86">
        <f>+IF(ISNUMBER(DATA!AB676),DATA!AB676,"n/a")</f>
        <v>516931.28</v>
      </c>
      <c r="J2208" s="77">
        <f>+IF(ISNUMBER(DATA!AC676),DATA!AC676,"n/a")</f>
        <v>7.9338682080474898E-2</v>
      </c>
      <c r="K2208" s="86">
        <f>+IF(ISNUMBER(DATA!AL676),DATA!AL676,"n/a")</f>
        <v>1011037.76</v>
      </c>
      <c r="L2208" s="77">
        <f>+IF(ISNUMBER(DATA!AM676),DATA!AM676,"n/a")</f>
        <v>3.7896827751408901E-2</v>
      </c>
      <c r="M2208" s="66"/>
      <c r="N2208" s="66"/>
      <c r="O2208" s="66"/>
      <c r="P2208" s="66"/>
      <c r="Q2208" s="66"/>
      <c r="S2208" s="70"/>
      <c r="U2208" s="70"/>
      <c r="W2208" s="70"/>
      <c r="Y2208" s="70"/>
    </row>
    <row r="2209" spans="1:25" s="69" customFormat="1" x14ac:dyDescent="0.2">
      <c r="A2209" s="66" t="s">
        <v>12</v>
      </c>
      <c r="B2209" s="66" t="s">
        <v>24</v>
      </c>
      <c r="C2209" s="66" t="s">
        <v>9</v>
      </c>
      <c r="D2209" s="66" t="s">
        <v>280</v>
      </c>
      <c r="E2209" s="86">
        <f>+IF(ISNUMBER(DATA!H677),DATA!H677,"n/a")</f>
        <v>57627.82</v>
      </c>
      <c r="F2209" s="77">
        <f>+IF(ISNUMBER(DATA!I677),DATA!I677,"n/a")</f>
        <v>-8.4426883247698703E-2</v>
      </c>
      <c r="G2209" s="86">
        <f>+IF(ISNUMBER(DATA!R677),DATA!R677,"n/a")</f>
        <v>257299.46</v>
      </c>
      <c r="H2209" s="77">
        <f>+IF(ISNUMBER(DATA!S677),DATA!S677,"n/a")</f>
        <v>-3.2323508958021697E-2</v>
      </c>
      <c r="I2209" s="86">
        <f>+IF(ISNUMBER(DATA!AB677),DATA!AB677,"n/a")</f>
        <v>476840.05</v>
      </c>
      <c r="J2209" s="77">
        <f>+IF(ISNUMBER(DATA!AC677),DATA!AC677,"n/a")</f>
        <v>-0.150683004220064</v>
      </c>
      <c r="K2209" s="86">
        <f>+IF(ISNUMBER(DATA!AL677),DATA!AL677,"n/a")</f>
        <v>879275.53</v>
      </c>
      <c r="L2209" s="77">
        <f>+IF(ISNUMBER(DATA!AM677),DATA!AM677,"n/a")</f>
        <v>-0.126591920667983</v>
      </c>
      <c r="M2209" s="66"/>
      <c r="N2209" s="66"/>
      <c r="O2209" s="66"/>
      <c r="P2209" s="66"/>
      <c r="Q2209" s="66"/>
      <c r="S2209" s="70"/>
      <c r="U2209" s="70"/>
      <c r="W2209" s="70"/>
      <c r="Y2209" s="70"/>
    </row>
    <row r="2210" spans="1:25" s="69" customFormat="1" x14ac:dyDescent="0.2">
      <c r="A2210" s="66" t="s">
        <v>12</v>
      </c>
      <c r="B2210" s="66" t="s">
        <v>24</v>
      </c>
      <c r="C2210" s="66" t="s">
        <v>9</v>
      </c>
      <c r="D2210" s="66" t="s">
        <v>281</v>
      </c>
      <c r="E2210" s="86">
        <f>+IF(ISNUMBER(DATA!H678),DATA!H678,"n/a")</f>
        <v>61920.05</v>
      </c>
      <c r="F2210" s="77">
        <f>+IF(ISNUMBER(DATA!I678),DATA!I678,"n/a")</f>
        <v>-4.1211851012660601E-3</v>
      </c>
      <c r="G2210" s="86">
        <f>+IF(ISNUMBER(DATA!R678),DATA!R678,"n/a")</f>
        <v>205184.29</v>
      </c>
      <c r="H2210" s="77">
        <f>+IF(ISNUMBER(DATA!S678),DATA!S678,"n/a")</f>
        <v>6.9062766912548097E-3</v>
      </c>
      <c r="I2210" s="86">
        <f>+IF(ISNUMBER(DATA!AB678),DATA!AB678,"n/a")</f>
        <v>393178.22</v>
      </c>
      <c r="J2210" s="77">
        <f>+IF(ISNUMBER(DATA!AC678),DATA!AC678,"n/a")</f>
        <v>-2.8179751028204199E-2</v>
      </c>
      <c r="K2210" s="86">
        <f>+IF(ISNUMBER(DATA!AL678),DATA!AL678,"n/a")</f>
        <v>785769.76</v>
      </c>
      <c r="L2210" s="77">
        <f>+IF(ISNUMBER(DATA!AM678),DATA!AM678,"n/a")</f>
        <v>-2.1475869678732398E-2</v>
      </c>
      <c r="M2210" s="66"/>
      <c r="N2210" s="66"/>
      <c r="O2210" s="66"/>
      <c r="P2210" s="66"/>
      <c r="Q2210" s="66"/>
      <c r="S2210" s="70"/>
      <c r="U2210" s="70"/>
      <c r="W2210" s="70"/>
      <c r="Y2210" s="70"/>
    </row>
    <row r="2211" spans="1:25" s="69" customFormat="1" x14ac:dyDescent="0.2">
      <c r="A2211" s="66" t="s">
        <v>12</v>
      </c>
      <c r="B2211" s="66" t="s">
        <v>24</v>
      </c>
      <c r="C2211" s="66" t="s">
        <v>9</v>
      </c>
      <c r="D2211" s="66" t="s">
        <v>282</v>
      </c>
      <c r="E2211" s="86">
        <f>+IF(ISNUMBER(DATA!H679),DATA!H679,"n/a")</f>
        <v>149621.26</v>
      </c>
      <c r="F2211" s="77">
        <f>+IF(ISNUMBER(DATA!I679),DATA!I679,"n/a")</f>
        <v>1.7676833804270799E-2</v>
      </c>
      <c r="G2211" s="86">
        <f>+IF(ISNUMBER(DATA!R679),DATA!R679,"n/a")</f>
        <v>468569.84</v>
      </c>
      <c r="H2211" s="77">
        <f>+IF(ISNUMBER(DATA!S679),DATA!S679,"n/a")</f>
        <v>1.69227627373776E-3</v>
      </c>
      <c r="I2211" s="86">
        <f>+IF(ISNUMBER(DATA!AB679),DATA!AB679,"n/a")</f>
        <v>898934.21</v>
      </c>
      <c r="J2211" s="77">
        <f>+IF(ISNUMBER(DATA!AC679),DATA!AC679,"n/a")</f>
        <v>-5.2836219782987602E-2</v>
      </c>
      <c r="K2211" s="86">
        <f>+IF(ISNUMBER(DATA!AL679),DATA!AL679,"n/a")</f>
        <v>1811960.15</v>
      </c>
      <c r="L2211" s="77">
        <f>+IF(ISNUMBER(DATA!AM679),DATA!AM679,"n/a")</f>
        <v>-6.0431097797055598E-2</v>
      </c>
      <c r="M2211" s="66"/>
      <c r="N2211" s="66"/>
      <c r="O2211" s="66"/>
      <c r="P2211" s="66"/>
      <c r="Q2211" s="66"/>
      <c r="S2211" s="70"/>
      <c r="U2211" s="70"/>
      <c r="W2211" s="70"/>
      <c r="Y2211" s="70"/>
    </row>
    <row r="2212" spans="1:25" s="69" customFormat="1" x14ac:dyDescent="0.2">
      <c r="A2212" s="66" t="s">
        <v>12</v>
      </c>
      <c r="B2212" s="66" t="s">
        <v>24</v>
      </c>
      <c r="C2212" s="66" t="s">
        <v>9</v>
      </c>
      <c r="D2212" s="66" t="s">
        <v>283</v>
      </c>
      <c r="E2212" s="86">
        <f>+IF(ISNUMBER(DATA!H680),DATA!H680,"n/a")</f>
        <v>134795.09</v>
      </c>
      <c r="F2212" s="77">
        <f>+IF(ISNUMBER(DATA!I680),DATA!I680,"n/a")</f>
        <v>-0.11819230950641001</v>
      </c>
      <c r="G2212" s="86">
        <f>+IF(ISNUMBER(DATA!R680),DATA!R680,"n/a")</f>
        <v>449412.03</v>
      </c>
      <c r="H2212" s="77">
        <f>+IF(ISNUMBER(DATA!S680),DATA!S680,"n/a")</f>
        <v>-0.102252447045699</v>
      </c>
      <c r="I2212" s="86">
        <f>+IF(ISNUMBER(DATA!AB680),DATA!AB680,"n/a")</f>
        <v>858680.75</v>
      </c>
      <c r="J2212" s="77">
        <f>+IF(ISNUMBER(DATA!AC680),DATA!AC680,"n/a")</f>
        <v>-9.8128838486787801E-2</v>
      </c>
      <c r="K2212" s="86">
        <f>+IF(ISNUMBER(DATA!AL680),DATA!AL680,"n/a")</f>
        <v>1753047.57</v>
      </c>
      <c r="L2212" s="77">
        <f>+IF(ISNUMBER(DATA!AM680),DATA!AM680,"n/a")</f>
        <v>-9.1238293310335006E-2</v>
      </c>
      <c r="M2212" s="66"/>
      <c r="N2212" s="66"/>
      <c r="O2212" s="66"/>
      <c r="P2212" s="66"/>
      <c r="Q2212" s="66"/>
      <c r="S2212" s="70"/>
      <c r="U2212" s="70"/>
      <c r="W2212" s="70"/>
      <c r="Y2212" s="70"/>
    </row>
    <row r="2213" spans="1:25" s="69" customFormat="1" x14ac:dyDescent="0.2">
      <c r="A2213" s="66" t="s">
        <v>12</v>
      </c>
      <c r="B2213" s="66" t="s">
        <v>24</v>
      </c>
      <c r="C2213" s="66" t="s">
        <v>9</v>
      </c>
      <c r="D2213" s="66" t="s">
        <v>284</v>
      </c>
      <c r="E2213" s="86">
        <f>+IF(ISNUMBER(DATA!H681),DATA!H681,"n/a")</f>
        <v>167824.05</v>
      </c>
      <c r="F2213" s="77">
        <f>+IF(ISNUMBER(DATA!I681),DATA!I681,"n/a")</f>
        <v>0.12929063055248899</v>
      </c>
      <c r="G2213" s="86">
        <f>+IF(ISNUMBER(DATA!R681),DATA!R681,"n/a")</f>
        <v>501734.51</v>
      </c>
      <c r="H2213" s="77">
        <f>+IF(ISNUMBER(DATA!S681),DATA!S681,"n/a")</f>
        <v>9.4948005986293396E-2</v>
      </c>
      <c r="I2213" s="86">
        <f>+IF(ISNUMBER(DATA!AB681),DATA!AB681,"n/a")</f>
        <v>943004.76</v>
      </c>
      <c r="J2213" s="77">
        <f>+IF(ISNUMBER(DATA!AC681),DATA!AC681,"n/a")</f>
        <v>4.2857626920109103E-2</v>
      </c>
      <c r="K2213" s="86">
        <f>+IF(ISNUMBER(DATA!AL681),DATA!AL681,"n/a")</f>
        <v>1900852.6</v>
      </c>
      <c r="L2213" s="77">
        <f>+IF(ISNUMBER(DATA!AM681),DATA!AM681,"n/a")</f>
        <v>4.3587364939935397E-2</v>
      </c>
      <c r="M2213" s="66"/>
      <c r="N2213" s="66"/>
      <c r="O2213" s="66"/>
      <c r="P2213" s="66"/>
      <c r="Q2213" s="66"/>
      <c r="S2213" s="70"/>
      <c r="U2213" s="70"/>
      <c r="W2213" s="70"/>
      <c r="Y2213" s="70"/>
    </row>
    <row r="2214" spans="1:25" s="69" customFormat="1" x14ac:dyDescent="0.2">
      <c r="A2214" s="66" t="s">
        <v>12</v>
      </c>
      <c r="B2214" s="66" t="s">
        <v>24</v>
      </c>
      <c r="C2214" s="66" t="s">
        <v>9</v>
      </c>
      <c r="D2214" s="66" t="s">
        <v>285</v>
      </c>
      <c r="E2214" s="86">
        <f>+IF(ISNUMBER(DATA!H682),DATA!H682,"n/a")</f>
        <v>74187.03</v>
      </c>
      <c r="F2214" s="77">
        <f>+IF(ISNUMBER(DATA!I682),DATA!I682,"n/a")</f>
        <v>0.15497491226805599</v>
      </c>
      <c r="G2214" s="86">
        <f>+IF(ISNUMBER(DATA!R682),DATA!R682,"n/a")</f>
        <v>214713.16</v>
      </c>
      <c r="H2214" s="77">
        <f>+IF(ISNUMBER(DATA!S682),DATA!S682,"n/a")</f>
        <v>8.0099646793346899E-2</v>
      </c>
      <c r="I2214" s="86">
        <f>+IF(ISNUMBER(DATA!AB682),DATA!AB682,"n/a")</f>
        <v>403455.93</v>
      </c>
      <c r="J2214" s="77">
        <f>+IF(ISNUMBER(DATA!AC682),DATA!AC682,"n/a")</f>
        <v>2.8459446983216698E-2</v>
      </c>
      <c r="K2214" s="86">
        <f>+IF(ISNUMBER(DATA!AL682),DATA!AL682,"n/a")</f>
        <v>833974.98</v>
      </c>
      <c r="L2214" s="77">
        <f>+IF(ISNUMBER(DATA!AM682),DATA!AM682,"n/a")</f>
        <v>1.58518819159785E-2</v>
      </c>
      <c r="M2214" s="66"/>
      <c r="N2214" s="66"/>
      <c r="O2214" s="66"/>
      <c r="P2214" s="66"/>
      <c r="Q2214" s="66"/>
      <c r="S2214" s="70"/>
      <c r="U2214" s="70"/>
      <c r="W2214" s="70"/>
      <c r="Y2214" s="70"/>
    </row>
    <row r="2215" spans="1:25" s="69" customFormat="1" x14ac:dyDescent="0.2">
      <c r="A2215" s="66" t="s">
        <v>12</v>
      </c>
      <c r="B2215" s="66" t="s">
        <v>24</v>
      </c>
      <c r="C2215" s="66" t="s">
        <v>9</v>
      </c>
      <c r="D2215" s="66" t="s">
        <v>286</v>
      </c>
      <c r="E2215" s="86">
        <f>+IF(ISNUMBER(DATA!H683),DATA!H683,"n/a")</f>
        <v>114301.52</v>
      </c>
      <c r="F2215" s="77">
        <f>+IF(ISNUMBER(DATA!I683),DATA!I683,"n/a")</f>
        <v>0.41132606829048102</v>
      </c>
      <c r="G2215" s="86">
        <f>+IF(ISNUMBER(DATA!R683),DATA!R683,"n/a")</f>
        <v>423347.08</v>
      </c>
      <c r="H2215" s="77">
        <f>+IF(ISNUMBER(DATA!S683),DATA!S683,"n/a")</f>
        <v>0.20829341099800899</v>
      </c>
      <c r="I2215" s="86">
        <f>+IF(ISNUMBER(DATA!AB683),DATA!AB683,"n/a")</f>
        <v>743462.89</v>
      </c>
      <c r="J2215" s="77">
        <f>+IF(ISNUMBER(DATA!AC683),DATA!AC683,"n/a")</f>
        <v>0.20136179338544899</v>
      </c>
      <c r="K2215" s="86">
        <f>+IF(ISNUMBER(DATA!AL683),DATA!AL683,"n/a")</f>
        <v>1419561.14</v>
      </c>
      <c r="L2215" s="77">
        <f>+IF(ISNUMBER(DATA!AM683),DATA!AM683,"n/a")</f>
        <v>0.12520795436318199</v>
      </c>
      <c r="M2215" s="66"/>
      <c r="N2215" s="66"/>
      <c r="O2215" s="66"/>
      <c r="P2215" s="66"/>
      <c r="Q2215" s="66"/>
      <c r="S2215" s="70"/>
      <c r="U2215" s="70"/>
      <c r="W2215" s="70"/>
      <c r="Y2215" s="70"/>
    </row>
    <row r="2216" spans="1:25" s="69" customFormat="1" x14ac:dyDescent="0.2">
      <c r="A2216" s="66" t="s">
        <v>12</v>
      </c>
      <c r="B2216" s="66" t="s">
        <v>24</v>
      </c>
      <c r="C2216" s="66" t="s">
        <v>9</v>
      </c>
      <c r="D2216" s="66" t="s">
        <v>287</v>
      </c>
      <c r="E2216" s="86">
        <f>+IF(ISNUMBER(DATA!H684),DATA!H684,"n/a")</f>
        <v>140967.25</v>
      </c>
      <c r="F2216" s="77">
        <f>+IF(ISNUMBER(DATA!I684),DATA!I684,"n/a")</f>
        <v>0.32592570645461999</v>
      </c>
      <c r="G2216" s="86">
        <f>+IF(ISNUMBER(DATA!R684),DATA!R684,"n/a")</f>
        <v>605049.86</v>
      </c>
      <c r="H2216" s="77">
        <f>+IF(ISNUMBER(DATA!S684),DATA!S684,"n/a")</f>
        <v>0.22153112587402199</v>
      </c>
      <c r="I2216" s="86">
        <f>+IF(ISNUMBER(DATA!AB684),DATA!AB684,"n/a")</f>
        <v>999024.59</v>
      </c>
      <c r="J2216" s="77">
        <f>+IF(ISNUMBER(DATA!AC684),DATA!AC684,"n/a")</f>
        <v>0.215373137985301</v>
      </c>
      <c r="K2216" s="86">
        <f>+IF(ISNUMBER(DATA!AL684),DATA!AL684,"n/a")</f>
        <v>1808662.95</v>
      </c>
      <c r="L2216" s="77">
        <f>+IF(ISNUMBER(DATA!AM684),DATA!AM684,"n/a")</f>
        <v>0.174789613064817</v>
      </c>
      <c r="M2216" s="66"/>
      <c r="N2216" s="66"/>
      <c r="O2216" s="66"/>
      <c r="P2216" s="66"/>
      <c r="Q2216" s="66"/>
      <c r="S2216" s="70"/>
      <c r="U2216" s="70"/>
      <c r="W2216" s="70"/>
      <c r="Y2216" s="70"/>
    </row>
    <row r="2217" spans="1:25" s="69" customFormat="1" x14ac:dyDescent="0.2">
      <c r="A2217" s="66" t="s">
        <v>12</v>
      </c>
      <c r="B2217" s="66" t="s">
        <v>24</v>
      </c>
      <c r="C2217" s="66" t="s">
        <v>9</v>
      </c>
      <c r="D2217" s="66" t="s">
        <v>288</v>
      </c>
      <c r="E2217" s="86">
        <f>+IF(ISNUMBER(DATA!H685),DATA!H685,"n/a")</f>
        <v>141637.29999999999</v>
      </c>
      <c r="F2217" s="77">
        <f>+IF(ISNUMBER(DATA!I685),DATA!I685,"n/a")</f>
        <v>-6.7565342604840595E-2</v>
      </c>
      <c r="G2217" s="86">
        <f>+IF(ISNUMBER(DATA!R685),DATA!R685,"n/a")</f>
        <v>433126.89</v>
      </c>
      <c r="H2217" s="77">
        <f>+IF(ISNUMBER(DATA!S685),DATA!S685,"n/a")</f>
        <v>-7.9718108236321805E-2</v>
      </c>
      <c r="I2217" s="86">
        <f>+IF(ISNUMBER(DATA!AB685),DATA!AB685,"n/a")</f>
        <v>860624.35</v>
      </c>
      <c r="J2217" s="77">
        <f>+IF(ISNUMBER(DATA!AC685),DATA!AC685,"n/a")</f>
        <v>-9.8962486648276005E-2</v>
      </c>
      <c r="K2217" s="86">
        <f>+IF(ISNUMBER(DATA!AL685),DATA!AL685,"n/a")</f>
        <v>1762096.77</v>
      </c>
      <c r="L2217" s="77">
        <f>+IF(ISNUMBER(DATA!AM685),DATA!AM685,"n/a")</f>
        <v>-0.105988488311028</v>
      </c>
      <c r="M2217" s="66"/>
      <c r="N2217" s="66"/>
      <c r="O2217" s="66"/>
      <c r="P2217" s="66"/>
      <c r="Q2217" s="66"/>
      <c r="S2217" s="70"/>
      <c r="U2217" s="70"/>
      <c r="W2217" s="70"/>
      <c r="Y2217" s="70"/>
    </row>
    <row r="2218" spans="1:25" s="69" customFormat="1" x14ac:dyDescent="0.2">
      <c r="A2218" s="66" t="s">
        <v>12</v>
      </c>
      <c r="B2218" s="66" t="s">
        <v>24</v>
      </c>
      <c r="C2218" s="66" t="s">
        <v>9</v>
      </c>
      <c r="D2218" s="66" t="s">
        <v>289</v>
      </c>
      <c r="E2218" s="86">
        <f>+IF(ISNUMBER(DATA!H686),DATA!H686,"n/a")</f>
        <v>60042.71</v>
      </c>
      <c r="F2218" s="77">
        <f>+IF(ISNUMBER(DATA!I686),DATA!I686,"n/a")</f>
        <v>0.120044344590975</v>
      </c>
      <c r="G2218" s="86">
        <f>+IF(ISNUMBER(DATA!R686),DATA!R686,"n/a")</f>
        <v>180550.39</v>
      </c>
      <c r="H2218" s="77">
        <f>+IF(ISNUMBER(DATA!S686),DATA!S686,"n/a")</f>
        <v>9.1337662770197697E-2</v>
      </c>
      <c r="I2218" s="86">
        <f>+IF(ISNUMBER(DATA!AB686),DATA!AB686,"n/a")</f>
        <v>346957.87</v>
      </c>
      <c r="J2218" s="77">
        <f>+IF(ISNUMBER(DATA!AC686),DATA!AC686,"n/a")</f>
        <v>5.3054629881318802E-2</v>
      </c>
      <c r="K2218" s="86">
        <f>+IF(ISNUMBER(DATA!AL686),DATA!AL686,"n/a")</f>
        <v>701038.16</v>
      </c>
      <c r="L2218" s="77">
        <f>+IF(ISNUMBER(DATA!AM686),DATA!AM686,"n/a")</f>
        <v>2.82598989159666E-2</v>
      </c>
      <c r="M2218" s="66"/>
      <c r="N2218" s="66"/>
      <c r="O2218" s="66"/>
      <c r="P2218" s="66"/>
      <c r="Q2218" s="66"/>
      <c r="S2218" s="70"/>
      <c r="U2218" s="70"/>
      <c r="W2218" s="70"/>
      <c r="Y2218" s="70"/>
    </row>
    <row r="2219" spans="1:25" s="69" customFormat="1" x14ac:dyDescent="0.2">
      <c r="A2219" s="66" t="s">
        <v>12</v>
      </c>
      <c r="B2219" s="66" t="s">
        <v>24</v>
      </c>
      <c r="C2219" s="66" t="s">
        <v>9</v>
      </c>
      <c r="D2219" s="66" t="s">
        <v>290</v>
      </c>
      <c r="E2219" s="86">
        <f>+IF(ISNUMBER(DATA!H687),DATA!H687,"n/a")</f>
        <v>41672.26</v>
      </c>
      <c r="F2219" s="77">
        <f>+IF(ISNUMBER(DATA!I687),DATA!I687,"n/a")</f>
        <v>-2.5945788770490901E-2</v>
      </c>
      <c r="G2219" s="86">
        <f>+IF(ISNUMBER(DATA!R687),DATA!R687,"n/a")</f>
        <v>136161.97</v>
      </c>
      <c r="H2219" s="77">
        <f>+IF(ISNUMBER(DATA!S687),DATA!S687,"n/a")</f>
        <v>-8.2319890866660805E-2</v>
      </c>
      <c r="I2219" s="86">
        <f>+IF(ISNUMBER(DATA!AB687),DATA!AB687,"n/a")</f>
        <v>262496.69</v>
      </c>
      <c r="J2219" s="77">
        <f>+IF(ISNUMBER(DATA!AC687),DATA!AC687,"n/a")</f>
        <v>-6.0145671022919601E-2</v>
      </c>
      <c r="K2219" s="86">
        <f>+IF(ISNUMBER(DATA!AL687),DATA!AL687,"n/a")</f>
        <v>528208.12</v>
      </c>
      <c r="L2219" s="77">
        <f>+IF(ISNUMBER(DATA!AM687),DATA!AM687,"n/a")</f>
        <v>-3.6208305428446899E-2</v>
      </c>
      <c r="M2219" s="66"/>
      <c r="N2219" s="66"/>
      <c r="O2219" s="66"/>
      <c r="P2219" s="66"/>
      <c r="Q2219" s="66"/>
      <c r="S2219" s="70"/>
      <c r="U2219" s="70"/>
      <c r="W2219" s="70"/>
      <c r="Y2219" s="70"/>
    </row>
    <row r="2220" spans="1:25" s="69" customFormat="1" x14ac:dyDescent="0.2">
      <c r="A2220" s="66" t="s">
        <v>12</v>
      </c>
      <c r="B2220" s="66" t="s">
        <v>24</v>
      </c>
      <c r="C2220" s="66" t="s">
        <v>9</v>
      </c>
      <c r="D2220" s="66" t="s">
        <v>291</v>
      </c>
      <c r="E2220" s="86">
        <f>+IF(ISNUMBER(DATA!H688),DATA!H688,"n/a")</f>
        <v>56197.46</v>
      </c>
      <c r="F2220" s="77">
        <f>+IF(ISNUMBER(DATA!I688),DATA!I688,"n/a")</f>
        <v>-9.1412848973056196E-2</v>
      </c>
      <c r="G2220" s="86">
        <f>+IF(ISNUMBER(DATA!R688),DATA!R688,"n/a")</f>
        <v>193477.86</v>
      </c>
      <c r="H2220" s="77">
        <f>+IF(ISNUMBER(DATA!S688),DATA!S688,"n/a")</f>
        <v>5.5334575625418103E-3</v>
      </c>
      <c r="I2220" s="86">
        <f>+IF(ISNUMBER(DATA!AB688),DATA!AB688,"n/a")</f>
        <v>371981.7</v>
      </c>
      <c r="J2220" s="77">
        <f>+IF(ISNUMBER(DATA!AC688),DATA!AC688,"n/a")</f>
        <v>1.7436185765745099E-2</v>
      </c>
      <c r="K2220" s="86">
        <f>+IF(ISNUMBER(DATA!AL688),DATA!AL688,"n/a")</f>
        <v>765575.46</v>
      </c>
      <c r="L2220" s="77">
        <f>+IF(ISNUMBER(DATA!AM688),DATA!AM688,"n/a")</f>
        <v>4.5858842043873103E-2</v>
      </c>
      <c r="M2220" s="66"/>
      <c r="N2220" s="66"/>
      <c r="O2220" s="66"/>
      <c r="P2220" s="66"/>
      <c r="Q2220" s="66"/>
      <c r="S2220" s="70"/>
      <c r="U2220" s="70"/>
      <c r="W2220" s="70"/>
      <c r="Y2220" s="70"/>
    </row>
    <row r="2221" spans="1:25" s="69" customFormat="1" x14ac:dyDescent="0.2">
      <c r="A2221" s="66" t="s">
        <v>12</v>
      </c>
      <c r="B2221" s="66" t="s">
        <v>24</v>
      </c>
      <c r="C2221" s="66" t="s">
        <v>9</v>
      </c>
      <c r="D2221" s="66" t="s">
        <v>292</v>
      </c>
      <c r="E2221" s="86">
        <f>+IF(ISNUMBER(DATA!H689),DATA!H689,"n/a")</f>
        <v>392182.42</v>
      </c>
      <c r="F2221" s="77">
        <f>+IF(ISNUMBER(DATA!I689),DATA!I689,"n/a")</f>
        <v>2.4406227195850502E-2</v>
      </c>
      <c r="G2221" s="86">
        <f>+IF(ISNUMBER(DATA!R689),DATA!R689,"n/a")</f>
        <v>1277100.8999999999</v>
      </c>
      <c r="H2221" s="77">
        <f>+IF(ISNUMBER(DATA!S689),DATA!S689,"n/a")</f>
        <v>4.3844238834728301E-2</v>
      </c>
      <c r="I2221" s="86">
        <f>+IF(ISNUMBER(DATA!AB689),DATA!AB689,"n/a")</f>
        <v>2416942.79</v>
      </c>
      <c r="J2221" s="77">
        <f>+IF(ISNUMBER(DATA!AC689),DATA!AC689,"n/a")</f>
        <v>5.7550244966069801E-2</v>
      </c>
      <c r="K2221" s="86">
        <f>+IF(ISNUMBER(DATA!AL689),DATA!AL689,"n/a")</f>
        <v>4729116.26</v>
      </c>
      <c r="L2221" s="77">
        <f>+IF(ISNUMBER(DATA!AM689),DATA!AM689,"n/a")</f>
        <v>7.7714161060237194E-2</v>
      </c>
      <c r="M2221" s="66"/>
      <c r="N2221" s="66"/>
      <c r="O2221" s="66"/>
      <c r="P2221" s="66"/>
      <c r="Q2221" s="66"/>
      <c r="S2221" s="70"/>
      <c r="U2221" s="70"/>
      <c r="W2221" s="70"/>
      <c r="Y2221" s="70"/>
    </row>
    <row r="2222" spans="1:25" s="69" customFormat="1" x14ac:dyDescent="0.2">
      <c r="A2222" s="66" t="s">
        <v>12</v>
      </c>
      <c r="B2222" s="66" t="s">
        <v>24</v>
      </c>
      <c r="C2222" s="66" t="s">
        <v>9</v>
      </c>
      <c r="D2222" s="66" t="s">
        <v>293</v>
      </c>
      <c r="E2222" s="86">
        <f>+IF(ISNUMBER(DATA!H690),DATA!H690,"n/a")</f>
        <v>31245.119999999999</v>
      </c>
      <c r="F2222" s="77">
        <f>+IF(ISNUMBER(DATA!I690),DATA!I690,"n/a")</f>
        <v>1.72182532757915E-2</v>
      </c>
      <c r="G2222" s="86">
        <f>+IF(ISNUMBER(DATA!R690),DATA!R690,"n/a")</f>
        <v>92354.74</v>
      </c>
      <c r="H2222" s="77">
        <f>+IF(ISNUMBER(DATA!S690),DATA!S690,"n/a")</f>
        <v>-3.8335087878229403E-2</v>
      </c>
      <c r="I2222" s="86">
        <f>+IF(ISNUMBER(DATA!AB690),DATA!AB690,"n/a")</f>
        <v>175887.42</v>
      </c>
      <c r="J2222" s="77">
        <f>+IF(ISNUMBER(DATA!AC690),DATA!AC690,"n/a")</f>
        <v>-4.96616737287058E-2</v>
      </c>
      <c r="K2222" s="86">
        <f>+IF(ISNUMBER(DATA!AL690),DATA!AL690,"n/a")</f>
        <v>366195.41</v>
      </c>
      <c r="L2222" s="77">
        <f>+IF(ISNUMBER(DATA!AM690),DATA!AM690,"n/a")</f>
        <v>-3.52871209348085E-2</v>
      </c>
      <c r="M2222" s="66"/>
      <c r="N2222" s="66"/>
      <c r="O2222" s="66"/>
      <c r="P2222" s="66"/>
      <c r="Q2222" s="66"/>
      <c r="S2222" s="70"/>
      <c r="U2222" s="70"/>
      <c r="W2222" s="70"/>
      <c r="Y2222" s="70"/>
    </row>
    <row r="2223" spans="1:25" s="69" customFormat="1" x14ac:dyDescent="0.2">
      <c r="A2223" s="66" t="s">
        <v>12</v>
      </c>
      <c r="B2223" s="66" t="s">
        <v>24</v>
      </c>
      <c r="C2223" s="66" t="s">
        <v>9</v>
      </c>
      <c r="D2223" s="66" t="s">
        <v>294</v>
      </c>
      <c r="E2223" s="86">
        <f>+IF(ISNUMBER(DATA!H691),DATA!H691,"n/a")</f>
        <v>144769.21</v>
      </c>
      <c r="F2223" s="77">
        <f>+IF(ISNUMBER(DATA!I691),DATA!I691,"n/a")</f>
        <v>-3.5928812440548602E-2</v>
      </c>
      <c r="G2223" s="86">
        <f>+IF(ISNUMBER(DATA!R691),DATA!R691,"n/a")</f>
        <v>485086.99</v>
      </c>
      <c r="H2223" s="77">
        <f>+IF(ISNUMBER(DATA!S691),DATA!S691,"n/a")</f>
        <v>-6.3703728381176994E-2</v>
      </c>
      <c r="I2223" s="86">
        <f>+IF(ISNUMBER(DATA!AB691),DATA!AB691,"n/a")</f>
        <v>902020.58</v>
      </c>
      <c r="J2223" s="77">
        <f>+IF(ISNUMBER(DATA!AC691),DATA!AC691,"n/a")</f>
        <v>-4.4472609378245001E-2</v>
      </c>
      <c r="K2223" s="86">
        <f>+IF(ISNUMBER(DATA!AL691),DATA!AL691,"n/a")</f>
        <v>1774550.59</v>
      </c>
      <c r="L2223" s="77">
        <f>+IF(ISNUMBER(DATA!AM691),DATA!AM691,"n/a")</f>
        <v>-2.18708783119805E-2</v>
      </c>
      <c r="M2223" s="66"/>
      <c r="N2223" s="66"/>
      <c r="O2223" s="66"/>
      <c r="P2223" s="66"/>
      <c r="Q2223" s="66"/>
      <c r="S2223" s="70"/>
      <c r="U2223" s="70"/>
      <c r="W2223" s="70"/>
      <c r="Y2223" s="70"/>
    </row>
    <row r="2224" spans="1:25" s="69" customFormat="1" x14ac:dyDescent="0.2">
      <c r="A2224" s="66" t="s">
        <v>12</v>
      </c>
      <c r="B2224" s="66" t="s">
        <v>24</v>
      </c>
      <c r="C2224" s="66" t="s">
        <v>9</v>
      </c>
      <c r="D2224" s="66" t="s">
        <v>295</v>
      </c>
      <c r="E2224" s="86">
        <f>+IF(ISNUMBER(DATA!H692),DATA!H692,"n/a")</f>
        <v>120349.06</v>
      </c>
      <c r="F2224" s="77">
        <f>+IF(ISNUMBER(DATA!I692),DATA!I692,"n/a")</f>
        <v>-0.32932806896801498</v>
      </c>
      <c r="G2224" s="86">
        <f>+IF(ISNUMBER(DATA!R692),DATA!R692,"n/a")</f>
        <v>355415</v>
      </c>
      <c r="H2224" s="77">
        <f>+IF(ISNUMBER(DATA!S692),DATA!S692,"n/a")</f>
        <v>-0.16698022732651699</v>
      </c>
      <c r="I2224" s="86">
        <f>+IF(ISNUMBER(DATA!AB692),DATA!AB692,"n/a")</f>
        <v>603768.19999999995</v>
      </c>
      <c r="J2224" s="77">
        <f>+IF(ISNUMBER(DATA!AC692),DATA!AC692,"n/a")</f>
        <v>-0.18340798889506199</v>
      </c>
      <c r="K2224" s="86">
        <f>+IF(ISNUMBER(DATA!AL692),DATA!AL692,"n/a")</f>
        <v>1328926</v>
      </c>
      <c r="L2224" s="77">
        <f>+IF(ISNUMBER(DATA!AM692),DATA!AM692,"n/a")</f>
        <v>-6.0344770716483599E-3</v>
      </c>
      <c r="M2224" s="66"/>
      <c r="N2224" s="66"/>
      <c r="O2224" s="66"/>
      <c r="P2224" s="66"/>
      <c r="Q2224" s="66"/>
      <c r="S2224" s="70"/>
      <c r="U2224" s="70"/>
      <c r="W2224" s="70"/>
      <c r="Y2224" s="70"/>
    </row>
    <row r="2225" spans="1:25" s="69" customFormat="1" x14ac:dyDescent="0.2">
      <c r="A2225" s="66" t="s">
        <v>12</v>
      </c>
      <c r="B2225" s="66" t="s">
        <v>24</v>
      </c>
      <c r="C2225" s="66" t="s">
        <v>9</v>
      </c>
      <c r="D2225" s="66" t="s">
        <v>296</v>
      </c>
      <c r="E2225" s="86">
        <f>+IF(ISNUMBER(DATA!H693),DATA!H693,"n/a")</f>
        <v>169392.51</v>
      </c>
      <c r="F2225" s="77">
        <f>+IF(ISNUMBER(DATA!I693),DATA!I693,"n/a")</f>
        <v>0.199739714379913</v>
      </c>
      <c r="G2225" s="86">
        <f>+IF(ISNUMBER(DATA!R693),DATA!R693,"n/a")</f>
        <v>471364.38</v>
      </c>
      <c r="H2225" s="77">
        <f>+IF(ISNUMBER(DATA!S693),DATA!S693,"n/a")</f>
        <v>0.17349164369235101</v>
      </c>
      <c r="I2225" s="86">
        <f>+IF(ISNUMBER(DATA!AB693),DATA!AB693,"n/a")</f>
        <v>751636.86</v>
      </c>
      <c r="J2225" s="77">
        <f>+IF(ISNUMBER(DATA!AC693),DATA!AC693,"n/a")</f>
        <v>5.4086470819918103E-2</v>
      </c>
      <c r="K2225" s="86">
        <f>+IF(ISNUMBER(DATA!AL693),DATA!AL693,"n/a")</f>
        <v>1543031.48</v>
      </c>
      <c r="L2225" s="77">
        <f>+IF(ISNUMBER(DATA!AM693),DATA!AM693,"n/a")</f>
        <v>8.2883116142501295E-2</v>
      </c>
      <c r="M2225" s="66"/>
      <c r="N2225" s="66"/>
      <c r="O2225" s="66"/>
      <c r="P2225" s="66"/>
      <c r="Q2225" s="66"/>
      <c r="S2225" s="70"/>
      <c r="U2225" s="70"/>
      <c r="W2225" s="70"/>
      <c r="Y2225" s="70"/>
    </row>
    <row r="2226" spans="1:25" s="69" customFormat="1" x14ac:dyDescent="0.2">
      <c r="A2226" s="66" t="s">
        <v>12</v>
      </c>
      <c r="B2226" s="66" t="s">
        <v>24</v>
      </c>
      <c r="C2226" s="66" t="s">
        <v>9</v>
      </c>
      <c r="D2226" s="66" t="s">
        <v>297</v>
      </c>
      <c r="E2226" s="86">
        <f>+IF(ISNUMBER(DATA!H694),DATA!H694,"n/a")</f>
        <v>36229.25</v>
      </c>
      <c r="F2226" s="77">
        <f>+IF(ISNUMBER(DATA!I694),DATA!I694,"n/a")</f>
        <v>-8.3239664787222695E-2</v>
      </c>
      <c r="G2226" s="86">
        <f>+IF(ISNUMBER(DATA!R694),DATA!R694,"n/a")</f>
        <v>112594.38</v>
      </c>
      <c r="H2226" s="77">
        <f>+IF(ISNUMBER(DATA!S694),DATA!S694,"n/a")</f>
        <v>-9.6284170049282206E-2</v>
      </c>
      <c r="I2226" s="86">
        <f>+IF(ISNUMBER(DATA!AB694),DATA!AB694,"n/a")</f>
        <v>217744.94</v>
      </c>
      <c r="J2226" s="77">
        <f>+IF(ISNUMBER(DATA!AC694),DATA!AC694,"n/a")</f>
        <v>-8.4956426524516904E-2</v>
      </c>
      <c r="K2226" s="86">
        <f>+IF(ISNUMBER(DATA!AL694),DATA!AL694,"n/a")</f>
        <v>446985.23</v>
      </c>
      <c r="L2226" s="77">
        <f>+IF(ISNUMBER(DATA!AM694),DATA!AM694,"n/a")</f>
        <v>-8.9359630589685698E-2</v>
      </c>
      <c r="M2226" s="66"/>
      <c r="N2226" s="66"/>
      <c r="O2226" s="66"/>
      <c r="P2226" s="66"/>
      <c r="Q2226" s="66"/>
      <c r="S2226" s="70"/>
      <c r="U2226" s="70"/>
      <c r="W2226" s="70"/>
      <c r="Y2226" s="70"/>
    </row>
    <row r="2227" spans="1:25" s="69" customFormat="1" x14ac:dyDescent="0.2">
      <c r="A2227" s="66" t="s">
        <v>12</v>
      </c>
      <c r="B2227" s="66" t="s">
        <v>24</v>
      </c>
      <c r="C2227" s="66" t="s">
        <v>9</v>
      </c>
      <c r="D2227" s="66" t="s">
        <v>298</v>
      </c>
      <c r="E2227" s="86">
        <f>+IF(ISNUMBER(DATA!H695),DATA!H695,"n/a")</f>
        <v>65792.39</v>
      </c>
      <c r="F2227" s="77">
        <f>+IF(ISNUMBER(DATA!I695),DATA!I695,"n/a")</f>
        <v>-6.0800501801815697E-2</v>
      </c>
      <c r="G2227" s="86">
        <f>+IF(ISNUMBER(DATA!R695),DATA!R695,"n/a")</f>
        <v>200793.13</v>
      </c>
      <c r="H2227" s="77">
        <f>+IF(ISNUMBER(DATA!S695),DATA!S695,"n/a")</f>
        <v>-3.2885847919371602E-2</v>
      </c>
      <c r="I2227" s="86">
        <f>+IF(ISNUMBER(DATA!AB695),DATA!AB695,"n/a")</f>
        <v>416830.4</v>
      </c>
      <c r="J2227" s="77">
        <f>+IF(ISNUMBER(DATA!AC695),DATA!AC695,"n/a")</f>
        <v>-3.3480567876108202E-3</v>
      </c>
      <c r="K2227" s="86">
        <f>+IF(ISNUMBER(DATA!AL695),DATA!AL695,"n/a")</f>
        <v>1055124.1299999999</v>
      </c>
      <c r="L2227" s="77">
        <f>+IF(ISNUMBER(DATA!AM695),DATA!AM695,"n/a")</f>
        <v>2.4980289907845E-2</v>
      </c>
      <c r="M2227" s="66"/>
      <c r="N2227" s="66"/>
      <c r="O2227" s="66"/>
      <c r="P2227" s="66"/>
      <c r="Q2227" s="66"/>
      <c r="S2227" s="70"/>
      <c r="U2227" s="70"/>
      <c r="W2227" s="70"/>
      <c r="Y2227" s="70"/>
    </row>
    <row r="2228" spans="1:25" s="69" customFormat="1" x14ac:dyDescent="0.2">
      <c r="A2228" s="66" t="s">
        <v>12</v>
      </c>
      <c r="B2228" s="66" t="s">
        <v>24</v>
      </c>
      <c r="C2228" s="66" t="s">
        <v>9</v>
      </c>
      <c r="D2228" s="66" t="s">
        <v>299</v>
      </c>
      <c r="E2228" s="86">
        <f>+IF(ISNUMBER(DATA!H696),DATA!H696,"n/a")</f>
        <v>474143.59</v>
      </c>
      <c r="F2228" s="77">
        <f>+IF(ISNUMBER(DATA!I696),DATA!I696,"n/a")</f>
        <v>0.35017658321628198</v>
      </c>
      <c r="G2228" s="86">
        <f>+IF(ISNUMBER(DATA!R696),DATA!R696,"n/a")</f>
        <v>2518775.6800000002</v>
      </c>
      <c r="H2228" s="77">
        <f>+IF(ISNUMBER(DATA!S696),DATA!S696,"n/a")</f>
        <v>0.147406883237722</v>
      </c>
      <c r="I2228" s="86">
        <f>+IF(ISNUMBER(DATA!AB696),DATA!AB696,"n/a")</f>
        <v>3940624.71</v>
      </c>
      <c r="J2228" s="77">
        <f>+IF(ISNUMBER(DATA!AC696),DATA!AC696,"n/a")</f>
        <v>0.16454078527034799</v>
      </c>
      <c r="K2228" s="86">
        <f>+IF(ISNUMBER(DATA!AL696),DATA!AL696,"n/a")</f>
        <v>6992684.7999999998</v>
      </c>
      <c r="L2228" s="77">
        <f>+IF(ISNUMBER(DATA!AM696),DATA!AM696,"n/a")</f>
        <v>0.12842095109315099</v>
      </c>
      <c r="M2228" s="66"/>
      <c r="N2228" s="66"/>
      <c r="O2228" s="66"/>
      <c r="P2228" s="66"/>
      <c r="Q2228" s="66"/>
      <c r="S2228" s="70"/>
      <c r="U2228" s="70"/>
      <c r="W2228" s="70"/>
      <c r="Y2228" s="70"/>
    </row>
    <row r="2229" spans="1:25" s="69" customFormat="1" x14ac:dyDescent="0.2">
      <c r="A2229" s="66" t="s">
        <v>12</v>
      </c>
      <c r="B2229" s="66" t="s">
        <v>24</v>
      </c>
      <c r="C2229" s="66" t="s">
        <v>9</v>
      </c>
      <c r="D2229" s="66" t="s">
        <v>300</v>
      </c>
      <c r="E2229" s="86">
        <f>+IF(ISNUMBER(DATA!H697),DATA!H697,"n/a")</f>
        <v>307676.28000000003</v>
      </c>
      <c r="F2229" s="77">
        <f>+IF(ISNUMBER(DATA!I697),DATA!I697,"n/a")</f>
        <v>2.2048552477336801E-2</v>
      </c>
      <c r="G2229" s="86">
        <f>+IF(ISNUMBER(DATA!R697),DATA!R697,"n/a")</f>
        <v>968715.59</v>
      </c>
      <c r="H2229" s="77">
        <f>+IF(ISNUMBER(DATA!S697),DATA!S697,"n/a")</f>
        <v>1.0342341071233101E-2</v>
      </c>
      <c r="I2229" s="86">
        <f>+IF(ISNUMBER(DATA!AB697),DATA!AB697,"n/a")</f>
        <v>1784408.92</v>
      </c>
      <c r="J2229" s="77">
        <f>+IF(ISNUMBER(DATA!AC697),DATA!AC697,"n/a")</f>
        <v>1.41864157274496E-2</v>
      </c>
      <c r="K2229" s="86">
        <f>+IF(ISNUMBER(DATA!AL697),DATA!AL697,"n/a")</f>
        <v>3595893.74</v>
      </c>
      <c r="L2229" s="77">
        <f>+IF(ISNUMBER(DATA!AM697),DATA!AM697,"n/a")</f>
        <v>8.8890125378702396E-3</v>
      </c>
      <c r="M2229" s="66"/>
      <c r="N2229" s="66"/>
      <c r="O2229" s="66"/>
      <c r="P2229" s="66"/>
      <c r="Q2229" s="66"/>
      <c r="S2229" s="70"/>
      <c r="U2229" s="70"/>
      <c r="W2229" s="70"/>
      <c r="Y2229" s="70"/>
    </row>
    <row r="2230" spans="1:25" s="69" customFormat="1" x14ac:dyDescent="0.2">
      <c r="A2230" s="66" t="s">
        <v>12</v>
      </c>
      <c r="B2230" s="66" t="s">
        <v>24</v>
      </c>
      <c r="C2230" s="66" t="s">
        <v>9</v>
      </c>
      <c r="D2230" s="66" t="s">
        <v>301</v>
      </c>
      <c r="E2230" s="86">
        <f>+IF(ISNUMBER(DATA!H698),DATA!H698,"n/a")</f>
        <v>29313.63</v>
      </c>
      <c r="F2230" s="77">
        <f>+IF(ISNUMBER(DATA!I698),DATA!I698,"n/a")</f>
        <v>1.8211608259032099E-2</v>
      </c>
      <c r="G2230" s="86">
        <f>+IF(ISNUMBER(DATA!R698),DATA!R698,"n/a")</f>
        <v>89834.26</v>
      </c>
      <c r="H2230" s="77">
        <f>+IF(ISNUMBER(DATA!S698),DATA!S698,"n/a")</f>
        <v>1.1484869993820699E-2</v>
      </c>
      <c r="I2230" s="86">
        <f>+IF(ISNUMBER(DATA!AB698),DATA!AB698,"n/a")</f>
        <v>173625.29</v>
      </c>
      <c r="J2230" s="77">
        <f>+IF(ISNUMBER(DATA!AC698),DATA!AC698,"n/a")</f>
        <v>1.47885642973636E-2</v>
      </c>
      <c r="K2230" s="86">
        <f>+IF(ISNUMBER(DATA!AL698),DATA!AL698,"n/a")</f>
        <v>349382.73</v>
      </c>
      <c r="L2230" s="77">
        <f>+IF(ISNUMBER(DATA!AM698),DATA!AM698,"n/a")</f>
        <v>1.9922011518740599E-2</v>
      </c>
      <c r="M2230" s="66"/>
      <c r="N2230" s="66"/>
      <c r="O2230" s="66"/>
      <c r="P2230" s="66"/>
      <c r="Q2230" s="66"/>
      <c r="S2230" s="70"/>
      <c r="U2230" s="70"/>
      <c r="W2230" s="70"/>
      <c r="Y2230" s="70"/>
    </row>
    <row r="2231" spans="1:25" s="69" customFormat="1" x14ac:dyDescent="0.2">
      <c r="A2231" s="66" t="s">
        <v>12</v>
      </c>
      <c r="B2231" s="66" t="s">
        <v>24</v>
      </c>
      <c r="C2231" s="66" t="s">
        <v>9</v>
      </c>
      <c r="D2231" s="66" t="s">
        <v>302</v>
      </c>
      <c r="E2231" s="86">
        <f>+IF(ISNUMBER(DATA!H699),DATA!H699,"n/a")</f>
        <v>87867</v>
      </c>
      <c r="F2231" s="77">
        <f>+IF(ISNUMBER(DATA!I699),DATA!I699,"n/a")</f>
        <v>-4.7630918638868897E-2</v>
      </c>
      <c r="G2231" s="86">
        <f>+IF(ISNUMBER(DATA!R699),DATA!R699,"n/a")</f>
        <v>292051.46000000002</v>
      </c>
      <c r="H2231" s="77">
        <f>+IF(ISNUMBER(DATA!S699),DATA!S699,"n/a")</f>
        <v>-8.3771479537743707E-2</v>
      </c>
      <c r="I2231" s="86">
        <f>+IF(ISNUMBER(DATA!AB699),DATA!AB699,"n/a")</f>
        <v>550193.54</v>
      </c>
      <c r="J2231" s="77">
        <f>+IF(ISNUMBER(DATA!AC699),DATA!AC699,"n/a")</f>
        <v>-5.6749606700084498E-2</v>
      </c>
      <c r="K2231" s="86">
        <f>+IF(ISNUMBER(DATA!AL699),DATA!AL699,"n/a")</f>
        <v>1097568.3600000001</v>
      </c>
      <c r="L2231" s="77">
        <f>+IF(ISNUMBER(DATA!AM699),DATA!AM699,"n/a")</f>
        <v>-4.7069606817191002E-2</v>
      </c>
      <c r="M2231" s="66"/>
      <c r="N2231" s="66"/>
      <c r="O2231" s="66"/>
      <c r="P2231" s="66"/>
      <c r="Q2231" s="66"/>
      <c r="S2231" s="70"/>
      <c r="U2231" s="70"/>
      <c r="W2231" s="70"/>
      <c r="Y2231" s="70"/>
    </row>
    <row r="2232" spans="1:25" s="69" customFormat="1" x14ac:dyDescent="0.2">
      <c r="A2232" s="66" t="s">
        <v>12</v>
      </c>
      <c r="B2232" s="66" t="s">
        <v>24</v>
      </c>
      <c r="C2232" s="66" t="s">
        <v>9</v>
      </c>
      <c r="D2232" s="66" t="s">
        <v>303</v>
      </c>
      <c r="E2232" s="86">
        <f>+IF(ISNUMBER(DATA!H700),DATA!H700,"n/a")</f>
        <v>61810.06</v>
      </c>
      <c r="F2232" s="77">
        <f>+IF(ISNUMBER(DATA!I700),DATA!I700,"n/a")</f>
        <v>-3.3025109408385898E-2</v>
      </c>
      <c r="G2232" s="86">
        <f>+IF(ISNUMBER(DATA!R700),DATA!R700,"n/a")</f>
        <v>182398.91</v>
      </c>
      <c r="H2232" s="77">
        <f>+IF(ISNUMBER(DATA!S700),DATA!S700,"n/a")</f>
        <v>9.0283684710384896E-3</v>
      </c>
      <c r="I2232" s="86">
        <f>+IF(ISNUMBER(DATA!AB700),DATA!AB700,"n/a")</f>
        <v>358344.53</v>
      </c>
      <c r="J2232" s="77">
        <f>+IF(ISNUMBER(DATA!AC700),DATA!AC700,"n/a")</f>
        <v>2.2071257665401901E-2</v>
      </c>
      <c r="K2232" s="86">
        <f>+IF(ISNUMBER(DATA!AL700),DATA!AL700,"n/a")</f>
        <v>713135.44</v>
      </c>
      <c r="L2232" s="77">
        <f>+IF(ISNUMBER(DATA!AM700),DATA!AM700,"n/a")</f>
        <v>-3.1474693308431202E-2</v>
      </c>
      <c r="M2232" s="66"/>
      <c r="N2232" s="66"/>
      <c r="O2232" s="66"/>
      <c r="P2232" s="66"/>
      <c r="Q2232" s="66"/>
      <c r="S2232" s="70"/>
      <c r="U2232" s="70"/>
      <c r="W2232" s="70"/>
      <c r="Y2232" s="70"/>
    </row>
    <row r="2233" spans="1:25" s="69" customFormat="1" x14ac:dyDescent="0.2">
      <c r="A2233" s="66" t="s">
        <v>12</v>
      </c>
      <c r="B2233" s="66" t="s">
        <v>24</v>
      </c>
      <c r="C2233" s="66" t="s">
        <v>9</v>
      </c>
      <c r="D2233" s="66" t="s">
        <v>304</v>
      </c>
      <c r="E2233" s="86">
        <f>+IF(ISNUMBER(DATA!H701),DATA!H701,"n/a")</f>
        <v>146921.59</v>
      </c>
      <c r="F2233" s="77">
        <f>+IF(ISNUMBER(DATA!I701),DATA!I701,"n/a")</f>
        <v>7.40287738904182E-3</v>
      </c>
      <c r="G2233" s="86">
        <f>+IF(ISNUMBER(DATA!R701),DATA!R701,"n/a")</f>
        <v>589894.69999999995</v>
      </c>
      <c r="H2233" s="77">
        <f>+IF(ISNUMBER(DATA!S701),DATA!S701,"n/a")</f>
        <v>-5.8387356296831498E-2</v>
      </c>
      <c r="I2233" s="86">
        <f>+IF(ISNUMBER(DATA!AB701),DATA!AB701,"n/a")</f>
        <v>1041273.5</v>
      </c>
      <c r="J2233" s="77">
        <f>+IF(ISNUMBER(DATA!AC701),DATA!AC701,"n/a")</f>
        <v>-3.8387045996753702E-2</v>
      </c>
      <c r="K2233" s="86">
        <f>+IF(ISNUMBER(DATA!AL701),DATA!AL701,"n/a")</f>
        <v>2034876.35</v>
      </c>
      <c r="L2233" s="77">
        <f>+IF(ISNUMBER(DATA!AM701),DATA!AM701,"n/a")</f>
        <v>-3.0046023752370199E-2</v>
      </c>
      <c r="M2233" s="66"/>
      <c r="N2233" s="66"/>
      <c r="O2233" s="66"/>
      <c r="P2233" s="66"/>
      <c r="Q2233" s="66"/>
      <c r="S2233" s="70"/>
      <c r="U2233" s="70"/>
      <c r="W2233" s="70"/>
      <c r="Y2233" s="70"/>
    </row>
    <row r="2234" spans="1:25" s="69" customFormat="1" x14ac:dyDescent="0.2">
      <c r="A2234" s="66" t="s">
        <v>12</v>
      </c>
      <c r="B2234" s="66" t="s">
        <v>24</v>
      </c>
      <c r="C2234" s="66" t="s">
        <v>9</v>
      </c>
      <c r="D2234" s="66" t="s">
        <v>305</v>
      </c>
      <c r="E2234" s="86">
        <f>+IF(ISNUMBER(DATA!H702),DATA!H702,"n/a")</f>
        <v>152629.53</v>
      </c>
      <c r="F2234" s="77">
        <f>+IF(ISNUMBER(DATA!I702),DATA!I702,"n/a")</f>
        <v>7.2595237305487406E-2</v>
      </c>
      <c r="G2234" s="86">
        <f>+IF(ISNUMBER(DATA!R702),DATA!R702,"n/a")</f>
        <v>485619.37</v>
      </c>
      <c r="H2234" s="77">
        <f>+IF(ISNUMBER(DATA!S702),DATA!S702,"n/a")</f>
        <v>6.3766373101348098E-2</v>
      </c>
      <c r="I2234" s="86">
        <f>+IF(ISNUMBER(DATA!AB702),DATA!AB702,"n/a")</f>
        <v>905024.06</v>
      </c>
      <c r="J2234" s="77">
        <f>+IF(ISNUMBER(DATA!AC702),DATA!AC702,"n/a")</f>
        <v>7.2870179331232507E-2</v>
      </c>
      <c r="K2234" s="86">
        <f>+IF(ISNUMBER(DATA!AL702),DATA!AL702,"n/a")</f>
        <v>1727187.29</v>
      </c>
      <c r="L2234" s="77">
        <f>+IF(ISNUMBER(DATA!AM702),DATA!AM702,"n/a")</f>
        <v>3.4887939751295199E-2</v>
      </c>
      <c r="M2234" s="66"/>
      <c r="N2234" s="66"/>
      <c r="O2234" s="66"/>
      <c r="P2234" s="66"/>
      <c r="Q2234" s="66"/>
      <c r="S2234" s="70"/>
      <c r="U2234" s="70"/>
      <c r="W2234" s="70"/>
      <c r="Y2234" s="70"/>
    </row>
    <row r="2235" spans="1:25" s="69" customFormat="1" x14ac:dyDescent="0.2">
      <c r="A2235" s="66" t="s">
        <v>12</v>
      </c>
      <c r="B2235" s="66" t="s">
        <v>24</v>
      </c>
      <c r="C2235" s="66" t="s">
        <v>9</v>
      </c>
      <c r="D2235" s="66" t="s">
        <v>306</v>
      </c>
      <c r="E2235" s="86">
        <f>+IF(ISNUMBER(DATA!H703),DATA!H703,"n/a")</f>
        <v>100366.2</v>
      </c>
      <c r="F2235" s="77">
        <f>+IF(ISNUMBER(DATA!I703),DATA!I703,"n/a")</f>
        <v>-0.132686829155996</v>
      </c>
      <c r="G2235" s="86">
        <f>+IF(ISNUMBER(DATA!R703),DATA!R703,"n/a")</f>
        <v>444622.83</v>
      </c>
      <c r="H2235" s="77">
        <f>+IF(ISNUMBER(DATA!S703),DATA!S703,"n/a")</f>
        <v>-5.2128931474998703E-2</v>
      </c>
      <c r="I2235" s="86">
        <f>+IF(ISNUMBER(DATA!AB703),DATA!AB703,"n/a")</f>
        <v>824245.12</v>
      </c>
      <c r="J2235" s="77">
        <f>+IF(ISNUMBER(DATA!AC703),DATA!AC703,"n/a")</f>
        <v>-0.13736144299620301</v>
      </c>
      <c r="K2235" s="86">
        <f>+IF(ISNUMBER(DATA!AL703),DATA!AL703,"n/a")</f>
        <v>1526065.1</v>
      </c>
      <c r="L2235" s="77">
        <f>+IF(ISNUMBER(DATA!AM703),DATA!AM703,"n/a")</f>
        <v>-0.124034801864034</v>
      </c>
      <c r="M2235" s="66"/>
      <c r="N2235" s="66"/>
      <c r="O2235" s="66"/>
      <c r="P2235" s="66"/>
      <c r="Q2235" s="66"/>
      <c r="S2235" s="70"/>
      <c r="U2235" s="70"/>
      <c r="W2235" s="70"/>
      <c r="Y2235" s="70"/>
    </row>
    <row r="2236" spans="1:25" s="69" customFormat="1" x14ac:dyDescent="0.2">
      <c r="A2236" s="66" t="s">
        <v>12</v>
      </c>
      <c r="B2236" s="66" t="s">
        <v>24</v>
      </c>
      <c r="C2236" s="66" t="s">
        <v>9</v>
      </c>
      <c r="D2236" s="66" t="s">
        <v>307</v>
      </c>
      <c r="E2236" s="86">
        <f>+IF(ISNUMBER(DATA!H704),DATA!H704,"n/a")</f>
        <v>118465.75</v>
      </c>
      <c r="F2236" s="77">
        <f>+IF(ISNUMBER(DATA!I704),DATA!I704,"n/a")</f>
        <v>-2.73148204786683E-2</v>
      </c>
      <c r="G2236" s="86">
        <f>+IF(ISNUMBER(DATA!R704),DATA!R704,"n/a")</f>
        <v>387915.29</v>
      </c>
      <c r="H2236" s="77">
        <f>+IF(ISNUMBER(DATA!S704),DATA!S704,"n/a")</f>
        <v>-2.9743116668928999E-2</v>
      </c>
      <c r="I2236" s="86">
        <f>+IF(ISNUMBER(DATA!AB704),DATA!AB704,"n/a")</f>
        <v>731022.96</v>
      </c>
      <c r="J2236" s="77">
        <f>+IF(ISNUMBER(DATA!AC704),DATA!AC704,"n/a")</f>
        <v>2.08753912439489E-3</v>
      </c>
      <c r="K2236" s="86">
        <f>+IF(ISNUMBER(DATA!AL704),DATA!AL704,"n/a")</f>
        <v>1439801.51</v>
      </c>
      <c r="L2236" s="77">
        <f>+IF(ISNUMBER(DATA!AM704),DATA!AM704,"n/a")</f>
        <v>-3.9808694243118302E-3</v>
      </c>
      <c r="M2236" s="66"/>
      <c r="N2236" s="66"/>
      <c r="O2236" s="66"/>
      <c r="P2236" s="66"/>
      <c r="Q2236" s="66"/>
      <c r="S2236" s="70"/>
      <c r="U2236" s="70"/>
      <c r="W2236" s="70"/>
      <c r="Y2236" s="70"/>
    </row>
    <row r="2237" spans="1:25" s="69" customFormat="1" x14ac:dyDescent="0.2">
      <c r="A2237" s="66" t="s">
        <v>12</v>
      </c>
      <c r="B2237" s="66" t="s">
        <v>24</v>
      </c>
      <c r="C2237" s="66" t="s">
        <v>9</v>
      </c>
      <c r="D2237" s="66" t="s">
        <v>308</v>
      </c>
      <c r="E2237" s="86">
        <f>+IF(ISNUMBER(DATA!H705),DATA!H705,"n/a")</f>
        <v>70047.289999999994</v>
      </c>
      <c r="F2237" s="77">
        <f>+IF(ISNUMBER(DATA!I705),DATA!I705,"n/a")</f>
        <v>-0.235460777402206</v>
      </c>
      <c r="G2237" s="86">
        <f>+IF(ISNUMBER(DATA!R705),DATA!R705,"n/a")</f>
        <v>216346.95</v>
      </c>
      <c r="H2237" s="77">
        <f>+IF(ISNUMBER(DATA!S705),DATA!S705,"n/a")</f>
        <v>-0.25400718611371098</v>
      </c>
      <c r="I2237" s="86">
        <f>+IF(ISNUMBER(DATA!AB705),DATA!AB705,"n/a")</f>
        <v>410252.01</v>
      </c>
      <c r="J2237" s="77">
        <f>+IF(ISNUMBER(DATA!AC705),DATA!AC705,"n/a")</f>
        <v>-0.26107389491418198</v>
      </c>
      <c r="K2237" s="86">
        <f>+IF(ISNUMBER(DATA!AL705),DATA!AL705,"n/a")</f>
        <v>875438.68</v>
      </c>
      <c r="L2237" s="77">
        <f>+IF(ISNUMBER(DATA!AM705),DATA!AM705,"n/a")</f>
        <v>-0.20538947597116</v>
      </c>
      <c r="M2237" s="66"/>
      <c r="N2237" s="66"/>
      <c r="O2237" s="66"/>
      <c r="P2237" s="66"/>
      <c r="Q2237" s="66"/>
      <c r="S2237" s="70"/>
      <c r="U2237" s="70"/>
      <c r="W2237" s="70"/>
      <c r="Y2237" s="70"/>
    </row>
    <row r="2238" spans="1:25" s="69" customFormat="1" x14ac:dyDescent="0.2">
      <c r="A2238" s="66" t="s">
        <v>12</v>
      </c>
      <c r="B2238" s="66" t="s">
        <v>24</v>
      </c>
      <c r="C2238" s="66" t="s">
        <v>9</v>
      </c>
      <c r="D2238" s="66" t="s">
        <v>309</v>
      </c>
      <c r="E2238" s="86">
        <f>+IF(ISNUMBER(DATA!H706),DATA!H706,"n/a")</f>
        <v>60282.13</v>
      </c>
      <c r="F2238" s="77">
        <f>+IF(ISNUMBER(DATA!I706),DATA!I706,"n/a")</f>
        <v>-0.12422148103617101</v>
      </c>
      <c r="G2238" s="86">
        <f>+IF(ISNUMBER(DATA!R706),DATA!R706,"n/a")</f>
        <v>189124.44</v>
      </c>
      <c r="H2238" s="77">
        <f>+IF(ISNUMBER(DATA!S706),DATA!S706,"n/a")</f>
        <v>-0.177549721914224</v>
      </c>
      <c r="I2238" s="86">
        <f>+IF(ISNUMBER(DATA!AB706),DATA!AB706,"n/a")</f>
        <v>357212.86</v>
      </c>
      <c r="J2238" s="77">
        <f>+IF(ISNUMBER(DATA!AC706),DATA!AC706,"n/a")</f>
        <v>-0.19036952475654101</v>
      </c>
      <c r="K2238" s="86">
        <f>+IF(ISNUMBER(DATA!AL706),DATA!AL706,"n/a")</f>
        <v>764908.18</v>
      </c>
      <c r="L2238" s="77">
        <f>+IF(ISNUMBER(DATA!AM706),DATA!AM706,"n/a")</f>
        <v>-0.15729133835643599</v>
      </c>
      <c r="M2238" s="66"/>
      <c r="N2238" s="66"/>
      <c r="O2238" s="66"/>
      <c r="P2238" s="66"/>
      <c r="Q2238" s="66"/>
      <c r="S2238" s="70"/>
      <c r="U2238" s="70"/>
      <c r="W2238" s="70"/>
      <c r="Y2238" s="70"/>
    </row>
    <row r="2239" spans="1:25" s="69" customFormat="1" x14ac:dyDescent="0.2">
      <c r="A2239" s="66" t="s">
        <v>12</v>
      </c>
      <c r="B2239" s="66" t="s">
        <v>24</v>
      </c>
      <c r="C2239" s="66" t="s">
        <v>9</v>
      </c>
      <c r="D2239" s="66" t="s">
        <v>310</v>
      </c>
      <c r="E2239" s="86">
        <f>+IF(ISNUMBER(DATA!H707),DATA!H707,"n/a")</f>
        <v>49167.64</v>
      </c>
      <c r="F2239" s="77">
        <f>+IF(ISNUMBER(DATA!I707),DATA!I707,"n/a")</f>
        <v>-0.15210430324702601</v>
      </c>
      <c r="G2239" s="86">
        <f>+IF(ISNUMBER(DATA!R707),DATA!R707,"n/a")</f>
        <v>148192.5</v>
      </c>
      <c r="H2239" s="77">
        <f>+IF(ISNUMBER(DATA!S707),DATA!S707,"n/a")</f>
        <v>-0.16964984961889101</v>
      </c>
      <c r="I2239" s="86">
        <f>+IF(ISNUMBER(DATA!AB707),DATA!AB707,"n/a")</f>
        <v>284679.93</v>
      </c>
      <c r="J2239" s="77">
        <f>+IF(ISNUMBER(DATA!AC707),DATA!AC707,"n/a")</f>
        <v>-0.16234168223005499</v>
      </c>
      <c r="K2239" s="86">
        <f>+IF(ISNUMBER(DATA!AL707),DATA!AL707,"n/a")</f>
        <v>621904.38</v>
      </c>
      <c r="L2239" s="77">
        <f>+IF(ISNUMBER(DATA!AM707),DATA!AM707,"n/a")</f>
        <v>-0.101233010312769</v>
      </c>
      <c r="M2239" s="66"/>
      <c r="N2239" s="66"/>
      <c r="O2239" s="66"/>
      <c r="P2239" s="66"/>
      <c r="Q2239" s="66"/>
      <c r="S2239" s="70"/>
      <c r="U2239" s="70"/>
      <c r="W2239" s="70"/>
      <c r="Y2239" s="70"/>
    </row>
    <row r="2240" spans="1:25" s="69" customFormat="1" x14ac:dyDescent="0.2">
      <c r="A2240" s="66" t="s">
        <v>12</v>
      </c>
      <c r="B2240" s="66" t="s">
        <v>24</v>
      </c>
      <c r="C2240" s="66" t="s">
        <v>9</v>
      </c>
      <c r="D2240" s="66" t="s">
        <v>311</v>
      </c>
      <c r="E2240" s="86">
        <f>+IF(ISNUMBER(DATA!H708),DATA!H708,"n/a")</f>
        <v>165112.9</v>
      </c>
      <c r="F2240" s="77">
        <f>+IF(ISNUMBER(DATA!I708),DATA!I708,"n/a")</f>
        <v>2.46219573789326E-2</v>
      </c>
      <c r="G2240" s="86">
        <f>+IF(ISNUMBER(DATA!R708),DATA!R708,"n/a")</f>
        <v>550639.66</v>
      </c>
      <c r="H2240" s="77">
        <f>+IF(ISNUMBER(DATA!S708),DATA!S708,"n/a")</f>
        <v>7.0331789453026899E-2</v>
      </c>
      <c r="I2240" s="86">
        <f>+IF(ISNUMBER(DATA!AB708),DATA!AB708,"n/a")</f>
        <v>986626.16</v>
      </c>
      <c r="J2240" s="77">
        <f>+IF(ISNUMBER(DATA!AC708),DATA!AC708,"n/a")</f>
        <v>5.7884441401805799E-2</v>
      </c>
      <c r="K2240" s="86">
        <f>+IF(ISNUMBER(DATA!AL708),DATA!AL708,"n/a")</f>
        <v>1889645.27</v>
      </c>
      <c r="L2240" s="77">
        <f>+IF(ISNUMBER(DATA!AM708),DATA!AM708,"n/a")</f>
        <v>4.4014839904358699E-2</v>
      </c>
      <c r="M2240" s="66"/>
      <c r="N2240" s="66"/>
      <c r="O2240" s="66"/>
      <c r="P2240" s="66"/>
      <c r="Q2240" s="66"/>
      <c r="S2240" s="70"/>
      <c r="U2240" s="70"/>
      <c r="W2240" s="70"/>
      <c r="Y2240" s="70"/>
    </row>
    <row r="2241" spans="1:25" s="69" customFormat="1" x14ac:dyDescent="0.2">
      <c r="A2241" s="66" t="s">
        <v>12</v>
      </c>
      <c r="B2241" s="66" t="s">
        <v>24</v>
      </c>
      <c r="C2241" s="66" t="s">
        <v>9</v>
      </c>
      <c r="D2241" s="66" t="s">
        <v>312</v>
      </c>
      <c r="E2241" s="86">
        <f>+IF(ISNUMBER(DATA!H709),DATA!H709,"n/a")</f>
        <v>53899.54</v>
      </c>
      <c r="F2241" s="77">
        <f>+IF(ISNUMBER(DATA!I709),DATA!I709,"n/a")</f>
        <v>4.2145577572062401E-2</v>
      </c>
      <c r="G2241" s="86">
        <f>+IF(ISNUMBER(DATA!R709),DATA!R709,"n/a")</f>
        <v>171958.92</v>
      </c>
      <c r="H2241" s="77">
        <f>+IF(ISNUMBER(DATA!S709),DATA!S709,"n/a")</f>
        <v>2.6525854961540099E-2</v>
      </c>
      <c r="I2241" s="86">
        <f>+IF(ISNUMBER(DATA!AB709),DATA!AB709,"n/a")</f>
        <v>314724.78999999998</v>
      </c>
      <c r="J2241" s="77">
        <f>+IF(ISNUMBER(DATA!AC709),DATA!AC709,"n/a")</f>
        <v>-4.18765119722685E-3</v>
      </c>
      <c r="K2241" s="86">
        <f>+IF(ISNUMBER(DATA!AL709),DATA!AL709,"n/a")</f>
        <v>640729.31999999995</v>
      </c>
      <c r="L2241" s="77">
        <f>+IF(ISNUMBER(DATA!AM709),DATA!AM709,"n/a")</f>
        <v>-1.12707354946499E-2</v>
      </c>
      <c r="M2241" s="66"/>
      <c r="N2241" s="66"/>
      <c r="O2241" s="66"/>
      <c r="P2241" s="66"/>
      <c r="Q2241" s="66"/>
      <c r="S2241" s="70"/>
      <c r="U2241" s="70"/>
      <c r="W2241" s="70"/>
      <c r="Y2241" s="70"/>
    </row>
    <row r="2242" spans="1:25" s="69" customFormat="1" x14ac:dyDescent="0.2">
      <c r="A2242" s="66" t="s">
        <v>12</v>
      </c>
      <c r="B2242" s="66" t="s">
        <v>24</v>
      </c>
      <c r="C2242" s="66" t="s">
        <v>9</v>
      </c>
      <c r="D2242" s="66" t="s">
        <v>313</v>
      </c>
      <c r="E2242" s="86">
        <f>+IF(ISNUMBER(DATA!H710),DATA!H710,"n/a")</f>
        <v>85245.45</v>
      </c>
      <c r="F2242" s="77">
        <f>+IF(ISNUMBER(DATA!I710),DATA!I710,"n/a")</f>
        <v>-2.3303559592604699E-2</v>
      </c>
      <c r="G2242" s="86">
        <f>+IF(ISNUMBER(DATA!R710),DATA!R710,"n/a")</f>
        <v>280756.34000000003</v>
      </c>
      <c r="H2242" s="77">
        <f>+IF(ISNUMBER(DATA!S710),DATA!S710,"n/a")</f>
        <v>1.5304662452183799E-2</v>
      </c>
      <c r="I2242" s="86">
        <f>+IF(ISNUMBER(DATA!AB710),DATA!AB710,"n/a")</f>
        <v>531398.75</v>
      </c>
      <c r="J2242" s="77">
        <f>+IF(ISNUMBER(DATA!AC710),DATA!AC710,"n/a")</f>
        <v>3.6305874062291098E-2</v>
      </c>
      <c r="K2242" s="86">
        <f>+IF(ISNUMBER(DATA!AL710),DATA!AL710,"n/a")</f>
        <v>1045492.66</v>
      </c>
      <c r="L2242" s="77">
        <f>+IF(ISNUMBER(DATA!AM710),DATA!AM710,"n/a")</f>
        <v>5.3177485476021497E-2</v>
      </c>
      <c r="M2242" s="66"/>
      <c r="N2242" s="66"/>
      <c r="O2242" s="66"/>
      <c r="P2242" s="66"/>
      <c r="Q2242" s="66"/>
      <c r="S2242" s="70"/>
      <c r="U2242" s="70"/>
      <c r="W2242" s="70"/>
      <c r="Y2242" s="70"/>
    </row>
    <row r="2243" spans="1:25" s="69" customFormat="1" x14ac:dyDescent="0.2">
      <c r="A2243" s="66" t="s">
        <v>12</v>
      </c>
      <c r="B2243" s="66" t="s">
        <v>24</v>
      </c>
      <c r="C2243" s="66" t="s">
        <v>9</v>
      </c>
      <c r="D2243" s="66" t="s">
        <v>314</v>
      </c>
      <c r="E2243" s="86">
        <f>+IF(ISNUMBER(DATA!H711),DATA!H711,"n/a")</f>
        <v>227416.64</v>
      </c>
      <c r="F2243" s="77">
        <f>+IF(ISNUMBER(DATA!I711),DATA!I711,"n/a")</f>
        <v>-4.1551032893424503E-2</v>
      </c>
      <c r="G2243" s="86">
        <f>+IF(ISNUMBER(DATA!R711),DATA!R711,"n/a")</f>
        <v>751016.11</v>
      </c>
      <c r="H2243" s="77">
        <f>+IF(ISNUMBER(DATA!S711),DATA!S711,"n/a")</f>
        <v>2.1857303777264098E-2</v>
      </c>
      <c r="I2243" s="86">
        <f>+IF(ISNUMBER(DATA!AB711),DATA!AB711,"n/a")</f>
        <v>1417262.62</v>
      </c>
      <c r="J2243" s="77">
        <f>+IF(ISNUMBER(DATA!AC711),DATA!AC711,"n/a")</f>
        <v>3.2157668212108699E-2</v>
      </c>
      <c r="K2243" s="86">
        <f>+IF(ISNUMBER(DATA!AL711),DATA!AL711,"n/a")</f>
        <v>2794653.47</v>
      </c>
      <c r="L2243" s="77">
        <f>+IF(ISNUMBER(DATA!AM711),DATA!AM711,"n/a")</f>
        <v>5.2535617542253603E-2</v>
      </c>
      <c r="M2243" s="66"/>
      <c r="N2243" s="66"/>
      <c r="O2243" s="66"/>
      <c r="P2243" s="66"/>
      <c r="Q2243" s="66"/>
      <c r="S2243" s="70"/>
      <c r="U2243" s="70"/>
      <c r="W2243" s="70"/>
      <c r="Y2243" s="70"/>
    </row>
    <row r="2244" spans="1:25" s="69" customFormat="1" x14ac:dyDescent="0.2">
      <c r="A2244" s="66" t="s">
        <v>12</v>
      </c>
      <c r="B2244" s="66" t="s">
        <v>24</v>
      </c>
      <c r="C2244" s="66" t="s">
        <v>9</v>
      </c>
      <c r="D2244" s="66" t="s">
        <v>315</v>
      </c>
      <c r="E2244" s="86">
        <f>+IF(ISNUMBER(DATA!H712),DATA!H712,"n/a")</f>
        <v>145780.17000000001</v>
      </c>
      <c r="F2244" s="77">
        <f>+IF(ISNUMBER(DATA!I712),DATA!I712,"n/a")</f>
        <v>-7.5434687255270694E-2</v>
      </c>
      <c r="G2244" s="86">
        <f>+IF(ISNUMBER(DATA!R712),DATA!R712,"n/a")</f>
        <v>466566.98</v>
      </c>
      <c r="H2244" s="77">
        <f>+IF(ISNUMBER(DATA!S712),DATA!S712,"n/a")</f>
        <v>-6.8731594121392306E-2</v>
      </c>
      <c r="I2244" s="86">
        <f>+IF(ISNUMBER(DATA!AB712),DATA!AB712,"n/a")</f>
        <v>900473.57</v>
      </c>
      <c r="J2244" s="77">
        <f>+IF(ISNUMBER(DATA!AC712),DATA!AC712,"n/a")</f>
        <v>-2.7583991698811702E-2</v>
      </c>
      <c r="K2244" s="86">
        <f>+IF(ISNUMBER(DATA!AL712),DATA!AL712,"n/a")</f>
        <v>1820324.44</v>
      </c>
      <c r="L2244" s="77">
        <f>+IF(ISNUMBER(DATA!AM712),DATA!AM712,"n/a")</f>
        <v>1.3528996720932799E-2</v>
      </c>
      <c r="M2244" s="66"/>
      <c r="N2244" s="66"/>
      <c r="O2244" s="66"/>
      <c r="P2244" s="66"/>
      <c r="Q2244" s="66"/>
      <c r="S2244" s="70"/>
      <c r="U2244" s="70"/>
      <c r="W2244" s="70"/>
      <c r="Y2244" s="70"/>
    </row>
    <row r="2245" spans="1:25" s="69" customFormat="1" x14ac:dyDescent="0.2">
      <c r="A2245" s="66" t="s">
        <v>12</v>
      </c>
      <c r="B2245" s="66" t="s">
        <v>24</v>
      </c>
      <c r="C2245" s="66" t="s">
        <v>9</v>
      </c>
      <c r="D2245" s="66" t="s">
        <v>316</v>
      </c>
      <c r="E2245" s="86">
        <f>+IF(ISNUMBER(DATA!H713),DATA!H713,"n/a")</f>
        <v>83610.13</v>
      </c>
      <c r="F2245" s="77">
        <f>+IF(ISNUMBER(DATA!I713),DATA!I713,"n/a")</f>
        <v>-0.11091917373565099</v>
      </c>
      <c r="G2245" s="86">
        <f>+IF(ISNUMBER(DATA!R713),DATA!R713,"n/a")</f>
        <v>261278.53</v>
      </c>
      <c r="H2245" s="77">
        <f>+IF(ISNUMBER(DATA!S713),DATA!S713,"n/a")</f>
        <v>-0.128067711022367</v>
      </c>
      <c r="I2245" s="86">
        <f>+IF(ISNUMBER(DATA!AB713),DATA!AB713,"n/a")</f>
        <v>505002.72</v>
      </c>
      <c r="J2245" s="77">
        <f>+IF(ISNUMBER(DATA!AC713),DATA!AC713,"n/a")</f>
        <v>-0.109067273438572</v>
      </c>
      <c r="K2245" s="86">
        <f>+IF(ISNUMBER(DATA!AL713),DATA!AL713,"n/a")</f>
        <v>1051999.26</v>
      </c>
      <c r="L2245" s="77">
        <f>+IF(ISNUMBER(DATA!AM713),DATA!AM713,"n/a")</f>
        <v>-0.10608146378821399</v>
      </c>
      <c r="M2245" s="66"/>
      <c r="N2245" s="66"/>
      <c r="O2245" s="66"/>
      <c r="P2245" s="66"/>
      <c r="Q2245" s="66"/>
      <c r="S2245" s="70"/>
      <c r="U2245" s="70"/>
      <c r="W2245" s="70"/>
      <c r="Y2245" s="70"/>
    </row>
    <row r="2246" spans="1:25" s="69" customFormat="1" x14ac:dyDescent="0.2">
      <c r="A2246" s="66" t="s">
        <v>12</v>
      </c>
      <c r="B2246" s="66" t="s">
        <v>24</v>
      </c>
      <c r="C2246" s="66" t="s">
        <v>9</v>
      </c>
      <c r="D2246" s="66" t="s">
        <v>317</v>
      </c>
      <c r="E2246" s="86">
        <f>+IF(ISNUMBER(DATA!H714),DATA!H714,"n/a")</f>
        <v>95446.82</v>
      </c>
      <c r="F2246" s="77">
        <f>+IF(ISNUMBER(DATA!I714),DATA!I714,"n/a")</f>
        <v>-0.31890175189015502</v>
      </c>
      <c r="G2246" s="86">
        <f>+IF(ISNUMBER(DATA!R714),DATA!R714,"n/a")</f>
        <v>310275.43</v>
      </c>
      <c r="H2246" s="77">
        <f>+IF(ISNUMBER(DATA!S714),DATA!S714,"n/a")</f>
        <v>-4.7520166819654701E-2</v>
      </c>
      <c r="I2246" s="86">
        <f>+IF(ISNUMBER(DATA!AB714),DATA!AB714,"n/a")</f>
        <v>622263.65</v>
      </c>
      <c r="J2246" s="77">
        <f>+IF(ISNUMBER(DATA!AC714),DATA!AC714,"n/a")</f>
        <v>1.6368589870435501E-2</v>
      </c>
      <c r="K2246" s="86">
        <f>+IF(ISNUMBER(DATA!AL714),DATA!AL714,"n/a")</f>
        <v>1154958.92</v>
      </c>
      <c r="L2246" s="77">
        <f>+IF(ISNUMBER(DATA!AM714),DATA!AM714,"n/a")</f>
        <v>-3.7916909899779902E-2</v>
      </c>
      <c r="M2246" s="66"/>
      <c r="N2246" s="66"/>
      <c r="O2246" s="66"/>
      <c r="P2246" s="66"/>
      <c r="Q2246" s="66"/>
      <c r="S2246" s="70"/>
      <c r="U2246" s="70"/>
      <c r="W2246" s="70"/>
      <c r="Y2246" s="70"/>
    </row>
    <row r="2247" spans="1:25" s="69" customFormat="1" x14ac:dyDescent="0.2">
      <c r="A2247" s="66" t="s">
        <v>12</v>
      </c>
      <c r="B2247" s="66" t="s">
        <v>24</v>
      </c>
      <c r="C2247" s="66" t="s">
        <v>9</v>
      </c>
      <c r="D2247" s="66" t="s">
        <v>318</v>
      </c>
      <c r="E2247" s="86">
        <f>+IF(ISNUMBER(DATA!H715),DATA!H715,"n/a")</f>
        <v>113990.35</v>
      </c>
      <c r="F2247" s="77">
        <f>+IF(ISNUMBER(DATA!I715),DATA!I715,"n/a")</f>
        <v>-3.3945863506012301E-2</v>
      </c>
      <c r="G2247" s="86">
        <f>+IF(ISNUMBER(DATA!R715),DATA!R715,"n/a")</f>
        <v>391319.4</v>
      </c>
      <c r="H2247" s="77">
        <f>+IF(ISNUMBER(DATA!S715),DATA!S715,"n/a")</f>
        <v>-4.6508883608872301E-2</v>
      </c>
      <c r="I2247" s="86">
        <f>+IF(ISNUMBER(DATA!AB715),DATA!AB715,"n/a")</f>
        <v>718012.33</v>
      </c>
      <c r="J2247" s="77">
        <f>+IF(ISNUMBER(DATA!AC715),DATA!AC715,"n/a")</f>
        <v>-2.9437257244359399E-2</v>
      </c>
      <c r="K2247" s="86">
        <f>+IF(ISNUMBER(DATA!AL715),DATA!AL715,"n/a")</f>
        <v>1400809.6</v>
      </c>
      <c r="L2247" s="77">
        <f>+IF(ISNUMBER(DATA!AM715),DATA!AM715,"n/a")</f>
        <v>-3.5616706944837297E-2</v>
      </c>
      <c r="M2247" s="66"/>
      <c r="N2247" s="66"/>
      <c r="O2247" s="66"/>
      <c r="P2247" s="66"/>
      <c r="Q2247" s="66"/>
      <c r="S2247" s="70"/>
      <c r="U2247" s="70"/>
      <c r="W2247" s="70"/>
      <c r="Y2247" s="70"/>
    </row>
    <row r="2248" spans="1:25" s="69" customFormat="1" x14ac:dyDescent="0.2">
      <c r="A2248" s="66" t="s">
        <v>12</v>
      </c>
      <c r="B2248" s="66" t="s">
        <v>24</v>
      </c>
      <c r="C2248" s="66" t="s">
        <v>9</v>
      </c>
      <c r="D2248" s="66" t="s">
        <v>344</v>
      </c>
      <c r="E2248" s="86">
        <f>+IF(ISNUMBER(DATA!H716),DATA!H716,"n/a")</f>
        <v>55918.83</v>
      </c>
      <c r="F2248" s="77">
        <f>+IF(ISNUMBER(DATA!I716),DATA!I716,"n/a")</f>
        <v>6.0867603722751899E-2</v>
      </c>
      <c r="G2248" s="86">
        <f>+IF(ISNUMBER(DATA!R716),DATA!R716,"n/a")</f>
        <v>166895.85999999999</v>
      </c>
      <c r="H2248" s="77">
        <f>+IF(ISNUMBER(DATA!S716),DATA!S716,"n/a")</f>
        <v>2.7708673756164599E-2</v>
      </c>
      <c r="I2248" s="86">
        <f>+IF(ISNUMBER(DATA!AB716),DATA!AB716,"n/a")</f>
        <v>318909.82</v>
      </c>
      <c r="J2248" s="77">
        <f>+IF(ISNUMBER(DATA!AC716),DATA!AC716,"n/a")</f>
        <v>2.0112187238929698E-3</v>
      </c>
      <c r="K2248" s="86">
        <f>+IF(ISNUMBER(DATA!AL716),DATA!AL716,"n/a")</f>
        <v>661099.48</v>
      </c>
      <c r="L2248" s="77">
        <f>+IF(ISNUMBER(DATA!AM716),DATA!AM716,"n/a")</f>
        <v>6.5833281197321099E-3</v>
      </c>
      <c r="M2248" s="66"/>
      <c r="N2248" s="66"/>
      <c r="O2248" s="66"/>
      <c r="P2248" s="66"/>
      <c r="Q2248" s="66"/>
      <c r="S2248" s="70"/>
      <c r="U2248" s="70"/>
      <c r="W2248" s="70"/>
      <c r="Y2248" s="70"/>
    </row>
    <row r="2249" spans="1:25" s="69" customFormat="1" x14ac:dyDescent="0.2">
      <c r="A2249" s="66" t="s">
        <v>12</v>
      </c>
      <c r="B2249" s="66" t="s">
        <v>24</v>
      </c>
      <c r="C2249" s="66" t="s">
        <v>9</v>
      </c>
      <c r="D2249" s="66" t="s">
        <v>345</v>
      </c>
      <c r="E2249" s="86">
        <f>+IF(ISNUMBER(DATA!H717),DATA!H717,"n/a")</f>
        <v>96655.74</v>
      </c>
      <c r="F2249" s="77">
        <f>+IF(ISNUMBER(DATA!I717),DATA!I717,"n/a")</f>
        <v>2.1444948602125001E-2</v>
      </c>
      <c r="G2249" s="86">
        <f>+IF(ISNUMBER(DATA!R717),DATA!R717,"n/a")</f>
        <v>306494.5</v>
      </c>
      <c r="H2249" s="77">
        <f>+IF(ISNUMBER(DATA!S717),DATA!S717,"n/a")</f>
        <v>5.6317264535160498E-2</v>
      </c>
      <c r="I2249" s="86">
        <f>+IF(ISNUMBER(DATA!AB717),DATA!AB717,"n/a")</f>
        <v>587262.36</v>
      </c>
      <c r="J2249" s="77">
        <f>+IF(ISNUMBER(DATA!AC717),DATA!AC717,"n/a")</f>
        <v>6.0803986696560702E-2</v>
      </c>
      <c r="K2249" s="86">
        <f>+IF(ISNUMBER(DATA!AL717),DATA!AL717,"n/a")</f>
        <v>1185320.33</v>
      </c>
      <c r="L2249" s="77">
        <f>+IF(ISNUMBER(DATA!AM717),DATA!AM717,"n/a")</f>
        <v>1.9580746613250002E-3</v>
      </c>
      <c r="M2249" s="66"/>
      <c r="N2249" s="66"/>
      <c r="O2249" s="66"/>
      <c r="P2249" s="66"/>
      <c r="Q2249" s="66"/>
      <c r="S2249" s="70"/>
      <c r="U2249" s="70"/>
      <c r="W2249" s="70"/>
      <c r="Y2249" s="70"/>
    </row>
    <row r="2250" spans="1:25" x14ac:dyDescent="0.2">
      <c r="E2250" s="100"/>
      <c r="F2250" s="102"/>
      <c r="G2250" s="100"/>
      <c r="H2250" s="102"/>
      <c r="I2250" s="100"/>
      <c r="J2250" s="102"/>
      <c r="K2250" s="100"/>
      <c r="L2250" s="102"/>
    </row>
    <row r="2251" spans="1:25" s="69" customFormat="1" x14ac:dyDescent="0.2">
      <c r="A2251" s="66" t="s">
        <v>12</v>
      </c>
      <c r="B2251" s="66" t="s">
        <v>24</v>
      </c>
      <c r="C2251" s="66" t="s">
        <v>25</v>
      </c>
      <c r="D2251" s="66" t="s">
        <v>271</v>
      </c>
      <c r="E2251" s="86">
        <f>+IF(ISNUMBER(DATA!J668),DATA!J668,"n/a")</f>
        <v>133047.66</v>
      </c>
      <c r="F2251" s="77">
        <f>+IF(ISNUMBER(DATA!K668),DATA!K668,"n/a")</f>
        <v>0.15568843238465299</v>
      </c>
      <c r="G2251" s="86">
        <f>+IF(ISNUMBER(DATA!T668),DATA!T668,"n/a")</f>
        <v>422704.07</v>
      </c>
      <c r="H2251" s="77">
        <f>+IF(ISNUMBER(DATA!U668),DATA!U668,"n/a")</f>
        <v>9.8158328017955307E-2</v>
      </c>
      <c r="I2251" s="86">
        <f>+IF(ISNUMBER(DATA!AD668),DATA!AD668,"n/a")</f>
        <v>748815.79</v>
      </c>
      <c r="J2251" s="77">
        <f>+IF(ISNUMBER(DATA!AE668),DATA!AE668,"n/a")</f>
        <v>5.79355715564309E-2</v>
      </c>
      <c r="K2251" s="86">
        <f>+IF(ISNUMBER(DATA!AN668),DATA!AN668,"n/a")</f>
        <v>1462541.75</v>
      </c>
      <c r="L2251" s="77">
        <f>+IF(ISNUMBER(DATA!AO668),DATA!AO668,"n/a")</f>
        <v>5.1106916944908598E-2</v>
      </c>
      <c r="M2251" s="66"/>
      <c r="N2251" s="66"/>
      <c r="O2251" s="66"/>
      <c r="P2251" s="66"/>
      <c r="Q2251" s="66"/>
      <c r="S2251" s="70"/>
      <c r="U2251" s="70"/>
      <c r="W2251" s="70"/>
      <c r="Y2251" s="70"/>
    </row>
    <row r="2252" spans="1:25" s="69" customFormat="1" x14ac:dyDescent="0.2">
      <c r="A2252" s="66" t="s">
        <v>12</v>
      </c>
      <c r="B2252" s="66" t="s">
        <v>24</v>
      </c>
      <c r="C2252" s="66" t="s">
        <v>25</v>
      </c>
      <c r="D2252" s="66" t="s">
        <v>272</v>
      </c>
      <c r="E2252" s="86">
        <f>+IF(ISNUMBER(DATA!J669),DATA!J669,"n/a")</f>
        <v>143349.79</v>
      </c>
      <c r="F2252" s="77">
        <f>+IF(ISNUMBER(DATA!K669),DATA!K669,"n/a")</f>
        <v>-5.3646552915648099E-3</v>
      </c>
      <c r="G2252" s="86">
        <f>+IF(ISNUMBER(DATA!T669),DATA!T669,"n/a")</f>
        <v>446317.4</v>
      </c>
      <c r="H2252" s="77">
        <f>+IF(ISNUMBER(DATA!U669),DATA!U669,"n/a")</f>
        <v>-2.6710079362885501E-3</v>
      </c>
      <c r="I2252" s="86">
        <f>+IF(ISNUMBER(DATA!AD669),DATA!AD669,"n/a")</f>
        <v>867409.02</v>
      </c>
      <c r="J2252" s="77">
        <f>+IF(ISNUMBER(DATA!AE669),DATA!AE669,"n/a")</f>
        <v>-2.7585728788906698E-3</v>
      </c>
      <c r="K2252" s="86">
        <f>+IF(ISNUMBER(DATA!AN669),DATA!AN669,"n/a")</f>
        <v>1718737.2</v>
      </c>
      <c r="L2252" s="77">
        <f>+IF(ISNUMBER(DATA!AO669),DATA!AO669,"n/a")</f>
        <v>-4.11599967079237E-3</v>
      </c>
      <c r="M2252" s="66"/>
      <c r="N2252" s="66"/>
      <c r="O2252" s="66"/>
      <c r="P2252" s="66"/>
      <c r="Q2252" s="66"/>
      <c r="S2252" s="70"/>
      <c r="U2252" s="70"/>
      <c r="W2252" s="70"/>
      <c r="Y2252" s="70"/>
    </row>
    <row r="2253" spans="1:25" s="69" customFormat="1" x14ac:dyDescent="0.2">
      <c r="A2253" s="66" t="s">
        <v>12</v>
      </c>
      <c r="B2253" s="66" t="s">
        <v>24</v>
      </c>
      <c r="C2253" s="66" t="s">
        <v>25</v>
      </c>
      <c r="D2253" s="66" t="s">
        <v>273</v>
      </c>
      <c r="E2253" s="86">
        <f>+IF(ISNUMBER(DATA!J670),DATA!J670,"n/a")</f>
        <v>347146.07</v>
      </c>
      <c r="F2253" s="77">
        <f>+IF(ISNUMBER(DATA!K670),DATA!K670,"n/a")</f>
        <v>0.20982794284961101</v>
      </c>
      <c r="G2253" s="86">
        <f>+IF(ISNUMBER(DATA!T670),DATA!T670,"n/a")</f>
        <v>1164589.3999999999</v>
      </c>
      <c r="H2253" s="77">
        <f>+IF(ISNUMBER(DATA!U670),DATA!U670,"n/a")</f>
        <v>0.108529753391196</v>
      </c>
      <c r="I2253" s="86">
        <f>+IF(ISNUMBER(DATA!AD670),DATA!AD670,"n/a")</f>
        <v>2168336.88</v>
      </c>
      <c r="J2253" s="77">
        <f>+IF(ISNUMBER(DATA!AE670),DATA!AE670,"n/a")</f>
        <v>6.8806036593476297E-2</v>
      </c>
      <c r="K2253" s="86">
        <f>+IF(ISNUMBER(DATA!AN670),DATA!AN670,"n/a")</f>
        <v>4231121.43</v>
      </c>
      <c r="L2253" s="77">
        <f>+IF(ISNUMBER(DATA!AO670),DATA!AO670,"n/a")</f>
        <v>7.4610184913821806E-2</v>
      </c>
      <c r="M2253" s="66"/>
      <c r="N2253" s="66"/>
      <c r="O2253" s="66"/>
      <c r="P2253" s="66"/>
      <c r="Q2253" s="66"/>
      <c r="S2253" s="70"/>
      <c r="U2253" s="70"/>
      <c r="W2253" s="70"/>
      <c r="Y2253" s="70"/>
    </row>
    <row r="2254" spans="1:25" s="69" customFormat="1" x14ac:dyDescent="0.2">
      <c r="A2254" s="66" t="s">
        <v>12</v>
      </c>
      <c r="B2254" s="66" t="s">
        <v>24</v>
      </c>
      <c r="C2254" s="66" t="s">
        <v>25</v>
      </c>
      <c r="D2254" s="66" t="s">
        <v>274</v>
      </c>
      <c r="E2254" s="86">
        <f>+IF(ISNUMBER(DATA!J671),DATA!J671,"n/a")</f>
        <v>96052.92</v>
      </c>
      <c r="F2254" s="77">
        <f>+IF(ISNUMBER(DATA!K671),DATA!K671,"n/a")</f>
        <v>2.0045813054277901E-2</v>
      </c>
      <c r="G2254" s="86">
        <f>+IF(ISNUMBER(DATA!T671),DATA!T671,"n/a")</f>
        <v>283030.05</v>
      </c>
      <c r="H2254" s="77">
        <f>+IF(ISNUMBER(DATA!U671),DATA!U671,"n/a")</f>
        <v>-3.4834238969793899E-3</v>
      </c>
      <c r="I2254" s="86">
        <f>+IF(ISNUMBER(DATA!AD671),DATA!AD671,"n/a")</f>
        <v>551494.98</v>
      </c>
      <c r="J2254" s="77">
        <f>+IF(ISNUMBER(DATA!AE671),DATA!AE671,"n/a")</f>
        <v>6.62675156572877E-4</v>
      </c>
      <c r="K2254" s="86">
        <f>+IF(ISNUMBER(DATA!AN671),DATA!AN671,"n/a")</f>
        <v>1127405.1599999999</v>
      </c>
      <c r="L2254" s="77">
        <f>+IF(ISNUMBER(DATA!AO671),DATA!AO671,"n/a")</f>
        <v>-2.9234226884953599E-2</v>
      </c>
      <c r="M2254" s="66"/>
      <c r="N2254" s="66"/>
      <c r="O2254" s="66"/>
      <c r="P2254" s="66"/>
      <c r="Q2254" s="66"/>
      <c r="S2254" s="70"/>
      <c r="U2254" s="70"/>
      <c r="W2254" s="70"/>
      <c r="Y2254" s="70"/>
    </row>
    <row r="2255" spans="1:25" s="69" customFormat="1" x14ac:dyDescent="0.2">
      <c r="A2255" s="66" t="s">
        <v>12</v>
      </c>
      <c r="B2255" s="66" t="s">
        <v>24</v>
      </c>
      <c r="C2255" s="66" t="s">
        <v>25</v>
      </c>
      <c r="D2255" s="66" t="s">
        <v>275</v>
      </c>
      <c r="E2255" s="86">
        <f>+IF(ISNUMBER(DATA!J672),DATA!J672,"n/a")</f>
        <v>398872.85</v>
      </c>
      <c r="F2255" s="77">
        <f>+IF(ISNUMBER(DATA!K672),DATA!K672,"n/a")</f>
        <v>0.22613620979650201</v>
      </c>
      <c r="G2255" s="86">
        <f>+IF(ISNUMBER(DATA!T672),DATA!T672,"n/a")</f>
        <v>1420090.19</v>
      </c>
      <c r="H2255" s="77">
        <f>+IF(ISNUMBER(DATA!U672),DATA!U672,"n/a")</f>
        <v>0.16633641730877199</v>
      </c>
      <c r="I2255" s="86">
        <f>+IF(ISNUMBER(DATA!AD672),DATA!AD672,"n/a")</f>
        <v>2531787.14</v>
      </c>
      <c r="J2255" s="77">
        <f>+IF(ISNUMBER(DATA!AE672),DATA!AE672,"n/a")</f>
        <v>0.153335892964237</v>
      </c>
      <c r="K2255" s="86">
        <f>+IF(ISNUMBER(DATA!AN672),DATA!AN672,"n/a")</f>
        <v>4743647.83</v>
      </c>
      <c r="L2255" s="77">
        <f>+IF(ISNUMBER(DATA!AO672),DATA!AO672,"n/a")</f>
        <v>0.110102328493851</v>
      </c>
      <c r="M2255" s="66"/>
      <c r="N2255" s="66"/>
      <c r="O2255" s="66"/>
      <c r="P2255" s="66"/>
      <c r="Q2255" s="66"/>
      <c r="S2255" s="70"/>
      <c r="U2255" s="70"/>
      <c r="W2255" s="70"/>
      <c r="Y2255" s="70"/>
    </row>
    <row r="2256" spans="1:25" s="69" customFormat="1" x14ac:dyDescent="0.2">
      <c r="A2256" s="66" t="s">
        <v>12</v>
      </c>
      <c r="B2256" s="66" t="s">
        <v>24</v>
      </c>
      <c r="C2256" s="66" t="s">
        <v>25</v>
      </c>
      <c r="D2256" s="66" t="s">
        <v>276</v>
      </c>
      <c r="E2256" s="86">
        <f>+IF(ISNUMBER(DATA!J673),DATA!J673,"n/a")</f>
        <v>132861.6</v>
      </c>
      <c r="F2256" s="77">
        <f>+IF(ISNUMBER(DATA!K673),DATA!K673,"n/a")</f>
        <v>-0.212314215612603</v>
      </c>
      <c r="G2256" s="86">
        <f>+IF(ISNUMBER(DATA!T673),DATA!T673,"n/a")</f>
        <v>415785.47</v>
      </c>
      <c r="H2256" s="77">
        <f>+IF(ISNUMBER(DATA!U673),DATA!U673,"n/a")</f>
        <v>-0.19186675061335601</v>
      </c>
      <c r="I2256" s="86">
        <f>+IF(ISNUMBER(DATA!AD673),DATA!AD673,"n/a")</f>
        <v>759464.57</v>
      </c>
      <c r="J2256" s="77">
        <f>+IF(ISNUMBER(DATA!AE673),DATA!AE673,"n/a")</f>
        <v>-0.172354155705569</v>
      </c>
      <c r="K2256" s="86">
        <f>+IF(ISNUMBER(DATA!AN673),DATA!AN673,"n/a")</f>
        <v>1573317.71</v>
      </c>
      <c r="L2256" s="77">
        <f>+IF(ISNUMBER(DATA!AO673),DATA!AO673,"n/a")</f>
        <v>-0.11705717464372099</v>
      </c>
      <c r="M2256" s="66"/>
      <c r="N2256" s="66"/>
      <c r="O2256" s="66"/>
      <c r="P2256" s="66"/>
      <c r="Q2256" s="66"/>
      <c r="S2256" s="70"/>
      <c r="U2256" s="70"/>
      <c r="W2256" s="70"/>
      <c r="Y2256" s="70"/>
    </row>
    <row r="2257" spans="1:25" s="69" customFormat="1" x14ac:dyDescent="0.2">
      <c r="A2257" s="66" t="s">
        <v>12</v>
      </c>
      <c r="B2257" s="66" t="s">
        <v>24</v>
      </c>
      <c r="C2257" s="66" t="s">
        <v>25</v>
      </c>
      <c r="D2257" s="66" t="s">
        <v>277</v>
      </c>
      <c r="E2257" s="86">
        <f>+IF(ISNUMBER(DATA!J674),DATA!J674,"n/a")</f>
        <v>70247.48</v>
      </c>
      <c r="F2257" s="77">
        <f>+IF(ISNUMBER(DATA!K674),DATA!K674,"n/a")</f>
        <v>-0.195124606055218</v>
      </c>
      <c r="G2257" s="86">
        <f>+IF(ISNUMBER(DATA!T674),DATA!T674,"n/a")</f>
        <v>227775.32</v>
      </c>
      <c r="H2257" s="77">
        <f>+IF(ISNUMBER(DATA!U674),DATA!U674,"n/a")</f>
        <v>-0.185582286304636</v>
      </c>
      <c r="I2257" s="86">
        <f>+IF(ISNUMBER(DATA!AD674),DATA!AD674,"n/a")</f>
        <v>425357.01</v>
      </c>
      <c r="J2257" s="77">
        <f>+IF(ISNUMBER(DATA!AE674),DATA!AE674,"n/a")</f>
        <v>-0.206563243216806</v>
      </c>
      <c r="K2257" s="86">
        <f>+IF(ISNUMBER(DATA!AN674),DATA!AN674,"n/a")</f>
        <v>904784.25</v>
      </c>
      <c r="L2257" s="77">
        <f>+IF(ISNUMBER(DATA!AO674),DATA!AO674,"n/a")</f>
        <v>-0.16736669021540901</v>
      </c>
      <c r="M2257" s="66"/>
      <c r="N2257" s="66"/>
      <c r="O2257" s="66"/>
      <c r="P2257" s="66"/>
      <c r="Q2257" s="66"/>
      <c r="S2257" s="70"/>
      <c r="U2257" s="70"/>
      <c r="W2257" s="70"/>
      <c r="Y2257" s="70"/>
    </row>
    <row r="2258" spans="1:25" s="69" customFormat="1" x14ac:dyDescent="0.2">
      <c r="A2258" s="66" t="s">
        <v>12</v>
      </c>
      <c r="B2258" s="66" t="s">
        <v>24</v>
      </c>
      <c r="C2258" s="66" t="s">
        <v>25</v>
      </c>
      <c r="D2258" s="66" t="s">
        <v>278</v>
      </c>
      <c r="E2258" s="86">
        <f>+IF(ISNUMBER(DATA!J675),DATA!J675,"n/a")</f>
        <v>329508.19</v>
      </c>
      <c r="F2258" s="77">
        <f>+IF(ISNUMBER(DATA!K675),DATA!K675,"n/a")</f>
        <v>9.9146083124333997E-2</v>
      </c>
      <c r="G2258" s="86">
        <f>+IF(ISNUMBER(DATA!T675),DATA!T675,"n/a")</f>
        <v>995005.08</v>
      </c>
      <c r="H2258" s="77">
        <f>+IF(ISNUMBER(DATA!U675),DATA!U675,"n/a")</f>
        <v>9.9429935781796597E-2</v>
      </c>
      <c r="I2258" s="86">
        <f>+IF(ISNUMBER(DATA!AD675),DATA!AD675,"n/a")</f>
        <v>1801380.23</v>
      </c>
      <c r="J2258" s="77">
        <f>+IF(ISNUMBER(DATA!AE675),DATA!AE675,"n/a")</f>
        <v>6.4848753522155606E-2</v>
      </c>
      <c r="K2258" s="86">
        <f>+IF(ISNUMBER(DATA!AN675),DATA!AN675,"n/a")</f>
        <v>3454438.7</v>
      </c>
      <c r="L2258" s="77">
        <f>+IF(ISNUMBER(DATA!AO675),DATA!AO675,"n/a")</f>
        <v>4.0122999790966098E-2</v>
      </c>
      <c r="M2258" s="66"/>
      <c r="N2258" s="66"/>
      <c r="O2258" s="66"/>
      <c r="P2258" s="66"/>
      <c r="Q2258" s="66"/>
      <c r="S2258" s="70"/>
      <c r="U2258" s="70"/>
      <c r="W2258" s="70"/>
      <c r="Y2258" s="70"/>
    </row>
    <row r="2259" spans="1:25" s="69" customFormat="1" x14ac:dyDescent="0.2">
      <c r="A2259" s="66" t="s">
        <v>12</v>
      </c>
      <c r="B2259" s="66" t="s">
        <v>24</v>
      </c>
      <c r="C2259" s="66" t="s">
        <v>25</v>
      </c>
      <c r="D2259" s="66" t="s">
        <v>279</v>
      </c>
      <c r="E2259" s="86">
        <f>+IF(ISNUMBER(DATA!J676),DATA!J676,"n/a")</f>
        <v>135051.85</v>
      </c>
      <c r="F2259" s="77">
        <f>+IF(ISNUMBER(DATA!K676),DATA!K676,"n/a")</f>
        <v>0.21167485892996199</v>
      </c>
      <c r="G2259" s="86">
        <f>+IF(ISNUMBER(DATA!T676),DATA!T676,"n/a")</f>
        <v>397119.48</v>
      </c>
      <c r="H2259" s="77">
        <f>+IF(ISNUMBER(DATA!U676),DATA!U676,"n/a")</f>
        <v>0.191231943079964</v>
      </c>
      <c r="I2259" s="86">
        <f>+IF(ISNUMBER(DATA!AD676),DATA!AD676,"n/a")</f>
        <v>748488.47</v>
      </c>
      <c r="J2259" s="77">
        <f>+IF(ISNUMBER(DATA!AE676),DATA!AE676,"n/a")</f>
        <v>6.8054178649760405E-2</v>
      </c>
      <c r="K2259" s="86">
        <f>+IF(ISNUMBER(DATA!AN676),DATA!AN676,"n/a")</f>
        <v>1480192.85</v>
      </c>
      <c r="L2259" s="77">
        <f>+IF(ISNUMBER(DATA!AO676),DATA!AO676,"n/a")</f>
        <v>2.0767470371032999E-2</v>
      </c>
      <c r="M2259" s="66"/>
      <c r="N2259" s="66"/>
      <c r="O2259" s="66"/>
      <c r="P2259" s="66"/>
      <c r="Q2259" s="66"/>
      <c r="S2259" s="70"/>
      <c r="U2259" s="70"/>
      <c r="W2259" s="70"/>
      <c r="Y2259" s="70"/>
    </row>
    <row r="2260" spans="1:25" s="69" customFormat="1" x14ac:dyDescent="0.2">
      <c r="A2260" s="66" t="s">
        <v>12</v>
      </c>
      <c r="B2260" s="66" t="s">
        <v>24</v>
      </c>
      <c r="C2260" s="66" t="s">
        <v>25</v>
      </c>
      <c r="D2260" s="66" t="s">
        <v>280</v>
      </c>
      <c r="E2260" s="86">
        <f>+IF(ISNUMBER(DATA!J677),DATA!J677,"n/a")</f>
        <v>101160.62</v>
      </c>
      <c r="F2260" s="77">
        <f>+IF(ISNUMBER(DATA!K677),DATA!K677,"n/a")</f>
        <v>-0.101805018123166</v>
      </c>
      <c r="G2260" s="86">
        <f>+IF(ISNUMBER(DATA!T677),DATA!T677,"n/a")</f>
        <v>449924.7</v>
      </c>
      <c r="H2260" s="77">
        <f>+IF(ISNUMBER(DATA!U677),DATA!U677,"n/a")</f>
        <v>-3.5082280615995803E-2</v>
      </c>
      <c r="I2260" s="86">
        <f>+IF(ISNUMBER(DATA!AD677),DATA!AD677,"n/a")</f>
        <v>844173.67</v>
      </c>
      <c r="J2260" s="77">
        <f>+IF(ISNUMBER(DATA!AE677),DATA!AE677,"n/a")</f>
        <v>-0.16534863373533101</v>
      </c>
      <c r="K2260" s="86">
        <f>+IF(ISNUMBER(DATA!AN677),DATA!AN677,"n/a")</f>
        <v>1527640.17</v>
      </c>
      <c r="L2260" s="77">
        <f>+IF(ISNUMBER(DATA!AO677),DATA!AO677,"n/a")</f>
        <v>-0.14299276638380001</v>
      </c>
      <c r="M2260" s="66"/>
      <c r="N2260" s="66"/>
      <c r="O2260" s="66"/>
      <c r="P2260" s="66"/>
      <c r="Q2260" s="66"/>
      <c r="S2260" s="70"/>
      <c r="U2260" s="70"/>
      <c r="W2260" s="70"/>
      <c r="Y2260" s="70"/>
    </row>
    <row r="2261" spans="1:25" s="69" customFormat="1" x14ac:dyDescent="0.2">
      <c r="A2261" s="66" t="s">
        <v>12</v>
      </c>
      <c r="B2261" s="66" t="s">
        <v>24</v>
      </c>
      <c r="C2261" s="66" t="s">
        <v>25</v>
      </c>
      <c r="D2261" s="66" t="s">
        <v>281</v>
      </c>
      <c r="E2261" s="86">
        <f>+IF(ISNUMBER(DATA!J678),DATA!J678,"n/a")</f>
        <v>100306.63</v>
      </c>
      <c r="F2261" s="77">
        <f>+IF(ISNUMBER(DATA!K678),DATA!K678,"n/a")</f>
        <v>-9.8623236945902595E-3</v>
      </c>
      <c r="G2261" s="86">
        <f>+IF(ISNUMBER(DATA!T678),DATA!T678,"n/a")</f>
        <v>326772.27</v>
      </c>
      <c r="H2261" s="77">
        <f>+IF(ISNUMBER(DATA!U678),DATA!U678,"n/a")</f>
        <v>-9.1631208874289505E-4</v>
      </c>
      <c r="I2261" s="86">
        <f>+IF(ISNUMBER(DATA!AD678),DATA!AD678,"n/a")</f>
        <v>626934.99</v>
      </c>
      <c r="J2261" s="77">
        <f>+IF(ISNUMBER(DATA!AE678),DATA!AE678,"n/a")</f>
        <v>-5.5972084353168701E-2</v>
      </c>
      <c r="K2261" s="86">
        <f>+IF(ISNUMBER(DATA!AN678),DATA!AN678,"n/a")</f>
        <v>1248615.5</v>
      </c>
      <c r="L2261" s="77">
        <f>+IF(ISNUMBER(DATA!AO678),DATA!AO678,"n/a")</f>
        <v>-4.7092099427706799E-2</v>
      </c>
      <c r="M2261" s="66"/>
      <c r="N2261" s="66"/>
      <c r="O2261" s="66"/>
      <c r="P2261" s="66"/>
      <c r="Q2261" s="66"/>
      <c r="S2261" s="70"/>
      <c r="U2261" s="70"/>
      <c r="W2261" s="70"/>
      <c r="Y2261" s="70"/>
    </row>
    <row r="2262" spans="1:25" s="69" customFormat="1" x14ac:dyDescent="0.2">
      <c r="A2262" s="66" t="s">
        <v>12</v>
      </c>
      <c r="B2262" s="66" t="s">
        <v>24</v>
      </c>
      <c r="C2262" s="66" t="s">
        <v>25</v>
      </c>
      <c r="D2262" s="66" t="s">
        <v>282</v>
      </c>
      <c r="E2262" s="86">
        <f>+IF(ISNUMBER(DATA!J679),DATA!J679,"n/a")</f>
        <v>239697.28</v>
      </c>
      <c r="F2262" s="77">
        <f>+IF(ISNUMBER(DATA!K679),DATA!K679,"n/a")</f>
        <v>1.17848310669503E-2</v>
      </c>
      <c r="G2262" s="86">
        <f>+IF(ISNUMBER(DATA!T679),DATA!T679,"n/a")</f>
        <v>750610.47</v>
      </c>
      <c r="H2262" s="77">
        <f>+IF(ISNUMBER(DATA!U679),DATA!U679,"n/a")</f>
        <v>9.1115885868839602E-3</v>
      </c>
      <c r="I2262" s="86">
        <f>+IF(ISNUMBER(DATA!AD679),DATA!AD679,"n/a")</f>
        <v>1444887.67</v>
      </c>
      <c r="J2262" s="77">
        <f>+IF(ISNUMBER(DATA!AE679),DATA!AE679,"n/a")</f>
        <v>-4.1435617552462098E-2</v>
      </c>
      <c r="K2262" s="86">
        <f>+IF(ISNUMBER(DATA!AN679),DATA!AN679,"n/a")</f>
        <v>2906614.18</v>
      </c>
      <c r="L2262" s="77">
        <f>+IF(ISNUMBER(DATA!AO679),DATA!AO679,"n/a")</f>
        <v>-5.0674649208667502E-2</v>
      </c>
      <c r="M2262" s="66"/>
      <c r="N2262" s="66"/>
      <c r="O2262" s="66"/>
      <c r="P2262" s="66"/>
      <c r="Q2262" s="66"/>
      <c r="S2262" s="70"/>
      <c r="U2262" s="70"/>
      <c r="W2262" s="70"/>
      <c r="Y2262" s="70"/>
    </row>
    <row r="2263" spans="1:25" s="69" customFormat="1" x14ac:dyDescent="0.2">
      <c r="A2263" s="66" t="s">
        <v>12</v>
      </c>
      <c r="B2263" s="66" t="s">
        <v>24</v>
      </c>
      <c r="C2263" s="66" t="s">
        <v>25</v>
      </c>
      <c r="D2263" s="66" t="s">
        <v>283</v>
      </c>
      <c r="E2263" s="86">
        <f>+IF(ISNUMBER(DATA!J680),DATA!J680,"n/a")</f>
        <v>216143.65</v>
      </c>
      <c r="F2263" s="77">
        <f>+IF(ISNUMBER(DATA!K680),DATA!K680,"n/a")</f>
        <v>-0.23983789203087899</v>
      </c>
      <c r="G2263" s="86">
        <f>+IF(ISNUMBER(DATA!T680),DATA!T680,"n/a")</f>
        <v>715071.19</v>
      </c>
      <c r="H2263" s="77">
        <f>+IF(ISNUMBER(DATA!U680),DATA!U680,"n/a")</f>
        <v>-0.21561597863072399</v>
      </c>
      <c r="I2263" s="86">
        <f>+IF(ISNUMBER(DATA!AD680),DATA!AD680,"n/a")</f>
        <v>1385367.62</v>
      </c>
      <c r="J2263" s="77">
        <f>+IF(ISNUMBER(DATA!AE680),DATA!AE680,"n/a")</f>
        <v>-0.18984507000840201</v>
      </c>
      <c r="K2263" s="86">
        <f>+IF(ISNUMBER(DATA!AN680),DATA!AN680,"n/a")</f>
        <v>2921502.48</v>
      </c>
      <c r="L2263" s="77">
        <f>+IF(ISNUMBER(DATA!AO680),DATA!AO680,"n/a")</f>
        <v>-0.131183134502663</v>
      </c>
      <c r="M2263" s="66"/>
      <c r="N2263" s="66"/>
      <c r="O2263" s="66"/>
      <c r="P2263" s="66"/>
      <c r="Q2263" s="66"/>
      <c r="S2263" s="70"/>
      <c r="U2263" s="70"/>
      <c r="W2263" s="70"/>
      <c r="Y2263" s="70"/>
    </row>
    <row r="2264" spans="1:25" s="69" customFormat="1" x14ac:dyDescent="0.2">
      <c r="A2264" s="66" t="s">
        <v>12</v>
      </c>
      <c r="B2264" s="66" t="s">
        <v>24</v>
      </c>
      <c r="C2264" s="66" t="s">
        <v>25</v>
      </c>
      <c r="D2264" s="66" t="s">
        <v>284</v>
      </c>
      <c r="E2264" s="86">
        <f>+IF(ISNUMBER(DATA!J681),DATA!J681,"n/a")</f>
        <v>270767.77</v>
      </c>
      <c r="F2264" s="77">
        <f>+IF(ISNUMBER(DATA!K681),DATA!K681,"n/a")</f>
        <v>0.15340035892571099</v>
      </c>
      <c r="G2264" s="86">
        <f>+IF(ISNUMBER(DATA!T681),DATA!T681,"n/a")</f>
        <v>785166.26</v>
      </c>
      <c r="H2264" s="77">
        <f>+IF(ISNUMBER(DATA!U681),DATA!U681,"n/a")</f>
        <v>0.102597465863193</v>
      </c>
      <c r="I2264" s="86">
        <f>+IF(ISNUMBER(DATA!AD681),DATA!AD681,"n/a")</f>
        <v>1488303.13</v>
      </c>
      <c r="J2264" s="77">
        <f>+IF(ISNUMBER(DATA!AE681),DATA!AE681,"n/a")</f>
        <v>4.0100133135751698E-2</v>
      </c>
      <c r="K2264" s="86">
        <f>+IF(ISNUMBER(DATA!AN681),DATA!AN681,"n/a")</f>
        <v>3009991.73</v>
      </c>
      <c r="L2264" s="77">
        <f>+IF(ISNUMBER(DATA!AO681),DATA!AO681,"n/a")</f>
        <v>4.3285992362550298E-2</v>
      </c>
      <c r="M2264" s="66"/>
      <c r="N2264" s="66"/>
      <c r="O2264" s="66"/>
      <c r="P2264" s="66"/>
      <c r="Q2264" s="66"/>
      <c r="S2264" s="70"/>
      <c r="U2264" s="70"/>
      <c r="W2264" s="70"/>
      <c r="Y2264" s="70"/>
    </row>
    <row r="2265" spans="1:25" s="69" customFormat="1" x14ac:dyDescent="0.2">
      <c r="A2265" s="66" t="s">
        <v>12</v>
      </c>
      <c r="B2265" s="66" t="s">
        <v>24</v>
      </c>
      <c r="C2265" s="66" t="s">
        <v>25</v>
      </c>
      <c r="D2265" s="66" t="s">
        <v>285</v>
      </c>
      <c r="E2265" s="86">
        <f>+IF(ISNUMBER(DATA!J682),DATA!J682,"n/a")</f>
        <v>130022.3</v>
      </c>
      <c r="F2265" s="77">
        <f>+IF(ISNUMBER(DATA!K682),DATA!K682,"n/a")</f>
        <v>0.17073671009534999</v>
      </c>
      <c r="G2265" s="86">
        <f>+IF(ISNUMBER(DATA!T682),DATA!T682,"n/a")</f>
        <v>366106.75</v>
      </c>
      <c r="H2265" s="77">
        <f>+IF(ISNUMBER(DATA!U682),DATA!U682,"n/a")</f>
        <v>8.3206411753635107E-2</v>
      </c>
      <c r="I2265" s="86">
        <f>+IF(ISNUMBER(DATA!AD682),DATA!AD682,"n/a")</f>
        <v>693414.04</v>
      </c>
      <c r="J2265" s="77">
        <f>+IF(ISNUMBER(DATA!AE682),DATA!AE682,"n/a")</f>
        <v>4.7158541334968697E-2</v>
      </c>
      <c r="K2265" s="86">
        <f>+IF(ISNUMBER(DATA!AN682),DATA!AN682,"n/a")</f>
        <v>1421608.61</v>
      </c>
      <c r="L2265" s="77">
        <f>+IF(ISNUMBER(DATA!AO682),DATA!AO682,"n/a")</f>
        <v>3.2529223628503898E-2</v>
      </c>
      <c r="M2265" s="66"/>
      <c r="N2265" s="66"/>
      <c r="O2265" s="66"/>
      <c r="P2265" s="66"/>
      <c r="Q2265" s="66"/>
      <c r="S2265" s="70"/>
      <c r="U2265" s="70"/>
      <c r="W2265" s="70"/>
      <c r="Y2265" s="70"/>
    </row>
    <row r="2266" spans="1:25" s="69" customFormat="1" x14ac:dyDescent="0.2">
      <c r="A2266" s="66" t="s">
        <v>12</v>
      </c>
      <c r="B2266" s="66" t="s">
        <v>24</v>
      </c>
      <c r="C2266" s="66" t="s">
        <v>25</v>
      </c>
      <c r="D2266" s="66" t="s">
        <v>286</v>
      </c>
      <c r="E2266" s="86">
        <f>+IF(ISNUMBER(DATA!J683),DATA!J683,"n/a")</f>
        <v>172962.73</v>
      </c>
      <c r="F2266" s="77">
        <f>+IF(ISNUMBER(DATA!K683),DATA!K683,"n/a")</f>
        <v>0.44303613815718301</v>
      </c>
      <c r="G2266" s="86">
        <f>+IF(ISNUMBER(DATA!T683),DATA!T683,"n/a")</f>
        <v>597733.43999999994</v>
      </c>
      <c r="H2266" s="77">
        <f>+IF(ISNUMBER(DATA!U683),DATA!U683,"n/a")</f>
        <v>0.20825624822230801</v>
      </c>
      <c r="I2266" s="86">
        <f>+IF(ISNUMBER(DATA!AD683),DATA!AD683,"n/a")</f>
        <v>1090620.58</v>
      </c>
      <c r="J2266" s="77">
        <f>+IF(ISNUMBER(DATA!AE683),DATA!AE683,"n/a")</f>
        <v>0.19044267433565401</v>
      </c>
      <c r="K2266" s="86">
        <f>+IF(ISNUMBER(DATA!AN683),DATA!AN683,"n/a")</f>
        <v>2117034.16</v>
      </c>
      <c r="L2266" s="77">
        <f>+IF(ISNUMBER(DATA!AO683),DATA!AO683,"n/a")</f>
        <v>0.110958673224614</v>
      </c>
      <c r="M2266" s="66"/>
      <c r="N2266" s="66"/>
      <c r="O2266" s="66"/>
      <c r="P2266" s="66"/>
      <c r="Q2266" s="66"/>
      <c r="S2266" s="70"/>
      <c r="U2266" s="70"/>
      <c r="W2266" s="70"/>
      <c r="Y2266" s="70"/>
    </row>
    <row r="2267" spans="1:25" s="69" customFormat="1" x14ac:dyDescent="0.2">
      <c r="A2267" s="66" t="s">
        <v>12</v>
      </c>
      <c r="B2267" s="66" t="s">
        <v>24</v>
      </c>
      <c r="C2267" s="66" t="s">
        <v>25</v>
      </c>
      <c r="D2267" s="66" t="s">
        <v>287</v>
      </c>
      <c r="E2267" s="86">
        <f>+IF(ISNUMBER(DATA!J684),DATA!J684,"n/a")</f>
        <v>222873.14</v>
      </c>
      <c r="F2267" s="77">
        <f>+IF(ISNUMBER(DATA!K684),DATA!K684,"n/a")</f>
        <v>0.307246679433752</v>
      </c>
      <c r="G2267" s="86">
        <f>+IF(ISNUMBER(DATA!T684),DATA!T684,"n/a")</f>
        <v>857800.15</v>
      </c>
      <c r="H2267" s="77">
        <f>+IF(ISNUMBER(DATA!U684),DATA!U684,"n/a")</f>
        <v>0.18165329163393701</v>
      </c>
      <c r="I2267" s="86">
        <f>+IF(ISNUMBER(DATA!AD684),DATA!AD684,"n/a")</f>
        <v>1491013.74</v>
      </c>
      <c r="J2267" s="77">
        <f>+IF(ISNUMBER(DATA!AE684),DATA!AE684,"n/a")</f>
        <v>0.15940090706927501</v>
      </c>
      <c r="K2267" s="86">
        <f>+IF(ISNUMBER(DATA!AN684),DATA!AN684,"n/a")</f>
        <v>2765766.37</v>
      </c>
      <c r="L2267" s="77">
        <f>+IF(ISNUMBER(DATA!AO684),DATA!AO684,"n/a")</f>
        <v>0.124993175136034</v>
      </c>
      <c r="M2267" s="66"/>
      <c r="N2267" s="66"/>
      <c r="O2267" s="66"/>
      <c r="P2267" s="66"/>
      <c r="Q2267" s="66"/>
      <c r="S2267" s="70"/>
      <c r="U2267" s="70"/>
      <c r="W2267" s="70"/>
      <c r="Y2267" s="70"/>
    </row>
    <row r="2268" spans="1:25" s="69" customFormat="1" x14ac:dyDescent="0.2">
      <c r="A2268" s="66" t="s">
        <v>12</v>
      </c>
      <c r="B2268" s="66" t="s">
        <v>24</v>
      </c>
      <c r="C2268" s="66" t="s">
        <v>25</v>
      </c>
      <c r="D2268" s="66" t="s">
        <v>288</v>
      </c>
      <c r="E2268" s="86">
        <f>+IF(ISNUMBER(DATA!J685),DATA!J685,"n/a")</f>
        <v>224218.34</v>
      </c>
      <c r="F2268" s="77">
        <f>+IF(ISNUMBER(DATA!K685),DATA!K685,"n/a")</f>
        <v>-3.5594201083323597E-2</v>
      </c>
      <c r="G2268" s="86">
        <f>+IF(ISNUMBER(DATA!T685),DATA!T685,"n/a")</f>
        <v>688585.78</v>
      </c>
      <c r="H2268" s="77">
        <f>+IF(ISNUMBER(DATA!U685),DATA!U685,"n/a")</f>
        <v>-3.4964642552197001E-2</v>
      </c>
      <c r="I2268" s="86">
        <f>+IF(ISNUMBER(DATA!AD685),DATA!AD685,"n/a")</f>
        <v>1384891.71</v>
      </c>
      <c r="J2268" s="77">
        <f>+IF(ISNUMBER(DATA!AE685),DATA!AE685,"n/a")</f>
        <v>-5.6695841383747003E-2</v>
      </c>
      <c r="K2268" s="86">
        <f>+IF(ISNUMBER(DATA!AN685),DATA!AN685,"n/a")</f>
        <v>2811986.57</v>
      </c>
      <c r="L2268" s="77">
        <f>+IF(ISNUMBER(DATA!AO685),DATA!AO685,"n/a")</f>
        <v>-7.5270849265968706E-2</v>
      </c>
      <c r="M2268" s="66"/>
      <c r="N2268" s="66"/>
      <c r="O2268" s="66"/>
      <c r="P2268" s="66"/>
      <c r="Q2268" s="66"/>
      <c r="S2268" s="70"/>
      <c r="U2268" s="70"/>
      <c r="W2268" s="70"/>
      <c r="Y2268" s="70"/>
    </row>
    <row r="2269" spans="1:25" s="69" customFormat="1" x14ac:dyDescent="0.2">
      <c r="A2269" s="66" t="s">
        <v>12</v>
      </c>
      <c r="B2269" s="66" t="s">
        <v>24</v>
      </c>
      <c r="C2269" s="66" t="s">
        <v>25</v>
      </c>
      <c r="D2269" s="66" t="s">
        <v>289</v>
      </c>
      <c r="E2269" s="86">
        <f>+IF(ISNUMBER(DATA!J686),DATA!J686,"n/a")</f>
        <v>93612.18</v>
      </c>
      <c r="F2269" s="77">
        <f>+IF(ISNUMBER(DATA!K686),DATA!K686,"n/a")</f>
        <v>0.113025784239251</v>
      </c>
      <c r="G2269" s="86">
        <f>+IF(ISNUMBER(DATA!T686),DATA!T686,"n/a")</f>
        <v>276728.40000000002</v>
      </c>
      <c r="H2269" s="77">
        <f>+IF(ISNUMBER(DATA!U686),DATA!U686,"n/a")</f>
        <v>8.4045487004365094E-2</v>
      </c>
      <c r="I2269" s="86">
        <f>+IF(ISNUMBER(DATA!AD686),DATA!AD686,"n/a")</f>
        <v>534657.56000000006</v>
      </c>
      <c r="J2269" s="77">
        <f>+IF(ISNUMBER(DATA!AE686),DATA!AE686,"n/a")</f>
        <v>2.5977068868425501E-2</v>
      </c>
      <c r="K2269" s="86">
        <f>+IF(ISNUMBER(DATA!AN686),DATA!AN686,"n/a")</f>
        <v>1085873.95</v>
      </c>
      <c r="L2269" s="77">
        <f>+IF(ISNUMBER(DATA!AO686),DATA!AO686,"n/a")</f>
        <v>4.5642670813673099E-3</v>
      </c>
      <c r="M2269" s="66"/>
      <c r="N2269" s="66"/>
      <c r="O2269" s="66"/>
      <c r="P2269" s="66"/>
      <c r="Q2269" s="66"/>
      <c r="S2269" s="70"/>
      <c r="U2269" s="70"/>
      <c r="W2269" s="70"/>
      <c r="Y2269" s="70"/>
    </row>
    <row r="2270" spans="1:25" s="69" customFormat="1" x14ac:dyDescent="0.2">
      <c r="A2270" s="66" t="s">
        <v>12</v>
      </c>
      <c r="B2270" s="66" t="s">
        <v>24</v>
      </c>
      <c r="C2270" s="66" t="s">
        <v>25</v>
      </c>
      <c r="D2270" s="66" t="s">
        <v>290</v>
      </c>
      <c r="E2270" s="86">
        <f>+IF(ISNUMBER(DATA!J687),DATA!J687,"n/a")</f>
        <v>64283.16</v>
      </c>
      <c r="F2270" s="77">
        <f>+IF(ISNUMBER(DATA!K687),DATA!K687,"n/a")</f>
        <v>-5.06998529306871E-2</v>
      </c>
      <c r="G2270" s="86">
        <f>+IF(ISNUMBER(DATA!T687),DATA!T687,"n/a")</f>
        <v>200117.31</v>
      </c>
      <c r="H2270" s="77">
        <f>+IF(ISNUMBER(DATA!U687),DATA!U687,"n/a")</f>
        <v>-6.34803386023646E-2</v>
      </c>
      <c r="I2270" s="86">
        <f>+IF(ISNUMBER(DATA!AD687),DATA!AD687,"n/a")</f>
        <v>387069.78</v>
      </c>
      <c r="J2270" s="77">
        <f>+IF(ISNUMBER(DATA!AE687),DATA!AE687,"n/a")</f>
        <v>-5.4797387657464003E-2</v>
      </c>
      <c r="K2270" s="86">
        <f>+IF(ISNUMBER(DATA!AN687),DATA!AN687,"n/a")</f>
        <v>779113.65</v>
      </c>
      <c r="L2270" s="77">
        <f>+IF(ISNUMBER(DATA!AO687),DATA!AO687,"n/a")</f>
        <v>-3.8009657961936297E-2</v>
      </c>
      <c r="M2270" s="66"/>
      <c r="N2270" s="66"/>
      <c r="O2270" s="66"/>
      <c r="P2270" s="66"/>
      <c r="Q2270" s="66"/>
      <c r="S2270" s="70"/>
      <c r="U2270" s="70"/>
      <c r="W2270" s="70"/>
      <c r="Y2270" s="70"/>
    </row>
    <row r="2271" spans="1:25" s="69" customFormat="1" x14ac:dyDescent="0.2">
      <c r="A2271" s="66" t="s">
        <v>12</v>
      </c>
      <c r="B2271" s="66" t="s">
        <v>24</v>
      </c>
      <c r="C2271" s="66" t="s">
        <v>25</v>
      </c>
      <c r="D2271" s="66" t="s">
        <v>291</v>
      </c>
      <c r="E2271" s="86">
        <f>+IF(ISNUMBER(DATA!J688),DATA!J688,"n/a")</f>
        <v>94523.51</v>
      </c>
      <c r="F2271" s="77">
        <f>+IF(ISNUMBER(DATA!K688),DATA!K688,"n/a")</f>
        <v>-0.123892579056212</v>
      </c>
      <c r="G2271" s="86">
        <f>+IF(ISNUMBER(DATA!T688),DATA!T688,"n/a")</f>
        <v>324315.11</v>
      </c>
      <c r="H2271" s="77">
        <f>+IF(ISNUMBER(DATA!U688),DATA!U688,"n/a")</f>
        <v>-1.6994652251462398E-2</v>
      </c>
      <c r="I2271" s="86">
        <f>+IF(ISNUMBER(DATA!AD688),DATA!AD688,"n/a")</f>
        <v>625309.35</v>
      </c>
      <c r="J2271" s="77">
        <f>+IF(ISNUMBER(DATA!AE688),DATA!AE688,"n/a")</f>
        <v>-1.7244488958726499E-4</v>
      </c>
      <c r="K2271" s="86">
        <f>+IF(ISNUMBER(DATA!AN688),DATA!AN688,"n/a")</f>
        <v>1289418.24</v>
      </c>
      <c r="L2271" s="77">
        <f>+IF(ISNUMBER(DATA!AO688),DATA!AO688,"n/a")</f>
        <v>2.5628701938085599E-2</v>
      </c>
      <c r="M2271" s="66"/>
      <c r="N2271" s="66"/>
      <c r="O2271" s="66"/>
      <c r="P2271" s="66"/>
      <c r="Q2271" s="66"/>
      <c r="S2271" s="70"/>
      <c r="U2271" s="70"/>
      <c r="W2271" s="70"/>
      <c r="Y2271" s="70"/>
    </row>
    <row r="2272" spans="1:25" s="69" customFormat="1" x14ac:dyDescent="0.2">
      <c r="A2272" s="66" t="s">
        <v>12</v>
      </c>
      <c r="B2272" s="66" t="s">
        <v>24</v>
      </c>
      <c r="C2272" s="66" t="s">
        <v>25</v>
      </c>
      <c r="D2272" s="66" t="s">
        <v>292</v>
      </c>
      <c r="E2272" s="86">
        <f>+IF(ISNUMBER(DATA!J689),DATA!J689,"n/a")</f>
        <v>690479.92</v>
      </c>
      <c r="F2272" s="77">
        <f>+IF(ISNUMBER(DATA!K689),DATA!K689,"n/a")</f>
        <v>2.34958342656361E-2</v>
      </c>
      <c r="G2272" s="86">
        <f>+IF(ISNUMBER(DATA!T689),DATA!T689,"n/a")</f>
        <v>2246638.69</v>
      </c>
      <c r="H2272" s="77">
        <f>+IF(ISNUMBER(DATA!U689),DATA!U689,"n/a")</f>
        <v>4.5207128143332102E-2</v>
      </c>
      <c r="I2272" s="86">
        <f>+IF(ISNUMBER(DATA!AD689),DATA!AD689,"n/a")</f>
        <v>4259629.5599999996</v>
      </c>
      <c r="J2272" s="77">
        <f>+IF(ISNUMBER(DATA!AE689),DATA!AE689,"n/a")</f>
        <v>5.9243490594679898E-2</v>
      </c>
      <c r="K2272" s="86">
        <f>+IF(ISNUMBER(DATA!AN689),DATA!AN689,"n/a")</f>
        <v>8337456.2599999998</v>
      </c>
      <c r="L2272" s="77">
        <f>+IF(ISNUMBER(DATA!AO689),DATA!AO689,"n/a")</f>
        <v>8.0353625627024805E-2</v>
      </c>
      <c r="M2272" s="66"/>
      <c r="N2272" s="66"/>
      <c r="O2272" s="66"/>
      <c r="P2272" s="66"/>
      <c r="Q2272" s="66"/>
      <c r="S2272" s="70"/>
      <c r="U2272" s="70"/>
      <c r="W2272" s="70"/>
      <c r="Y2272" s="70"/>
    </row>
    <row r="2273" spans="1:25" s="69" customFormat="1" x14ac:dyDescent="0.2">
      <c r="A2273" s="66" t="s">
        <v>12</v>
      </c>
      <c r="B2273" s="66" t="s">
        <v>24</v>
      </c>
      <c r="C2273" s="66" t="s">
        <v>25</v>
      </c>
      <c r="D2273" s="66" t="s">
        <v>293</v>
      </c>
      <c r="E2273" s="86">
        <f>+IF(ISNUMBER(DATA!J690),DATA!J690,"n/a")</f>
        <v>44857.39</v>
      </c>
      <c r="F2273" s="77">
        <f>+IF(ISNUMBER(DATA!K690),DATA!K690,"n/a")</f>
        <v>-6.6076964291490498E-4</v>
      </c>
      <c r="G2273" s="86">
        <f>+IF(ISNUMBER(DATA!T690),DATA!T690,"n/a")</f>
        <v>127730.71</v>
      </c>
      <c r="H2273" s="77">
        <f>+IF(ISNUMBER(DATA!U690),DATA!U690,"n/a")</f>
        <v>-5.2852087284240998E-2</v>
      </c>
      <c r="I2273" s="86">
        <f>+IF(ISNUMBER(DATA!AD690),DATA!AD690,"n/a")</f>
        <v>245770.04</v>
      </c>
      <c r="J2273" s="77">
        <f>+IF(ISNUMBER(DATA!AE690),DATA!AE690,"n/a")</f>
        <v>-7.9910940395107696E-2</v>
      </c>
      <c r="K2273" s="86">
        <f>+IF(ISNUMBER(DATA!AN690),DATA!AN690,"n/a")</f>
        <v>521429.63</v>
      </c>
      <c r="L2273" s="77">
        <f>+IF(ISNUMBER(DATA!AO690),DATA!AO690,"n/a")</f>
        <v>-5.8387799060684101E-2</v>
      </c>
      <c r="M2273" s="66"/>
      <c r="N2273" s="66"/>
      <c r="O2273" s="66"/>
      <c r="P2273" s="66"/>
      <c r="Q2273" s="66"/>
      <c r="S2273" s="70"/>
      <c r="U2273" s="70"/>
      <c r="W2273" s="70"/>
      <c r="Y2273" s="70"/>
    </row>
    <row r="2274" spans="1:25" s="69" customFormat="1" x14ac:dyDescent="0.2">
      <c r="A2274" s="66" t="s">
        <v>12</v>
      </c>
      <c r="B2274" s="66" t="s">
        <v>24</v>
      </c>
      <c r="C2274" s="66" t="s">
        <v>25</v>
      </c>
      <c r="D2274" s="66" t="s">
        <v>294</v>
      </c>
      <c r="E2274" s="86">
        <f>+IF(ISNUMBER(DATA!J691),DATA!J691,"n/a")</f>
        <v>226011.79</v>
      </c>
      <c r="F2274" s="77">
        <f>+IF(ISNUMBER(DATA!K691),DATA!K691,"n/a")</f>
        <v>-3.3545345033894398E-2</v>
      </c>
      <c r="G2274" s="86">
        <f>+IF(ISNUMBER(DATA!T691),DATA!T691,"n/a")</f>
        <v>725657.26</v>
      </c>
      <c r="H2274" s="77">
        <f>+IF(ISNUMBER(DATA!U691),DATA!U691,"n/a")</f>
        <v>-1.12464026979179E-2</v>
      </c>
      <c r="I2274" s="86">
        <f>+IF(ISNUMBER(DATA!AD691),DATA!AD691,"n/a")</f>
        <v>1352455.29</v>
      </c>
      <c r="J2274" s="77">
        <f>+IF(ISNUMBER(DATA!AE691),DATA!AE691,"n/a")</f>
        <v>-5.0260462629406703E-3</v>
      </c>
      <c r="K2274" s="86">
        <f>+IF(ISNUMBER(DATA!AN691),DATA!AN691,"n/a")</f>
        <v>2642862.88</v>
      </c>
      <c r="L2274" s="77">
        <f>+IF(ISNUMBER(DATA!AO691),DATA!AO691,"n/a")</f>
        <v>-9.2970072841608002E-5</v>
      </c>
      <c r="M2274" s="66"/>
      <c r="N2274" s="66"/>
      <c r="O2274" s="66"/>
      <c r="P2274" s="66"/>
      <c r="Q2274" s="66"/>
      <c r="S2274" s="70"/>
      <c r="U2274" s="70"/>
      <c r="W2274" s="70"/>
      <c r="Y2274" s="70"/>
    </row>
    <row r="2275" spans="1:25" s="69" customFormat="1" x14ac:dyDescent="0.2">
      <c r="A2275" s="66" t="s">
        <v>12</v>
      </c>
      <c r="B2275" s="66" t="s">
        <v>24</v>
      </c>
      <c r="C2275" s="66" t="s">
        <v>25</v>
      </c>
      <c r="D2275" s="66" t="s">
        <v>295</v>
      </c>
      <c r="E2275" s="86">
        <f>+IF(ISNUMBER(DATA!J692),DATA!J692,"n/a")</f>
        <v>198178.93</v>
      </c>
      <c r="F2275" s="77">
        <f>+IF(ISNUMBER(DATA!K692),DATA!K692,"n/a")</f>
        <v>-0.381556201235421</v>
      </c>
      <c r="G2275" s="86">
        <f>+IF(ISNUMBER(DATA!T692),DATA!T692,"n/a")</f>
        <v>602489.03</v>
      </c>
      <c r="H2275" s="77">
        <f>+IF(ISNUMBER(DATA!U692),DATA!U692,"n/a")</f>
        <v>-0.19683611120453701</v>
      </c>
      <c r="I2275" s="86">
        <f>+IF(ISNUMBER(DATA!AD692),DATA!AD692,"n/a")</f>
        <v>1014476.76</v>
      </c>
      <c r="J2275" s="77">
        <f>+IF(ISNUMBER(DATA!AE692),DATA!AE692,"n/a")</f>
        <v>-0.21666743792008999</v>
      </c>
      <c r="K2275" s="86">
        <f>+IF(ISNUMBER(DATA!AN692),DATA!AN692,"n/a")</f>
        <v>2251183.7200000002</v>
      </c>
      <c r="L2275" s="77">
        <f>+IF(ISNUMBER(DATA!AO692),DATA!AO692,"n/a")</f>
        <v>-3.9256948302585297E-2</v>
      </c>
      <c r="M2275" s="66"/>
      <c r="N2275" s="66"/>
      <c r="O2275" s="66"/>
      <c r="P2275" s="66"/>
      <c r="Q2275" s="66"/>
      <c r="S2275" s="70"/>
      <c r="U2275" s="70"/>
      <c r="W2275" s="70"/>
      <c r="Y2275" s="70"/>
    </row>
    <row r="2276" spans="1:25" s="69" customFormat="1" x14ac:dyDescent="0.2">
      <c r="A2276" s="66" t="s">
        <v>12</v>
      </c>
      <c r="B2276" s="66" t="s">
        <v>24</v>
      </c>
      <c r="C2276" s="66" t="s">
        <v>25</v>
      </c>
      <c r="D2276" s="66" t="s">
        <v>296</v>
      </c>
      <c r="E2276" s="86">
        <f>+IF(ISNUMBER(DATA!J693),DATA!J693,"n/a")</f>
        <v>313100.94</v>
      </c>
      <c r="F2276" s="77">
        <f>+IF(ISNUMBER(DATA!K693),DATA!K693,"n/a")</f>
        <v>0.233765122246409</v>
      </c>
      <c r="G2276" s="86">
        <f>+IF(ISNUMBER(DATA!T693),DATA!T693,"n/a")</f>
        <v>866958.79</v>
      </c>
      <c r="H2276" s="77">
        <f>+IF(ISNUMBER(DATA!U693),DATA!U693,"n/a")</f>
        <v>0.19567881547419899</v>
      </c>
      <c r="I2276" s="86">
        <f>+IF(ISNUMBER(DATA!AD693),DATA!AD693,"n/a")</f>
        <v>1358629.45</v>
      </c>
      <c r="J2276" s="77">
        <f>+IF(ISNUMBER(DATA!AE693),DATA!AE693,"n/a")</f>
        <v>5.9348341794382198E-2</v>
      </c>
      <c r="K2276" s="86">
        <f>+IF(ISNUMBER(DATA!AN693),DATA!AN693,"n/a")</f>
        <v>2779408</v>
      </c>
      <c r="L2276" s="77">
        <f>+IF(ISNUMBER(DATA!AO693),DATA!AO693,"n/a")</f>
        <v>8.3524256470848907E-2</v>
      </c>
      <c r="M2276" s="66"/>
      <c r="N2276" s="66"/>
      <c r="O2276" s="66"/>
      <c r="P2276" s="66"/>
      <c r="Q2276" s="66"/>
      <c r="S2276" s="70"/>
      <c r="U2276" s="70"/>
      <c r="W2276" s="70"/>
      <c r="Y2276" s="70"/>
    </row>
    <row r="2277" spans="1:25" s="69" customFormat="1" x14ac:dyDescent="0.2">
      <c r="A2277" s="66" t="s">
        <v>12</v>
      </c>
      <c r="B2277" s="66" t="s">
        <v>24</v>
      </c>
      <c r="C2277" s="66" t="s">
        <v>25</v>
      </c>
      <c r="D2277" s="66" t="s">
        <v>297</v>
      </c>
      <c r="E2277" s="86">
        <f>+IF(ISNUMBER(DATA!J694),DATA!J694,"n/a")</f>
        <v>52885.47</v>
      </c>
      <c r="F2277" s="77">
        <f>+IF(ISNUMBER(DATA!K694),DATA!K694,"n/a")</f>
        <v>-9.1362409935975802E-2</v>
      </c>
      <c r="G2277" s="86">
        <f>+IF(ISNUMBER(DATA!T694),DATA!T694,"n/a")</f>
        <v>158730.60999999999</v>
      </c>
      <c r="H2277" s="77">
        <f>+IF(ISNUMBER(DATA!U694),DATA!U694,"n/a")</f>
        <v>-9.4102333797552201E-2</v>
      </c>
      <c r="I2277" s="86">
        <f>+IF(ISNUMBER(DATA!AD694),DATA!AD694,"n/a")</f>
        <v>307089.8</v>
      </c>
      <c r="J2277" s="77">
        <f>+IF(ISNUMBER(DATA!AE694),DATA!AE694,"n/a")</f>
        <v>-9.9623107481832202E-2</v>
      </c>
      <c r="K2277" s="86">
        <f>+IF(ISNUMBER(DATA!AN694),DATA!AN694,"n/a")</f>
        <v>635716.06000000006</v>
      </c>
      <c r="L2277" s="77">
        <f>+IF(ISNUMBER(DATA!AO694),DATA!AO694,"n/a")</f>
        <v>-0.105408539129085</v>
      </c>
      <c r="M2277" s="66"/>
      <c r="N2277" s="66"/>
      <c r="O2277" s="66"/>
      <c r="P2277" s="66"/>
      <c r="Q2277" s="66"/>
      <c r="S2277" s="70"/>
      <c r="U2277" s="70"/>
      <c r="W2277" s="70"/>
      <c r="Y2277" s="70"/>
    </row>
    <row r="2278" spans="1:25" s="69" customFormat="1" x14ac:dyDescent="0.2">
      <c r="A2278" s="66" t="s">
        <v>12</v>
      </c>
      <c r="B2278" s="66" t="s">
        <v>24</v>
      </c>
      <c r="C2278" s="66" t="s">
        <v>25</v>
      </c>
      <c r="D2278" s="66" t="s">
        <v>298</v>
      </c>
      <c r="E2278" s="86">
        <f>+IF(ISNUMBER(DATA!J695),DATA!J695,"n/a")</f>
        <v>95953.83</v>
      </c>
      <c r="F2278" s="77">
        <f>+IF(ISNUMBER(DATA!K695),DATA!K695,"n/a")</f>
        <v>-6.2665467864140706E-2</v>
      </c>
      <c r="G2278" s="86">
        <f>+IF(ISNUMBER(DATA!T695),DATA!T695,"n/a")</f>
        <v>285963.37</v>
      </c>
      <c r="H2278" s="77">
        <f>+IF(ISNUMBER(DATA!U695),DATA!U695,"n/a")</f>
        <v>-3.9496205641586797E-2</v>
      </c>
      <c r="I2278" s="86">
        <f>+IF(ISNUMBER(DATA!AD695),DATA!AD695,"n/a")</f>
        <v>586073.80000000005</v>
      </c>
      <c r="J2278" s="77">
        <f>+IF(ISNUMBER(DATA!AE695),DATA!AE695,"n/a")</f>
        <v>-2.4808412294492498E-2</v>
      </c>
      <c r="K2278" s="86">
        <f>+IF(ISNUMBER(DATA!AN695),DATA!AN695,"n/a")</f>
        <v>1457375.78</v>
      </c>
      <c r="L2278" s="77">
        <f>+IF(ISNUMBER(DATA!AO695),DATA!AO695,"n/a")</f>
        <v>-1.4118672184248299E-2</v>
      </c>
      <c r="M2278" s="66"/>
      <c r="N2278" s="66"/>
      <c r="O2278" s="66"/>
      <c r="P2278" s="66"/>
      <c r="Q2278" s="66"/>
      <c r="S2278" s="70"/>
      <c r="U2278" s="70"/>
      <c r="W2278" s="70"/>
      <c r="Y2278" s="70"/>
    </row>
    <row r="2279" spans="1:25" s="69" customFormat="1" x14ac:dyDescent="0.2">
      <c r="A2279" s="66" t="s">
        <v>12</v>
      </c>
      <c r="B2279" s="66" t="s">
        <v>24</v>
      </c>
      <c r="C2279" s="66" t="s">
        <v>25</v>
      </c>
      <c r="D2279" s="66" t="s">
        <v>299</v>
      </c>
      <c r="E2279" s="86">
        <f>+IF(ISNUMBER(DATA!J696),DATA!J696,"n/a")</f>
        <v>656524.94999999995</v>
      </c>
      <c r="F2279" s="77">
        <f>+IF(ISNUMBER(DATA!K696),DATA!K696,"n/a")</f>
        <v>0.32025681226625402</v>
      </c>
      <c r="G2279" s="86">
        <f>+IF(ISNUMBER(DATA!T696),DATA!T696,"n/a")</f>
        <v>2658455.69</v>
      </c>
      <c r="H2279" s="77">
        <f>+IF(ISNUMBER(DATA!U696),DATA!U696,"n/a")</f>
        <v>0.168414659073994</v>
      </c>
      <c r="I2279" s="86">
        <f>+IF(ISNUMBER(DATA!AD696),DATA!AD696,"n/a")</f>
        <v>4646099.1500000004</v>
      </c>
      <c r="J2279" s="77">
        <f>+IF(ISNUMBER(DATA!AE696),DATA!AE696,"n/a")</f>
        <v>0.12689275316945201</v>
      </c>
      <c r="K2279" s="86">
        <f>+IF(ISNUMBER(DATA!AN696),DATA!AN696,"n/a")</f>
        <v>8629015.8100000005</v>
      </c>
      <c r="L2279" s="77">
        <f>+IF(ISNUMBER(DATA!AO696),DATA!AO696,"n/a")</f>
        <v>7.0125058722369502E-2</v>
      </c>
      <c r="M2279" s="66"/>
      <c r="N2279" s="66"/>
      <c r="O2279" s="66"/>
      <c r="P2279" s="66"/>
      <c r="Q2279" s="66"/>
      <c r="S2279" s="70"/>
      <c r="U2279" s="70"/>
      <c r="W2279" s="70"/>
      <c r="Y2279" s="70"/>
    </row>
    <row r="2280" spans="1:25" s="69" customFormat="1" x14ac:dyDescent="0.2">
      <c r="A2280" s="66" t="s">
        <v>12</v>
      </c>
      <c r="B2280" s="66" t="s">
        <v>24</v>
      </c>
      <c r="C2280" s="66" t="s">
        <v>25</v>
      </c>
      <c r="D2280" s="66" t="s">
        <v>300</v>
      </c>
      <c r="E2280" s="86">
        <f>+IF(ISNUMBER(DATA!J697),DATA!J697,"n/a")</f>
        <v>498790.76</v>
      </c>
      <c r="F2280" s="77">
        <f>+IF(ISNUMBER(DATA!K697),DATA!K697,"n/a")</f>
        <v>2.0679538789999299E-2</v>
      </c>
      <c r="G2280" s="86">
        <f>+IF(ISNUMBER(DATA!T697),DATA!T697,"n/a")</f>
        <v>1553277.37</v>
      </c>
      <c r="H2280" s="77">
        <f>+IF(ISNUMBER(DATA!U697),DATA!U697,"n/a")</f>
        <v>1.22929859847614E-2</v>
      </c>
      <c r="I2280" s="86">
        <f>+IF(ISNUMBER(DATA!AD697),DATA!AD697,"n/a")</f>
        <v>2898765.48</v>
      </c>
      <c r="J2280" s="77">
        <f>+IF(ISNUMBER(DATA!AE697),DATA!AE697,"n/a")</f>
        <v>2.03966727716598E-2</v>
      </c>
      <c r="K2280" s="86">
        <f>+IF(ISNUMBER(DATA!AN697),DATA!AN697,"n/a")</f>
        <v>5858808.0999999996</v>
      </c>
      <c r="L2280" s="77">
        <f>+IF(ISNUMBER(DATA!AO697),DATA!AO697,"n/a")</f>
        <v>1.00094630074072E-2</v>
      </c>
      <c r="M2280" s="66"/>
      <c r="N2280" s="66"/>
      <c r="O2280" s="66"/>
      <c r="P2280" s="66"/>
      <c r="Q2280" s="66"/>
      <c r="S2280" s="70"/>
      <c r="U2280" s="70"/>
      <c r="W2280" s="70"/>
      <c r="Y2280" s="70"/>
    </row>
    <row r="2281" spans="1:25" s="69" customFormat="1" x14ac:dyDescent="0.2">
      <c r="A2281" s="66" t="s">
        <v>12</v>
      </c>
      <c r="B2281" s="66" t="s">
        <v>24</v>
      </c>
      <c r="C2281" s="66" t="s">
        <v>25</v>
      </c>
      <c r="D2281" s="66" t="s">
        <v>301</v>
      </c>
      <c r="E2281" s="86">
        <f>+IF(ISNUMBER(DATA!J698),DATA!J698,"n/a")</f>
        <v>46019.839999999997</v>
      </c>
      <c r="F2281" s="77">
        <f>+IF(ISNUMBER(DATA!K698),DATA!K698,"n/a")</f>
        <v>-3.2300703613618802E-2</v>
      </c>
      <c r="G2281" s="86">
        <f>+IF(ISNUMBER(DATA!T698),DATA!T698,"n/a")</f>
        <v>140360.94</v>
      </c>
      <c r="H2281" s="77">
        <f>+IF(ISNUMBER(DATA!U698),DATA!U698,"n/a")</f>
        <v>-1.9642911023621101E-2</v>
      </c>
      <c r="I2281" s="86">
        <f>+IF(ISNUMBER(DATA!AD698),DATA!AD698,"n/a")</f>
        <v>273401.24</v>
      </c>
      <c r="J2281" s="77">
        <f>+IF(ISNUMBER(DATA!AE698),DATA!AE698,"n/a")</f>
        <v>-3.9652858338894599E-3</v>
      </c>
      <c r="K2281" s="86">
        <f>+IF(ISNUMBER(DATA!AN698),DATA!AN698,"n/a")</f>
        <v>552852.23</v>
      </c>
      <c r="L2281" s="77">
        <f>+IF(ISNUMBER(DATA!AO698),DATA!AO698,"n/a")</f>
        <v>1.9483818163840299E-2</v>
      </c>
      <c r="M2281" s="66"/>
      <c r="N2281" s="66"/>
      <c r="O2281" s="66"/>
      <c r="P2281" s="66"/>
      <c r="Q2281" s="66"/>
      <c r="S2281" s="70"/>
      <c r="U2281" s="70"/>
      <c r="W2281" s="70"/>
      <c r="Y2281" s="70"/>
    </row>
    <row r="2282" spans="1:25" s="69" customFormat="1" x14ac:dyDescent="0.2">
      <c r="A2282" s="66" t="s">
        <v>12</v>
      </c>
      <c r="B2282" s="66" t="s">
        <v>24</v>
      </c>
      <c r="C2282" s="66" t="s">
        <v>25</v>
      </c>
      <c r="D2282" s="66" t="s">
        <v>302</v>
      </c>
      <c r="E2282" s="86">
        <f>+IF(ISNUMBER(DATA!J699),DATA!J699,"n/a")</f>
        <v>133748.15</v>
      </c>
      <c r="F2282" s="77">
        <f>+IF(ISNUMBER(DATA!K699),DATA!K699,"n/a")</f>
        <v>-5.5538894364289201E-2</v>
      </c>
      <c r="G2282" s="86">
        <f>+IF(ISNUMBER(DATA!T699),DATA!T699,"n/a")</f>
        <v>425748.33</v>
      </c>
      <c r="H2282" s="77">
        <f>+IF(ISNUMBER(DATA!U699),DATA!U699,"n/a")</f>
        <v>-4.6529797152477702E-2</v>
      </c>
      <c r="I2282" s="86">
        <f>+IF(ISNUMBER(DATA!AD699),DATA!AD699,"n/a")</f>
        <v>805448.49</v>
      </c>
      <c r="J2282" s="77">
        <f>+IF(ISNUMBER(DATA!AE699),DATA!AE699,"n/a")</f>
        <v>-3.0459260675199801E-2</v>
      </c>
      <c r="K2282" s="86">
        <f>+IF(ISNUMBER(DATA!AN699),DATA!AN699,"n/a")</f>
        <v>1597829.35</v>
      </c>
      <c r="L2282" s="77">
        <f>+IF(ISNUMBER(DATA!AO699),DATA!AO699,"n/a")</f>
        <v>-4.1728606117485398E-2</v>
      </c>
      <c r="M2282" s="66"/>
      <c r="N2282" s="66"/>
      <c r="O2282" s="66"/>
      <c r="P2282" s="66"/>
      <c r="Q2282" s="66"/>
      <c r="S2282" s="70"/>
      <c r="U2282" s="70"/>
      <c r="W2282" s="70"/>
      <c r="Y2282" s="70"/>
    </row>
    <row r="2283" spans="1:25" s="69" customFormat="1" x14ac:dyDescent="0.2">
      <c r="A2283" s="66" t="s">
        <v>12</v>
      </c>
      <c r="B2283" s="66" t="s">
        <v>24</v>
      </c>
      <c r="C2283" s="66" t="s">
        <v>25</v>
      </c>
      <c r="D2283" s="66" t="s">
        <v>303</v>
      </c>
      <c r="E2283" s="86">
        <f>+IF(ISNUMBER(DATA!J700),DATA!J700,"n/a")</f>
        <v>96659.73</v>
      </c>
      <c r="F2283" s="77">
        <f>+IF(ISNUMBER(DATA!K700),DATA!K700,"n/a")</f>
        <v>-2.86662825268576E-2</v>
      </c>
      <c r="G2283" s="86">
        <f>+IF(ISNUMBER(DATA!T700),DATA!T700,"n/a")</f>
        <v>276726.73</v>
      </c>
      <c r="H2283" s="77">
        <f>+IF(ISNUMBER(DATA!U700),DATA!U700,"n/a")</f>
        <v>3.52830565337897E-2</v>
      </c>
      <c r="I2283" s="86">
        <f>+IF(ISNUMBER(DATA!AD700),DATA!AD700,"n/a")</f>
        <v>540689.06999999995</v>
      </c>
      <c r="J2283" s="77">
        <f>+IF(ISNUMBER(DATA!AE700),DATA!AE700,"n/a")</f>
        <v>1.98573849532062E-2</v>
      </c>
      <c r="K2283" s="86">
        <f>+IF(ISNUMBER(DATA!AN700),DATA!AN700,"n/a")</f>
        <v>1060377.6299999999</v>
      </c>
      <c r="L2283" s="77">
        <f>+IF(ISNUMBER(DATA!AO700),DATA!AO700,"n/a")</f>
        <v>-5.5224908481892099E-2</v>
      </c>
      <c r="M2283" s="66"/>
      <c r="N2283" s="66"/>
      <c r="O2283" s="66"/>
      <c r="P2283" s="66"/>
      <c r="Q2283" s="66"/>
      <c r="S2283" s="70"/>
      <c r="U2283" s="70"/>
      <c r="W2283" s="70"/>
      <c r="Y2283" s="70"/>
    </row>
    <row r="2284" spans="1:25" s="69" customFormat="1" x14ac:dyDescent="0.2">
      <c r="A2284" s="66" t="s">
        <v>12</v>
      </c>
      <c r="B2284" s="66" t="s">
        <v>24</v>
      </c>
      <c r="C2284" s="66" t="s">
        <v>25</v>
      </c>
      <c r="D2284" s="66" t="s">
        <v>304</v>
      </c>
      <c r="E2284" s="86">
        <f>+IF(ISNUMBER(DATA!J701),DATA!J701,"n/a")</f>
        <v>213174.36</v>
      </c>
      <c r="F2284" s="77">
        <f>+IF(ISNUMBER(DATA!K701),DATA!K701,"n/a")</f>
        <v>-8.9992943151929808E-3</v>
      </c>
      <c r="G2284" s="86">
        <f>+IF(ISNUMBER(DATA!T701),DATA!T701,"n/a")</f>
        <v>758059.86</v>
      </c>
      <c r="H2284" s="77">
        <f>+IF(ISNUMBER(DATA!U701),DATA!U701,"n/a")</f>
        <v>-7.6895341008119206E-2</v>
      </c>
      <c r="I2284" s="86">
        <f>+IF(ISNUMBER(DATA!AD701),DATA!AD701,"n/a")</f>
        <v>1420937.71</v>
      </c>
      <c r="J2284" s="77">
        <f>+IF(ISNUMBER(DATA!AE701),DATA!AE701,"n/a")</f>
        <v>-7.3480301709164697E-2</v>
      </c>
      <c r="K2284" s="86">
        <f>+IF(ISNUMBER(DATA!AN701),DATA!AN701,"n/a")</f>
        <v>2850744.02</v>
      </c>
      <c r="L2284" s="77">
        <f>+IF(ISNUMBER(DATA!AO701),DATA!AO701,"n/a")</f>
        <v>-6.2780373952911098E-2</v>
      </c>
      <c r="M2284" s="66"/>
      <c r="N2284" s="66"/>
      <c r="O2284" s="66"/>
      <c r="P2284" s="66"/>
      <c r="Q2284" s="66"/>
      <c r="S2284" s="70"/>
      <c r="U2284" s="70"/>
      <c r="W2284" s="70"/>
      <c r="Y2284" s="70"/>
    </row>
    <row r="2285" spans="1:25" s="69" customFormat="1" x14ac:dyDescent="0.2">
      <c r="A2285" s="66" t="s">
        <v>12</v>
      </c>
      <c r="B2285" s="66" t="s">
        <v>24</v>
      </c>
      <c r="C2285" s="66" t="s">
        <v>25</v>
      </c>
      <c r="D2285" s="66" t="s">
        <v>305</v>
      </c>
      <c r="E2285" s="86">
        <f>+IF(ISNUMBER(DATA!J702),DATA!J702,"n/a")</f>
        <v>259276.04</v>
      </c>
      <c r="F2285" s="77">
        <f>+IF(ISNUMBER(DATA!K702),DATA!K702,"n/a")</f>
        <v>4.4990115204987503E-2</v>
      </c>
      <c r="G2285" s="86">
        <f>+IF(ISNUMBER(DATA!T702),DATA!T702,"n/a")</f>
        <v>821230.28</v>
      </c>
      <c r="H2285" s="77">
        <f>+IF(ISNUMBER(DATA!U702),DATA!U702,"n/a")</f>
        <v>3.6611838208429302E-2</v>
      </c>
      <c r="I2285" s="86">
        <f>+IF(ISNUMBER(DATA!AD702),DATA!AD702,"n/a")</f>
        <v>1543309.56</v>
      </c>
      <c r="J2285" s="77">
        <f>+IF(ISNUMBER(DATA!AE702),DATA!AE702,"n/a")</f>
        <v>5.2725009521737497E-2</v>
      </c>
      <c r="K2285" s="86">
        <f>+IF(ISNUMBER(DATA!AN702),DATA!AN702,"n/a")</f>
        <v>2972339.3</v>
      </c>
      <c r="L2285" s="77">
        <f>+IF(ISNUMBER(DATA!AO702),DATA!AO702,"n/a")</f>
        <v>3.4465967929173801E-2</v>
      </c>
      <c r="M2285" s="66"/>
      <c r="N2285" s="66"/>
      <c r="O2285" s="66"/>
      <c r="P2285" s="66"/>
      <c r="Q2285" s="66"/>
      <c r="S2285" s="70"/>
      <c r="U2285" s="70"/>
      <c r="W2285" s="70"/>
      <c r="Y2285" s="70"/>
    </row>
    <row r="2286" spans="1:25" s="69" customFormat="1" x14ac:dyDescent="0.2">
      <c r="A2286" s="66" t="s">
        <v>12</v>
      </c>
      <c r="B2286" s="66" t="s">
        <v>24</v>
      </c>
      <c r="C2286" s="66" t="s">
        <v>25</v>
      </c>
      <c r="D2286" s="66" t="s">
        <v>306</v>
      </c>
      <c r="E2286" s="86">
        <f>+IF(ISNUMBER(DATA!J703),DATA!J703,"n/a")</f>
        <v>169687.21</v>
      </c>
      <c r="F2286" s="77">
        <f>+IF(ISNUMBER(DATA!K703),DATA!K703,"n/a")</f>
        <v>-0.14952084392335699</v>
      </c>
      <c r="G2286" s="86">
        <f>+IF(ISNUMBER(DATA!T703),DATA!T703,"n/a")</f>
        <v>747445.4</v>
      </c>
      <c r="H2286" s="77">
        <f>+IF(ISNUMBER(DATA!U703),DATA!U703,"n/a")</f>
        <v>-5.2829898607759697E-2</v>
      </c>
      <c r="I2286" s="86">
        <f>+IF(ISNUMBER(DATA!AD703),DATA!AD703,"n/a")</f>
        <v>1405973.01</v>
      </c>
      <c r="J2286" s="77">
        <f>+IF(ISNUMBER(DATA!AE703),DATA!AE703,"n/a")</f>
        <v>-0.15408213743360699</v>
      </c>
      <c r="K2286" s="86">
        <f>+IF(ISNUMBER(DATA!AN703),DATA!AN703,"n/a")</f>
        <v>2539951.39</v>
      </c>
      <c r="L2286" s="77">
        <f>+IF(ISNUMBER(DATA!AO703),DATA!AO703,"n/a")</f>
        <v>-0.14968667028000901</v>
      </c>
      <c r="M2286" s="66"/>
      <c r="N2286" s="66"/>
      <c r="O2286" s="66"/>
      <c r="P2286" s="66"/>
      <c r="Q2286" s="66"/>
      <c r="S2286" s="70"/>
      <c r="U2286" s="70"/>
      <c r="W2286" s="70"/>
      <c r="Y2286" s="70"/>
    </row>
    <row r="2287" spans="1:25" s="69" customFormat="1" x14ac:dyDescent="0.2">
      <c r="A2287" s="66" t="s">
        <v>12</v>
      </c>
      <c r="B2287" s="66" t="s">
        <v>24</v>
      </c>
      <c r="C2287" s="66" t="s">
        <v>25</v>
      </c>
      <c r="D2287" s="66" t="s">
        <v>307</v>
      </c>
      <c r="E2287" s="86">
        <f>+IF(ISNUMBER(DATA!J704),DATA!J704,"n/a")</f>
        <v>210654.05</v>
      </c>
      <c r="F2287" s="77">
        <f>+IF(ISNUMBER(DATA!K704),DATA!K704,"n/a")</f>
        <v>-7.8595375070738799E-2</v>
      </c>
      <c r="G2287" s="86">
        <f>+IF(ISNUMBER(DATA!T704),DATA!T704,"n/a")</f>
        <v>687982.43</v>
      </c>
      <c r="H2287" s="77">
        <f>+IF(ISNUMBER(DATA!U704),DATA!U704,"n/a")</f>
        <v>-7.1028854796697502E-2</v>
      </c>
      <c r="I2287" s="86">
        <f>+IF(ISNUMBER(DATA!AD704),DATA!AD704,"n/a")</f>
        <v>1314693.1599999999</v>
      </c>
      <c r="J2287" s="77">
        <f>+IF(ISNUMBER(DATA!AE704),DATA!AE704,"n/a")</f>
        <v>-3.1517017919083699E-2</v>
      </c>
      <c r="K2287" s="86">
        <f>+IF(ISNUMBER(DATA!AN704),DATA!AN704,"n/a")</f>
        <v>2623356.04</v>
      </c>
      <c r="L2287" s="77">
        <f>+IF(ISNUMBER(DATA!AO704),DATA!AO704,"n/a")</f>
        <v>-3.03467699433289E-2</v>
      </c>
      <c r="M2287" s="66"/>
      <c r="N2287" s="66"/>
      <c r="O2287" s="66"/>
      <c r="P2287" s="66"/>
      <c r="Q2287" s="66"/>
      <c r="S2287" s="70"/>
      <c r="U2287" s="70"/>
      <c r="W2287" s="70"/>
      <c r="Y2287" s="70"/>
    </row>
    <row r="2288" spans="1:25" s="69" customFormat="1" x14ac:dyDescent="0.2">
      <c r="A2288" s="66" t="s">
        <v>12</v>
      </c>
      <c r="B2288" s="66" t="s">
        <v>24</v>
      </c>
      <c r="C2288" s="66" t="s">
        <v>25</v>
      </c>
      <c r="D2288" s="66" t="s">
        <v>308</v>
      </c>
      <c r="E2288" s="86">
        <f>+IF(ISNUMBER(DATA!J705),DATA!J705,"n/a")</f>
        <v>104433.89</v>
      </c>
      <c r="F2288" s="77">
        <f>+IF(ISNUMBER(DATA!K705),DATA!K705,"n/a")</f>
        <v>-0.251224342053046</v>
      </c>
      <c r="G2288" s="86">
        <f>+IF(ISNUMBER(DATA!T705),DATA!T705,"n/a")</f>
        <v>325460.37</v>
      </c>
      <c r="H2288" s="77">
        <f>+IF(ISNUMBER(DATA!U705),DATA!U705,"n/a")</f>
        <v>-0.259987396198605</v>
      </c>
      <c r="I2288" s="86">
        <f>+IF(ISNUMBER(DATA!AD705),DATA!AD705,"n/a")</f>
        <v>619811.56000000006</v>
      </c>
      <c r="J2288" s="77">
        <f>+IF(ISNUMBER(DATA!AE705),DATA!AE705,"n/a")</f>
        <v>-0.27564222240835301</v>
      </c>
      <c r="K2288" s="86">
        <f>+IF(ISNUMBER(DATA!AN705),DATA!AN705,"n/a")</f>
        <v>1339146.07</v>
      </c>
      <c r="L2288" s="77">
        <f>+IF(ISNUMBER(DATA!AO705),DATA!AO705,"n/a")</f>
        <v>-0.21077509939244601</v>
      </c>
      <c r="M2288" s="66"/>
      <c r="N2288" s="66"/>
      <c r="O2288" s="66"/>
      <c r="P2288" s="66"/>
      <c r="Q2288" s="66"/>
      <c r="S2288" s="70"/>
      <c r="U2288" s="70"/>
      <c r="W2288" s="70"/>
      <c r="Y2288" s="70"/>
    </row>
    <row r="2289" spans="1:25" s="69" customFormat="1" x14ac:dyDescent="0.2">
      <c r="A2289" s="66" t="s">
        <v>12</v>
      </c>
      <c r="B2289" s="66" t="s">
        <v>24</v>
      </c>
      <c r="C2289" s="66" t="s">
        <v>25</v>
      </c>
      <c r="D2289" s="66" t="s">
        <v>309</v>
      </c>
      <c r="E2289" s="86">
        <f>+IF(ISNUMBER(DATA!J706),DATA!J706,"n/a")</f>
        <v>99458.59</v>
      </c>
      <c r="F2289" s="77">
        <f>+IF(ISNUMBER(DATA!K706),DATA!K706,"n/a")</f>
        <v>-0.130243318449492</v>
      </c>
      <c r="G2289" s="86">
        <f>+IF(ISNUMBER(DATA!T706),DATA!T706,"n/a")</f>
        <v>310806.49</v>
      </c>
      <c r="H2289" s="77">
        <f>+IF(ISNUMBER(DATA!U706),DATA!U706,"n/a")</f>
        <v>-0.18030344596084</v>
      </c>
      <c r="I2289" s="86">
        <f>+IF(ISNUMBER(DATA!AD706),DATA!AD706,"n/a")</f>
        <v>595676.56000000006</v>
      </c>
      <c r="J2289" s="77">
        <f>+IF(ISNUMBER(DATA!AE706),DATA!AE706,"n/a")</f>
        <v>-0.186833273798414</v>
      </c>
      <c r="K2289" s="86">
        <f>+IF(ISNUMBER(DATA!AN706),DATA!AN706,"n/a")</f>
        <v>1283181.56</v>
      </c>
      <c r="L2289" s="77">
        <f>+IF(ISNUMBER(DATA!AO706),DATA!AO706,"n/a")</f>
        <v>-0.15212927074516999</v>
      </c>
      <c r="M2289" s="66"/>
      <c r="N2289" s="66"/>
      <c r="O2289" s="66"/>
      <c r="P2289" s="66"/>
      <c r="Q2289" s="66"/>
      <c r="S2289" s="70"/>
      <c r="U2289" s="70"/>
      <c r="W2289" s="70"/>
      <c r="Y2289" s="70"/>
    </row>
    <row r="2290" spans="1:25" s="69" customFormat="1" x14ac:dyDescent="0.2">
      <c r="A2290" s="66" t="s">
        <v>12</v>
      </c>
      <c r="B2290" s="66" t="s">
        <v>24</v>
      </c>
      <c r="C2290" s="66" t="s">
        <v>25</v>
      </c>
      <c r="D2290" s="66" t="s">
        <v>310</v>
      </c>
      <c r="E2290" s="86">
        <f>+IF(ISNUMBER(DATA!J707),DATA!J707,"n/a")</f>
        <v>83395.990000000005</v>
      </c>
      <c r="F2290" s="77">
        <f>+IF(ISNUMBER(DATA!K707),DATA!K707,"n/a")</f>
        <v>-0.16082589167794101</v>
      </c>
      <c r="G2290" s="86">
        <f>+IF(ISNUMBER(DATA!T707),DATA!T707,"n/a")</f>
        <v>247974.57</v>
      </c>
      <c r="H2290" s="77">
        <f>+IF(ISNUMBER(DATA!U707),DATA!U707,"n/a")</f>
        <v>-0.181060092344283</v>
      </c>
      <c r="I2290" s="86">
        <f>+IF(ISNUMBER(DATA!AD707),DATA!AD707,"n/a")</f>
        <v>480027.13</v>
      </c>
      <c r="J2290" s="77">
        <f>+IF(ISNUMBER(DATA!AE707),DATA!AE707,"n/a")</f>
        <v>-0.170331052558268</v>
      </c>
      <c r="K2290" s="86">
        <f>+IF(ISNUMBER(DATA!AN707),DATA!AN707,"n/a")</f>
        <v>1053865.54</v>
      </c>
      <c r="L2290" s="77">
        <f>+IF(ISNUMBER(DATA!AO707),DATA!AO707,"n/a")</f>
        <v>-0.11068405560233301</v>
      </c>
      <c r="M2290" s="66"/>
      <c r="N2290" s="66"/>
      <c r="O2290" s="66"/>
      <c r="P2290" s="66"/>
      <c r="Q2290" s="66"/>
      <c r="S2290" s="70"/>
      <c r="U2290" s="70"/>
      <c r="W2290" s="70"/>
      <c r="Y2290" s="70"/>
    </row>
    <row r="2291" spans="1:25" s="69" customFormat="1" x14ac:dyDescent="0.2">
      <c r="A2291" s="66" t="s">
        <v>12</v>
      </c>
      <c r="B2291" s="66" t="s">
        <v>24</v>
      </c>
      <c r="C2291" s="66" t="s">
        <v>25</v>
      </c>
      <c r="D2291" s="66" t="s">
        <v>311</v>
      </c>
      <c r="E2291" s="86">
        <f>+IF(ISNUMBER(DATA!J708),DATA!J708,"n/a")</f>
        <v>166707.34</v>
      </c>
      <c r="F2291" s="77">
        <f>+IF(ISNUMBER(DATA!K708),DATA!K708,"n/a")</f>
        <v>0.12881760715423499</v>
      </c>
      <c r="G2291" s="86">
        <f>+IF(ISNUMBER(DATA!T708),DATA!T708,"n/a")</f>
        <v>534364.4</v>
      </c>
      <c r="H2291" s="77">
        <f>+IF(ISNUMBER(DATA!U708),DATA!U708,"n/a")</f>
        <v>0.165882563498851</v>
      </c>
      <c r="I2291" s="86">
        <f>+IF(ISNUMBER(DATA!AD708),DATA!AD708,"n/a")</f>
        <v>918305.1</v>
      </c>
      <c r="J2291" s="77">
        <f>+IF(ISNUMBER(DATA!AE708),DATA!AE708,"n/a")</f>
        <v>9.3207746210641998E-2</v>
      </c>
      <c r="K2291" s="86">
        <f>+IF(ISNUMBER(DATA!AN708),DATA!AN708,"n/a")</f>
        <v>1754335.95</v>
      </c>
      <c r="L2291" s="77">
        <f>+IF(ISNUMBER(DATA!AO708),DATA!AO708,"n/a")</f>
        <v>7.6200771724979799E-2</v>
      </c>
      <c r="M2291" s="66"/>
      <c r="N2291" s="66"/>
      <c r="O2291" s="66"/>
      <c r="P2291" s="66"/>
      <c r="Q2291" s="66"/>
      <c r="S2291" s="70"/>
      <c r="U2291" s="70"/>
      <c r="W2291" s="70"/>
      <c r="Y2291" s="70"/>
    </row>
    <row r="2292" spans="1:25" s="69" customFormat="1" x14ac:dyDescent="0.2">
      <c r="A2292" s="66" t="s">
        <v>12</v>
      </c>
      <c r="B2292" s="66" t="s">
        <v>24</v>
      </c>
      <c r="C2292" s="66" t="s">
        <v>25</v>
      </c>
      <c r="D2292" s="66" t="s">
        <v>312</v>
      </c>
      <c r="E2292" s="86">
        <f>+IF(ISNUMBER(DATA!J709),DATA!J709,"n/a")</f>
        <v>83534.509999999995</v>
      </c>
      <c r="F2292" s="77">
        <f>+IF(ISNUMBER(DATA!K709),DATA!K709,"n/a")</f>
        <v>1.5683208573445202E-2</v>
      </c>
      <c r="G2292" s="86">
        <f>+IF(ISNUMBER(DATA!T709),DATA!T709,"n/a")</f>
        <v>266654.34999999998</v>
      </c>
      <c r="H2292" s="77">
        <f>+IF(ISNUMBER(DATA!U709),DATA!U709,"n/a")</f>
        <v>-9.6708621546351594E-3</v>
      </c>
      <c r="I2292" s="86">
        <f>+IF(ISNUMBER(DATA!AD709),DATA!AD709,"n/a")</f>
        <v>488755.89</v>
      </c>
      <c r="J2292" s="77">
        <f>+IF(ISNUMBER(DATA!AE709),DATA!AE709,"n/a")</f>
        <v>-4.3795515763146602E-2</v>
      </c>
      <c r="K2292" s="86">
        <f>+IF(ISNUMBER(DATA!AN709),DATA!AN709,"n/a")</f>
        <v>1000306.47</v>
      </c>
      <c r="L2292" s="77">
        <f>+IF(ISNUMBER(DATA!AO709),DATA!AO709,"n/a")</f>
        <v>-5.7516894840227997E-2</v>
      </c>
      <c r="M2292" s="66"/>
      <c r="N2292" s="66"/>
      <c r="O2292" s="66"/>
      <c r="P2292" s="66"/>
      <c r="Q2292" s="66"/>
      <c r="S2292" s="70"/>
      <c r="U2292" s="70"/>
      <c r="W2292" s="70"/>
      <c r="Y2292" s="70"/>
    </row>
    <row r="2293" spans="1:25" s="69" customFormat="1" x14ac:dyDescent="0.2">
      <c r="A2293" s="66" t="s">
        <v>12</v>
      </c>
      <c r="B2293" s="66" t="s">
        <v>24</v>
      </c>
      <c r="C2293" s="66" t="s">
        <v>25</v>
      </c>
      <c r="D2293" s="66" t="s">
        <v>313</v>
      </c>
      <c r="E2293" s="86">
        <f>+IF(ISNUMBER(DATA!J710),DATA!J710,"n/a")</f>
        <v>153735.79999999999</v>
      </c>
      <c r="F2293" s="77">
        <f>+IF(ISNUMBER(DATA!K710),DATA!K710,"n/a")</f>
        <v>-2.7954562368117698E-2</v>
      </c>
      <c r="G2293" s="86">
        <f>+IF(ISNUMBER(DATA!T710),DATA!T710,"n/a")</f>
        <v>505430.6</v>
      </c>
      <c r="H2293" s="77">
        <f>+IF(ISNUMBER(DATA!U710),DATA!U710,"n/a")</f>
        <v>1.7801404573534001E-2</v>
      </c>
      <c r="I2293" s="86">
        <f>+IF(ISNUMBER(DATA!AD710),DATA!AD710,"n/a")</f>
        <v>962623.33</v>
      </c>
      <c r="J2293" s="77">
        <f>+IF(ISNUMBER(DATA!AE710),DATA!AE710,"n/a")</f>
        <v>4.3184211311704898E-2</v>
      </c>
      <c r="K2293" s="86">
        <f>+IF(ISNUMBER(DATA!AN710),DATA!AN710,"n/a")</f>
        <v>1893831.42</v>
      </c>
      <c r="L2293" s="77">
        <f>+IF(ISNUMBER(DATA!AO710),DATA!AO710,"n/a")</f>
        <v>6.3147034343345898E-2</v>
      </c>
      <c r="M2293" s="66"/>
      <c r="N2293" s="66"/>
      <c r="O2293" s="66"/>
      <c r="P2293" s="66"/>
      <c r="Q2293" s="66"/>
      <c r="S2293" s="70"/>
      <c r="U2293" s="70"/>
      <c r="W2293" s="70"/>
      <c r="Y2293" s="70"/>
    </row>
    <row r="2294" spans="1:25" s="69" customFormat="1" x14ac:dyDescent="0.2">
      <c r="A2294" s="66" t="s">
        <v>12</v>
      </c>
      <c r="B2294" s="66" t="s">
        <v>24</v>
      </c>
      <c r="C2294" s="66" t="s">
        <v>25</v>
      </c>
      <c r="D2294" s="66" t="s">
        <v>314</v>
      </c>
      <c r="E2294" s="86">
        <f>+IF(ISNUMBER(DATA!J711),DATA!J711,"n/a")</f>
        <v>347550.15</v>
      </c>
      <c r="F2294" s="77">
        <f>+IF(ISNUMBER(DATA!K711),DATA!K711,"n/a")</f>
        <v>-5.51424654515459E-2</v>
      </c>
      <c r="G2294" s="86">
        <f>+IF(ISNUMBER(DATA!T711),DATA!T711,"n/a")</f>
        <v>1133799.1299999999</v>
      </c>
      <c r="H2294" s="77">
        <f>+IF(ISNUMBER(DATA!U711),DATA!U711,"n/a")</f>
        <v>8.9202661928444397E-3</v>
      </c>
      <c r="I2294" s="86">
        <f>+IF(ISNUMBER(DATA!AD711),DATA!AD711,"n/a")</f>
        <v>2154916.02</v>
      </c>
      <c r="J2294" s="77">
        <f>+IF(ISNUMBER(DATA!AE711),DATA!AE711,"n/a")</f>
        <v>1.1439236872539499E-2</v>
      </c>
      <c r="K2294" s="86">
        <f>+IF(ISNUMBER(DATA!AN711),DATA!AN711,"n/a")</f>
        <v>4281963.8600000003</v>
      </c>
      <c r="L2294" s="77">
        <f>+IF(ISNUMBER(DATA!AO711),DATA!AO711,"n/a")</f>
        <v>3.7901871173257599E-2</v>
      </c>
      <c r="M2294" s="66"/>
      <c r="N2294" s="66"/>
      <c r="O2294" s="66"/>
      <c r="P2294" s="66"/>
      <c r="Q2294" s="66"/>
      <c r="S2294" s="70"/>
      <c r="U2294" s="70"/>
      <c r="W2294" s="70"/>
      <c r="Y2294" s="70"/>
    </row>
    <row r="2295" spans="1:25" s="69" customFormat="1" x14ac:dyDescent="0.2">
      <c r="A2295" s="66" t="s">
        <v>12</v>
      </c>
      <c r="B2295" s="66" t="s">
        <v>24</v>
      </c>
      <c r="C2295" s="66" t="s">
        <v>25</v>
      </c>
      <c r="D2295" s="66" t="s">
        <v>315</v>
      </c>
      <c r="E2295" s="86">
        <f>+IF(ISNUMBER(DATA!J712),DATA!J712,"n/a")</f>
        <v>252357.24</v>
      </c>
      <c r="F2295" s="77">
        <f>+IF(ISNUMBER(DATA!K712),DATA!K712,"n/a")</f>
        <v>-0.127451222084729</v>
      </c>
      <c r="G2295" s="86">
        <f>+IF(ISNUMBER(DATA!T712),DATA!T712,"n/a")</f>
        <v>807481.09</v>
      </c>
      <c r="H2295" s="77">
        <f>+IF(ISNUMBER(DATA!U712),DATA!U712,"n/a")</f>
        <v>-0.111114294907018</v>
      </c>
      <c r="I2295" s="86">
        <f>+IF(ISNUMBER(DATA!AD712),DATA!AD712,"n/a")</f>
        <v>1567988.11</v>
      </c>
      <c r="J2295" s="77">
        <f>+IF(ISNUMBER(DATA!AE712),DATA!AE712,"n/a")</f>
        <v>-6.9844340176710804E-2</v>
      </c>
      <c r="K2295" s="86">
        <f>+IF(ISNUMBER(DATA!AN712),DATA!AN712,"n/a")</f>
        <v>3206586.86</v>
      </c>
      <c r="L2295" s="77">
        <f>+IF(ISNUMBER(DATA!AO712),DATA!AO712,"n/a")</f>
        <v>-2.75451438375682E-2</v>
      </c>
      <c r="M2295" s="66"/>
      <c r="N2295" s="66"/>
      <c r="O2295" s="66"/>
      <c r="P2295" s="66"/>
      <c r="Q2295" s="66"/>
      <c r="S2295" s="70"/>
      <c r="U2295" s="70"/>
      <c r="W2295" s="70"/>
      <c r="Y2295" s="70"/>
    </row>
    <row r="2296" spans="1:25" s="69" customFormat="1" x14ac:dyDescent="0.2">
      <c r="A2296" s="66" t="s">
        <v>12</v>
      </c>
      <c r="B2296" s="66" t="s">
        <v>24</v>
      </c>
      <c r="C2296" s="66" t="s">
        <v>25</v>
      </c>
      <c r="D2296" s="66" t="s">
        <v>316</v>
      </c>
      <c r="E2296" s="86">
        <f>+IF(ISNUMBER(DATA!J713),DATA!J713,"n/a")</f>
        <v>132617.71</v>
      </c>
      <c r="F2296" s="77">
        <f>+IF(ISNUMBER(DATA!K713),DATA!K713,"n/a")</f>
        <v>-0.114447692816619</v>
      </c>
      <c r="G2296" s="86">
        <f>+IF(ISNUMBER(DATA!T713),DATA!T713,"n/a")</f>
        <v>401047.75</v>
      </c>
      <c r="H2296" s="77">
        <f>+IF(ISNUMBER(DATA!U713),DATA!U713,"n/a")</f>
        <v>-0.12716263781570999</v>
      </c>
      <c r="I2296" s="86">
        <f>+IF(ISNUMBER(DATA!AD713),DATA!AD713,"n/a")</f>
        <v>778388.7</v>
      </c>
      <c r="J2296" s="77">
        <f>+IF(ISNUMBER(DATA!AE713),DATA!AE713,"n/a")</f>
        <v>-0.115278448044024</v>
      </c>
      <c r="K2296" s="86">
        <f>+IF(ISNUMBER(DATA!AN713),DATA!AN713,"n/a")</f>
        <v>1630080.03</v>
      </c>
      <c r="L2296" s="77">
        <f>+IF(ISNUMBER(DATA!AO713),DATA!AO713,"n/a")</f>
        <v>-0.112049770053971</v>
      </c>
      <c r="M2296" s="66"/>
      <c r="N2296" s="66"/>
      <c r="O2296" s="66"/>
      <c r="P2296" s="66"/>
      <c r="Q2296" s="66"/>
      <c r="S2296" s="70"/>
      <c r="U2296" s="70"/>
      <c r="W2296" s="70"/>
      <c r="Y2296" s="70"/>
    </row>
    <row r="2297" spans="1:25" s="69" customFormat="1" x14ac:dyDescent="0.2">
      <c r="A2297" s="66" t="s">
        <v>12</v>
      </c>
      <c r="B2297" s="66" t="s">
        <v>24</v>
      </c>
      <c r="C2297" s="66" t="s">
        <v>25</v>
      </c>
      <c r="D2297" s="66" t="s">
        <v>317</v>
      </c>
      <c r="E2297" s="86">
        <f>+IF(ISNUMBER(DATA!J714),DATA!J714,"n/a")</f>
        <v>162660.12</v>
      </c>
      <c r="F2297" s="77">
        <f>+IF(ISNUMBER(DATA!K714),DATA!K714,"n/a")</f>
        <v>-0.35007929418327799</v>
      </c>
      <c r="G2297" s="86">
        <f>+IF(ISNUMBER(DATA!T714),DATA!T714,"n/a")</f>
        <v>507169.03</v>
      </c>
      <c r="H2297" s="77">
        <f>+IF(ISNUMBER(DATA!U714),DATA!U714,"n/a")</f>
        <v>-3.7876351897572699E-2</v>
      </c>
      <c r="I2297" s="86">
        <f>+IF(ISNUMBER(DATA!AD714),DATA!AD714,"n/a")</f>
        <v>999656.63</v>
      </c>
      <c r="J2297" s="77">
        <f>+IF(ISNUMBER(DATA!AE714),DATA!AE714,"n/a")</f>
        <v>1.2294980993456101E-2</v>
      </c>
      <c r="K2297" s="86">
        <f>+IF(ISNUMBER(DATA!AN714),DATA!AN714,"n/a")</f>
        <v>1850919.49</v>
      </c>
      <c r="L2297" s="77">
        <f>+IF(ISNUMBER(DATA!AO714),DATA!AO714,"n/a")</f>
        <v>-4.1290324378481597E-2</v>
      </c>
      <c r="M2297" s="66"/>
      <c r="N2297" s="66"/>
      <c r="O2297" s="66"/>
      <c r="P2297" s="66"/>
      <c r="Q2297" s="66"/>
      <c r="S2297" s="70"/>
      <c r="U2297" s="70"/>
      <c r="W2297" s="70"/>
      <c r="Y2297" s="70"/>
    </row>
    <row r="2298" spans="1:25" s="69" customFormat="1" x14ac:dyDescent="0.2">
      <c r="A2298" s="66" t="s">
        <v>12</v>
      </c>
      <c r="B2298" s="66" t="s">
        <v>24</v>
      </c>
      <c r="C2298" s="66" t="s">
        <v>25</v>
      </c>
      <c r="D2298" s="66" t="s">
        <v>318</v>
      </c>
      <c r="E2298" s="86">
        <f>+IF(ISNUMBER(DATA!J715),DATA!J715,"n/a")</f>
        <v>178941.63</v>
      </c>
      <c r="F2298" s="77">
        <f>+IF(ISNUMBER(DATA!K715),DATA!K715,"n/a")</f>
        <v>-3.2359477504833999E-2</v>
      </c>
      <c r="G2298" s="86">
        <f>+IF(ISNUMBER(DATA!T715),DATA!T715,"n/a")</f>
        <v>582976.74</v>
      </c>
      <c r="H2298" s="77">
        <f>+IF(ISNUMBER(DATA!U715),DATA!U715,"n/a")</f>
        <v>-1.36822116326529E-2</v>
      </c>
      <c r="I2298" s="86">
        <f>+IF(ISNUMBER(DATA!AD715),DATA!AD715,"n/a")</f>
        <v>1068535.47</v>
      </c>
      <c r="J2298" s="77">
        <f>+IF(ISNUMBER(DATA!AE715),DATA!AE715,"n/a")</f>
        <v>-9.8123000044776504E-3</v>
      </c>
      <c r="K2298" s="86">
        <f>+IF(ISNUMBER(DATA!AN715),DATA!AN715,"n/a")</f>
        <v>2076104.23</v>
      </c>
      <c r="L2298" s="77">
        <f>+IF(ISNUMBER(DATA!AO715),DATA!AO715,"n/a")</f>
        <v>-3.0736700093351398E-2</v>
      </c>
      <c r="M2298" s="66"/>
      <c r="N2298" s="66"/>
      <c r="O2298" s="66"/>
      <c r="P2298" s="66"/>
      <c r="Q2298" s="66"/>
      <c r="S2298" s="70"/>
      <c r="U2298" s="70"/>
      <c r="W2298" s="70"/>
      <c r="Y2298" s="70"/>
    </row>
    <row r="2299" spans="1:25" s="69" customFormat="1" x14ac:dyDescent="0.2">
      <c r="A2299" s="66" t="s">
        <v>12</v>
      </c>
      <c r="B2299" s="66" t="s">
        <v>24</v>
      </c>
      <c r="C2299" s="66" t="s">
        <v>25</v>
      </c>
      <c r="D2299" s="66" t="s">
        <v>344</v>
      </c>
      <c r="E2299" s="86">
        <f>+IF(ISNUMBER(DATA!J716),DATA!J716,"n/a")</f>
        <v>91076.99</v>
      </c>
      <c r="F2299" s="77">
        <f>+IF(ISNUMBER(DATA!K716),DATA!K716,"n/a")</f>
        <v>5.4130608645128898E-2</v>
      </c>
      <c r="G2299" s="86">
        <f>+IF(ISNUMBER(DATA!T716),DATA!T716,"n/a")</f>
        <v>263915.93</v>
      </c>
      <c r="H2299" s="77">
        <f>+IF(ISNUMBER(DATA!U716),DATA!U716,"n/a")</f>
        <v>2.3086437948997899E-2</v>
      </c>
      <c r="I2299" s="86">
        <f>+IF(ISNUMBER(DATA!AD716),DATA!AD716,"n/a")</f>
        <v>506254.35</v>
      </c>
      <c r="J2299" s="77">
        <f>+IF(ISNUMBER(DATA!AE716),DATA!AE716,"n/a")</f>
        <v>-1.9842685957623198E-2</v>
      </c>
      <c r="K2299" s="86">
        <f>+IF(ISNUMBER(DATA!AN716),DATA!AN716,"n/a")</f>
        <v>1058089.6499999999</v>
      </c>
      <c r="L2299" s="77">
        <f>+IF(ISNUMBER(DATA!AO716),DATA!AO716,"n/a")</f>
        <v>-1.12301560987653E-2</v>
      </c>
      <c r="M2299" s="66"/>
      <c r="N2299" s="66"/>
      <c r="O2299" s="66"/>
      <c r="P2299" s="66"/>
      <c r="Q2299" s="66"/>
      <c r="S2299" s="70"/>
      <c r="U2299" s="70"/>
      <c r="W2299" s="70"/>
      <c r="Y2299" s="70"/>
    </row>
    <row r="2300" spans="1:25" s="69" customFormat="1" x14ac:dyDescent="0.2">
      <c r="A2300" s="66" t="s">
        <v>12</v>
      </c>
      <c r="B2300" s="66" t="s">
        <v>24</v>
      </c>
      <c r="C2300" s="66" t="s">
        <v>25</v>
      </c>
      <c r="D2300" s="66" t="s">
        <v>345</v>
      </c>
      <c r="E2300" s="86">
        <f>+IF(ISNUMBER(DATA!J717),DATA!J717,"n/a")</f>
        <v>163567.63</v>
      </c>
      <c r="F2300" s="77">
        <f>+IF(ISNUMBER(DATA!K717),DATA!K717,"n/a")</f>
        <v>-3.1017837039001399E-3</v>
      </c>
      <c r="G2300" s="86">
        <f>+IF(ISNUMBER(DATA!T717),DATA!T717,"n/a")</f>
        <v>519608.32000000001</v>
      </c>
      <c r="H2300" s="77">
        <f>+IF(ISNUMBER(DATA!U717),DATA!U717,"n/a")</f>
        <v>2.94363359690391E-2</v>
      </c>
      <c r="I2300" s="86">
        <f>+IF(ISNUMBER(DATA!AD717),DATA!AD717,"n/a")</f>
        <v>998079.56</v>
      </c>
      <c r="J2300" s="77">
        <f>+IF(ISNUMBER(DATA!AE717),DATA!AE717,"n/a")</f>
        <v>3.4854683820120601E-2</v>
      </c>
      <c r="K2300" s="86">
        <f>+IF(ISNUMBER(DATA!AN717),DATA!AN717,"n/a")</f>
        <v>2031739.44</v>
      </c>
      <c r="L2300" s="77">
        <f>+IF(ISNUMBER(DATA!AO717),DATA!AO717,"n/a")</f>
        <v>3.4117114622604999E-2</v>
      </c>
      <c r="M2300" s="66"/>
      <c r="N2300" s="66"/>
      <c r="O2300" s="66"/>
      <c r="P2300" s="66"/>
      <c r="Q2300" s="66"/>
      <c r="S2300" s="70"/>
      <c r="U2300" s="70"/>
      <c r="W2300" s="70"/>
      <c r="Y2300" s="70"/>
    </row>
    <row r="2301" spans="1:25" x14ac:dyDescent="0.2">
      <c r="E2301" s="100"/>
      <c r="F2301" s="102"/>
      <c r="G2301" s="100"/>
      <c r="H2301" s="102"/>
      <c r="I2301" s="100"/>
      <c r="J2301" s="102"/>
      <c r="K2301" s="100"/>
      <c r="L2301" s="102"/>
    </row>
    <row r="2302" spans="1:25" s="69" customFormat="1" x14ac:dyDescent="0.2">
      <c r="A2302" s="66" t="s">
        <v>12</v>
      </c>
      <c r="B2302" s="66" t="s">
        <v>24</v>
      </c>
      <c r="C2302" s="66" t="s">
        <v>10</v>
      </c>
      <c r="D2302" s="66" t="s">
        <v>271</v>
      </c>
      <c r="E2302" s="87">
        <f>+IF(ISNUMBER(DATA!L668),DATA!L668,"n/a")</f>
        <v>4.3379628690906697</v>
      </c>
      <c r="F2302" s="77">
        <f>+IF(ISNUMBER(DATA!M668),DATA!M668,"n/a")</f>
        <v>0.100671523378122</v>
      </c>
      <c r="G2302" s="87">
        <f>+IF(ISNUMBER(DATA!V668),DATA!V668,"n/a")</f>
        <v>3.7818497833621398</v>
      </c>
      <c r="H2302" s="77">
        <f>+IF(ISNUMBER(DATA!W668),DATA!W668,"n/a")</f>
        <v>-2.3339733584634498E-2</v>
      </c>
      <c r="I2302" s="87">
        <f>+IF(ISNUMBER(DATA!AF668),DATA!AF668,"n/a")</f>
        <v>3.78080427452104</v>
      </c>
      <c r="J2302" s="77">
        <f>+IF(ISNUMBER(DATA!AG668),DATA!AG668,"n/a")</f>
        <v>-1.6281524729293301E-2</v>
      </c>
      <c r="K2302" s="87">
        <f>+IF(ISNUMBER(DATA!AP668),DATA!AP668,"n/a")</f>
        <v>3.80538004117727</v>
      </c>
      <c r="L2302" s="77">
        <f>+IF(ISNUMBER(DATA!AQ668),DATA!AQ668,"n/a")</f>
        <v>-2.1000254494547701E-2</v>
      </c>
      <c r="M2302" s="66"/>
      <c r="N2302" s="66"/>
      <c r="O2302" s="66"/>
      <c r="P2302" s="66"/>
      <c r="Q2302" s="66"/>
      <c r="S2302" s="70"/>
      <c r="U2302" s="70"/>
      <c r="W2302" s="70"/>
      <c r="Y2302" s="70"/>
    </row>
    <row r="2303" spans="1:25" s="69" customFormat="1" x14ac:dyDescent="0.2">
      <c r="A2303" s="66" t="s">
        <v>12</v>
      </c>
      <c r="B2303" s="66" t="s">
        <v>24</v>
      </c>
      <c r="C2303" s="66" t="s">
        <v>10</v>
      </c>
      <c r="D2303" s="66" t="s">
        <v>272</v>
      </c>
      <c r="E2303" s="87">
        <f>+IF(ISNUMBER(DATA!L669),DATA!L669,"n/a")</f>
        <v>3.6537810244998199</v>
      </c>
      <c r="F2303" s="77">
        <f>+IF(ISNUMBER(DATA!M669),DATA!M669,"n/a")</f>
        <v>1.4958620594958E-2</v>
      </c>
      <c r="G2303" s="87">
        <f>+IF(ISNUMBER(DATA!V669),DATA!V669,"n/a")</f>
        <v>3.5828978123259501</v>
      </c>
      <c r="H2303" s="77">
        <f>+IF(ISNUMBER(DATA!W669),DATA!W669,"n/a")</f>
        <v>1.8976219004299699E-2</v>
      </c>
      <c r="I2303" s="87">
        <f>+IF(ISNUMBER(DATA!AF669),DATA!AF669,"n/a")</f>
        <v>3.5563273026881701</v>
      </c>
      <c r="J2303" s="77">
        <f>+IF(ISNUMBER(DATA!AG669),DATA!AG669,"n/a")</f>
        <v>6.2095082821405096E-3</v>
      </c>
      <c r="K2303" s="87">
        <f>+IF(ISNUMBER(DATA!AP669),DATA!AP669,"n/a")</f>
        <v>3.5390050552531598</v>
      </c>
      <c r="L2303" s="77">
        <f>+IF(ISNUMBER(DATA!AQ669),DATA!AQ669,"n/a")</f>
        <v>5.8532710124121401E-3</v>
      </c>
      <c r="M2303" s="66"/>
      <c r="N2303" s="66"/>
      <c r="O2303" s="66"/>
      <c r="P2303" s="66"/>
      <c r="Q2303" s="66"/>
      <c r="S2303" s="70"/>
      <c r="U2303" s="70"/>
      <c r="W2303" s="70"/>
      <c r="Y2303" s="70"/>
    </row>
    <row r="2304" spans="1:25" s="69" customFormat="1" x14ac:dyDescent="0.2">
      <c r="A2304" s="66" t="s">
        <v>12</v>
      </c>
      <c r="B2304" s="66" t="s">
        <v>24</v>
      </c>
      <c r="C2304" s="66" t="s">
        <v>10</v>
      </c>
      <c r="D2304" s="66" t="s">
        <v>273</v>
      </c>
      <c r="E2304" s="87">
        <f>+IF(ISNUMBER(DATA!L670),DATA!L670,"n/a")</f>
        <v>3.62241987326524</v>
      </c>
      <c r="F2304" s="77">
        <f>+IF(ISNUMBER(DATA!M670),DATA!M670,"n/a")</f>
        <v>8.5677650223427802E-3</v>
      </c>
      <c r="G2304" s="87">
        <f>+IF(ISNUMBER(DATA!V670),DATA!V670,"n/a")</f>
        <v>3.4583800254478598</v>
      </c>
      <c r="H2304" s="77">
        <f>+IF(ISNUMBER(DATA!W670),DATA!W670,"n/a")</f>
        <v>-1.6404349398385101E-2</v>
      </c>
      <c r="I2304" s="87">
        <f>+IF(ISNUMBER(DATA!AF670),DATA!AF670,"n/a")</f>
        <v>3.4641956551414799</v>
      </c>
      <c r="J2304" s="77">
        <f>+IF(ISNUMBER(DATA!AG670),DATA!AG670,"n/a")</f>
        <v>-2.73544061593602E-2</v>
      </c>
      <c r="K2304" s="87">
        <f>+IF(ISNUMBER(DATA!AP670),DATA!AP670,"n/a")</f>
        <v>3.4367471144822299</v>
      </c>
      <c r="L2304" s="77">
        <f>+IF(ISNUMBER(DATA!AQ670),DATA!AQ670,"n/a")</f>
        <v>-4.6904228860493301E-2</v>
      </c>
      <c r="M2304" s="66"/>
      <c r="N2304" s="66"/>
      <c r="O2304" s="66"/>
      <c r="P2304" s="66"/>
      <c r="Q2304" s="66"/>
      <c r="S2304" s="70"/>
      <c r="U2304" s="70"/>
      <c r="W2304" s="70"/>
      <c r="Y2304" s="70"/>
    </row>
    <row r="2305" spans="1:25" s="69" customFormat="1" x14ac:dyDescent="0.2">
      <c r="A2305" s="66" t="s">
        <v>12</v>
      </c>
      <c r="B2305" s="66" t="s">
        <v>24</v>
      </c>
      <c r="C2305" s="66" t="s">
        <v>10</v>
      </c>
      <c r="D2305" s="66" t="s">
        <v>274</v>
      </c>
      <c r="E2305" s="87">
        <f>+IF(ISNUMBER(DATA!L671),DATA!L671,"n/a")</f>
        <v>3.6102289176433802</v>
      </c>
      <c r="F2305" s="77">
        <f>+IF(ISNUMBER(DATA!M671),DATA!M671,"n/a")</f>
        <v>1.3757248543915201E-2</v>
      </c>
      <c r="G2305" s="87">
        <f>+IF(ISNUMBER(DATA!V671),DATA!V671,"n/a")</f>
        <v>3.5838487189069901</v>
      </c>
      <c r="H2305" s="77">
        <f>+IF(ISNUMBER(DATA!W671),DATA!W671,"n/a")</f>
        <v>2.6713169433232101E-2</v>
      </c>
      <c r="I2305" s="87">
        <f>+IF(ISNUMBER(DATA!AF671),DATA!AF671,"n/a")</f>
        <v>3.5472155113606498</v>
      </c>
      <c r="J2305" s="77">
        <f>+IF(ISNUMBER(DATA!AG671),DATA!AG671,"n/a")</f>
        <v>1.9515339734737999E-2</v>
      </c>
      <c r="K2305" s="87">
        <f>+IF(ISNUMBER(DATA!AP671),DATA!AP671,"n/a")</f>
        <v>3.5085648129437601</v>
      </c>
      <c r="L2305" s="77">
        <f>+IF(ISNUMBER(DATA!AQ671),DATA!AQ671,"n/a")</f>
        <v>1.33467850496512E-2</v>
      </c>
      <c r="M2305" s="66"/>
      <c r="N2305" s="66"/>
      <c r="O2305" s="66"/>
      <c r="P2305" s="66"/>
      <c r="Q2305" s="66"/>
      <c r="S2305" s="70"/>
      <c r="U2305" s="70"/>
      <c r="W2305" s="70"/>
      <c r="Y2305" s="70"/>
    </row>
    <row r="2306" spans="1:25" s="69" customFormat="1" x14ac:dyDescent="0.2">
      <c r="A2306" s="66" t="s">
        <v>12</v>
      </c>
      <c r="B2306" s="66" t="s">
        <v>24</v>
      </c>
      <c r="C2306" s="66" t="s">
        <v>10</v>
      </c>
      <c r="D2306" s="66" t="s">
        <v>275</v>
      </c>
      <c r="E2306" s="87">
        <f>+IF(ISNUMBER(DATA!L672),DATA!L672,"n/a")</f>
        <v>3.4465847931512799</v>
      </c>
      <c r="F2306" s="77">
        <f>+IF(ISNUMBER(DATA!M672),DATA!M672,"n/a")</f>
        <v>-2.2890771423616601E-2</v>
      </c>
      <c r="G2306" s="87">
        <f>+IF(ISNUMBER(DATA!V672),DATA!V672,"n/a")</f>
        <v>3.29377993679282</v>
      </c>
      <c r="H2306" s="77">
        <f>+IF(ISNUMBER(DATA!W672),DATA!W672,"n/a")</f>
        <v>-4.48404989925002E-2</v>
      </c>
      <c r="I2306" s="87">
        <f>+IF(ISNUMBER(DATA!AF672),DATA!AF672,"n/a")</f>
        <v>3.292475965345</v>
      </c>
      <c r="J2306" s="77">
        <f>+IF(ISNUMBER(DATA!AG672),DATA!AG672,"n/a")</f>
        <v>-4.4188424667133401E-2</v>
      </c>
      <c r="K2306" s="87">
        <f>+IF(ISNUMBER(DATA!AP672),DATA!AP672,"n/a")</f>
        <v>3.3028727394088402</v>
      </c>
      <c r="L2306" s="77">
        <f>+IF(ISNUMBER(DATA!AQ672),DATA!AQ672,"n/a")</f>
        <v>-3.8721621515544501E-2</v>
      </c>
      <c r="M2306" s="66"/>
      <c r="N2306" s="66"/>
      <c r="O2306" s="66"/>
      <c r="P2306" s="66"/>
      <c r="Q2306" s="66"/>
      <c r="S2306" s="70"/>
      <c r="U2306" s="70"/>
      <c r="W2306" s="70"/>
      <c r="Y2306" s="70"/>
    </row>
    <row r="2307" spans="1:25" s="69" customFormat="1" x14ac:dyDescent="0.2">
      <c r="A2307" s="66" t="s">
        <v>12</v>
      </c>
      <c r="B2307" s="66" t="s">
        <v>24</v>
      </c>
      <c r="C2307" s="66" t="s">
        <v>10</v>
      </c>
      <c r="D2307" s="66" t="s">
        <v>276</v>
      </c>
      <c r="E2307" s="87">
        <f>+IF(ISNUMBER(DATA!L673),DATA!L673,"n/a")</f>
        <v>3.4295235555152002</v>
      </c>
      <c r="F2307" s="77">
        <f>+IF(ISNUMBER(DATA!M673),DATA!M673,"n/a")</f>
        <v>2.64714228800241E-3</v>
      </c>
      <c r="G2307" s="87">
        <f>+IF(ISNUMBER(DATA!V673),DATA!V673,"n/a")</f>
        <v>3.38540171185244</v>
      </c>
      <c r="H2307" s="77">
        <f>+IF(ISNUMBER(DATA!W673),DATA!W673,"n/a")</f>
        <v>-1.4696113789611699E-2</v>
      </c>
      <c r="I2307" s="87">
        <f>+IF(ISNUMBER(DATA!AF673),DATA!AF673,"n/a")</f>
        <v>3.34607864523087</v>
      </c>
      <c r="J2307" s="77">
        <f>+IF(ISNUMBER(DATA!AG673),DATA!AG673,"n/a")</f>
        <v>-2.5899366428864201E-2</v>
      </c>
      <c r="K2307" s="87">
        <f>+IF(ISNUMBER(DATA!AP673),DATA!AP673,"n/a")</f>
        <v>3.3800276295121301</v>
      </c>
      <c r="L2307" s="77">
        <f>+IF(ISNUMBER(DATA!AQ673),DATA!AQ673,"n/a")</f>
        <v>-2.6440492958885099E-2</v>
      </c>
      <c r="M2307" s="66"/>
      <c r="N2307" s="66"/>
      <c r="O2307" s="66"/>
      <c r="P2307" s="66"/>
      <c r="Q2307" s="66"/>
      <c r="S2307" s="70"/>
      <c r="U2307" s="70"/>
      <c r="W2307" s="70"/>
      <c r="Y2307" s="70"/>
    </row>
    <row r="2308" spans="1:25" s="69" customFormat="1" x14ac:dyDescent="0.2">
      <c r="A2308" s="66" t="s">
        <v>12</v>
      </c>
      <c r="B2308" s="66" t="s">
        <v>24</v>
      </c>
      <c r="C2308" s="66" t="s">
        <v>10</v>
      </c>
      <c r="D2308" s="66" t="s">
        <v>277</v>
      </c>
      <c r="E2308" s="87">
        <f>+IF(ISNUMBER(DATA!L674),DATA!L674,"n/a")</f>
        <v>3.3461584253052399</v>
      </c>
      <c r="F2308" s="77">
        <f>+IF(ISNUMBER(DATA!M674),DATA!M674,"n/a")</f>
        <v>3.3117692955378197E-2</v>
      </c>
      <c r="G2308" s="87">
        <f>+IF(ISNUMBER(DATA!V674),DATA!V674,"n/a")</f>
        <v>3.3438817340889302</v>
      </c>
      <c r="H2308" s="77">
        <f>+IF(ISNUMBER(DATA!W674),DATA!W674,"n/a")</f>
        <v>3.8115721003029797E-2</v>
      </c>
      <c r="I2308" s="87">
        <f>+IF(ISNUMBER(DATA!AF674),DATA!AF674,"n/a")</f>
        <v>3.3284943708349899</v>
      </c>
      <c r="J2308" s="77">
        <f>+IF(ISNUMBER(DATA!AG674),DATA!AG674,"n/a")</f>
        <v>3.2167388094149998E-2</v>
      </c>
      <c r="K2308" s="87">
        <f>+IF(ISNUMBER(DATA!AP674),DATA!AP674,"n/a")</f>
        <v>3.3029912027014698</v>
      </c>
      <c r="L2308" s="77">
        <f>+IF(ISNUMBER(DATA!AQ674),DATA!AQ674,"n/a")</f>
        <v>1.6550116315902901E-2</v>
      </c>
      <c r="M2308" s="66"/>
      <c r="N2308" s="66"/>
      <c r="O2308" s="66"/>
      <c r="P2308" s="66"/>
      <c r="Q2308" s="66"/>
      <c r="S2308" s="70"/>
      <c r="U2308" s="70"/>
      <c r="W2308" s="70"/>
      <c r="Y2308" s="70"/>
    </row>
    <row r="2309" spans="1:25" s="69" customFormat="1" x14ac:dyDescent="0.2">
      <c r="A2309" s="66" t="s">
        <v>12</v>
      </c>
      <c r="B2309" s="66" t="s">
        <v>24</v>
      </c>
      <c r="C2309" s="66" t="s">
        <v>10</v>
      </c>
      <c r="D2309" s="66" t="s">
        <v>278</v>
      </c>
      <c r="E2309" s="87">
        <f>+IF(ISNUMBER(DATA!L675),DATA!L675,"n/a")</f>
        <v>3.42541045726662</v>
      </c>
      <c r="F2309" s="77">
        <f>+IF(ISNUMBER(DATA!M675),DATA!M675,"n/a")</f>
        <v>5.5907190554256497E-2</v>
      </c>
      <c r="G2309" s="87">
        <f>+IF(ISNUMBER(DATA!V675),DATA!V675,"n/a")</f>
        <v>3.39459575045277</v>
      </c>
      <c r="H2309" s="77">
        <f>+IF(ISNUMBER(DATA!W675),DATA!W675,"n/a")</f>
        <v>-5.2720123261559002E-4</v>
      </c>
      <c r="I2309" s="87">
        <f>+IF(ISNUMBER(DATA!AF675),DATA!AF675,"n/a")</f>
        <v>3.4048597885838299</v>
      </c>
      <c r="J2309" s="77">
        <f>+IF(ISNUMBER(DATA!AG675),DATA!AG675,"n/a")</f>
        <v>-7.60774837179888E-4</v>
      </c>
      <c r="K2309" s="87">
        <f>+IF(ISNUMBER(DATA!AP675),DATA!AP675,"n/a")</f>
        <v>3.40576385923656</v>
      </c>
      <c r="L2309" s="77">
        <f>+IF(ISNUMBER(DATA!AQ675),DATA!AQ675,"n/a")</f>
        <v>5.01477360143502E-3</v>
      </c>
      <c r="M2309" s="66"/>
      <c r="N2309" s="66"/>
      <c r="O2309" s="66"/>
      <c r="P2309" s="66"/>
      <c r="Q2309" s="66"/>
      <c r="S2309" s="70"/>
      <c r="U2309" s="70"/>
      <c r="W2309" s="70"/>
      <c r="Y2309" s="70"/>
    </row>
    <row r="2310" spans="1:25" s="69" customFormat="1" x14ac:dyDescent="0.2">
      <c r="A2310" s="66" t="s">
        <v>12</v>
      </c>
      <c r="B2310" s="66" t="s">
        <v>24</v>
      </c>
      <c r="C2310" s="66" t="s">
        <v>10</v>
      </c>
      <c r="D2310" s="66" t="s">
        <v>279</v>
      </c>
      <c r="E2310" s="87">
        <f>+IF(ISNUMBER(DATA!L676),DATA!L676,"n/a")</f>
        <v>3.24488112106688</v>
      </c>
      <c r="F2310" s="77">
        <f>+IF(ISNUMBER(DATA!M676),DATA!M676,"n/a")</f>
        <v>-8.3806780792285596E-2</v>
      </c>
      <c r="G2310" s="87">
        <f>+IF(ISNUMBER(DATA!V676),DATA!V676,"n/a")</f>
        <v>3.2722600250635598</v>
      </c>
      <c r="H2310" s="77">
        <f>+IF(ISNUMBER(DATA!W676),DATA!W676,"n/a")</f>
        <v>-6.4971449773151002E-2</v>
      </c>
      <c r="I2310" s="87">
        <f>+IF(ISNUMBER(DATA!AF676),DATA!AF676,"n/a")</f>
        <v>3.32654489393639</v>
      </c>
      <c r="J2310" s="77">
        <f>+IF(ISNUMBER(DATA!AG676),DATA!AG676,"n/a")</f>
        <v>-3.1206138495981198E-2</v>
      </c>
      <c r="K2310" s="87">
        <f>+IF(ISNUMBER(DATA!AP676),DATA!AP676,"n/a")</f>
        <v>3.3494612011325899</v>
      </c>
      <c r="L2310" s="77">
        <f>+IF(ISNUMBER(DATA!AQ676),DATA!AQ676,"n/a")</f>
        <v>-1.54643889318595E-2</v>
      </c>
      <c r="M2310" s="66"/>
      <c r="N2310" s="66"/>
      <c r="O2310" s="66"/>
      <c r="P2310" s="66"/>
      <c r="Q2310" s="66"/>
      <c r="S2310" s="70"/>
      <c r="U2310" s="70"/>
      <c r="W2310" s="70"/>
      <c r="Y2310" s="70"/>
    </row>
    <row r="2311" spans="1:25" s="69" customFormat="1" x14ac:dyDescent="0.2">
      <c r="A2311" s="66" t="s">
        <v>12</v>
      </c>
      <c r="B2311" s="66" t="s">
        <v>24</v>
      </c>
      <c r="C2311" s="66" t="s">
        <v>10</v>
      </c>
      <c r="D2311" s="66" t="s">
        <v>280</v>
      </c>
      <c r="E2311" s="87">
        <f>+IF(ISNUMBER(DATA!L677),DATA!L677,"n/a")</f>
        <v>3.9175776560695899</v>
      </c>
      <c r="F2311" s="77">
        <f>+IF(ISNUMBER(DATA!M677),DATA!M677,"n/a")</f>
        <v>0.13615771829034001</v>
      </c>
      <c r="G2311" s="87">
        <f>+IF(ISNUMBER(DATA!V677),DATA!V677,"n/a")</f>
        <v>3.2761277851107802</v>
      </c>
      <c r="H2311" s="77">
        <f>+IF(ISNUMBER(DATA!W677),DATA!W677,"n/a")</f>
        <v>-4.39668517799734E-2</v>
      </c>
      <c r="I2311" s="87">
        <f>+IF(ISNUMBER(DATA!AF677),DATA!AF677,"n/a")</f>
        <v>3.3059164388561699</v>
      </c>
      <c r="J2311" s="77">
        <f>+IF(ISNUMBER(DATA!AG677),DATA!AG677,"n/a")</f>
        <v>4.9705031611577001E-2</v>
      </c>
      <c r="K2311" s="87">
        <f>+IF(ISNUMBER(DATA!AP677),DATA!AP677,"n/a")</f>
        <v>3.50870909599861</v>
      </c>
      <c r="L2311" s="77">
        <f>+IF(ISNUMBER(DATA!AQ677),DATA!AQ677,"n/a")</f>
        <v>7.9367265651106106E-2</v>
      </c>
      <c r="M2311" s="66"/>
      <c r="N2311" s="66"/>
      <c r="O2311" s="66"/>
      <c r="P2311" s="66"/>
      <c r="Q2311" s="66"/>
      <c r="S2311" s="70"/>
      <c r="U2311" s="70"/>
      <c r="W2311" s="70"/>
      <c r="Y2311" s="70"/>
    </row>
    <row r="2312" spans="1:25" s="69" customFormat="1" x14ac:dyDescent="0.2">
      <c r="A2312" s="66" t="s">
        <v>12</v>
      </c>
      <c r="B2312" s="66" t="s">
        <v>24</v>
      </c>
      <c r="C2312" s="66" t="s">
        <v>10</v>
      </c>
      <c r="D2312" s="66" t="s">
        <v>281</v>
      </c>
      <c r="E2312" s="87">
        <f>+IF(ISNUMBER(DATA!L678),DATA!L678,"n/a")</f>
        <v>3.5729560941892</v>
      </c>
      <c r="F2312" s="77">
        <f>+IF(ISNUMBER(DATA!M678),DATA!M678,"n/a")</f>
        <v>-8.2874817945326508E-3</v>
      </c>
      <c r="G2312" s="87">
        <f>+IF(ISNUMBER(DATA!V678),DATA!V678,"n/a")</f>
        <v>3.45134249800509</v>
      </c>
      <c r="H2312" s="77">
        <f>+IF(ISNUMBER(DATA!W678),DATA!W678,"n/a")</f>
        <v>-2.5240677545363101E-2</v>
      </c>
      <c r="I2312" s="87">
        <f>+IF(ISNUMBER(DATA!AF678),DATA!AF678,"n/a")</f>
        <v>3.4351896704756402</v>
      </c>
      <c r="J2312" s="77">
        <f>+IF(ISNUMBER(DATA!AG678),DATA!AG678,"n/a")</f>
        <v>5.9957976819467497E-3</v>
      </c>
      <c r="K2312" s="87">
        <f>+IF(ISNUMBER(DATA!AP678),DATA!AP678,"n/a")</f>
        <v>3.5168499103350599</v>
      </c>
      <c r="L2312" s="77">
        <f>+IF(ISNUMBER(DATA!AQ678),DATA!AQ678,"n/a")</f>
        <v>3.2582247862736398E-2</v>
      </c>
      <c r="M2312" s="66"/>
      <c r="N2312" s="66"/>
      <c r="O2312" s="66"/>
      <c r="P2312" s="66"/>
      <c r="Q2312" s="66"/>
      <c r="S2312" s="70"/>
      <c r="U2312" s="70"/>
      <c r="W2312" s="70"/>
      <c r="Y2312" s="70"/>
    </row>
    <row r="2313" spans="1:25" s="69" customFormat="1" x14ac:dyDescent="0.2">
      <c r="A2313" s="66" t="s">
        <v>12</v>
      </c>
      <c r="B2313" s="66" t="s">
        <v>24</v>
      </c>
      <c r="C2313" s="66" t="s">
        <v>10</v>
      </c>
      <c r="D2313" s="66" t="s">
        <v>282</v>
      </c>
      <c r="E2313" s="87">
        <f>+IF(ISNUMBER(DATA!L679),DATA!L679,"n/a")</f>
        <v>3.7609040987891702</v>
      </c>
      <c r="F2313" s="77">
        <f>+IF(ISNUMBER(DATA!M679),DATA!M679,"n/a")</f>
        <v>2.0653030481550198E-2</v>
      </c>
      <c r="G2313" s="87">
        <f>+IF(ISNUMBER(DATA!V679),DATA!V679,"n/a")</f>
        <v>3.80690189108202</v>
      </c>
      <c r="H2313" s="77">
        <f>+IF(ISNUMBER(DATA!W679),DATA!W679,"n/a")</f>
        <v>4.2510634503318601E-2</v>
      </c>
      <c r="I2313" s="87">
        <f>+IF(ISNUMBER(DATA!AF679),DATA!AF679,"n/a")</f>
        <v>3.7313596842643202</v>
      </c>
      <c r="J2313" s="77">
        <f>+IF(ISNUMBER(DATA!AG679),DATA!AG679,"n/a")</f>
        <v>3.8255657957329901E-2</v>
      </c>
      <c r="K2313" s="87">
        <f>+IF(ISNUMBER(DATA!AP679),DATA!AP679,"n/a")</f>
        <v>3.6577703819810798</v>
      </c>
      <c r="L2313" s="77">
        <f>+IF(ISNUMBER(DATA!AQ679),DATA!AQ679,"n/a")</f>
        <v>2.4636199381509499E-2</v>
      </c>
      <c r="M2313" s="66"/>
      <c r="N2313" s="66"/>
      <c r="O2313" s="66"/>
      <c r="P2313" s="66"/>
      <c r="Q2313" s="66"/>
      <c r="S2313" s="70"/>
      <c r="U2313" s="70"/>
      <c r="W2313" s="70"/>
      <c r="Y2313" s="70"/>
    </row>
    <row r="2314" spans="1:25" s="69" customFormat="1" x14ac:dyDescent="0.2">
      <c r="A2314" s="66" t="s">
        <v>12</v>
      </c>
      <c r="B2314" s="66" t="s">
        <v>24</v>
      </c>
      <c r="C2314" s="66" t="s">
        <v>10</v>
      </c>
      <c r="D2314" s="66" t="s">
        <v>283</v>
      </c>
      <c r="E2314" s="87">
        <f>+IF(ISNUMBER(DATA!L680),DATA!L680,"n/a")</f>
        <v>3.6990101790799699</v>
      </c>
      <c r="F2314" s="77">
        <f>+IF(ISNUMBER(DATA!M680),DATA!M680,"n/a")</f>
        <v>-2.25930452883823E-2</v>
      </c>
      <c r="G2314" s="87">
        <f>+IF(ISNUMBER(DATA!V680),DATA!V680,"n/a")</f>
        <v>3.7386132053474399</v>
      </c>
      <c r="H2314" s="77">
        <f>+IF(ISNUMBER(DATA!W680),DATA!W680,"n/a")</f>
        <v>-1.25028353962551E-2</v>
      </c>
      <c r="I2314" s="87">
        <f>+IF(ISNUMBER(DATA!AF680),DATA!AF680,"n/a")</f>
        <v>3.6935700025882698</v>
      </c>
      <c r="J2314" s="77">
        <f>+IF(ISNUMBER(DATA!AG680),DATA!AG680,"n/a")</f>
        <v>-2.9149995732731301E-2</v>
      </c>
      <c r="K2314" s="87">
        <f>+IF(ISNUMBER(DATA!AP680),DATA!AP680,"n/a")</f>
        <v>3.6676816077501</v>
      </c>
      <c r="L2314" s="77">
        <f>+IF(ISNUMBER(DATA!AQ680),DATA!AQ680,"n/a")</f>
        <v>-1.27084651790461E-2</v>
      </c>
      <c r="M2314" s="66"/>
      <c r="N2314" s="66"/>
      <c r="O2314" s="66"/>
      <c r="P2314" s="66"/>
      <c r="Q2314" s="66"/>
      <c r="S2314" s="70"/>
      <c r="U2314" s="70"/>
      <c r="W2314" s="70"/>
      <c r="Y2314" s="70"/>
    </row>
    <row r="2315" spans="1:25" s="69" customFormat="1" x14ac:dyDescent="0.2">
      <c r="A2315" s="66" t="s">
        <v>12</v>
      </c>
      <c r="B2315" s="66" t="s">
        <v>24</v>
      </c>
      <c r="C2315" s="66" t="s">
        <v>10</v>
      </c>
      <c r="D2315" s="66" t="s">
        <v>284</v>
      </c>
      <c r="E2315" s="87">
        <f>+IF(ISNUMBER(DATA!L681),DATA!L681,"n/a")</f>
        <v>3.4339923270830401</v>
      </c>
      <c r="F2315" s="77">
        <f>+IF(ISNUMBER(DATA!M681),DATA!M681,"n/a")</f>
        <v>-6.6301949364687404E-2</v>
      </c>
      <c r="G2315" s="87">
        <f>+IF(ISNUMBER(DATA!V681),DATA!V681,"n/a")</f>
        <v>3.5516202981533</v>
      </c>
      <c r="H2315" s="77">
        <f>+IF(ISNUMBER(DATA!W681),DATA!W681,"n/a")</f>
        <v>-1.8067187388206399E-2</v>
      </c>
      <c r="I2315" s="87">
        <f>+IF(ISNUMBER(DATA!AF681),DATA!AF681,"n/a")</f>
        <v>3.5287871717635899</v>
      </c>
      <c r="J2315" s="77">
        <f>+IF(ISNUMBER(DATA!AG681),DATA!AG681,"n/a")</f>
        <v>-1.3252907209749301E-2</v>
      </c>
      <c r="K2315" s="87">
        <f>+IF(ISNUMBER(DATA!AP681),DATA!AP681,"n/a")</f>
        <v>3.5753676271374202</v>
      </c>
      <c r="L2315" s="77">
        <f>+IF(ISNUMBER(DATA!AQ681),DATA!AQ681,"n/a")</f>
        <v>1.12890913027149E-3</v>
      </c>
      <c r="M2315" s="66"/>
      <c r="N2315" s="66"/>
      <c r="O2315" s="66"/>
      <c r="P2315" s="66"/>
      <c r="Q2315" s="66"/>
      <c r="S2315" s="70"/>
      <c r="U2315" s="70"/>
      <c r="W2315" s="70"/>
      <c r="Y2315" s="70"/>
    </row>
    <row r="2316" spans="1:25" s="69" customFormat="1" x14ac:dyDescent="0.2">
      <c r="A2316" s="66" t="s">
        <v>12</v>
      </c>
      <c r="B2316" s="66" t="s">
        <v>24</v>
      </c>
      <c r="C2316" s="66" t="s">
        <v>10</v>
      </c>
      <c r="D2316" s="66" t="s">
        <v>285</v>
      </c>
      <c r="E2316" s="87">
        <f>+IF(ISNUMBER(DATA!L682),DATA!L682,"n/a")</f>
        <v>3.1668042244041801</v>
      </c>
      <c r="F2316" s="77">
        <f>+IF(ISNUMBER(DATA!M682),DATA!M682,"n/a")</f>
        <v>-9.7259326308518093E-2</v>
      </c>
      <c r="G2316" s="87">
        <f>+IF(ISNUMBER(DATA!V682),DATA!V682,"n/a")</f>
        <v>3.3889037355698202</v>
      </c>
      <c r="H2316" s="77">
        <f>+IF(ISNUMBER(DATA!W682),DATA!W682,"n/a")</f>
        <v>-2.7263821815882099E-2</v>
      </c>
      <c r="I2316" s="87">
        <f>+IF(ISNUMBER(DATA!AF682),DATA!AF682,"n/a")</f>
        <v>3.3268005752201999</v>
      </c>
      <c r="J2316" s="77">
        <f>+IF(ISNUMBER(DATA!AG682),DATA!AG682,"n/a")</f>
        <v>-2.6853448723071199E-2</v>
      </c>
      <c r="K2316" s="87">
        <f>+IF(ISNUMBER(DATA!AP682),DATA!AP682,"n/a")</f>
        <v>3.3956316171499501</v>
      </c>
      <c r="L2316" s="77">
        <f>+IF(ISNUMBER(DATA!AQ682),DATA!AQ682,"n/a")</f>
        <v>-7.9859918561064197E-3</v>
      </c>
      <c r="M2316" s="66"/>
      <c r="N2316" s="66"/>
      <c r="O2316" s="66"/>
      <c r="P2316" s="66"/>
      <c r="Q2316" s="66"/>
      <c r="S2316" s="70"/>
      <c r="U2316" s="70"/>
      <c r="W2316" s="70"/>
      <c r="Y2316" s="70"/>
    </row>
    <row r="2317" spans="1:25" s="69" customFormat="1" x14ac:dyDescent="0.2">
      <c r="A2317" s="66" t="s">
        <v>12</v>
      </c>
      <c r="B2317" s="66" t="s">
        <v>24</v>
      </c>
      <c r="C2317" s="66" t="s">
        <v>10</v>
      </c>
      <c r="D2317" s="66" t="s">
        <v>286</v>
      </c>
      <c r="E2317" s="87">
        <f>+IF(ISNUMBER(DATA!L683),DATA!L683,"n/a")</f>
        <v>3.5325945796696301</v>
      </c>
      <c r="F2317" s="77">
        <f>+IF(ISNUMBER(DATA!M683),DATA!M683,"n/a")</f>
        <v>3.4544387867593402E-3</v>
      </c>
      <c r="G2317" s="87">
        <f>+IF(ISNUMBER(DATA!V683),DATA!V683,"n/a")</f>
        <v>3.2646587759622698</v>
      </c>
      <c r="H2317" s="77">
        <f>+IF(ISNUMBER(DATA!W683),DATA!W683,"n/a")</f>
        <v>-2.27711863032787E-2</v>
      </c>
      <c r="I2317" s="87">
        <f>+IF(ISNUMBER(DATA!AF683),DATA!AF683,"n/a")</f>
        <v>3.2905798297477902</v>
      </c>
      <c r="J2317" s="77">
        <f>+IF(ISNUMBER(DATA!AG683),DATA!AG683,"n/a")</f>
        <v>-3.9937034078384601E-2</v>
      </c>
      <c r="K2317" s="87">
        <f>+IF(ISNUMBER(DATA!AP683),DATA!AP683,"n/a")</f>
        <v>3.3265952532343901</v>
      </c>
      <c r="L2317" s="77">
        <f>+IF(ISNUMBER(DATA!AQ683),DATA!AQ683,"n/a")</f>
        <v>-3.04656847003093E-2</v>
      </c>
      <c r="M2317" s="66"/>
      <c r="N2317" s="66"/>
      <c r="O2317" s="66"/>
      <c r="P2317" s="66"/>
      <c r="Q2317" s="66"/>
      <c r="S2317" s="70"/>
      <c r="U2317" s="70"/>
      <c r="W2317" s="70"/>
      <c r="Y2317" s="70"/>
    </row>
    <row r="2318" spans="1:25" s="69" customFormat="1" x14ac:dyDescent="0.2">
      <c r="A2318" s="66" t="s">
        <v>12</v>
      </c>
      <c r="B2318" s="66" t="s">
        <v>24</v>
      </c>
      <c r="C2318" s="66" t="s">
        <v>10</v>
      </c>
      <c r="D2318" s="66" t="s">
        <v>287</v>
      </c>
      <c r="E2318" s="87">
        <f>+IF(ISNUMBER(DATA!L684),DATA!L684,"n/a")</f>
        <v>3.7366813923092099</v>
      </c>
      <c r="F2318" s="77">
        <f>+IF(ISNUMBER(DATA!M684),DATA!M684,"n/a")</f>
        <v>5.86904894364631E-2</v>
      </c>
      <c r="G2318" s="87">
        <f>+IF(ISNUMBER(DATA!V684),DATA!V684,"n/a")</f>
        <v>3.2006032527633299</v>
      </c>
      <c r="H2318" s="77">
        <f>+IF(ISNUMBER(DATA!W684),DATA!W684,"n/a")</f>
        <v>-4.6794344287609001E-2</v>
      </c>
      <c r="I2318" s="87">
        <f>+IF(ISNUMBER(DATA!AF684),DATA!AF684,"n/a")</f>
        <v>3.2203378197127299</v>
      </c>
      <c r="J2318" s="77">
        <f>+IF(ISNUMBER(DATA!AG684),DATA!AG684,"n/a")</f>
        <v>-4.9687854328993197E-2</v>
      </c>
      <c r="K2318" s="87">
        <f>+IF(ISNUMBER(DATA!AP684),DATA!AP684,"n/a")</f>
        <v>3.22674596170613</v>
      </c>
      <c r="L2318" s="77">
        <f>+IF(ISNUMBER(DATA!AQ684),DATA!AQ684,"n/a")</f>
        <v>-5.0844310100359898E-2</v>
      </c>
      <c r="M2318" s="66"/>
      <c r="N2318" s="66"/>
      <c r="O2318" s="66"/>
      <c r="P2318" s="66"/>
      <c r="Q2318" s="66"/>
      <c r="S2318" s="70"/>
      <c r="U2318" s="70"/>
      <c r="W2318" s="70"/>
      <c r="Y2318" s="70"/>
    </row>
    <row r="2319" spans="1:25" s="69" customFormat="1" x14ac:dyDescent="0.2">
      <c r="A2319" s="66" t="s">
        <v>12</v>
      </c>
      <c r="B2319" s="66" t="s">
        <v>24</v>
      </c>
      <c r="C2319" s="66" t="s">
        <v>10</v>
      </c>
      <c r="D2319" s="66" t="s">
        <v>288</v>
      </c>
      <c r="E2319" s="87">
        <f>+IF(ISNUMBER(DATA!L685),DATA!L685,"n/a")</f>
        <v>3.71411421991241</v>
      </c>
      <c r="F2319" s="77">
        <f>+IF(ISNUMBER(DATA!M685),DATA!M685,"n/a")</f>
        <v>8.27558644726724E-2</v>
      </c>
      <c r="G2319" s="87">
        <f>+IF(ISNUMBER(DATA!V685),DATA!V685,"n/a")</f>
        <v>3.7417980675362799</v>
      </c>
      <c r="H2319" s="77">
        <f>+IF(ISNUMBER(DATA!W685),DATA!W685,"n/a")</f>
        <v>0.101053084127881</v>
      </c>
      <c r="I2319" s="87">
        <f>+IF(ISNUMBER(DATA!AF685),DATA!AF685,"n/a")</f>
        <v>3.6395802884266502</v>
      </c>
      <c r="J2319" s="77">
        <f>+IF(ISNUMBER(DATA!AG685),DATA!AG685,"n/a")</f>
        <v>7.5603515115633804E-2</v>
      </c>
      <c r="K2319" s="87">
        <f>+IF(ISNUMBER(DATA!AP685),DATA!AP685,"n/a")</f>
        <v>3.5289294696340701</v>
      </c>
      <c r="L2319" s="77">
        <f>+IF(ISNUMBER(DATA!AQ685),DATA!AQ685,"n/a")</f>
        <v>4.6119858881090603E-2</v>
      </c>
      <c r="M2319" s="66"/>
      <c r="N2319" s="66"/>
      <c r="O2319" s="66"/>
      <c r="P2319" s="66"/>
      <c r="Q2319" s="66"/>
      <c r="S2319" s="70"/>
      <c r="U2319" s="70"/>
      <c r="W2319" s="70"/>
      <c r="Y2319" s="70"/>
    </row>
    <row r="2320" spans="1:25" s="69" customFormat="1" x14ac:dyDescent="0.2">
      <c r="A2320" s="66" t="s">
        <v>12</v>
      </c>
      <c r="B2320" s="66" t="s">
        <v>24</v>
      </c>
      <c r="C2320" s="66" t="s">
        <v>10</v>
      </c>
      <c r="D2320" s="66" t="s">
        <v>289</v>
      </c>
      <c r="E2320" s="87">
        <f>+IF(ISNUMBER(DATA!L686),DATA!L686,"n/a")</f>
        <v>3.5183093834372201</v>
      </c>
      <c r="F2320" s="77">
        <f>+IF(ISNUMBER(DATA!M686),DATA!M686,"n/a")</f>
        <v>-3.0555854351902698E-2</v>
      </c>
      <c r="G2320" s="87">
        <f>+IF(ISNUMBER(DATA!V686),DATA!V686,"n/a")</f>
        <v>3.5291777547531198</v>
      </c>
      <c r="H2320" s="77">
        <f>+IF(ISNUMBER(DATA!W686),DATA!W686,"n/a")</f>
        <v>-1.6839923660222599E-2</v>
      </c>
      <c r="I2320" s="87">
        <f>+IF(ISNUMBER(DATA!AF686),DATA!AF686,"n/a")</f>
        <v>3.52582219852802</v>
      </c>
      <c r="J2320" s="77">
        <f>+IF(ISNUMBER(DATA!AG686),DATA!AG686,"n/a")</f>
        <v>-1.20436677126768E-2</v>
      </c>
      <c r="K2320" s="87">
        <f>+IF(ISNUMBER(DATA!AP686),DATA!AP686,"n/a")</f>
        <v>3.5459070159604398</v>
      </c>
      <c r="L2320" s="77">
        <f>+IF(ISNUMBER(DATA!AQ686),DATA!AQ686,"n/a")</f>
        <v>5.9988101380896997E-3</v>
      </c>
      <c r="M2320" s="66"/>
      <c r="N2320" s="66"/>
      <c r="O2320" s="66"/>
      <c r="P2320" s="66"/>
      <c r="Q2320" s="66"/>
      <c r="S2320" s="70"/>
      <c r="U2320" s="70"/>
      <c r="W2320" s="70"/>
      <c r="Y2320" s="70"/>
    </row>
    <row r="2321" spans="1:25" s="69" customFormat="1" x14ac:dyDescent="0.2">
      <c r="A2321" s="66" t="s">
        <v>12</v>
      </c>
      <c r="B2321" s="66" t="s">
        <v>24</v>
      </c>
      <c r="C2321" s="66" t="s">
        <v>10</v>
      </c>
      <c r="D2321" s="66" t="s">
        <v>290</v>
      </c>
      <c r="E2321" s="87">
        <f>+IF(ISNUMBER(DATA!L687),DATA!L687,"n/a")</f>
        <v>3.6623547654962798</v>
      </c>
      <c r="F2321" s="77">
        <f>+IF(ISNUMBER(DATA!M687),DATA!M687,"n/a")</f>
        <v>3.0383369893430101E-2</v>
      </c>
      <c r="G2321" s="87">
        <f>+IF(ISNUMBER(DATA!V687),DATA!V687,"n/a")</f>
        <v>3.5871140818541298</v>
      </c>
      <c r="H2321" s="77">
        <f>+IF(ISNUMBER(DATA!W687),DATA!W687,"n/a")</f>
        <v>3.1667719519663302E-2</v>
      </c>
      <c r="I2321" s="87">
        <f>+IF(ISNUMBER(DATA!AF687),DATA!AF687,"n/a")</f>
        <v>3.5589084570933101</v>
      </c>
      <c r="J2321" s="77">
        <f>+IF(ISNUMBER(DATA!AG687),DATA!AG687,"n/a")</f>
        <v>2.05384823282392E-2</v>
      </c>
      <c r="K2321" s="87">
        <f>+IF(ISNUMBER(DATA!AP687),DATA!AP687,"n/a")</f>
        <v>3.5127293196477201</v>
      </c>
      <c r="L2321" s="77">
        <f>+IF(ISNUMBER(DATA!AQ687),DATA!AQ687,"n/a")</f>
        <v>1.1623212021185301E-2</v>
      </c>
      <c r="M2321" s="66"/>
      <c r="N2321" s="66"/>
      <c r="O2321" s="66"/>
      <c r="P2321" s="66"/>
      <c r="Q2321" s="66"/>
      <c r="S2321" s="70"/>
      <c r="U2321" s="70"/>
      <c r="W2321" s="70"/>
      <c r="Y2321" s="70"/>
    </row>
    <row r="2322" spans="1:25" s="69" customFormat="1" x14ac:dyDescent="0.2">
      <c r="A2322" s="66" t="s">
        <v>12</v>
      </c>
      <c r="B2322" s="66" t="s">
        <v>24</v>
      </c>
      <c r="C2322" s="66" t="s">
        <v>10</v>
      </c>
      <c r="D2322" s="66" t="s">
        <v>291</v>
      </c>
      <c r="E2322" s="87">
        <f>+IF(ISNUMBER(DATA!L688),DATA!L688,"n/a")</f>
        <v>3.7508572451495099</v>
      </c>
      <c r="F2322" s="77">
        <f>+IF(ISNUMBER(DATA!M688),DATA!M688,"n/a")</f>
        <v>2.53315175283623E-2</v>
      </c>
      <c r="G2322" s="87">
        <f>+IF(ISNUMBER(DATA!V688),DATA!V688,"n/a")</f>
        <v>3.7341016693072802</v>
      </c>
      <c r="H2322" s="77">
        <f>+IF(ISNUMBER(DATA!W688),DATA!W688,"n/a")</f>
        <v>-1.27806917639104E-3</v>
      </c>
      <c r="I2322" s="87">
        <f>+IF(ISNUMBER(DATA!AF688),DATA!AF688,"n/a")</f>
        <v>3.6863322308597399</v>
      </c>
      <c r="J2322" s="77">
        <f>+IF(ISNUMBER(DATA!AG688),DATA!AG688,"n/a")</f>
        <v>-3.3292012156199398E-3</v>
      </c>
      <c r="K2322" s="87">
        <f>+IF(ISNUMBER(DATA!AP688),DATA!AP688,"n/a")</f>
        <v>3.6266406710580799</v>
      </c>
      <c r="L2322" s="77">
        <f>+IF(ISNUMBER(DATA!AQ688),DATA!AQ688,"n/a")</f>
        <v>8.7766970068687503E-4</v>
      </c>
      <c r="M2322" s="66"/>
      <c r="N2322" s="66"/>
      <c r="O2322" s="66"/>
      <c r="P2322" s="66"/>
      <c r="Q2322" s="66"/>
      <c r="S2322" s="70"/>
      <c r="U2322" s="70"/>
      <c r="W2322" s="70"/>
      <c r="Y2322" s="70"/>
    </row>
    <row r="2323" spans="1:25" s="69" customFormat="1" x14ac:dyDescent="0.2">
      <c r="A2323" s="66" t="s">
        <v>12</v>
      </c>
      <c r="B2323" s="66" t="s">
        <v>24</v>
      </c>
      <c r="C2323" s="66" t="s">
        <v>10</v>
      </c>
      <c r="D2323" s="66" t="s">
        <v>292</v>
      </c>
      <c r="E2323" s="87">
        <f>+IF(ISNUMBER(DATA!L689),DATA!L689,"n/a")</f>
        <v>3.8211646253802001</v>
      </c>
      <c r="F2323" s="77">
        <f>+IF(ISNUMBER(DATA!M689),DATA!M689,"n/a")</f>
        <v>4.4544521123871701E-3</v>
      </c>
      <c r="G2323" s="87">
        <f>+IF(ISNUMBER(DATA!V689),DATA!V689,"n/a")</f>
        <v>3.84198000330279</v>
      </c>
      <c r="H2323" s="77">
        <f>+IF(ISNUMBER(DATA!W689),DATA!W689,"n/a")</f>
        <v>3.9685255779879497E-3</v>
      </c>
      <c r="I2323" s="87">
        <f>+IF(ISNUMBER(DATA!AF689),DATA!AF689,"n/a")</f>
        <v>3.8007928230688499</v>
      </c>
      <c r="J2323" s="77">
        <f>+IF(ISNUMBER(DATA!AG689),DATA!AG689,"n/a")</f>
        <v>-5.2851110078398203E-3</v>
      </c>
      <c r="K2323" s="87">
        <f>+IF(ISNUMBER(DATA!AP689),DATA!AP689,"n/a")</f>
        <v>3.7646220754995801</v>
      </c>
      <c r="L2323" s="77">
        <f>+IF(ISNUMBER(DATA!AQ689),DATA!AQ689,"n/a")</f>
        <v>-3.3715354404071203E-2</v>
      </c>
      <c r="M2323" s="66"/>
      <c r="N2323" s="66"/>
      <c r="O2323" s="66"/>
      <c r="P2323" s="66"/>
      <c r="Q2323" s="66"/>
      <c r="S2323" s="70"/>
      <c r="U2323" s="70"/>
      <c r="W2323" s="70"/>
      <c r="Y2323" s="70"/>
    </row>
    <row r="2324" spans="1:25" s="69" customFormat="1" x14ac:dyDescent="0.2">
      <c r="A2324" s="66" t="s">
        <v>12</v>
      </c>
      <c r="B2324" s="66" t="s">
        <v>24</v>
      </c>
      <c r="C2324" s="66" t="s">
        <v>10</v>
      </c>
      <c r="D2324" s="66" t="s">
        <v>293</v>
      </c>
      <c r="E2324" s="87">
        <f>+IF(ISNUMBER(DATA!L690),DATA!L690,"n/a")</f>
        <v>3.64085431580996</v>
      </c>
      <c r="F2324" s="77">
        <f>+IF(ISNUMBER(DATA!M690),DATA!M690,"n/a")</f>
        <v>2.0284886318734499E-2</v>
      </c>
      <c r="G2324" s="87">
        <f>+IF(ISNUMBER(DATA!V690),DATA!V690,"n/a")</f>
        <v>3.6217783732594602</v>
      </c>
      <c r="H2324" s="77">
        <f>+IF(ISNUMBER(DATA!W690),DATA!W690,"n/a")</f>
        <v>2.4773615901754201E-2</v>
      </c>
      <c r="I2324" s="87">
        <f>+IF(ISNUMBER(DATA!AF690),DATA!AF690,"n/a")</f>
        <v>3.5548844823580898</v>
      </c>
      <c r="J2324" s="77">
        <f>+IF(ISNUMBER(DATA!AG690),DATA!AG690,"n/a")</f>
        <v>9.7998711229956102E-3</v>
      </c>
      <c r="K2324" s="87">
        <f>+IF(ISNUMBER(DATA!AP690),DATA!AP690,"n/a")</f>
        <v>3.5175351597115898</v>
      </c>
      <c r="L2324" s="77">
        <f>+IF(ISNUMBER(DATA!AQ690),DATA!AQ690,"n/a")</f>
        <v>5.6889488848907302E-3</v>
      </c>
      <c r="M2324" s="66"/>
      <c r="N2324" s="66"/>
      <c r="O2324" s="66"/>
      <c r="P2324" s="66"/>
      <c r="Q2324" s="66"/>
      <c r="S2324" s="70"/>
      <c r="U2324" s="70"/>
      <c r="W2324" s="70"/>
      <c r="Y2324" s="70"/>
    </row>
    <row r="2325" spans="1:25" s="69" customFormat="1" x14ac:dyDescent="0.2">
      <c r="A2325" s="66" t="s">
        <v>12</v>
      </c>
      <c r="B2325" s="66" t="s">
        <v>24</v>
      </c>
      <c r="C2325" s="66" t="s">
        <v>10</v>
      </c>
      <c r="D2325" s="66" t="s">
        <v>294</v>
      </c>
      <c r="E2325" s="87">
        <f>+IF(ISNUMBER(DATA!L691),DATA!L691,"n/a")</f>
        <v>3.8068452539044699</v>
      </c>
      <c r="F2325" s="77">
        <f>+IF(ISNUMBER(DATA!M691),DATA!M691,"n/a")</f>
        <v>4.2277755374442297E-2</v>
      </c>
      <c r="G2325" s="87">
        <f>+IF(ISNUMBER(DATA!V691),DATA!V691,"n/a")</f>
        <v>3.7155341560489998</v>
      </c>
      <c r="H2325" s="77">
        <f>+IF(ISNUMBER(DATA!W691),DATA!W691,"n/a")</f>
        <v>4.2663013389084903E-2</v>
      </c>
      <c r="I2325" s="87">
        <f>+IF(ISNUMBER(DATA!AF691),DATA!AF691,"n/a")</f>
        <v>3.68895332742852</v>
      </c>
      <c r="J2325" s="77">
        <f>+IF(ISNUMBER(DATA!AG691),DATA!AG691,"n/a")</f>
        <v>2.85061571320076E-2</v>
      </c>
      <c r="K2325" s="87">
        <f>+IF(ISNUMBER(DATA!AP691),DATA!AP691,"n/a")</f>
        <v>3.63182823657904</v>
      </c>
      <c r="L2325" s="77">
        <f>+IF(ISNUMBER(DATA!AQ691),DATA!AQ691,"n/a")</f>
        <v>1.42772693851716E-2</v>
      </c>
      <c r="M2325" s="66"/>
      <c r="N2325" s="66"/>
      <c r="O2325" s="66"/>
      <c r="P2325" s="66"/>
      <c r="Q2325" s="66"/>
      <c r="S2325" s="70"/>
      <c r="U2325" s="70"/>
      <c r="W2325" s="70"/>
      <c r="Y2325" s="70"/>
    </row>
    <row r="2326" spans="1:25" s="69" customFormat="1" x14ac:dyDescent="0.2">
      <c r="A2326" s="66" t="s">
        <v>12</v>
      </c>
      <c r="B2326" s="66" t="s">
        <v>24</v>
      </c>
      <c r="C2326" s="66" t="s">
        <v>10</v>
      </c>
      <c r="D2326" s="66" t="s">
        <v>295</v>
      </c>
      <c r="E2326" s="87">
        <f>+IF(ISNUMBER(DATA!L692),DATA!L692,"n/a")</f>
        <v>2.8774664297336399</v>
      </c>
      <c r="F2326" s="77">
        <f>+IF(ISNUMBER(DATA!M692),DATA!M692,"n/a")</f>
        <v>0.19847549596118999</v>
      </c>
      <c r="G2326" s="87">
        <f>+IF(ISNUMBER(DATA!V692),DATA!V692,"n/a")</f>
        <v>2.8503800064713101</v>
      </c>
      <c r="H2326" s="77">
        <f>+IF(ISNUMBER(DATA!W692),DATA!W692,"n/a")</f>
        <v>7.86804084008417E-2</v>
      </c>
      <c r="I2326" s="87">
        <f>+IF(ISNUMBER(DATA!AF692),DATA!AF692,"n/a")</f>
        <v>2.9390863248511598</v>
      </c>
      <c r="J2326" s="77">
        <f>+IF(ISNUMBER(DATA!AG692),DATA!AG692,"n/a")</f>
        <v>6.2687273810221697E-2</v>
      </c>
      <c r="K2326" s="87">
        <f>+IF(ISNUMBER(DATA!AP692),DATA!AP692,"n/a")</f>
        <v>2.8174728690687099</v>
      </c>
      <c r="L2326" s="77">
        <f>+IF(ISNUMBER(DATA!AQ692),DATA!AQ692,"n/a")</f>
        <v>8.4780926955102601E-3</v>
      </c>
      <c r="M2326" s="66"/>
      <c r="N2326" s="66"/>
      <c r="O2326" s="66"/>
      <c r="P2326" s="66"/>
      <c r="Q2326" s="66"/>
      <c r="S2326" s="70"/>
      <c r="U2326" s="70"/>
      <c r="W2326" s="70"/>
      <c r="Y2326" s="70"/>
    </row>
    <row r="2327" spans="1:25" s="69" customFormat="1" x14ac:dyDescent="0.2">
      <c r="A2327" s="66" t="s">
        <v>12</v>
      </c>
      <c r="B2327" s="66" t="s">
        <v>24</v>
      </c>
      <c r="C2327" s="66" t="s">
        <v>10</v>
      </c>
      <c r="D2327" s="66" t="s">
        <v>296</v>
      </c>
      <c r="E2327" s="87">
        <f>+IF(ISNUMBER(DATA!L693),DATA!L693,"n/a")</f>
        <v>2.6295898207069501</v>
      </c>
      <c r="F2327" s="77">
        <f>+IF(ISNUMBER(DATA!M693),DATA!M693,"n/a")</f>
        <v>-8.1085250456888303E-2</v>
      </c>
      <c r="G2327" s="87">
        <f>+IF(ISNUMBER(DATA!V693),DATA!V693,"n/a")</f>
        <v>2.7686465829259301</v>
      </c>
      <c r="H2327" s="77">
        <f>+IF(ISNUMBER(DATA!W693),DATA!W693,"n/a")</f>
        <v>-7.2214757741145996E-2</v>
      </c>
      <c r="I2327" s="87">
        <f>+IF(ISNUMBER(DATA!AF693),DATA!AF693,"n/a")</f>
        <v>2.9571158870521601</v>
      </c>
      <c r="J2327" s="77">
        <f>+IF(ISNUMBER(DATA!AG693),DATA!AG693,"n/a")</f>
        <v>-3.5165925103144501E-2</v>
      </c>
      <c r="K2327" s="87">
        <f>+IF(ISNUMBER(DATA!AP693),DATA!AP693,"n/a")</f>
        <v>2.9382978174884702</v>
      </c>
      <c r="L2327" s="77">
        <f>+IF(ISNUMBER(DATA!AQ693),DATA!AQ693,"n/a")</f>
        <v>-3.5150337911092198E-2</v>
      </c>
      <c r="M2327" s="66"/>
      <c r="N2327" s="66"/>
      <c r="O2327" s="66"/>
      <c r="P2327" s="66"/>
      <c r="Q2327" s="66"/>
      <c r="S2327" s="70"/>
      <c r="U2327" s="70"/>
      <c r="W2327" s="70"/>
      <c r="Y2327" s="70"/>
    </row>
    <row r="2328" spans="1:25" s="69" customFormat="1" x14ac:dyDescent="0.2">
      <c r="A2328" s="66" t="s">
        <v>12</v>
      </c>
      <c r="B2328" s="66" t="s">
        <v>24</v>
      </c>
      <c r="C2328" s="66" t="s">
        <v>10</v>
      </c>
      <c r="D2328" s="66" t="s">
        <v>297</v>
      </c>
      <c r="E2328" s="87">
        <f>+IF(ISNUMBER(DATA!L694),DATA!L694,"n/a")</f>
        <v>3.6956219077126899</v>
      </c>
      <c r="F2328" s="77">
        <f>+IF(ISNUMBER(DATA!M694),DATA!M694,"n/a")</f>
        <v>5.0311452267984003E-2</v>
      </c>
      <c r="G2328" s="87">
        <f>+IF(ISNUMBER(DATA!V694),DATA!V694,"n/a")</f>
        <v>3.5880163823451898</v>
      </c>
      <c r="H2328" s="77">
        <f>+IF(ISNUMBER(DATA!W694),DATA!W694,"n/a")</f>
        <v>3.1081652621732299E-2</v>
      </c>
      <c r="I2328" s="87">
        <f>+IF(ISNUMBER(DATA!AF694),DATA!AF694,"n/a")</f>
        <v>3.5236173570784199</v>
      </c>
      <c r="J2328" s="77">
        <f>+IF(ISNUMBER(DATA!AG694),DATA!AG694,"n/a")</f>
        <v>6.86944610192897E-3</v>
      </c>
      <c r="K2328" s="87">
        <f>+IF(ISNUMBER(DATA!AP694),DATA!AP694,"n/a")</f>
        <v>3.4927178242556201</v>
      </c>
      <c r="L2328" s="77">
        <f>+IF(ISNUMBER(DATA!AQ694),DATA!AQ694,"n/a")</f>
        <v>-3.5218782231003903E-4</v>
      </c>
      <c r="M2328" s="66"/>
      <c r="N2328" s="66"/>
      <c r="O2328" s="66"/>
      <c r="P2328" s="66"/>
      <c r="Q2328" s="66"/>
      <c r="S2328" s="70"/>
      <c r="U2328" s="70"/>
      <c r="W2328" s="70"/>
      <c r="Y2328" s="70"/>
    </row>
    <row r="2329" spans="1:25" s="69" customFormat="1" x14ac:dyDescent="0.2">
      <c r="A2329" s="66" t="s">
        <v>12</v>
      </c>
      <c r="B2329" s="66" t="s">
        <v>24</v>
      </c>
      <c r="C2329" s="66" t="s">
        <v>10</v>
      </c>
      <c r="D2329" s="66" t="s">
        <v>298</v>
      </c>
      <c r="E2329" s="87">
        <f>+IF(ISNUMBER(DATA!L695),DATA!L695,"n/a")</f>
        <v>3.50030847032613</v>
      </c>
      <c r="F2329" s="77">
        <f>+IF(ISNUMBER(DATA!M695),DATA!M695,"n/a")</f>
        <v>-8.2225069320336804E-3</v>
      </c>
      <c r="G2329" s="87">
        <f>+IF(ISNUMBER(DATA!V695),DATA!V695,"n/a")</f>
        <v>3.49669931436399</v>
      </c>
      <c r="H2329" s="77">
        <f>+IF(ISNUMBER(DATA!W695),DATA!W695,"n/a")</f>
        <v>-9.2473987952091405E-4</v>
      </c>
      <c r="I2329" s="87">
        <f>+IF(ISNUMBER(DATA!AF695),DATA!AF695,"n/a")</f>
        <v>3.4936184836806499</v>
      </c>
      <c r="J2329" s="77">
        <f>+IF(ISNUMBER(DATA!AG695),DATA!AG695,"n/a")</f>
        <v>3.5064016683532099E-4</v>
      </c>
      <c r="K2329" s="87">
        <f>+IF(ISNUMBER(DATA!AP695),DATA!AP695,"n/a")</f>
        <v>3.4512698235799002</v>
      </c>
      <c r="L2329" s="77">
        <f>+IF(ISNUMBER(DATA!AQ695),DATA!AQ695,"n/a")</f>
        <v>-5.6690393513557803E-3</v>
      </c>
      <c r="M2329" s="66"/>
      <c r="N2329" s="66"/>
      <c r="O2329" s="66"/>
      <c r="P2329" s="66"/>
      <c r="Q2329" s="66"/>
      <c r="S2329" s="70"/>
      <c r="U2329" s="70"/>
      <c r="W2329" s="70"/>
      <c r="Y2329" s="70"/>
    </row>
    <row r="2330" spans="1:25" s="69" customFormat="1" x14ac:dyDescent="0.2">
      <c r="A2330" s="66" t="s">
        <v>12</v>
      </c>
      <c r="B2330" s="66" t="s">
        <v>24</v>
      </c>
      <c r="C2330" s="66" t="s">
        <v>10</v>
      </c>
      <c r="D2330" s="66" t="s">
        <v>299</v>
      </c>
      <c r="E2330" s="87">
        <f>+IF(ISNUMBER(DATA!L696),DATA!L696,"n/a")</f>
        <v>3.51916095712693</v>
      </c>
      <c r="F2330" s="77">
        <f>+IF(ISNUMBER(DATA!M696),DATA!M696,"n/a")</f>
        <v>-2.4897898124530402E-2</v>
      </c>
      <c r="G2330" s="87">
        <f>+IF(ISNUMBER(DATA!V696),DATA!V696,"n/a")</f>
        <v>3.0793374739905399</v>
      </c>
      <c r="H2330" s="77">
        <f>+IF(ISNUMBER(DATA!W696),DATA!W696,"n/a")</f>
        <v>-2.1842833738056899E-2</v>
      </c>
      <c r="I2330" s="87">
        <f>+IF(ISNUMBER(DATA!AF696),DATA!AF696,"n/a")</f>
        <v>3.1469375219950799</v>
      </c>
      <c r="J2330" s="77">
        <f>+IF(ISNUMBER(DATA!AG696),DATA!AG696,"n/a")</f>
        <v>-5.6430104574676801E-2</v>
      </c>
      <c r="K2330" s="87">
        <f>+IF(ISNUMBER(DATA!AP696),DATA!AP696,"n/a")</f>
        <v>3.2236680437819798</v>
      </c>
      <c r="L2330" s="77">
        <f>+IF(ISNUMBER(DATA!AQ696),DATA!AQ696,"n/a")</f>
        <v>-5.1504003195271902E-2</v>
      </c>
      <c r="M2330" s="66"/>
      <c r="N2330" s="66"/>
      <c r="O2330" s="66"/>
      <c r="P2330" s="66"/>
      <c r="Q2330" s="66"/>
      <c r="S2330" s="70"/>
      <c r="U2330" s="70"/>
      <c r="W2330" s="70"/>
      <c r="Y2330" s="70"/>
    </row>
    <row r="2331" spans="1:25" s="69" customFormat="1" x14ac:dyDescent="0.2">
      <c r="A2331" s="66" t="s">
        <v>12</v>
      </c>
      <c r="B2331" s="66" t="s">
        <v>24</v>
      </c>
      <c r="C2331" s="66" t="s">
        <v>10</v>
      </c>
      <c r="D2331" s="66" t="s">
        <v>300</v>
      </c>
      <c r="E2331" s="87">
        <f>+IF(ISNUMBER(DATA!L697),DATA!L697,"n/a")</f>
        <v>3.6976879725664902</v>
      </c>
      <c r="F2331" s="77">
        <f>+IF(ISNUMBER(DATA!M697),DATA!M697,"n/a")</f>
        <v>-3.04963541089331E-4</v>
      </c>
      <c r="G2331" s="87">
        <f>+IF(ISNUMBER(DATA!V697),DATA!V697,"n/a")</f>
        <v>3.5888254983075099</v>
      </c>
      <c r="H2331" s="77">
        <f>+IF(ISNUMBER(DATA!W697),DATA!W697,"n/a")</f>
        <v>-7.2382815251542899E-3</v>
      </c>
      <c r="I2331" s="87">
        <f>+IF(ISNUMBER(DATA!AF697),DATA!AF697,"n/a")</f>
        <v>3.5871089178370599</v>
      </c>
      <c r="J2331" s="77">
        <f>+IF(ISNUMBER(DATA!AG697),DATA!AG697,"n/a")</f>
        <v>-4.0799533607468203E-3</v>
      </c>
      <c r="K2331" s="87">
        <f>+IF(ISNUMBER(DATA!AP697),DATA!AP697,"n/a")</f>
        <v>3.6133375815493398</v>
      </c>
      <c r="L2331" s="77">
        <f>+IF(ISNUMBER(DATA!AQ697),DATA!AQ697,"n/a")</f>
        <v>3.2806683074299301E-3</v>
      </c>
      <c r="M2331" s="66"/>
      <c r="N2331" s="66"/>
      <c r="O2331" s="66"/>
      <c r="P2331" s="66"/>
      <c r="Q2331" s="66"/>
      <c r="S2331" s="70"/>
      <c r="U2331" s="70"/>
      <c r="W2331" s="70"/>
      <c r="Y2331" s="70"/>
    </row>
    <row r="2332" spans="1:25" s="69" customFormat="1" x14ac:dyDescent="0.2">
      <c r="A2332" s="66" t="s">
        <v>12</v>
      </c>
      <c r="B2332" s="66" t="s">
        <v>24</v>
      </c>
      <c r="C2332" s="66" t="s">
        <v>10</v>
      </c>
      <c r="D2332" s="66" t="s">
        <v>301</v>
      </c>
      <c r="E2332" s="87">
        <f>+IF(ISNUMBER(DATA!L698),DATA!L698,"n/a")</f>
        <v>3.58074315599944</v>
      </c>
      <c r="F2332" s="77">
        <f>+IF(ISNUMBER(DATA!M698),DATA!M698,"n/a")</f>
        <v>-1.57043174860554E-2</v>
      </c>
      <c r="G2332" s="87">
        <f>+IF(ISNUMBER(DATA!V698),DATA!V698,"n/a")</f>
        <v>3.59537441506169</v>
      </c>
      <c r="H2332" s="77">
        <f>+IF(ISNUMBER(DATA!W698),DATA!W698,"n/a")</f>
        <v>-1.0663036740504299E-2</v>
      </c>
      <c r="I2332" s="87">
        <f>+IF(ISNUMBER(DATA!AF698),DATA!AF698,"n/a")</f>
        <v>3.59694967248147</v>
      </c>
      <c r="J2332" s="77">
        <f>+IF(ISNUMBER(DATA!AG698),DATA!AG698,"n/a")</f>
        <v>-1.1567034716748401E-2</v>
      </c>
      <c r="K2332" s="87">
        <f>+IF(ISNUMBER(DATA!AP698),DATA!AP698,"n/a")</f>
        <v>3.5889000008672398</v>
      </c>
      <c r="L2332" s="77">
        <f>+IF(ISNUMBER(DATA!AQ698),DATA!AQ698,"n/a")</f>
        <v>-8.5941311746553003E-3</v>
      </c>
      <c r="M2332" s="66"/>
      <c r="N2332" s="66"/>
      <c r="O2332" s="66"/>
      <c r="P2332" s="66"/>
      <c r="Q2332" s="66"/>
      <c r="S2332" s="70"/>
      <c r="U2332" s="70"/>
      <c r="W2332" s="70"/>
      <c r="Y2332" s="70"/>
    </row>
    <row r="2333" spans="1:25" s="69" customFormat="1" x14ac:dyDescent="0.2">
      <c r="A2333" s="66" t="s">
        <v>12</v>
      </c>
      <c r="B2333" s="66" t="s">
        <v>24</v>
      </c>
      <c r="C2333" s="66" t="s">
        <v>10</v>
      </c>
      <c r="D2333" s="66" t="s">
        <v>302</v>
      </c>
      <c r="E2333" s="87">
        <f>+IF(ISNUMBER(DATA!L699),DATA!L699,"n/a")</f>
        <v>3.63938350006259</v>
      </c>
      <c r="F2333" s="77">
        <f>+IF(ISNUMBER(DATA!M699),DATA!M699,"n/a")</f>
        <v>3.8287913122114201E-2</v>
      </c>
      <c r="G2333" s="87">
        <f>+IF(ISNUMBER(DATA!V699),DATA!V699,"n/a")</f>
        <v>3.57443078695789</v>
      </c>
      <c r="H2333" s="77">
        <f>+IF(ISNUMBER(DATA!W699),DATA!W699,"n/a")</f>
        <v>4.1991646851464198E-2</v>
      </c>
      <c r="I2333" s="87">
        <f>+IF(ISNUMBER(DATA!AF699),DATA!AF699,"n/a")</f>
        <v>3.54988795397343</v>
      </c>
      <c r="J2333" s="77">
        <f>+IF(ISNUMBER(DATA!AG699),DATA!AG699,"n/a")</f>
        <v>3.11199085666682E-2</v>
      </c>
      <c r="K2333" s="87">
        <f>+IF(ISNUMBER(DATA!AP699),DATA!AP699,"n/a")</f>
        <v>3.49572724563598</v>
      </c>
      <c r="L2333" s="77">
        <f>+IF(ISNUMBER(DATA!AQ699),DATA!AQ699,"n/a")</f>
        <v>2.1305109299908798E-2</v>
      </c>
      <c r="M2333" s="66"/>
      <c r="N2333" s="66"/>
      <c r="O2333" s="66"/>
      <c r="P2333" s="66"/>
      <c r="Q2333" s="66"/>
      <c r="S2333" s="70"/>
      <c r="U2333" s="70"/>
      <c r="W2333" s="70"/>
      <c r="Y2333" s="70"/>
    </row>
    <row r="2334" spans="1:25" s="69" customFormat="1" x14ac:dyDescent="0.2">
      <c r="A2334" s="66" t="s">
        <v>12</v>
      </c>
      <c r="B2334" s="66" t="s">
        <v>24</v>
      </c>
      <c r="C2334" s="66" t="s">
        <v>10</v>
      </c>
      <c r="D2334" s="66" t="s">
        <v>303</v>
      </c>
      <c r="E2334" s="87">
        <f>+IF(ISNUMBER(DATA!L700),DATA!L700,"n/a")</f>
        <v>3.3733165766219901</v>
      </c>
      <c r="F2334" s="77">
        <f>+IF(ISNUMBER(DATA!M700),DATA!M700,"n/a")</f>
        <v>1.9336128542890501E-2</v>
      </c>
      <c r="G2334" s="87">
        <f>+IF(ISNUMBER(DATA!V700),DATA!V700,"n/a")</f>
        <v>3.4712796803445798</v>
      </c>
      <c r="H2334" s="77">
        <f>+IF(ISNUMBER(DATA!W700),DATA!W700,"n/a")</f>
        <v>4.2595322681574796E-3</v>
      </c>
      <c r="I2334" s="87">
        <f>+IF(ISNUMBER(DATA!AF700),DATA!AF700,"n/a")</f>
        <v>3.4383596144191202</v>
      </c>
      <c r="J2334" s="77">
        <f>+IF(ISNUMBER(DATA!AG700),DATA!AG700,"n/a")</f>
        <v>-1.6967876790100499E-2</v>
      </c>
      <c r="K2334" s="87">
        <f>+IF(ISNUMBER(DATA!AP700),DATA!AP700,"n/a")</f>
        <v>3.49109000949385</v>
      </c>
      <c r="L2334" s="77">
        <f>+IF(ISNUMBER(DATA!AQ700),DATA!AQ700,"n/a")</f>
        <v>8.59726201748723E-3</v>
      </c>
      <c r="M2334" s="66"/>
      <c r="N2334" s="66"/>
      <c r="O2334" s="66"/>
      <c r="P2334" s="66"/>
      <c r="Q2334" s="66"/>
      <c r="S2334" s="70"/>
      <c r="U2334" s="70"/>
      <c r="W2334" s="70"/>
      <c r="Y2334" s="70"/>
    </row>
    <row r="2335" spans="1:25" s="69" customFormat="1" x14ac:dyDescent="0.2">
      <c r="A2335" s="66" t="s">
        <v>12</v>
      </c>
      <c r="B2335" s="66" t="s">
        <v>24</v>
      </c>
      <c r="C2335" s="66" t="s">
        <v>10</v>
      </c>
      <c r="D2335" s="66" t="s">
        <v>304</v>
      </c>
      <c r="E2335" s="87">
        <f>+IF(ISNUMBER(DATA!L701),DATA!L701,"n/a")</f>
        <v>3.4808816730066701</v>
      </c>
      <c r="F2335" s="77">
        <f>+IF(ISNUMBER(DATA!M701),DATA!M701,"n/a")</f>
        <v>-1.94125972744233E-3</v>
      </c>
      <c r="G2335" s="87">
        <f>+IF(ISNUMBER(DATA!V701),DATA!V701,"n/a")</f>
        <v>3.2221075558061498</v>
      </c>
      <c r="H2335" s="77">
        <f>+IF(ISNUMBER(DATA!W701),DATA!W701,"n/a")</f>
        <v>-1.50003394247016E-2</v>
      </c>
      <c r="I2335" s="87">
        <f>+IF(ISNUMBER(DATA!AF701),DATA!AF701,"n/a")</f>
        <v>3.2306886807356601</v>
      </c>
      <c r="J2335" s="77">
        <f>+IF(ISNUMBER(DATA!AG701),DATA!AG701,"n/a")</f>
        <v>-4.5055997178513101E-2</v>
      </c>
      <c r="K2335" s="87">
        <f>+IF(ISNUMBER(DATA!AP701),DATA!AP701,"n/a")</f>
        <v>3.2680675167314202</v>
      </c>
      <c r="L2335" s="77">
        <f>+IF(ISNUMBER(DATA!AQ701),DATA!AQ701,"n/a")</f>
        <v>-4.06749755362905E-2</v>
      </c>
      <c r="M2335" s="66"/>
      <c r="N2335" s="66"/>
      <c r="O2335" s="66"/>
      <c r="P2335" s="66"/>
      <c r="Q2335" s="66"/>
      <c r="S2335" s="70"/>
      <c r="U2335" s="70"/>
      <c r="W2335" s="70"/>
      <c r="Y2335" s="70"/>
    </row>
    <row r="2336" spans="1:25" s="69" customFormat="1" x14ac:dyDescent="0.2">
      <c r="A2336" s="66" t="s">
        <v>12</v>
      </c>
      <c r="B2336" s="66" t="s">
        <v>24</v>
      </c>
      <c r="C2336" s="66" t="s">
        <v>10</v>
      </c>
      <c r="D2336" s="66" t="s">
        <v>305</v>
      </c>
      <c r="E2336" s="87">
        <f>+IF(ISNUMBER(DATA!L702),DATA!L702,"n/a")</f>
        <v>3.84735398189328</v>
      </c>
      <c r="F2336" s="77">
        <f>+IF(ISNUMBER(DATA!M702),DATA!M702,"n/a")</f>
        <v>4.1456371653299101E-2</v>
      </c>
      <c r="G2336" s="87">
        <f>+IF(ISNUMBER(DATA!V702),DATA!V702,"n/a")</f>
        <v>3.8962907925192498</v>
      </c>
      <c r="H2336" s="77">
        <f>+IF(ISNUMBER(DATA!W702),DATA!W702,"n/a")</f>
        <v>6.7532574099216605E-2</v>
      </c>
      <c r="I2336" s="87">
        <f>+IF(ISNUMBER(DATA!AF702),DATA!AF702,"n/a")</f>
        <v>3.85506207426132</v>
      </c>
      <c r="J2336" s="77">
        <f>+IF(ISNUMBER(DATA!AG702),DATA!AG702,"n/a")</f>
        <v>6.0755965398768097E-2</v>
      </c>
      <c r="K2336" s="87">
        <f>+IF(ISNUMBER(DATA!AP702),DATA!AP702,"n/a")</f>
        <v>3.7755340360338101</v>
      </c>
      <c r="L2336" s="77">
        <f>+IF(ISNUMBER(DATA!AQ702),DATA!AQ702,"n/a")</f>
        <v>5.5929247239955501E-2</v>
      </c>
      <c r="M2336" s="66"/>
      <c r="N2336" s="66"/>
      <c r="O2336" s="66"/>
      <c r="P2336" s="66"/>
      <c r="Q2336" s="66"/>
      <c r="S2336" s="70"/>
      <c r="U2336" s="70"/>
      <c r="W2336" s="70"/>
      <c r="Y2336" s="70"/>
    </row>
    <row r="2337" spans="1:25" s="69" customFormat="1" x14ac:dyDescent="0.2">
      <c r="A2337" s="66" t="s">
        <v>12</v>
      </c>
      <c r="B2337" s="66" t="s">
        <v>24</v>
      </c>
      <c r="C2337" s="66" t="s">
        <v>10</v>
      </c>
      <c r="D2337" s="66" t="s">
        <v>306</v>
      </c>
      <c r="E2337" s="87">
        <f>+IF(ISNUMBER(DATA!L703),DATA!L703,"n/a")</f>
        <v>3.7993149088039599</v>
      </c>
      <c r="F2337" s="77">
        <f>+IF(ISNUMBER(DATA!M703),DATA!M703,"n/a")</f>
        <v>0.124499791520576</v>
      </c>
      <c r="G2337" s="87">
        <f>+IF(ISNUMBER(DATA!V703),DATA!V703,"n/a")</f>
        <v>3.2493608571561698</v>
      </c>
      <c r="H2337" s="77">
        <f>+IF(ISNUMBER(DATA!W703),DATA!W703,"n/a")</f>
        <v>-3.9806722073294998E-2</v>
      </c>
      <c r="I2337" s="87">
        <f>+IF(ISNUMBER(DATA!AF703),DATA!AF703,"n/a")</f>
        <v>3.2662768934561601</v>
      </c>
      <c r="J2337" s="77">
        <f>+IF(ISNUMBER(DATA!AG703),DATA!AG703,"n/a")</f>
        <v>4.3074848898142101E-2</v>
      </c>
      <c r="K2337" s="87">
        <f>+IF(ISNUMBER(DATA!AP703),DATA!AP703,"n/a")</f>
        <v>3.4441298736207302</v>
      </c>
      <c r="L2337" s="77">
        <f>+IF(ISNUMBER(DATA!AQ703),DATA!AQ703,"n/a")</f>
        <v>6.5008156716755694E-2</v>
      </c>
      <c r="M2337" s="66"/>
      <c r="N2337" s="66"/>
      <c r="O2337" s="66"/>
      <c r="P2337" s="66"/>
      <c r="Q2337" s="66"/>
      <c r="S2337" s="70"/>
      <c r="U2337" s="70"/>
      <c r="W2337" s="70"/>
      <c r="Y2337" s="70"/>
    </row>
    <row r="2338" spans="1:25" s="69" customFormat="1" x14ac:dyDescent="0.2">
      <c r="A2338" s="66" t="s">
        <v>12</v>
      </c>
      <c r="B2338" s="66" t="s">
        <v>24</v>
      </c>
      <c r="C2338" s="66" t="s">
        <v>10</v>
      </c>
      <c r="D2338" s="66" t="s">
        <v>307</v>
      </c>
      <c r="E2338" s="87">
        <f>+IF(ISNUMBER(DATA!L704),DATA!L704,"n/a")</f>
        <v>3.3201478908460902</v>
      </c>
      <c r="F2338" s="77">
        <f>+IF(ISNUMBER(DATA!M704),DATA!M704,"n/a")</f>
        <v>1.2006429371036E-2</v>
      </c>
      <c r="G2338" s="87">
        <f>+IF(ISNUMBER(DATA!V704),DATA!V704,"n/a")</f>
        <v>3.37483606279093</v>
      </c>
      <c r="H2338" s="77">
        <f>+IF(ISNUMBER(DATA!W704),DATA!W704,"n/a")</f>
        <v>1.7889157009049601E-2</v>
      </c>
      <c r="I2338" s="87">
        <f>+IF(ISNUMBER(DATA!AF704),DATA!AF704,"n/a")</f>
        <v>3.3753529027323599</v>
      </c>
      <c r="J2338" s="77">
        <f>+IF(ISNUMBER(DATA!AG704),DATA!AG704,"n/a")</f>
        <v>1.7586996846487901E-2</v>
      </c>
      <c r="K2338" s="87">
        <f>+IF(ISNUMBER(DATA!AP704),DATA!AP704,"n/a")</f>
        <v>3.3384570766285702</v>
      </c>
      <c r="L2338" s="77">
        <f>+IF(ISNUMBER(DATA!AQ704),DATA!AQ704,"n/a")</f>
        <v>-1.6943895651863501E-2</v>
      </c>
      <c r="M2338" s="66"/>
      <c r="N2338" s="66"/>
      <c r="O2338" s="66"/>
      <c r="P2338" s="66"/>
      <c r="Q2338" s="66"/>
      <c r="S2338" s="70"/>
      <c r="U2338" s="70"/>
      <c r="W2338" s="70"/>
      <c r="Y2338" s="70"/>
    </row>
    <row r="2339" spans="1:25" s="69" customFormat="1" x14ac:dyDescent="0.2">
      <c r="A2339" s="66" t="s">
        <v>12</v>
      </c>
      <c r="B2339" s="66" t="s">
        <v>24</v>
      </c>
      <c r="C2339" s="66" t="s">
        <v>10</v>
      </c>
      <c r="D2339" s="66" t="s">
        <v>308</v>
      </c>
      <c r="E2339" s="87">
        <f>+IF(ISNUMBER(DATA!L705),DATA!L705,"n/a")</f>
        <v>3.4027550530505901</v>
      </c>
      <c r="F2339" s="77">
        <f>+IF(ISNUMBER(DATA!M705),DATA!M705,"n/a")</f>
        <v>4.34447019163752E-2</v>
      </c>
      <c r="G2339" s="87">
        <f>+IF(ISNUMBER(DATA!V705),DATA!V705,"n/a")</f>
        <v>3.4397649238872998</v>
      </c>
      <c r="H2339" s="77">
        <f>+IF(ISNUMBER(DATA!W705),DATA!W705,"n/a")</f>
        <v>6.5363841867936104E-2</v>
      </c>
      <c r="I2339" s="87">
        <f>+IF(ISNUMBER(DATA!AF705),DATA!AF705,"n/a")</f>
        <v>3.4168535578899402</v>
      </c>
      <c r="J2339" s="77">
        <f>+IF(ISNUMBER(DATA!AG705),DATA!AG705,"n/a")</f>
        <v>5.75601798072745E-2</v>
      </c>
      <c r="K2339" s="87">
        <f>+IF(ISNUMBER(DATA!AP705),DATA!AP705,"n/a")</f>
        <v>3.37235123081379</v>
      </c>
      <c r="L2339" s="77">
        <f>+IF(ISNUMBER(DATA!AQ705),DATA!AQ705,"n/a")</f>
        <v>3.5074478699464097E-2</v>
      </c>
      <c r="M2339" s="66"/>
      <c r="N2339" s="66"/>
      <c r="O2339" s="66"/>
      <c r="P2339" s="66"/>
      <c r="Q2339" s="66"/>
      <c r="S2339" s="70"/>
      <c r="U2339" s="70"/>
      <c r="W2339" s="70"/>
      <c r="Y2339" s="70"/>
    </row>
    <row r="2340" spans="1:25" s="69" customFormat="1" x14ac:dyDescent="0.2">
      <c r="A2340" s="66" t="s">
        <v>12</v>
      </c>
      <c r="B2340" s="66" t="s">
        <v>24</v>
      </c>
      <c r="C2340" s="66" t="s">
        <v>10</v>
      </c>
      <c r="D2340" s="66" t="s">
        <v>309</v>
      </c>
      <c r="E2340" s="87">
        <f>+IF(ISNUMBER(DATA!L706),DATA!L706,"n/a")</f>
        <v>3.7245075779505501</v>
      </c>
      <c r="F2340" s="77">
        <f>+IF(ISNUMBER(DATA!M706),DATA!M706,"n/a")</f>
        <v>3.7811364725899299E-2</v>
      </c>
      <c r="G2340" s="87">
        <f>+IF(ISNUMBER(DATA!V706),DATA!V706,"n/a")</f>
        <v>3.7057978334264998</v>
      </c>
      <c r="H2340" s="77">
        <f>+IF(ISNUMBER(DATA!W706),DATA!W706,"n/a")</f>
        <v>4.7210227298128703E-2</v>
      </c>
      <c r="I2340" s="87">
        <f>+IF(ISNUMBER(DATA!AF706),DATA!AF706,"n/a")</f>
        <v>3.6987496754736102</v>
      </c>
      <c r="J2340" s="77">
        <f>+IF(ISNUMBER(DATA!AG706),DATA!AG706,"n/a")</f>
        <v>4.3738735586884001E-2</v>
      </c>
      <c r="K2340" s="87">
        <f>+IF(ISNUMBER(DATA!AP706),DATA!AP706,"n/a")</f>
        <v>3.63467422978795</v>
      </c>
      <c r="L2340" s="77">
        <f>+IF(ISNUMBER(DATA!AQ706),DATA!AQ706,"n/a")</f>
        <v>2.6725571907176199E-2</v>
      </c>
      <c r="M2340" s="66"/>
      <c r="N2340" s="66"/>
      <c r="O2340" s="66"/>
      <c r="P2340" s="66"/>
      <c r="Q2340" s="66"/>
      <c r="S2340" s="70"/>
      <c r="U2340" s="70"/>
      <c r="W2340" s="70"/>
      <c r="Y2340" s="70"/>
    </row>
    <row r="2341" spans="1:25" s="69" customFormat="1" x14ac:dyDescent="0.2">
      <c r="A2341" s="66" t="s">
        <v>12</v>
      </c>
      <c r="B2341" s="66" t="s">
        <v>24</v>
      </c>
      <c r="C2341" s="66" t="s">
        <v>10</v>
      </c>
      <c r="D2341" s="66" t="s">
        <v>310</v>
      </c>
      <c r="E2341" s="87">
        <f>+IF(ISNUMBER(DATA!L707),DATA!L707,"n/a")</f>
        <v>3.7671370844726302</v>
      </c>
      <c r="F2341" s="77">
        <f>+IF(ISNUMBER(DATA!M707),DATA!M707,"n/a")</f>
        <v>6.3318502461305104E-2</v>
      </c>
      <c r="G2341" s="87">
        <f>+IF(ISNUMBER(DATA!V707),DATA!V707,"n/a")</f>
        <v>3.8090813637667198</v>
      </c>
      <c r="H2341" s="77">
        <f>+IF(ISNUMBER(DATA!W707),DATA!W707,"n/a")</f>
        <v>9.8908279213111697E-2</v>
      </c>
      <c r="I2341" s="87">
        <f>+IF(ISNUMBER(DATA!AF707),DATA!AF707,"n/a")</f>
        <v>3.7914416025042601</v>
      </c>
      <c r="J2341" s="77">
        <f>+IF(ISNUMBER(DATA!AG707),DATA!AG707,"n/a")</f>
        <v>7.2807744604623401E-2</v>
      </c>
      <c r="K2341" s="87">
        <f>+IF(ISNUMBER(DATA!AP707),DATA!AP707,"n/a")</f>
        <v>3.72901470801669</v>
      </c>
      <c r="L2341" s="77">
        <f>+IF(ISNUMBER(DATA!AQ707),DATA!AQ707,"n/a")</f>
        <v>3.9681040872468799E-2</v>
      </c>
      <c r="M2341" s="66"/>
      <c r="N2341" s="66"/>
      <c r="O2341" s="66"/>
      <c r="P2341" s="66"/>
      <c r="Q2341" s="66"/>
      <c r="S2341" s="70"/>
      <c r="U2341" s="70"/>
      <c r="W2341" s="70"/>
      <c r="Y2341" s="70"/>
    </row>
    <row r="2342" spans="1:25" s="69" customFormat="1" x14ac:dyDescent="0.2">
      <c r="A2342" s="66" t="s">
        <v>12</v>
      </c>
      <c r="B2342" s="66" t="s">
        <v>24</v>
      </c>
      <c r="C2342" s="66" t="s">
        <v>10</v>
      </c>
      <c r="D2342" s="66" t="s">
        <v>311</v>
      </c>
      <c r="E2342" s="87">
        <f>+IF(ISNUMBER(DATA!L708),DATA!L708,"n/a")</f>
        <v>2.67368418821304</v>
      </c>
      <c r="F2342" s="77">
        <f>+IF(ISNUMBER(DATA!M708),DATA!M708,"n/a")</f>
        <v>0.14840072806962001</v>
      </c>
      <c r="G2342" s="87">
        <f>+IF(ISNUMBER(DATA!V708),DATA!V708,"n/a")</f>
        <v>2.6056703216764299</v>
      </c>
      <c r="H2342" s="77">
        <f>+IF(ISNUMBER(DATA!W708),DATA!W708,"n/a")</f>
        <v>0.13710345863034501</v>
      </c>
      <c r="I2342" s="87">
        <f>+IF(ISNUMBER(DATA!AF708),DATA!AF708,"n/a")</f>
        <v>2.4890519018875401</v>
      </c>
      <c r="J2342" s="77">
        <f>+IF(ISNUMBER(DATA!AG708),DATA!AG708,"n/a")</f>
        <v>8.7693763560810795E-2</v>
      </c>
      <c r="K2342" s="87">
        <f>+IF(ISNUMBER(DATA!AP708),DATA!AP708,"n/a")</f>
        <v>2.4390931690581299</v>
      </c>
      <c r="L2342" s="77">
        <f>+IF(ISNUMBER(DATA!AQ708),DATA!AQ708,"n/a")</f>
        <v>6.9024017982834598E-2</v>
      </c>
      <c r="M2342" s="66"/>
      <c r="N2342" s="66"/>
      <c r="O2342" s="66"/>
      <c r="P2342" s="66"/>
      <c r="Q2342" s="66"/>
      <c r="S2342" s="70"/>
      <c r="U2342" s="70"/>
      <c r="W2342" s="70"/>
      <c r="Y2342" s="70"/>
    </row>
    <row r="2343" spans="1:25" s="69" customFormat="1" x14ac:dyDescent="0.2">
      <c r="A2343" s="66" t="s">
        <v>12</v>
      </c>
      <c r="B2343" s="66" t="s">
        <v>24</v>
      </c>
      <c r="C2343" s="66" t="s">
        <v>10</v>
      </c>
      <c r="D2343" s="66" t="s">
        <v>312</v>
      </c>
      <c r="E2343" s="87">
        <f>+IF(ISNUMBER(DATA!L709),DATA!L709,"n/a")</f>
        <v>3.5388743577403399</v>
      </c>
      <c r="F2343" s="77">
        <f>+IF(ISNUMBER(DATA!M709),DATA!M709,"n/a")</f>
        <v>-6.25429444075751E-3</v>
      </c>
      <c r="G2343" s="87">
        <f>+IF(ISNUMBER(DATA!V709),DATA!V709,"n/a")</f>
        <v>3.5444704467788002</v>
      </c>
      <c r="H2343" s="77">
        <f>+IF(ISNUMBER(DATA!W709),DATA!W709,"n/a")</f>
        <v>-5.2619682039149003E-3</v>
      </c>
      <c r="I2343" s="87">
        <f>+IF(ISNUMBER(DATA!AF709),DATA!AF709,"n/a")</f>
        <v>3.5301459411570302</v>
      </c>
      <c r="J2343" s="77">
        <f>+IF(ISNUMBER(DATA!AG709),DATA!AG709,"n/a")</f>
        <v>-1.04477610714587E-2</v>
      </c>
      <c r="K2343" s="87">
        <f>+IF(ISNUMBER(DATA!AP709),DATA!AP709,"n/a")</f>
        <v>3.5096741787936301</v>
      </c>
      <c r="L2343" s="77">
        <f>+IF(ISNUMBER(DATA!AQ709),DATA!AQ709,"n/a")</f>
        <v>6.31625722494496E-4</v>
      </c>
      <c r="M2343" s="66"/>
      <c r="N2343" s="66"/>
      <c r="O2343" s="66"/>
      <c r="P2343" s="66"/>
      <c r="Q2343" s="66"/>
      <c r="S2343" s="70"/>
      <c r="U2343" s="70"/>
      <c r="W2343" s="70"/>
      <c r="Y2343" s="70"/>
    </row>
    <row r="2344" spans="1:25" s="69" customFormat="1" x14ac:dyDescent="0.2">
      <c r="A2344" s="66" t="s">
        <v>12</v>
      </c>
      <c r="B2344" s="66" t="s">
        <v>24</v>
      </c>
      <c r="C2344" s="66" t="s">
        <v>10</v>
      </c>
      <c r="D2344" s="66" t="s">
        <v>313</v>
      </c>
      <c r="E2344" s="87">
        <f>+IF(ISNUMBER(DATA!L710),DATA!L710,"n/a")</f>
        <v>3.8619679994650702</v>
      </c>
      <c r="F2344" s="77">
        <f>+IF(ISNUMBER(DATA!M710),DATA!M710,"n/a")</f>
        <v>9.9568333393068604E-3</v>
      </c>
      <c r="G2344" s="87">
        <f>+IF(ISNUMBER(DATA!V710),DATA!V710,"n/a")</f>
        <v>3.8962261368701401</v>
      </c>
      <c r="H2344" s="77">
        <f>+IF(ISNUMBER(DATA!W710),DATA!W710,"n/a")</f>
        <v>7.7233052011508501E-3</v>
      </c>
      <c r="I2344" s="87">
        <f>+IF(ISNUMBER(DATA!AF710),DATA!AF710,"n/a")</f>
        <v>3.8413843841371502</v>
      </c>
      <c r="J2344" s="77">
        <f>+IF(ISNUMBER(DATA!AG710),DATA!AG710,"n/a")</f>
        <v>-1.83500591978823E-3</v>
      </c>
      <c r="K2344" s="87">
        <f>+IF(ISNUMBER(DATA!AP710),DATA!AP710,"n/a")</f>
        <v>3.7939063579843801</v>
      </c>
      <c r="L2344" s="77">
        <f>+IF(ISNUMBER(DATA!AQ710),DATA!AQ710,"n/a")</f>
        <v>-3.7731664312202901E-2</v>
      </c>
      <c r="M2344" s="66"/>
      <c r="N2344" s="66"/>
      <c r="O2344" s="66"/>
      <c r="P2344" s="66"/>
      <c r="Q2344" s="66"/>
      <c r="S2344" s="70"/>
      <c r="U2344" s="70"/>
      <c r="W2344" s="70"/>
      <c r="Y2344" s="70"/>
    </row>
    <row r="2345" spans="1:25" s="69" customFormat="1" x14ac:dyDescent="0.2">
      <c r="A2345" s="66" t="s">
        <v>12</v>
      </c>
      <c r="B2345" s="66" t="s">
        <v>24</v>
      </c>
      <c r="C2345" s="66" t="s">
        <v>10</v>
      </c>
      <c r="D2345" s="66" t="s">
        <v>314</v>
      </c>
      <c r="E2345" s="87">
        <f>+IF(ISNUMBER(DATA!L711),DATA!L711,"n/a")</f>
        <v>3.9188649959827</v>
      </c>
      <c r="F2345" s="77">
        <f>+IF(ISNUMBER(DATA!M711),DATA!M711,"n/a")</f>
        <v>5.8262382028155202E-2</v>
      </c>
      <c r="G2345" s="87">
        <f>+IF(ISNUMBER(DATA!V711),DATA!V711,"n/a")</f>
        <v>3.9450546540206699</v>
      </c>
      <c r="H2345" s="77">
        <f>+IF(ISNUMBER(DATA!W711),DATA!W711,"n/a")</f>
        <v>6.3165157144676104E-2</v>
      </c>
      <c r="I2345" s="87">
        <f>+IF(ISNUMBER(DATA!AF711),DATA!AF711,"n/a")</f>
        <v>3.8905535235241002</v>
      </c>
      <c r="J2345" s="77">
        <f>+IF(ISNUMBER(DATA!AG711),DATA!AG711,"n/a")</f>
        <v>5.8257775628959299E-2</v>
      </c>
      <c r="K2345" s="87">
        <f>+IF(ISNUMBER(DATA!AP711),DATA!AP711,"n/a")</f>
        <v>3.8176947211991901</v>
      </c>
      <c r="L2345" s="77">
        <f>+IF(ISNUMBER(DATA!AQ711),DATA!AQ711,"n/a")</f>
        <v>3.9152216281259401E-2</v>
      </c>
      <c r="M2345" s="66"/>
      <c r="N2345" s="66"/>
      <c r="O2345" s="66"/>
      <c r="P2345" s="66"/>
      <c r="Q2345" s="66"/>
      <c r="S2345" s="70"/>
      <c r="U2345" s="70"/>
      <c r="W2345" s="70"/>
      <c r="Y2345" s="70"/>
    </row>
    <row r="2346" spans="1:25" s="69" customFormat="1" x14ac:dyDescent="0.2">
      <c r="A2346" s="66" t="s">
        <v>12</v>
      </c>
      <c r="B2346" s="66" t="s">
        <v>24</v>
      </c>
      <c r="C2346" s="66" t="s">
        <v>10</v>
      </c>
      <c r="D2346" s="66" t="s">
        <v>315</v>
      </c>
      <c r="E2346" s="87">
        <f>+IF(ISNUMBER(DATA!L712),DATA!L712,"n/a")</f>
        <v>3.49488630723918</v>
      </c>
      <c r="F2346" s="77">
        <f>+IF(ISNUMBER(DATA!M712),DATA!M712,"n/a")</f>
        <v>1.5269201854380299E-3</v>
      </c>
      <c r="G2346" s="87">
        <f>+IF(ISNUMBER(DATA!V712),DATA!V712,"n/a")</f>
        <v>3.4980029019627601</v>
      </c>
      <c r="H2346" s="77">
        <f>+IF(ISNUMBER(DATA!W712),DATA!W712,"n/a")</f>
        <v>-8.4105098061872993E-3</v>
      </c>
      <c r="I2346" s="87">
        <f>+IF(ISNUMBER(DATA!AF712),DATA!AF712,"n/a")</f>
        <v>3.4433970116413302</v>
      </c>
      <c r="J2346" s="77">
        <f>+IF(ISNUMBER(DATA!AG712),DATA!AG712,"n/a")</f>
        <v>-1.9752294642871902E-2</v>
      </c>
      <c r="K2346" s="87">
        <f>+IF(ISNUMBER(DATA!AP712),DATA!AP712,"n/a")</f>
        <v>3.4221294803908702</v>
      </c>
      <c r="L2346" s="77">
        <f>+IF(ISNUMBER(DATA!AQ712),DATA!AQ712,"n/a")</f>
        <v>-6.3588725262441095E-2</v>
      </c>
      <c r="M2346" s="66"/>
      <c r="N2346" s="66"/>
      <c r="O2346" s="66"/>
      <c r="P2346" s="66"/>
      <c r="Q2346" s="66"/>
      <c r="S2346" s="70"/>
      <c r="U2346" s="70"/>
      <c r="W2346" s="70"/>
      <c r="Y2346" s="70"/>
    </row>
    <row r="2347" spans="1:25" s="69" customFormat="1" x14ac:dyDescent="0.2">
      <c r="A2347" s="66" t="s">
        <v>12</v>
      </c>
      <c r="B2347" s="66" t="s">
        <v>24</v>
      </c>
      <c r="C2347" s="66" t="s">
        <v>10</v>
      </c>
      <c r="D2347" s="66" t="s">
        <v>316</v>
      </c>
      <c r="E2347" s="87">
        <f>+IF(ISNUMBER(DATA!L713),DATA!L713,"n/a")</f>
        <v>3.5982999906829498</v>
      </c>
      <c r="F2347" s="77">
        <f>+IF(ISNUMBER(DATA!M713),DATA!M713,"n/a")</f>
        <v>2.5396374904374599E-2</v>
      </c>
      <c r="G2347" s="87">
        <f>+IF(ISNUMBER(DATA!V713),DATA!V713,"n/a")</f>
        <v>3.5700666641074599</v>
      </c>
      <c r="H2347" s="77">
        <f>+IF(ISNUMBER(DATA!W713),DATA!W713,"n/a")</f>
        <v>3.11504185932137E-2</v>
      </c>
      <c r="I2347" s="87">
        <f>+IF(ISNUMBER(DATA!AF713),DATA!AF713,"n/a")</f>
        <v>3.5486500349938699</v>
      </c>
      <c r="J2347" s="77">
        <f>+IF(ISNUMBER(DATA!AG713),DATA!AG713,"n/a")</f>
        <v>2.12139437443448E-2</v>
      </c>
      <c r="K2347" s="87">
        <f>+IF(ISNUMBER(DATA!AP713),DATA!AP713,"n/a")</f>
        <v>3.5206257939763201</v>
      </c>
      <c r="L2347" s="77">
        <f>+IF(ISNUMBER(DATA!AQ713),DATA!AQ713,"n/a")</f>
        <v>1.0290517142766201E-2</v>
      </c>
      <c r="M2347" s="66"/>
      <c r="N2347" s="66"/>
      <c r="O2347" s="66"/>
      <c r="P2347" s="66"/>
      <c r="Q2347" s="66"/>
      <c r="S2347" s="70"/>
      <c r="U2347" s="70"/>
      <c r="W2347" s="70"/>
      <c r="Y2347" s="70"/>
    </row>
    <row r="2348" spans="1:25" s="69" customFormat="1" x14ac:dyDescent="0.2">
      <c r="A2348" s="66" t="s">
        <v>12</v>
      </c>
      <c r="B2348" s="66" t="s">
        <v>24</v>
      </c>
      <c r="C2348" s="66" t="s">
        <v>10</v>
      </c>
      <c r="D2348" s="66" t="s">
        <v>317</v>
      </c>
      <c r="E2348" s="87">
        <f>+IF(ISNUMBER(DATA!L714),DATA!L714,"n/a")</f>
        <v>3.3104317147496398</v>
      </c>
      <c r="F2348" s="77">
        <f>+IF(ISNUMBER(DATA!M714),DATA!M714,"n/a")</f>
        <v>0.20819904012533</v>
      </c>
      <c r="G2348" s="87">
        <f>+IF(ISNUMBER(DATA!V714),DATA!V714,"n/a")</f>
        <v>3.3872991490173701</v>
      </c>
      <c r="H2348" s="77">
        <f>+IF(ISNUMBER(DATA!W714),DATA!W714,"n/a")</f>
        <v>2.2688697679542801E-2</v>
      </c>
      <c r="I2348" s="87">
        <f>+IF(ISNUMBER(DATA!AF714),DATA!AF714,"n/a")</f>
        <v>3.2056470597310298</v>
      </c>
      <c r="J2348" s="77">
        <f>+IF(ISNUMBER(DATA!AG714),DATA!AG714,"n/a")</f>
        <v>-3.8211983026379299E-2</v>
      </c>
      <c r="K2348" s="87">
        <f>+IF(ISNUMBER(DATA!AP714),DATA!AP714,"n/a")</f>
        <v>3.3276185182413198</v>
      </c>
      <c r="L2348" s="77">
        <f>+IF(ISNUMBER(DATA!AQ714),DATA!AQ714,"n/a")</f>
        <v>1.2089574992698301E-2</v>
      </c>
      <c r="M2348" s="66"/>
      <c r="N2348" s="66"/>
      <c r="O2348" s="66"/>
      <c r="P2348" s="66"/>
      <c r="Q2348" s="66"/>
      <c r="S2348" s="70"/>
      <c r="U2348" s="70"/>
      <c r="W2348" s="70"/>
      <c r="Y2348" s="70"/>
    </row>
    <row r="2349" spans="1:25" s="69" customFormat="1" x14ac:dyDescent="0.2">
      <c r="A2349" s="66" t="s">
        <v>12</v>
      </c>
      <c r="B2349" s="66" t="s">
        <v>24</v>
      </c>
      <c r="C2349" s="66" t="s">
        <v>10</v>
      </c>
      <c r="D2349" s="66" t="s">
        <v>318</v>
      </c>
      <c r="E2349" s="87">
        <f>+IF(ISNUMBER(DATA!L715),DATA!L715,"n/a")</f>
        <v>3.6492247808696101</v>
      </c>
      <c r="F2349" s="77">
        <f>+IF(ISNUMBER(DATA!M715),DATA!M715,"n/a")</f>
        <v>4.7436555715543303E-2</v>
      </c>
      <c r="G2349" s="87">
        <f>+IF(ISNUMBER(DATA!V715),DATA!V715,"n/a")</f>
        <v>3.5081510908991498</v>
      </c>
      <c r="H2349" s="77">
        <f>+IF(ISNUMBER(DATA!W715),DATA!W715,"n/a")</f>
        <v>2.6646340512391599E-2</v>
      </c>
      <c r="I2349" s="87">
        <f>+IF(ISNUMBER(DATA!AF715),DATA!AF715,"n/a")</f>
        <v>3.4845367488327099</v>
      </c>
      <c r="J2349" s="77">
        <f>+IF(ISNUMBER(DATA!AG715),DATA!AG715,"n/a")</f>
        <v>1.2905591171450501E-2</v>
      </c>
      <c r="K2349" s="87">
        <f>+IF(ISNUMBER(DATA!AP715),DATA!AP715,"n/a")</f>
        <v>3.4588759671549898</v>
      </c>
      <c r="L2349" s="77">
        <f>+IF(ISNUMBER(DATA!AQ715),DATA!AQ715,"n/a")</f>
        <v>8.2076504179424796E-3</v>
      </c>
      <c r="M2349" s="66"/>
      <c r="N2349" s="66"/>
      <c r="O2349" s="66"/>
      <c r="P2349" s="66"/>
      <c r="Q2349" s="66"/>
      <c r="S2349" s="70"/>
      <c r="U2349" s="70"/>
      <c r="W2349" s="70"/>
      <c r="Y2349" s="70"/>
    </row>
    <row r="2350" spans="1:25" s="69" customFormat="1" x14ac:dyDescent="0.2">
      <c r="A2350" s="66" t="s">
        <v>12</v>
      </c>
      <c r="B2350" s="66" t="s">
        <v>24</v>
      </c>
      <c r="C2350" s="66" t="s">
        <v>10</v>
      </c>
      <c r="D2350" s="66" t="s">
        <v>344</v>
      </c>
      <c r="E2350" s="87">
        <f>+IF(ISNUMBER(DATA!L716),DATA!L716,"n/a")</f>
        <v>3.4183685531331802</v>
      </c>
      <c r="F2350" s="77">
        <f>+IF(ISNUMBER(DATA!M716),DATA!M716,"n/a")</f>
        <v>-6.8526074933885503E-2</v>
      </c>
      <c r="G2350" s="87">
        <f>+IF(ISNUMBER(DATA!V716),DATA!V716,"n/a")</f>
        <v>3.4926825027295498</v>
      </c>
      <c r="H2350" s="77">
        <f>+IF(ISNUMBER(DATA!W716),DATA!W716,"n/a")</f>
        <v>-4.6817324420212497E-2</v>
      </c>
      <c r="I2350" s="87">
        <f>+IF(ISNUMBER(DATA!AF716),DATA!AF716,"n/a")</f>
        <v>3.4612462231486001</v>
      </c>
      <c r="J2350" s="77">
        <f>+IF(ISNUMBER(DATA!AG716),DATA!AG716,"n/a")</f>
        <v>-2.4455769063377101E-2</v>
      </c>
      <c r="K2350" s="87">
        <f>+IF(ISNUMBER(DATA!AP716),DATA!AP716,"n/a")</f>
        <v>3.51091746434289</v>
      </c>
      <c r="L2350" s="77">
        <f>+IF(ISNUMBER(DATA!AQ716),DATA!AQ716,"n/a")</f>
        <v>4.3934250683421803E-3</v>
      </c>
      <c r="M2350" s="66"/>
      <c r="N2350" s="66"/>
      <c r="O2350" s="66"/>
      <c r="P2350" s="66"/>
      <c r="Q2350" s="66"/>
      <c r="S2350" s="70"/>
      <c r="U2350" s="70"/>
      <c r="W2350" s="70"/>
      <c r="Y2350" s="70"/>
    </row>
    <row r="2351" spans="1:25" s="69" customFormat="1" x14ac:dyDescent="0.2">
      <c r="A2351" s="66" t="s">
        <v>12</v>
      </c>
      <c r="B2351" s="66" t="s">
        <v>24</v>
      </c>
      <c r="C2351" s="66" t="s">
        <v>10</v>
      </c>
      <c r="D2351" s="66" t="s">
        <v>345</v>
      </c>
      <c r="E2351" s="87">
        <f>+IF(ISNUMBER(DATA!L717),DATA!L717,"n/a")</f>
        <v>3.7948462243421899</v>
      </c>
      <c r="F2351" s="77">
        <f>+IF(ISNUMBER(DATA!M717),DATA!M717,"n/a")</f>
        <v>7.1130343821050801E-3</v>
      </c>
      <c r="G2351" s="87">
        <f>+IF(ISNUMBER(DATA!V717),DATA!V717,"n/a")</f>
        <v>3.7899271275667301</v>
      </c>
      <c r="H2351" s="77">
        <f>+IF(ISNUMBER(DATA!W717),DATA!W717,"n/a")</f>
        <v>-3.6625197937911599E-3</v>
      </c>
      <c r="I2351" s="87">
        <f>+IF(ISNUMBER(DATA!AF717),DATA!AF717,"n/a")</f>
        <v>3.7767674740809198</v>
      </c>
      <c r="J2351" s="77">
        <f>+IF(ISNUMBER(DATA!AG717),DATA!AG717,"n/a")</f>
        <v>-4.9130730494964499E-3</v>
      </c>
      <c r="K2351" s="87">
        <f>+IF(ISNUMBER(DATA!AP717),DATA!AP717,"n/a")</f>
        <v>3.75413754187444</v>
      </c>
      <c r="L2351" s="77">
        <f>+IF(ISNUMBER(DATA!AQ717),DATA!AQ717,"n/a")</f>
        <v>3.44851322666909E-2</v>
      </c>
      <c r="M2351" s="66"/>
      <c r="N2351" s="66"/>
      <c r="O2351" s="66"/>
      <c r="P2351" s="66"/>
      <c r="Q2351" s="66"/>
      <c r="S2351" s="70"/>
      <c r="U2351" s="70"/>
      <c r="W2351" s="70"/>
      <c r="Y2351" s="70"/>
    </row>
    <row r="2352" spans="1:25" x14ac:dyDescent="0.2">
      <c r="E2352" s="100"/>
      <c r="F2352" s="102"/>
      <c r="G2352" s="100"/>
      <c r="H2352" s="102"/>
      <c r="I2352" s="100"/>
      <c r="J2352" s="102"/>
      <c r="K2352" s="100"/>
      <c r="L2352" s="102"/>
    </row>
    <row r="2353" spans="1:25" s="69" customFormat="1" x14ac:dyDescent="0.2">
      <c r="A2353" s="66" t="s">
        <v>12</v>
      </c>
      <c r="B2353" s="66" t="s">
        <v>24</v>
      </c>
      <c r="C2353" s="66" t="s">
        <v>26</v>
      </c>
      <c r="D2353" s="66" t="s">
        <v>271</v>
      </c>
      <c r="E2353" s="87">
        <f>+IF(ISNUMBER(DATA!N668),DATA!N668,"n/a")</f>
        <v>2.65320833151068</v>
      </c>
      <c r="F2353" s="77">
        <f>+IF(ISNUMBER(DATA!O668),DATA!O668,"n/a")</f>
        <v>2.6910684184571401E-2</v>
      </c>
      <c r="G2353" s="87">
        <f>+IF(ISNUMBER(DATA!X668),DATA!X668,"n/a")</f>
        <v>2.5500744291390398</v>
      </c>
      <c r="H2353" s="77">
        <f>+IF(ISNUMBER(DATA!Y668),DATA!Y668,"n/a")</f>
        <v>-3.7362036340950401E-2</v>
      </c>
      <c r="I2353" s="87">
        <f>+IF(ISNUMBER(DATA!AH668),DATA!AH668,"n/a")</f>
        <v>2.4781857230868498</v>
      </c>
      <c r="J2353" s="77">
        <f>+IF(ISNUMBER(DATA!AI668),DATA!AI668,"n/a")</f>
        <v>-2.5004008677554299E-2</v>
      </c>
      <c r="K2353" s="87">
        <f>+IF(ISNUMBER(DATA!AR668),DATA!AR668,"n/a")</f>
        <v>2.4492417259199599</v>
      </c>
      <c r="L2353" s="77">
        <f>+IF(ISNUMBER(DATA!AS668),DATA!AS668,"n/a")</f>
        <v>-2.8711979029911999E-2</v>
      </c>
      <c r="M2353" s="66"/>
      <c r="N2353" s="66"/>
      <c r="O2353" s="66"/>
      <c r="P2353" s="66"/>
      <c r="Q2353" s="66"/>
      <c r="S2353" s="70"/>
      <c r="U2353" s="70"/>
      <c r="W2353" s="70"/>
      <c r="Y2353" s="70"/>
    </row>
    <row r="2354" spans="1:25" s="69" customFormat="1" x14ac:dyDescent="0.2">
      <c r="A2354" s="66" t="s">
        <v>12</v>
      </c>
      <c r="B2354" s="66" t="s">
        <v>24</v>
      </c>
      <c r="C2354" s="66" t="s">
        <v>26</v>
      </c>
      <c r="D2354" s="66" t="s">
        <v>272</v>
      </c>
      <c r="E2354" s="87">
        <f>+IF(ISNUMBER(DATA!N669),DATA!N669,"n/a")</f>
        <v>2.4310551135094101</v>
      </c>
      <c r="F2354" s="77">
        <f>+IF(ISNUMBER(DATA!O669),DATA!O669,"n/a")</f>
        <v>2.80876389735252E-2</v>
      </c>
      <c r="G2354" s="87">
        <f>+IF(ISNUMBER(DATA!X669),DATA!X669,"n/a")</f>
        <v>2.4804304739183398</v>
      </c>
      <c r="H2354" s="77">
        <f>+IF(ISNUMBER(DATA!Y669),DATA!Y669,"n/a")</f>
        <v>9.3977002745159102E-3</v>
      </c>
      <c r="I2354" s="87">
        <f>+IF(ISNUMBER(DATA!AH669),DATA!AH669,"n/a")</f>
        <v>2.4357082429232699</v>
      </c>
      <c r="J2354" s="77">
        <f>+IF(ISNUMBER(DATA!AI669),DATA!AI669,"n/a")</f>
        <v>9.6258215407817697E-3</v>
      </c>
      <c r="K2354" s="87">
        <f>+IF(ISNUMBER(DATA!AR669),DATA!AR669,"n/a")</f>
        <v>2.4080047839774501</v>
      </c>
      <c r="L2354" s="77">
        <f>+IF(ISNUMBER(DATA!AS669),DATA!AS669,"n/a")</f>
        <v>8.7465525563207597E-3</v>
      </c>
      <c r="M2354" s="66"/>
      <c r="N2354" s="66"/>
      <c r="O2354" s="66"/>
      <c r="P2354" s="66"/>
      <c r="Q2354" s="66"/>
      <c r="S2354" s="70"/>
      <c r="U2354" s="70"/>
      <c r="W2354" s="70"/>
      <c r="Y2354" s="70"/>
    </row>
    <row r="2355" spans="1:25" s="69" customFormat="1" x14ac:dyDescent="0.2">
      <c r="A2355" s="66" t="s">
        <v>12</v>
      </c>
      <c r="B2355" s="66" t="s">
        <v>24</v>
      </c>
      <c r="C2355" s="66" t="s">
        <v>26</v>
      </c>
      <c r="D2355" s="66" t="s">
        <v>273</v>
      </c>
      <c r="E2355" s="87">
        <f>+IF(ISNUMBER(DATA!N670),DATA!N670,"n/a")</f>
        <v>2.2564069355588598</v>
      </c>
      <c r="F2355" s="77">
        <f>+IF(ISNUMBER(DATA!O670),DATA!O670,"n/a")</f>
        <v>1.7451856900283499E-2</v>
      </c>
      <c r="G2355" s="87">
        <f>+IF(ISNUMBER(DATA!X670),DATA!X670,"n/a")</f>
        <v>2.19753507115899</v>
      </c>
      <c r="H2355" s="77">
        <f>+IF(ISNUMBER(DATA!Y670),DATA!Y670,"n/a")</f>
        <v>2.37650939440542E-3</v>
      </c>
      <c r="I2355" s="87">
        <f>+IF(ISNUMBER(DATA!AH670),DATA!AH670,"n/a")</f>
        <v>2.1720630513834198</v>
      </c>
      <c r="J2355" s="77">
        <f>+IF(ISNUMBER(DATA!AI670),DATA!AI670,"n/a")</f>
        <v>1.5679417257525901E-2</v>
      </c>
      <c r="K2355" s="87">
        <f>+IF(ISNUMBER(DATA!AR670),DATA!AR670,"n/a")</f>
        <v>2.1352370971778001</v>
      </c>
      <c r="L2355" s="77">
        <f>+IF(ISNUMBER(DATA!AS670),DATA!AS670,"n/a")</f>
        <v>-3.5908672730452398E-3</v>
      </c>
      <c r="M2355" s="66"/>
      <c r="N2355" s="66"/>
      <c r="O2355" s="66"/>
      <c r="P2355" s="66"/>
      <c r="Q2355" s="66"/>
      <c r="S2355" s="70"/>
      <c r="U2355" s="70"/>
      <c r="W2355" s="70"/>
      <c r="Y2355" s="70"/>
    </row>
    <row r="2356" spans="1:25" s="69" customFormat="1" x14ac:dyDescent="0.2">
      <c r="A2356" s="66" t="s">
        <v>12</v>
      </c>
      <c r="B2356" s="66" t="s">
        <v>24</v>
      </c>
      <c r="C2356" s="66" t="s">
        <v>26</v>
      </c>
      <c r="D2356" s="66" t="s">
        <v>274</v>
      </c>
      <c r="E2356" s="87">
        <f>+IF(ISNUMBER(DATA!N671),DATA!N671,"n/a")</f>
        <v>2.3433920592939801</v>
      </c>
      <c r="F2356" s="77">
        <f>+IF(ISNUMBER(DATA!O671),DATA!O671,"n/a")</f>
        <v>1.21493315376155E-2</v>
      </c>
      <c r="G2356" s="87">
        <f>+IF(ISNUMBER(DATA!X671),DATA!X671,"n/a")</f>
        <v>2.4066214170544802</v>
      </c>
      <c r="H2356" s="77">
        <f>+IF(ISNUMBER(DATA!Y671),DATA!Y671,"n/a")</f>
        <v>-1.8530405505680599E-3</v>
      </c>
      <c r="I2356" s="87">
        <f>+IF(ISNUMBER(DATA!AH671),DATA!AH671,"n/a")</f>
        <v>2.3891667155338401</v>
      </c>
      <c r="J2356" s="77">
        <f>+IF(ISNUMBER(DATA!AI671),DATA!AI671,"n/a")</f>
        <v>3.6750031346454298E-3</v>
      </c>
      <c r="K2356" s="87">
        <f>+IF(ISNUMBER(DATA!AR671),DATA!AR671,"n/a")</f>
        <v>2.37555393129476</v>
      </c>
      <c r="L2356" s="77">
        <f>+IF(ISNUMBER(DATA!AS671),DATA!AS671,"n/a")</f>
        <v>1.5251010890538E-2</v>
      </c>
      <c r="M2356" s="66"/>
      <c r="N2356" s="66"/>
      <c r="O2356" s="66"/>
      <c r="P2356" s="66"/>
      <c r="Q2356" s="66"/>
      <c r="S2356" s="70"/>
      <c r="U2356" s="70"/>
      <c r="W2356" s="70"/>
      <c r="Y2356" s="70"/>
    </row>
    <row r="2357" spans="1:25" s="69" customFormat="1" x14ac:dyDescent="0.2">
      <c r="A2357" s="66" t="s">
        <v>12</v>
      </c>
      <c r="B2357" s="66" t="s">
        <v>24</v>
      </c>
      <c r="C2357" s="66" t="s">
        <v>26</v>
      </c>
      <c r="D2357" s="66" t="s">
        <v>275</v>
      </c>
      <c r="E2357" s="87">
        <f>+IF(ISNUMBER(DATA!N672),DATA!N672,"n/a")</f>
        <v>2.2155493160289099</v>
      </c>
      <c r="F2357" s="77">
        <f>+IF(ISNUMBER(DATA!O672),DATA!O672,"n/a")</f>
        <v>-7.5473269457922701E-3</v>
      </c>
      <c r="G2357" s="87">
        <f>+IF(ISNUMBER(DATA!X672),DATA!X672,"n/a")</f>
        <v>2.17331025292133</v>
      </c>
      <c r="H2357" s="77">
        <f>+IF(ISNUMBER(DATA!Y672),DATA!Y672,"n/a")</f>
        <v>-4.1606686249559099E-2</v>
      </c>
      <c r="I2357" s="87">
        <f>+IF(ISNUMBER(DATA!AH672),DATA!AH672,"n/a")</f>
        <v>2.1260354849578702</v>
      </c>
      <c r="J2357" s="77">
        <f>+IF(ISNUMBER(DATA!AI672),DATA!AI672,"n/a")</f>
        <v>-3.54189565847466E-2</v>
      </c>
      <c r="K2357" s="87">
        <f>+IF(ISNUMBER(DATA!AR672),DATA!AR672,"n/a")</f>
        <v>2.1232009143478101</v>
      </c>
      <c r="L2357" s="77">
        <f>+IF(ISNUMBER(DATA!AS672),DATA!AS672,"n/a")</f>
        <v>-2.4505443163995701E-2</v>
      </c>
      <c r="M2357" s="66"/>
      <c r="N2357" s="66"/>
      <c r="O2357" s="66"/>
      <c r="P2357" s="66"/>
      <c r="Q2357" s="66"/>
      <c r="S2357" s="70"/>
      <c r="U2357" s="70"/>
      <c r="W2357" s="70"/>
      <c r="Y2357" s="70"/>
    </row>
    <row r="2358" spans="1:25" s="69" customFormat="1" x14ac:dyDescent="0.2">
      <c r="A2358" s="66" t="s">
        <v>12</v>
      </c>
      <c r="B2358" s="66" t="s">
        <v>24</v>
      </c>
      <c r="C2358" s="66" t="s">
        <v>26</v>
      </c>
      <c r="D2358" s="66" t="s">
        <v>276</v>
      </c>
      <c r="E2358" s="87">
        <f>+IF(ISNUMBER(DATA!N673),DATA!N673,"n/a")</f>
        <v>2.5473138965660498</v>
      </c>
      <c r="F2358" s="77">
        <f>+IF(ISNUMBER(DATA!O673),DATA!O673,"n/a")</f>
        <v>-1.9540732724061999E-2</v>
      </c>
      <c r="G2358" s="87">
        <f>+IF(ISNUMBER(DATA!X673),DATA!X673,"n/a")</f>
        <v>2.7055879081104002</v>
      </c>
      <c r="H2358" s="77">
        <f>+IF(ISNUMBER(DATA!Y673),DATA!Y673,"n/a")</f>
        <v>2.96791461885615E-2</v>
      </c>
      <c r="I2358" s="87">
        <f>+IF(ISNUMBER(DATA!AH673),DATA!AH673,"n/a")</f>
        <v>2.6119688901353202</v>
      </c>
      <c r="J2358" s="77">
        <f>+IF(ISNUMBER(DATA!AI673),DATA!AI673,"n/a")</f>
        <v>3.7811155563767899E-2</v>
      </c>
      <c r="K2358" s="87">
        <f>+IF(ISNUMBER(DATA!AR673),DATA!AR673,"n/a")</f>
        <v>2.5976682103197102</v>
      </c>
      <c r="L2358" s="77">
        <f>+IF(ISNUMBER(DATA!AS673),DATA!AS673,"n/a")</f>
        <v>5.3332360535398797E-2</v>
      </c>
      <c r="M2358" s="66"/>
      <c r="N2358" s="66"/>
      <c r="O2358" s="66"/>
      <c r="P2358" s="66"/>
      <c r="Q2358" s="66"/>
      <c r="S2358" s="70"/>
      <c r="U2358" s="70"/>
      <c r="W2358" s="70"/>
      <c r="Y2358" s="70"/>
    </row>
    <row r="2359" spans="1:25" s="69" customFormat="1" x14ac:dyDescent="0.2">
      <c r="A2359" s="66" t="s">
        <v>12</v>
      </c>
      <c r="B2359" s="66" t="s">
        <v>24</v>
      </c>
      <c r="C2359" s="66" t="s">
        <v>26</v>
      </c>
      <c r="D2359" s="66" t="s">
        <v>277</v>
      </c>
      <c r="E2359" s="87">
        <f>+IF(ISNUMBER(DATA!N674),DATA!N674,"n/a")</f>
        <v>2.2645078513848498</v>
      </c>
      <c r="F2359" s="77">
        <f>+IF(ISNUMBER(DATA!O674),DATA!O674,"n/a")</f>
        <v>5.1968819448062399E-2</v>
      </c>
      <c r="G2359" s="87">
        <f>+IF(ISNUMBER(DATA!X674),DATA!X674,"n/a")</f>
        <v>2.2738547354471899</v>
      </c>
      <c r="H2359" s="77">
        <f>+IF(ISNUMBER(DATA!Y674),DATA!Y674,"n/a")</f>
        <v>5.95506683043893E-2</v>
      </c>
      <c r="I2359" s="87">
        <f>+IF(ISNUMBER(DATA!AH674),DATA!AH674,"n/a")</f>
        <v>2.2458117241326301</v>
      </c>
      <c r="J2359" s="77">
        <f>+IF(ISNUMBER(DATA!AI674),DATA!AI674,"n/a")</f>
        <v>6.3055782418080297E-2</v>
      </c>
      <c r="K2359" s="87">
        <f>+IF(ISNUMBER(DATA!AR674),DATA!AR674,"n/a")</f>
        <v>2.1927370199028098</v>
      </c>
      <c r="L2359" s="77">
        <f>+IF(ISNUMBER(DATA!AS674),DATA!AS674,"n/a")</f>
        <v>2.26864016027797E-2</v>
      </c>
      <c r="M2359" s="66"/>
      <c r="N2359" s="66"/>
      <c r="O2359" s="66"/>
      <c r="P2359" s="66"/>
      <c r="Q2359" s="66"/>
      <c r="S2359" s="70"/>
      <c r="U2359" s="70"/>
      <c r="W2359" s="70"/>
      <c r="Y2359" s="70"/>
    </row>
    <row r="2360" spans="1:25" s="69" customFormat="1" x14ac:dyDescent="0.2">
      <c r="A2360" s="66" t="s">
        <v>12</v>
      </c>
      <c r="B2360" s="66" t="s">
        <v>24</v>
      </c>
      <c r="C2360" s="66" t="s">
        <v>26</v>
      </c>
      <c r="D2360" s="66" t="s">
        <v>278</v>
      </c>
      <c r="E2360" s="87">
        <f>+IF(ISNUMBER(DATA!N675),DATA!N675,"n/a")</f>
        <v>2.1538198185605002</v>
      </c>
      <c r="F2360" s="77">
        <f>+IF(ISNUMBER(DATA!O675),DATA!O675,"n/a")</f>
        <v>4.1273698809366398E-2</v>
      </c>
      <c r="G2360" s="87">
        <f>+IF(ISNUMBER(DATA!X675),DATA!X675,"n/a")</f>
        <v>2.1771675577776999</v>
      </c>
      <c r="H2360" s="77">
        <f>+IF(ISNUMBER(DATA!Y675),DATA!Y675,"n/a")</f>
        <v>-4.0862283148768101E-2</v>
      </c>
      <c r="I2360" s="87">
        <f>+IF(ISNUMBER(DATA!AH675),DATA!AH675,"n/a")</f>
        <v>2.1961847499569802</v>
      </c>
      <c r="J2360" s="77">
        <f>+IF(ISNUMBER(DATA!AI675),DATA!AI675,"n/a")</f>
        <v>-2.7498853065097702E-2</v>
      </c>
      <c r="K2360" s="87">
        <f>+IF(ISNUMBER(DATA!AR675),DATA!AR675,"n/a")</f>
        <v>2.2220472402651099</v>
      </c>
      <c r="L2360" s="77">
        <f>+IF(ISNUMBER(DATA!AS675),DATA!AS675,"n/a")</f>
        <v>-1.32377988537938E-2</v>
      </c>
      <c r="M2360" s="66"/>
      <c r="N2360" s="66"/>
      <c r="O2360" s="66"/>
      <c r="P2360" s="66"/>
      <c r="Q2360" s="66"/>
      <c r="S2360" s="70"/>
      <c r="U2360" s="70"/>
      <c r="W2360" s="70"/>
      <c r="Y2360" s="70"/>
    </row>
    <row r="2361" spans="1:25" s="69" customFormat="1" x14ac:dyDescent="0.2">
      <c r="A2361" s="66" t="s">
        <v>12</v>
      </c>
      <c r="B2361" s="66" t="s">
        <v>24</v>
      </c>
      <c r="C2361" s="66" t="s">
        <v>26</v>
      </c>
      <c r="D2361" s="66" t="s">
        <v>279</v>
      </c>
      <c r="E2361" s="87">
        <f>+IF(ISNUMBER(DATA!N676),DATA!N676,"n/a")</f>
        <v>2.21233444784355</v>
      </c>
      <c r="F2361" s="77">
        <f>+IF(ISNUMBER(DATA!O676),DATA!O676,"n/a")</f>
        <v>-8.9568073875124804E-2</v>
      </c>
      <c r="G2361" s="87">
        <f>+IF(ISNUMBER(DATA!X676),DATA!X676,"n/a")</f>
        <v>2.2855652157884601</v>
      </c>
      <c r="H2361" s="77">
        <f>+IF(ISNUMBER(DATA!Y676),DATA!Y676,"n/a")</f>
        <v>-8.71937043088893E-2</v>
      </c>
      <c r="I2361" s="87">
        <f>+IF(ISNUMBER(DATA!AH676),DATA!AH676,"n/a")</f>
        <v>2.2974236463522302</v>
      </c>
      <c r="J2361" s="77">
        <f>+IF(ISNUMBER(DATA!AI676),DATA!AI676,"n/a")</f>
        <v>-2.09703678091251E-2</v>
      </c>
      <c r="K2361" s="87">
        <f>+IF(ISNUMBER(DATA!AR676),DATA!AR676,"n/a")</f>
        <v>2.2878314470982599</v>
      </c>
      <c r="L2361" s="77">
        <f>+IF(ISNUMBER(DATA!AS676),DATA!AS676,"n/a")</f>
        <v>1.0569666414749299E-3</v>
      </c>
      <c r="M2361" s="66"/>
      <c r="N2361" s="66"/>
      <c r="O2361" s="66"/>
      <c r="P2361" s="66"/>
      <c r="Q2361" s="66"/>
      <c r="S2361" s="70"/>
      <c r="U2361" s="70"/>
      <c r="W2361" s="70"/>
      <c r="Y2361" s="70"/>
    </row>
    <row r="2362" spans="1:25" s="69" customFormat="1" x14ac:dyDescent="0.2">
      <c r="A2362" s="66" t="s">
        <v>12</v>
      </c>
      <c r="B2362" s="66" t="s">
        <v>24</v>
      </c>
      <c r="C2362" s="66" t="s">
        <v>26</v>
      </c>
      <c r="D2362" s="66" t="s">
        <v>280</v>
      </c>
      <c r="E2362" s="87">
        <f>+IF(ISNUMBER(DATA!N677),DATA!N677,"n/a")</f>
        <v>2.23171289381184</v>
      </c>
      <c r="F2362" s="77">
        <f>+IF(ISNUMBER(DATA!O677),DATA!O677,"n/a")</f>
        <v>0.15813991866624899</v>
      </c>
      <c r="G2362" s="87">
        <f>+IF(ISNUMBER(DATA!X677),DATA!X677,"n/a")</f>
        <v>1.8735266367905601</v>
      </c>
      <c r="H2362" s="77">
        <f>+IF(ISNUMBER(DATA!Y677),DATA!Y677,"n/a")</f>
        <v>-4.1233481772967102E-2</v>
      </c>
      <c r="I2362" s="87">
        <f>+IF(ISNUMBER(DATA!AH677),DATA!AH677,"n/a")</f>
        <v>1.8673803934207001</v>
      </c>
      <c r="J2362" s="77">
        <f>+IF(ISNUMBER(DATA!AI677),DATA!AI677,"n/a")</f>
        <v>6.8149361443352305E-2</v>
      </c>
      <c r="K2362" s="87">
        <f>+IF(ISNUMBER(DATA!AR677),DATA!AR677,"n/a")</f>
        <v>2.0195345151208</v>
      </c>
      <c r="L2362" s="77">
        <f>+IF(ISNUMBER(DATA!AS677),DATA!AS677,"n/a")</f>
        <v>0.10002349269361301</v>
      </c>
      <c r="M2362" s="66"/>
      <c r="N2362" s="66"/>
      <c r="O2362" s="66"/>
      <c r="P2362" s="66"/>
      <c r="Q2362" s="66"/>
      <c r="S2362" s="70"/>
      <c r="U2362" s="70"/>
      <c r="W2362" s="70"/>
      <c r="Y2362" s="70"/>
    </row>
    <row r="2363" spans="1:25" s="69" customFormat="1" x14ac:dyDescent="0.2">
      <c r="A2363" s="66" t="s">
        <v>12</v>
      </c>
      <c r="B2363" s="66" t="s">
        <v>24</v>
      </c>
      <c r="C2363" s="66" t="s">
        <v>26</v>
      </c>
      <c r="D2363" s="66" t="s">
        <v>281</v>
      </c>
      <c r="E2363" s="87">
        <f>+IF(ISNUMBER(DATA!N678),DATA!N678,"n/a")</f>
        <v>2.20561312846419</v>
      </c>
      <c r="F2363" s="77">
        <f>+IF(ISNUMBER(DATA!O678),DATA!O678,"n/a")</f>
        <v>-2.53721175835229E-3</v>
      </c>
      <c r="G2363" s="87">
        <f>+IF(ISNUMBER(DATA!X678),DATA!X678,"n/a")</f>
        <v>2.1671400085447901</v>
      </c>
      <c r="H2363" s="77">
        <f>+IF(ISNUMBER(DATA!Y678),DATA!Y678,"n/a")</f>
        <v>-1.7608542788991099E-2</v>
      </c>
      <c r="I2363" s="87">
        <f>+IF(ISNUMBER(DATA!AH678),DATA!AH678,"n/a")</f>
        <v>2.15435696131747</v>
      </c>
      <c r="J2363" s="77">
        <f>+IF(ISNUMBER(DATA!AI678),DATA!AI678,"n/a")</f>
        <v>3.5612475398021801E-2</v>
      </c>
      <c r="K2363" s="87">
        <f>+IF(ISNUMBER(DATA!AR678),DATA!AR678,"n/a")</f>
        <v>2.2131987869764602</v>
      </c>
      <c r="L2363" s="77">
        <f>+IF(ISNUMBER(DATA!AS678),DATA!AS678,"n/a")</f>
        <v>6.0340296757155798E-2</v>
      </c>
      <c r="M2363" s="66"/>
      <c r="N2363" s="66"/>
      <c r="O2363" s="66"/>
      <c r="P2363" s="66"/>
      <c r="Q2363" s="66"/>
      <c r="S2363" s="70"/>
      <c r="U2363" s="70"/>
      <c r="W2363" s="70"/>
      <c r="Y2363" s="70"/>
    </row>
    <row r="2364" spans="1:25" s="69" customFormat="1" x14ac:dyDescent="0.2">
      <c r="A2364" s="66" t="s">
        <v>12</v>
      </c>
      <c r="B2364" s="66" t="s">
        <v>24</v>
      </c>
      <c r="C2364" s="66" t="s">
        <v>26</v>
      </c>
      <c r="D2364" s="66" t="s">
        <v>282</v>
      </c>
      <c r="E2364" s="87">
        <f>+IF(ISNUMBER(DATA!N679),DATA!N679,"n/a")</f>
        <v>2.3475911366203199</v>
      </c>
      <c r="F2364" s="77">
        <f>+IF(ISNUMBER(DATA!O679),DATA!O679,"n/a")</f>
        <v>2.6596676071799E-2</v>
      </c>
      <c r="G2364" s="87">
        <f>+IF(ISNUMBER(DATA!X679),DATA!X679,"n/a")</f>
        <v>2.3764648659910099</v>
      </c>
      <c r="H2364" s="77">
        <f>+IF(ISNUMBER(DATA!Y679),DATA!Y679,"n/a")</f>
        <v>3.4845761683864003E-2</v>
      </c>
      <c r="I2364" s="87">
        <f>+IF(ISNUMBER(DATA!AH679),DATA!AH679,"n/a")</f>
        <v>2.32145857400804</v>
      </c>
      <c r="J2364" s="77">
        <f>+IF(ISNUMBER(DATA!AI679),DATA!AI679,"n/a")</f>
        <v>2.5907254462782199E-2</v>
      </c>
      <c r="K2364" s="87">
        <f>+IF(ISNUMBER(DATA!AR679),DATA!AR679,"n/a")</f>
        <v>2.28022494887849</v>
      </c>
      <c r="L2364" s="77">
        <f>+IF(ISNUMBER(DATA!AS679),DATA!AS679,"n/a")</f>
        <v>1.41057628006954E-2</v>
      </c>
      <c r="M2364" s="66"/>
      <c r="N2364" s="66"/>
      <c r="O2364" s="66"/>
      <c r="P2364" s="66"/>
      <c r="Q2364" s="66"/>
      <c r="S2364" s="70"/>
      <c r="U2364" s="70"/>
      <c r="W2364" s="70"/>
      <c r="Y2364" s="70"/>
    </row>
    <row r="2365" spans="1:25" s="69" customFormat="1" x14ac:dyDescent="0.2">
      <c r="A2365" s="66" t="s">
        <v>12</v>
      </c>
      <c r="B2365" s="66" t="s">
        <v>24</v>
      </c>
      <c r="C2365" s="66" t="s">
        <v>26</v>
      </c>
      <c r="D2365" s="66" t="s">
        <v>283</v>
      </c>
      <c r="E2365" s="87">
        <f>+IF(ISNUMBER(DATA!N680),DATA!N680,"n/a")</f>
        <v>2.3068381143744001</v>
      </c>
      <c r="F2365" s="77">
        <f>+IF(ISNUMBER(DATA!O680),DATA!O680,"n/a")</f>
        <v>0.133817327082076</v>
      </c>
      <c r="G2365" s="87">
        <f>+IF(ISNUMBER(DATA!X680),DATA!X680,"n/a")</f>
        <v>2.3496650032845001</v>
      </c>
      <c r="H2365" s="77">
        <f>+IF(ISNUMBER(DATA!Y680),DATA!Y680,"n/a")</f>
        <v>0.13021573479371201</v>
      </c>
      <c r="I2365" s="87">
        <f>+IF(ISNUMBER(DATA!AH680),DATA!AH680,"n/a")</f>
        <v>2.2893544025520098</v>
      </c>
      <c r="J2365" s="77">
        <f>+IF(ISNUMBER(DATA!AI680),DATA!AI680,"n/a")</f>
        <v>8.0758245848987498E-2</v>
      </c>
      <c r="K2365" s="87">
        <f>+IF(ISNUMBER(DATA!AR680),DATA!AR680,"n/a")</f>
        <v>2.2007923573626398</v>
      </c>
      <c r="L2365" s="77">
        <f>+IF(ISNUMBER(DATA!AS680),DATA!AS680,"n/a")</f>
        <v>3.2683383362450601E-2</v>
      </c>
      <c r="M2365" s="66"/>
      <c r="N2365" s="66"/>
      <c r="O2365" s="66"/>
      <c r="P2365" s="66"/>
      <c r="Q2365" s="66"/>
      <c r="S2365" s="70"/>
      <c r="U2365" s="70"/>
      <c r="W2365" s="70"/>
      <c r="Y2365" s="70"/>
    </row>
    <row r="2366" spans="1:25" s="69" customFormat="1" x14ac:dyDescent="0.2">
      <c r="A2366" s="66" t="s">
        <v>12</v>
      </c>
      <c r="B2366" s="66" t="s">
        <v>24</v>
      </c>
      <c r="C2366" s="66" t="s">
        <v>26</v>
      </c>
      <c r="D2366" s="66" t="s">
        <v>284</v>
      </c>
      <c r="E2366" s="87">
        <f>+IF(ISNUMBER(DATA!N681),DATA!N681,"n/a")</f>
        <v>2.1284161700633701</v>
      </c>
      <c r="F2366" s="77">
        <f>+IF(ISNUMBER(DATA!O681),DATA!O681,"n/a")</f>
        <v>-8.5819202163525607E-2</v>
      </c>
      <c r="G2366" s="87">
        <f>+IF(ISNUMBER(DATA!X681),DATA!X681,"n/a")</f>
        <v>2.2695453953918001</v>
      </c>
      <c r="H2366" s="77">
        <f>+IF(ISNUMBER(DATA!Y681),DATA!Y681,"n/a")</f>
        <v>-2.4879515444850599E-2</v>
      </c>
      <c r="I2366" s="87">
        <f>+IF(ISNUMBER(DATA!AH681),DATA!AH681,"n/a")</f>
        <v>2.2358772436365202</v>
      </c>
      <c r="J2366" s="77">
        <f>+IF(ISNUMBER(DATA!AI681),DATA!AI681,"n/a")</f>
        <v>-1.0636861996007701E-2</v>
      </c>
      <c r="K2366" s="87">
        <f>+IF(ISNUMBER(DATA!AR681),DATA!AR681,"n/a")</f>
        <v>2.2578955225235799</v>
      </c>
      <c r="L2366" s="77">
        <f>+IF(ISNUMBER(DATA!AS681),DATA!AS681,"n/a")</f>
        <v>1.41810384950293E-3</v>
      </c>
      <c r="M2366" s="66"/>
      <c r="N2366" s="66"/>
      <c r="O2366" s="66"/>
      <c r="P2366" s="66"/>
      <c r="Q2366" s="66"/>
      <c r="S2366" s="70"/>
      <c r="U2366" s="70"/>
      <c r="W2366" s="70"/>
      <c r="Y2366" s="70"/>
    </row>
    <row r="2367" spans="1:25" s="69" customFormat="1" x14ac:dyDescent="0.2">
      <c r="A2367" s="66" t="s">
        <v>12</v>
      </c>
      <c r="B2367" s="66" t="s">
        <v>24</v>
      </c>
      <c r="C2367" s="66" t="s">
        <v>26</v>
      </c>
      <c r="D2367" s="66" t="s">
        <v>285</v>
      </c>
      <c r="E2367" s="87">
        <f>+IF(ISNUMBER(DATA!N682),DATA!N682,"n/a")</f>
        <v>1.80688851066317</v>
      </c>
      <c r="F2367" s="77">
        <f>+IF(ISNUMBER(DATA!O682),DATA!O682,"n/a")</f>
        <v>-0.109413054697237</v>
      </c>
      <c r="G2367" s="87">
        <f>+IF(ISNUMBER(DATA!X682),DATA!X682,"n/a")</f>
        <v>1.98751383305552</v>
      </c>
      <c r="H2367" s="77">
        <f>+IF(ISNUMBER(DATA!Y682),DATA!Y682,"n/a")</f>
        <v>-3.0053744993215E-2</v>
      </c>
      <c r="I2367" s="87">
        <f>+IF(ISNUMBER(DATA!AH682),DATA!AH682,"n/a")</f>
        <v>1.9356651907423199</v>
      </c>
      <c r="J2367" s="77">
        <f>+IF(ISNUMBER(DATA!AI682),DATA!AI682,"n/a")</f>
        <v>-4.4230912079489898E-2</v>
      </c>
      <c r="K2367" s="87">
        <f>+IF(ISNUMBER(DATA!AR682),DATA!AR682,"n/a")</f>
        <v>1.9920193153585399</v>
      </c>
      <c r="L2367" s="77">
        <f>+IF(ISNUMBER(DATA!AS682),DATA!AS682,"n/a")</f>
        <v>-2.40089345669077E-2</v>
      </c>
      <c r="M2367" s="66"/>
      <c r="N2367" s="66"/>
      <c r="O2367" s="66"/>
      <c r="P2367" s="66"/>
      <c r="Q2367" s="66"/>
      <c r="S2367" s="70"/>
      <c r="U2367" s="70"/>
      <c r="W2367" s="70"/>
      <c r="Y2367" s="70"/>
    </row>
    <row r="2368" spans="1:25" s="69" customFormat="1" x14ac:dyDescent="0.2">
      <c r="A2368" s="66" t="s">
        <v>12</v>
      </c>
      <c r="B2368" s="66" t="s">
        <v>24</v>
      </c>
      <c r="C2368" s="66" t="s">
        <v>26</v>
      </c>
      <c r="D2368" s="66" t="s">
        <v>286</v>
      </c>
      <c r="E2368" s="87">
        <f>+IF(ISNUMBER(DATA!N683),DATA!N683,"n/a")</f>
        <v>2.3344967438938999</v>
      </c>
      <c r="F2368" s="77">
        <f>+IF(ISNUMBER(DATA!O683),DATA!O683,"n/a")</f>
        <v>-1.85960210185061E-2</v>
      </c>
      <c r="G2368" s="87">
        <f>+IF(ISNUMBER(DATA!X683),DATA!X683,"n/a")</f>
        <v>2.3122075284929702</v>
      </c>
      <c r="H2368" s="77">
        <f>+IF(ISNUMBER(DATA!Y683),DATA!Y683,"n/a")</f>
        <v>-2.2741129322182901E-2</v>
      </c>
      <c r="I2368" s="87">
        <f>+IF(ISNUMBER(DATA!AH683),DATA!AH683,"n/a")</f>
        <v>2.24314856592932</v>
      </c>
      <c r="J2368" s="77">
        <f>+IF(ISNUMBER(DATA!AI683),DATA!AI683,"n/a")</f>
        <v>-3.1131031029100899E-2</v>
      </c>
      <c r="K2368" s="87">
        <f>+IF(ISNUMBER(DATA!AR683),DATA!AR683,"n/a")</f>
        <v>2.2306231232471001</v>
      </c>
      <c r="L2368" s="77">
        <f>+IF(ISNUMBER(DATA!AS683),DATA!AS683,"n/a")</f>
        <v>-1.80303283138337E-2</v>
      </c>
      <c r="M2368" s="66"/>
      <c r="N2368" s="66"/>
      <c r="O2368" s="66"/>
      <c r="P2368" s="66"/>
      <c r="Q2368" s="66"/>
      <c r="S2368" s="70"/>
      <c r="U2368" s="70"/>
      <c r="W2368" s="70"/>
      <c r="Y2368" s="70"/>
    </row>
    <row r="2369" spans="1:25" s="69" customFormat="1" x14ac:dyDescent="0.2">
      <c r="A2369" s="66" t="s">
        <v>12</v>
      </c>
      <c r="B2369" s="66" t="s">
        <v>24</v>
      </c>
      <c r="C2369" s="66" t="s">
        <v>26</v>
      </c>
      <c r="D2369" s="66" t="s">
        <v>287</v>
      </c>
      <c r="E2369" s="87">
        <f>+IF(ISNUMBER(DATA!N684),DATA!N684,"n/a")</f>
        <v>2.3634507953717501</v>
      </c>
      <c r="F2369" s="77">
        <f>+IF(ISNUMBER(DATA!O684),DATA!O684,"n/a")</f>
        <v>7.3817939037242195E-2</v>
      </c>
      <c r="G2369" s="87">
        <f>+IF(ISNUMBER(DATA!X684),DATA!X684,"n/a")</f>
        <v>2.2575474602096999</v>
      </c>
      <c r="H2369" s="77">
        <f>+IF(ISNUMBER(DATA!Y684),DATA!Y684,"n/a")</f>
        <v>-1.46260446650957E-2</v>
      </c>
      <c r="I2369" s="87">
        <f>+IF(ISNUMBER(DATA!AH684),DATA!AH684,"n/a")</f>
        <v>2.1577243614133299</v>
      </c>
      <c r="J2369" s="77">
        <f>+IF(ISNUMBER(DATA!AI684),DATA!AI684,"n/a")</f>
        <v>-3.8097714885567601E-3</v>
      </c>
      <c r="K2369" s="87">
        <f>+IF(ISNUMBER(DATA!AR684),DATA!AR684,"n/a")</f>
        <v>2.1101188926525301</v>
      </c>
      <c r="L2369" s="77">
        <f>+IF(ISNUMBER(DATA!AS684),DATA!AS684,"n/a")</f>
        <v>-8.8311019836766202E-3</v>
      </c>
      <c r="M2369" s="66"/>
      <c r="N2369" s="66"/>
      <c r="O2369" s="66"/>
      <c r="P2369" s="66"/>
      <c r="Q2369" s="66"/>
      <c r="S2369" s="70"/>
      <c r="U2369" s="70"/>
      <c r="W2369" s="70"/>
      <c r="Y2369" s="70"/>
    </row>
    <row r="2370" spans="1:25" s="69" customFormat="1" x14ac:dyDescent="0.2">
      <c r="A2370" s="66" t="s">
        <v>12</v>
      </c>
      <c r="B2370" s="66" t="s">
        <v>24</v>
      </c>
      <c r="C2370" s="66" t="s">
        <v>26</v>
      </c>
      <c r="D2370" s="66" t="s">
        <v>288</v>
      </c>
      <c r="E2370" s="87">
        <f>+IF(ISNUMBER(DATA!N685),DATA!N685,"n/a")</f>
        <v>2.3461823417299401</v>
      </c>
      <c r="F2370" s="77">
        <f>+IF(ISNUMBER(DATA!O685),DATA!O685,"n/a")</f>
        <v>4.6861284602669799E-2</v>
      </c>
      <c r="G2370" s="87">
        <f>+IF(ISNUMBER(DATA!X685),DATA!X685,"n/a")</f>
        <v>2.3536259491155902</v>
      </c>
      <c r="H2370" s="77">
        <f>+IF(ISNUMBER(DATA!Y685),DATA!Y685,"n/a")</f>
        <v>4.9991803277782999E-2</v>
      </c>
      <c r="I2370" s="87">
        <f>+IF(ISNUMBER(DATA!AH685),DATA!AH685,"n/a")</f>
        <v>2.26177353606947</v>
      </c>
      <c r="J2370" s="77">
        <f>+IF(ISNUMBER(DATA!AI685),DATA!AI685,"n/a")</f>
        <v>2.7408930364346301E-2</v>
      </c>
      <c r="K2370" s="87">
        <f>+IF(ISNUMBER(DATA!AR685),DATA!AR685,"n/a")</f>
        <v>2.2113602128619001</v>
      </c>
      <c r="L2370" s="77">
        <f>+IF(ISNUMBER(DATA!AS685),DATA!AS685,"n/a")</f>
        <v>1.13698651153811E-2</v>
      </c>
      <c r="M2370" s="66"/>
      <c r="N2370" s="66"/>
      <c r="O2370" s="66"/>
      <c r="P2370" s="66"/>
      <c r="Q2370" s="66"/>
      <c r="S2370" s="70"/>
      <c r="U2370" s="70"/>
      <c r="W2370" s="70"/>
      <c r="Y2370" s="70"/>
    </row>
    <row r="2371" spans="1:25" s="69" customFormat="1" x14ac:dyDescent="0.2">
      <c r="A2371" s="66" t="s">
        <v>12</v>
      </c>
      <c r="B2371" s="66" t="s">
        <v>24</v>
      </c>
      <c r="C2371" s="66" t="s">
        <v>26</v>
      </c>
      <c r="D2371" s="66" t="s">
        <v>289</v>
      </c>
      <c r="E2371" s="87">
        <f>+IF(ISNUMBER(DATA!N686),DATA!N686,"n/a")</f>
        <v>2.2566382921538599</v>
      </c>
      <c r="F2371" s="77">
        <f>+IF(ISNUMBER(DATA!O686),DATA!O686,"n/a")</f>
        <v>-2.44426965614866E-2</v>
      </c>
      <c r="G2371" s="87">
        <f>+IF(ISNUMBER(DATA!X686),DATA!X686,"n/a")</f>
        <v>2.3025985767994901</v>
      </c>
      <c r="H2371" s="77">
        <f>+IF(ISNUMBER(DATA!Y686),DATA!Y686,"n/a")</f>
        <v>-1.0226385604332601E-2</v>
      </c>
      <c r="I2371" s="87">
        <f>+IF(ISNUMBER(DATA!AH686),DATA!AH686,"n/a")</f>
        <v>2.2880285467206298</v>
      </c>
      <c r="J2371" s="77">
        <f>+IF(ISNUMBER(DATA!AI686),DATA!AI686,"n/a")</f>
        <v>1.4030450976047E-2</v>
      </c>
      <c r="K2371" s="87">
        <f>+IF(ISNUMBER(DATA!AR686),DATA!AR686,"n/a")</f>
        <v>2.2892308356784898</v>
      </c>
      <c r="L2371" s="77">
        <f>+IF(ISNUMBER(DATA!AS686),DATA!AS686,"n/a")</f>
        <v>2.9728279931331099E-2</v>
      </c>
      <c r="M2371" s="66"/>
      <c r="N2371" s="66"/>
      <c r="O2371" s="66"/>
      <c r="P2371" s="66"/>
      <c r="Q2371" s="66"/>
      <c r="S2371" s="70"/>
      <c r="U2371" s="70"/>
      <c r="W2371" s="70"/>
      <c r="Y2371" s="70"/>
    </row>
    <row r="2372" spans="1:25" s="69" customFormat="1" x14ac:dyDescent="0.2">
      <c r="A2372" s="66" t="s">
        <v>12</v>
      </c>
      <c r="B2372" s="66" t="s">
        <v>24</v>
      </c>
      <c r="C2372" s="66" t="s">
        <v>26</v>
      </c>
      <c r="D2372" s="66" t="s">
        <v>290</v>
      </c>
      <c r="E2372" s="87">
        <f>+IF(ISNUMBER(DATA!N687),DATA!N687,"n/a")</f>
        <v>2.3741614444591699</v>
      </c>
      <c r="F2372" s="77">
        <f>+IF(ISNUMBER(DATA!O687),DATA!O687,"n/a")</f>
        <v>5.7251769868594801E-2</v>
      </c>
      <c r="G2372" s="87">
        <f>+IF(ISNUMBER(DATA!X687),DATA!X687,"n/a")</f>
        <v>2.44071100096239</v>
      </c>
      <c r="H2372" s="77">
        <f>+IF(ISNUMBER(DATA!Y687),DATA!Y687,"n/a")</f>
        <v>1.0914115807519199E-2</v>
      </c>
      <c r="I2372" s="87">
        <f>+IF(ISNUMBER(DATA!AH687),DATA!AH687,"n/a")</f>
        <v>2.4135226728369199</v>
      </c>
      <c r="J2372" s="77">
        <f>+IF(ISNUMBER(DATA!AI687),DATA!AI687,"n/a")</f>
        <v>1.47639225485998E-2</v>
      </c>
      <c r="K2372" s="87">
        <f>+IF(ISNUMBER(DATA!AR687),DATA!AR687,"n/a")</f>
        <v>2.3814910058372099</v>
      </c>
      <c r="L2372" s="77">
        <f>+IF(ISNUMBER(DATA!AS687),DATA!AS687,"n/a")</f>
        <v>1.35175034254529E-2</v>
      </c>
      <c r="M2372" s="66"/>
      <c r="N2372" s="66"/>
      <c r="O2372" s="66"/>
      <c r="P2372" s="66"/>
      <c r="Q2372" s="66"/>
      <c r="S2372" s="70"/>
      <c r="U2372" s="70"/>
      <c r="W2372" s="70"/>
      <c r="Y2372" s="70"/>
    </row>
    <row r="2373" spans="1:25" s="69" customFormat="1" x14ac:dyDescent="0.2">
      <c r="A2373" s="66" t="s">
        <v>12</v>
      </c>
      <c r="B2373" s="66" t="s">
        <v>24</v>
      </c>
      <c r="C2373" s="66" t="s">
        <v>26</v>
      </c>
      <c r="D2373" s="66" t="s">
        <v>291</v>
      </c>
      <c r="E2373" s="87">
        <f>+IF(ISNUMBER(DATA!N688),DATA!N688,"n/a")</f>
        <v>2.2300129354062301</v>
      </c>
      <c r="F2373" s="77">
        <f>+IF(ISNUMBER(DATA!O688),DATA!O688,"n/a")</f>
        <v>6.3343398422144301E-2</v>
      </c>
      <c r="G2373" s="87">
        <f>+IF(ISNUMBER(DATA!X688),DATA!X688,"n/a")</f>
        <v>2.2276667898698901</v>
      </c>
      <c r="H2373" s="77">
        <f>+IF(ISNUMBER(DATA!Y688),DATA!Y688,"n/a")</f>
        <v>2.1610226785355999E-2</v>
      </c>
      <c r="I2373" s="87">
        <f>+IF(ISNUMBER(DATA!AH688),DATA!AH688,"n/a")</f>
        <v>2.1929116044722501</v>
      </c>
      <c r="J2373" s="77">
        <f>+IF(ISNUMBER(DATA!AI688),DATA!AI688,"n/a")</f>
        <v>1.42238336962966E-2</v>
      </c>
      <c r="K2373" s="87">
        <f>+IF(ISNUMBER(DATA!AR688),DATA!AR688,"n/a")</f>
        <v>2.1532711527331898</v>
      </c>
      <c r="L2373" s="77">
        <f>+IF(ISNUMBER(DATA!AS688),DATA!AS688,"n/a")</f>
        <v>2.06196050117185E-2</v>
      </c>
      <c r="M2373" s="66"/>
      <c r="N2373" s="66"/>
      <c r="O2373" s="66"/>
      <c r="P2373" s="66"/>
      <c r="Q2373" s="66"/>
      <c r="S2373" s="70"/>
      <c r="U2373" s="70"/>
      <c r="W2373" s="70"/>
      <c r="Y2373" s="70"/>
    </row>
    <row r="2374" spans="1:25" s="69" customFormat="1" x14ac:dyDescent="0.2">
      <c r="A2374" s="66" t="s">
        <v>12</v>
      </c>
      <c r="B2374" s="66" t="s">
        <v>24</v>
      </c>
      <c r="C2374" s="66" t="s">
        <v>26</v>
      </c>
      <c r="D2374" s="66" t="s">
        <v>292</v>
      </c>
      <c r="E2374" s="87">
        <f>+IF(ISNUMBER(DATA!N689),DATA!N689,"n/a")</f>
        <v>2.17036520048259</v>
      </c>
      <c r="F2374" s="77">
        <f>+IF(ISNUMBER(DATA!O689),DATA!O689,"n/a")</f>
        <v>5.3479078562316002E-3</v>
      </c>
      <c r="G2374" s="87">
        <f>+IF(ISNUMBER(DATA!X689),DATA!X689,"n/a")</f>
        <v>2.1839720564947598</v>
      </c>
      <c r="H2374" s="77">
        <f>+IF(ISNUMBER(DATA!Y689),DATA!Y689,"n/a")</f>
        <v>2.6594090088007498E-3</v>
      </c>
      <c r="I2374" s="87">
        <f>+IF(ISNUMBER(DATA!AH689),DATA!AH689,"n/a")</f>
        <v>2.15659570406399</v>
      </c>
      <c r="J2374" s="77">
        <f>+IF(ISNUMBER(DATA!AI689),DATA!AI689,"n/a")</f>
        <v>-6.8752049309602397E-3</v>
      </c>
      <c r="K2374" s="87">
        <f>+IF(ISNUMBER(DATA!AR689),DATA!AR689,"n/a")</f>
        <v>2.1353437924962502</v>
      </c>
      <c r="L2374" s="77">
        <f>+IF(ISNUMBER(DATA!AS689),DATA!AS689,"n/a")</f>
        <v>-3.6076131489445599E-2</v>
      </c>
      <c r="M2374" s="66"/>
      <c r="N2374" s="66"/>
      <c r="O2374" s="66"/>
      <c r="P2374" s="66"/>
      <c r="Q2374" s="66"/>
      <c r="S2374" s="70"/>
      <c r="U2374" s="70"/>
      <c r="W2374" s="70"/>
      <c r="Y2374" s="70"/>
    </row>
    <row r="2375" spans="1:25" s="69" customFormat="1" x14ac:dyDescent="0.2">
      <c r="A2375" s="66" t="s">
        <v>12</v>
      </c>
      <c r="B2375" s="66" t="s">
        <v>24</v>
      </c>
      <c r="C2375" s="66" t="s">
        <v>26</v>
      </c>
      <c r="D2375" s="66" t="s">
        <v>293</v>
      </c>
      <c r="E2375" s="87">
        <f>+IF(ISNUMBER(DATA!N690),DATA!N690,"n/a")</f>
        <v>2.5360131296091901</v>
      </c>
      <c r="F2375" s="77">
        <f>+IF(ISNUMBER(DATA!O690),DATA!O690,"n/a")</f>
        <v>3.8538644714253598E-2</v>
      </c>
      <c r="G2375" s="87">
        <f>+IF(ISNUMBER(DATA!X690),DATA!X690,"n/a")</f>
        <v>2.6186999195416698</v>
      </c>
      <c r="H2375" s="77">
        <f>+IF(ISNUMBER(DATA!Y690),DATA!Y690,"n/a")</f>
        <v>4.0480389652314902E-2</v>
      </c>
      <c r="I2375" s="87">
        <f>+IF(ISNUMBER(DATA!AH690),DATA!AH690,"n/a")</f>
        <v>2.5440833227679001</v>
      </c>
      <c r="J2375" s="77">
        <f>+IF(ISNUMBER(DATA!AI690),DATA!AI690,"n/a")</f>
        <v>4.2998511257261098E-2</v>
      </c>
      <c r="K2375" s="87">
        <f>+IF(ISNUMBER(DATA!AR690),DATA!AR690,"n/a")</f>
        <v>2.4703337821442899</v>
      </c>
      <c r="L2375" s="77">
        <f>+IF(ISNUMBER(DATA!AS690),DATA!AS690,"n/a")</f>
        <v>3.0361629081434999E-2</v>
      </c>
      <c r="M2375" s="66"/>
      <c r="N2375" s="66"/>
      <c r="O2375" s="66"/>
      <c r="P2375" s="66"/>
      <c r="Q2375" s="66"/>
      <c r="S2375" s="70"/>
      <c r="U2375" s="70"/>
      <c r="W2375" s="70"/>
      <c r="Y2375" s="70"/>
    </row>
    <row r="2376" spans="1:25" s="69" customFormat="1" x14ac:dyDescent="0.2">
      <c r="A2376" s="66" t="s">
        <v>12</v>
      </c>
      <c r="B2376" s="66" t="s">
        <v>24</v>
      </c>
      <c r="C2376" s="66" t="s">
        <v>26</v>
      </c>
      <c r="D2376" s="66" t="s">
        <v>294</v>
      </c>
      <c r="E2376" s="87">
        <f>+IF(ISNUMBER(DATA!N691),DATA!N691,"n/a")</f>
        <v>2.4384302252550598</v>
      </c>
      <c r="F2376" s="77">
        <f>+IF(ISNUMBER(DATA!O691),DATA!O691,"n/a")</f>
        <v>3.9707293277901602E-2</v>
      </c>
      <c r="G2376" s="87">
        <f>+IF(ISNUMBER(DATA!X691),DATA!X691,"n/a")</f>
        <v>2.4837583517044899</v>
      </c>
      <c r="H2376" s="77">
        <f>+IF(ISNUMBER(DATA!Y691),DATA!Y691,"n/a")</f>
        <v>-1.26544220371745E-2</v>
      </c>
      <c r="I2376" s="87">
        <f>+IF(ISNUMBER(DATA!AH691),DATA!AH691,"n/a")</f>
        <v>2.4603488519017902</v>
      </c>
      <c r="J2376" s="77">
        <f>+IF(ISNUMBER(DATA!AI691),DATA!AI691,"n/a")</f>
        <v>-1.2269817846437299E-2</v>
      </c>
      <c r="K2376" s="87">
        <f>+IF(ISNUMBER(DATA!AR691),DATA!AR691,"n/a")</f>
        <v>2.4385914943873299</v>
      </c>
      <c r="L2376" s="77">
        <f>+IF(ISNUMBER(DATA!AS691),DATA!AS691,"n/a")</f>
        <v>-7.8136217082972505E-3</v>
      </c>
      <c r="M2376" s="66"/>
      <c r="N2376" s="66"/>
      <c r="O2376" s="66"/>
      <c r="P2376" s="66"/>
      <c r="Q2376" s="66"/>
      <c r="S2376" s="70"/>
      <c r="U2376" s="70"/>
      <c r="W2376" s="70"/>
      <c r="Y2376" s="70"/>
    </row>
    <row r="2377" spans="1:25" s="69" customFormat="1" x14ac:dyDescent="0.2">
      <c r="A2377" s="66" t="s">
        <v>12</v>
      </c>
      <c r="B2377" s="66" t="s">
        <v>24</v>
      </c>
      <c r="C2377" s="66" t="s">
        <v>26</v>
      </c>
      <c r="D2377" s="66" t="s">
        <v>295</v>
      </c>
      <c r="E2377" s="87">
        <f>+IF(ISNUMBER(DATA!N692),DATA!N692,"n/a")</f>
        <v>1.7474127042668</v>
      </c>
      <c r="F2377" s="77">
        <f>+IF(ISNUMBER(DATA!O692),DATA!O692,"n/a")</f>
        <v>0.29968782414257999</v>
      </c>
      <c r="G2377" s="87">
        <f>+IF(ISNUMBER(DATA!X692),DATA!X692,"n/a")</f>
        <v>1.6814709638779599</v>
      </c>
      <c r="H2377" s="77">
        <f>+IF(ISNUMBER(DATA!Y692),DATA!Y692,"n/a")</f>
        <v>0.118778024172649</v>
      </c>
      <c r="I2377" s="87">
        <f>+IF(ISNUMBER(DATA!AH692),DATA!AH692,"n/a")</f>
        <v>1.7492040527374899</v>
      </c>
      <c r="J2377" s="77">
        <f>+IF(ISNUMBER(DATA!AI692),DATA!AI692,"n/a")</f>
        <v>0.107807820208791</v>
      </c>
      <c r="K2377" s="87">
        <f>+IF(ISNUMBER(DATA!AR692),DATA!AR692,"n/a")</f>
        <v>1.6632196282940399</v>
      </c>
      <c r="L2377" s="77">
        <f>+IF(ISNUMBER(DATA!AS692),DATA!AS692,"n/a")</f>
        <v>4.33512404767121E-2</v>
      </c>
      <c r="M2377" s="66"/>
      <c r="N2377" s="66"/>
      <c r="O2377" s="66"/>
      <c r="P2377" s="66"/>
      <c r="Q2377" s="66"/>
      <c r="S2377" s="70"/>
      <c r="U2377" s="70"/>
      <c r="W2377" s="70"/>
      <c r="Y2377" s="70"/>
    </row>
    <row r="2378" spans="1:25" s="69" customFormat="1" x14ac:dyDescent="0.2">
      <c r="A2378" s="66" t="s">
        <v>12</v>
      </c>
      <c r="B2378" s="66" t="s">
        <v>24</v>
      </c>
      <c r="C2378" s="66" t="s">
        <v>26</v>
      </c>
      <c r="D2378" s="66" t="s">
        <v>296</v>
      </c>
      <c r="E2378" s="87">
        <f>+IF(ISNUMBER(DATA!N693),DATA!N693,"n/a")</f>
        <v>1.4226492580954899</v>
      </c>
      <c r="F2378" s="77">
        <f>+IF(ISNUMBER(DATA!O693),DATA!O693,"n/a")</f>
        <v>-0.106427553123715</v>
      </c>
      <c r="G2378" s="87">
        <f>+IF(ISNUMBER(DATA!X693),DATA!X693,"n/a")</f>
        <v>1.50530958916744</v>
      </c>
      <c r="H2378" s="77">
        <f>+IF(ISNUMBER(DATA!Y693),DATA!Y693,"n/a")</f>
        <v>-8.9430861497652406E-2</v>
      </c>
      <c r="I2378" s="87">
        <f>+IF(ISNUMBER(DATA!AH693),DATA!AH693,"n/a")</f>
        <v>1.6359702051210501</v>
      </c>
      <c r="J2378" s="77">
        <f>+IF(ISNUMBER(DATA!AI693),DATA!AI693,"n/a")</f>
        <v>-3.9958335883978201E-2</v>
      </c>
      <c r="K2378" s="87">
        <f>+IF(ISNUMBER(DATA!AR693),DATA!AR693,"n/a")</f>
        <v>1.63124162771353</v>
      </c>
      <c r="L2378" s="77">
        <f>+IF(ISNUMBER(DATA!AS693),DATA!AS693,"n/a")</f>
        <v>-3.5721256398115998E-2</v>
      </c>
      <c r="M2378" s="66"/>
      <c r="N2378" s="66"/>
      <c r="O2378" s="66"/>
      <c r="P2378" s="66"/>
      <c r="Q2378" s="66"/>
      <c r="S2378" s="70"/>
      <c r="U2378" s="70"/>
      <c r="W2378" s="70"/>
      <c r="Y2378" s="70"/>
    </row>
    <row r="2379" spans="1:25" s="69" customFormat="1" x14ac:dyDescent="0.2">
      <c r="A2379" s="66" t="s">
        <v>12</v>
      </c>
      <c r="B2379" s="66" t="s">
        <v>24</v>
      </c>
      <c r="C2379" s="66" t="s">
        <v>26</v>
      </c>
      <c r="D2379" s="66" t="s">
        <v>297</v>
      </c>
      <c r="E2379" s="87">
        <f>+IF(ISNUMBER(DATA!N694),DATA!N694,"n/a")</f>
        <v>2.5316898951640199</v>
      </c>
      <c r="F2379" s="77">
        <f>+IF(ISNUMBER(DATA!O694),DATA!O694,"n/a")</f>
        <v>5.9700687697907803E-2</v>
      </c>
      <c r="G2379" s="87">
        <f>+IF(ISNUMBER(DATA!X694),DATA!X694,"n/a")</f>
        <v>2.5451327881874799</v>
      </c>
      <c r="H2379" s="77">
        <f>+IF(ISNUMBER(DATA!Y694),DATA!Y694,"n/a")</f>
        <v>2.8598313264413401E-2</v>
      </c>
      <c r="I2379" s="87">
        <f>+IF(ISNUMBER(DATA!AH694),DATA!AH694,"n/a")</f>
        <v>2.4984543609068099</v>
      </c>
      <c r="J2379" s="77">
        <f>+IF(ISNUMBER(DATA!AI694),DATA!AI694,"n/a")</f>
        <v>2.3270836513386899E-2</v>
      </c>
      <c r="K2379" s="87">
        <f>+IF(ISNUMBER(DATA!AR694),DATA!AR694,"n/a")</f>
        <v>2.4558027997593799</v>
      </c>
      <c r="L2379" s="77">
        <f>+IF(ISNUMBER(DATA!AS694),DATA!AS694,"n/a")</f>
        <v>1.7581424347016601E-2</v>
      </c>
      <c r="M2379" s="66"/>
      <c r="N2379" s="66"/>
      <c r="O2379" s="66"/>
      <c r="P2379" s="66"/>
      <c r="Q2379" s="66"/>
      <c r="S2379" s="70"/>
      <c r="U2379" s="70"/>
      <c r="W2379" s="70"/>
      <c r="Y2379" s="70"/>
    </row>
    <row r="2380" spans="1:25" s="69" customFormat="1" x14ac:dyDescent="0.2">
      <c r="A2380" s="66" t="s">
        <v>12</v>
      </c>
      <c r="B2380" s="66" t="s">
        <v>24</v>
      </c>
      <c r="C2380" s="66" t="s">
        <v>26</v>
      </c>
      <c r="D2380" s="66" t="s">
        <v>298</v>
      </c>
      <c r="E2380" s="87">
        <f>+IF(ISNUMBER(DATA!N695),DATA!N695,"n/a")</f>
        <v>2.40004656406107</v>
      </c>
      <c r="F2380" s="77">
        <f>+IF(ISNUMBER(DATA!O695),DATA!O695,"n/a")</f>
        <v>-6.2492185248147801E-3</v>
      </c>
      <c r="G2380" s="87">
        <f>+IF(ISNUMBER(DATA!X695),DATA!X695,"n/a")</f>
        <v>2.4552557203392902</v>
      </c>
      <c r="H2380" s="77">
        <f>+IF(ISNUMBER(DATA!Y695),DATA!Y695,"n/a")</f>
        <v>5.9510735213236E-3</v>
      </c>
      <c r="I2380" s="87">
        <f>+IF(ISNUMBER(DATA!AH695),DATA!AH695,"n/a")</f>
        <v>2.48474917322699</v>
      </c>
      <c r="J2380" s="77">
        <f>+IF(ISNUMBER(DATA!AI695),DATA!AI695,"n/a")</f>
        <v>2.2364653249154799E-2</v>
      </c>
      <c r="K2380" s="87">
        <f>+IF(ISNUMBER(DATA!AR695),DATA!AR695,"n/a")</f>
        <v>2.4986816166246402</v>
      </c>
      <c r="L2380" s="77">
        <f>+IF(ISNUMBER(DATA!AS695),DATA!AS695,"n/a")</f>
        <v>3.3765025825159799E-2</v>
      </c>
      <c r="M2380" s="66"/>
      <c r="N2380" s="66"/>
      <c r="O2380" s="66"/>
      <c r="P2380" s="66"/>
      <c r="Q2380" s="66"/>
      <c r="S2380" s="70"/>
      <c r="U2380" s="70"/>
      <c r="W2380" s="70"/>
      <c r="Y2380" s="70"/>
    </row>
    <row r="2381" spans="1:25" s="69" customFormat="1" x14ac:dyDescent="0.2">
      <c r="A2381" s="66" t="s">
        <v>12</v>
      </c>
      <c r="B2381" s="66" t="s">
        <v>24</v>
      </c>
      <c r="C2381" s="66" t="s">
        <v>26</v>
      </c>
      <c r="D2381" s="66" t="s">
        <v>299</v>
      </c>
      <c r="E2381" s="87">
        <f>+IF(ISNUMBER(DATA!N696),DATA!N696,"n/a")</f>
        <v>2.5415448567491601</v>
      </c>
      <c r="F2381" s="77">
        <f>+IF(ISNUMBER(DATA!O696),DATA!O696,"n/a")</f>
        <v>-2.80005225852326E-3</v>
      </c>
      <c r="G2381" s="87">
        <f>+IF(ISNUMBER(DATA!X696),DATA!X696,"n/a")</f>
        <v>2.9175435833575998</v>
      </c>
      <c r="H2381" s="77">
        <f>+IF(ISNUMBER(DATA!Y696),DATA!Y696,"n/a")</f>
        <v>-3.9429831917075997E-2</v>
      </c>
      <c r="I2381" s="87">
        <f>+IF(ISNUMBER(DATA!AH696),DATA!AH696,"n/a")</f>
        <v>2.6690992507122902</v>
      </c>
      <c r="J2381" s="77">
        <f>+IF(ISNUMBER(DATA!AI696),DATA!AI696,"n/a")</f>
        <v>-2.4906652487066801E-2</v>
      </c>
      <c r="K2381" s="87">
        <f>+IF(ISNUMBER(DATA!AR696),DATA!AR696,"n/a")</f>
        <v>2.6123598596118498</v>
      </c>
      <c r="L2381" s="77">
        <f>+IF(ISNUMBER(DATA!AS696),DATA!AS696,"n/a")</f>
        <v>1.66051713881468E-4</v>
      </c>
      <c r="M2381" s="66"/>
      <c r="N2381" s="66"/>
      <c r="O2381" s="66"/>
      <c r="P2381" s="66"/>
      <c r="Q2381" s="66"/>
      <c r="S2381" s="70"/>
      <c r="U2381" s="70"/>
      <c r="W2381" s="70"/>
      <c r="Y2381" s="70"/>
    </row>
    <row r="2382" spans="1:25" s="69" customFormat="1" x14ac:dyDescent="0.2">
      <c r="A2382" s="66" t="s">
        <v>12</v>
      </c>
      <c r="B2382" s="66" t="s">
        <v>24</v>
      </c>
      <c r="C2382" s="66" t="s">
        <v>26</v>
      </c>
      <c r="D2382" s="66" t="s">
        <v>300</v>
      </c>
      <c r="E2382" s="87">
        <f>+IF(ISNUMBER(DATA!N697),DATA!N697,"n/a")</f>
        <v>2.2808980663555198</v>
      </c>
      <c r="F2382" s="77">
        <f>+IF(ISNUMBER(DATA!O697),DATA!O697,"n/a")</f>
        <v>1.0359041221326001E-3</v>
      </c>
      <c r="G2382" s="87">
        <f>+IF(ISNUMBER(DATA!X697),DATA!X697,"n/a")</f>
        <v>2.2382037343401202</v>
      </c>
      <c r="H2382" s="77">
        <f>+IF(ISNUMBER(DATA!Y697),DATA!Y697,"n/a")</f>
        <v>-9.1512905287727108E-3</v>
      </c>
      <c r="I2382" s="87">
        <f>+IF(ISNUMBER(DATA!AH697),DATA!AH697,"n/a")</f>
        <v>2.2081362546100101</v>
      </c>
      <c r="J2382" s="77">
        <f>+IF(ISNUMBER(DATA!AI697),DATA!AI697,"n/a")</f>
        <v>-1.01412427104188E-2</v>
      </c>
      <c r="K2382" s="87">
        <f>+IF(ISNUMBER(DATA!AR697),DATA!AR697,"n/a")</f>
        <v>2.2177169431441199</v>
      </c>
      <c r="L2382" s="77">
        <f>+IF(ISNUMBER(DATA!AS697),DATA!AS697,"n/a")</f>
        <v>2.1676824027878502E-3</v>
      </c>
      <c r="M2382" s="66"/>
      <c r="N2382" s="66"/>
      <c r="O2382" s="66"/>
      <c r="P2382" s="66"/>
      <c r="Q2382" s="66"/>
      <c r="S2382" s="70"/>
      <c r="U2382" s="70"/>
      <c r="W2382" s="70"/>
      <c r="Y2382" s="70"/>
    </row>
    <row r="2383" spans="1:25" s="69" customFormat="1" x14ac:dyDescent="0.2">
      <c r="A2383" s="66" t="s">
        <v>12</v>
      </c>
      <c r="B2383" s="66" t="s">
        <v>24</v>
      </c>
      <c r="C2383" s="66" t="s">
        <v>26</v>
      </c>
      <c r="D2383" s="66" t="s">
        <v>301</v>
      </c>
      <c r="E2383" s="87">
        <f>+IF(ISNUMBER(DATA!N698),DATA!N698,"n/a")</f>
        <v>2.2808549529941899</v>
      </c>
      <c r="F2383" s="77">
        <f>+IF(ISNUMBER(DATA!O698),DATA!O698,"n/a")</f>
        <v>3.5674298449401898E-2</v>
      </c>
      <c r="G2383" s="87">
        <f>+IF(ISNUMBER(DATA!X698),DATA!X698,"n/a")</f>
        <v>2.3011230902272399</v>
      </c>
      <c r="H2383" s="77">
        <f>+IF(ISNUMBER(DATA!Y698),DATA!Y698,"n/a")</f>
        <v>2.0749868507069599E-2</v>
      </c>
      <c r="I2383" s="87">
        <f>+IF(ISNUMBER(DATA!AH698),DATA!AH698,"n/a")</f>
        <v>2.2842669989353399</v>
      </c>
      <c r="J2383" s="77">
        <f>+IF(ISNUMBER(DATA!AI698),DATA!AI698,"n/a")</f>
        <v>7.0436858054087398E-3</v>
      </c>
      <c r="K2383" s="87">
        <f>+IF(ISNUMBER(DATA!AR698),DATA!AR698,"n/a")</f>
        <v>2.2680557515341802</v>
      </c>
      <c r="L2383" s="77">
        <f>+IF(ISNUMBER(DATA!AS698),DATA!AS698,"n/a")</f>
        <v>-8.1680062514458592E-3</v>
      </c>
      <c r="M2383" s="66"/>
      <c r="N2383" s="66"/>
      <c r="O2383" s="66"/>
      <c r="P2383" s="66"/>
      <c r="Q2383" s="66"/>
      <c r="S2383" s="70"/>
      <c r="U2383" s="70"/>
      <c r="W2383" s="70"/>
      <c r="Y2383" s="70"/>
    </row>
    <row r="2384" spans="1:25" s="69" customFormat="1" x14ac:dyDescent="0.2">
      <c r="A2384" s="66" t="s">
        <v>12</v>
      </c>
      <c r="B2384" s="66" t="s">
        <v>24</v>
      </c>
      <c r="C2384" s="66" t="s">
        <v>26</v>
      </c>
      <c r="D2384" s="66" t="s">
        <v>302</v>
      </c>
      <c r="E2384" s="87">
        <f>+IF(ISNUMBER(DATA!N699),DATA!N699,"n/a")</f>
        <v>2.3909243604491</v>
      </c>
      <c r="F2384" s="77">
        <f>+IF(ISNUMBER(DATA!O699),DATA!O699,"n/a")</f>
        <v>4.6981500993517798E-2</v>
      </c>
      <c r="G2384" s="87">
        <f>+IF(ISNUMBER(DATA!X699),DATA!X699,"n/a")</f>
        <v>2.4519596588904999</v>
      </c>
      <c r="H2384" s="77">
        <f>+IF(ISNUMBER(DATA!Y699),DATA!Y699,"n/a")</f>
        <v>1.2923970539871199E-3</v>
      </c>
      <c r="I2384" s="87">
        <f>+IF(ISNUMBER(DATA!AH699),DATA!AH699,"n/a")</f>
        <v>2.4248917767540901</v>
      </c>
      <c r="J2384" s="77">
        <f>+IF(ISNUMBER(DATA!AI699),DATA!AI699,"n/a")</f>
        <v>3.1597640468580602E-3</v>
      </c>
      <c r="K2384" s="87">
        <f>+IF(ISNUMBER(DATA!AR699),DATA!AR699,"n/a")</f>
        <v>2.4012574434184701</v>
      </c>
      <c r="L2384" s="77">
        <f>+IF(ISNUMBER(DATA!AS699),DATA!AS699,"n/a")</f>
        <v>1.5612785248281901E-2</v>
      </c>
      <c r="M2384" s="66"/>
      <c r="N2384" s="66"/>
      <c r="O2384" s="66"/>
      <c r="P2384" s="66"/>
      <c r="Q2384" s="66"/>
      <c r="S2384" s="70"/>
      <c r="U2384" s="70"/>
      <c r="W2384" s="70"/>
      <c r="Y2384" s="70"/>
    </row>
    <row r="2385" spans="1:25" s="69" customFormat="1" x14ac:dyDescent="0.2">
      <c r="A2385" s="66" t="s">
        <v>12</v>
      </c>
      <c r="B2385" s="66" t="s">
        <v>24</v>
      </c>
      <c r="C2385" s="66" t="s">
        <v>26</v>
      </c>
      <c r="D2385" s="66" t="s">
        <v>303</v>
      </c>
      <c r="E2385" s="87">
        <f>+IF(ISNUMBER(DATA!N700),DATA!N700,"n/a")</f>
        <v>2.1571020320458199</v>
      </c>
      <c r="F2385" s="77">
        <f>+IF(ISNUMBER(DATA!O700),DATA!O700,"n/a")</f>
        <v>1.47618924811954E-2</v>
      </c>
      <c r="G2385" s="87">
        <f>+IF(ISNUMBER(DATA!X700),DATA!X700,"n/a")</f>
        <v>2.2880248322957502</v>
      </c>
      <c r="H2385" s="77">
        <f>+IF(ISNUMBER(DATA!Y700),DATA!Y700,"n/a")</f>
        <v>-2.12084019236972E-2</v>
      </c>
      <c r="I2385" s="87">
        <f>+IF(ISNUMBER(DATA!AH700),DATA!AH700,"n/a")</f>
        <v>2.27879095096189</v>
      </c>
      <c r="J2385" s="77">
        <f>+IF(ISNUMBER(DATA!AI700),DATA!AI700,"n/a")</f>
        <v>-1.4833943139283301E-2</v>
      </c>
      <c r="K2385" s="87">
        <f>+IF(ISNUMBER(DATA!AR700),DATA!AR700,"n/a")</f>
        <v>2.3478616858411101</v>
      </c>
      <c r="L2385" s="77">
        <f>+IF(ISNUMBER(DATA!AS700),DATA!AS700,"n/a")</f>
        <v>3.3951869914471501E-2</v>
      </c>
      <c r="M2385" s="66"/>
      <c r="N2385" s="66"/>
      <c r="O2385" s="66"/>
      <c r="P2385" s="66"/>
      <c r="Q2385" s="66"/>
      <c r="S2385" s="70"/>
      <c r="U2385" s="70"/>
      <c r="W2385" s="70"/>
      <c r="Y2385" s="70"/>
    </row>
    <row r="2386" spans="1:25" s="69" customFormat="1" x14ac:dyDescent="0.2">
      <c r="A2386" s="66" t="s">
        <v>12</v>
      </c>
      <c r="B2386" s="66" t="s">
        <v>24</v>
      </c>
      <c r="C2386" s="66" t="s">
        <v>26</v>
      </c>
      <c r="D2386" s="66" t="s">
        <v>304</v>
      </c>
      <c r="E2386" s="87">
        <f>+IF(ISNUMBER(DATA!N701),DATA!N701,"n/a")</f>
        <v>2.3990533852195002</v>
      </c>
      <c r="F2386" s="77">
        <f>+IF(ISNUMBER(DATA!O701),DATA!O701,"n/a")</f>
        <v>1.4577730354961699E-2</v>
      </c>
      <c r="G2386" s="87">
        <f>+IF(ISNUMBER(DATA!X701),DATA!X701,"n/a")</f>
        <v>2.5073272841540502</v>
      </c>
      <c r="H2386" s="77">
        <f>+IF(ISNUMBER(DATA!Y701),DATA!Y701,"n/a")</f>
        <v>4.7486223869095904E-3</v>
      </c>
      <c r="I2386" s="87">
        <f>+IF(ISNUMBER(DATA!AH701),DATA!AH701,"n/a")</f>
        <v>2.3674721884888301</v>
      </c>
      <c r="J2386" s="77">
        <f>+IF(ISNUMBER(DATA!AI701),DATA!AI701,"n/a")</f>
        <v>-8.8861303706426701E-3</v>
      </c>
      <c r="K2386" s="87">
        <f>+IF(ISNUMBER(DATA!AR701),DATA!AR701,"n/a")</f>
        <v>2.33276409714261</v>
      </c>
      <c r="L2386" s="77">
        <f>+IF(ISNUMBER(DATA!AS701),DATA!AS701,"n/a")</f>
        <v>-7.1685481907755597E-3</v>
      </c>
      <c r="M2386" s="66"/>
      <c r="N2386" s="66"/>
      <c r="O2386" s="66"/>
      <c r="P2386" s="66"/>
      <c r="Q2386" s="66"/>
      <c r="S2386" s="70"/>
      <c r="U2386" s="70"/>
      <c r="W2386" s="70"/>
      <c r="Y2386" s="70"/>
    </row>
    <row r="2387" spans="1:25" s="69" customFormat="1" x14ac:dyDescent="0.2">
      <c r="A2387" s="66" t="s">
        <v>12</v>
      </c>
      <c r="B2387" s="66" t="s">
        <v>24</v>
      </c>
      <c r="C2387" s="66" t="s">
        <v>26</v>
      </c>
      <c r="D2387" s="66" t="s">
        <v>305</v>
      </c>
      <c r="E2387" s="87">
        <f>+IF(ISNUMBER(DATA!N702),DATA!N702,"n/a")</f>
        <v>2.2648441791998999</v>
      </c>
      <c r="F2387" s="77">
        <f>+IF(ISNUMBER(DATA!O702),DATA!O702,"n/a")</f>
        <v>6.8968144141398804E-2</v>
      </c>
      <c r="G2387" s="87">
        <f>+IF(ISNUMBER(DATA!X702),DATA!X702,"n/a")</f>
        <v>2.3039996528135802</v>
      </c>
      <c r="H2387" s="77">
        <f>+IF(ISNUMBER(DATA!Y702),DATA!Y702,"n/a")</f>
        <v>9.5497092218945007E-2</v>
      </c>
      <c r="I2387" s="87">
        <f>+IF(ISNUMBER(DATA!AH702),DATA!AH702,"n/a")</f>
        <v>2.26067667850123</v>
      </c>
      <c r="J2387" s="77">
        <f>+IF(ISNUMBER(DATA!AI702),DATA!AI702,"n/a")</f>
        <v>8.1054817288970002E-2</v>
      </c>
      <c r="K2387" s="87">
        <f>+IF(ISNUMBER(DATA!AR702),DATA!AR702,"n/a")</f>
        <v>2.1939131915390702</v>
      </c>
      <c r="L2387" s="77">
        <f>+IF(ISNUMBER(DATA!AS702),DATA!AS702,"n/a")</f>
        <v>5.6359974206625203E-2</v>
      </c>
      <c r="M2387" s="66"/>
      <c r="N2387" s="66"/>
      <c r="O2387" s="66"/>
      <c r="P2387" s="66"/>
      <c r="Q2387" s="66"/>
      <c r="S2387" s="70"/>
      <c r="U2387" s="70"/>
      <c r="W2387" s="70"/>
      <c r="Y2387" s="70"/>
    </row>
    <row r="2388" spans="1:25" s="69" customFormat="1" x14ac:dyDescent="0.2">
      <c r="A2388" s="66" t="s">
        <v>12</v>
      </c>
      <c r="B2388" s="66" t="s">
        <v>24</v>
      </c>
      <c r="C2388" s="66" t="s">
        <v>26</v>
      </c>
      <c r="D2388" s="66" t="s">
        <v>306</v>
      </c>
      <c r="E2388" s="87">
        <f>+IF(ISNUMBER(DATA!N703),DATA!N703,"n/a")</f>
        <v>2.2472100283810401</v>
      </c>
      <c r="F2388" s="77">
        <f>+IF(ISNUMBER(DATA!O703),DATA!O703,"n/a")</f>
        <v>0.14675765164695201</v>
      </c>
      <c r="G2388" s="87">
        <f>+IF(ISNUMBER(DATA!X703),DATA!X703,"n/a")</f>
        <v>1.9329037545752501</v>
      </c>
      <c r="H2388" s="77">
        <f>+IF(ISNUMBER(DATA!Y703),DATA!Y703,"n/a")</f>
        <v>-3.9096116947631397E-2</v>
      </c>
      <c r="I2388" s="87">
        <f>+IF(ISNUMBER(DATA!AH703),DATA!AH703,"n/a")</f>
        <v>1.9148395956761599</v>
      </c>
      <c r="J2388" s="77">
        <f>+IF(ISNUMBER(DATA!AI703),DATA!AI703,"n/a")</f>
        <v>6.3692614044811996E-2</v>
      </c>
      <c r="K2388" s="87">
        <f>+IF(ISNUMBER(DATA!AR703),DATA!AR703,"n/a")</f>
        <v>2.0693177124149602</v>
      </c>
      <c r="L2388" s="77">
        <f>+IF(ISNUMBER(DATA!AS703),DATA!AS703,"n/a")</f>
        <v>9.7136841688723496E-2</v>
      </c>
      <c r="M2388" s="66"/>
      <c r="N2388" s="66"/>
      <c r="O2388" s="66"/>
      <c r="P2388" s="66"/>
      <c r="Q2388" s="66"/>
      <c r="S2388" s="70"/>
      <c r="U2388" s="70"/>
      <c r="W2388" s="70"/>
      <c r="Y2388" s="70"/>
    </row>
    <row r="2389" spans="1:25" s="69" customFormat="1" x14ac:dyDescent="0.2">
      <c r="A2389" s="66" t="s">
        <v>12</v>
      </c>
      <c r="B2389" s="66" t="s">
        <v>24</v>
      </c>
      <c r="C2389" s="66" t="s">
        <v>26</v>
      </c>
      <c r="D2389" s="66" t="s">
        <v>307</v>
      </c>
      <c r="E2389" s="87">
        <f>+IF(ISNUMBER(DATA!N704),DATA!N704,"n/a")</f>
        <v>1.86715522440703</v>
      </c>
      <c r="F2389" s="77">
        <f>+IF(ISNUMBER(DATA!O704),DATA!O704,"n/a")</f>
        <v>6.8329405775535895E-2</v>
      </c>
      <c r="G2389" s="87">
        <f>+IF(ISNUMBER(DATA!X704),DATA!X704,"n/a")</f>
        <v>1.90288363904875</v>
      </c>
      <c r="H2389" s="77">
        <f>+IF(ISNUMBER(DATA!Y704),DATA!Y704,"n/a")</f>
        <v>6.31266279427391E-2</v>
      </c>
      <c r="I2389" s="87">
        <f>+IF(ISNUMBER(DATA!AH704),DATA!AH704,"n/a")</f>
        <v>1.8768337320626201</v>
      </c>
      <c r="J2389" s="77">
        <f>+IF(ISNUMBER(DATA!AI704),DATA!AI704,"n/a")</f>
        <v>5.2895371815303703E-2</v>
      </c>
      <c r="K2389" s="87">
        <f>+IF(ISNUMBER(DATA!AR704),DATA!AR704,"n/a")</f>
        <v>1.8322772306575701</v>
      </c>
      <c r="L2389" s="77">
        <f>+IF(ISNUMBER(DATA!AS704),DATA!AS704,"n/a")</f>
        <v>9.7864432450022396E-3</v>
      </c>
      <c r="M2389" s="66"/>
      <c r="N2389" s="66"/>
      <c r="O2389" s="66"/>
      <c r="P2389" s="66"/>
      <c r="Q2389" s="66"/>
      <c r="S2389" s="70"/>
      <c r="U2389" s="70"/>
      <c r="W2389" s="70"/>
      <c r="Y2389" s="70"/>
    </row>
    <row r="2390" spans="1:25" s="69" customFormat="1" x14ac:dyDescent="0.2">
      <c r="A2390" s="66" t="s">
        <v>12</v>
      </c>
      <c r="B2390" s="66" t="s">
        <v>24</v>
      </c>
      <c r="C2390" s="66" t="s">
        <v>26</v>
      </c>
      <c r="D2390" s="66" t="s">
        <v>308</v>
      </c>
      <c r="E2390" s="87">
        <f>+IF(ISNUMBER(DATA!N705),DATA!N705,"n/a")</f>
        <v>2.2823412016922902</v>
      </c>
      <c r="F2390" s="77">
        <f>+IF(ISNUMBER(DATA!O705),DATA!O705,"n/a")</f>
        <v>6.5411772885715397E-2</v>
      </c>
      <c r="G2390" s="87">
        <f>+IF(ISNUMBER(DATA!X705),DATA!X705,"n/a")</f>
        <v>2.2865538129880498</v>
      </c>
      <c r="H2390" s="77">
        <f>+IF(ISNUMBER(DATA!Y705),DATA!Y705,"n/a")</f>
        <v>7.39732892726052E-2</v>
      </c>
      <c r="I2390" s="87">
        <f>+IF(ISNUMBER(DATA!AH705),DATA!AH705,"n/a")</f>
        <v>2.2616084153061</v>
      </c>
      <c r="J2390" s="77">
        <f>+IF(ISNUMBER(DATA!AI705),DATA!AI705,"n/a")</f>
        <v>7.8829894195449002E-2</v>
      </c>
      <c r="K2390" s="87">
        <f>+IF(ISNUMBER(DATA!AR705),DATA!AR705,"n/a")</f>
        <v>2.2046039458563298</v>
      </c>
      <c r="L2390" s="77">
        <f>+IF(ISNUMBER(DATA!AS705),DATA!AS705,"n/a")</f>
        <v>4.2137764907195403E-2</v>
      </c>
      <c r="M2390" s="66"/>
      <c r="N2390" s="66"/>
      <c r="O2390" s="66"/>
      <c r="P2390" s="66"/>
      <c r="Q2390" s="66"/>
      <c r="S2390" s="70"/>
      <c r="U2390" s="70"/>
      <c r="W2390" s="70"/>
      <c r="Y2390" s="70"/>
    </row>
    <row r="2391" spans="1:25" s="69" customFormat="1" x14ac:dyDescent="0.2">
      <c r="A2391" s="66" t="s">
        <v>12</v>
      </c>
      <c r="B2391" s="66" t="s">
        <v>24</v>
      </c>
      <c r="C2391" s="66" t="s">
        <v>26</v>
      </c>
      <c r="D2391" s="66" t="s">
        <v>309</v>
      </c>
      <c r="E2391" s="87">
        <f>+IF(ISNUMBER(DATA!N706),DATA!N706,"n/a")</f>
        <v>2.2574344759964902</v>
      </c>
      <c r="F2391" s="77">
        <f>+IF(ISNUMBER(DATA!O706),DATA!O706,"n/a")</f>
        <v>4.4996743621678097E-2</v>
      </c>
      <c r="G2391" s="87">
        <f>+IF(ISNUMBER(DATA!X706),DATA!X706,"n/a")</f>
        <v>2.25496237224647</v>
      </c>
      <c r="H2391" s="77">
        <f>+IF(ISNUMBER(DATA!Y706),DATA!Y706,"n/a")</f>
        <v>5.07282706161871E-2</v>
      </c>
      <c r="I2391" s="87">
        <f>+IF(ISNUMBER(DATA!AH706),DATA!AH706,"n/a")</f>
        <v>2.2180509335468899</v>
      </c>
      <c r="J2391" s="77">
        <f>+IF(ISNUMBER(DATA!AI706),DATA!AI706,"n/a")</f>
        <v>3.9199786826652802E-2</v>
      </c>
      <c r="K2391" s="87">
        <f>+IF(ISNUMBER(DATA!AR706),DATA!AR706,"n/a")</f>
        <v>2.1666396530823002</v>
      </c>
      <c r="L2391" s="77">
        <f>+IF(ISNUMBER(DATA!AS706),DATA!AS706,"n/a")</f>
        <v>2.0474587367282301E-2</v>
      </c>
      <c r="M2391" s="66"/>
      <c r="N2391" s="66"/>
      <c r="O2391" s="66"/>
      <c r="P2391" s="66"/>
      <c r="Q2391" s="66"/>
      <c r="S2391" s="70"/>
      <c r="U2391" s="70"/>
      <c r="W2391" s="70"/>
      <c r="Y2391" s="70"/>
    </row>
    <row r="2392" spans="1:25" s="69" customFormat="1" x14ac:dyDescent="0.2">
      <c r="A2392" s="66" t="s">
        <v>12</v>
      </c>
      <c r="B2392" s="66" t="s">
        <v>24</v>
      </c>
      <c r="C2392" s="66" t="s">
        <v>26</v>
      </c>
      <c r="D2392" s="66" t="s">
        <v>310</v>
      </c>
      <c r="E2392" s="87">
        <f>+IF(ISNUMBER(DATA!N707),DATA!N707,"n/a")</f>
        <v>2.2209849658239</v>
      </c>
      <c r="F2392" s="77">
        <f>+IF(ISNUMBER(DATA!O707),DATA!O707,"n/a")</f>
        <v>7.4369637449237302E-2</v>
      </c>
      <c r="G2392" s="87">
        <f>+IF(ISNUMBER(DATA!X707),DATA!X707,"n/a")</f>
        <v>2.2763515226581501</v>
      </c>
      <c r="H2392" s="77">
        <f>+IF(ISNUMBER(DATA!Y707),DATA!Y707,"n/a")</f>
        <v>0.114219305188947</v>
      </c>
      <c r="I2392" s="87">
        <f>+IF(ISNUMBER(DATA!AH707),DATA!AH707,"n/a")</f>
        <v>2.2485131829944698</v>
      </c>
      <c r="J2392" s="77">
        <f>+IF(ISNUMBER(DATA!AI707),DATA!AI707,"n/a")</f>
        <v>8.3138441431412594E-2</v>
      </c>
      <c r="K2392" s="87">
        <f>+IF(ISNUMBER(DATA!AR707),DATA!AR707,"n/a")</f>
        <v>2.2005564201292702</v>
      </c>
      <c r="L2392" s="77">
        <f>+IF(ISNUMBER(DATA!AS707),DATA!AS707,"n/a")</f>
        <v>5.0730064187396798E-2</v>
      </c>
      <c r="M2392" s="66"/>
      <c r="N2392" s="66"/>
      <c r="O2392" s="66"/>
      <c r="P2392" s="66"/>
      <c r="Q2392" s="66"/>
      <c r="S2392" s="70"/>
      <c r="U2392" s="70"/>
      <c r="W2392" s="70"/>
      <c r="Y2392" s="70"/>
    </row>
    <row r="2393" spans="1:25" s="69" customFormat="1" x14ac:dyDescent="0.2">
      <c r="A2393" s="66" t="s">
        <v>12</v>
      </c>
      <c r="B2393" s="66" t="s">
        <v>24</v>
      </c>
      <c r="C2393" s="66" t="s">
        <v>26</v>
      </c>
      <c r="D2393" s="66" t="s">
        <v>311</v>
      </c>
      <c r="E2393" s="87">
        <f>+IF(ISNUMBER(DATA!N708),DATA!N708,"n/a")</f>
        <v>2.6481122546853699</v>
      </c>
      <c r="F2393" s="77">
        <f>+IF(ISNUMBER(DATA!O708),DATA!O708,"n/a")</f>
        <v>4.2397455879965802E-2</v>
      </c>
      <c r="G2393" s="87">
        <f>+IF(ISNUMBER(DATA!X708),DATA!X708,"n/a")</f>
        <v>2.6850318247248501</v>
      </c>
      <c r="H2393" s="77">
        <f>+IF(ISNUMBER(DATA!Y708),DATA!Y708,"n/a")</f>
        <v>4.39112975637556E-2</v>
      </c>
      <c r="I2393" s="87">
        <f>+IF(ISNUMBER(DATA!AH708),DATA!AH708,"n/a")</f>
        <v>2.6742350880987198</v>
      </c>
      <c r="J2393" s="77">
        <f>+IF(ISNUMBER(DATA!AI708),DATA!AI708,"n/a")</f>
        <v>5.2548624421332298E-2</v>
      </c>
      <c r="K2393" s="87">
        <f>+IF(ISNUMBER(DATA!AR708),DATA!AR708,"n/a")</f>
        <v>2.62721679390997</v>
      </c>
      <c r="L2393" s="77">
        <f>+IF(ISNUMBER(DATA!AS708),DATA!AS708,"n/a")</f>
        <v>3.7052721305308303E-2</v>
      </c>
      <c r="M2393" s="66"/>
      <c r="N2393" s="66"/>
      <c r="O2393" s="66"/>
      <c r="P2393" s="66"/>
      <c r="Q2393" s="66"/>
      <c r="S2393" s="70"/>
      <c r="U2393" s="70"/>
      <c r="W2393" s="70"/>
      <c r="Y2393" s="70"/>
    </row>
    <row r="2394" spans="1:25" s="69" customFormat="1" x14ac:dyDescent="0.2">
      <c r="A2394" s="66" t="s">
        <v>12</v>
      </c>
      <c r="B2394" s="66" t="s">
        <v>24</v>
      </c>
      <c r="C2394" s="66" t="s">
        <v>26</v>
      </c>
      <c r="D2394" s="66" t="s">
        <v>312</v>
      </c>
      <c r="E2394" s="87">
        <f>+IF(ISNUMBER(DATA!N709),DATA!N709,"n/a")</f>
        <v>2.2834119694961998</v>
      </c>
      <c r="F2394" s="77">
        <f>+IF(ISNUMBER(DATA!O709),DATA!O709,"n/a")</f>
        <v>1.9636520066488899E-2</v>
      </c>
      <c r="G2394" s="87">
        <f>+IF(ISNUMBER(DATA!X709),DATA!X709,"n/a")</f>
        <v>2.2857429852541302</v>
      </c>
      <c r="H2394" s="77">
        <f>+IF(ISNUMBER(DATA!Y709),DATA!Y709,"n/a")</f>
        <v>3.1095894819242902E-2</v>
      </c>
      <c r="I2394" s="87">
        <f>+IF(ISNUMBER(DATA!AH709),DATA!AH709,"n/a")</f>
        <v>2.2731683908709499</v>
      </c>
      <c r="J2394" s="77">
        <f>+IF(ISNUMBER(DATA!AI709),DATA!AI709,"n/a")</f>
        <v>3.05414328786878E-2</v>
      </c>
      <c r="K2394" s="87">
        <f>+IF(ISNUMBER(DATA!AR709),DATA!AR709,"n/a")</f>
        <v>2.2480621863817398</v>
      </c>
      <c r="L2394" s="77">
        <f>+IF(ISNUMBER(DATA!AS709),DATA!AS709,"n/a")</f>
        <v>4.9731041251585097E-2</v>
      </c>
      <c r="M2394" s="66"/>
      <c r="N2394" s="66"/>
      <c r="O2394" s="66"/>
      <c r="P2394" s="66"/>
      <c r="Q2394" s="66"/>
      <c r="S2394" s="70"/>
      <c r="U2394" s="70"/>
      <c r="W2394" s="70"/>
      <c r="Y2394" s="70"/>
    </row>
    <row r="2395" spans="1:25" s="69" customFormat="1" x14ac:dyDescent="0.2">
      <c r="A2395" s="66" t="s">
        <v>12</v>
      </c>
      <c r="B2395" s="66" t="s">
        <v>24</v>
      </c>
      <c r="C2395" s="66" t="s">
        <v>26</v>
      </c>
      <c r="D2395" s="66" t="s">
        <v>313</v>
      </c>
      <c r="E2395" s="87">
        <f>+IF(ISNUMBER(DATA!N710),DATA!N710,"n/a")</f>
        <v>2.1414348512187802</v>
      </c>
      <c r="F2395" s="77">
        <f>+IF(ISNUMBER(DATA!O710),DATA!O710,"n/a")</f>
        <v>1.4789232991789299E-2</v>
      </c>
      <c r="G2395" s="87">
        <f>+IF(ISNUMBER(DATA!X710),DATA!X710,"n/a")</f>
        <v>2.1642737697321799</v>
      </c>
      <c r="H2395" s="77">
        <f>+IF(ISNUMBER(DATA!Y710),DATA!Y710,"n/a")</f>
        <v>5.2512854029307804E-3</v>
      </c>
      <c r="I2395" s="87">
        <f>+IF(ISNUMBER(DATA!AH710),DATA!AH710,"n/a")</f>
        <v>2.1205665771678301</v>
      </c>
      <c r="J2395" s="77">
        <f>+IF(ISNUMBER(DATA!AI710),DATA!AI710,"n/a")</f>
        <v>-8.41650455195188E-3</v>
      </c>
      <c r="K2395" s="87">
        <f>+IF(ISNUMBER(DATA!AR710),DATA!AR710,"n/a")</f>
        <v>2.0944320640746401</v>
      </c>
      <c r="L2395" s="77">
        <f>+IF(ISNUMBER(DATA!AS710),DATA!AS710,"n/a")</f>
        <v>-4.67552338526512E-2</v>
      </c>
      <c r="M2395" s="66"/>
      <c r="N2395" s="66"/>
      <c r="O2395" s="66"/>
      <c r="P2395" s="66"/>
      <c r="Q2395" s="66"/>
      <c r="S2395" s="70"/>
      <c r="U2395" s="70"/>
      <c r="W2395" s="70"/>
      <c r="Y2395" s="70"/>
    </row>
    <row r="2396" spans="1:25" s="69" customFormat="1" x14ac:dyDescent="0.2">
      <c r="A2396" s="66" t="s">
        <v>12</v>
      </c>
      <c r="B2396" s="66" t="s">
        <v>24</v>
      </c>
      <c r="C2396" s="66" t="s">
        <v>26</v>
      </c>
      <c r="D2396" s="66" t="s">
        <v>314</v>
      </c>
      <c r="E2396" s="87">
        <f>+IF(ISNUMBER(DATA!N711),DATA!N711,"n/a")</f>
        <v>2.5642777308540898</v>
      </c>
      <c r="F2396" s="77">
        <f>+IF(ISNUMBER(DATA!O711),DATA!O711,"n/a")</f>
        <v>7.34851021401417E-2</v>
      </c>
      <c r="G2396" s="87">
        <f>+IF(ISNUMBER(DATA!X711),DATA!X711,"n/a")</f>
        <v>2.61316093971601</v>
      </c>
      <c r="H2396" s="77">
        <f>+IF(ISNUMBER(DATA!Y711),DATA!Y711,"n/a")</f>
        <v>7.6797758309808298E-2</v>
      </c>
      <c r="I2396" s="87">
        <f>+IF(ISNUMBER(DATA!AH711),DATA!AH711,"n/a")</f>
        <v>2.5587707496833199</v>
      </c>
      <c r="J2396" s="77">
        <f>+IF(ISNUMBER(DATA!AI711),DATA!AI711,"n/a")</f>
        <v>7.9935243008739096E-2</v>
      </c>
      <c r="K2396" s="87">
        <f>+IF(ISNUMBER(DATA!AR711),DATA!AR711,"n/a")</f>
        <v>2.4916449902031599</v>
      </c>
      <c r="L2396" s="77">
        <f>+IF(ISNUMBER(DATA!AS711),DATA!AS711,"n/a")</f>
        <v>5.3803591709121502E-2</v>
      </c>
      <c r="M2396" s="66"/>
      <c r="N2396" s="66"/>
      <c r="O2396" s="66"/>
      <c r="P2396" s="66"/>
      <c r="Q2396" s="66"/>
      <c r="S2396" s="70"/>
      <c r="U2396" s="70"/>
      <c r="W2396" s="70"/>
      <c r="Y2396" s="70"/>
    </row>
    <row r="2397" spans="1:25" s="69" customFormat="1" x14ac:dyDescent="0.2">
      <c r="A2397" s="66" t="s">
        <v>12</v>
      </c>
      <c r="B2397" s="66" t="s">
        <v>24</v>
      </c>
      <c r="C2397" s="66" t="s">
        <v>26</v>
      </c>
      <c r="D2397" s="66" t="s">
        <v>315</v>
      </c>
      <c r="E2397" s="87">
        <f>+IF(ISNUMBER(DATA!N712),DATA!N712,"n/a")</f>
        <v>2.0189043119983401</v>
      </c>
      <c r="F2397" s="77">
        <f>+IF(ISNUMBER(DATA!O712),DATA!O712,"n/a")</f>
        <v>6.1232418886537299E-2</v>
      </c>
      <c r="G2397" s="87">
        <f>+IF(ISNUMBER(DATA!X712),DATA!X712,"n/a")</f>
        <v>2.0211651643755499</v>
      </c>
      <c r="H2397" s="77">
        <f>+IF(ISNUMBER(DATA!Y712),DATA!Y712,"n/a")</f>
        <v>3.8869180286994501E-2</v>
      </c>
      <c r="I2397" s="87">
        <f>+IF(ISNUMBER(DATA!AH712),DATA!AH712,"n/a")</f>
        <v>1.9774945869965801</v>
      </c>
      <c r="J2397" s="77">
        <f>+IF(ISNUMBER(DATA!AI712),DATA!AI712,"n/a")</f>
        <v>2.4783917318600499E-2</v>
      </c>
      <c r="K2397" s="87">
        <f>+IF(ISNUMBER(DATA!AR712),DATA!AR712,"n/a")</f>
        <v>1.9426842939161799</v>
      </c>
      <c r="L2397" s="77">
        <f>+IF(ISNUMBER(DATA!AS712),DATA!AS712,"n/a")</f>
        <v>-2.4036978386582999E-2</v>
      </c>
      <c r="M2397" s="66"/>
      <c r="N2397" s="66"/>
      <c r="O2397" s="66"/>
      <c r="P2397" s="66"/>
      <c r="Q2397" s="66"/>
      <c r="S2397" s="70"/>
      <c r="U2397" s="70"/>
      <c r="W2397" s="70"/>
      <c r="Y2397" s="70"/>
    </row>
    <row r="2398" spans="1:25" s="69" customFormat="1" x14ac:dyDescent="0.2">
      <c r="A2398" s="66" t="s">
        <v>12</v>
      </c>
      <c r="B2398" s="66" t="s">
        <v>24</v>
      </c>
      <c r="C2398" s="66" t="s">
        <v>26</v>
      </c>
      <c r="D2398" s="66" t="s">
        <v>316</v>
      </c>
      <c r="E2398" s="87">
        <f>+IF(ISNUMBER(DATA!N713),DATA!N713,"n/a")</f>
        <v>2.2685833588892499</v>
      </c>
      <c r="F2398" s="77">
        <f>+IF(ISNUMBER(DATA!O713),DATA!O713,"n/a")</f>
        <v>2.9482108344462001E-2</v>
      </c>
      <c r="G2398" s="87">
        <f>+IF(ISNUMBER(DATA!X713),DATA!X713,"n/a")</f>
        <v>2.3258621199096599</v>
      </c>
      <c r="H2398" s="77">
        <f>+IF(ISNUMBER(DATA!Y713),DATA!Y713,"n/a")</f>
        <v>3.0081185473349901E-2</v>
      </c>
      <c r="I2398" s="87">
        <f>+IF(ISNUMBER(DATA!AH713),DATA!AH713,"n/a")</f>
        <v>2.3022917984292399</v>
      </c>
      <c r="J2398" s="77">
        <f>+IF(ISNUMBER(DATA!AI713),DATA!AI713,"n/a")</f>
        <v>2.8383361173020899E-2</v>
      </c>
      <c r="K2398" s="87">
        <f>+IF(ISNUMBER(DATA!AR713),DATA!AR713,"n/a")</f>
        <v>2.2720944136712098</v>
      </c>
      <c r="L2398" s="77">
        <f>+IF(ISNUMBER(DATA!AS713),DATA!AS713,"n/a")</f>
        <v>1.7081126594001E-2</v>
      </c>
      <c r="M2398" s="66"/>
      <c r="N2398" s="66"/>
      <c r="O2398" s="66"/>
      <c r="P2398" s="66"/>
      <c r="Q2398" s="66"/>
      <c r="S2398" s="70"/>
      <c r="U2398" s="70"/>
      <c r="W2398" s="70"/>
      <c r="Y2398" s="70"/>
    </row>
    <row r="2399" spans="1:25" s="69" customFormat="1" x14ac:dyDescent="0.2">
      <c r="A2399" s="66" t="s">
        <v>12</v>
      </c>
      <c r="B2399" s="66" t="s">
        <v>24</v>
      </c>
      <c r="C2399" s="66" t="s">
        <v>26</v>
      </c>
      <c r="D2399" s="66" t="s">
        <v>317</v>
      </c>
      <c r="E2399" s="87">
        <f>+IF(ISNUMBER(DATA!N714),DATA!N714,"n/a")</f>
        <v>1.94251780952824</v>
      </c>
      <c r="F2399" s="77">
        <f>+IF(ISNUMBER(DATA!O714),DATA!O714,"n/a")</f>
        <v>0.26615792085475898</v>
      </c>
      <c r="G2399" s="87">
        <f>+IF(ISNUMBER(DATA!X714),DATA!X714,"n/a")</f>
        <v>2.0722789402184101</v>
      </c>
      <c r="H2399" s="77">
        <f>+IF(ISNUMBER(DATA!Y714),DATA!Y714,"n/a")</f>
        <v>1.2437810963705101E-2</v>
      </c>
      <c r="I2399" s="87">
        <f>+IF(ISNUMBER(DATA!AH714),DATA!AH714,"n/a")</f>
        <v>1.9954428151994601</v>
      </c>
      <c r="J2399" s="77">
        <f>+IF(ISNUMBER(DATA!AI714),DATA!AI714,"n/a")</f>
        <v>-3.4341620852034301E-2</v>
      </c>
      <c r="K2399" s="87">
        <f>+IF(ISNUMBER(DATA!AR714),DATA!AR714,"n/a")</f>
        <v>2.0764072725821299</v>
      </c>
      <c r="L2399" s="77">
        <f>+IF(ISNUMBER(DATA!AS714),DATA!AS714,"n/a")</f>
        <v>1.56508174760496E-2</v>
      </c>
      <c r="M2399" s="66"/>
      <c r="N2399" s="66"/>
      <c r="O2399" s="66"/>
      <c r="P2399" s="66"/>
      <c r="Q2399" s="66"/>
      <c r="S2399" s="70"/>
      <c r="U2399" s="70"/>
      <c r="W2399" s="70"/>
      <c r="Y2399" s="70"/>
    </row>
    <row r="2400" spans="1:25" s="69" customFormat="1" x14ac:dyDescent="0.2">
      <c r="A2400" s="66" t="s">
        <v>12</v>
      </c>
      <c r="B2400" s="66" t="s">
        <v>24</v>
      </c>
      <c r="C2400" s="66" t="s">
        <v>26</v>
      </c>
      <c r="D2400" s="66" t="s">
        <v>318</v>
      </c>
      <c r="E2400" s="87">
        <f>+IF(ISNUMBER(DATA!N715),DATA!N715,"n/a")</f>
        <v>2.3246486018932502</v>
      </c>
      <c r="F2400" s="77">
        <f>+IF(ISNUMBER(DATA!O715),DATA!O715,"n/a")</f>
        <v>4.5719349118174997E-2</v>
      </c>
      <c r="G2400" s="87">
        <f>+IF(ISNUMBER(DATA!X715),DATA!X715,"n/a")</f>
        <v>2.3548239334557302</v>
      </c>
      <c r="H2400" s="77">
        <f>+IF(ISNUMBER(DATA!Y715),DATA!Y715,"n/a")</f>
        <v>-7.5225481085591803E-3</v>
      </c>
      <c r="I2400" s="87">
        <f>+IF(ISNUMBER(DATA!AH715),DATA!AH715,"n/a")</f>
        <v>2.3414668209376299</v>
      </c>
      <c r="J2400" s="77">
        <f>+IF(ISNUMBER(DATA!AI715),DATA!AI715,"n/a")</f>
        <v>-7.16962175521657E-3</v>
      </c>
      <c r="K2400" s="87">
        <f>+IF(ISNUMBER(DATA!AR715),DATA!AR715,"n/a")</f>
        <v>2.3338070362681198</v>
      </c>
      <c r="L2400" s="77">
        <f>+IF(ISNUMBER(DATA!AS715),DATA!AS715,"n/a")</f>
        <v>3.1315681581129701E-3</v>
      </c>
      <c r="M2400" s="66"/>
      <c r="N2400" s="66"/>
      <c r="O2400" s="66"/>
      <c r="P2400" s="66"/>
      <c r="Q2400" s="66"/>
      <c r="S2400" s="70"/>
      <c r="U2400" s="70"/>
      <c r="W2400" s="70"/>
      <c r="Y2400" s="70"/>
    </row>
    <row r="2401" spans="1:25" s="69" customFormat="1" x14ac:dyDescent="0.2">
      <c r="A2401" s="66" t="s">
        <v>12</v>
      </c>
      <c r="B2401" s="66" t="s">
        <v>24</v>
      </c>
      <c r="C2401" s="66" t="s">
        <v>26</v>
      </c>
      <c r="D2401" s="66" t="s">
        <v>344</v>
      </c>
      <c r="E2401" s="87">
        <f>+IF(ISNUMBER(DATA!N716),DATA!N716,"n/a")</f>
        <v>2.0987866419388701</v>
      </c>
      <c r="F2401" s="77">
        <f>+IF(ISNUMBER(DATA!O716),DATA!O716,"n/a")</f>
        <v>-6.2572984115120397E-2</v>
      </c>
      <c r="G2401" s="87">
        <f>+IF(ISNUMBER(DATA!X716),DATA!X716,"n/a")</f>
        <v>2.2087118803324999</v>
      </c>
      <c r="H2401" s="77">
        <f>+IF(ISNUMBER(DATA!Y716),DATA!Y716,"n/a")</f>
        <v>-4.2510909116078001E-2</v>
      </c>
      <c r="I2401" s="87">
        <f>+IF(ISNUMBER(DATA!AH716),DATA!AH716,"n/a")</f>
        <v>2.1803771365125102</v>
      </c>
      <c r="J2401" s="77">
        <f>+IF(ISNUMBER(DATA!AI716),DATA!AI716,"n/a")</f>
        <v>-2.7047191757158199E-3</v>
      </c>
      <c r="K2401" s="87">
        <f>+IF(ISNUMBER(DATA!AR716),DATA!AR716,"n/a")</f>
        <v>2.1936380438084799</v>
      </c>
      <c r="L2401" s="77">
        <f>+IF(ISNUMBER(DATA!AS716),DATA!AS716,"n/a")</f>
        <v>2.2488380670977502E-2</v>
      </c>
      <c r="M2401" s="66"/>
      <c r="N2401" s="66"/>
      <c r="O2401" s="66"/>
      <c r="P2401" s="66"/>
      <c r="Q2401" s="66"/>
      <c r="S2401" s="70"/>
      <c r="U2401" s="70"/>
      <c r="W2401" s="70"/>
      <c r="Y2401" s="70"/>
    </row>
    <row r="2402" spans="1:25" s="69" customFormat="1" x14ac:dyDescent="0.2">
      <c r="A2402" s="66" t="s">
        <v>12</v>
      </c>
      <c r="B2402" s="66" t="s">
        <v>24</v>
      </c>
      <c r="C2402" s="66" t="s">
        <v>26</v>
      </c>
      <c r="D2402" s="66" t="s">
        <v>345</v>
      </c>
      <c r="E2402" s="87">
        <f>+IF(ISNUMBER(DATA!N717),DATA!N717,"n/a")</f>
        <v>2.2424587921216399</v>
      </c>
      <c r="F2402" s="77">
        <f>+IF(ISNUMBER(DATA!O717),DATA!O717,"n/a")</f>
        <v>3.19112872556397E-2</v>
      </c>
      <c r="G2402" s="87">
        <f>+IF(ISNUMBER(DATA!X717),DATA!X717,"n/a")</f>
        <v>2.23551428121859</v>
      </c>
      <c r="H2402" s="77">
        <f>+IF(ISNUMBER(DATA!Y717),DATA!Y717,"n/a")</f>
        <v>2.23541222241549E-2</v>
      </c>
      <c r="I2402" s="87">
        <f>+IF(ISNUMBER(DATA!AH717),DATA!AH717,"n/a")</f>
        <v>2.22222102213976</v>
      </c>
      <c r="J2402" s="77">
        <f>+IF(ISNUMBER(DATA!AI717),DATA!AI717,"n/a")</f>
        <v>2.00390409618201E-2</v>
      </c>
      <c r="K2402" s="87">
        <f>+IF(ISNUMBER(DATA!AR717),DATA!AR717,"n/a")</f>
        <v>2.19017038424967</v>
      </c>
      <c r="L2402" s="77">
        <f>+IF(ISNUMBER(DATA!AS717),DATA!AS717,"n/a")</f>
        <v>2.3146476692517898E-3</v>
      </c>
      <c r="M2402" s="66"/>
      <c r="N2402" s="66"/>
      <c r="O2402" s="66"/>
      <c r="P2402" s="66"/>
      <c r="Q2402" s="66"/>
      <c r="S2402" s="70"/>
      <c r="U2402" s="70"/>
      <c r="W2402" s="70"/>
      <c r="Y2402" s="70"/>
    </row>
    <row r="2403" spans="1:25" x14ac:dyDescent="0.2">
      <c r="E2403" s="100"/>
      <c r="F2403" s="102"/>
      <c r="G2403" s="100"/>
      <c r="H2403" s="102"/>
      <c r="I2403" s="100"/>
      <c r="J2403" s="102"/>
      <c r="K2403" s="100"/>
      <c r="L2403" s="102"/>
    </row>
    <row r="2404" spans="1:25" s="69" customFormat="1" x14ac:dyDescent="0.2">
      <c r="A2404" s="66" t="s">
        <v>11</v>
      </c>
      <c r="B2404" s="66" t="s">
        <v>23</v>
      </c>
      <c r="C2404" s="66" t="s">
        <v>0</v>
      </c>
      <c r="D2404" s="66" t="s">
        <v>271</v>
      </c>
      <c r="E2404" s="76">
        <f>+IF(ISNUMBER(DATA!F373),DATA!F373,"n/a")</f>
        <v>73305.679999999993</v>
      </c>
      <c r="F2404" s="77">
        <f>+IF(ISNUMBER(DATA!G373),DATA!G373,"n/a")</f>
        <v>-7.5751372932406205E-2</v>
      </c>
      <c r="G2404" s="76">
        <f>+IF(ISNUMBER(DATA!P373),DATA!P373,"n/a")</f>
        <v>212341</v>
      </c>
      <c r="H2404" s="77">
        <f>+IF(ISNUMBER(DATA!Q373),DATA!Q373,"n/a")</f>
        <v>-1.38137871471478E-2</v>
      </c>
      <c r="I2404" s="76">
        <f>+IF(ISNUMBER(DATA!Z373),DATA!Z373,"n/a")</f>
        <v>410316.61</v>
      </c>
      <c r="J2404" s="77">
        <f>+IF(ISNUMBER(DATA!AA373),DATA!AA373,"n/a")</f>
        <v>-1.9803819633812801E-2</v>
      </c>
      <c r="K2404" s="76">
        <f>+IF(ISNUMBER(DATA!AJ373),DATA!AJ373,"n/a")</f>
        <v>833339.5</v>
      </c>
      <c r="L2404" s="77">
        <f>+IF(ISNUMBER(DATA!AK373),DATA!AK373,"n/a")</f>
        <v>-6.23852825162068E-2</v>
      </c>
      <c r="M2404" s="66"/>
      <c r="N2404" s="66"/>
      <c r="O2404" s="66"/>
      <c r="P2404" s="66"/>
      <c r="Q2404" s="66"/>
      <c r="S2404" s="70"/>
      <c r="U2404" s="70"/>
      <c r="W2404" s="70"/>
      <c r="Y2404" s="70"/>
    </row>
    <row r="2405" spans="1:25" s="69" customFormat="1" x14ac:dyDescent="0.2">
      <c r="A2405" s="66" t="s">
        <v>11</v>
      </c>
      <c r="B2405" s="66" t="s">
        <v>23</v>
      </c>
      <c r="C2405" s="66" t="s">
        <v>0</v>
      </c>
      <c r="D2405" s="66" t="s">
        <v>272</v>
      </c>
      <c r="E2405" s="76">
        <f>+IF(ISNUMBER(DATA!F374),DATA!F374,"n/a")</f>
        <v>308256.57</v>
      </c>
      <c r="F2405" s="77">
        <f>+IF(ISNUMBER(DATA!G374),DATA!G374,"n/a")</f>
        <v>9.9214541030744993E-2</v>
      </c>
      <c r="G2405" s="76">
        <f>+IF(ISNUMBER(DATA!P374),DATA!P374,"n/a")</f>
        <v>880887.81</v>
      </c>
      <c r="H2405" s="77">
        <f>+IF(ISNUMBER(DATA!Q374),DATA!Q374,"n/a")</f>
        <v>9.0075095816315801E-2</v>
      </c>
      <c r="I2405" s="76">
        <f>+IF(ISNUMBER(DATA!Z374),DATA!Z374,"n/a")</f>
        <v>1720806.69</v>
      </c>
      <c r="J2405" s="77">
        <f>+IF(ISNUMBER(DATA!AA374),DATA!AA374,"n/a")</f>
        <v>8.0387356538608998E-2</v>
      </c>
      <c r="K2405" s="76">
        <f>+IF(ISNUMBER(DATA!AJ374),DATA!AJ374,"n/a")</f>
        <v>3462131.44</v>
      </c>
      <c r="L2405" s="77">
        <f>+IF(ISNUMBER(DATA!AK374),DATA!AK374,"n/a")</f>
        <v>0.12884896554049699</v>
      </c>
      <c r="M2405" s="66"/>
      <c r="N2405" s="66"/>
      <c r="O2405" s="66"/>
      <c r="P2405" s="66"/>
      <c r="Q2405" s="66"/>
      <c r="S2405" s="70"/>
      <c r="U2405" s="70"/>
      <c r="W2405" s="70"/>
      <c r="Y2405" s="70"/>
    </row>
    <row r="2406" spans="1:25" s="69" customFormat="1" x14ac:dyDescent="0.2">
      <c r="A2406" s="66" t="s">
        <v>11</v>
      </c>
      <c r="B2406" s="66" t="s">
        <v>23</v>
      </c>
      <c r="C2406" s="66" t="s">
        <v>0</v>
      </c>
      <c r="D2406" s="66" t="s">
        <v>273</v>
      </c>
      <c r="E2406" s="76">
        <f>+IF(ISNUMBER(DATA!F375),DATA!F375,"n/a")</f>
        <v>478221.79</v>
      </c>
      <c r="F2406" s="77">
        <f>+IF(ISNUMBER(DATA!G375),DATA!G375,"n/a")</f>
        <v>0.30562000391722799</v>
      </c>
      <c r="G2406" s="76">
        <f>+IF(ISNUMBER(DATA!P375),DATA!P375,"n/a")</f>
        <v>1430987.04</v>
      </c>
      <c r="H2406" s="77">
        <f>+IF(ISNUMBER(DATA!Q375),DATA!Q375,"n/a")</f>
        <v>0.239351303622306</v>
      </c>
      <c r="I2406" s="76">
        <f>+IF(ISNUMBER(DATA!Z375),DATA!Z375,"n/a")</f>
        <v>2703378.62</v>
      </c>
      <c r="J2406" s="77">
        <f>+IF(ISNUMBER(DATA!AA375),DATA!AA375,"n/a")</f>
        <v>0.156356342053664</v>
      </c>
      <c r="K2406" s="76">
        <f>+IF(ISNUMBER(DATA!AJ375),DATA!AJ375,"n/a")</f>
        <v>5126200.7699999996</v>
      </c>
      <c r="L2406" s="77">
        <f>+IF(ISNUMBER(DATA!AK375),DATA!AK375,"n/a")</f>
        <v>9.3939420524059195E-2</v>
      </c>
      <c r="M2406" s="66"/>
      <c r="N2406" s="66"/>
      <c r="O2406" s="66"/>
      <c r="P2406" s="66"/>
      <c r="Q2406" s="66"/>
      <c r="S2406" s="70"/>
      <c r="U2406" s="70"/>
      <c r="W2406" s="70"/>
      <c r="Y2406" s="70"/>
    </row>
    <row r="2407" spans="1:25" s="69" customFormat="1" x14ac:dyDescent="0.2">
      <c r="A2407" s="66" t="s">
        <v>11</v>
      </c>
      <c r="B2407" s="66" t="s">
        <v>23</v>
      </c>
      <c r="C2407" s="66" t="s">
        <v>0</v>
      </c>
      <c r="D2407" s="66" t="s">
        <v>274</v>
      </c>
      <c r="E2407" s="76">
        <f>+IF(ISNUMBER(DATA!F376),DATA!F376,"n/a")</f>
        <v>208944.44</v>
      </c>
      <c r="F2407" s="77">
        <f>+IF(ISNUMBER(DATA!G376),DATA!G376,"n/a")</f>
        <v>0.112477769818578</v>
      </c>
      <c r="G2407" s="76">
        <f>+IF(ISNUMBER(DATA!P376),DATA!P376,"n/a")</f>
        <v>565113.14</v>
      </c>
      <c r="H2407" s="77">
        <f>+IF(ISNUMBER(DATA!Q376),DATA!Q376,"n/a")</f>
        <v>0.101978300482819</v>
      </c>
      <c r="I2407" s="76">
        <f>+IF(ISNUMBER(DATA!Z376),DATA!Z376,"n/a")</f>
        <v>1103547.8500000001</v>
      </c>
      <c r="J2407" s="77">
        <f>+IF(ISNUMBER(DATA!AA376),DATA!AA376,"n/a")</f>
        <v>8.0786550102044094E-2</v>
      </c>
      <c r="K2407" s="76">
        <f>+IF(ISNUMBER(DATA!AJ376),DATA!AJ376,"n/a")</f>
        <v>2246014.9700000002</v>
      </c>
      <c r="L2407" s="77">
        <f>+IF(ISNUMBER(DATA!AK376),DATA!AK376,"n/a")</f>
        <v>0.129096800015713</v>
      </c>
      <c r="M2407" s="66"/>
      <c r="N2407" s="66"/>
      <c r="O2407" s="66"/>
      <c r="P2407" s="66"/>
      <c r="Q2407" s="66"/>
      <c r="S2407" s="70"/>
      <c r="U2407" s="70"/>
      <c r="W2407" s="70"/>
      <c r="Y2407" s="70"/>
    </row>
    <row r="2408" spans="1:25" s="69" customFormat="1" x14ac:dyDescent="0.2">
      <c r="A2408" s="66" t="s">
        <v>11</v>
      </c>
      <c r="B2408" s="66" t="s">
        <v>23</v>
      </c>
      <c r="C2408" s="66" t="s">
        <v>0</v>
      </c>
      <c r="D2408" s="66" t="s">
        <v>275</v>
      </c>
      <c r="E2408" s="76">
        <f>+IF(ISNUMBER(DATA!F377),DATA!F377,"n/a")</f>
        <v>417198.4</v>
      </c>
      <c r="F2408" s="77">
        <f>+IF(ISNUMBER(DATA!G377),DATA!G377,"n/a")</f>
        <v>0.28065675964970299</v>
      </c>
      <c r="G2408" s="76">
        <f>+IF(ISNUMBER(DATA!P377),DATA!P377,"n/a")</f>
        <v>1290835.3400000001</v>
      </c>
      <c r="H2408" s="77">
        <f>+IF(ISNUMBER(DATA!Q377),DATA!Q377,"n/a")</f>
        <v>0.256323444015013</v>
      </c>
      <c r="I2408" s="76">
        <f>+IF(ISNUMBER(DATA!Z377),DATA!Z377,"n/a")</f>
        <v>2335085.6800000002</v>
      </c>
      <c r="J2408" s="77">
        <f>+IF(ISNUMBER(DATA!AA377),DATA!AA377,"n/a")</f>
        <v>0.18831228087638499</v>
      </c>
      <c r="K2408" s="76">
        <f>+IF(ISNUMBER(DATA!AJ377),DATA!AJ377,"n/a")</f>
        <v>4322424.43</v>
      </c>
      <c r="L2408" s="77">
        <f>+IF(ISNUMBER(DATA!AK377),DATA!AK377,"n/a")</f>
        <v>0.13635902321145299</v>
      </c>
      <c r="M2408" s="66"/>
      <c r="N2408" s="66"/>
      <c r="O2408" s="66"/>
      <c r="P2408" s="66"/>
      <c r="Q2408" s="66"/>
      <c r="S2408" s="70"/>
      <c r="U2408" s="70"/>
      <c r="W2408" s="70"/>
      <c r="Y2408" s="70"/>
    </row>
    <row r="2409" spans="1:25" s="69" customFormat="1" x14ac:dyDescent="0.2">
      <c r="A2409" s="66" t="s">
        <v>11</v>
      </c>
      <c r="B2409" s="66" t="s">
        <v>23</v>
      </c>
      <c r="C2409" s="66" t="s">
        <v>0</v>
      </c>
      <c r="D2409" s="66" t="s">
        <v>276</v>
      </c>
      <c r="E2409" s="76">
        <f>+IF(ISNUMBER(DATA!F378),DATA!F378,"n/a")</f>
        <v>182295.63</v>
      </c>
      <c r="F2409" s="77">
        <f>+IF(ISNUMBER(DATA!G378),DATA!G378,"n/a")</f>
        <v>-2.2906661336743898E-2</v>
      </c>
      <c r="G2409" s="76">
        <f>+IF(ISNUMBER(DATA!P378),DATA!P378,"n/a")</f>
        <v>551080.18999999994</v>
      </c>
      <c r="H2409" s="77">
        <f>+IF(ISNUMBER(DATA!Q378),DATA!Q378,"n/a")</f>
        <v>-1.38718732476851E-2</v>
      </c>
      <c r="I2409" s="76">
        <f>+IF(ISNUMBER(DATA!Z378),DATA!Z378,"n/a")</f>
        <v>1036938.3</v>
      </c>
      <c r="J2409" s="77">
        <f>+IF(ISNUMBER(DATA!AA378),DATA!AA378,"n/a")</f>
        <v>-6.7032444100266694E-2</v>
      </c>
      <c r="K2409" s="76">
        <f>+IF(ISNUMBER(DATA!AJ378),DATA!AJ378,"n/a")</f>
        <v>2081982.71</v>
      </c>
      <c r="L2409" s="77">
        <f>+IF(ISNUMBER(DATA!AK378),DATA!AK378,"n/a")</f>
        <v>-9.109224674817E-2</v>
      </c>
      <c r="M2409" s="66"/>
      <c r="N2409" s="66"/>
      <c r="O2409" s="66"/>
      <c r="P2409" s="66"/>
      <c r="Q2409" s="66"/>
      <c r="S2409" s="70"/>
      <c r="U2409" s="70"/>
      <c r="W2409" s="70"/>
      <c r="Y2409" s="70"/>
    </row>
    <row r="2410" spans="1:25" s="69" customFormat="1" x14ac:dyDescent="0.2">
      <c r="A2410" s="66" t="s">
        <v>11</v>
      </c>
      <c r="B2410" s="66" t="s">
        <v>23</v>
      </c>
      <c r="C2410" s="66" t="s">
        <v>0</v>
      </c>
      <c r="D2410" s="66" t="s">
        <v>277</v>
      </c>
      <c r="E2410" s="76">
        <f>+IF(ISNUMBER(DATA!F379),DATA!F379,"n/a")</f>
        <v>127472.05</v>
      </c>
      <c r="F2410" s="77">
        <f>+IF(ISNUMBER(DATA!G379),DATA!G379,"n/a")</f>
        <v>0.16660812518006299</v>
      </c>
      <c r="G2410" s="76">
        <f>+IF(ISNUMBER(DATA!P379),DATA!P379,"n/a")</f>
        <v>370903.13</v>
      </c>
      <c r="H2410" s="77">
        <f>+IF(ISNUMBER(DATA!Q379),DATA!Q379,"n/a")</f>
        <v>0.27480081018767899</v>
      </c>
      <c r="I2410" s="76">
        <f>+IF(ISNUMBER(DATA!Z379),DATA!Z379,"n/a")</f>
        <v>657169.54</v>
      </c>
      <c r="J2410" s="77">
        <f>+IF(ISNUMBER(DATA!AA379),DATA!AA379,"n/a")</f>
        <v>0.15660578617278501</v>
      </c>
      <c r="K2410" s="76">
        <f>+IF(ISNUMBER(DATA!AJ379),DATA!AJ379,"n/a")</f>
        <v>1266203.02</v>
      </c>
      <c r="L2410" s="77">
        <f>+IF(ISNUMBER(DATA!AK379),DATA!AK379,"n/a")</f>
        <v>6.13693403853399E-2</v>
      </c>
      <c r="M2410" s="66"/>
      <c r="N2410" s="66"/>
      <c r="O2410" s="66"/>
      <c r="P2410" s="66"/>
      <c r="Q2410" s="66"/>
      <c r="S2410" s="70"/>
      <c r="U2410" s="70"/>
      <c r="W2410" s="70"/>
      <c r="Y2410" s="70"/>
    </row>
    <row r="2411" spans="1:25" s="69" customFormat="1" x14ac:dyDescent="0.2">
      <c r="A2411" s="66" t="s">
        <v>11</v>
      </c>
      <c r="B2411" s="66" t="s">
        <v>23</v>
      </c>
      <c r="C2411" s="66" t="s">
        <v>0</v>
      </c>
      <c r="D2411" s="66" t="s">
        <v>278</v>
      </c>
      <c r="E2411" s="76">
        <f>+IF(ISNUMBER(DATA!F380),DATA!F380,"n/a")</f>
        <v>221327.55</v>
      </c>
      <c r="F2411" s="77">
        <f>+IF(ISNUMBER(DATA!G380),DATA!G380,"n/a")</f>
        <v>2.5790863709432E-2</v>
      </c>
      <c r="G2411" s="76">
        <f>+IF(ISNUMBER(DATA!P380),DATA!P380,"n/a")</f>
        <v>657709.69999999995</v>
      </c>
      <c r="H2411" s="77">
        <f>+IF(ISNUMBER(DATA!Q380),DATA!Q380,"n/a")</f>
        <v>1.95031786421931E-2</v>
      </c>
      <c r="I2411" s="76">
        <f>+IF(ISNUMBER(DATA!Z380),DATA!Z380,"n/a")</f>
        <v>1259303.46</v>
      </c>
      <c r="J2411" s="77">
        <f>+IF(ISNUMBER(DATA!AA380),DATA!AA380,"n/a")</f>
        <v>4.5374490830638901E-2</v>
      </c>
      <c r="K2411" s="76">
        <f>+IF(ISNUMBER(DATA!AJ380),DATA!AJ380,"n/a")</f>
        <v>2516078.5</v>
      </c>
      <c r="L2411" s="77">
        <f>+IF(ISNUMBER(DATA!AK380),DATA!AK380,"n/a")</f>
        <v>0.104176049602885</v>
      </c>
      <c r="M2411" s="66"/>
      <c r="N2411" s="66"/>
      <c r="O2411" s="66"/>
      <c r="P2411" s="66"/>
      <c r="Q2411" s="66"/>
      <c r="S2411" s="70"/>
      <c r="U2411" s="70"/>
      <c r="W2411" s="70"/>
      <c r="Y2411" s="70"/>
    </row>
    <row r="2412" spans="1:25" s="69" customFormat="1" x14ac:dyDescent="0.2">
      <c r="A2412" s="66" t="s">
        <v>11</v>
      </c>
      <c r="B2412" s="66" t="s">
        <v>23</v>
      </c>
      <c r="C2412" s="66" t="s">
        <v>0</v>
      </c>
      <c r="D2412" s="66" t="s">
        <v>279</v>
      </c>
      <c r="E2412" s="76">
        <f>+IF(ISNUMBER(DATA!F381),DATA!F381,"n/a")</f>
        <v>122411.88</v>
      </c>
      <c r="F2412" s="77">
        <f>+IF(ISNUMBER(DATA!G381),DATA!G381,"n/a")</f>
        <v>0.15203049196527299</v>
      </c>
      <c r="G2412" s="76">
        <f>+IF(ISNUMBER(DATA!P381),DATA!P381,"n/a")</f>
        <v>343140.07</v>
      </c>
      <c r="H2412" s="77">
        <f>+IF(ISNUMBER(DATA!Q381),DATA!Q381,"n/a")</f>
        <v>0.15096545366860201</v>
      </c>
      <c r="I2412" s="76">
        <f>+IF(ISNUMBER(DATA!Z381),DATA!Z381,"n/a")</f>
        <v>680937.9</v>
      </c>
      <c r="J2412" s="77">
        <f>+IF(ISNUMBER(DATA!AA381),DATA!AA381,"n/a")</f>
        <v>0.17752567706984199</v>
      </c>
      <c r="K2412" s="76">
        <f>+IF(ISNUMBER(DATA!AJ381),DATA!AJ381,"n/a")</f>
        <v>1314444.02</v>
      </c>
      <c r="L2412" s="77">
        <f>+IF(ISNUMBER(DATA!AK381),DATA!AK381,"n/a")</f>
        <v>0.13246167548141899</v>
      </c>
      <c r="M2412" s="66"/>
      <c r="N2412" s="66"/>
      <c r="O2412" s="66"/>
      <c r="P2412" s="66"/>
      <c r="Q2412" s="66"/>
      <c r="S2412" s="70"/>
      <c r="U2412" s="70"/>
      <c r="W2412" s="70"/>
      <c r="Y2412" s="70"/>
    </row>
    <row r="2413" spans="1:25" s="69" customFormat="1" x14ac:dyDescent="0.2">
      <c r="A2413" s="66" t="s">
        <v>11</v>
      </c>
      <c r="B2413" s="66" t="s">
        <v>23</v>
      </c>
      <c r="C2413" s="66" t="s">
        <v>0</v>
      </c>
      <c r="D2413" s="66" t="s">
        <v>280</v>
      </c>
      <c r="E2413" s="76">
        <f>+IF(ISNUMBER(DATA!F382),DATA!F382,"n/a")</f>
        <v>122895.71</v>
      </c>
      <c r="F2413" s="77">
        <f>+IF(ISNUMBER(DATA!G382),DATA!G382,"n/a")</f>
        <v>0.177460285675825</v>
      </c>
      <c r="G2413" s="76">
        <f>+IF(ISNUMBER(DATA!P382),DATA!P382,"n/a")</f>
        <v>343957.47</v>
      </c>
      <c r="H2413" s="77">
        <f>+IF(ISNUMBER(DATA!Q382),DATA!Q382,"n/a")</f>
        <v>0.16247659761862199</v>
      </c>
      <c r="I2413" s="76">
        <f>+IF(ISNUMBER(DATA!Z382),DATA!Z382,"n/a")</f>
        <v>633051.79</v>
      </c>
      <c r="J2413" s="77">
        <f>+IF(ISNUMBER(DATA!AA382),DATA!AA382,"n/a")</f>
        <v>0.119294100398797</v>
      </c>
      <c r="K2413" s="76">
        <f>+IF(ISNUMBER(DATA!AJ382),DATA!AJ382,"n/a")</f>
        <v>1234092.3500000001</v>
      </c>
      <c r="L2413" s="77">
        <f>+IF(ISNUMBER(DATA!AK382),DATA!AK382,"n/a")</f>
        <v>0.135145434408207</v>
      </c>
      <c r="M2413" s="66"/>
      <c r="N2413" s="66"/>
      <c r="O2413" s="66"/>
      <c r="P2413" s="66"/>
      <c r="Q2413" s="66"/>
      <c r="S2413" s="70"/>
      <c r="U2413" s="70"/>
      <c r="W2413" s="70"/>
      <c r="Y2413" s="70"/>
    </row>
    <row r="2414" spans="1:25" s="69" customFormat="1" x14ac:dyDescent="0.2">
      <c r="A2414" s="66" t="s">
        <v>11</v>
      </c>
      <c r="B2414" s="66" t="s">
        <v>23</v>
      </c>
      <c r="C2414" s="66" t="s">
        <v>0</v>
      </c>
      <c r="D2414" s="66" t="s">
        <v>281</v>
      </c>
      <c r="E2414" s="76">
        <f>+IF(ISNUMBER(DATA!F383),DATA!F383,"n/a")</f>
        <v>105281.35</v>
      </c>
      <c r="F2414" s="77">
        <f>+IF(ISNUMBER(DATA!G383),DATA!G383,"n/a")</f>
        <v>8.7705571960698503E-2</v>
      </c>
      <c r="G2414" s="76">
        <f>+IF(ISNUMBER(DATA!P383),DATA!P383,"n/a")</f>
        <v>298094.06</v>
      </c>
      <c r="H2414" s="77">
        <f>+IF(ISNUMBER(DATA!Q383),DATA!Q383,"n/a")</f>
        <v>0.10759066215214499</v>
      </c>
      <c r="I2414" s="76">
        <f>+IF(ISNUMBER(DATA!Z383),DATA!Z383,"n/a")</f>
        <v>573168.86</v>
      </c>
      <c r="J2414" s="77">
        <f>+IF(ISNUMBER(DATA!AA383),DATA!AA383,"n/a")</f>
        <v>0.106371765896928</v>
      </c>
      <c r="K2414" s="76">
        <f>+IF(ISNUMBER(DATA!AJ383),DATA!AJ383,"n/a")</f>
        <v>1134005.3799999999</v>
      </c>
      <c r="L2414" s="77">
        <f>+IF(ISNUMBER(DATA!AK383),DATA!AK383,"n/a")</f>
        <v>0.12085796268644</v>
      </c>
      <c r="M2414" s="66"/>
      <c r="N2414" s="66"/>
      <c r="O2414" s="66"/>
      <c r="P2414" s="66"/>
      <c r="Q2414" s="66"/>
      <c r="S2414" s="70"/>
      <c r="U2414" s="70"/>
      <c r="W2414" s="70"/>
      <c r="Y2414" s="70"/>
    </row>
    <row r="2415" spans="1:25" s="69" customFormat="1" x14ac:dyDescent="0.2">
      <c r="A2415" s="66" t="s">
        <v>11</v>
      </c>
      <c r="B2415" s="66" t="s">
        <v>23</v>
      </c>
      <c r="C2415" s="66" t="s">
        <v>0</v>
      </c>
      <c r="D2415" s="66" t="s">
        <v>282</v>
      </c>
      <c r="E2415" s="76">
        <f>+IF(ISNUMBER(DATA!F384),DATA!F384,"n/a")</f>
        <v>264992.65999999997</v>
      </c>
      <c r="F2415" s="77">
        <f>+IF(ISNUMBER(DATA!G384),DATA!G384,"n/a")</f>
        <v>0.18717842253755401</v>
      </c>
      <c r="G2415" s="76">
        <f>+IF(ISNUMBER(DATA!P384),DATA!P384,"n/a")</f>
        <v>754791.43</v>
      </c>
      <c r="H2415" s="77">
        <f>+IF(ISNUMBER(DATA!Q384),DATA!Q384,"n/a")</f>
        <v>0.23296928363883601</v>
      </c>
      <c r="I2415" s="76">
        <f>+IF(ISNUMBER(DATA!Z384),DATA!Z384,"n/a")</f>
        <v>1416141.82</v>
      </c>
      <c r="J2415" s="77">
        <f>+IF(ISNUMBER(DATA!AA384),DATA!AA384,"n/a")</f>
        <v>0.218242681985165</v>
      </c>
      <c r="K2415" s="76">
        <f>+IF(ISNUMBER(DATA!AJ384),DATA!AJ384,"n/a")</f>
        <v>2686381.24</v>
      </c>
      <c r="L2415" s="77">
        <f>+IF(ISNUMBER(DATA!AK384),DATA!AK384,"n/a")</f>
        <v>0.20484427384408899</v>
      </c>
      <c r="M2415" s="66"/>
      <c r="N2415" s="66"/>
      <c r="O2415" s="66"/>
      <c r="P2415" s="66"/>
      <c r="Q2415" s="66"/>
      <c r="S2415" s="70"/>
      <c r="U2415" s="70"/>
      <c r="W2415" s="70"/>
      <c r="Y2415" s="70"/>
    </row>
    <row r="2416" spans="1:25" s="69" customFormat="1" x14ac:dyDescent="0.2">
      <c r="A2416" s="66" t="s">
        <v>11</v>
      </c>
      <c r="B2416" s="66" t="s">
        <v>23</v>
      </c>
      <c r="C2416" s="66" t="s">
        <v>0</v>
      </c>
      <c r="D2416" s="66" t="s">
        <v>283</v>
      </c>
      <c r="E2416" s="76">
        <f>+IF(ISNUMBER(DATA!F385),DATA!F385,"n/a")</f>
        <v>158087.46</v>
      </c>
      <c r="F2416" s="77">
        <f>+IF(ISNUMBER(DATA!G385),DATA!G385,"n/a")</f>
        <v>0.38708033543157899</v>
      </c>
      <c r="G2416" s="76">
        <f>+IF(ISNUMBER(DATA!P385),DATA!P385,"n/a")</f>
        <v>485230.2</v>
      </c>
      <c r="H2416" s="77">
        <f>+IF(ISNUMBER(DATA!Q385),DATA!Q385,"n/a")</f>
        <v>0.43296227078608002</v>
      </c>
      <c r="I2416" s="76">
        <f>+IF(ISNUMBER(DATA!Z385),DATA!Z385,"n/a")</f>
        <v>884190.69</v>
      </c>
      <c r="J2416" s="77">
        <f>+IF(ISNUMBER(DATA!AA385),DATA!AA385,"n/a")</f>
        <v>0.41827564129246603</v>
      </c>
      <c r="K2416" s="76">
        <f>+IF(ISNUMBER(DATA!AJ385),DATA!AJ385,"n/a")</f>
        <v>1593928.35</v>
      </c>
      <c r="L2416" s="77">
        <f>+IF(ISNUMBER(DATA!AK385),DATA!AK385,"n/a")</f>
        <v>0.48501558442052101</v>
      </c>
      <c r="M2416" s="66"/>
      <c r="N2416" s="66"/>
      <c r="O2416" s="66"/>
      <c r="P2416" s="66"/>
      <c r="Q2416" s="66"/>
      <c r="S2416" s="70"/>
      <c r="U2416" s="70"/>
      <c r="W2416" s="70"/>
      <c r="Y2416" s="70"/>
    </row>
    <row r="2417" spans="1:25" s="69" customFormat="1" x14ac:dyDescent="0.2">
      <c r="A2417" s="66" t="s">
        <v>11</v>
      </c>
      <c r="B2417" s="66" t="s">
        <v>23</v>
      </c>
      <c r="C2417" s="66" t="s">
        <v>0</v>
      </c>
      <c r="D2417" s="66" t="s">
        <v>284</v>
      </c>
      <c r="E2417" s="76">
        <f>+IF(ISNUMBER(DATA!F386),DATA!F386,"n/a")</f>
        <v>158959.67000000001</v>
      </c>
      <c r="F2417" s="77">
        <f>+IF(ISNUMBER(DATA!G386),DATA!G386,"n/a")</f>
        <v>0.16121370167805801</v>
      </c>
      <c r="G2417" s="76">
        <f>+IF(ISNUMBER(DATA!P386),DATA!P386,"n/a")</f>
        <v>461130.48</v>
      </c>
      <c r="H2417" s="77">
        <f>+IF(ISNUMBER(DATA!Q386),DATA!Q386,"n/a")</f>
        <v>0.12051083557854</v>
      </c>
      <c r="I2417" s="76">
        <f>+IF(ISNUMBER(DATA!Z386),DATA!Z386,"n/a")</f>
        <v>883134.25</v>
      </c>
      <c r="J2417" s="77">
        <f>+IF(ISNUMBER(DATA!AA386),DATA!AA386,"n/a")</f>
        <v>8.5065144693802899E-2</v>
      </c>
      <c r="K2417" s="76">
        <f>+IF(ISNUMBER(DATA!AJ386),DATA!AJ386,"n/a")</f>
        <v>1707195.57</v>
      </c>
      <c r="L2417" s="77">
        <f>+IF(ISNUMBER(DATA!AK386),DATA!AK386,"n/a")</f>
        <v>1.8353422393080802E-2</v>
      </c>
      <c r="M2417" s="66"/>
      <c r="N2417" s="66"/>
      <c r="O2417" s="66"/>
      <c r="P2417" s="66"/>
      <c r="Q2417" s="66"/>
      <c r="S2417" s="70"/>
      <c r="U2417" s="70"/>
      <c r="W2417" s="70"/>
      <c r="Y2417" s="70"/>
    </row>
    <row r="2418" spans="1:25" s="69" customFormat="1" x14ac:dyDescent="0.2">
      <c r="A2418" s="66" t="s">
        <v>11</v>
      </c>
      <c r="B2418" s="66" t="s">
        <v>23</v>
      </c>
      <c r="C2418" s="66" t="s">
        <v>0</v>
      </c>
      <c r="D2418" s="66" t="s">
        <v>285</v>
      </c>
      <c r="E2418" s="76">
        <f>+IF(ISNUMBER(DATA!F387),DATA!F387,"n/a")</f>
        <v>103413.44</v>
      </c>
      <c r="F2418" s="77">
        <f>+IF(ISNUMBER(DATA!G387),DATA!G387,"n/a")</f>
        <v>0.191795061861568</v>
      </c>
      <c r="G2418" s="76">
        <f>+IF(ISNUMBER(DATA!P387),DATA!P387,"n/a")</f>
        <v>297130.40999999997</v>
      </c>
      <c r="H2418" s="77">
        <f>+IF(ISNUMBER(DATA!Q387),DATA!Q387,"n/a")</f>
        <v>0.14295257790015201</v>
      </c>
      <c r="I2418" s="76">
        <f>+IF(ISNUMBER(DATA!Z387),DATA!Z387,"n/a")</f>
        <v>557151</v>
      </c>
      <c r="J2418" s="77">
        <f>+IF(ISNUMBER(DATA!AA387),DATA!AA387,"n/a")</f>
        <v>9.1939472697368102E-2</v>
      </c>
      <c r="K2418" s="76">
        <f>+IF(ISNUMBER(DATA!AJ387),DATA!AJ387,"n/a")</f>
        <v>1061477.1100000001</v>
      </c>
      <c r="L2418" s="77">
        <f>+IF(ISNUMBER(DATA!AK387),DATA!AK387,"n/a")</f>
        <v>4.3889954251767399E-3</v>
      </c>
      <c r="M2418" s="66"/>
      <c r="N2418" s="66"/>
      <c r="O2418" s="66"/>
      <c r="P2418" s="66"/>
      <c r="Q2418" s="66"/>
      <c r="S2418" s="70"/>
      <c r="U2418" s="70"/>
      <c r="W2418" s="70"/>
      <c r="Y2418" s="70"/>
    </row>
    <row r="2419" spans="1:25" s="69" customFormat="1" x14ac:dyDescent="0.2">
      <c r="A2419" s="66" t="s">
        <v>11</v>
      </c>
      <c r="B2419" s="66" t="s">
        <v>23</v>
      </c>
      <c r="C2419" s="66" t="s">
        <v>0</v>
      </c>
      <c r="D2419" s="66" t="s">
        <v>286</v>
      </c>
      <c r="E2419" s="76">
        <f>+IF(ISNUMBER(DATA!F388),DATA!F388,"n/a")</f>
        <v>261437.02</v>
      </c>
      <c r="F2419" s="77">
        <f>+IF(ISNUMBER(DATA!G388),DATA!G388,"n/a")</f>
        <v>1.1487307845685399</v>
      </c>
      <c r="G2419" s="76">
        <f>+IF(ISNUMBER(DATA!P388),DATA!P388,"n/a")</f>
        <v>782308.6</v>
      </c>
      <c r="H2419" s="77">
        <f>+IF(ISNUMBER(DATA!Q388),DATA!Q388,"n/a")</f>
        <v>0.37245480676880299</v>
      </c>
      <c r="I2419" s="76">
        <f>+IF(ISNUMBER(DATA!Z388),DATA!Z388,"n/a")</f>
        <v>1488545.7</v>
      </c>
      <c r="J2419" s="77">
        <f>+IF(ISNUMBER(DATA!AA388),DATA!AA388,"n/a")</f>
        <v>0.14028258759213799</v>
      </c>
      <c r="K2419" s="76">
        <f>+IF(ISNUMBER(DATA!AJ388),DATA!AJ388,"n/a")</f>
        <v>2903834.3</v>
      </c>
      <c r="L2419" s="77">
        <f>+IF(ISNUMBER(DATA!AK388),DATA!AK388,"n/a")</f>
        <v>7.6668228085350495E-2</v>
      </c>
      <c r="M2419" s="66"/>
      <c r="N2419" s="66"/>
      <c r="O2419" s="66"/>
      <c r="P2419" s="66"/>
      <c r="Q2419" s="66"/>
      <c r="S2419" s="70"/>
      <c r="U2419" s="70"/>
      <c r="W2419" s="70"/>
      <c r="Y2419" s="70"/>
    </row>
    <row r="2420" spans="1:25" s="69" customFormat="1" x14ac:dyDescent="0.2">
      <c r="A2420" s="66" t="s">
        <v>11</v>
      </c>
      <c r="B2420" s="66" t="s">
        <v>23</v>
      </c>
      <c r="C2420" s="66" t="s">
        <v>0</v>
      </c>
      <c r="D2420" s="66" t="s">
        <v>287</v>
      </c>
      <c r="E2420" s="76">
        <f>+IF(ISNUMBER(DATA!F389),DATA!F389,"n/a")</f>
        <v>231882.14</v>
      </c>
      <c r="F2420" s="77">
        <f>+IF(ISNUMBER(DATA!G389),DATA!G389,"n/a")</f>
        <v>0.52939003043186295</v>
      </c>
      <c r="G2420" s="76">
        <f>+IF(ISNUMBER(DATA!P389),DATA!P389,"n/a")</f>
        <v>810261.81</v>
      </c>
      <c r="H2420" s="77">
        <f>+IF(ISNUMBER(DATA!Q389),DATA!Q389,"n/a")</f>
        <v>0.32077362349927901</v>
      </c>
      <c r="I2420" s="76">
        <f>+IF(ISNUMBER(DATA!Z389),DATA!Z389,"n/a")</f>
        <v>1410321.91</v>
      </c>
      <c r="J2420" s="77">
        <f>+IF(ISNUMBER(DATA!AA389),DATA!AA389,"n/a")</f>
        <v>0.139728116477224</v>
      </c>
      <c r="K2420" s="76">
        <f>+IF(ISNUMBER(DATA!AJ389),DATA!AJ389,"n/a")</f>
        <v>2792407.88</v>
      </c>
      <c r="L2420" s="77">
        <f>+IF(ISNUMBER(DATA!AK389),DATA!AK389,"n/a")</f>
        <v>0.107881163218775</v>
      </c>
      <c r="M2420" s="66"/>
      <c r="N2420" s="66"/>
      <c r="O2420" s="66"/>
      <c r="P2420" s="66"/>
      <c r="Q2420" s="66"/>
      <c r="S2420" s="70"/>
      <c r="U2420" s="70"/>
      <c r="W2420" s="70"/>
      <c r="Y2420" s="70"/>
    </row>
    <row r="2421" spans="1:25" s="69" customFormat="1" x14ac:dyDescent="0.2">
      <c r="A2421" s="66" t="s">
        <v>11</v>
      </c>
      <c r="B2421" s="66" t="s">
        <v>23</v>
      </c>
      <c r="C2421" s="66" t="s">
        <v>0</v>
      </c>
      <c r="D2421" s="66" t="s">
        <v>288</v>
      </c>
      <c r="E2421" s="76">
        <f>+IF(ISNUMBER(DATA!F390),DATA!F390,"n/a")</f>
        <v>180870.3</v>
      </c>
      <c r="F2421" s="77">
        <f>+IF(ISNUMBER(DATA!G390),DATA!G390,"n/a")</f>
        <v>0.239333744274078</v>
      </c>
      <c r="G2421" s="76">
        <f>+IF(ISNUMBER(DATA!P390),DATA!P390,"n/a")</f>
        <v>496725.2</v>
      </c>
      <c r="H2421" s="77">
        <f>+IF(ISNUMBER(DATA!Q390),DATA!Q390,"n/a")</f>
        <v>0.235822535631905</v>
      </c>
      <c r="I2421" s="76">
        <f>+IF(ISNUMBER(DATA!Z390),DATA!Z390,"n/a")</f>
        <v>924227.27</v>
      </c>
      <c r="J2421" s="77">
        <f>+IF(ISNUMBER(DATA!AA390),DATA!AA390,"n/a")</f>
        <v>0.197981806301572</v>
      </c>
      <c r="K2421" s="76">
        <f>+IF(ISNUMBER(DATA!AJ390),DATA!AJ390,"n/a")</f>
        <v>1721041.87</v>
      </c>
      <c r="L2421" s="77">
        <f>+IF(ISNUMBER(DATA!AK390),DATA!AK390,"n/a")</f>
        <v>0.13830688054515899</v>
      </c>
      <c r="M2421" s="66"/>
      <c r="N2421" s="66"/>
      <c r="O2421" s="66"/>
      <c r="P2421" s="66"/>
      <c r="Q2421" s="66"/>
      <c r="S2421" s="70"/>
      <c r="U2421" s="70"/>
      <c r="W2421" s="70"/>
      <c r="Y2421" s="70"/>
    </row>
    <row r="2422" spans="1:25" s="69" customFormat="1" x14ac:dyDescent="0.2">
      <c r="A2422" s="66" t="s">
        <v>11</v>
      </c>
      <c r="B2422" s="66" t="s">
        <v>23</v>
      </c>
      <c r="C2422" s="66" t="s">
        <v>0</v>
      </c>
      <c r="D2422" s="66" t="s">
        <v>289</v>
      </c>
      <c r="E2422" s="76">
        <f>+IF(ISNUMBER(DATA!F391),DATA!F391,"n/a")</f>
        <v>101792.02</v>
      </c>
      <c r="F2422" s="77">
        <f>+IF(ISNUMBER(DATA!G391),DATA!G391,"n/a")</f>
        <v>0.12665502881718099</v>
      </c>
      <c r="G2422" s="76">
        <f>+IF(ISNUMBER(DATA!P391),DATA!P391,"n/a")</f>
        <v>285479.17</v>
      </c>
      <c r="H2422" s="77">
        <f>+IF(ISNUMBER(DATA!Q391),DATA!Q391,"n/a")</f>
        <v>9.5112744041432995E-2</v>
      </c>
      <c r="I2422" s="76">
        <f>+IF(ISNUMBER(DATA!Z391),DATA!Z391,"n/a")</f>
        <v>550216.12</v>
      </c>
      <c r="J2422" s="77">
        <f>+IF(ISNUMBER(DATA!AA391),DATA!AA391,"n/a")</f>
        <v>5.2164770371479798E-2</v>
      </c>
      <c r="K2422" s="76">
        <f>+IF(ISNUMBER(DATA!AJ391),DATA!AJ391,"n/a")</f>
        <v>1075821.8999999999</v>
      </c>
      <c r="L2422" s="77">
        <f>+IF(ISNUMBER(DATA!AK391),DATA!AK391,"n/a")</f>
        <v>-7.8004132752717498E-3</v>
      </c>
      <c r="M2422" s="66"/>
      <c r="N2422" s="66"/>
      <c r="O2422" s="66"/>
      <c r="P2422" s="66"/>
      <c r="Q2422" s="66"/>
      <c r="S2422" s="70"/>
      <c r="U2422" s="70"/>
      <c r="W2422" s="70"/>
      <c r="Y2422" s="70"/>
    </row>
    <row r="2423" spans="1:25" s="69" customFormat="1" x14ac:dyDescent="0.2">
      <c r="A2423" s="66" t="s">
        <v>11</v>
      </c>
      <c r="B2423" s="66" t="s">
        <v>23</v>
      </c>
      <c r="C2423" s="66" t="s">
        <v>0</v>
      </c>
      <c r="D2423" s="66" t="s">
        <v>290</v>
      </c>
      <c r="E2423" s="76">
        <f>+IF(ISNUMBER(DATA!F392),DATA!F392,"n/a")</f>
        <v>136589.29999999999</v>
      </c>
      <c r="F2423" s="77">
        <f>+IF(ISNUMBER(DATA!G392),DATA!G392,"n/a")</f>
        <v>6.7716758986584094E-2</v>
      </c>
      <c r="G2423" s="76">
        <f>+IF(ISNUMBER(DATA!P392),DATA!P392,"n/a")</f>
        <v>383731.85</v>
      </c>
      <c r="H2423" s="77">
        <f>+IF(ISNUMBER(DATA!Q392),DATA!Q392,"n/a")</f>
        <v>5.2971600335144801E-2</v>
      </c>
      <c r="I2423" s="76">
        <f>+IF(ISNUMBER(DATA!Z392),DATA!Z392,"n/a")</f>
        <v>757784.02</v>
      </c>
      <c r="J2423" s="77">
        <f>+IF(ISNUMBER(DATA!AA392),DATA!AA392,"n/a")</f>
        <v>4.6181001938098702E-2</v>
      </c>
      <c r="K2423" s="76">
        <f>+IF(ISNUMBER(DATA!AJ392),DATA!AJ392,"n/a")</f>
        <v>1535078.82</v>
      </c>
      <c r="L2423" s="77">
        <f>+IF(ISNUMBER(DATA!AK392),DATA!AK392,"n/a")</f>
        <v>0.10306571420527499</v>
      </c>
      <c r="M2423" s="66"/>
      <c r="N2423" s="66"/>
      <c r="O2423" s="66"/>
      <c r="P2423" s="66"/>
      <c r="Q2423" s="66"/>
      <c r="S2423" s="70"/>
      <c r="U2423" s="70"/>
      <c r="W2423" s="70"/>
      <c r="Y2423" s="70"/>
    </row>
    <row r="2424" spans="1:25" s="69" customFormat="1" x14ac:dyDescent="0.2">
      <c r="A2424" s="66" t="s">
        <v>11</v>
      </c>
      <c r="B2424" s="66" t="s">
        <v>23</v>
      </c>
      <c r="C2424" s="66" t="s">
        <v>0</v>
      </c>
      <c r="D2424" s="66" t="s">
        <v>291</v>
      </c>
      <c r="E2424" s="76">
        <f>+IF(ISNUMBER(DATA!F393),DATA!F393,"n/a")</f>
        <v>32101.45</v>
      </c>
      <c r="F2424" s="77">
        <f>+IF(ISNUMBER(DATA!G393),DATA!G393,"n/a")</f>
        <v>0.26579410994640501</v>
      </c>
      <c r="G2424" s="76">
        <f>+IF(ISNUMBER(DATA!P393),DATA!P393,"n/a")</f>
        <v>92710.94</v>
      </c>
      <c r="H2424" s="77">
        <f>+IF(ISNUMBER(DATA!Q393),DATA!Q393,"n/a")</f>
        <v>0.18676185754573099</v>
      </c>
      <c r="I2424" s="76">
        <f>+IF(ISNUMBER(DATA!Z393),DATA!Z393,"n/a")</f>
        <v>173619.72</v>
      </c>
      <c r="J2424" s="77">
        <f>+IF(ISNUMBER(DATA!AA393),DATA!AA393,"n/a")</f>
        <v>-0.111972826999834</v>
      </c>
      <c r="K2424" s="76">
        <f>+IF(ISNUMBER(DATA!AJ393),DATA!AJ393,"n/a")</f>
        <v>328855.03000000003</v>
      </c>
      <c r="L2424" s="77">
        <f>+IF(ISNUMBER(DATA!AK393),DATA!AK393,"n/a")</f>
        <v>-0.45260941768386898</v>
      </c>
      <c r="M2424" s="66"/>
      <c r="N2424" s="66"/>
      <c r="O2424" s="66"/>
      <c r="P2424" s="66"/>
      <c r="Q2424" s="66"/>
      <c r="S2424" s="70"/>
      <c r="U2424" s="70"/>
      <c r="W2424" s="70"/>
      <c r="Y2424" s="70"/>
    </row>
    <row r="2425" spans="1:25" s="69" customFormat="1" x14ac:dyDescent="0.2">
      <c r="A2425" s="66" t="s">
        <v>11</v>
      </c>
      <c r="B2425" s="66" t="s">
        <v>23</v>
      </c>
      <c r="C2425" s="66" t="s">
        <v>0</v>
      </c>
      <c r="D2425" s="66" t="s">
        <v>292</v>
      </c>
      <c r="E2425" s="76">
        <f>+IF(ISNUMBER(DATA!F394),DATA!F394,"n/a")</f>
        <v>460573.48</v>
      </c>
      <c r="F2425" s="77">
        <f>+IF(ISNUMBER(DATA!G394),DATA!G394,"n/a")</f>
        <v>2.9453267595924999E-2</v>
      </c>
      <c r="G2425" s="76">
        <f>+IF(ISNUMBER(DATA!P394),DATA!P394,"n/a")</f>
        <v>1416787.42</v>
      </c>
      <c r="H2425" s="77">
        <f>+IF(ISNUMBER(DATA!Q394),DATA!Q394,"n/a")</f>
        <v>2.2634211321585201E-2</v>
      </c>
      <c r="I2425" s="76">
        <f>+IF(ISNUMBER(DATA!Z394),DATA!Z394,"n/a")</f>
        <v>2656200.81</v>
      </c>
      <c r="J2425" s="77">
        <f>+IF(ISNUMBER(DATA!AA394),DATA!AA394,"n/a")</f>
        <v>2.24764600965748E-2</v>
      </c>
      <c r="K2425" s="76">
        <f>+IF(ISNUMBER(DATA!AJ394),DATA!AJ394,"n/a")</f>
        <v>5057437.5199999996</v>
      </c>
      <c r="L2425" s="77">
        <f>+IF(ISNUMBER(DATA!AK394),DATA!AK394,"n/a")</f>
        <v>3.6010284772427402E-3</v>
      </c>
      <c r="M2425" s="66"/>
      <c r="N2425" s="66"/>
      <c r="O2425" s="66"/>
      <c r="P2425" s="66"/>
      <c r="Q2425" s="66"/>
      <c r="S2425" s="70"/>
      <c r="U2425" s="70"/>
      <c r="W2425" s="70"/>
      <c r="Y2425" s="70"/>
    </row>
    <row r="2426" spans="1:25" s="69" customFormat="1" x14ac:dyDescent="0.2">
      <c r="A2426" s="66" t="s">
        <v>11</v>
      </c>
      <c r="B2426" s="66" t="s">
        <v>23</v>
      </c>
      <c r="C2426" s="66" t="s">
        <v>0</v>
      </c>
      <c r="D2426" s="66" t="s">
        <v>293</v>
      </c>
      <c r="E2426" s="76">
        <f>+IF(ISNUMBER(DATA!F395),DATA!F395,"n/a")</f>
        <v>51152.33</v>
      </c>
      <c r="F2426" s="77">
        <f>+IF(ISNUMBER(DATA!G395),DATA!G395,"n/a")</f>
        <v>0.12782939441517299</v>
      </c>
      <c r="G2426" s="76">
        <f>+IF(ISNUMBER(DATA!P395),DATA!P395,"n/a")</f>
        <v>136891.12</v>
      </c>
      <c r="H2426" s="77">
        <f>+IF(ISNUMBER(DATA!Q395),DATA!Q395,"n/a")</f>
        <v>6.3292948364729595E-2</v>
      </c>
      <c r="I2426" s="76">
        <f>+IF(ISNUMBER(DATA!Z395),DATA!Z395,"n/a")</f>
        <v>257963.33</v>
      </c>
      <c r="J2426" s="77">
        <f>+IF(ISNUMBER(DATA!AA395),DATA!AA395,"n/a")</f>
        <v>5.1656174021818699E-2</v>
      </c>
      <c r="K2426" s="76">
        <f>+IF(ISNUMBER(DATA!AJ395),DATA!AJ395,"n/a")</f>
        <v>512565.97</v>
      </c>
      <c r="L2426" s="77">
        <f>+IF(ISNUMBER(DATA!AK395),DATA!AK395,"n/a")</f>
        <v>8.9382847023512096E-2</v>
      </c>
      <c r="M2426" s="66"/>
      <c r="N2426" s="66"/>
      <c r="O2426" s="66"/>
      <c r="P2426" s="66"/>
      <c r="Q2426" s="66"/>
      <c r="S2426" s="70"/>
      <c r="U2426" s="70"/>
      <c r="W2426" s="70"/>
      <c r="Y2426" s="70"/>
    </row>
    <row r="2427" spans="1:25" s="69" customFormat="1" x14ac:dyDescent="0.2">
      <c r="A2427" s="66" t="s">
        <v>11</v>
      </c>
      <c r="B2427" s="66" t="s">
        <v>23</v>
      </c>
      <c r="C2427" s="66" t="s">
        <v>0</v>
      </c>
      <c r="D2427" s="66" t="s">
        <v>294</v>
      </c>
      <c r="E2427" s="76">
        <f>+IF(ISNUMBER(DATA!F396),DATA!F396,"n/a")</f>
        <v>374366.71</v>
      </c>
      <c r="F2427" s="77">
        <f>+IF(ISNUMBER(DATA!G396),DATA!G396,"n/a")</f>
        <v>1.5384332056513199E-2</v>
      </c>
      <c r="G2427" s="76">
        <f>+IF(ISNUMBER(DATA!P396),DATA!P396,"n/a")</f>
        <v>1118431.6200000001</v>
      </c>
      <c r="H2427" s="77">
        <f>+IF(ISNUMBER(DATA!Q396),DATA!Q396,"n/a")</f>
        <v>4.33466854114248E-2</v>
      </c>
      <c r="I2427" s="76">
        <f>+IF(ISNUMBER(DATA!Z396),DATA!Z396,"n/a")</f>
        <v>2249110.2000000002</v>
      </c>
      <c r="J2427" s="77">
        <f>+IF(ISNUMBER(DATA!AA396),DATA!AA396,"n/a")</f>
        <v>6.5697218119744397E-2</v>
      </c>
      <c r="K2427" s="76">
        <f>+IF(ISNUMBER(DATA!AJ396),DATA!AJ396,"n/a")</f>
        <v>4474290.7</v>
      </c>
      <c r="L2427" s="77">
        <f>+IF(ISNUMBER(DATA!AK396),DATA!AK396,"n/a")</f>
        <v>0.128592411538513</v>
      </c>
      <c r="M2427" s="66"/>
      <c r="N2427" s="66"/>
      <c r="O2427" s="66"/>
      <c r="P2427" s="66"/>
      <c r="Q2427" s="66"/>
      <c r="S2427" s="70"/>
      <c r="U2427" s="70"/>
      <c r="W2427" s="70"/>
      <c r="Y2427" s="70"/>
    </row>
    <row r="2428" spans="1:25" s="69" customFormat="1" x14ac:dyDescent="0.2">
      <c r="A2428" s="66" t="s">
        <v>11</v>
      </c>
      <c r="B2428" s="66" t="s">
        <v>23</v>
      </c>
      <c r="C2428" s="66" t="s">
        <v>0</v>
      </c>
      <c r="D2428" s="66" t="s">
        <v>295</v>
      </c>
      <c r="E2428" s="76">
        <f>+IF(ISNUMBER(DATA!F397),DATA!F397,"n/a")</f>
        <v>29076.09</v>
      </c>
      <c r="F2428" s="77">
        <f>+IF(ISNUMBER(DATA!G397),DATA!G397,"n/a")</f>
        <v>0.43603429363343299</v>
      </c>
      <c r="G2428" s="76">
        <f>+IF(ISNUMBER(DATA!P397),DATA!P397,"n/a")</f>
        <v>81487.429999999993</v>
      </c>
      <c r="H2428" s="77">
        <f>+IF(ISNUMBER(DATA!Q397),DATA!Q397,"n/a")</f>
        <v>0.37663638049949699</v>
      </c>
      <c r="I2428" s="76">
        <f>+IF(ISNUMBER(DATA!Z397),DATA!Z397,"n/a")</f>
        <v>140160.71</v>
      </c>
      <c r="J2428" s="77">
        <f>+IF(ISNUMBER(DATA!AA397),DATA!AA397,"n/a")</f>
        <v>0.28871146516170598</v>
      </c>
      <c r="K2428" s="76">
        <f>+IF(ISNUMBER(DATA!AJ397),DATA!AJ397,"n/a")</f>
        <v>253939.41</v>
      </c>
      <c r="L2428" s="77">
        <f>+IF(ISNUMBER(DATA!AK397),DATA!AK397,"n/a")</f>
        <v>-0.46413105147253297</v>
      </c>
      <c r="M2428" s="66"/>
      <c r="N2428" s="66"/>
      <c r="O2428" s="66"/>
      <c r="P2428" s="66"/>
      <c r="Q2428" s="66"/>
      <c r="S2428" s="70"/>
      <c r="U2428" s="70"/>
      <c r="W2428" s="70"/>
      <c r="Y2428" s="70"/>
    </row>
    <row r="2429" spans="1:25" s="69" customFormat="1" x14ac:dyDescent="0.2">
      <c r="A2429" s="66" t="s">
        <v>11</v>
      </c>
      <c r="B2429" s="66" t="s">
        <v>23</v>
      </c>
      <c r="C2429" s="66" t="s">
        <v>0</v>
      </c>
      <c r="D2429" s="66" t="s">
        <v>296</v>
      </c>
      <c r="E2429" s="76">
        <f>+IF(ISNUMBER(DATA!F398),DATA!F398,"n/a")</f>
        <v>45734.28</v>
      </c>
      <c r="F2429" s="77">
        <f>+IF(ISNUMBER(DATA!G398),DATA!G398,"n/a")</f>
        <v>-0.54924773895913104</v>
      </c>
      <c r="G2429" s="76">
        <f>+IF(ISNUMBER(DATA!P398),DATA!P398,"n/a")</f>
        <v>141078.10999999999</v>
      </c>
      <c r="H2429" s="77">
        <f>+IF(ISNUMBER(DATA!Q398),DATA!Q398,"n/a")</f>
        <v>-0.55086210925467005</v>
      </c>
      <c r="I2429" s="76">
        <f>+IF(ISNUMBER(DATA!Z398),DATA!Z398,"n/a")</f>
        <v>260849.15</v>
      </c>
      <c r="J2429" s="77">
        <f>+IF(ISNUMBER(DATA!AA398),DATA!AA398,"n/a")</f>
        <v>-0.55817083926844702</v>
      </c>
      <c r="K2429" s="76">
        <f>+IF(ISNUMBER(DATA!AJ398),DATA!AJ398,"n/a")</f>
        <v>645885.82999999996</v>
      </c>
      <c r="L2429" s="77">
        <f>+IF(ISNUMBER(DATA!AK398),DATA!AK398,"n/a")</f>
        <v>-0.48753366759079497</v>
      </c>
      <c r="M2429" s="66"/>
      <c r="N2429" s="66"/>
      <c r="O2429" s="66"/>
      <c r="P2429" s="66"/>
      <c r="Q2429" s="66"/>
      <c r="S2429" s="70"/>
      <c r="U2429" s="70"/>
      <c r="W2429" s="70"/>
      <c r="Y2429" s="70"/>
    </row>
    <row r="2430" spans="1:25" s="69" customFormat="1" x14ac:dyDescent="0.2">
      <c r="A2430" s="66" t="s">
        <v>11</v>
      </c>
      <c r="B2430" s="66" t="s">
        <v>23</v>
      </c>
      <c r="C2430" s="66" t="s">
        <v>0</v>
      </c>
      <c r="D2430" s="66" t="s">
        <v>297</v>
      </c>
      <c r="E2430" s="76">
        <f>+IF(ISNUMBER(DATA!F399),DATA!F399,"n/a")</f>
        <v>93581.99</v>
      </c>
      <c r="F2430" s="77">
        <f>+IF(ISNUMBER(DATA!G399),DATA!G399,"n/a")</f>
        <v>6.8058826671365605E-2</v>
      </c>
      <c r="G2430" s="76">
        <f>+IF(ISNUMBER(DATA!P399),DATA!P399,"n/a")</f>
        <v>262543.59999999998</v>
      </c>
      <c r="H2430" s="77">
        <f>+IF(ISNUMBER(DATA!Q399),DATA!Q399,"n/a")</f>
        <v>7.2803122078246102E-2</v>
      </c>
      <c r="I2430" s="76">
        <f>+IF(ISNUMBER(DATA!Z399),DATA!Z399,"n/a")</f>
        <v>502609</v>
      </c>
      <c r="J2430" s="77">
        <f>+IF(ISNUMBER(DATA!AA399),DATA!AA399,"n/a")</f>
        <v>4.7259674096374903E-2</v>
      </c>
      <c r="K2430" s="76">
        <f>+IF(ISNUMBER(DATA!AJ399),DATA!AJ399,"n/a")</f>
        <v>1003462.07</v>
      </c>
      <c r="L2430" s="77">
        <f>+IF(ISNUMBER(DATA!AK399),DATA!AK399,"n/a")</f>
        <v>8.7565276433669098E-2</v>
      </c>
      <c r="M2430" s="66"/>
      <c r="N2430" s="66"/>
      <c r="O2430" s="66"/>
      <c r="P2430" s="66"/>
      <c r="Q2430" s="66"/>
      <c r="S2430" s="70"/>
      <c r="U2430" s="70"/>
      <c r="W2430" s="70"/>
      <c r="Y2430" s="70"/>
    </row>
    <row r="2431" spans="1:25" s="69" customFormat="1" x14ac:dyDescent="0.2">
      <c r="A2431" s="66" t="s">
        <v>11</v>
      </c>
      <c r="B2431" s="66" t="s">
        <v>23</v>
      </c>
      <c r="C2431" s="66" t="s">
        <v>0</v>
      </c>
      <c r="D2431" s="66" t="s">
        <v>298</v>
      </c>
      <c r="E2431" s="76">
        <f>+IF(ISNUMBER(DATA!F400),DATA!F400,"n/a")</f>
        <v>140309.37</v>
      </c>
      <c r="F2431" s="77">
        <f>+IF(ISNUMBER(DATA!G400),DATA!G400,"n/a")</f>
        <v>0.22284628053392699</v>
      </c>
      <c r="G2431" s="76">
        <f>+IF(ISNUMBER(DATA!P400),DATA!P400,"n/a")</f>
        <v>386678.31</v>
      </c>
      <c r="H2431" s="77">
        <f>+IF(ISNUMBER(DATA!Q400),DATA!Q400,"n/a")</f>
        <v>0.24187667694470699</v>
      </c>
      <c r="I2431" s="76">
        <f>+IF(ISNUMBER(DATA!Z400),DATA!Z400,"n/a")</f>
        <v>745872.2</v>
      </c>
      <c r="J2431" s="77">
        <f>+IF(ISNUMBER(DATA!AA400),DATA!AA400,"n/a")</f>
        <v>0.18057304229469101</v>
      </c>
      <c r="K2431" s="76">
        <f>+IF(ISNUMBER(DATA!AJ400),DATA!AJ400,"n/a")</f>
        <v>1458273.18</v>
      </c>
      <c r="L2431" s="77">
        <f>+IF(ISNUMBER(DATA!AK400),DATA!AK400,"n/a")</f>
        <v>0.21288203721353199</v>
      </c>
      <c r="M2431" s="66"/>
      <c r="N2431" s="66"/>
      <c r="O2431" s="66"/>
      <c r="P2431" s="66"/>
      <c r="Q2431" s="66"/>
      <c r="S2431" s="70"/>
      <c r="U2431" s="70"/>
      <c r="W2431" s="70"/>
      <c r="Y2431" s="70"/>
    </row>
    <row r="2432" spans="1:25" s="69" customFormat="1" x14ac:dyDescent="0.2">
      <c r="A2432" s="66" t="s">
        <v>11</v>
      </c>
      <c r="B2432" s="66" t="s">
        <v>23</v>
      </c>
      <c r="C2432" s="66" t="s">
        <v>0</v>
      </c>
      <c r="D2432" s="66" t="s">
        <v>299</v>
      </c>
      <c r="E2432" s="76">
        <f>+IF(ISNUMBER(DATA!F401),DATA!F401,"n/a")</f>
        <v>559486.31000000006</v>
      </c>
      <c r="F2432" s="77">
        <f>+IF(ISNUMBER(DATA!G401),DATA!G401,"n/a")</f>
        <v>0.66316212936810703</v>
      </c>
      <c r="G2432" s="76">
        <f>+IF(ISNUMBER(DATA!P401),DATA!P401,"n/a")</f>
        <v>1729080.2</v>
      </c>
      <c r="H2432" s="77">
        <f>+IF(ISNUMBER(DATA!Q401),DATA!Q401,"n/a")</f>
        <v>0.32778525555570598</v>
      </c>
      <c r="I2432" s="76">
        <f>+IF(ISNUMBER(DATA!Z401),DATA!Z401,"n/a")</f>
        <v>3307455.07</v>
      </c>
      <c r="J2432" s="77">
        <f>+IF(ISNUMBER(DATA!AA401),DATA!AA401,"n/a")</f>
        <v>0.21595025397033099</v>
      </c>
      <c r="K2432" s="76">
        <f>+IF(ISNUMBER(DATA!AJ401),DATA!AJ401,"n/a")</f>
        <v>6471991.6600000001</v>
      </c>
      <c r="L2432" s="77">
        <f>+IF(ISNUMBER(DATA!AK401),DATA!AK401,"n/a")</f>
        <v>0.100757958551525</v>
      </c>
      <c r="M2432" s="66"/>
      <c r="N2432" s="66"/>
      <c r="O2432" s="66"/>
      <c r="P2432" s="66"/>
      <c r="Q2432" s="66"/>
      <c r="S2432" s="70"/>
      <c r="U2432" s="70"/>
      <c r="W2432" s="70"/>
      <c r="Y2432" s="70"/>
    </row>
    <row r="2433" spans="1:25" s="69" customFormat="1" x14ac:dyDescent="0.2">
      <c r="A2433" s="66" t="s">
        <v>11</v>
      </c>
      <c r="B2433" s="66" t="s">
        <v>23</v>
      </c>
      <c r="C2433" s="66" t="s">
        <v>0</v>
      </c>
      <c r="D2433" s="66" t="s">
        <v>300</v>
      </c>
      <c r="E2433" s="76">
        <f>+IF(ISNUMBER(DATA!F402),DATA!F402,"n/a")</f>
        <v>296547.81</v>
      </c>
      <c r="F2433" s="77">
        <f>+IF(ISNUMBER(DATA!G402),DATA!G402,"n/a")</f>
        <v>4.5592617395214502E-2</v>
      </c>
      <c r="G2433" s="76">
        <f>+IF(ISNUMBER(DATA!P402),DATA!P402,"n/a")</f>
        <v>876154.55</v>
      </c>
      <c r="H2433" s="77">
        <f>+IF(ISNUMBER(DATA!Q402),DATA!Q402,"n/a")</f>
        <v>0.13999843186785901</v>
      </c>
      <c r="I2433" s="76">
        <f>+IF(ISNUMBER(DATA!Z402),DATA!Z402,"n/a")</f>
        <v>1576042.15</v>
      </c>
      <c r="J2433" s="77">
        <f>+IF(ISNUMBER(DATA!AA402),DATA!AA402,"n/a")</f>
        <v>0.106015470595207</v>
      </c>
      <c r="K2433" s="76">
        <f>+IF(ISNUMBER(DATA!AJ402),DATA!AJ402,"n/a")</f>
        <v>3045579.43</v>
      </c>
      <c r="L2433" s="77">
        <f>+IF(ISNUMBER(DATA!AK402),DATA!AK402,"n/a")</f>
        <v>8.6511066999424596E-2</v>
      </c>
      <c r="M2433" s="66"/>
      <c r="N2433" s="66"/>
      <c r="O2433" s="66"/>
      <c r="P2433" s="66"/>
      <c r="Q2433" s="66"/>
      <c r="S2433" s="70"/>
      <c r="U2433" s="70"/>
      <c r="W2433" s="70"/>
      <c r="Y2433" s="70"/>
    </row>
    <row r="2434" spans="1:25" s="69" customFormat="1" x14ac:dyDescent="0.2">
      <c r="A2434" s="66" t="s">
        <v>11</v>
      </c>
      <c r="B2434" s="66" t="s">
        <v>23</v>
      </c>
      <c r="C2434" s="66" t="s">
        <v>0</v>
      </c>
      <c r="D2434" s="66" t="s">
        <v>301</v>
      </c>
      <c r="E2434" s="76">
        <f>+IF(ISNUMBER(DATA!F403),DATA!F403,"n/a")</f>
        <v>46311.78</v>
      </c>
      <c r="F2434" s="77">
        <f>+IF(ISNUMBER(DATA!G403),DATA!G403,"n/a")</f>
        <v>0.17837991330042399</v>
      </c>
      <c r="G2434" s="76">
        <f>+IF(ISNUMBER(DATA!P403),DATA!P403,"n/a")</f>
        <v>130957.23</v>
      </c>
      <c r="H2434" s="77">
        <f>+IF(ISNUMBER(DATA!Q403),DATA!Q403,"n/a")</f>
        <v>0.301975015390195</v>
      </c>
      <c r="I2434" s="76">
        <f>+IF(ISNUMBER(DATA!Z403),DATA!Z403,"n/a")</f>
        <v>238158.68</v>
      </c>
      <c r="J2434" s="77">
        <f>+IF(ISNUMBER(DATA!AA403),DATA!AA403,"n/a")</f>
        <v>0.28445980550487099</v>
      </c>
      <c r="K2434" s="76">
        <f>+IF(ISNUMBER(DATA!AJ403),DATA!AJ403,"n/a")</f>
        <v>456250.32</v>
      </c>
      <c r="L2434" s="77">
        <f>+IF(ISNUMBER(DATA!AK403),DATA!AK403,"n/a")</f>
        <v>0.26793760845374898</v>
      </c>
      <c r="M2434" s="66"/>
      <c r="N2434" s="66"/>
      <c r="O2434" s="66"/>
      <c r="P2434" s="66"/>
      <c r="Q2434" s="66"/>
      <c r="S2434" s="70"/>
      <c r="U2434" s="70"/>
      <c r="W2434" s="70"/>
      <c r="Y2434" s="70"/>
    </row>
    <row r="2435" spans="1:25" s="69" customFormat="1" x14ac:dyDescent="0.2">
      <c r="A2435" s="66" t="s">
        <v>11</v>
      </c>
      <c r="B2435" s="66" t="s">
        <v>23</v>
      </c>
      <c r="C2435" s="66" t="s">
        <v>0</v>
      </c>
      <c r="D2435" s="66" t="s">
        <v>302</v>
      </c>
      <c r="E2435" s="76">
        <f>+IF(ISNUMBER(DATA!F404),DATA!F404,"n/a")</f>
        <v>237249.88</v>
      </c>
      <c r="F2435" s="77">
        <f>+IF(ISNUMBER(DATA!G404),DATA!G404,"n/a")</f>
        <v>4.28348419098942E-2</v>
      </c>
      <c r="G2435" s="76">
        <f>+IF(ISNUMBER(DATA!P404),DATA!P404,"n/a")</f>
        <v>688249.06</v>
      </c>
      <c r="H2435" s="77">
        <f>+IF(ISNUMBER(DATA!Q404),DATA!Q404,"n/a")</f>
        <v>3.5912037619861101E-2</v>
      </c>
      <c r="I2435" s="76">
        <f>+IF(ISNUMBER(DATA!Z404),DATA!Z404,"n/a")</f>
        <v>1374752.82</v>
      </c>
      <c r="J2435" s="77">
        <f>+IF(ISNUMBER(DATA!AA404),DATA!AA404,"n/a")</f>
        <v>3.8332655450844001E-2</v>
      </c>
      <c r="K2435" s="76">
        <f>+IF(ISNUMBER(DATA!AJ404),DATA!AJ404,"n/a")</f>
        <v>2769619.53</v>
      </c>
      <c r="L2435" s="77">
        <f>+IF(ISNUMBER(DATA!AK404),DATA!AK404,"n/a")</f>
        <v>0.112663665128683</v>
      </c>
      <c r="M2435" s="66"/>
      <c r="N2435" s="66"/>
      <c r="O2435" s="66"/>
      <c r="P2435" s="66"/>
      <c r="Q2435" s="66"/>
      <c r="S2435" s="70"/>
      <c r="U2435" s="70"/>
      <c r="W2435" s="70"/>
      <c r="Y2435" s="70"/>
    </row>
    <row r="2436" spans="1:25" s="69" customFormat="1" x14ac:dyDescent="0.2">
      <c r="A2436" s="66" t="s">
        <v>11</v>
      </c>
      <c r="B2436" s="66" t="s">
        <v>23</v>
      </c>
      <c r="C2436" s="66" t="s">
        <v>0</v>
      </c>
      <c r="D2436" s="66" t="s">
        <v>303</v>
      </c>
      <c r="E2436" s="76">
        <f>+IF(ISNUMBER(DATA!F405),DATA!F405,"n/a")</f>
        <v>78031.210000000006</v>
      </c>
      <c r="F2436" s="77">
        <f>+IF(ISNUMBER(DATA!G405),DATA!G405,"n/a")</f>
        <v>0.21351762714716399</v>
      </c>
      <c r="G2436" s="76">
        <f>+IF(ISNUMBER(DATA!P405),DATA!P405,"n/a")</f>
        <v>205102.12</v>
      </c>
      <c r="H2436" s="77">
        <f>+IF(ISNUMBER(DATA!Q405),DATA!Q405,"n/a")</f>
        <v>0.13629825997470901</v>
      </c>
      <c r="I2436" s="76">
        <f>+IF(ISNUMBER(DATA!Z405),DATA!Z405,"n/a")</f>
        <v>388700.12</v>
      </c>
      <c r="J2436" s="77">
        <f>+IF(ISNUMBER(DATA!AA405),DATA!AA405,"n/a")</f>
        <v>0.10799694481410101</v>
      </c>
      <c r="K2436" s="76">
        <f>+IF(ISNUMBER(DATA!AJ405),DATA!AJ405,"n/a")</f>
        <v>781525.22</v>
      </c>
      <c r="L2436" s="77">
        <f>+IF(ISNUMBER(DATA!AK405),DATA!AK405,"n/a")</f>
        <v>9.5742712154565895E-2</v>
      </c>
      <c r="M2436" s="66"/>
      <c r="N2436" s="66"/>
      <c r="O2436" s="66"/>
      <c r="P2436" s="66"/>
      <c r="Q2436" s="66"/>
      <c r="S2436" s="70"/>
      <c r="U2436" s="70"/>
      <c r="W2436" s="70"/>
      <c r="Y2436" s="70"/>
    </row>
    <row r="2437" spans="1:25" s="69" customFormat="1" x14ac:dyDescent="0.2">
      <c r="A2437" s="66" t="s">
        <v>11</v>
      </c>
      <c r="B2437" s="66" t="s">
        <v>23</v>
      </c>
      <c r="C2437" s="66" t="s">
        <v>0</v>
      </c>
      <c r="D2437" s="66" t="s">
        <v>304</v>
      </c>
      <c r="E2437" s="76">
        <f>+IF(ISNUMBER(DATA!F406),DATA!F406,"n/a")</f>
        <v>299101.07</v>
      </c>
      <c r="F2437" s="77">
        <f>+IF(ISNUMBER(DATA!G406),DATA!G406,"n/a")</f>
        <v>0.63225324141086403</v>
      </c>
      <c r="G2437" s="76">
        <f>+IF(ISNUMBER(DATA!P406),DATA!P406,"n/a")</f>
        <v>904593.71</v>
      </c>
      <c r="H2437" s="77">
        <f>+IF(ISNUMBER(DATA!Q406),DATA!Q406,"n/a")</f>
        <v>0.296971506028952</v>
      </c>
      <c r="I2437" s="76">
        <f>+IF(ISNUMBER(DATA!Z406),DATA!Z406,"n/a")</f>
        <v>1733264.44</v>
      </c>
      <c r="J2437" s="77">
        <f>+IF(ISNUMBER(DATA!AA406),DATA!AA406,"n/a")</f>
        <v>0.15419540591504</v>
      </c>
      <c r="K2437" s="76">
        <f>+IF(ISNUMBER(DATA!AJ406),DATA!AJ406,"n/a")</f>
        <v>3400068.23</v>
      </c>
      <c r="L2437" s="77">
        <f>+IF(ISNUMBER(DATA!AK406),DATA!AK406,"n/a")</f>
        <v>0.109770077716455</v>
      </c>
      <c r="M2437" s="66"/>
      <c r="N2437" s="66"/>
      <c r="O2437" s="66"/>
      <c r="P2437" s="66"/>
      <c r="Q2437" s="66"/>
      <c r="S2437" s="70"/>
      <c r="U2437" s="70"/>
      <c r="W2437" s="70"/>
      <c r="Y2437" s="70"/>
    </row>
    <row r="2438" spans="1:25" s="69" customFormat="1" x14ac:dyDescent="0.2">
      <c r="A2438" s="66" t="s">
        <v>11</v>
      </c>
      <c r="B2438" s="66" t="s">
        <v>23</v>
      </c>
      <c r="C2438" s="66" t="s">
        <v>0</v>
      </c>
      <c r="D2438" s="66" t="s">
        <v>305</v>
      </c>
      <c r="E2438" s="76">
        <f>+IF(ISNUMBER(DATA!F407),DATA!F407,"n/a")</f>
        <v>169738.1</v>
      </c>
      <c r="F2438" s="77">
        <f>+IF(ISNUMBER(DATA!G407),DATA!G407,"n/a")</f>
        <v>0.14896038025639699</v>
      </c>
      <c r="G2438" s="76">
        <f>+IF(ISNUMBER(DATA!P407),DATA!P407,"n/a")</f>
        <v>509531.96</v>
      </c>
      <c r="H2438" s="77">
        <f>+IF(ISNUMBER(DATA!Q407),DATA!Q407,"n/a")</f>
        <v>5.3449218848689903E-2</v>
      </c>
      <c r="I2438" s="76">
        <f>+IF(ISNUMBER(DATA!Z407),DATA!Z407,"n/a")</f>
        <v>943191</v>
      </c>
      <c r="J2438" s="77">
        <f>+IF(ISNUMBER(DATA!AA407),DATA!AA407,"n/a")</f>
        <v>4.5522103160052098E-2</v>
      </c>
      <c r="K2438" s="76">
        <f>+IF(ISNUMBER(DATA!AJ407),DATA!AJ407,"n/a")</f>
        <v>1768814.63</v>
      </c>
      <c r="L2438" s="77">
        <f>+IF(ISNUMBER(DATA!AK407),DATA!AK407,"n/a")</f>
        <v>5.1266886770779903E-2</v>
      </c>
      <c r="M2438" s="66"/>
      <c r="N2438" s="66"/>
      <c r="O2438" s="66"/>
      <c r="P2438" s="66"/>
      <c r="Q2438" s="66"/>
      <c r="S2438" s="70"/>
      <c r="U2438" s="70"/>
      <c r="W2438" s="70"/>
      <c r="Y2438" s="70"/>
    </row>
    <row r="2439" spans="1:25" s="69" customFormat="1" x14ac:dyDescent="0.2">
      <c r="A2439" s="66" t="s">
        <v>11</v>
      </c>
      <c r="B2439" s="66" t="s">
        <v>23</v>
      </c>
      <c r="C2439" s="66" t="s">
        <v>0</v>
      </c>
      <c r="D2439" s="66" t="s">
        <v>306</v>
      </c>
      <c r="E2439" s="76">
        <f>+IF(ISNUMBER(DATA!F408),DATA!F408,"n/a")</f>
        <v>203659.69</v>
      </c>
      <c r="F2439" s="77">
        <f>+IF(ISNUMBER(DATA!G408),DATA!G408,"n/a")</f>
        <v>7.6646271891184406E-2</v>
      </c>
      <c r="G2439" s="76">
        <f>+IF(ISNUMBER(DATA!P408),DATA!P408,"n/a")</f>
        <v>567109.17000000004</v>
      </c>
      <c r="H2439" s="77">
        <f>+IF(ISNUMBER(DATA!Q408),DATA!Q408,"n/a")</f>
        <v>0.15391516412900999</v>
      </c>
      <c r="I2439" s="76">
        <f>+IF(ISNUMBER(DATA!Z408),DATA!Z408,"n/a")</f>
        <v>1034330.36</v>
      </c>
      <c r="J2439" s="77">
        <f>+IF(ISNUMBER(DATA!AA408),DATA!AA408,"n/a")</f>
        <v>0.110013488366068</v>
      </c>
      <c r="K2439" s="76">
        <f>+IF(ISNUMBER(DATA!AJ408),DATA!AJ408,"n/a")</f>
        <v>2048066.04</v>
      </c>
      <c r="L2439" s="77">
        <f>+IF(ISNUMBER(DATA!AK408),DATA!AK408,"n/a")</f>
        <v>0.10069912455643899</v>
      </c>
      <c r="M2439" s="66"/>
      <c r="N2439" s="66"/>
      <c r="O2439" s="66"/>
      <c r="P2439" s="66"/>
      <c r="Q2439" s="66"/>
      <c r="S2439" s="70"/>
      <c r="U2439" s="70"/>
      <c r="W2439" s="70"/>
      <c r="Y2439" s="70"/>
    </row>
    <row r="2440" spans="1:25" s="69" customFormat="1" x14ac:dyDescent="0.2">
      <c r="A2440" s="66" t="s">
        <v>11</v>
      </c>
      <c r="B2440" s="66" t="s">
        <v>23</v>
      </c>
      <c r="C2440" s="66" t="s">
        <v>0</v>
      </c>
      <c r="D2440" s="66" t="s">
        <v>307</v>
      </c>
      <c r="E2440" s="76">
        <f>+IF(ISNUMBER(DATA!F409),DATA!F409,"n/a")</f>
        <v>125798.26</v>
      </c>
      <c r="F2440" s="77">
        <f>+IF(ISNUMBER(DATA!G409),DATA!G409,"n/a")</f>
        <v>6.56964346285311E-2</v>
      </c>
      <c r="G2440" s="76">
        <f>+IF(ISNUMBER(DATA!P409),DATA!P409,"n/a")</f>
        <v>392618.65</v>
      </c>
      <c r="H2440" s="77">
        <f>+IF(ISNUMBER(DATA!Q409),DATA!Q409,"n/a")</f>
        <v>0.10262112269526</v>
      </c>
      <c r="I2440" s="76">
        <f>+IF(ISNUMBER(DATA!Z409),DATA!Z409,"n/a")</f>
        <v>726595.06</v>
      </c>
      <c r="J2440" s="77">
        <f>+IF(ISNUMBER(DATA!AA409),DATA!AA409,"n/a")</f>
        <v>9.3931736027569407E-2</v>
      </c>
      <c r="K2440" s="76">
        <f>+IF(ISNUMBER(DATA!AJ409),DATA!AJ409,"n/a")</f>
        <v>1423800.28</v>
      </c>
      <c r="L2440" s="77">
        <f>+IF(ISNUMBER(DATA!AK409),DATA!AK409,"n/a")</f>
        <v>-1.0238255305787199E-2</v>
      </c>
      <c r="M2440" s="66"/>
      <c r="N2440" s="66"/>
      <c r="O2440" s="66"/>
      <c r="P2440" s="66"/>
      <c r="Q2440" s="66"/>
      <c r="S2440" s="70"/>
      <c r="U2440" s="70"/>
      <c r="W2440" s="70"/>
      <c r="Y2440" s="70"/>
    </row>
    <row r="2441" spans="1:25" s="69" customFormat="1" x14ac:dyDescent="0.2">
      <c r="A2441" s="66" t="s">
        <v>11</v>
      </c>
      <c r="B2441" s="66" t="s">
        <v>23</v>
      </c>
      <c r="C2441" s="66" t="s">
        <v>0</v>
      </c>
      <c r="D2441" s="66" t="s">
        <v>308</v>
      </c>
      <c r="E2441" s="76">
        <f>+IF(ISNUMBER(DATA!F410),DATA!F410,"n/a")</f>
        <v>169375.93</v>
      </c>
      <c r="F2441" s="77">
        <f>+IF(ISNUMBER(DATA!G410),DATA!G410,"n/a")</f>
        <v>5.3928223261933202E-2</v>
      </c>
      <c r="G2441" s="76">
        <f>+IF(ISNUMBER(DATA!P410),DATA!P410,"n/a")</f>
        <v>476188.63</v>
      </c>
      <c r="H2441" s="77">
        <f>+IF(ISNUMBER(DATA!Q410),DATA!Q410,"n/a")</f>
        <v>0.117855486943444</v>
      </c>
      <c r="I2441" s="76">
        <f>+IF(ISNUMBER(DATA!Z410),DATA!Z410,"n/a")</f>
        <v>898049.9</v>
      </c>
      <c r="J2441" s="77">
        <f>+IF(ISNUMBER(DATA!AA410),DATA!AA410,"n/a")</f>
        <v>8.3530282373295697E-2</v>
      </c>
      <c r="K2441" s="76">
        <f>+IF(ISNUMBER(DATA!AJ410),DATA!AJ410,"n/a")</f>
        <v>1739151.35</v>
      </c>
      <c r="L2441" s="77">
        <f>+IF(ISNUMBER(DATA!AK410),DATA!AK410,"n/a")</f>
        <v>4.2473708017088697E-2</v>
      </c>
      <c r="M2441" s="66"/>
      <c r="N2441" s="66"/>
      <c r="O2441" s="66"/>
      <c r="P2441" s="66"/>
      <c r="Q2441" s="66"/>
      <c r="S2441" s="70"/>
      <c r="U2441" s="70"/>
      <c r="W2441" s="70"/>
      <c r="Y2441" s="70"/>
    </row>
    <row r="2442" spans="1:25" s="69" customFormat="1" x14ac:dyDescent="0.2">
      <c r="A2442" s="66" t="s">
        <v>11</v>
      </c>
      <c r="B2442" s="66" t="s">
        <v>23</v>
      </c>
      <c r="C2442" s="66" t="s">
        <v>0</v>
      </c>
      <c r="D2442" s="66" t="s">
        <v>309</v>
      </c>
      <c r="E2442" s="76">
        <f>+IF(ISNUMBER(DATA!F411),DATA!F411,"n/a")</f>
        <v>140052.53</v>
      </c>
      <c r="F2442" s="77">
        <f>+IF(ISNUMBER(DATA!G411),DATA!G411,"n/a")</f>
        <v>0.58432937075262004</v>
      </c>
      <c r="G2442" s="76">
        <f>+IF(ISNUMBER(DATA!P411),DATA!P411,"n/a")</f>
        <v>389507.65</v>
      </c>
      <c r="H2442" s="77">
        <f>+IF(ISNUMBER(DATA!Q411),DATA!Q411,"n/a")</f>
        <v>0.36981678717418098</v>
      </c>
      <c r="I2442" s="76">
        <f>+IF(ISNUMBER(DATA!Z411),DATA!Z411,"n/a")</f>
        <v>724174.34</v>
      </c>
      <c r="J2442" s="77">
        <f>+IF(ISNUMBER(DATA!AA411),DATA!AA411,"n/a")</f>
        <v>0.15601064946698601</v>
      </c>
      <c r="K2442" s="76">
        <f>+IF(ISNUMBER(DATA!AJ411),DATA!AJ411,"n/a")</f>
        <v>1363731.37</v>
      </c>
      <c r="L2442" s="77">
        <f>+IF(ISNUMBER(DATA!AK411),DATA!AK411,"n/a")</f>
        <v>6.7061174711477697E-2</v>
      </c>
      <c r="M2442" s="66"/>
      <c r="N2442" s="66"/>
      <c r="O2442" s="66"/>
      <c r="P2442" s="66"/>
      <c r="Q2442" s="66"/>
      <c r="S2442" s="70"/>
      <c r="U2442" s="70"/>
      <c r="W2442" s="70"/>
      <c r="Y2442" s="70"/>
    </row>
    <row r="2443" spans="1:25" s="69" customFormat="1" x14ac:dyDescent="0.2">
      <c r="A2443" s="66" t="s">
        <v>11</v>
      </c>
      <c r="B2443" s="66" t="s">
        <v>23</v>
      </c>
      <c r="C2443" s="66" t="s">
        <v>0</v>
      </c>
      <c r="D2443" s="66" t="s">
        <v>310</v>
      </c>
      <c r="E2443" s="76">
        <f>+IF(ISNUMBER(DATA!F412),DATA!F412,"n/a")</f>
        <v>81997.69</v>
      </c>
      <c r="F2443" s="77">
        <f>+IF(ISNUMBER(DATA!G412),DATA!G412,"n/a")</f>
        <v>0.48243634067274499</v>
      </c>
      <c r="G2443" s="76">
        <f>+IF(ISNUMBER(DATA!P412),DATA!P412,"n/a")</f>
        <v>224023.03</v>
      </c>
      <c r="H2443" s="77">
        <f>+IF(ISNUMBER(DATA!Q412),DATA!Q412,"n/a")</f>
        <v>0.41174308337483601</v>
      </c>
      <c r="I2443" s="76">
        <f>+IF(ISNUMBER(DATA!Z412),DATA!Z412,"n/a")</f>
        <v>420510.15</v>
      </c>
      <c r="J2443" s="77">
        <f>+IF(ISNUMBER(DATA!AA412),DATA!AA412,"n/a")</f>
        <v>0.26150090564879003</v>
      </c>
      <c r="K2443" s="76">
        <f>+IF(ISNUMBER(DATA!AJ412),DATA!AJ412,"n/a")</f>
        <v>799473.15</v>
      </c>
      <c r="L2443" s="77">
        <f>+IF(ISNUMBER(DATA!AK412),DATA!AK412,"n/a")</f>
        <v>0.16134248669484599</v>
      </c>
      <c r="M2443" s="66"/>
      <c r="N2443" s="66"/>
      <c r="O2443" s="66"/>
      <c r="P2443" s="66"/>
      <c r="Q2443" s="66"/>
      <c r="S2443" s="70"/>
      <c r="U2443" s="70"/>
      <c r="W2443" s="70"/>
      <c r="Y2443" s="70"/>
    </row>
    <row r="2444" spans="1:25" s="69" customFormat="1" x14ac:dyDescent="0.2">
      <c r="A2444" s="66" t="s">
        <v>11</v>
      </c>
      <c r="B2444" s="66" t="s">
        <v>23</v>
      </c>
      <c r="C2444" s="66" t="s">
        <v>0</v>
      </c>
      <c r="D2444" s="66" t="s">
        <v>311</v>
      </c>
      <c r="E2444" s="76">
        <f>+IF(ISNUMBER(DATA!F413),DATA!F413,"n/a")</f>
        <v>131230.35</v>
      </c>
      <c r="F2444" s="77">
        <f>+IF(ISNUMBER(DATA!G413),DATA!G413,"n/a")</f>
        <v>-0.21231194620614499</v>
      </c>
      <c r="G2444" s="76">
        <f>+IF(ISNUMBER(DATA!P413),DATA!P413,"n/a")</f>
        <v>385071.12</v>
      </c>
      <c r="H2444" s="77">
        <f>+IF(ISNUMBER(DATA!Q413),DATA!Q413,"n/a")</f>
        <v>-0.25867402008356699</v>
      </c>
      <c r="I2444" s="76">
        <f>+IF(ISNUMBER(DATA!Z413),DATA!Z413,"n/a")</f>
        <v>847554.21</v>
      </c>
      <c r="J2444" s="77">
        <f>+IF(ISNUMBER(DATA!AA413),DATA!AA413,"n/a")</f>
        <v>-8.99550020927012E-2</v>
      </c>
      <c r="K2444" s="76">
        <f>+IF(ISNUMBER(DATA!AJ413),DATA!AJ413,"n/a")</f>
        <v>1790283.89</v>
      </c>
      <c r="L2444" s="77">
        <f>+IF(ISNUMBER(DATA!AK413),DATA!AK413,"n/a")</f>
        <v>2.0982662824989399E-2</v>
      </c>
      <c r="M2444" s="66"/>
      <c r="N2444" s="66"/>
      <c r="O2444" s="66"/>
      <c r="P2444" s="66"/>
      <c r="Q2444" s="66"/>
      <c r="S2444" s="70"/>
      <c r="U2444" s="70"/>
      <c r="W2444" s="70"/>
      <c r="Y2444" s="70"/>
    </row>
    <row r="2445" spans="1:25" s="69" customFormat="1" x14ac:dyDescent="0.2">
      <c r="A2445" s="66" t="s">
        <v>11</v>
      </c>
      <c r="B2445" s="66" t="s">
        <v>23</v>
      </c>
      <c r="C2445" s="66" t="s">
        <v>0</v>
      </c>
      <c r="D2445" s="66" t="s">
        <v>312</v>
      </c>
      <c r="E2445" s="76">
        <f>+IF(ISNUMBER(DATA!F414),DATA!F414,"n/a")</f>
        <v>53850.77</v>
      </c>
      <c r="F2445" s="77">
        <f>+IF(ISNUMBER(DATA!G414),DATA!G414,"n/a")</f>
        <v>0.44763286512421402</v>
      </c>
      <c r="G2445" s="76">
        <f>+IF(ISNUMBER(DATA!P414),DATA!P414,"n/a")</f>
        <v>154874.34</v>
      </c>
      <c r="H2445" s="77">
        <f>+IF(ISNUMBER(DATA!Q414),DATA!Q414,"n/a")</f>
        <v>0.50310842691547497</v>
      </c>
      <c r="I2445" s="76">
        <f>+IF(ISNUMBER(DATA!Z414),DATA!Z414,"n/a")</f>
        <v>267934.63</v>
      </c>
      <c r="J2445" s="77">
        <f>+IF(ISNUMBER(DATA!AA414),DATA!AA414,"n/a")</f>
        <v>0.48894990750698297</v>
      </c>
      <c r="K2445" s="76">
        <f>+IF(ISNUMBER(DATA!AJ414),DATA!AJ414,"n/a")</f>
        <v>486553.04</v>
      </c>
      <c r="L2445" s="77">
        <f>+IF(ISNUMBER(DATA!AK414),DATA!AK414,"n/a")</f>
        <v>0.48472867458667601</v>
      </c>
      <c r="M2445" s="66"/>
      <c r="N2445" s="66"/>
      <c r="O2445" s="66"/>
      <c r="P2445" s="66"/>
      <c r="Q2445" s="66"/>
      <c r="S2445" s="70"/>
      <c r="U2445" s="70"/>
      <c r="W2445" s="70"/>
      <c r="Y2445" s="70"/>
    </row>
    <row r="2446" spans="1:25" s="69" customFormat="1" x14ac:dyDescent="0.2">
      <c r="A2446" s="66" t="s">
        <v>11</v>
      </c>
      <c r="B2446" s="66" t="s">
        <v>23</v>
      </c>
      <c r="C2446" s="66" t="s">
        <v>0</v>
      </c>
      <c r="D2446" s="66" t="s">
        <v>313</v>
      </c>
      <c r="E2446" s="76">
        <f>+IF(ISNUMBER(DATA!F415),DATA!F415,"n/a")</f>
        <v>129290.9</v>
      </c>
      <c r="F2446" s="77">
        <f>+IF(ISNUMBER(DATA!G415),DATA!G415,"n/a")</f>
        <v>2.47870880737695E-2</v>
      </c>
      <c r="G2446" s="76">
        <f>+IF(ISNUMBER(DATA!P415),DATA!P415,"n/a")</f>
        <v>405107.99</v>
      </c>
      <c r="H2446" s="77">
        <f>+IF(ISNUMBER(DATA!Q415),DATA!Q415,"n/a")</f>
        <v>1.8762873069905501E-2</v>
      </c>
      <c r="I2446" s="76">
        <f>+IF(ISNUMBER(DATA!Z415),DATA!Z415,"n/a")</f>
        <v>760063.19</v>
      </c>
      <c r="J2446" s="77">
        <f>+IF(ISNUMBER(DATA!AA415),DATA!AA415,"n/a")</f>
        <v>2.2048596279845199E-2</v>
      </c>
      <c r="K2446" s="76">
        <f>+IF(ISNUMBER(DATA!AJ415),DATA!AJ415,"n/a")</f>
        <v>1434605.18</v>
      </c>
      <c r="L2446" s="77">
        <f>+IF(ISNUMBER(DATA!AK415),DATA!AK415,"n/a")</f>
        <v>-1.74238895293106E-2</v>
      </c>
      <c r="M2446" s="66"/>
      <c r="N2446" s="66"/>
      <c r="O2446" s="66"/>
      <c r="P2446" s="66"/>
      <c r="Q2446" s="66"/>
      <c r="S2446" s="70"/>
      <c r="U2446" s="70"/>
      <c r="W2446" s="70"/>
      <c r="Y2446" s="70"/>
    </row>
    <row r="2447" spans="1:25" s="69" customFormat="1" x14ac:dyDescent="0.2">
      <c r="A2447" s="66" t="s">
        <v>11</v>
      </c>
      <c r="B2447" s="66" t="s">
        <v>23</v>
      </c>
      <c r="C2447" s="66" t="s">
        <v>0</v>
      </c>
      <c r="D2447" s="66" t="s">
        <v>314</v>
      </c>
      <c r="E2447" s="76">
        <f>+IF(ISNUMBER(DATA!F416),DATA!F416,"n/a")</f>
        <v>334188.64</v>
      </c>
      <c r="F2447" s="77">
        <f>+IF(ISNUMBER(DATA!G416),DATA!G416,"n/a")</f>
        <v>8.8814723308503804E-2</v>
      </c>
      <c r="G2447" s="76">
        <f>+IF(ISNUMBER(DATA!P416),DATA!P416,"n/a")</f>
        <v>1020446.18</v>
      </c>
      <c r="H2447" s="77">
        <f>+IF(ISNUMBER(DATA!Q416),DATA!Q416,"n/a")</f>
        <v>2.6307586837643501E-2</v>
      </c>
      <c r="I2447" s="76">
        <f>+IF(ISNUMBER(DATA!Z416),DATA!Z416,"n/a")</f>
        <v>1981280.56</v>
      </c>
      <c r="J2447" s="77">
        <f>+IF(ISNUMBER(DATA!AA416),DATA!AA416,"n/a")</f>
        <v>0.11348264128272301</v>
      </c>
      <c r="K2447" s="76">
        <f>+IF(ISNUMBER(DATA!AJ416),DATA!AJ416,"n/a")</f>
        <v>3822800.87</v>
      </c>
      <c r="L2447" s="77">
        <f>+IF(ISNUMBER(DATA!AK416),DATA!AK416,"n/a")</f>
        <v>0.111037155331666</v>
      </c>
      <c r="M2447" s="66"/>
      <c r="N2447" s="66"/>
      <c r="O2447" s="66"/>
      <c r="P2447" s="66"/>
      <c r="Q2447" s="66"/>
      <c r="S2447" s="70"/>
      <c r="U2447" s="70"/>
      <c r="W2447" s="70"/>
      <c r="Y2447" s="70"/>
    </row>
    <row r="2448" spans="1:25" s="69" customFormat="1" x14ac:dyDescent="0.2">
      <c r="A2448" s="66" t="s">
        <v>11</v>
      </c>
      <c r="B2448" s="66" t="s">
        <v>23</v>
      </c>
      <c r="C2448" s="66" t="s">
        <v>0</v>
      </c>
      <c r="D2448" s="66" t="s">
        <v>315</v>
      </c>
      <c r="E2448" s="76">
        <f>+IF(ISNUMBER(DATA!F417),DATA!F417,"n/a")</f>
        <v>172100.75</v>
      </c>
      <c r="F2448" s="77">
        <f>+IF(ISNUMBER(DATA!G417),DATA!G417,"n/a")</f>
        <v>9.7983254073876494E-2</v>
      </c>
      <c r="G2448" s="76">
        <f>+IF(ISNUMBER(DATA!P417),DATA!P417,"n/a")</f>
        <v>543298.78</v>
      </c>
      <c r="H2448" s="77">
        <f>+IF(ISNUMBER(DATA!Q417),DATA!Q417,"n/a")</f>
        <v>0.19109940475808099</v>
      </c>
      <c r="I2448" s="76">
        <f>+IF(ISNUMBER(DATA!Z417),DATA!Z417,"n/a")</f>
        <v>1008478.82</v>
      </c>
      <c r="J2448" s="77">
        <f>+IF(ISNUMBER(DATA!AA417),DATA!AA417,"n/a")</f>
        <v>0.202795453139715</v>
      </c>
      <c r="K2448" s="76">
        <f>+IF(ISNUMBER(DATA!AJ417),DATA!AJ417,"n/a")</f>
        <v>1936262.5</v>
      </c>
      <c r="L2448" s="77">
        <f>+IF(ISNUMBER(DATA!AK417),DATA!AK417,"n/a")</f>
        <v>0.16373534269397</v>
      </c>
      <c r="M2448" s="66"/>
      <c r="N2448" s="66"/>
      <c r="O2448" s="66"/>
      <c r="P2448" s="66"/>
      <c r="Q2448" s="66"/>
      <c r="S2448" s="70"/>
      <c r="U2448" s="70"/>
      <c r="W2448" s="70"/>
      <c r="Y2448" s="70"/>
    </row>
    <row r="2449" spans="1:25" s="69" customFormat="1" x14ac:dyDescent="0.2">
      <c r="A2449" s="66" t="s">
        <v>11</v>
      </c>
      <c r="B2449" s="66" t="s">
        <v>23</v>
      </c>
      <c r="C2449" s="66" t="s">
        <v>0</v>
      </c>
      <c r="D2449" s="66" t="s">
        <v>316</v>
      </c>
      <c r="E2449" s="76">
        <f>+IF(ISNUMBER(DATA!F418),DATA!F418,"n/a")</f>
        <v>258878.02</v>
      </c>
      <c r="F2449" s="77">
        <f>+IF(ISNUMBER(DATA!G418),DATA!G418,"n/a")</f>
        <v>0.118126367299806</v>
      </c>
      <c r="G2449" s="76">
        <f>+IF(ISNUMBER(DATA!P418),DATA!P418,"n/a")</f>
        <v>732371.02</v>
      </c>
      <c r="H2449" s="77">
        <f>+IF(ISNUMBER(DATA!Q418),DATA!Q418,"n/a")</f>
        <v>0.15688777166415699</v>
      </c>
      <c r="I2449" s="76">
        <f>+IF(ISNUMBER(DATA!Z418),DATA!Z418,"n/a")</f>
        <v>1419917.89</v>
      </c>
      <c r="J2449" s="77">
        <f>+IF(ISNUMBER(DATA!AA418),DATA!AA418,"n/a")</f>
        <v>0.13589447390901099</v>
      </c>
      <c r="K2449" s="76">
        <f>+IF(ISNUMBER(DATA!AJ418),DATA!AJ418,"n/a")</f>
        <v>2905860.62</v>
      </c>
      <c r="L2449" s="77">
        <f>+IF(ISNUMBER(DATA!AK418),DATA!AK418,"n/a")</f>
        <v>0.15937121211347499</v>
      </c>
      <c r="M2449" s="66"/>
      <c r="N2449" s="66"/>
      <c r="O2449" s="66"/>
      <c r="P2449" s="66"/>
      <c r="Q2449" s="66"/>
      <c r="S2449" s="70"/>
      <c r="U2449" s="70"/>
      <c r="W2449" s="70"/>
      <c r="Y2449" s="70"/>
    </row>
    <row r="2450" spans="1:25" s="69" customFormat="1" x14ac:dyDescent="0.2">
      <c r="A2450" s="66" t="s">
        <v>11</v>
      </c>
      <c r="B2450" s="66" t="s">
        <v>23</v>
      </c>
      <c r="C2450" s="66" t="s">
        <v>0</v>
      </c>
      <c r="D2450" s="66" t="s">
        <v>317</v>
      </c>
      <c r="E2450" s="76">
        <f>+IF(ISNUMBER(DATA!F419),DATA!F419,"n/a")</f>
        <v>158243.76</v>
      </c>
      <c r="F2450" s="77">
        <f>+IF(ISNUMBER(DATA!G419),DATA!G419,"n/a")</f>
        <v>0.26694397220731703</v>
      </c>
      <c r="G2450" s="76">
        <f>+IF(ISNUMBER(DATA!P419),DATA!P419,"n/a")</f>
        <v>445420.67</v>
      </c>
      <c r="H2450" s="77">
        <f>+IF(ISNUMBER(DATA!Q419),DATA!Q419,"n/a")</f>
        <v>0.20635104329220699</v>
      </c>
      <c r="I2450" s="76">
        <f>+IF(ISNUMBER(DATA!Z419),DATA!Z419,"n/a")</f>
        <v>807354.26</v>
      </c>
      <c r="J2450" s="77">
        <f>+IF(ISNUMBER(DATA!AA419),DATA!AA419,"n/a")</f>
        <v>0.205899047476967</v>
      </c>
      <c r="K2450" s="76">
        <f>+IF(ISNUMBER(DATA!AJ419),DATA!AJ419,"n/a")</f>
        <v>1520038.94</v>
      </c>
      <c r="L2450" s="77">
        <f>+IF(ISNUMBER(DATA!AK419),DATA!AK419,"n/a")</f>
        <v>0.22674787421943601</v>
      </c>
      <c r="M2450" s="66"/>
      <c r="N2450" s="66"/>
      <c r="O2450" s="66"/>
      <c r="P2450" s="66"/>
      <c r="Q2450" s="66"/>
      <c r="S2450" s="70"/>
      <c r="U2450" s="70"/>
      <c r="W2450" s="70"/>
      <c r="Y2450" s="70"/>
    </row>
    <row r="2451" spans="1:25" s="69" customFormat="1" x14ac:dyDescent="0.2">
      <c r="A2451" s="66" t="s">
        <v>11</v>
      </c>
      <c r="B2451" s="66" t="s">
        <v>23</v>
      </c>
      <c r="C2451" s="66" t="s">
        <v>0</v>
      </c>
      <c r="D2451" s="66" t="s">
        <v>318</v>
      </c>
      <c r="E2451" s="76">
        <f>+IF(ISNUMBER(DATA!F420),DATA!F420,"n/a")</f>
        <v>306176.24</v>
      </c>
      <c r="F2451" s="77">
        <f>+IF(ISNUMBER(DATA!G420),DATA!G420,"n/a")</f>
        <v>4.0112422389345197E-2</v>
      </c>
      <c r="G2451" s="76">
        <f>+IF(ISNUMBER(DATA!P420),DATA!P420,"n/a")</f>
        <v>906916.26</v>
      </c>
      <c r="H2451" s="77">
        <f>+IF(ISNUMBER(DATA!Q420),DATA!Q420,"n/a")</f>
        <v>4.37341031638721E-2</v>
      </c>
      <c r="I2451" s="76">
        <f>+IF(ISNUMBER(DATA!Z420),DATA!Z420,"n/a")</f>
        <v>1783567.87</v>
      </c>
      <c r="J2451" s="77">
        <f>+IF(ISNUMBER(DATA!AA420),DATA!AA420,"n/a")</f>
        <v>2.6996366385008699E-2</v>
      </c>
      <c r="K2451" s="76">
        <f>+IF(ISNUMBER(DATA!AJ420),DATA!AJ420,"n/a")</f>
        <v>3582589.82</v>
      </c>
      <c r="L2451" s="77">
        <f>+IF(ISNUMBER(DATA!AK420),DATA!AK420,"n/a")</f>
        <v>9.2632940351456305E-2</v>
      </c>
      <c r="M2451" s="66"/>
      <c r="N2451" s="66"/>
      <c r="O2451" s="66"/>
      <c r="P2451" s="66"/>
      <c r="Q2451" s="66"/>
      <c r="S2451" s="70"/>
      <c r="U2451" s="70"/>
      <c r="W2451" s="70"/>
      <c r="Y2451" s="70"/>
    </row>
    <row r="2452" spans="1:25" s="69" customFormat="1" x14ac:dyDescent="0.2">
      <c r="A2452" s="66" t="s">
        <v>11</v>
      </c>
      <c r="B2452" s="66" t="s">
        <v>23</v>
      </c>
      <c r="C2452" s="66" t="s">
        <v>0</v>
      </c>
      <c r="D2452" s="66" t="s">
        <v>344</v>
      </c>
      <c r="E2452" s="76">
        <f>+IF(ISNUMBER(DATA!F421),DATA!F421,"n/a")</f>
        <v>58979.66</v>
      </c>
      <c r="F2452" s="77">
        <f>+IF(ISNUMBER(DATA!G421),DATA!G421,"n/a")</f>
        <v>0.17285071580497999</v>
      </c>
      <c r="G2452" s="76">
        <f>+IF(ISNUMBER(DATA!P421),DATA!P421,"n/a")</f>
        <v>163488.76</v>
      </c>
      <c r="H2452" s="77">
        <f>+IF(ISNUMBER(DATA!Q421),DATA!Q421,"n/a")</f>
        <v>0.109636576841915</v>
      </c>
      <c r="I2452" s="76">
        <f>+IF(ISNUMBER(DATA!Z421),DATA!Z421,"n/a")</f>
        <v>319971.7</v>
      </c>
      <c r="J2452" s="77">
        <f>+IF(ISNUMBER(DATA!AA421),DATA!AA421,"n/a")</f>
        <v>9.2844011955677999E-2</v>
      </c>
      <c r="K2452" s="76">
        <f>+IF(ISNUMBER(DATA!AJ421),DATA!AJ421,"n/a")</f>
        <v>633536.84</v>
      </c>
      <c r="L2452" s="77">
        <f>+IF(ISNUMBER(DATA!AK421),DATA!AK421,"n/a")</f>
        <v>5.9808624246151701E-2</v>
      </c>
      <c r="M2452" s="66"/>
      <c r="N2452" s="66"/>
      <c r="O2452" s="66"/>
      <c r="P2452" s="66"/>
      <c r="Q2452" s="66"/>
      <c r="S2452" s="70"/>
      <c r="U2452" s="70"/>
      <c r="W2452" s="70"/>
      <c r="Y2452" s="70"/>
    </row>
    <row r="2453" spans="1:25" s="69" customFormat="1" x14ac:dyDescent="0.2">
      <c r="A2453" s="66" t="s">
        <v>11</v>
      </c>
      <c r="B2453" s="66" t="s">
        <v>23</v>
      </c>
      <c r="C2453" s="66" t="s">
        <v>0</v>
      </c>
      <c r="D2453" s="66" t="s">
        <v>345</v>
      </c>
      <c r="E2453" s="76">
        <f>+IF(ISNUMBER(DATA!F422),DATA!F422,"n/a")</f>
        <v>133118.73000000001</v>
      </c>
      <c r="F2453" s="77">
        <f>+IF(ISNUMBER(DATA!G422),DATA!G422,"n/a")</f>
        <v>0.29456597054231398</v>
      </c>
      <c r="G2453" s="76">
        <f>+IF(ISNUMBER(DATA!P422),DATA!P422,"n/a")</f>
        <v>383825.33</v>
      </c>
      <c r="H2453" s="77">
        <f>+IF(ISNUMBER(DATA!Q422),DATA!Q422,"n/a")</f>
        <v>0.19411066030894999</v>
      </c>
      <c r="I2453" s="76">
        <f>+IF(ISNUMBER(DATA!Z422),DATA!Z422,"n/a")</f>
        <v>708009.4</v>
      </c>
      <c r="J2453" s="77">
        <f>+IF(ISNUMBER(DATA!AA422),DATA!AA422,"n/a")</f>
        <v>0.104234380055646</v>
      </c>
      <c r="K2453" s="76">
        <f>+IF(ISNUMBER(DATA!AJ422),DATA!AJ422,"n/a")</f>
        <v>1308301.01</v>
      </c>
      <c r="L2453" s="77">
        <f>+IF(ISNUMBER(DATA!AK422),DATA!AK422,"n/a")</f>
        <v>8.8298335557750393E-3</v>
      </c>
      <c r="M2453" s="66"/>
      <c r="N2453" s="66"/>
      <c r="O2453" s="66"/>
      <c r="P2453" s="66"/>
      <c r="Q2453" s="66"/>
      <c r="S2453" s="70"/>
      <c r="U2453" s="70"/>
      <c r="W2453" s="70"/>
      <c r="Y2453" s="70"/>
    </row>
    <row r="2454" spans="1:25" x14ac:dyDescent="0.2">
      <c r="E2454" s="100"/>
      <c r="F2454" s="102"/>
      <c r="G2454" s="100"/>
      <c r="H2454" s="102"/>
      <c r="I2454" s="100"/>
      <c r="J2454" s="102"/>
      <c r="K2454" s="100"/>
      <c r="L2454" s="102"/>
    </row>
    <row r="2455" spans="1:25" s="69" customFormat="1" x14ac:dyDescent="0.2">
      <c r="A2455" s="66" t="s">
        <v>11</v>
      </c>
      <c r="B2455" s="66" t="s">
        <v>23</v>
      </c>
      <c r="C2455" s="66" t="s">
        <v>9</v>
      </c>
      <c r="D2455" s="66" t="s">
        <v>271</v>
      </c>
      <c r="E2455" s="86">
        <f>+IF(ISNUMBER(DATA!H373),DATA!H373,"n/a")</f>
        <v>14524.04</v>
      </c>
      <c r="F2455" s="77">
        <f>+IF(ISNUMBER(DATA!I373),DATA!I373,"n/a")</f>
        <v>-0.13694665116138099</v>
      </c>
      <c r="G2455" s="86">
        <f>+IF(ISNUMBER(DATA!R373),DATA!R373,"n/a")</f>
        <v>42098.41</v>
      </c>
      <c r="H2455" s="77">
        <f>+IF(ISNUMBER(DATA!S373),DATA!S373,"n/a")</f>
        <v>-7.8304226236405507E-3</v>
      </c>
      <c r="I2455" s="86">
        <f>+IF(ISNUMBER(DATA!AB373),DATA!AB373,"n/a")</f>
        <v>82984.52</v>
      </c>
      <c r="J2455" s="77">
        <f>+IF(ISNUMBER(DATA!AC373),DATA!AC373,"n/a")</f>
        <v>9.1705721556573101E-3</v>
      </c>
      <c r="K2455" s="86">
        <f>+IF(ISNUMBER(DATA!AL373),DATA!AL373,"n/a")</f>
        <v>169357.74</v>
      </c>
      <c r="L2455" s="77">
        <f>+IF(ISNUMBER(DATA!AM373),DATA!AM373,"n/a")</f>
        <v>-3.2058406475739099E-2</v>
      </c>
      <c r="M2455" s="66"/>
      <c r="N2455" s="66"/>
      <c r="O2455" s="66"/>
      <c r="P2455" s="66"/>
      <c r="Q2455" s="66"/>
      <c r="S2455" s="70"/>
      <c r="U2455" s="70"/>
      <c r="W2455" s="70"/>
      <c r="Y2455" s="70"/>
    </row>
    <row r="2456" spans="1:25" s="69" customFormat="1" x14ac:dyDescent="0.2">
      <c r="A2456" s="66" t="s">
        <v>11</v>
      </c>
      <c r="B2456" s="66" t="s">
        <v>23</v>
      </c>
      <c r="C2456" s="66" t="s">
        <v>9</v>
      </c>
      <c r="D2456" s="66" t="s">
        <v>272</v>
      </c>
      <c r="E2456" s="86">
        <f>+IF(ISNUMBER(DATA!H374),DATA!H374,"n/a")</f>
        <v>68228.009999999995</v>
      </c>
      <c r="F2456" s="77">
        <f>+IF(ISNUMBER(DATA!I374),DATA!I374,"n/a")</f>
        <v>0.10354704566518</v>
      </c>
      <c r="G2456" s="86">
        <f>+IF(ISNUMBER(DATA!R374),DATA!R374,"n/a")</f>
        <v>194355.7</v>
      </c>
      <c r="H2456" s="77">
        <f>+IF(ISNUMBER(DATA!S374),DATA!S374,"n/a")</f>
        <v>8.4843492402578505E-2</v>
      </c>
      <c r="I2456" s="86">
        <f>+IF(ISNUMBER(DATA!AB374),DATA!AB374,"n/a")</f>
        <v>378749.49</v>
      </c>
      <c r="J2456" s="77">
        <f>+IF(ISNUMBER(DATA!AC374),DATA!AC374,"n/a")</f>
        <v>6.8197214600446601E-2</v>
      </c>
      <c r="K2456" s="86">
        <f>+IF(ISNUMBER(DATA!AL374),DATA!AL374,"n/a")</f>
        <v>759689.51</v>
      </c>
      <c r="L2456" s="77">
        <f>+IF(ISNUMBER(DATA!AM374),DATA!AM374,"n/a")</f>
        <v>0.12885033438547999</v>
      </c>
      <c r="M2456" s="66"/>
      <c r="N2456" s="66"/>
      <c r="O2456" s="66"/>
      <c r="P2456" s="66"/>
      <c r="Q2456" s="66"/>
      <c r="S2456" s="70"/>
      <c r="U2456" s="70"/>
      <c r="W2456" s="70"/>
      <c r="Y2456" s="70"/>
    </row>
    <row r="2457" spans="1:25" s="69" customFormat="1" x14ac:dyDescent="0.2">
      <c r="A2457" s="66" t="s">
        <v>11</v>
      </c>
      <c r="B2457" s="66" t="s">
        <v>23</v>
      </c>
      <c r="C2457" s="66" t="s">
        <v>9</v>
      </c>
      <c r="D2457" s="66" t="s">
        <v>273</v>
      </c>
      <c r="E2457" s="86">
        <f>+IF(ISNUMBER(DATA!H375),DATA!H375,"n/a")</f>
        <v>107373.93</v>
      </c>
      <c r="F2457" s="77">
        <f>+IF(ISNUMBER(DATA!I375),DATA!I375,"n/a")</f>
        <v>0.39662086571715899</v>
      </c>
      <c r="G2457" s="86">
        <f>+IF(ISNUMBER(DATA!R375),DATA!R375,"n/a")</f>
        <v>321593.64</v>
      </c>
      <c r="H2457" s="77">
        <f>+IF(ISNUMBER(DATA!S375),DATA!S375,"n/a")</f>
        <v>0.29729487692316903</v>
      </c>
      <c r="I2457" s="86">
        <f>+IF(ISNUMBER(DATA!AB375),DATA!AB375,"n/a")</f>
        <v>605499</v>
      </c>
      <c r="J2457" s="77">
        <f>+IF(ISNUMBER(DATA!AC375),DATA!AC375,"n/a")</f>
        <v>0.18389911747262799</v>
      </c>
      <c r="K2457" s="86">
        <f>+IF(ISNUMBER(DATA!AL375),DATA!AL375,"n/a")</f>
        <v>1124671.21</v>
      </c>
      <c r="L2457" s="77">
        <f>+IF(ISNUMBER(DATA!AM375),DATA!AM375,"n/a")</f>
        <v>0.101456116818958</v>
      </c>
      <c r="M2457" s="66"/>
      <c r="N2457" s="66"/>
      <c r="O2457" s="66"/>
      <c r="P2457" s="66"/>
      <c r="Q2457" s="66"/>
      <c r="S2457" s="70"/>
      <c r="U2457" s="70"/>
      <c r="W2457" s="70"/>
      <c r="Y2457" s="70"/>
    </row>
    <row r="2458" spans="1:25" s="69" customFormat="1" x14ac:dyDescent="0.2">
      <c r="A2458" s="66" t="s">
        <v>11</v>
      </c>
      <c r="B2458" s="66" t="s">
        <v>23</v>
      </c>
      <c r="C2458" s="66" t="s">
        <v>9</v>
      </c>
      <c r="D2458" s="66" t="s">
        <v>274</v>
      </c>
      <c r="E2458" s="86">
        <f>+IF(ISNUMBER(DATA!H376),DATA!H376,"n/a")</f>
        <v>45812.959999999999</v>
      </c>
      <c r="F2458" s="77">
        <f>+IF(ISNUMBER(DATA!I376),DATA!I376,"n/a")</f>
        <v>0.10581462569229599</v>
      </c>
      <c r="G2458" s="86">
        <f>+IF(ISNUMBER(DATA!R376),DATA!R376,"n/a")</f>
        <v>124005.58</v>
      </c>
      <c r="H2458" s="77">
        <f>+IF(ISNUMBER(DATA!S376),DATA!S376,"n/a")</f>
        <v>8.4261325998926995E-2</v>
      </c>
      <c r="I2458" s="86">
        <f>+IF(ISNUMBER(DATA!AB376),DATA!AB376,"n/a")</f>
        <v>241673.95</v>
      </c>
      <c r="J2458" s="77">
        <f>+IF(ISNUMBER(DATA!AC376),DATA!AC376,"n/a")</f>
        <v>6.5410939171703306E-2</v>
      </c>
      <c r="K2458" s="86">
        <f>+IF(ISNUMBER(DATA!AL376),DATA!AL376,"n/a")</f>
        <v>491303.23</v>
      </c>
      <c r="L2458" s="77">
        <f>+IF(ISNUMBER(DATA!AM376),DATA!AM376,"n/a")</f>
        <v>0.13331735980728099</v>
      </c>
      <c r="M2458" s="66"/>
      <c r="N2458" s="66"/>
      <c r="O2458" s="66"/>
      <c r="P2458" s="66"/>
      <c r="Q2458" s="66"/>
      <c r="S2458" s="70"/>
      <c r="U2458" s="70"/>
      <c r="W2458" s="70"/>
      <c r="Y2458" s="70"/>
    </row>
    <row r="2459" spans="1:25" s="69" customFormat="1" x14ac:dyDescent="0.2">
      <c r="A2459" s="66" t="s">
        <v>11</v>
      </c>
      <c r="B2459" s="66" t="s">
        <v>23</v>
      </c>
      <c r="C2459" s="66" t="s">
        <v>9</v>
      </c>
      <c r="D2459" s="66" t="s">
        <v>275</v>
      </c>
      <c r="E2459" s="86">
        <f>+IF(ISNUMBER(DATA!H377),DATA!H377,"n/a")</f>
        <v>109581.79</v>
      </c>
      <c r="F2459" s="77">
        <f>+IF(ISNUMBER(DATA!I377),DATA!I377,"n/a")</f>
        <v>0.31901867961381503</v>
      </c>
      <c r="G2459" s="86">
        <f>+IF(ISNUMBER(DATA!R377),DATA!R377,"n/a")</f>
        <v>351040.12</v>
      </c>
      <c r="H2459" s="77">
        <f>+IF(ISNUMBER(DATA!S377),DATA!S377,"n/a")</f>
        <v>0.35983249708027798</v>
      </c>
      <c r="I2459" s="86">
        <f>+IF(ISNUMBER(DATA!AB377),DATA!AB377,"n/a")</f>
        <v>628943.93999999994</v>
      </c>
      <c r="J2459" s="77">
        <f>+IF(ISNUMBER(DATA!AC377),DATA!AC377,"n/a")</f>
        <v>0.29463231563075598</v>
      </c>
      <c r="K2459" s="86">
        <f>+IF(ISNUMBER(DATA!AL377),DATA!AL377,"n/a")</f>
        <v>1119304.97</v>
      </c>
      <c r="L2459" s="77">
        <f>+IF(ISNUMBER(DATA!AM377),DATA!AM377,"n/a")</f>
        <v>0.20760931175821001</v>
      </c>
      <c r="M2459" s="66"/>
      <c r="N2459" s="66"/>
      <c r="O2459" s="66"/>
      <c r="P2459" s="66"/>
      <c r="Q2459" s="66"/>
      <c r="S2459" s="70"/>
      <c r="U2459" s="70"/>
      <c r="W2459" s="70"/>
      <c r="Y2459" s="70"/>
    </row>
    <row r="2460" spans="1:25" s="69" customFormat="1" x14ac:dyDescent="0.2">
      <c r="A2460" s="66" t="s">
        <v>11</v>
      </c>
      <c r="B2460" s="66" t="s">
        <v>23</v>
      </c>
      <c r="C2460" s="66" t="s">
        <v>9</v>
      </c>
      <c r="D2460" s="66" t="s">
        <v>276</v>
      </c>
      <c r="E2460" s="86">
        <f>+IF(ISNUMBER(DATA!H378),DATA!H378,"n/a")</f>
        <v>43514.97</v>
      </c>
      <c r="F2460" s="77">
        <f>+IF(ISNUMBER(DATA!I378),DATA!I378,"n/a")</f>
        <v>-2.0558494744909402E-2</v>
      </c>
      <c r="G2460" s="86">
        <f>+IF(ISNUMBER(DATA!R378),DATA!R378,"n/a")</f>
        <v>131177.64000000001</v>
      </c>
      <c r="H2460" s="77">
        <f>+IF(ISNUMBER(DATA!S378),DATA!S378,"n/a")</f>
        <v>-1.96381564172367E-2</v>
      </c>
      <c r="I2460" s="86">
        <f>+IF(ISNUMBER(DATA!AB378),DATA!AB378,"n/a")</f>
        <v>245402.59</v>
      </c>
      <c r="J2460" s="77">
        <f>+IF(ISNUMBER(DATA!AC378),DATA!AC378,"n/a")</f>
        <v>-7.4334284010406093E-2</v>
      </c>
      <c r="K2460" s="86">
        <f>+IF(ISNUMBER(DATA!AL378),DATA!AL378,"n/a")</f>
        <v>490338.98</v>
      </c>
      <c r="L2460" s="77">
        <f>+IF(ISNUMBER(DATA!AM378),DATA!AM378,"n/a")</f>
        <v>-0.106560183957808</v>
      </c>
      <c r="M2460" s="66"/>
      <c r="N2460" s="66"/>
      <c r="O2460" s="66"/>
      <c r="P2460" s="66"/>
      <c r="Q2460" s="66"/>
      <c r="S2460" s="70"/>
      <c r="U2460" s="70"/>
      <c r="W2460" s="70"/>
      <c r="Y2460" s="70"/>
    </row>
    <row r="2461" spans="1:25" s="69" customFormat="1" x14ac:dyDescent="0.2">
      <c r="A2461" s="66" t="s">
        <v>11</v>
      </c>
      <c r="B2461" s="66" t="s">
        <v>23</v>
      </c>
      <c r="C2461" s="66" t="s">
        <v>9</v>
      </c>
      <c r="D2461" s="66" t="s">
        <v>277</v>
      </c>
      <c r="E2461" s="86">
        <f>+IF(ISNUMBER(DATA!H379),DATA!H379,"n/a")</f>
        <v>26520.58</v>
      </c>
      <c r="F2461" s="77">
        <f>+IF(ISNUMBER(DATA!I379),DATA!I379,"n/a")</f>
        <v>0.26298940959869999</v>
      </c>
      <c r="G2461" s="86">
        <f>+IF(ISNUMBER(DATA!R379),DATA!R379,"n/a")</f>
        <v>77791.929999999993</v>
      </c>
      <c r="H2461" s="77">
        <f>+IF(ISNUMBER(DATA!S379),DATA!S379,"n/a")</f>
        <v>0.41639997166906201</v>
      </c>
      <c r="I2461" s="86">
        <f>+IF(ISNUMBER(DATA!AB379),DATA!AB379,"n/a")</f>
        <v>136360.99</v>
      </c>
      <c r="J2461" s="77">
        <f>+IF(ISNUMBER(DATA!AC379),DATA!AC379,"n/a")</f>
        <v>0.26300369849182498</v>
      </c>
      <c r="K2461" s="86">
        <f>+IF(ISNUMBER(DATA!AL379),DATA!AL379,"n/a")</f>
        <v>252750.67</v>
      </c>
      <c r="L2461" s="77">
        <f>+IF(ISNUMBER(DATA!AM379),DATA!AM379,"n/a")</f>
        <v>0.131583847409804</v>
      </c>
      <c r="M2461" s="66"/>
      <c r="N2461" s="66"/>
      <c r="O2461" s="66"/>
      <c r="P2461" s="66"/>
      <c r="Q2461" s="66"/>
      <c r="S2461" s="70"/>
      <c r="U2461" s="70"/>
      <c r="W2461" s="70"/>
      <c r="Y2461" s="70"/>
    </row>
    <row r="2462" spans="1:25" s="69" customFormat="1" x14ac:dyDescent="0.2">
      <c r="A2462" s="66" t="s">
        <v>11</v>
      </c>
      <c r="B2462" s="66" t="s">
        <v>23</v>
      </c>
      <c r="C2462" s="66" t="s">
        <v>9</v>
      </c>
      <c r="D2462" s="66" t="s">
        <v>278</v>
      </c>
      <c r="E2462" s="86">
        <f>+IF(ISNUMBER(DATA!H380),DATA!H380,"n/a")</f>
        <v>43471.57</v>
      </c>
      <c r="F2462" s="77">
        <f>+IF(ISNUMBER(DATA!I380),DATA!I380,"n/a")</f>
        <v>-1.6332544074494498E-2</v>
      </c>
      <c r="G2462" s="86">
        <f>+IF(ISNUMBER(DATA!R380),DATA!R380,"n/a")</f>
        <v>126593.78</v>
      </c>
      <c r="H2462" s="77">
        <f>+IF(ISNUMBER(DATA!S380),DATA!S380,"n/a")</f>
        <v>-4.4262340379816398E-2</v>
      </c>
      <c r="I2462" s="86">
        <f>+IF(ISNUMBER(DATA!AB380),DATA!AB380,"n/a")</f>
        <v>244301.81</v>
      </c>
      <c r="J2462" s="77">
        <f>+IF(ISNUMBER(DATA!AC380),DATA!AC380,"n/a")</f>
        <v>-1.6742422150765698E-2</v>
      </c>
      <c r="K2462" s="86">
        <f>+IF(ISNUMBER(DATA!AL380),DATA!AL380,"n/a")</f>
        <v>491116.64</v>
      </c>
      <c r="L2462" s="77">
        <f>+IF(ISNUMBER(DATA!AM380),DATA!AM380,"n/a")</f>
        <v>5.9337635940488201E-2</v>
      </c>
      <c r="M2462" s="66"/>
      <c r="N2462" s="66"/>
      <c r="O2462" s="66"/>
      <c r="P2462" s="66"/>
      <c r="Q2462" s="66"/>
      <c r="S2462" s="70"/>
      <c r="U2462" s="70"/>
      <c r="W2462" s="70"/>
      <c r="Y2462" s="70"/>
    </row>
    <row r="2463" spans="1:25" s="69" customFormat="1" x14ac:dyDescent="0.2">
      <c r="A2463" s="66" t="s">
        <v>11</v>
      </c>
      <c r="B2463" s="66" t="s">
        <v>23</v>
      </c>
      <c r="C2463" s="66" t="s">
        <v>9</v>
      </c>
      <c r="D2463" s="66" t="s">
        <v>279</v>
      </c>
      <c r="E2463" s="86">
        <f>+IF(ISNUMBER(DATA!H381),DATA!H381,"n/a")</f>
        <v>27644.67</v>
      </c>
      <c r="F2463" s="77">
        <f>+IF(ISNUMBER(DATA!I381),DATA!I381,"n/a")</f>
        <v>0.16531431825664</v>
      </c>
      <c r="G2463" s="86">
        <f>+IF(ISNUMBER(DATA!R381),DATA!R381,"n/a")</f>
        <v>74433.42</v>
      </c>
      <c r="H2463" s="77">
        <f>+IF(ISNUMBER(DATA!S381),DATA!S381,"n/a")</f>
        <v>0.122848594678428</v>
      </c>
      <c r="I2463" s="86">
        <f>+IF(ISNUMBER(DATA!AB381),DATA!AB381,"n/a")</f>
        <v>149810.81</v>
      </c>
      <c r="J2463" s="77">
        <f>+IF(ISNUMBER(DATA!AC381),DATA!AC381,"n/a")</f>
        <v>0.18761194496029901</v>
      </c>
      <c r="K2463" s="86">
        <f>+IF(ISNUMBER(DATA!AL381),DATA!AL381,"n/a")</f>
        <v>295473.44</v>
      </c>
      <c r="L2463" s="77">
        <f>+IF(ISNUMBER(DATA!AM381),DATA!AM381,"n/a")</f>
        <v>0.18019607155499001</v>
      </c>
      <c r="M2463" s="66"/>
      <c r="N2463" s="66"/>
      <c r="O2463" s="66"/>
      <c r="P2463" s="66"/>
      <c r="Q2463" s="66"/>
      <c r="S2463" s="70"/>
      <c r="U2463" s="70"/>
      <c r="W2463" s="70"/>
      <c r="Y2463" s="70"/>
    </row>
    <row r="2464" spans="1:25" s="69" customFormat="1" x14ac:dyDescent="0.2">
      <c r="A2464" s="66" t="s">
        <v>11</v>
      </c>
      <c r="B2464" s="66" t="s">
        <v>23</v>
      </c>
      <c r="C2464" s="66" t="s">
        <v>9</v>
      </c>
      <c r="D2464" s="66" t="s">
        <v>280</v>
      </c>
      <c r="E2464" s="86">
        <f>+IF(ISNUMBER(DATA!H382),DATA!H382,"n/a")</f>
        <v>24524.46</v>
      </c>
      <c r="F2464" s="77">
        <f>+IF(ISNUMBER(DATA!I382),DATA!I382,"n/a")</f>
        <v>0.18680677344049401</v>
      </c>
      <c r="G2464" s="86">
        <f>+IF(ISNUMBER(DATA!R382),DATA!R382,"n/a")</f>
        <v>63750.85</v>
      </c>
      <c r="H2464" s="77">
        <f>+IF(ISNUMBER(DATA!S382),DATA!S382,"n/a")</f>
        <v>0.248326041574675</v>
      </c>
      <c r="I2464" s="86">
        <f>+IF(ISNUMBER(DATA!AB382),DATA!AB382,"n/a")</f>
        <v>112817.63</v>
      </c>
      <c r="J2464" s="77">
        <f>+IF(ISNUMBER(DATA!AC382),DATA!AC382,"n/a")</f>
        <v>0.17423031759423699</v>
      </c>
      <c r="K2464" s="86">
        <f>+IF(ISNUMBER(DATA!AL382),DATA!AL382,"n/a")</f>
        <v>215005.89</v>
      </c>
      <c r="L2464" s="77">
        <f>+IF(ISNUMBER(DATA!AM382),DATA!AM382,"n/a")</f>
        <v>0.15707248446148001</v>
      </c>
      <c r="M2464" s="66"/>
      <c r="N2464" s="66"/>
      <c r="O2464" s="66"/>
      <c r="P2464" s="66"/>
      <c r="Q2464" s="66"/>
      <c r="S2464" s="70"/>
      <c r="U2464" s="70"/>
      <c r="W2464" s="70"/>
      <c r="Y2464" s="70"/>
    </row>
    <row r="2465" spans="1:25" s="69" customFormat="1" x14ac:dyDescent="0.2">
      <c r="A2465" s="66" t="s">
        <v>11</v>
      </c>
      <c r="B2465" s="66" t="s">
        <v>23</v>
      </c>
      <c r="C2465" s="66" t="s">
        <v>9</v>
      </c>
      <c r="D2465" s="66" t="s">
        <v>281</v>
      </c>
      <c r="E2465" s="86">
        <f>+IF(ISNUMBER(DATA!H383),DATA!H383,"n/a")</f>
        <v>20634.96</v>
      </c>
      <c r="F2465" s="77">
        <f>+IF(ISNUMBER(DATA!I383),DATA!I383,"n/a")</f>
        <v>4.7834352987057301E-2</v>
      </c>
      <c r="G2465" s="86">
        <f>+IF(ISNUMBER(DATA!R383),DATA!R383,"n/a")</f>
        <v>55843.66</v>
      </c>
      <c r="H2465" s="77">
        <f>+IF(ISNUMBER(DATA!S383),DATA!S383,"n/a")</f>
        <v>5.5247585221152903E-2</v>
      </c>
      <c r="I2465" s="86">
        <f>+IF(ISNUMBER(DATA!AB383),DATA!AB383,"n/a")</f>
        <v>106819.73</v>
      </c>
      <c r="J2465" s="77">
        <f>+IF(ISNUMBER(DATA!AC383),DATA!AC383,"n/a")</f>
        <v>5.23745331812598E-2</v>
      </c>
      <c r="K2465" s="86">
        <f>+IF(ISNUMBER(DATA!AL383),DATA!AL383,"n/a")</f>
        <v>212144.24</v>
      </c>
      <c r="L2465" s="77">
        <f>+IF(ISNUMBER(DATA!AM383),DATA!AM383,"n/a")</f>
        <v>6.1496517056057597E-2</v>
      </c>
      <c r="M2465" s="66"/>
      <c r="N2465" s="66"/>
      <c r="O2465" s="66"/>
      <c r="P2465" s="66"/>
      <c r="Q2465" s="66"/>
      <c r="S2465" s="70"/>
      <c r="U2465" s="70"/>
      <c r="W2465" s="70"/>
      <c r="Y2465" s="70"/>
    </row>
    <row r="2466" spans="1:25" s="69" customFormat="1" x14ac:dyDescent="0.2">
      <c r="A2466" s="66" t="s">
        <v>11</v>
      </c>
      <c r="B2466" s="66" t="s">
        <v>23</v>
      </c>
      <c r="C2466" s="66" t="s">
        <v>9</v>
      </c>
      <c r="D2466" s="66" t="s">
        <v>282</v>
      </c>
      <c r="E2466" s="86">
        <f>+IF(ISNUMBER(DATA!H384),DATA!H384,"n/a")</f>
        <v>49646.53</v>
      </c>
      <c r="F2466" s="77">
        <f>+IF(ISNUMBER(DATA!I384),DATA!I384,"n/a")</f>
        <v>0.12816459219850901</v>
      </c>
      <c r="G2466" s="86">
        <f>+IF(ISNUMBER(DATA!R384),DATA!R384,"n/a")</f>
        <v>141291.24</v>
      </c>
      <c r="H2466" s="77">
        <f>+IF(ISNUMBER(DATA!S384),DATA!S384,"n/a")</f>
        <v>0.16135663084101801</v>
      </c>
      <c r="I2466" s="86">
        <f>+IF(ISNUMBER(DATA!AB384),DATA!AB384,"n/a")</f>
        <v>270169.5</v>
      </c>
      <c r="J2466" s="77">
        <f>+IF(ISNUMBER(DATA!AC384),DATA!AC384,"n/a")</f>
        <v>0.17512459706009101</v>
      </c>
      <c r="K2466" s="86">
        <f>+IF(ISNUMBER(DATA!AL384),DATA!AL384,"n/a")</f>
        <v>519401.38</v>
      </c>
      <c r="L2466" s="77">
        <f>+IF(ISNUMBER(DATA!AM384),DATA!AM384,"n/a")</f>
        <v>0.20040755507791</v>
      </c>
      <c r="M2466" s="66"/>
      <c r="N2466" s="66"/>
      <c r="O2466" s="66"/>
      <c r="P2466" s="66"/>
      <c r="Q2466" s="66"/>
      <c r="S2466" s="70"/>
      <c r="U2466" s="70"/>
      <c r="W2466" s="70"/>
      <c r="Y2466" s="70"/>
    </row>
    <row r="2467" spans="1:25" s="69" customFormat="1" x14ac:dyDescent="0.2">
      <c r="A2467" s="66" t="s">
        <v>11</v>
      </c>
      <c r="B2467" s="66" t="s">
        <v>23</v>
      </c>
      <c r="C2467" s="66" t="s">
        <v>9</v>
      </c>
      <c r="D2467" s="66" t="s">
        <v>283</v>
      </c>
      <c r="E2467" s="86">
        <f>+IF(ISNUMBER(DATA!H385),DATA!H385,"n/a")</f>
        <v>29257.06</v>
      </c>
      <c r="F2467" s="77">
        <f>+IF(ISNUMBER(DATA!I385),DATA!I385,"n/a")</f>
        <v>0.29485638971393002</v>
      </c>
      <c r="G2467" s="86">
        <f>+IF(ISNUMBER(DATA!R385),DATA!R385,"n/a")</f>
        <v>88954.15</v>
      </c>
      <c r="H2467" s="77">
        <f>+IF(ISNUMBER(DATA!S385),DATA!S385,"n/a")</f>
        <v>0.34760638700783197</v>
      </c>
      <c r="I2467" s="86">
        <f>+IF(ISNUMBER(DATA!AB385),DATA!AB385,"n/a")</f>
        <v>164356.12</v>
      </c>
      <c r="J2467" s="77">
        <f>+IF(ISNUMBER(DATA!AC385),DATA!AC385,"n/a")</f>
        <v>0.37640867271828499</v>
      </c>
      <c r="K2467" s="86">
        <f>+IF(ISNUMBER(DATA!AL385),DATA!AL385,"n/a")</f>
        <v>300794.65999999997</v>
      </c>
      <c r="L2467" s="77">
        <f>+IF(ISNUMBER(DATA!AM385),DATA!AM385,"n/a")</f>
        <v>0.484169653273953</v>
      </c>
      <c r="M2467" s="66"/>
      <c r="N2467" s="66"/>
      <c r="O2467" s="66"/>
      <c r="P2467" s="66"/>
      <c r="Q2467" s="66"/>
      <c r="S2467" s="70"/>
      <c r="U2467" s="70"/>
      <c r="W2467" s="70"/>
      <c r="Y2467" s="70"/>
    </row>
    <row r="2468" spans="1:25" s="69" customFormat="1" x14ac:dyDescent="0.2">
      <c r="A2468" s="66" t="s">
        <v>11</v>
      </c>
      <c r="B2468" s="66" t="s">
        <v>23</v>
      </c>
      <c r="C2468" s="66" t="s">
        <v>9</v>
      </c>
      <c r="D2468" s="66" t="s">
        <v>284</v>
      </c>
      <c r="E2468" s="86">
        <f>+IF(ISNUMBER(DATA!H386),DATA!H386,"n/a")</f>
        <v>33159.910000000003</v>
      </c>
      <c r="F2468" s="77">
        <f>+IF(ISNUMBER(DATA!I386),DATA!I386,"n/a")</f>
        <v>0.125413334283624</v>
      </c>
      <c r="G2468" s="86">
        <f>+IF(ISNUMBER(DATA!R386),DATA!R386,"n/a")</f>
        <v>91475.68</v>
      </c>
      <c r="H2468" s="77">
        <f>+IF(ISNUMBER(DATA!S386),DATA!S386,"n/a")</f>
        <v>8.2317834619694205E-3</v>
      </c>
      <c r="I2468" s="86">
        <f>+IF(ISNUMBER(DATA!AB386),DATA!AB386,"n/a")</f>
        <v>177899.13</v>
      </c>
      <c r="J2468" s="77">
        <f>+IF(ISNUMBER(DATA!AC386),DATA!AC386,"n/a")</f>
        <v>-7.3159886017666303E-3</v>
      </c>
      <c r="K2468" s="86">
        <f>+IF(ISNUMBER(DATA!AL386),DATA!AL386,"n/a")</f>
        <v>344225.27</v>
      </c>
      <c r="L2468" s="77">
        <f>+IF(ISNUMBER(DATA!AM386),DATA!AM386,"n/a")</f>
        <v>-5.5084942917677397E-2</v>
      </c>
      <c r="M2468" s="66"/>
      <c r="N2468" s="66"/>
      <c r="O2468" s="66"/>
      <c r="P2468" s="66"/>
      <c r="Q2468" s="66"/>
      <c r="S2468" s="70"/>
      <c r="U2468" s="70"/>
      <c r="W2468" s="70"/>
      <c r="Y2468" s="70"/>
    </row>
    <row r="2469" spans="1:25" s="69" customFormat="1" x14ac:dyDescent="0.2">
      <c r="A2469" s="66" t="s">
        <v>11</v>
      </c>
      <c r="B2469" s="66" t="s">
        <v>23</v>
      </c>
      <c r="C2469" s="66" t="s">
        <v>9</v>
      </c>
      <c r="D2469" s="66" t="s">
        <v>285</v>
      </c>
      <c r="E2469" s="86">
        <f>+IF(ISNUMBER(DATA!H387),DATA!H387,"n/a")</f>
        <v>25880.2</v>
      </c>
      <c r="F2469" s="77">
        <f>+IF(ISNUMBER(DATA!I387),DATA!I387,"n/a")</f>
        <v>0.250539979763443</v>
      </c>
      <c r="G2469" s="86">
        <f>+IF(ISNUMBER(DATA!R387),DATA!R387,"n/a")</f>
        <v>76554.399999999994</v>
      </c>
      <c r="H2469" s="77">
        <f>+IF(ISNUMBER(DATA!S387),DATA!S387,"n/a")</f>
        <v>0.192085196102705</v>
      </c>
      <c r="I2469" s="86">
        <f>+IF(ISNUMBER(DATA!AB387),DATA!AB387,"n/a")</f>
        <v>152319.1</v>
      </c>
      <c r="J2469" s="77">
        <f>+IF(ISNUMBER(DATA!AC387),DATA!AC387,"n/a")</f>
        <v>0.17233783571087499</v>
      </c>
      <c r="K2469" s="86">
        <f>+IF(ISNUMBER(DATA!AL387),DATA!AL387,"n/a")</f>
        <v>272173.71999999997</v>
      </c>
      <c r="L2469" s="77">
        <f>+IF(ISNUMBER(DATA!AM387),DATA!AM387,"n/a")</f>
        <v>-2.3715207554614701E-3</v>
      </c>
      <c r="M2469" s="66"/>
      <c r="N2469" s="66"/>
      <c r="O2469" s="66"/>
      <c r="P2469" s="66"/>
      <c r="Q2469" s="66"/>
      <c r="S2469" s="70"/>
      <c r="U2469" s="70"/>
      <c r="W2469" s="70"/>
      <c r="Y2469" s="70"/>
    </row>
    <row r="2470" spans="1:25" s="69" customFormat="1" x14ac:dyDescent="0.2">
      <c r="A2470" s="66" t="s">
        <v>11</v>
      </c>
      <c r="B2470" s="66" t="s">
        <v>23</v>
      </c>
      <c r="C2470" s="66" t="s">
        <v>9</v>
      </c>
      <c r="D2470" s="66" t="s">
        <v>286</v>
      </c>
      <c r="E2470" s="86">
        <f>+IF(ISNUMBER(DATA!H388),DATA!H388,"n/a")</f>
        <v>65672.3</v>
      </c>
      <c r="F2470" s="77">
        <f>+IF(ISNUMBER(DATA!I388),DATA!I388,"n/a")</f>
        <v>1.4794855898869801</v>
      </c>
      <c r="G2470" s="86">
        <f>+IF(ISNUMBER(DATA!R388),DATA!R388,"n/a")</f>
        <v>196759.22</v>
      </c>
      <c r="H2470" s="77">
        <f>+IF(ISNUMBER(DATA!S388),DATA!S388,"n/a")</f>
        <v>0.477824359923612</v>
      </c>
      <c r="I2470" s="86">
        <f>+IF(ISNUMBER(DATA!AB388),DATA!AB388,"n/a")</f>
        <v>371504.06</v>
      </c>
      <c r="J2470" s="77">
        <f>+IF(ISNUMBER(DATA!AC388),DATA!AC388,"n/a")</f>
        <v>0.19437587887341301</v>
      </c>
      <c r="K2470" s="86">
        <f>+IF(ISNUMBER(DATA!AL388),DATA!AL388,"n/a")</f>
        <v>709006.68</v>
      </c>
      <c r="L2470" s="77">
        <f>+IF(ISNUMBER(DATA!AM388),DATA!AM388,"n/a")</f>
        <v>0.110701928964028</v>
      </c>
      <c r="M2470" s="66"/>
      <c r="N2470" s="66"/>
      <c r="O2470" s="66"/>
      <c r="P2470" s="66"/>
      <c r="Q2470" s="66"/>
      <c r="S2470" s="70"/>
      <c r="U2470" s="70"/>
      <c r="W2470" s="70"/>
      <c r="Y2470" s="70"/>
    </row>
    <row r="2471" spans="1:25" s="69" customFormat="1" x14ac:dyDescent="0.2">
      <c r="A2471" s="66" t="s">
        <v>11</v>
      </c>
      <c r="B2471" s="66" t="s">
        <v>23</v>
      </c>
      <c r="C2471" s="66" t="s">
        <v>9</v>
      </c>
      <c r="D2471" s="66" t="s">
        <v>287</v>
      </c>
      <c r="E2471" s="86">
        <f>+IF(ISNUMBER(DATA!H389),DATA!H389,"n/a")</f>
        <v>57970.05</v>
      </c>
      <c r="F2471" s="77">
        <f>+IF(ISNUMBER(DATA!I389),DATA!I389,"n/a")</f>
        <v>0.70426061847232302</v>
      </c>
      <c r="G2471" s="86">
        <f>+IF(ISNUMBER(DATA!R389),DATA!R389,"n/a")</f>
        <v>196558.63</v>
      </c>
      <c r="H2471" s="77">
        <f>+IF(ISNUMBER(DATA!S389),DATA!S389,"n/a")</f>
        <v>0.42354391177616402</v>
      </c>
      <c r="I2471" s="86">
        <f>+IF(ISNUMBER(DATA!AB389),DATA!AB389,"n/a")</f>
        <v>344697.19</v>
      </c>
      <c r="J2471" s="77">
        <f>+IF(ISNUMBER(DATA!AC389),DATA!AC389,"n/a")</f>
        <v>0.246929145160702</v>
      </c>
      <c r="K2471" s="86">
        <f>+IF(ISNUMBER(DATA!AL389),DATA!AL389,"n/a")</f>
        <v>651058.53</v>
      </c>
      <c r="L2471" s="77">
        <f>+IF(ISNUMBER(DATA!AM389),DATA!AM389,"n/a")</f>
        <v>0.16732578785121099</v>
      </c>
      <c r="M2471" s="66"/>
      <c r="N2471" s="66"/>
      <c r="O2471" s="66"/>
      <c r="P2471" s="66"/>
      <c r="Q2471" s="66"/>
      <c r="S2471" s="70"/>
      <c r="U2471" s="70"/>
      <c r="W2471" s="70"/>
      <c r="Y2471" s="70"/>
    </row>
    <row r="2472" spans="1:25" s="69" customFormat="1" x14ac:dyDescent="0.2">
      <c r="A2472" s="66" t="s">
        <v>11</v>
      </c>
      <c r="B2472" s="66" t="s">
        <v>23</v>
      </c>
      <c r="C2472" s="66" t="s">
        <v>9</v>
      </c>
      <c r="D2472" s="66" t="s">
        <v>288</v>
      </c>
      <c r="E2472" s="86">
        <f>+IF(ISNUMBER(DATA!H390),DATA!H390,"n/a")</f>
        <v>33997.58</v>
      </c>
      <c r="F2472" s="77">
        <f>+IF(ISNUMBER(DATA!I390),DATA!I390,"n/a")</f>
        <v>0.18055638026761001</v>
      </c>
      <c r="G2472" s="86">
        <f>+IF(ISNUMBER(DATA!R390),DATA!R390,"n/a")</f>
        <v>93472.24</v>
      </c>
      <c r="H2472" s="77">
        <f>+IF(ISNUMBER(DATA!S390),DATA!S390,"n/a")</f>
        <v>0.16735063340398601</v>
      </c>
      <c r="I2472" s="86">
        <f>+IF(ISNUMBER(DATA!AB390),DATA!AB390,"n/a")</f>
        <v>177703.05</v>
      </c>
      <c r="J2472" s="77">
        <f>+IF(ISNUMBER(DATA!AC390),DATA!AC390,"n/a")</f>
        <v>0.16590076327463801</v>
      </c>
      <c r="K2472" s="86">
        <f>+IF(ISNUMBER(DATA!AL390),DATA!AL390,"n/a")</f>
        <v>335902.78</v>
      </c>
      <c r="L2472" s="77">
        <f>+IF(ISNUMBER(DATA!AM390),DATA!AM390,"n/a")</f>
        <v>0.13642667309023801</v>
      </c>
      <c r="M2472" s="66"/>
      <c r="N2472" s="66"/>
      <c r="O2472" s="66"/>
      <c r="P2472" s="66"/>
      <c r="Q2472" s="66"/>
      <c r="S2472" s="70"/>
      <c r="U2472" s="70"/>
      <c r="W2472" s="70"/>
      <c r="Y2472" s="70"/>
    </row>
    <row r="2473" spans="1:25" s="69" customFormat="1" x14ac:dyDescent="0.2">
      <c r="A2473" s="66" t="s">
        <v>11</v>
      </c>
      <c r="B2473" s="66" t="s">
        <v>23</v>
      </c>
      <c r="C2473" s="66" t="s">
        <v>9</v>
      </c>
      <c r="D2473" s="66" t="s">
        <v>289</v>
      </c>
      <c r="E2473" s="86">
        <f>+IF(ISNUMBER(DATA!H391),DATA!H391,"n/a")</f>
        <v>20838.68</v>
      </c>
      <c r="F2473" s="77">
        <f>+IF(ISNUMBER(DATA!I391),DATA!I391,"n/a")</f>
        <v>6.7538921020681097E-2</v>
      </c>
      <c r="G2473" s="86">
        <f>+IF(ISNUMBER(DATA!R391),DATA!R391,"n/a")</f>
        <v>56491.64</v>
      </c>
      <c r="H2473" s="77">
        <f>+IF(ISNUMBER(DATA!S391),DATA!S391,"n/a")</f>
        <v>1.7090088776965399E-3</v>
      </c>
      <c r="I2473" s="86">
        <f>+IF(ISNUMBER(DATA!AB391),DATA!AB391,"n/a")</f>
        <v>109900.5</v>
      </c>
      <c r="J2473" s="77">
        <f>+IF(ISNUMBER(DATA!AC391),DATA!AC391,"n/a")</f>
        <v>-1.0477588803858701E-3</v>
      </c>
      <c r="K2473" s="86">
        <f>+IF(ISNUMBER(DATA!AL391),DATA!AL391,"n/a")</f>
        <v>214437.86</v>
      </c>
      <c r="L2473" s="77">
        <f>+IF(ISNUMBER(DATA!AM391),DATA!AM391,"n/a")</f>
        <v>-4.3860761480384501E-2</v>
      </c>
      <c r="M2473" s="66"/>
      <c r="N2473" s="66"/>
      <c r="O2473" s="66"/>
      <c r="P2473" s="66"/>
      <c r="Q2473" s="66"/>
      <c r="S2473" s="70"/>
      <c r="U2473" s="70"/>
      <c r="W2473" s="70"/>
      <c r="Y2473" s="70"/>
    </row>
    <row r="2474" spans="1:25" s="69" customFormat="1" x14ac:dyDescent="0.2">
      <c r="A2474" s="66" t="s">
        <v>11</v>
      </c>
      <c r="B2474" s="66" t="s">
        <v>23</v>
      </c>
      <c r="C2474" s="66" t="s">
        <v>9</v>
      </c>
      <c r="D2474" s="66" t="s">
        <v>290</v>
      </c>
      <c r="E2474" s="86">
        <f>+IF(ISNUMBER(DATA!H392),DATA!H392,"n/a")</f>
        <v>30584.09</v>
      </c>
      <c r="F2474" s="77">
        <f>+IF(ISNUMBER(DATA!I392),DATA!I392,"n/a")</f>
        <v>6.9335265198491106E-2</v>
      </c>
      <c r="G2474" s="86">
        <f>+IF(ISNUMBER(DATA!R392),DATA!R392,"n/a")</f>
        <v>86027.66</v>
      </c>
      <c r="H2474" s="77">
        <f>+IF(ISNUMBER(DATA!S392),DATA!S392,"n/a")</f>
        <v>4.20501631858844E-2</v>
      </c>
      <c r="I2474" s="86">
        <f>+IF(ISNUMBER(DATA!AB392),DATA!AB392,"n/a")</f>
        <v>169469.87</v>
      </c>
      <c r="J2474" s="77">
        <f>+IF(ISNUMBER(DATA!AC392),DATA!AC392,"n/a")</f>
        <v>2.6267055033984001E-2</v>
      </c>
      <c r="K2474" s="86">
        <f>+IF(ISNUMBER(DATA!AL392),DATA!AL392,"n/a")</f>
        <v>342476.27</v>
      </c>
      <c r="L2474" s="77">
        <f>+IF(ISNUMBER(DATA!AM392),DATA!AM392,"n/a")</f>
        <v>9.5395995498490302E-2</v>
      </c>
      <c r="M2474" s="66"/>
      <c r="N2474" s="66"/>
      <c r="O2474" s="66"/>
      <c r="P2474" s="66"/>
      <c r="Q2474" s="66"/>
      <c r="S2474" s="70"/>
      <c r="U2474" s="70"/>
      <c r="W2474" s="70"/>
      <c r="Y2474" s="70"/>
    </row>
    <row r="2475" spans="1:25" s="69" customFormat="1" x14ac:dyDescent="0.2">
      <c r="A2475" s="66" t="s">
        <v>11</v>
      </c>
      <c r="B2475" s="66" t="s">
        <v>23</v>
      </c>
      <c r="C2475" s="66" t="s">
        <v>9</v>
      </c>
      <c r="D2475" s="66" t="s">
        <v>291</v>
      </c>
      <c r="E2475" s="86">
        <f>+IF(ISNUMBER(DATA!H393),DATA!H393,"n/a")</f>
        <v>6183.88</v>
      </c>
      <c r="F2475" s="77">
        <f>+IF(ISNUMBER(DATA!I393),DATA!I393,"n/a")</f>
        <v>0.22841052432931699</v>
      </c>
      <c r="G2475" s="86">
        <f>+IF(ISNUMBER(DATA!R393),DATA!R393,"n/a")</f>
        <v>17730.04</v>
      </c>
      <c r="H2475" s="77">
        <f>+IF(ISNUMBER(DATA!S393),DATA!S393,"n/a")</f>
        <v>0.161897197560087</v>
      </c>
      <c r="I2475" s="86">
        <f>+IF(ISNUMBER(DATA!AB393),DATA!AB393,"n/a")</f>
        <v>33176.15</v>
      </c>
      <c r="J2475" s="77">
        <f>+IF(ISNUMBER(DATA!AC393),DATA!AC393,"n/a")</f>
        <v>-8.4258542874674394E-2</v>
      </c>
      <c r="K2475" s="86">
        <f>+IF(ISNUMBER(DATA!AL393),DATA!AL393,"n/a")</f>
        <v>63291.58</v>
      </c>
      <c r="L2475" s="77">
        <f>+IF(ISNUMBER(DATA!AM393),DATA!AM393,"n/a")</f>
        <v>-0.38602210265252401</v>
      </c>
      <c r="M2475" s="66"/>
      <c r="N2475" s="66"/>
      <c r="O2475" s="66"/>
      <c r="P2475" s="66"/>
      <c r="Q2475" s="66"/>
      <c r="S2475" s="70"/>
      <c r="U2475" s="70"/>
      <c r="W2475" s="70"/>
      <c r="Y2475" s="70"/>
    </row>
    <row r="2476" spans="1:25" s="69" customFormat="1" x14ac:dyDescent="0.2">
      <c r="A2476" s="66" t="s">
        <v>11</v>
      </c>
      <c r="B2476" s="66" t="s">
        <v>23</v>
      </c>
      <c r="C2476" s="66" t="s">
        <v>9</v>
      </c>
      <c r="D2476" s="66" t="s">
        <v>292</v>
      </c>
      <c r="E2476" s="86">
        <f>+IF(ISNUMBER(DATA!H394),DATA!H394,"n/a")</f>
        <v>81475.460000000006</v>
      </c>
      <c r="F2476" s="77">
        <f>+IF(ISNUMBER(DATA!I394),DATA!I394,"n/a")</f>
        <v>-3.2233480862206003E-2</v>
      </c>
      <c r="G2476" s="86">
        <f>+IF(ISNUMBER(DATA!R394),DATA!R394,"n/a")</f>
        <v>249630.84</v>
      </c>
      <c r="H2476" s="77">
        <f>+IF(ISNUMBER(DATA!S394),DATA!S394,"n/a")</f>
        <v>-2.7587472230651399E-2</v>
      </c>
      <c r="I2476" s="86">
        <f>+IF(ISNUMBER(DATA!AB394),DATA!AB394,"n/a")</f>
        <v>477965.1</v>
      </c>
      <c r="J2476" s="77">
        <f>+IF(ISNUMBER(DATA!AC394),DATA!AC394,"n/a")</f>
        <v>-2.4001958443928099E-3</v>
      </c>
      <c r="K2476" s="86">
        <f>+IF(ISNUMBER(DATA!AL394),DATA!AL394,"n/a")</f>
        <v>930239.44</v>
      </c>
      <c r="L2476" s="77">
        <f>+IF(ISNUMBER(DATA!AM394),DATA!AM394,"n/a")</f>
        <v>1.70871042518627E-2</v>
      </c>
      <c r="M2476" s="66"/>
      <c r="N2476" s="66"/>
      <c r="O2476" s="66"/>
      <c r="P2476" s="66"/>
      <c r="Q2476" s="66"/>
      <c r="S2476" s="70"/>
      <c r="U2476" s="70"/>
      <c r="W2476" s="70"/>
      <c r="Y2476" s="70"/>
    </row>
    <row r="2477" spans="1:25" s="69" customFormat="1" x14ac:dyDescent="0.2">
      <c r="A2477" s="66" t="s">
        <v>11</v>
      </c>
      <c r="B2477" s="66" t="s">
        <v>23</v>
      </c>
      <c r="C2477" s="66" t="s">
        <v>9</v>
      </c>
      <c r="D2477" s="66" t="s">
        <v>293</v>
      </c>
      <c r="E2477" s="86">
        <f>+IF(ISNUMBER(DATA!H395),DATA!H395,"n/a")</f>
        <v>10378.85</v>
      </c>
      <c r="F2477" s="77">
        <f>+IF(ISNUMBER(DATA!I395),DATA!I395,"n/a")</f>
        <v>0.41392942920237602</v>
      </c>
      <c r="G2477" s="86">
        <f>+IF(ISNUMBER(DATA!R395),DATA!R395,"n/a")</f>
        <v>26814.76</v>
      </c>
      <c r="H2477" s="77">
        <f>+IF(ISNUMBER(DATA!S395),DATA!S395,"n/a")</f>
        <v>0.26471950472924</v>
      </c>
      <c r="I2477" s="86">
        <f>+IF(ISNUMBER(DATA!AB395),DATA!AB395,"n/a")</f>
        <v>51762.51</v>
      </c>
      <c r="J2477" s="77">
        <f>+IF(ISNUMBER(DATA!AC395),DATA!AC395,"n/a")</f>
        <v>0.184644266929339</v>
      </c>
      <c r="K2477" s="86">
        <f>+IF(ISNUMBER(DATA!AL395),DATA!AL395,"n/a")</f>
        <v>97424.87</v>
      </c>
      <c r="L2477" s="77">
        <f>+IF(ISNUMBER(DATA!AM395),DATA!AM395,"n/a")</f>
        <v>8.3979633060860995E-2</v>
      </c>
      <c r="M2477" s="66"/>
      <c r="N2477" s="66"/>
      <c r="O2477" s="66"/>
      <c r="P2477" s="66"/>
      <c r="Q2477" s="66"/>
      <c r="S2477" s="70"/>
      <c r="U2477" s="70"/>
      <c r="W2477" s="70"/>
      <c r="Y2477" s="70"/>
    </row>
    <row r="2478" spans="1:25" s="69" customFormat="1" x14ac:dyDescent="0.2">
      <c r="A2478" s="66" t="s">
        <v>11</v>
      </c>
      <c r="B2478" s="66" t="s">
        <v>23</v>
      </c>
      <c r="C2478" s="66" t="s">
        <v>9</v>
      </c>
      <c r="D2478" s="66" t="s">
        <v>294</v>
      </c>
      <c r="E2478" s="86">
        <f>+IF(ISNUMBER(DATA!H396),DATA!H396,"n/a")</f>
        <v>80937.2</v>
      </c>
      <c r="F2478" s="77">
        <f>+IF(ISNUMBER(DATA!I396),DATA!I396,"n/a")</f>
        <v>1.45674564036791E-2</v>
      </c>
      <c r="G2478" s="86">
        <f>+IF(ISNUMBER(DATA!R396),DATA!R396,"n/a")</f>
        <v>242577.7</v>
      </c>
      <c r="H2478" s="77">
        <f>+IF(ISNUMBER(DATA!S396),DATA!S396,"n/a")</f>
        <v>3.4114021935549299E-2</v>
      </c>
      <c r="I2478" s="86">
        <f>+IF(ISNUMBER(DATA!AB396),DATA!AB396,"n/a")</f>
        <v>488446.27</v>
      </c>
      <c r="J2478" s="77">
        <f>+IF(ISNUMBER(DATA!AC396),DATA!AC396,"n/a")</f>
        <v>4.90467068283486E-2</v>
      </c>
      <c r="K2478" s="86">
        <f>+IF(ISNUMBER(DATA!AL396),DATA!AL396,"n/a")</f>
        <v>968898.6</v>
      </c>
      <c r="L2478" s="77">
        <f>+IF(ISNUMBER(DATA!AM396),DATA!AM396,"n/a")</f>
        <v>0.123303937871754</v>
      </c>
      <c r="M2478" s="66"/>
      <c r="N2478" s="66"/>
      <c r="O2478" s="66"/>
      <c r="P2478" s="66"/>
      <c r="Q2478" s="66"/>
      <c r="S2478" s="70"/>
      <c r="U2478" s="70"/>
      <c r="W2478" s="70"/>
      <c r="Y2478" s="70"/>
    </row>
    <row r="2479" spans="1:25" s="69" customFormat="1" x14ac:dyDescent="0.2">
      <c r="A2479" s="66" t="s">
        <v>11</v>
      </c>
      <c r="B2479" s="66" t="s">
        <v>23</v>
      </c>
      <c r="C2479" s="66" t="s">
        <v>9</v>
      </c>
      <c r="D2479" s="66" t="s">
        <v>295</v>
      </c>
      <c r="E2479" s="86">
        <f>+IF(ISNUMBER(DATA!H397),DATA!H397,"n/a")</f>
        <v>6287.41</v>
      </c>
      <c r="F2479" s="77">
        <f>+IF(ISNUMBER(DATA!I397),DATA!I397,"n/a")</f>
        <v>0.30711036639113898</v>
      </c>
      <c r="G2479" s="86">
        <f>+IF(ISNUMBER(DATA!R397),DATA!R397,"n/a")</f>
        <v>17500.7</v>
      </c>
      <c r="H2479" s="77">
        <f>+IF(ISNUMBER(DATA!S397),DATA!S397,"n/a")</f>
        <v>0.25091223593405498</v>
      </c>
      <c r="I2479" s="86">
        <f>+IF(ISNUMBER(DATA!AB397),DATA!AB397,"n/a")</f>
        <v>30870.46</v>
      </c>
      <c r="J2479" s="77">
        <f>+IF(ISNUMBER(DATA!AC397),DATA!AC397,"n/a")</f>
        <v>0.178074329391086</v>
      </c>
      <c r="K2479" s="86">
        <f>+IF(ISNUMBER(DATA!AL397),DATA!AL397,"n/a")</f>
        <v>57257.22</v>
      </c>
      <c r="L2479" s="77">
        <f>+IF(ISNUMBER(DATA!AM397),DATA!AM397,"n/a")</f>
        <v>-0.47116670297992502</v>
      </c>
      <c r="M2479" s="66"/>
      <c r="N2479" s="66"/>
      <c r="O2479" s="66"/>
      <c r="P2479" s="66"/>
      <c r="Q2479" s="66"/>
      <c r="S2479" s="70"/>
      <c r="U2479" s="70"/>
      <c r="W2479" s="70"/>
      <c r="Y2479" s="70"/>
    </row>
    <row r="2480" spans="1:25" s="69" customFormat="1" x14ac:dyDescent="0.2">
      <c r="A2480" s="66" t="s">
        <v>11</v>
      </c>
      <c r="B2480" s="66" t="s">
        <v>23</v>
      </c>
      <c r="C2480" s="66" t="s">
        <v>9</v>
      </c>
      <c r="D2480" s="66" t="s">
        <v>296</v>
      </c>
      <c r="E2480" s="86">
        <f>+IF(ISNUMBER(DATA!H398),DATA!H398,"n/a")</f>
        <v>9602.6</v>
      </c>
      <c r="F2480" s="77">
        <f>+IF(ISNUMBER(DATA!I398),DATA!I398,"n/a")</f>
        <v>-0.56835534874187199</v>
      </c>
      <c r="G2480" s="86">
        <f>+IF(ISNUMBER(DATA!R398),DATA!R398,"n/a")</f>
        <v>29693.01</v>
      </c>
      <c r="H2480" s="77">
        <f>+IF(ISNUMBER(DATA!S398),DATA!S398,"n/a")</f>
        <v>-0.57411492223759597</v>
      </c>
      <c r="I2480" s="86">
        <f>+IF(ISNUMBER(DATA!AB398),DATA!AB398,"n/a")</f>
        <v>55399.19</v>
      </c>
      <c r="J2480" s="77">
        <f>+IF(ISNUMBER(DATA!AC398),DATA!AC398,"n/a")</f>
        <v>-0.579494532893572</v>
      </c>
      <c r="K2480" s="86">
        <f>+IF(ISNUMBER(DATA!AL398),DATA!AL398,"n/a")</f>
        <v>140588.09</v>
      </c>
      <c r="L2480" s="77">
        <f>+IF(ISNUMBER(DATA!AM398),DATA!AM398,"n/a")</f>
        <v>-0.51220328925662295</v>
      </c>
      <c r="M2480" s="66"/>
      <c r="N2480" s="66"/>
      <c r="O2480" s="66"/>
      <c r="P2480" s="66"/>
      <c r="Q2480" s="66"/>
      <c r="S2480" s="70"/>
      <c r="U2480" s="70"/>
      <c r="W2480" s="70"/>
      <c r="Y2480" s="70"/>
    </row>
    <row r="2481" spans="1:25" s="69" customFormat="1" x14ac:dyDescent="0.2">
      <c r="A2481" s="66" t="s">
        <v>11</v>
      </c>
      <c r="B2481" s="66" t="s">
        <v>23</v>
      </c>
      <c r="C2481" s="66" t="s">
        <v>9</v>
      </c>
      <c r="D2481" s="66" t="s">
        <v>297</v>
      </c>
      <c r="E2481" s="86">
        <f>+IF(ISNUMBER(DATA!H399),DATA!H399,"n/a")</f>
        <v>19584.95</v>
      </c>
      <c r="F2481" s="77">
        <f>+IF(ISNUMBER(DATA!I399),DATA!I399,"n/a")</f>
        <v>0.20240924503732499</v>
      </c>
      <c r="G2481" s="86">
        <f>+IF(ISNUMBER(DATA!R399),DATA!R399,"n/a")</f>
        <v>54622.19</v>
      </c>
      <c r="H2481" s="77">
        <f>+IF(ISNUMBER(DATA!S399),DATA!S399,"n/a")</f>
        <v>0.202447020265549</v>
      </c>
      <c r="I2481" s="86">
        <f>+IF(ISNUMBER(DATA!AB399),DATA!AB399,"n/a")</f>
        <v>105670.55</v>
      </c>
      <c r="J2481" s="77">
        <f>+IF(ISNUMBER(DATA!AC399),DATA!AC399,"n/a")</f>
        <v>0.13302249628207199</v>
      </c>
      <c r="K2481" s="86">
        <f>+IF(ISNUMBER(DATA!AL399),DATA!AL399,"n/a")</f>
        <v>204279.47</v>
      </c>
      <c r="L2481" s="77">
        <f>+IF(ISNUMBER(DATA!AM399),DATA!AM399,"n/a")</f>
        <v>0.10543219491415499</v>
      </c>
      <c r="M2481" s="66"/>
      <c r="N2481" s="66"/>
      <c r="O2481" s="66"/>
      <c r="P2481" s="66"/>
      <c r="Q2481" s="66"/>
      <c r="S2481" s="70"/>
      <c r="U2481" s="70"/>
      <c r="W2481" s="70"/>
      <c r="Y2481" s="70"/>
    </row>
    <row r="2482" spans="1:25" s="69" customFormat="1" x14ac:dyDescent="0.2">
      <c r="A2482" s="66" t="s">
        <v>11</v>
      </c>
      <c r="B2482" s="66" t="s">
        <v>23</v>
      </c>
      <c r="C2482" s="66" t="s">
        <v>9</v>
      </c>
      <c r="D2482" s="66" t="s">
        <v>298</v>
      </c>
      <c r="E2482" s="86">
        <f>+IF(ISNUMBER(DATA!H400),DATA!H400,"n/a")</f>
        <v>28813.5</v>
      </c>
      <c r="F2482" s="77">
        <f>+IF(ISNUMBER(DATA!I400),DATA!I400,"n/a")</f>
        <v>0.234470842221572</v>
      </c>
      <c r="G2482" s="86">
        <f>+IF(ISNUMBER(DATA!R400),DATA!R400,"n/a")</f>
        <v>78600.56</v>
      </c>
      <c r="H2482" s="77">
        <f>+IF(ISNUMBER(DATA!S400),DATA!S400,"n/a")</f>
        <v>0.22753724362067801</v>
      </c>
      <c r="I2482" s="86">
        <f>+IF(ISNUMBER(DATA!AB400),DATA!AB400,"n/a")</f>
        <v>151225.81</v>
      </c>
      <c r="J2482" s="77">
        <f>+IF(ISNUMBER(DATA!AC400),DATA!AC400,"n/a")</f>
        <v>0.17459147581647799</v>
      </c>
      <c r="K2482" s="86">
        <f>+IF(ISNUMBER(DATA!AL400),DATA!AL400,"n/a")</f>
        <v>294987.17</v>
      </c>
      <c r="L2482" s="77">
        <f>+IF(ISNUMBER(DATA!AM400),DATA!AM400,"n/a")</f>
        <v>0.23498928736260399</v>
      </c>
      <c r="M2482" s="66"/>
      <c r="N2482" s="66"/>
      <c r="O2482" s="66"/>
      <c r="P2482" s="66"/>
      <c r="Q2482" s="66"/>
      <c r="S2482" s="70"/>
      <c r="U2482" s="70"/>
      <c r="W2482" s="70"/>
      <c r="Y2482" s="70"/>
    </row>
    <row r="2483" spans="1:25" s="69" customFormat="1" x14ac:dyDescent="0.2">
      <c r="A2483" s="66" t="s">
        <v>11</v>
      </c>
      <c r="B2483" s="66" t="s">
        <v>23</v>
      </c>
      <c r="C2483" s="66" t="s">
        <v>9</v>
      </c>
      <c r="D2483" s="66" t="s">
        <v>299</v>
      </c>
      <c r="E2483" s="86">
        <f>+IF(ISNUMBER(DATA!H401),DATA!H401,"n/a")</f>
        <v>127724.62</v>
      </c>
      <c r="F2483" s="77">
        <f>+IF(ISNUMBER(DATA!I401),DATA!I401,"n/a")</f>
        <v>1.1668454775438</v>
      </c>
      <c r="G2483" s="86">
        <f>+IF(ISNUMBER(DATA!R401),DATA!R401,"n/a")</f>
        <v>400247.71</v>
      </c>
      <c r="H2483" s="77">
        <f>+IF(ISNUMBER(DATA!S401),DATA!S401,"n/a")</f>
        <v>0.59808367011068098</v>
      </c>
      <c r="I2483" s="86">
        <f>+IF(ISNUMBER(DATA!AB401),DATA!AB401,"n/a")</f>
        <v>770483.67</v>
      </c>
      <c r="J2483" s="77">
        <f>+IF(ISNUMBER(DATA!AC401),DATA!AC401,"n/a")</f>
        <v>0.47464923753181099</v>
      </c>
      <c r="K2483" s="86">
        <f>+IF(ISNUMBER(DATA!AL401),DATA!AL401,"n/a")</f>
        <v>1474752.65</v>
      </c>
      <c r="L2483" s="77">
        <f>+IF(ISNUMBER(DATA!AM401),DATA!AM401,"n/a")</f>
        <v>0.269213696353646</v>
      </c>
      <c r="M2483" s="66"/>
      <c r="N2483" s="66"/>
      <c r="O2483" s="66"/>
      <c r="P2483" s="66"/>
      <c r="Q2483" s="66"/>
      <c r="S2483" s="70"/>
      <c r="U2483" s="70"/>
      <c r="W2483" s="70"/>
      <c r="Y2483" s="70"/>
    </row>
    <row r="2484" spans="1:25" s="69" customFormat="1" x14ac:dyDescent="0.2">
      <c r="A2484" s="66" t="s">
        <v>11</v>
      </c>
      <c r="B2484" s="66" t="s">
        <v>23</v>
      </c>
      <c r="C2484" s="66" t="s">
        <v>9</v>
      </c>
      <c r="D2484" s="66" t="s">
        <v>300</v>
      </c>
      <c r="E2484" s="86">
        <f>+IF(ISNUMBER(DATA!H402),DATA!H402,"n/a")</f>
        <v>68514.25</v>
      </c>
      <c r="F2484" s="77">
        <f>+IF(ISNUMBER(DATA!I402),DATA!I402,"n/a")</f>
        <v>2.07525747039204E-2</v>
      </c>
      <c r="G2484" s="86">
        <f>+IF(ISNUMBER(DATA!R402),DATA!R402,"n/a")</f>
        <v>213085.08</v>
      </c>
      <c r="H2484" s="77">
        <f>+IF(ISNUMBER(DATA!S402),DATA!S402,"n/a")</f>
        <v>0.18657685471857699</v>
      </c>
      <c r="I2484" s="86">
        <f>+IF(ISNUMBER(DATA!AB402),DATA!AB402,"n/a")</f>
        <v>380963.67</v>
      </c>
      <c r="J2484" s="77">
        <f>+IF(ISNUMBER(DATA!AC402),DATA!AC402,"n/a")</f>
        <v>0.16300817886414801</v>
      </c>
      <c r="K2484" s="86">
        <f>+IF(ISNUMBER(DATA!AL402),DATA!AL402,"n/a")</f>
        <v>719060.39</v>
      </c>
      <c r="L2484" s="77">
        <f>+IF(ISNUMBER(DATA!AM402),DATA!AM402,"n/a")</f>
        <v>0.11781317954593599</v>
      </c>
      <c r="M2484" s="66"/>
      <c r="N2484" s="66"/>
      <c r="O2484" s="66"/>
      <c r="P2484" s="66"/>
      <c r="Q2484" s="66"/>
      <c r="S2484" s="70"/>
      <c r="U2484" s="70"/>
      <c r="W2484" s="70"/>
      <c r="Y2484" s="70"/>
    </row>
    <row r="2485" spans="1:25" s="69" customFormat="1" x14ac:dyDescent="0.2">
      <c r="A2485" s="66" t="s">
        <v>11</v>
      </c>
      <c r="B2485" s="66" t="s">
        <v>23</v>
      </c>
      <c r="C2485" s="66" t="s">
        <v>9</v>
      </c>
      <c r="D2485" s="66" t="s">
        <v>301</v>
      </c>
      <c r="E2485" s="86">
        <f>+IF(ISNUMBER(DATA!H403),DATA!H403,"n/a")</f>
        <v>8878.93</v>
      </c>
      <c r="F2485" s="77">
        <f>+IF(ISNUMBER(DATA!I403),DATA!I403,"n/a")</f>
        <v>0.19870367795266999</v>
      </c>
      <c r="G2485" s="86">
        <f>+IF(ISNUMBER(DATA!R403),DATA!R403,"n/a")</f>
        <v>24639.55</v>
      </c>
      <c r="H2485" s="77">
        <f>+IF(ISNUMBER(DATA!S403),DATA!S403,"n/a")</f>
        <v>0.31106626113681801</v>
      </c>
      <c r="I2485" s="86">
        <f>+IF(ISNUMBER(DATA!AB403),DATA!AB403,"n/a")</f>
        <v>44615.26</v>
      </c>
      <c r="J2485" s="77">
        <f>+IF(ISNUMBER(DATA!AC403),DATA!AC403,"n/a")</f>
        <v>0.27214362436354</v>
      </c>
      <c r="K2485" s="86">
        <f>+IF(ISNUMBER(DATA!AL403),DATA!AL403,"n/a")</f>
        <v>85100.07</v>
      </c>
      <c r="L2485" s="77">
        <f>+IF(ISNUMBER(DATA!AM403),DATA!AM403,"n/a")</f>
        <v>0.237686880020827</v>
      </c>
      <c r="M2485" s="66"/>
      <c r="N2485" s="66"/>
      <c r="O2485" s="66"/>
      <c r="P2485" s="66"/>
      <c r="Q2485" s="66"/>
      <c r="S2485" s="70"/>
      <c r="U2485" s="70"/>
      <c r="W2485" s="70"/>
      <c r="Y2485" s="70"/>
    </row>
    <row r="2486" spans="1:25" s="69" customFormat="1" x14ac:dyDescent="0.2">
      <c r="A2486" s="66" t="s">
        <v>11</v>
      </c>
      <c r="B2486" s="66" t="s">
        <v>23</v>
      </c>
      <c r="C2486" s="66" t="s">
        <v>9</v>
      </c>
      <c r="D2486" s="66" t="s">
        <v>302</v>
      </c>
      <c r="E2486" s="86">
        <f>+IF(ISNUMBER(DATA!H404),DATA!H404,"n/a")</f>
        <v>52764.31</v>
      </c>
      <c r="F2486" s="77">
        <f>+IF(ISNUMBER(DATA!I404),DATA!I404,"n/a")</f>
        <v>3.2168313417072401E-2</v>
      </c>
      <c r="G2486" s="86">
        <f>+IF(ISNUMBER(DATA!R404),DATA!R404,"n/a")</f>
        <v>153440.21</v>
      </c>
      <c r="H2486" s="77">
        <f>+IF(ISNUMBER(DATA!S404),DATA!S404,"n/a")</f>
        <v>1.4615025406999599E-2</v>
      </c>
      <c r="I2486" s="86">
        <f>+IF(ISNUMBER(DATA!AB404),DATA!AB404,"n/a")</f>
        <v>306274.15000000002</v>
      </c>
      <c r="J2486" s="77">
        <f>+IF(ISNUMBER(DATA!AC404),DATA!AC404,"n/a")</f>
        <v>1.5109202057156899E-2</v>
      </c>
      <c r="K2486" s="86">
        <f>+IF(ISNUMBER(DATA!AL404),DATA!AL404,"n/a")</f>
        <v>616138.18999999994</v>
      </c>
      <c r="L2486" s="77">
        <f>+IF(ISNUMBER(DATA!AM404),DATA!AM404,"n/a")</f>
        <v>0.105361611590174</v>
      </c>
      <c r="M2486" s="66"/>
      <c r="N2486" s="66"/>
      <c r="O2486" s="66"/>
      <c r="P2486" s="66"/>
      <c r="Q2486" s="66"/>
      <c r="S2486" s="70"/>
      <c r="U2486" s="70"/>
      <c r="W2486" s="70"/>
      <c r="Y2486" s="70"/>
    </row>
    <row r="2487" spans="1:25" s="69" customFormat="1" x14ac:dyDescent="0.2">
      <c r="A2487" s="66" t="s">
        <v>11</v>
      </c>
      <c r="B2487" s="66" t="s">
        <v>23</v>
      </c>
      <c r="C2487" s="66" t="s">
        <v>9</v>
      </c>
      <c r="D2487" s="66" t="s">
        <v>303</v>
      </c>
      <c r="E2487" s="86">
        <f>+IF(ISNUMBER(DATA!H405),DATA!H405,"n/a")</f>
        <v>16415.669999999998</v>
      </c>
      <c r="F2487" s="77">
        <f>+IF(ISNUMBER(DATA!I405),DATA!I405,"n/a")</f>
        <v>0.21268424069783901</v>
      </c>
      <c r="G2487" s="86">
        <f>+IF(ISNUMBER(DATA!R405),DATA!R405,"n/a")</f>
        <v>41406.269999999997</v>
      </c>
      <c r="H2487" s="77">
        <f>+IF(ISNUMBER(DATA!S405),DATA!S405,"n/a")</f>
        <v>7.2951743399171598E-2</v>
      </c>
      <c r="I2487" s="86">
        <f>+IF(ISNUMBER(DATA!AB405),DATA!AB405,"n/a")</f>
        <v>78826.429999999993</v>
      </c>
      <c r="J2487" s="77">
        <f>+IF(ISNUMBER(DATA!AC405),DATA!AC405,"n/a")</f>
        <v>6.8938466061463297E-2</v>
      </c>
      <c r="K2487" s="86">
        <f>+IF(ISNUMBER(DATA!AL405),DATA!AL405,"n/a")</f>
        <v>157367.32</v>
      </c>
      <c r="L2487" s="77">
        <f>+IF(ISNUMBER(DATA!AM405),DATA!AM405,"n/a")</f>
        <v>6.5459256508420494E-2</v>
      </c>
      <c r="M2487" s="66"/>
      <c r="N2487" s="66"/>
      <c r="O2487" s="66"/>
      <c r="P2487" s="66"/>
      <c r="Q2487" s="66"/>
      <c r="S2487" s="70"/>
      <c r="U2487" s="70"/>
      <c r="W2487" s="70"/>
      <c r="Y2487" s="70"/>
    </row>
    <row r="2488" spans="1:25" s="69" customFormat="1" x14ac:dyDescent="0.2">
      <c r="A2488" s="66" t="s">
        <v>11</v>
      </c>
      <c r="B2488" s="66" t="s">
        <v>23</v>
      </c>
      <c r="C2488" s="66" t="s">
        <v>9</v>
      </c>
      <c r="D2488" s="66" t="s">
        <v>304</v>
      </c>
      <c r="E2488" s="86">
        <f>+IF(ISNUMBER(DATA!H406),DATA!H406,"n/a")</f>
        <v>68790.490000000005</v>
      </c>
      <c r="F2488" s="77">
        <f>+IF(ISNUMBER(DATA!I406),DATA!I406,"n/a")</f>
        <v>0.86902085360310399</v>
      </c>
      <c r="G2488" s="86">
        <f>+IF(ISNUMBER(DATA!R406),DATA!R406,"n/a")</f>
        <v>209673.66</v>
      </c>
      <c r="H2488" s="77">
        <f>+IF(ISNUMBER(DATA!S406),DATA!S406,"n/a")</f>
        <v>0.40020250393267898</v>
      </c>
      <c r="I2488" s="86">
        <f>+IF(ISNUMBER(DATA!AB406),DATA!AB406,"n/a")</f>
        <v>399812.5</v>
      </c>
      <c r="J2488" s="77">
        <f>+IF(ISNUMBER(DATA!AC406),DATA!AC406,"n/a")</f>
        <v>0.232211884013099</v>
      </c>
      <c r="K2488" s="86">
        <f>+IF(ISNUMBER(DATA!AL406),DATA!AL406,"n/a")</f>
        <v>774117.71</v>
      </c>
      <c r="L2488" s="77">
        <f>+IF(ISNUMBER(DATA!AM406),DATA!AM406,"n/a")</f>
        <v>0.191396345210221</v>
      </c>
      <c r="M2488" s="66"/>
      <c r="N2488" s="66"/>
      <c r="O2488" s="66"/>
      <c r="P2488" s="66"/>
      <c r="Q2488" s="66"/>
      <c r="S2488" s="70"/>
      <c r="U2488" s="70"/>
      <c r="W2488" s="70"/>
      <c r="Y2488" s="70"/>
    </row>
    <row r="2489" spans="1:25" s="69" customFormat="1" x14ac:dyDescent="0.2">
      <c r="A2489" s="66" t="s">
        <v>11</v>
      </c>
      <c r="B2489" s="66" t="s">
        <v>23</v>
      </c>
      <c r="C2489" s="66" t="s">
        <v>9</v>
      </c>
      <c r="D2489" s="66" t="s">
        <v>305</v>
      </c>
      <c r="E2489" s="86">
        <f>+IF(ISNUMBER(DATA!H407),DATA!H407,"n/a")</f>
        <v>28394.3</v>
      </c>
      <c r="F2489" s="77">
        <f>+IF(ISNUMBER(DATA!I407),DATA!I407,"n/a")</f>
        <v>-1.09517285868992E-2</v>
      </c>
      <c r="G2489" s="86">
        <f>+IF(ISNUMBER(DATA!R407),DATA!R407,"n/a")</f>
        <v>83589.899999999994</v>
      </c>
      <c r="H2489" s="77">
        <f>+IF(ISNUMBER(DATA!S407),DATA!S407,"n/a")</f>
        <v>-7.0718940224777593E-2</v>
      </c>
      <c r="I2489" s="86">
        <f>+IF(ISNUMBER(DATA!AB407),DATA!AB407,"n/a")</f>
        <v>158122.1</v>
      </c>
      <c r="J2489" s="77">
        <f>+IF(ISNUMBER(DATA!AC407),DATA!AC407,"n/a")</f>
        <v>-3.8374443820546202E-2</v>
      </c>
      <c r="K2489" s="86">
        <f>+IF(ISNUMBER(DATA!AL407),DATA!AL407,"n/a")</f>
        <v>318498.59999999998</v>
      </c>
      <c r="L2489" s="77">
        <f>+IF(ISNUMBER(DATA!AM407),DATA!AM407,"n/a")</f>
        <v>1.9505612827197399E-2</v>
      </c>
      <c r="M2489" s="66"/>
      <c r="N2489" s="66"/>
      <c r="O2489" s="66"/>
      <c r="P2489" s="66"/>
      <c r="Q2489" s="66"/>
      <c r="S2489" s="70"/>
      <c r="U2489" s="70"/>
      <c r="W2489" s="70"/>
      <c r="Y2489" s="70"/>
    </row>
    <row r="2490" spans="1:25" s="69" customFormat="1" x14ac:dyDescent="0.2">
      <c r="A2490" s="66" t="s">
        <v>11</v>
      </c>
      <c r="B2490" s="66" t="s">
        <v>23</v>
      </c>
      <c r="C2490" s="66" t="s">
        <v>9</v>
      </c>
      <c r="D2490" s="66" t="s">
        <v>306</v>
      </c>
      <c r="E2490" s="86">
        <f>+IF(ISNUMBER(DATA!H408),DATA!H408,"n/a")</f>
        <v>40937.64</v>
      </c>
      <c r="F2490" s="77">
        <f>+IF(ISNUMBER(DATA!I408),DATA!I408,"n/a")</f>
        <v>6.8081743489582902E-2</v>
      </c>
      <c r="G2490" s="86">
        <f>+IF(ISNUMBER(DATA!R408),DATA!R408,"n/a")</f>
        <v>106025.14</v>
      </c>
      <c r="H2490" s="77">
        <f>+IF(ISNUMBER(DATA!S408),DATA!S408,"n/a")</f>
        <v>0.21471032018358399</v>
      </c>
      <c r="I2490" s="86">
        <f>+IF(ISNUMBER(DATA!AB408),DATA!AB408,"n/a")</f>
        <v>187399.88</v>
      </c>
      <c r="J2490" s="77">
        <f>+IF(ISNUMBER(DATA!AC408),DATA!AC408,"n/a")</f>
        <v>0.15752155082291899</v>
      </c>
      <c r="K2490" s="86">
        <f>+IF(ISNUMBER(DATA!AL408),DATA!AL408,"n/a")</f>
        <v>362774.68</v>
      </c>
      <c r="L2490" s="77">
        <f>+IF(ISNUMBER(DATA!AM408),DATA!AM408,"n/a")</f>
        <v>0.12239400703723299</v>
      </c>
      <c r="M2490" s="66"/>
      <c r="N2490" s="66"/>
      <c r="O2490" s="66"/>
      <c r="P2490" s="66"/>
      <c r="Q2490" s="66"/>
      <c r="S2490" s="70"/>
      <c r="U2490" s="70"/>
      <c r="W2490" s="70"/>
      <c r="Y2490" s="70"/>
    </row>
    <row r="2491" spans="1:25" s="69" customFormat="1" x14ac:dyDescent="0.2">
      <c r="A2491" s="66" t="s">
        <v>11</v>
      </c>
      <c r="B2491" s="66" t="s">
        <v>23</v>
      </c>
      <c r="C2491" s="66" t="s">
        <v>9</v>
      </c>
      <c r="D2491" s="66" t="s">
        <v>307</v>
      </c>
      <c r="E2491" s="86">
        <f>+IF(ISNUMBER(DATA!H409),DATA!H409,"n/a")</f>
        <v>27574.29</v>
      </c>
      <c r="F2491" s="77">
        <f>+IF(ISNUMBER(DATA!I409),DATA!I409,"n/a")</f>
        <v>3.2689634974606203E-2</v>
      </c>
      <c r="G2491" s="86">
        <f>+IF(ISNUMBER(DATA!R409),DATA!R409,"n/a")</f>
        <v>86367.14</v>
      </c>
      <c r="H2491" s="77">
        <f>+IF(ISNUMBER(DATA!S409),DATA!S409,"n/a")</f>
        <v>8.2611766726228802E-2</v>
      </c>
      <c r="I2491" s="86">
        <f>+IF(ISNUMBER(DATA!AB409),DATA!AB409,"n/a")</f>
        <v>163761.91</v>
      </c>
      <c r="J2491" s="77">
        <f>+IF(ISNUMBER(DATA!AC409),DATA!AC409,"n/a")</f>
        <v>9.7899206171011804E-2</v>
      </c>
      <c r="K2491" s="86">
        <f>+IF(ISNUMBER(DATA!AL409),DATA!AL409,"n/a")</f>
        <v>324400.53000000003</v>
      </c>
      <c r="L2491" s="77">
        <f>+IF(ISNUMBER(DATA!AM409),DATA!AM409,"n/a")</f>
        <v>-6.6204170221498496E-3</v>
      </c>
      <c r="M2491" s="66"/>
      <c r="N2491" s="66"/>
      <c r="O2491" s="66"/>
      <c r="P2491" s="66"/>
      <c r="Q2491" s="66"/>
      <c r="S2491" s="70"/>
      <c r="U2491" s="70"/>
      <c r="W2491" s="70"/>
      <c r="Y2491" s="70"/>
    </row>
    <row r="2492" spans="1:25" s="69" customFormat="1" x14ac:dyDescent="0.2">
      <c r="A2492" s="66" t="s">
        <v>11</v>
      </c>
      <c r="B2492" s="66" t="s">
        <v>23</v>
      </c>
      <c r="C2492" s="66" t="s">
        <v>9</v>
      </c>
      <c r="D2492" s="66" t="s">
        <v>308</v>
      </c>
      <c r="E2492" s="86">
        <f>+IF(ISNUMBER(DATA!H410),DATA!H410,"n/a")</f>
        <v>34585.269999999997</v>
      </c>
      <c r="F2492" s="77">
        <f>+IF(ISNUMBER(DATA!I410),DATA!I410,"n/a")</f>
        <v>0.15160704284537399</v>
      </c>
      <c r="G2492" s="86">
        <f>+IF(ISNUMBER(DATA!R410),DATA!R410,"n/a")</f>
        <v>97856.98</v>
      </c>
      <c r="H2492" s="77">
        <f>+IF(ISNUMBER(DATA!S410),DATA!S410,"n/a")</f>
        <v>0.26037990820812601</v>
      </c>
      <c r="I2492" s="86">
        <f>+IF(ISNUMBER(DATA!AB410),DATA!AB410,"n/a")</f>
        <v>182777.77</v>
      </c>
      <c r="J2492" s="77">
        <f>+IF(ISNUMBER(DATA!AC410),DATA!AC410,"n/a")</f>
        <v>0.211489083937903</v>
      </c>
      <c r="K2492" s="86">
        <f>+IF(ISNUMBER(DATA!AL410),DATA!AL410,"n/a")</f>
        <v>339649.06</v>
      </c>
      <c r="L2492" s="77">
        <f>+IF(ISNUMBER(DATA!AM410),DATA!AM410,"n/a")</f>
        <v>0.121476719990642</v>
      </c>
      <c r="M2492" s="66"/>
      <c r="N2492" s="66"/>
      <c r="O2492" s="66"/>
      <c r="P2492" s="66"/>
      <c r="Q2492" s="66"/>
      <c r="S2492" s="70"/>
      <c r="U2492" s="70"/>
      <c r="W2492" s="70"/>
      <c r="Y2492" s="70"/>
    </row>
    <row r="2493" spans="1:25" s="69" customFormat="1" x14ac:dyDescent="0.2">
      <c r="A2493" s="66" t="s">
        <v>11</v>
      </c>
      <c r="B2493" s="66" t="s">
        <v>23</v>
      </c>
      <c r="C2493" s="66" t="s">
        <v>9</v>
      </c>
      <c r="D2493" s="66" t="s">
        <v>309</v>
      </c>
      <c r="E2493" s="86">
        <f>+IF(ISNUMBER(DATA!H411),DATA!H411,"n/a")</f>
        <v>29233.56</v>
      </c>
      <c r="F2493" s="77">
        <f>+IF(ISNUMBER(DATA!I411),DATA!I411,"n/a")</f>
        <v>0.89342046886081505</v>
      </c>
      <c r="G2493" s="86">
        <f>+IF(ISNUMBER(DATA!R411),DATA!R411,"n/a")</f>
        <v>81748.98</v>
      </c>
      <c r="H2493" s="77">
        <f>+IF(ISNUMBER(DATA!S411),DATA!S411,"n/a")</f>
        <v>0.55438061295268704</v>
      </c>
      <c r="I2493" s="86">
        <f>+IF(ISNUMBER(DATA!AB411),DATA!AB411,"n/a")</f>
        <v>149052.49</v>
      </c>
      <c r="J2493" s="77">
        <f>+IF(ISNUMBER(DATA!AC411),DATA!AC411,"n/a")</f>
        <v>0.24009079592614699</v>
      </c>
      <c r="K2493" s="86">
        <f>+IF(ISNUMBER(DATA!AL411),DATA!AL411,"n/a")</f>
        <v>268202.39</v>
      </c>
      <c r="L2493" s="77">
        <f>+IF(ISNUMBER(DATA!AM411),DATA!AM411,"n/a")</f>
        <v>0.100132359264094</v>
      </c>
      <c r="M2493" s="66"/>
      <c r="N2493" s="66"/>
      <c r="O2493" s="66"/>
      <c r="P2493" s="66"/>
      <c r="Q2493" s="66"/>
      <c r="S2493" s="70"/>
      <c r="U2493" s="70"/>
      <c r="W2493" s="70"/>
      <c r="Y2493" s="70"/>
    </row>
    <row r="2494" spans="1:25" s="69" customFormat="1" x14ac:dyDescent="0.2">
      <c r="A2494" s="66" t="s">
        <v>11</v>
      </c>
      <c r="B2494" s="66" t="s">
        <v>23</v>
      </c>
      <c r="C2494" s="66" t="s">
        <v>9</v>
      </c>
      <c r="D2494" s="66" t="s">
        <v>310</v>
      </c>
      <c r="E2494" s="86">
        <f>+IF(ISNUMBER(DATA!H412),DATA!H412,"n/a")</f>
        <v>15724.62</v>
      </c>
      <c r="F2494" s="77">
        <f>+IF(ISNUMBER(DATA!I412),DATA!I412,"n/a")</f>
        <v>0.69938204760762301</v>
      </c>
      <c r="G2494" s="86">
        <f>+IF(ISNUMBER(DATA!R412),DATA!R412,"n/a")</f>
        <v>43510.81</v>
      </c>
      <c r="H2494" s="77">
        <f>+IF(ISNUMBER(DATA!S412),DATA!S412,"n/a")</f>
        <v>0.620844544493795</v>
      </c>
      <c r="I2494" s="86">
        <f>+IF(ISNUMBER(DATA!AB412),DATA!AB412,"n/a")</f>
        <v>79170.3</v>
      </c>
      <c r="J2494" s="77">
        <f>+IF(ISNUMBER(DATA!AC412),DATA!AC412,"n/a")</f>
        <v>0.41121013885670499</v>
      </c>
      <c r="K2494" s="86">
        <f>+IF(ISNUMBER(DATA!AL412),DATA!AL412,"n/a")</f>
        <v>143698.63</v>
      </c>
      <c r="L2494" s="77">
        <f>+IF(ISNUMBER(DATA!AM412),DATA!AM412,"n/a")</f>
        <v>0.24995600756591599</v>
      </c>
      <c r="M2494" s="66"/>
      <c r="N2494" s="66"/>
      <c r="O2494" s="66"/>
      <c r="P2494" s="66"/>
      <c r="Q2494" s="66"/>
      <c r="S2494" s="70"/>
      <c r="U2494" s="70"/>
      <c r="W2494" s="70"/>
      <c r="Y2494" s="70"/>
    </row>
    <row r="2495" spans="1:25" s="69" customFormat="1" x14ac:dyDescent="0.2">
      <c r="A2495" s="66" t="s">
        <v>11</v>
      </c>
      <c r="B2495" s="66" t="s">
        <v>23</v>
      </c>
      <c r="C2495" s="66" t="s">
        <v>9</v>
      </c>
      <c r="D2495" s="66" t="s">
        <v>311</v>
      </c>
      <c r="E2495" s="86">
        <f>+IF(ISNUMBER(DATA!H413),DATA!H413,"n/a")</f>
        <v>24326</v>
      </c>
      <c r="F2495" s="77">
        <f>+IF(ISNUMBER(DATA!I413),DATA!I413,"n/a")</f>
        <v>-0.23462998830833301</v>
      </c>
      <c r="G2495" s="86">
        <f>+IF(ISNUMBER(DATA!R413),DATA!R413,"n/a")</f>
        <v>69853.2</v>
      </c>
      <c r="H2495" s="77">
        <f>+IF(ISNUMBER(DATA!S413),DATA!S413,"n/a")</f>
        <v>-0.309572582243337</v>
      </c>
      <c r="I2495" s="86">
        <f>+IF(ISNUMBER(DATA!AB413),DATA!AB413,"n/a")</f>
        <v>157036.82</v>
      </c>
      <c r="J2495" s="77">
        <f>+IF(ISNUMBER(DATA!AC413),DATA!AC413,"n/a")</f>
        <v>-0.14088746196582999</v>
      </c>
      <c r="K2495" s="86">
        <f>+IF(ISNUMBER(DATA!AL413),DATA!AL413,"n/a")</f>
        <v>336265.29</v>
      </c>
      <c r="L2495" s="77">
        <f>+IF(ISNUMBER(DATA!AM413),DATA!AM413,"n/a")</f>
        <v>-2.62827421248896E-2</v>
      </c>
      <c r="M2495" s="66"/>
      <c r="N2495" s="66"/>
      <c r="O2495" s="66"/>
      <c r="P2495" s="66"/>
      <c r="Q2495" s="66"/>
      <c r="S2495" s="70"/>
      <c r="U2495" s="70"/>
      <c r="W2495" s="70"/>
      <c r="Y2495" s="70"/>
    </row>
    <row r="2496" spans="1:25" s="69" customFormat="1" x14ac:dyDescent="0.2">
      <c r="A2496" s="66" t="s">
        <v>11</v>
      </c>
      <c r="B2496" s="66" t="s">
        <v>23</v>
      </c>
      <c r="C2496" s="66" t="s">
        <v>9</v>
      </c>
      <c r="D2496" s="66" t="s">
        <v>312</v>
      </c>
      <c r="E2496" s="86">
        <f>+IF(ISNUMBER(DATA!H414),DATA!H414,"n/a")</f>
        <v>10593.35</v>
      </c>
      <c r="F2496" s="77">
        <f>+IF(ISNUMBER(DATA!I414),DATA!I414,"n/a")</f>
        <v>0.36362173587315</v>
      </c>
      <c r="G2496" s="86">
        <f>+IF(ISNUMBER(DATA!R414),DATA!R414,"n/a")</f>
        <v>29411.279999999999</v>
      </c>
      <c r="H2496" s="77">
        <f>+IF(ISNUMBER(DATA!S414),DATA!S414,"n/a")</f>
        <v>0.364994632616151</v>
      </c>
      <c r="I2496" s="86">
        <f>+IF(ISNUMBER(DATA!AB414),DATA!AB414,"n/a")</f>
        <v>53066.43</v>
      </c>
      <c r="J2496" s="77">
        <f>+IF(ISNUMBER(DATA!AC414),DATA!AC414,"n/a")</f>
        <v>0.42967451769822801</v>
      </c>
      <c r="K2496" s="86">
        <f>+IF(ISNUMBER(DATA!AL414),DATA!AL414,"n/a")</f>
        <v>98538.86</v>
      </c>
      <c r="L2496" s="77">
        <f>+IF(ISNUMBER(DATA!AM414),DATA!AM414,"n/a")</f>
        <v>0.53602762200563503</v>
      </c>
      <c r="M2496" s="66"/>
      <c r="N2496" s="66"/>
      <c r="O2496" s="66"/>
      <c r="P2496" s="66"/>
      <c r="Q2496" s="66"/>
      <c r="S2496" s="70"/>
      <c r="U2496" s="70"/>
      <c r="W2496" s="70"/>
      <c r="Y2496" s="70"/>
    </row>
    <row r="2497" spans="1:25" s="69" customFormat="1" x14ac:dyDescent="0.2">
      <c r="A2497" s="66" t="s">
        <v>11</v>
      </c>
      <c r="B2497" s="66" t="s">
        <v>23</v>
      </c>
      <c r="C2497" s="66" t="s">
        <v>9</v>
      </c>
      <c r="D2497" s="66" t="s">
        <v>313</v>
      </c>
      <c r="E2497" s="86">
        <f>+IF(ISNUMBER(DATA!H415),DATA!H415,"n/a")</f>
        <v>23639.05</v>
      </c>
      <c r="F2497" s="77">
        <f>+IF(ISNUMBER(DATA!I415),DATA!I415,"n/a")</f>
        <v>-3.6061475978045397E-2</v>
      </c>
      <c r="G2497" s="86">
        <f>+IF(ISNUMBER(DATA!R415),DATA!R415,"n/a")</f>
        <v>73828.66</v>
      </c>
      <c r="H2497" s="77">
        <f>+IF(ISNUMBER(DATA!S415),DATA!S415,"n/a")</f>
        <v>-3.4329850291596402E-2</v>
      </c>
      <c r="I2497" s="86">
        <f>+IF(ISNUMBER(DATA!AB415),DATA!AB415,"n/a")</f>
        <v>142267.43</v>
      </c>
      <c r="J2497" s="77">
        <f>+IF(ISNUMBER(DATA!AC415),DATA!AC415,"n/a")</f>
        <v>2.64475500267238E-3</v>
      </c>
      <c r="K2497" s="86">
        <f>+IF(ISNUMBER(DATA!AL415),DATA!AL415,"n/a")</f>
        <v>275843.49</v>
      </c>
      <c r="L2497" s="77">
        <f>+IF(ISNUMBER(DATA!AM415),DATA!AM415,"n/a")</f>
        <v>4.2329865319657104E-3</v>
      </c>
      <c r="M2497" s="66"/>
      <c r="N2497" s="66"/>
      <c r="O2497" s="66"/>
      <c r="P2497" s="66"/>
      <c r="Q2497" s="66"/>
      <c r="S2497" s="70"/>
      <c r="U2497" s="70"/>
      <c r="W2497" s="70"/>
      <c r="Y2497" s="70"/>
    </row>
    <row r="2498" spans="1:25" s="69" customFormat="1" x14ac:dyDescent="0.2">
      <c r="A2498" s="66" t="s">
        <v>11</v>
      </c>
      <c r="B2498" s="66" t="s">
        <v>23</v>
      </c>
      <c r="C2498" s="66" t="s">
        <v>9</v>
      </c>
      <c r="D2498" s="66" t="s">
        <v>314</v>
      </c>
      <c r="E2498" s="86">
        <f>+IF(ISNUMBER(DATA!H416),DATA!H416,"n/a")</f>
        <v>60205.59</v>
      </c>
      <c r="F2498" s="77">
        <f>+IF(ISNUMBER(DATA!I416),DATA!I416,"n/a")</f>
        <v>0.13594274021684699</v>
      </c>
      <c r="G2498" s="86">
        <f>+IF(ISNUMBER(DATA!R416),DATA!R416,"n/a")</f>
        <v>176530.79</v>
      </c>
      <c r="H2498" s="77">
        <f>+IF(ISNUMBER(DATA!S416),DATA!S416,"n/a")</f>
        <v>-5.9167202617794396E-3</v>
      </c>
      <c r="I2498" s="86">
        <f>+IF(ISNUMBER(DATA!AB416),DATA!AB416,"n/a")</f>
        <v>351537.86</v>
      </c>
      <c r="J2498" s="77">
        <f>+IF(ISNUMBER(DATA!AC416),DATA!AC416,"n/a")</f>
        <v>8.3887896314148294E-2</v>
      </c>
      <c r="K2498" s="86">
        <f>+IF(ISNUMBER(DATA!AL416),DATA!AL416,"n/a")</f>
        <v>676596.97</v>
      </c>
      <c r="L2498" s="77">
        <f>+IF(ISNUMBER(DATA!AM416),DATA!AM416,"n/a")</f>
        <v>6.7069497983030898E-2</v>
      </c>
      <c r="M2498" s="66"/>
      <c r="N2498" s="66"/>
      <c r="O2498" s="66"/>
      <c r="P2498" s="66"/>
      <c r="Q2498" s="66"/>
      <c r="S2498" s="70"/>
      <c r="U2498" s="70"/>
      <c r="W2498" s="70"/>
      <c r="Y2498" s="70"/>
    </row>
    <row r="2499" spans="1:25" s="69" customFormat="1" x14ac:dyDescent="0.2">
      <c r="A2499" s="66" t="s">
        <v>11</v>
      </c>
      <c r="B2499" s="66" t="s">
        <v>23</v>
      </c>
      <c r="C2499" s="66" t="s">
        <v>9</v>
      </c>
      <c r="D2499" s="66" t="s">
        <v>315</v>
      </c>
      <c r="E2499" s="86">
        <f>+IF(ISNUMBER(DATA!H417),DATA!H417,"n/a")</f>
        <v>32566.38</v>
      </c>
      <c r="F2499" s="77">
        <f>+IF(ISNUMBER(DATA!I417),DATA!I417,"n/a")</f>
        <v>4.8749234765924403E-2</v>
      </c>
      <c r="G2499" s="86">
        <f>+IF(ISNUMBER(DATA!R417),DATA!R417,"n/a")</f>
        <v>102858.29</v>
      </c>
      <c r="H2499" s="77">
        <f>+IF(ISNUMBER(DATA!S417),DATA!S417,"n/a")</f>
        <v>0.17371900635948101</v>
      </c>
      <c r="I2499" s="86">
        <f>+IF(ISNUMBER(DATA!AB417),DATA!AB417,"n/a")</f>
        <v>194961.59</v>
      </c>
      <c r="J2499" s="77">
        <f>+IF(ISNUMBER(DATA!AC417),DATA!AC417,"n/a")</f>
        <v>0.19708437177836399</v>
      </c>
      <c r="K2499" s="86">
        <f>+IF(ISNUMBER(DATA!AL417),DATA!AL417,"n/a")</f>
        <v>375820.31</v>
      </c>
      <c r="L2499" s="77">
        <f>+IF(ISNUMBER(DATA!AM417),DATA!AM417,"n/a")</f>
        <v>0.20745306552970399</v>
      </c>
      <c r="M2499" s="66"/>
      <c r="N2499" s="66"/>
      <c r="O2499" s="66"/>
      <c r="P2499" s="66"/>
      <c r="Q2499" s="66"/>
      <c r="S2499" s="70"/>
      <c r="U2499" s="70"/>
      <c r="W2499" s="70"/>
      <c r="Y2499" s="70"/>
    </row>
    <row r="2500" spans="1:25" s="69" customFormat="1" x14ac:dyDescent="0.2">
      <c r="A2500" s="66" t="s">
        <v>11</v>
      </c>
      <c r="B2500" s="66" t="s">
        <v>23</v>
      </c>
      <c r="C2500" s="66" t="s">
        <v>9</v>
      </c>
      <c r="D2500" s="66" t="s">
        <v>316</v>
      </c>
      <c r="E2500" s="86">
        <f>+IF(ISNUMBER(DATA!H418),DATA!H418,"n/a")</f>
        <v>55673.88</v>
      </c>
      <c r="F2500" s="77">
        <f>+IF(ISNUMBER(DATA!I418),DATA!I418,"n/a")</f>
        <v>0.146779621496407</v>
      </c>
      <c r="G2500" s="86">
        <f>+IF(ISNUMBER(DATA!R418),DATA!R418,"n/a")</f>
        <v>157657.60999999999</v>
      </c>
      <c r="H2500" s="77">
        <f>+IF(ISNUMBER(DATA!S418),DATA!S418,"n/a")</f>
        <v>0.18628786645233</v>
      </c>
      <c r="I2500" s="86">
        <f>+IF(ISNUMBER(DATA!AB418),DATA!AB418,"n/a")</f>
        <v>302030.96000000002</v>
      </c>
      <c r="J2500" s="77">
        <f>+IF(ISNUMBER(DATA!AC418),DATA!AC418,"n/a")</f>
        <v>0.148502589797992</v>
      </c>
      <c r="K2500" s="86">
        <f>+IF(ISNUMBER(DATA!AL418),DATA!AL418,"n/a")</f>
        <v>608831.39</v>
      </c>
      <c r="L2500" s="77">
        <f>+IF(ISNUMBER(DATA!AM418),DATA!AM418,"n/a")</f>
        <v>0.185068997805069</v>
      </c>
      <c r="M2500" s="66"/>
      <c r="N2500" s="66"/>
      <c r="O2500" s="66"/>
      <c r="P2500" s="66"/>
      <c r="Q2500" s="66"/>
      <c r="S2500" s="70"/>
      <c r="U2500" s="70"/>
      <c r="W2500" s="70"/>
      <c r="Y2500" s="70"/>
    </row>
    <row r="2501" spans="1:25" s="69" customFormat="1" x14ac:dyDescent="0.2">
      <c r="A2501" s="66" t="s">
        <v>11</v>
      </c>
      <c r="B2501" s="66" t="s">
        <v>23</v>
      </c>
      <c r="C2501" s="66" t="s">
        <v>9</v>
      </c>
      <c r="D2501" s="66" t="s">
        <v>317</v>
      </c>
      <c r="E2501" s="86">
        <f>+IF(ISNUMBER(DATA!H419),DATA!H419,"n/a")</f>
        <v>29560.62</v>
      </c>
      <c r="F2501" s="77">
        <f>+IF(ISNUMBER(DATA!I419),DATA!I419,"n/a")</f>
        <v>0.35451979019130098</v>
      </c>
      <c r="G2501" s="86">
        <f>+IF(ISNUMBER(DATA!R419),DATA!R419,"n/a")</f>
        <v>82553.820000000007</v>
      </c>
      <c r="H2501" s="77">
        <f>+IF(ISNUMBER(DATA!S419),DATA!S419,"n/a")</f>
        <v>0.29223349602251603</v>
      </c>
      <c r="I2501" s="86">
        <f>+IF(ISNUMBER(DATA!AB419),DATA!AB419,"n/a")</f>
        <v>146726.59</v>
      </c>
      <c r="J2501" s="77">
        <f>+IF(ISNUMBER(DATA!AC419),DATA!AC419,"n/a")</f>
        <v>0.27464410471870798</v>
      </c>
      <c r="K2501" s="86">
        <f>+IF(ISNUMBER(DATA!AL419),DATA!AL419,"n/a")</f>
        <v>272654.42</v>
      </c>
      <c r="L2501" s="77">
        <f>+IF(ISNUMBER(DATA!AM419),DATA!AM419,"n/a")</f>
        <v>0.241982962538456</v>
      </c>
      <c r="M2501" s="66"/>
      <c r="N2501" s="66"/>
      <c r="O2501" s="66"/>
      <c r="P2501" s="66"/>
      <c r="Q2501" s="66"/>
      <c r="S2501" s="70"/>
      <c r="U2501" s="70"/>
      <c r="W2501" s="70"/>
      <c r="Y2501" s="70"/>
    </row>
    <row r="2502" spans="1:25" s="69" customFormat="1" x14ac:dyDescent="0.2">
      <c r="A2502" s="66" t="s">
        <v>11</v>
      </c>
      <c r="B2502" s="66" t="s">
        <v>23</v>
      </c>
      <c r="C2502" s="66" t="s">
        <v>9</v>
      </c>
      <c r="D2502" s="66" t="s">
        <v>318</v>
      </c>
      <c r="E2502" s="86">
        <f>+IF(ISNUMBER(DATA!H420),DATA!H420,"n/a")</f>
        <v>68171.12</v>
      </c>
      <c r="F2502" s="77">
        <f>+IF(ISNUMBER(DATA!I420),DATA!I420,"n/a")</f>
        <v>3.0184966316663401E-2</v>
      </c>
      <c r="G2502" s="86">
        <f>+IF(ISNUMBER(DATA!R420),DATA!R420,"n/a")</f>
        <v>202824.95</v>
      </c>
      <c r="H2502" s="77">
        <f>+IF(ISNUMBER(DATA!S420),DATA!S420,"n/a")</f>
        <v>2.8391470613095E-2</v>
      </c>
      <c r="I2502" s="86">
        <f>+IF(ISNUMBER(DATA!AB420),DATA!AB420,"n/a")</f>
        <v>398059.2</v>
      </c>
      <c r="J2502" s="77">
        <f>+IF(ISNUMBER(DATA!AC420),DATA!AC420,"n/a")</f>
        <v>5.04695875855273E-3</v>
      </c>
      <c r="K2502" s="86">
        <f>+IF(ISNUMBER(DATA!AL420),DATA!AL420,"n/a")</f>
        <v>797331.89</v>
      </c>
      <c r="L2502" s="77">
        <f>+IF(ISNUMBER(DATA!AM420),DATA!AM420,"n/a")</f>
        <v>8.0942254911806899E-2</v>
      </c>
      <c r="M2502" s="66"/>
      <c r="N2502" s="66"/>
      <c r="O2502" s="66"/>
      <c r="P2502" s="66"/>
      <c r="Q2502" s="66"/>
      <c r="S2502" s="70"/>
      <c r="U2502" s="70"/>
      <c r="W2502" s="70"/>
      <c r="Y2502" s="70"/>
    </row>
    <row r="2503" spans="1:25" s="69" customFormat="1" x14ac:dyDescent="0.2">
      <c r="A2503" s="66" t="s">
        <v>11</v>
      </c>
      <c r="B2503" s="66" t="s">
        <v>23</v>
      </c>
      <c r="C2503" s="66" t="s">
        <v>9</v>
      </c>
      <c r="D2503" s="66" t="s">
        <v>344</v>
      </c>
      <c r="E2503" s="86">
        <f>+IF(ISNUMBER(DATA!H421),DATA!H421,"n/a")</f>
        <v>12047.15</v>
      </c>
      <c r="F2503" s="77">
        <f>+IF(ISNUMBER(DATA!I421),DATA!I421,"n/a")</f>
        <v>0.131983902293726</v>
      </c>
      <c r="G2503" s="86">
        <f>+IF(ISNUMBER(DATA!R421),DATA!R421,"n/a")</f>
        <v>32131.51</v>
      </c>
      <c r="H2503" s="77">
        <f>+IF(ISNUMBER(DATA!S421),DATA!S421,"n/a")</f>
        <v>4.34696447035611E-3</v>
      </c>
      <c r="I2503" s="86">
        <f>+IF(ISNUMBER(DATA!AB421),DATA!AB421,"n/a")</f>
        <v>63425.99</v>
      </c>
      <c r="J2503" s="77">
        <f>+IF(ISNUMBER(DATA!AC421),DATA!AC421,"n/a")</f>
        <v>6.2230174225766897E-3</v>
      </c>
      <c r="K2503" s="86">
        <f>+IF(ISNUMBER(DATA!AL421),DATA!AL421,"n/a")</f>
        <v>126493.8</v>
      </c>
      <c r="L2503" s="77">
        <f>+IF(ISNUMBER(DATA!AM421),DATA!AM421,"n/a")</f>
        <v>-1.0091845284719E-2</v>
      </c>
      <c r="M2503" s="66"/>
      <c r="N2503" s="66"/>
      <c r="O2503" s="66"/>
      <c r="P2503" s="66"/>
      <c r="Q2503" s="66"/>
      <c r="S2503" s="70"/>
      <c r="U2503" s="70"/>
      <c r="W2503" s="70"/>
      <c r="Y2503" s="70"/>
    </row>
    <row r="2504" spans="1:25" s="69" customFormat="1" x14ac:dyDescent="0.2">
      <c r="A2504" s="66" t="s">
        <v>11</v>
      </c>
      <c r="B2504" s="66" t="s">
        <v>23</v>
      </c>
      <c r="C2504" s="66" t="s">
        <v>9</v>
      </c>
      <c r="D2504" s="66" t="s">
        <v>345</v>
      </c>
      <c r="E2504" s="86">
        <f>+IF(ISNUMBER(DATA!H422),DATA!H422,"n/a")</f>
        <v>27642.25</v>
      </c>
      <c r="F2504" s="77">
        <f>+IF(ISNUMBER(DATA!I422),DATA!I422,"n/a")</f>
        <v>0.27327721972792601</v>
      </c>
      <c r="G2504" s="86">
        <f>+IF(ISNUMBER(DATA!R422),DATA!R422,"n/a")</f>
        <v>76775.58</v>
      </c>
      <c r="H2504" s="77">
        <f>+IF(ISNUMBER(DATA!S422),DATA!S422,"n/a")</f>
        <v>0.13523332472765701</v>
      </c>
      <c r="I2504" s="86">
        <f>+IF(ISNUMBER(DATA!AB422),DATA!AB422,"n/a")</f>
        <v>141374.88</v>
      </c>
      <c r="J2504" s="77">
        <f>+IF(ISNUMBER(DATA!AC422),DATA!AC422,"n/a")</f>
        <v>5.3394458950440503E-2</v>
      </c>
      <c r="K2504" s="86">
        <f>+IF(ISNUMBER(DATA!AL422),DATA!AL422,"n/a")</f>
        <v>266482.65000000002</v>
      </c>
      <c r="L2504" s="77">
        <f>+IF(ISNUMBER(DATA!AM422),DATA!AM422,"n/a")</f>
        <v>-1.53975217090239E-3</v>
      </c>
      <c r="M2504" s="66"/>
      <c r="N2504" s="66"/>
      <c r="O2504" s="66"/>
      <c r="P2504" s="66"/>
      <c r="Q2504" s="66"/>
      <c r="S2504" s="70"/>
      <c r="U2504" s="70"/>
      <c r="W2504" s="70"/>
      <c r="Y2504" s="70"/>
    </row>
    <row r="2505" spans="1:25" x14ac:dyDescent="0.2">
      <c r="E2505" s="100"/>
      <c r="F2505" s="102"/>
      <c r="G2505" s="100"/>
      <c r="H2505" s="102"/>
      <c r="I2505" s="100"/>
      <c r="J2505" s="102"/>
      <c r="K2505" s="100"/>
      <c r="L2505" s="102"/>
    </row>
    <row r="2506" spans="1:25" s="69" customFormat="1" x14ac:dyDescent="0.2">
      <c r="A2506" s="66" t="s">
        <v>11</v>
      </c>
      <c r="B2506" s="66" t="s">
        <v>23</v>
      </c>
      <c r="C2506" s="66" t="s">
        <v>25</v>
      </c>
      <c r="D2506" s="66" t="s">
        <v>271</v>
      </c>
      <c r="E2506" s="86">
        <f>+IF(ISNUMBER(DATA!J373),DATA!J373,"n/a")</f>
        <v>28311.56</v>
      </c>
      <c r="F2506" s="77">
        <f>+IF(ISNUMBER(DATA!K373),DATA!K373,"n/a")</f>
        <v>-0.13943931983280899</v>
      </c>
      <c r="G2506" s="86">
        <f>+IF(ISNUMBER(DATA!T373),DATA!T373,"n/a")</f>
        <v>82181.87</v>
      </c>
      <c r="H2506" s="77">
        <f>+IF(ISNUMBER(DATA!U373),DATA!U373,"n/a")</f>
        <v>-6.0091656012977498E-3</v>
      </c>
      <c r="I2506" s="86">
        <f>+IF(ISNUMBER(DATA!AD373),DATA!AD373,"n/a")</f>
        <v>160571.89000000001</v>
      </c>
      <c r="J2506" s="77">
        <f>+IF(ISNUMBER(DATA!AE373),DATA!AE373,"n/a")</f>
        <v>1.07394444215041E-2</v>
      </c>
      <c r="K2506" s="86">
        <f>+IF(ISNUMBER(DATA!AN373),DATA!AN373,"n/a")</f>
        <v>320481.09999999998</v>
      </c>
      <c r="L2506" s="77">
        <f>+IF(ISNUMBER(DATA!AO373),DATA!AO373,"n/a")</f>
        <v>-1.79455975352137E-2</v>
      </c>
      <c r="M2506" s="66"/>
      <c r="N2506" s="66"/>
      <c r="O2506" s="66"/>
      <c r="P2506" s="66"/>
      <c r="Q2506" s="66"/>
      <c r="S2506" s="70"/>
      <c r="U2506" s="70"/>
      <c r="W2506" s="70"/>
      <c r="Y2506" s="70"/>
    </row>
    <row r="2507" spans="1:25" s="69" customFormat="1" x14ac:dyDescent="0.2">
      <c r="A2507" s="66" t="s">
        <v>11</v>
      </c>
      <c r="B2507" s="66" t="s">
        <v>23</v>
      </c>
      <c r="C2507" s="66" t="s">
        <v>25</v>
      </c>
      <c r="D2507" s="66" t="s">
        <v>272</v>
      </c>
      <c r="E2507" s="86">
        <f>+IF(ISNUMBER(DATA!J374),DATA!J374,"n/a")</f>
        <v>133620.51999999999</v>
      </c>
      <c r="F2507" s="77">
        <f>+IF(ISNUMBER(DATA!K374),DATA!K374,"n/a")</f>
        <v>0.10429041022303499</v>
      </c>
      <c r="G2507" s="86">
        <f>+IF(ISNUMBER(DATA!T374),DATA!T374,"n/a")</f>
        <v>381500.66</v>
      </c>
      <c r="H2507" s="77">
        <f>+IF(ISNUMBER(DATA!U374),DATA!U374,"n/a")</f>
        <v>8.80959768013206E-2</v>
      </c>
      <c r="I2507" s="86">
        <f>+IF(ISNUMBER(DATA!AD374),DATA!AD374,"n/a")</f>
        <v>744053.55</v>
      </c>
      <c r="J2507" s="77">
        <f>+IF(ISNUMBER(DATA!AE374),DATA!AE374,"n/a")</f>
        <v>6.4529402847136694E-2</v>
      </c>
      <c r="K2507" s="86">
        <f>+IF(ISNUMBER(DATA!AN374),DATA!AN374,"n/a")</f>
        <v>1490633.55</v>
      </c>
      <c r="L2507" s="77">
        <f>+IF(ISNUMBER(DATA!AO374),DATA!AO374,"n/a")</f>
        <v>0.110011942375458</v>
      </c>
      <c r="M2507" s="66"/>
      <c r="N2507" s="66"/>
      <c r="O2507" s="66"/>
      <c r="P2507" s="66"/>
      <c r="Q2507" s="66"/>
      <c r="S2507" s="70"/>
      <c r="U2507" s="70"/>
      <c r="W2507" s="70"/>
      <c r="Y2507" s="70"/>
    </row>
    <row r="2508" spans="1:25" s="69" customFormat="1" x14ac:dyDescent="0.2">
      <c r="A2508" s="66" t="s">
        <v>11</v>
      </c>
      <c r="B2508" s="66" t="s">
        <v>23</v>
      </c>
      <c r="C2508" s="66" t="s">
        <v>25</v>
      </c>
      <c r="D2508" s="66" t="s">
        <v>273</v>
      </c>
      <c r="E2508" s="86">
        <f>+IF(ISNUMBER(DATA!J375),DATA!J375,"n/a")</f>
        <v>203140.44</v>
      </c>
      <c r="F2508" s="77">
        <f>+IF(ISNUMBER(DATA!K375),DATA!K375,"n/a")</f>
        <v>0.28049160080266</v>
      </c>
      <c r="G2508" s="86">
        <f>+IF(ISNUMBER(DATA!T375),DATA!T375,"n/a")</f>
        <v>603341.07999999996</v>
      </c>
      <c r="H2508" s="77">
        <f>+IF(ISNUMBER(DATA!U375),DATA!U375,"n/a")</f>
        <v>0.18700157886233601</v>
      </c>
      <c r="I2508" s="86">
        <f>+IF(ISNUMBER(DATA!AD375),DATA!AD375,"n/a")</f>
        <v>1158128.69</v>
      </c>
      <c r="J2508" s="77">
        <f>+IF(ISNUMBER(DATA!AE375),DATA!AE375,"n/a")</f>
        <v>0.11311401420039199</v>
      </c>
      <c r="K2508" s="86">
        <f>+IF(ISNUMBER(DATA!AN375),DATA!AN375,"n/a")</f>
        <v>2222543.14</v>
      </c>
      <c r="L2508" s="77">
        <f>+IF(ISNUMBER(DATA!AO375),DATA!AO375,"n/a")</f>
        <v>6.6946668362995093E-2</v>
      </c>
      <c r="M2508" s="66"/>
      <c r="N2508" s="66"/>
      <c r="O2508" s="66"/>
      <c r="P2508" s="66"/>
      <c r="Q2508" s="66"/>
      <c r="S2508" s="70"/>
      <c r="U2508" s="70"/>
      <c r="W2508" s="70"/>
      <c r="Y2508" s="70"/>
    </row>
    <row r="2509" spans="1:25" s="69" customFormat="1" x14ac:dyDescent="0.2">
      <c r="A2509" s="66" t="s">
        <v>11</v>
      </c>
      <c r="B2509" s="66" t="s">
        <v>23</v>
      </c>
      <c r="C2509" s="66" t="s">
        <v>25</v>
      </c>
      <c r="D2509" s="66" t="s">
        <v>274</v>
      </c>
      <c r="E2509" s="86">
        <f>+IF(ISNUMBER(DATA!J376),DATA!J376,"n/a")</f>
        <v>87106.51</v>
      </c>
      <c r="F2509" s="77">
        <f>+IF(ISNUMBER(DATA!K376),DATA!K376,"n/a")</f>
        <v>0.103997541222545</v>
      </c>
      <c r="G2509" s="86">
        <f>+IF(ISNUMBER(DATA!T376),DATA!T376,"n/a")</f>
        <v>236401.41</v>
      </c>
      <c r="H2509" s="77">
        <f>+IF(ISNUMBER(DATA!U376),DATA!U376,"n/a")</f>
        <v>8.5871431660119804E-2</v>
      </c>
      <c r="I2509" s="86">
        <f>+IF(ISNUMBER(DATA!AD376),DATA!AD376,"n/a")</f>
        <v>461760.97</v>
      </c>
      <c r="J2509" s="77">
        <f>+IF(ISNUMBER(DATA!AE376),DATA!AE376,"n/a")</f>
        <v>6.1556979610980701E-2</v>
      </c>
      <c r="K2509" s="86">
        <f>+IF(ISNUMBER(DATA!AN376),DATA!AN376,"n/a")</f>
        <v>936796.93</v>
      </c>
      <c r="L2509" s="77">
        <f>+IF(ISNUMBER(DATA!AO376),DATA!AO376,"n/a")</f>
        <v>0.107518176752394</v>
      </c>
      <c r="M2509" s="66"/>
      <c r="N2509" s="66"/>
      <c r="O2509" s="66"/>
      <c r="P2509" s="66"/>
      <c r="Q2509" s="66"/>
      <c r="S2509" s="70"/>
      <c r="U2509" s="70"/>
      <c r="W2509" s="70"/>
      <c r="Y2509" s="70"/>
    </row>
    <row r="2510" spans="1:25" s="69" customFormat="1" x14ac:dyDescent="0.2">
      <c r="A2510" s="66" t="s">
        <v>11</v>
      </c>
      <c r="B2510" s="66" t="s">
        <v>23</v>
      </c>
      <c r="C2510" s="66" t="s">
        <v>25</v>
      </c>
      <c r="D2510" s="66" t="s">
        <v>275</v>
      </c>
      <c r="E2510" s="86">
        <f>+IF(ISNUMBER(DATA!J377),DATA!J377,"n/a")</f>
        <v>177132.65</v>
      </c>
      <c r="F2510" s="77">
        <f>+IF(ISNUMBER(DATA!K377),DATA!K377,"n/a")</f>
        <v>0.30143609888591599</v>
      </c>
      <c r="G2510" s="86">
        <f>+IF(ISNUMBER(DATA!T377),DATA!T377,"n/a")</f>
        <v>563367.98</v>
      </c>
      <c r="H2510" s="77">
        <f>+IF(ISNUMBER(DATA!U377),DATA!U377,"n/a")</f>
        <v>0.302066476605928</v>
      </c>
      <c r="I2510" s="86">
        <f>+IF(ISNUMBER(DATA!AD377),DATA!AD377,"n/a")</f>
        <v>1025185.37</v>
      </c>
      <c r="J2510" s="77">
        <f>+IF(ISNUMBER(DATA!AE377),DATA!AE377,"n/a")</f>
        <v>0.24115880559351199</v>
      </c>
      <c r="K2510" s="86">
        <f>+IF(ISNUMBER(DATA!AN377),DATA!AN377,"n/a")</f>
        <v>1854879.45</v>
      </c>
      <c r="L2510" s="77">
        <f>+IF(ISNUMBER(DATA!AO377),DATA!AO377,"n/a")</f>
        <v>0.16788204916692401</v>
      </c>
      <c r="M2510" s="66"/>
      <c r="N2510" s="66"/>
      <c r="O2510" s="66"/>
      <c r="P2510" s="66"/>
      <c r="Q2510" s="66"/>
      <c r="S2510" s="70"/>
      <c r="U2510" s="70"/>
      <c r="W2510" s="70"/>
      <c r="Y2510" s="70"/>
    </row>
    <row r="2511" spans="1:25" s="69" customFormat="1" x14ac:dyDescent="0.2">
      <c r="A2511" s="66" t="s">
        <v>11</v>
      </c>
      <c r="B2511" s="66" t="s">
        <v>23</v>
      </c>
      <c r="C2511" s="66" t="s">
        <v>25</v>
      </c>
      <c r="D2511" s="66" t="s">
        <v>276</v>
      </c>
      <c r="E2511" s="86">
        <f>+IF(ISNUMBER(DATA!J378),DATA!J378,"n/a")</f>
        <v>87654.27</v>
      </c>
      <c r="F2511" s="77">
        <f>+IF(ISNUMBER(DATA!K378),DATA!K378,"n/a")</f>
        <v>-1.9817617799826399E-2</v>
      </c>
      <c r="G2511" s="86">
        <f>+IF(ISNUMBER(DATA!T378),DATA!T378,"n/a")</f>
        <v>264519.2</v>
      </c>
      <c r="H2511" s="77">
        <f>+IF(ISNUMBER(DATA!U378),DATA!U378,"n/a")</f>
        <v>-1.8401939274327699E-2</v>
      </c>
      <c r="I2511" s="86">
        <f>+IF(ISNUMBER(DATA!AD378),DATA!AD378,"n/a")</f>
        <v>495443.49</v>
      </c>
      <c r="J2511" s="77">
        <f>+IF(ISNUMBER(DATA!AE378),DATA!AE378,"n/a")</f>
        <v>-4.6150279712958299E-2</v>
      </c>
      <c r="K2511" s="86">
        <f>+IF(ISNUMBER(DATA!AN378),DATA!AN378,"n/a")</f>
        <v>991100.04</v>
      </c>
      <c r="L2511" s="77">
        <f>+IF(ISNUMBER(DATA!AO378),DATA!AO378,"n/a")</f>
        <v>-5.8971181238079401E-2</v>
      </c>
      <c r="M2511" s="66"/>
      <c r="N2511" s="66"/>
      <c r="O2511" s="66"/>
      <c r="P2511" s="66"/>
      <c r="Q2511" s="66"/>
      <c r="S2511" s="70"/>
      <c r="U2511" s="70"/>
      <c r="W2511" s="70"/>
      <c r="Y2511" s="70"/>
    </row>
    <row r="2512" spans="1:25" s="69" customFormat="1" x14ac:dyDescent="0.2">
      <c r="A2512" s="66" t="s">
        <v>11</v>
      </c>
      <c r="B2512" s="66" t="s">
        <v>23</v>
      </c>
      <c r="C2512" s="66" t="s">
        <v>25</v>
      </c>
      <c r="D2512" s="66" t="s">
        <v>277</v>
      </c>
      <c r="E2512" s="86">
        <f>+IF(ISNUMBER(DATA!J379),DATA!J379,"n/a")</f>
        <v>53438.52</v>
      </c>
      <c r="F2512" s="77">
        <f>+IF(ISNUMBER(DATA!K379),DATA!K379,"n/a")</f>
        <v>0.239857031986831</v>
      </c>
      <c r="G2512" s="86">
        <f>+IF(ISNUMBER(DATA!T379),DATA!T379,"n/a")</f>
        <v>156716.29999999999</v>
      </c>
      <c r="H2512" s="77">
        <f>+IF(ISNUMBER(DATA!U379),DATA!U379,"n/a")</f>
        <v>0.39672473151495202</v>
      </c>
      <c r="I2512" s="86">
        <f>+IF(ISNUMBER(DATA!AD379),DATA!AD379,"n/a")</f>
        <v>277644.05</v>
      </c>
      <c r="J2512" s="77">
        <f>+IF(ISNUMBER(DATA!AE379),DATA!AE379,"n/a")</f>
        <v>0.244293448911169</v>
      </c>
      <c r="K2512" s="86">
        <f>+IF(ISNUMBER(DATA!AN379),DATA!AN379,"n/a")</f>
        <v>523244.51</v>
      </c>
      <c r="L2512" s="77">
        <f>+IF(ISNUMBER(DATA!AO379),DATA!AO379,"n/a")</f>
        <v>0.115666216116867</v>
      </c>
      <c r="M2512" s="66"/>
      <c r="N2512" s="66"/>
      <c r="O2512" s="66"/>
      <c r="P2512" s="66"/>
      <c r="Q2512" s="66"/>
      <c r="S2512" s="70"/>
      <c r="U2512" s="70"/>
      <c r="W2512" s="70"/>
      <c r="Y2512" s="70"/>
    </row>
    <row r="2513" spans="1:25" s="69" customFormat="1" x14ac:dyDescent="0.2">
      <c r="A2513" s="66" t="s">
        <v>11</v>
      </c>
      <c r="B2513" s="66" t="s">
        <v>23</v>
      </c>
      <c r="C2513" s="66" t="s">
        <v>25</v>
      </c>
      <c r="D2513" s="66" t="s">
        <v>278</v>
      </c>
      <c r="E2513" s="86">
        <f>+IF(ISNUMBER(DATA!J380),DATA!J380,"n/a")</f>
        <v>85385.31</v>
      </c>
      <c r="F2513" s="77">
        <f>+IF(ISNUMBER(DATA!K380),DATA!K380,"n/a")</f>
        <v>-1.0537617337807101E-2</v>
      </c>
      <c r="G2513" s="86">
        <f>+IF(ISNUMBER(DATA!T380),DATA!T380,"n/a")</f>
        <v>248289.9</v>
      </c>
      <c r="H2513" s="77">
        <f>+IF(ISNUMBER(DATA!U380),DATA!U380,"n/a")</f>
        <v>-4.2877811501784699E-2</v>
      </c>
      <c r="I2513" s="86">
        <f>+IF(ISNUMBER(DATA!AD380),DATA!AD380,"n/a")</f>
        <v>479567.15</v>
      </c>
      <c r="J2513" s="77">
        <f>+IF(ISNUMBER(DATA!AE380),DATA!AE380,"n/a")</f>
        <v>-2.7314320934108401E-2</v>
      </c>
      <c r="K2513" s="86">
        <f>+IF(ISNUMBER(DATA!AN380),DATA!AN380,"n/a")</f>
        <v>968267.11</v>
      </c>
      <c r="L2513" s="77">
        <f>+IF(ISNUMBER(DATA!AO380),DATA!AO380,"n/a")</f>
        <v>4.2762703172247202E-2</v>
      </c>
      <c r="M2513" s="66"/>
      <c r="N2513" s="66"/>
      <c r="O2513" s="66"/>
      <c r="P2513" s="66"/>
      <c r="Q2513" s="66"/>
      <c r="S2513" s="70"/>
      <c r="U2513" s="70"/>
      <c r="W2513" s="70"/>
      <c r="Y2513" s="70"/>
    </row>
    <row r="2514" spans="1:25" s="69" customFormat="1" x14ac:dyDescent="0.2">
      <c r="A2514" s="66" t="s">
        <v>11</v>
      </c>
      <c r="B2514" s="66" t="s">
        <v>23</v>
      </c>
      <c r="C2514" s="66" t="s">
        <v>25</v>
      </c>
      <c r="D2514" s="66" t="s">
        <v>279</v>
      </c>
      <c r="E2514" s="86">
        <f>+IF(ISNUMBER(DATA!J381),DATA!J381,"n/a")</f>
        <v>55264</v>
      </c>
      <c r="F2514" s="77">
        <f>+IF(ISNUMBER(DATA!K381),DATA!K381,"n/a")</f>
        <v>0.164375552411543</v>
      </c>
      <c r="G2514" s="86">
        <f>+IF(ISNUMBER(DATA!T381),DATA!T381,"n/a")</f>
        <v>148810.67000000001</v>
      </c>
      <c r="H2514" s="77">
        <f>+IF(ISNUMBER(DATA!U381),DATA!U381,"n/a")</f>
        <v>0.122056011161244</v>
      </c>
      <c r="I2514" s="86">
        <f>+IF(ISNUMBER(DATA!AD381),DATA!AD381,"n/a")</f>
        <v>299506.34999999998</v>
      </c>
      <c r="J2514" s="77">
        <f>+IF(ISNUMBER(DATA!AE381),DATA!AE381,"n/a")</f>
        <v>0.176991525683493</v>
      </c>
      <c r="K2514" s="86">
        <f>+IF(ISNUMBER(DATA!AN381),DATA!AN381,"n/a")</f>
        <v>590786.72</v>
      </c>
      <c r="L2514" s="77">
        <f>+IF(ISNUMBER(DATA!AO381),DATA!AO381,"n/a")</f>
        <v>0.15886028824884901</v>
      </c>
      <c r="M2514" s="66"/>
      <c r="N2514" s="66"/>
      <c r="O2514" s="66"/>
      <c r="P2514" s="66"/>
      <c r="Q2514" s="66"/>
      <c r="S2514" s="70"/>
      <c r="U2514" s="70"/>
      <c r="W2514" s="70"/>
      <c r="Y2514" s="70"/>
    </row>
    <row r="2515" spans="1:25" s="69" customFormat="1" x14ac:dyDescent="0.2">
      <c r="A2515" s="66" t="s">
        <v>11</v>
      </c>
      <c r="B2515" s="66" t="s">
        <v>23</v>
      </c>
      <c r="C2515" s="66" t="s">
        <v>25</v>
      </c>
      <c r="D2515" s="66" t="s">
        <v>280</v>
      </c>
      <c r="E2515" s="86">
        <f>+IF(ISNUMBER(DATA!J382),DATA!J382,"n/a")</f>
        <v>49548.47</v>
      </c>
      <c r="F2515" s="77">
        <f>+IF(ISNUMBER(DATA!K382),DATA!K382,"n/a")</f>
        <v>0.17818093708581101</v>
      </c>
      <c r="G2515" s="86">
        <f>+IF(ISNUMBER(DATA!T382),DATA!T382,"n/a")</f>
        <v>129220.32</v>
      </c>
      <c r="H2515" s="77">
        <f>+IF(ISNUMBER(DATA!U382),DATA!U382,"n/a")</f>
        <v>0.23717395013287901</v>
      </c>
      <c r="I2515" s="86">
        <f>+IF(ISNUMBER(DATA!AD382),DATA!AD382,"n/a")</f>
        <v>229739.09</v>
      </c>
      <c r="J2515" s="77">
        <f>+IF(ISNUMBER(DATA!AE382),DATA!AE382,"n/a")</f>
        <v>0.166005323733215</v>
      </c>
      <c r="K2515" s="86">
        <f>+IF(ISNUMBER(DATA!AN382),DATA!AN382,"n/a")</f>
        <v>440231.58</v>
      </c>
      <c r="L2515" s="77">
        <f>+IF(ISNUMBER(DATA!AO382),DATA!AO382,"n/a")</f>
        <v>0.14925756421290101</v>
      </c>
      <c r="M2515" s="66"/>
      <c r="N2515" s="66"/>
      <c r="O2515" s="66"/>
      <c r="P2515" s="66"/>
      <c r="Q2515" s="66"/>
      <c r="S2515" s="70"/>
      <c r="U2515" s="70"/>
      <c r="W2515" s="70"/>
      <c r="Y2515" s="70"/>
    </row>
    <row r="2516" spans="1:25" s="69" customFormat="1" x14ac:dyDescent="0.2">
      <c r="A2516" s="66" t="s">
        <v>11</v>
      </c>
      <c r="B2516" s="66" t="s">
        <v>23</v>
      </c>
      <c r="C2516" s="66" t="s">
        <v>25</v>
      </c>
      <c r="D2516" s="66" t="s">
        <v>281</v>
      </c>
      <c r="E2516" s="86">
        <f>+IF(ISNUMBER(DATA!J383),DATA!J383,"n/a")</f>
        <v>41545.81</v>
      </c>
      <c r="F2516" s="77">
        <f>+IF(ISNUMBER(DATA!K383),DATA!K383,"n/a")</f>
        <v>3.7396224945166097E-2</v>
      </c>
      <c r="G2516" s="86">
        <f>+IF(ISNUMBER(DATA!T383),DATA!T383,"n/a")</f>
        <v>112482.53</v>
      </c>
      <c r="H2516" s="77">
        <f>+IF(ISNUMBER(DATA!U383),DATA!U383,"n/a")</f>
        <v>4.3949004683650601E-2</v>
      </c>
      <c r="I2516" s="86">
        <f>+IF(ISNUMBER(DATA!AD383),DATA!AD383,"n/a")</f>
        <v>215519.34</v>
      </c>
      <c r="J2516" s="77">
        <f>+IF(ISNUMBER(DATA!AE383),DATA!AE383,"n/a")</f>
        <v>3.8932464699833198E-2</v>
      </c>
      <c r="K2516" s="86">
        <f>+IF(ISNUMBER(DATA!AN383),DATA!AN383,"n/a")</f>
        <v>429780.66</v>
      </c>
      <c r="L2516" s="77">
        <f>+IF(ISNUMBER(DATA!AO383),DATA!AO383,"n/a")</f>
        <v>4.7027563765885801E-2</v>
      </c>
      <c r="M2516" s="66"/>
      <c r="N2516" s="66"/>
      <c r="O2516" s="66"/>
      <c r="P2516" s="66"/>
      <c r="Q2516" s="66"/>
      <c r="S2516" s="70"/>
      <c r="U2516" s="70"/>
      <c r="W2516" s="70"/>
      <c r="Y2516" s="70"/>
    </row>
    <row r="2517" spans="1:25" s="69" customFormat="1" x14ac:dyDescent="0.2">
      <c r="A2517" s="66" t="s">
        <v>11</v>
      </c>
      <c r="B2517" s="66" t="s">
        <v>23</v>
      </c>
      <c r="C2517" s="66" t="s">
        <v>25</v>
      </c>
      <c r="D2517" s="66" t="s">
        <v>282</v>
      </c>
      <c r="E2517" s="86">
        <f>+IF(ISNUMBER(DATA!J384),DATA!J384,"n/a")</f>
        <v>91552.36</v>
      </c>
      <c r="F2517" s="77">
        <f>+IF(ISNUMBER(DATA!K384),DATA!K384,"n/a")</f>
        <v>0.15447687783024</v>
      </c>
      <c r="G2517" s="86">
        <f>+IF(ISNUMBER(DATA!T384),DATA!T384,"n/a")</f>
        <v>258575.15</v>
      </c>
      <c r="H2517" s="77">
        <f>+IF(ISNUMBER(DATA!U384),DATA!U384,"n/a")</f>
        <v>0.17565500984694299</v>
      </c>
      <c r="I2517" s="86">
        <f>+IF(ISNUMBER(DATA!AD384),DATA!AD384,"n/a")</f>
        <v>492636.3</v>
      </c>
      <c r="J2517" s="77">
        <f>+IF(ISNUMBER(DATA!AE384),DATA!AE384,"n/a")</f>
        <v>0.177764892225001</v>
      </c>
      <c r="K2517" s="86">
        <f>+IF(ISNUMBER(DATA!AN384),DATA!AN384,"n/a")</f>
        <v>941116.87</v>
      </c>
      <c r="L2517" s="77">
        <f>+IF(ISNUMBER(DATA!AO384),DATA!AO384,"n/a")</f>
        <v>0.18121719595485999</v>
      </c>
      <c r="M2517" s="66"/>
      <c r="N2517" s="66"/>
      <c r="O2517" s="66"/>
      <c r="P2517" s="66"/>
      <c r="Q2517" s="66"/>
      <c r="S2517" s="70"/>
      <c r="U2517" s="70"/>
      <c r="W2517" s="70"/>
      <c r="Y2517" s="70"/>
    </row>
    <row r="2518" spans="1:25" s="69" customFormat="1" x14ac:dyDescent="0.2">
      <c r="A2518" s="66" t="s">
        <v>11</v>
      </c>
      <c r="B2518" s="66" t="s">
        <v>23</v>
      </c>
      <c r="C2518" s="66" t="s">
        <v>25</v>
      </c>
      <c r="D2518" s="66" t="s">
        <v>283</v>
      </c>
      <c r="E2518" s="86">
        <f>+IF(ISNUMBER(DATA!J385),DATA!J385,"n/a")</f>
        <v>56438.23</v>
      </c>
      <c r="F2518" s="77">
        <f>+IF(ISNUMBER(DATA!K385),DATA!K385,"n/a")</f>
        <v>0.35504002343303598</v>
      </c>
      <c r="G2518" s="86">
        <f>+IF(ISNUMBER(DATA!T385),DATA!T385,"n/a")</f>
        <v>169271.74</v>
      </c>
      <c r="H2518" s="77">
        <f>+IF(ISNUMBER(DATA!U385),DATA!U385,"n/a")</f>
        <v>0.38220503817417201</v>
      </c>
      <c r="I2518" s="86">
        <f>+IF(ISNUMBER(DATA!AD385),DATA!AD385,"n/a")</f>
        <v>313227.21000000002</v>
      </c>
      <c r="J2518" s="77">
        <f>+IF(ISNUMBER(DATA!AE385),DATA!AE385,"n/a")</f>
        <v>0.39568700668120399</v>
      </c>
      <c r="K2518" s="86">
        <f>+IF(ISNUMBER(DATA!AN385),DATA!AN385,"n/a")</f>
        <v>571369.05000000005</v>
      </c>
      <c r="L2518" s="77">
        <f>+IF(ISNUMBER(DATA!AO385),DATA!AO385,"n/a")</f>
        <v>0.449382912219637</v>
      </c>
      <c r="M2518" s="66"/>
      <c r="N2518" s="66"/>
      <c r="O2518" s="66"/>
      <c r="P2518" s="66"/>
      <c r="Q2518" s="66"/>
      <c r="S2518" s="70"/>
      <c r="U2518" s="70"/>
      <c r="W2518" s="70"/>
      <c r="Y2518" s="70"/>
    </row>
    <row r="2519" spans="1:25" s="69" customFormat="1" x14ac:dyDescent="0.2">
      <c r="A2519" s="66" t="s">
        <v>11</v>
      </c>
      <c r="B2519" s="66" t="s">
        <v>23</v>
      </c>
      <c r="C2519" s="66" t="s">
        <v>25</v>
      </c>
      <c r="D2519" s="66" t="s">
        <v>284</v>
      </c>
      <c r="E2519" s="86">
        <f>+IF(ISNUMBER(DATA!J386),DATA!J386,"n/a")</f>
        <v>66598.509999999995</v>
      </c>
      <c r="F2519" s="77">
        <f>+IF(ISNUMBER(DATA!K386),DATA!K386,"n/a")</f>
        <v>0.132924824843522</v>
      </c>
      <c r="G2519" s="86">
        <f>+IF(ISNUMBER(DATA!T386),DATA!T386,"n/a")</f>
        <v>183731.91</v>
      </c>
      <c r="H2519" s="77">
        <f>+IF(ISNUMBER(DATA!U386),DATA!U386,"n/a")</f>
        <v>1.2673136617847899E-2</v>
      </c>
      <c r="I2519" s="86">
        <f>+IF(ISNUMBER(DATA!AD386),DATA!AD386,"n/a")</f>
        <v>357280.09</v>
      </c>
      <c r="J2519" s="77">
        <f>+IF(ISNUMBER(DATA!AE386),DATA!AE386,"n/a")</f>
        <v>-1.01563671617463E-2</v>
      </c>
      <c r="K2519" s="86">
        <f>+IF(ISNUMBER(DATA!AN386),DATA!AN386,"n/a")</f>
        <v>692436.65</v>
      </c>
      <c r="L2519" s="77">
        <f>+IF(ISNUMBER(DATA!AO386),DATA!AO386,"n/a")</f>
        <v>-6.7118246096216305E-2</v>
      </c>
      <c r="M2519" s="66"/>
      <c r="N2519" s="66"/>
      <c r="O2519" s="66"/>
      <c r="P2519" s="66"/>
      <c r="Q2519" s="66"/>
      <c r="S2519" s="70"/>
      <c r="U2519" s="70"/>
      <c r="W2519" s="70"/>
      <c r="Y2519" s="70"/>
    </row>
    <row r="2520" spans="1:25" s="69" customFormat="1" x14ac:dyDescent="0.2">
      <c r="A2520" s="66" t="s">
        <v>11</v>
      </c>
      <c r="B2520" s="66" t="s">
        <v>23</v>
      </c>
      <c r="C2520" s="66" t="s">
        <v>25</v>
      </c>
      <c r="D2520" s="66" t="s">
        <v>285</v>
      </c>
      <c r="E2520" s="86">
        <f>+IF(ISNUMBER(DATA!J387),DATA!J387,"n/a")</f>
        <v>51771.519999999997</v>
      </c>
      <c r="F2520" s="77">
        <f>+IF(ISNUMBER(DATA!K387),DATA!K387,"n/a")</f>
        <v>0.27217942977957599</v>
      </c>
      <c r="G2520" s="86">
        <f>+IF(ISNUMBER(DATA!T387),DATA!T387,"n/a")</f>
        <v>153120.35</v>
      </c>
      <c r="H2520" s="77">
        <f>+IF(ISNUMBER(DATA!U387),DATA!U387,"n/a")</f>
        <v>0.20928714928423001</v>
      </c>
      <c r="I2520" s="86">
        <f>+IF(ISNUMBER(DATA!AD387),DATA!AD387,"n/a")</f>
        <v>304657.76</v>
      </c>
      <c r="J2520" s="77">
        <f>+IF(ISNUMBER(DATA!AE387),DATA!AE387,"n/a")</f>
        <v>0.183777321090594</v>
      </c>
      <c r="K2520" s="86">
        <f>+IF(ISNUMBER(DATA!AN387),DATA!AN387,"n/a")</f>
        <v>543448.65</v>
      </c>
      <c r="L2520" s="77">
        <f>+IF(ISNUMBER(DATA!AO387),DATA!AO387,"n/a")</f>
        <v>-1.25126463461359E-3</v>
      </c>
      <c r="M2520" s="66"/>
      <c r="N2520" s="66"/>
      <c r="O2520" s="66"/>
      <c r="P2520" s="66"/>
      <c r="Q2520" s="66"/>
      <c r="S2520" s="70"/>
      <c r="U2520" s="70"/>
      <c r="W2520" s="70"/>
      <c r="Y2520" s="70"/>
    </row>
    <row r="2521" spans="1:25" s="69" customFormat="1" x14ac:dyDescent="0.2">
      <c r="A2521" s="66" t="s">
        <v>11</v>
      </c>
      <c r="B2521" s="66" t="s">
        <v>23</v>
      </c>
      <c r="C2521" s="66" t="s">
        <v>25</v>
      </c>
      <c r="D2521" s="66" t="s">
        <v>286</v>
      </c>
      <c r="E2521" s="86">
        <f>+IF(ISNUMBER(DATA!J388),DATA!J388,"n/a")</f>
        <v>122083.22</v>
      </c>
      <c r="F2521" s="77">
        <f>+IF(ISNUMBER(DATA!K388),DATA!K388,"n/a")</f>
        <v>1.2768407131948301</v>
      </c>
      <c r="G2521" s="86">
        <f>+IF(ISNUMBER(DATA!T388),DATA!T388,"n/a")</f>
        <v>362515.06</v>
      </c>
      <c r="H2521" s="77">
        <f>+IF(ISNUMBER(DATA!U388),DATA!U388,"n/a")</f>
        <v>0.35260984088185798</v>
      </c>
      <c r="I2521" s="86">
        <f>+IF(ISNUMBER(DATA!AD388),DATA!AD388,"n/a")</f>
        <v>701689.67</v>
      </c>
      <c r="J2521" s="77">
        <f>+IF(ISNUMBER(DATA!AE388),DATA!AE388,"n/a")</f>
        <v>0.12743572561727701</v>
      </c>
      <c r="K2521" s="86">
        <f>+IF(ISNUMBER(DATA!AN388),DATA!AN388,"n/a")</f>
        <v>1378830.25</v>
      </c>
      <c r="L2521" s="77">
        <f>+IF(ISNUMBER(DATA!AO388),DATA!AO388,"n/a")</f>
        <v>8.4028938031801101E-2</v>
      </c>
      <c r="M2521" s="66"/>
      <c r="N2521" s="66"/>
      <c r="O2521" s="66"/>
      <c r="P2521" s="66"/>
      <c r="Q2521" s="66"/>
      <c r="S2521" s="70"/>
      <c r="U2521" s="70"/>
      <c r="W2521" s="70"/>
      <c r="Y2521" s="70"/>
    </row>
    <row r="2522" spans="1:25" s="69" customFormat="1" x14ac:dyDescent="0.2">
      <c r="A2522" s="66" t="s">
        <v>11</v>
      </c>
      <c r="B2522" s="66" t="s">
        <v>23</v>
      </c>
      <c r="C2522" s="66" t="s">
        <v>25</v>
      </c>
      <c r="D2522" s="66" t="s">
        <v>287</v>
      </c>
      <c r="E2522" s="86">
        <f>+IF(ISNUMBER(DATA!J389),DATA!J389,"n/a")</f>
        <v>103887.16</v>
      </c>
      <c r="F2522" s="77">
        <f>+IF(ISNUMBER(DATA!K389),DATA!K389,"n/a")</f>
        <v>0.495621778311092</v>
      </c>
      <c r="G2522" s="86">
        <f>+IF(ISNUMBER(DATA!T389),DATA!T389,"n/a")</f>
        <v>352829.81</v>
      </c>
      <c r="H2522" s="77">
        <f>+IF(ISNUMBER(DATA!U389),DATA!U389,"n/a")</f>
        <v>0.26070268660628698</v>
      </c>
      <c r="I2522" s="86">
        <f>+IF(ISNUMBER(DATA!AD389),DATA!AD389,"n/a")</f>
        <v>633366.07999999996</v>
      </c>
      <c r="J2522" s="77">
        <f>+IF(ISNUMBER(DATA!AE389),DATA!AE389,"n/a")</f>
        <v>0.12908524258609899</v>
      </c>
      <c r="K2522" s="86">
        <f>+IF(ISNUMBER(DATA!AN389),DATA!AN389,"n/a")</f>
        <v>1253722.3999999999</v>
      </c>
      <c r="L2522" s="77">
        <f>+IF(ISNUMBER(DATA!AO389),DATA!AO389,"n/a")</f>
        <v>0.108508192579756</v>
      </c>
      <c r="M2522" s="66"/>
      <c r="N2522" s="66"/>
      <c r="O2522" s="66"/>
      <c r="P2522" s="66"/>
      <c r="Q2522" s="66"/>
      <c r="S2522" s="70"/>
      <c r="U2522" s="70"/>
      <c r="W2522" s="70"/>
      <c r="Y2522" s="70"/>
    </row>
    <row r="2523" spans="1:25" s="69" customFormat="1" x14ac:dyDescent="0.2">
      <c r="A2523" s="66" t="s">
        <v>11</v>
      </c>
      <c r="B2523" s="66" t="s">
        <v>23</v>
      </c>
      <c r="C2523" s="66" t="s">
        <v>25</v>
      </c>
      <c r="D2523" s="66" t="s">
        <v>288</v>
      </c>
      <c r="E2523" s="86">
        <f>+IF(ISNUMBER(DATA!J390),DATA!J390,"n/a")</f>
        <v>63339.98</v>
      </c>
      <c r="F2523" s="77">
        <f>+IF(ISNUMBER(DATA!K390),DATA!K390,"n/a")</f>
        <v>0.199314190500535</v>
      </c>
      <c r="G2523" s="86">
        <f>+IF(ISNUMBER(DATA!T390),DATA!T390,"n/a")</f>
        <v>173368.3</v>
      </c>
      <c r="H2523" s="77">
        <f>+IF(ISNUMBER(DATA!U390),DATA!U390,"n/a")</f>
        <v>0.18399675796012899</v>
      </c>
      <c r="I2523" s="86">
        <f>+IF(ISNUMBER(DATA!AD390),DATA!AD390,"n/a")</f>
        <v>329012.42</v>
      </c>
      <c r="J2523" s="77">
        <f>+IF(ISNUMBER(DATA!AE390),DATA!AE390,"n/a")</f>
        <v>0.16943981682074399</v>
      </c>
      <c r="K2523" s="86">
        <f>+IF(ISNUMBER(DATA!AN390),DATA!AN390,"n/a")</f>
        <v>617129.56999999995</v>
      </c>
      <c r="L2523" s="77">
        <f>+IF(ISNUMBER(DATA!AO390),DATA!AO390,"n/a")</f>
        <v>0.14485787542294701</v>
      </c>
      <c r="M2523" s="66"/>
      <c r="N2523" s="66"/>
      <c r="O2523" s="66"/>
      <c r="P2523" s="66"/>
      <c r="Q2523" s="66"/>
      <c r="S2523" s="70"/>
      <c r="U2523" s="70"/>
      <c r="W2523" s="70"/>
      <c r="Y2523" s="70"/>
    </row>
    <row r="2524" spans="1:25" s="69" customFormat="1" x14ac:dyDescent="0.2">
      <c r="A2524" s="66" t="s">
        <v>11</v>
      </c>
      <c r="B2524" s="66" t="s">
        <v>23</v>
      </c>
      <c r="C2524" s="66" t="s">
        <v>25</v>
      </c>
      <c r="D2524" s="66" t="s">
        <v>289</v>
      </c>
      <c r="E2524" s="86">
        <f>+IF(ISNUMBER(DATA!J391),DATA!J391,"n/a")</f>
        <v>41733.17</v>
      </c>
      <c r="F2524" s="77">
        <f>+IF(ISNUMBER(DATA!K391),DATA!K391,"n/a")</f>
        <v>6.0775830077281101E-2</v>
      </c>
      <c r="G2524" s="86">
        <f>+IF(ISNUMBER(DATA!T391),DATA!T391,"n/a")</f>
        <v>113150.18</v>
      </c>
      <c r="H2524" s="77">
        <f>+IF(ISNUMBER(DATA!U391),DATA!U391,"n/a")</f>
        <v>-7.4720612382185303E-3</v>
      </c>
      <c r="I2524" s="86">
        <f>+IF(ISNUMBER(DATA!AD391),DATA!AD391,"n/a")</f>
        <v>220098.54</v>
      </c>
      <c r="J2524" s="77">
        <f>+IF(ISNUMBER(DATA!AE391),DATA!AE391,"n/a")</f>
        <v>-1.82634977732813E-2</v>
      </c>
      <c r="K2524" s="86">
        <f>+IF(ISNUMBER(DATA!AN391),DATA!AN391,"n/a")</f>
        <v>430166.3</v>
      </c>
      <c r="L2524" s="77">
        <f>+IF(ISNUMBER(DATA!AO391),DATA!AO391,"n/a")</f>
        <v>-6.8414505900817504E-2</v>
      </c>
      <c r="M2524" s="66"/>
      <c r="N2524" s="66"/>
      <c r="O2524" s="66"/>
      <c r="P2524" s="66"/>
      <c r="Q2524" s="66"/>
      <c r="S2524" s="70"/>
      <c r="U2524" s="70"/>
      <c r="W2524" s="70"/>
      <c r="Y2524" s="70"/>
    </row>
    <row r="2525" spans="1:25" s="69" customFormat="1" x14ac:dyDescent="0.2">
      <c r="A2525" s="66" t="s">
        <v>11</v>
      </c>
      <c r="B2525" s="66" t="s">
        <v>23</v>
      </c>
      <c r="C2525" s="66" t="s">
        <v>25</v>
      </c>
      <c r="D2525" s="66" t="s">
        <v>290</v>
      </c>
      <c r="E2525" s="86">
        <f>+IF(ISNUMBER(DATA!J392),DATA!J392,"n/a")</f>
        <v>60219.13</v>
      </c>
      <c r="F2525" s="77">
        <f>+IF(ISNUMBER(DATA!K392),DATA!K392,"n/a")</f>
        <v>6.91470455287099E-2</v>
      </c>
      <c r="G2525" s="86">
        <f>+IF(ISNUMBER(DATA!T392),DATA!T392,"n/a")</f>
        <v>169317.46</v>
      </c>
      <c r="H2525" s="77">
        <f>+IF(ISNUMBER(DATA!U392),DATA!U392,"n/a")</f>
        <v>4.24583422915168E-2</v>
      </c>
      <c r="I2525" s="86">
        <f>+IF(ISNUMBER(DATA!AD392),DATA!AD392,"n/a")</f>
        <v>333571.82</v>
      </c>
      <c r="J2525" s="77">
        <f>+IF(ISNUMBER(DATA!AE392),DATA!AE392,"n/a")</f>
        <v>2.4231004974019602E-2</v>
      </c>
      <c r="K2525" s="86">
        <f>+IF(ISNUMBER(DATA!AN392),DATA!AN392,"n/a")</f>
        <v>673423.63</v>
      </c>
      <c r="L2525" s="77">
        <f>+IF(ISNUMBER(DATA!AO392),DATA!AO392,"n/a")</f>
        <v>8.1459673303685004E-2</v>
      </c>
      <c r="M2525" s="66"/>
      <c r="N2525" s="66"/>
      <c r="O2525" s="66"/>
      <c r="P2525" s="66"/>
      <c r="Q2525" s="66"/>
      <c r="S2525" s="70"/>
      <c r="U2525" s="70"/>
      <c r="W2525" s="70"/>
      <c r="Y2525" s="70"/>
    </row>
    <row r="2526" spans="1:25" s="69" customFormat="1" x14ac:dyDescent="0.2">
      <c r="A2526" s="66" t="s">
        <v>11</v>
      </c>
      <c r="B2526" s="66" t="s">
        <v>23</v>
      </c>
      <c r="C2526" s="66" t="s">
        <v>25</v>
      </c>
      <c r="D2526" s="66" t="s">
        <v>291</v>
      </c>
      <c r="E2526" s="86">
        <f>+IF(ISNUMBER(DATA!J393),DATA!J393,"n/a")</f>
        <v>11209.49</v>
      </c>
      <c r="F2526" s="77">
        <f>+IF(ISNUMBER(DATA!K393),DATA!K393,"n/a")</f>
        <v>0.32203127966892298</v>
      </c>
      <c r="G2526" s="86">
        <f>+IF(ISNUMBER(DATA!T393),DATA!T393,"n/a")</f>
        <v>31872.69</v>
      </c>
      <c r="H2526" s="77">
        <f>+IF(ISNUMBER(DATA!U393),DATA!U393,"n/a")</f>
        <v>0.21497946678834501</v>
      </c>
      <c r="I2526" s="86">
        <f>+IF(ISNUMBER(DATA!AD393),DATA!AD393,"n/a")</f>
        <v>59901.83</v>
      </c>
      <c r="J2526" s="77">
        <f>+IF(ISNUMBER(DATA!AE393),DATA!AE393,"n/a")</f>
        <v>-8.2832823905147804E-2</v>
      </c>
      <c r="K2526" s="86">
        <f>+IF(ISNUMBER(DATA!AN393),DATA!AN393,"n/a")</f>
        <v>113327.14</v>
      </c>
      <c r="L2526" s="77">
        <f>+IF(ISNUMBER(DATA!AO393),DATA!AO393,"n/a")</f>
        <v>-0.43222614052128899</v>
      </c>
      <c r="M2526" s="66"/>
      <c r="N2526" s="66"/>
      <c r="O2526" s="66"/>
      <c r="P2526" s="66"/>
      <c r="Q2526" s="66"/>
      <c r="S2526" s="70"/>
      <c r="U2526" s="70"/>
      <c r="W2526" s="70"/>
      <c r="Y2526" s="70"/>
    </row>
    <row r="2527" spans="1:25" s="69" customFormat="1" x14ac:dyDescent="0.2">
      <c r="A2527" s="66" t="s">
        <v>11</v>
      </c>
      <c r="B2527" s="66" t="s">
        <v>23</v>
      </c>
      <c r="C2527" s="66" t="s">
        <v>25</v>
      </c>
      <c r="D2527" s="66" t="s">
        <v>292</v>
      </c>
      <c r="E2527" s="86">
        <f>+IF(ISNUMBER(DATA!J394),DATA!J394,"n/a")</f>
        <v>160291.20000000001</v>
      </c>
      <c r="F2527" s="77">
        <f>+IF(ISNUMBER(DATA!K394),DATA!K394,"n/a")</f>
        <v>-4.2327619365807999E-2</v>
      </c>
      <c r="G2527" s="86">
        <f>+IF(ISNUMBER(DATA!T394),DATA!T394,"n/a")</f>
        <v>490558.25</v>
      </c>
      <c r="H2527" s="77">
        <f>+IF(ISNUMBER(DATA!U394),DATA!U394,"n/a")</f>
        <v>-3.7993622017725E-2</v>
      </c>
      <c r="I2527" s="86">
        <f>+IF(ISNUMBER(DATA!AD394),DATA!AD394,"n/a")</f>
        <v>939805.83</v>
      </c>
      <c r="J2527" s="77">
        <f>+IF(ISNUMBER(DATA!AE394),DATA!AE394,"n/a")</f>
        <v>-1.6352427163065598E-2</v>
      </c>
      <c r="K2527" s="86">
        <f>+IF(ISNUMBER(DATA!AN394),DATA!AN394,"n/a")</f>
        <v>1831205.29</v>
      </c>
      <c r="L2527" s="77">
        <f>+IF(ISNUMBER(DATA!AO394),DATA!AO394,"n/a")</f>
        <v>6.7963173419203502E-3</v>
      </c>
      <c r="M2527" s="66"/>
      <c r="N2527" s="66"/>
      <c r="O2527" s="66"/>
      <c r="P2527" s="66"/>
      <c r="Q2527" s="66"/>
      <c r="S2527" s="70"/>
      <c r="U2527" s="70"/>
      <c r="W2527" s="70"/>
      <c r="Y2527" s="70"/>
    </row>
    <row r="2528" spans="1:25" s="69" customFormat="1" x14ac:dyDescent="0.2">
      <c r="A2528" s="66" t="s">
        <v>11</v>
      </c>
      <c r="B2528" s="66" t="s">
        <v>23</v>
      </c>
      <c r="C2528" s="66" t="s">
        <v>25</v>
      </c>
      <c r="D2528" s="66" t="s">
        <v>293</v>
      </c>
      <c r="E2528" s="86">
        <f>+IF(ISNUMBER(DATA!J395),DATA!J395,"n/a")</f>
        <v>19765.240000000002</v>
      </c>
      <c r="F2528" s="77">
        <f>+IF(ISNUMBER(DATA!K395),DATA!K395,"n/a")</f>
        <v>0.43913616472866801</v>
      </c>
      <c r="G2528" s="86">
        <f>+IF(ISNUMBER(DATA!T395),DATA!T395,"n/a")</f>
        <v>50989.74</v>
      </c>
      <c r="H2528" s="77">
        <f>+IF(ISNUMBER(DATA!U395),DATA!U395,"n/a")</f>
        <v>0.28173762176757999</v>
      </c>
      <c r="I2528" s="86">
        <f>+IF(ISNUMBER(DATA!AD395),DATA!AD395,"n/a")</f>
        <v>98598.97</v>
      </c>
      <c r="J2528" s="77">
        <f>+IF(ISNUMBER(DATA!AE395),DATA!AE395,"n/a")</f>
        <v>0.18138725308179299</v>
      </c>
      <c r="K2528" s="86">
        <f>+IF(ISNUMBER(DATA!AN395),DATA!AN395,"n/a")</f>
        <v>184417.07</v>
      </c>
      <c r="L2528" s="77">
        <f>+IF(ISNUMBER(DATA!AO395),DATA!AO395,"n/a")</f>
        <v>4.6220452964716698E-2</v>
      </c>
      <c r="M2528" s="66"/>
      <c r="N2528" s="66"/>
      <c r="O2528" s="66"/>
      <c r="P2528" s="66"/>
      <c r="Q2528" s="66"/>
      <c r="S2528" s="70"/>
      <c r="U2528" s="70"/>
      <c r="W2528" s="70"/>
      <c r="Y2528" s="70"/>
    </row>
    <row r="2529" spans="1:25" s="69" customFormat="1" x14ac:dyDescent="0.2">
      <c r="A2529" s="66" t="s">
        <v>11</v>
      </c>
      <c r="B2529" s="66" t="s">
        <v>23</v>
      </c>
      <c r="C2529" s="66" t="s">
        <v>25</v>
      </c>
      <c r="D2529" s="66" t="s">
        <v>294</v>
      </c>
      <c r="E2529" s="86">
        <f>+IF(ISNUMBER(DATA!J396),DATA!J396,"n/a")</f>
        <v>161349.66</v>
      </c>
      <c r="F2529" s="77">
        <f>+IF(ISNUMBER(DATA!K396),DATA!K396,"n/a")</f>
        <v>5.9088463245470799E-3</v>
      </c>
      <c r="G2529" s="86">
        <f>+IF(ISNUMBER(DATA!T396),DATA!T396,"n/a")</f>
        <v>483922.76</v>
      </c>
      <c r="H2529" s="77">
        <f>+IF(ISNUMBER(DATA!U396),DATA!U396,"n/a")</f>
        <v>3.2157389026970198E-2</v>
      </c>
      <c r="I2529" s="86">
        <f>+IF(ISNUMBER(DATA!AD396),DATA!AD396,"n/a")</f>
        <v>974295.25</v>
      </c>
      <c r="J2529" s="77">
        <f>+IF(ISNUMBER(DATA!AE396),DATA!AE396,"n/a")</f>
        <v>4.5858965483179498E-2</v>
      </c>
      <c r="K2529" s="86">
        <f>+IF(ISNUMBER(DATA!AN396),DATA!AN396,"n/a")</f>
        <v>1932774.3</v>
      </c>
      <c r="L2529" s="77">
        <f>+IF(ISNUMBER(DATA!AO396),DATA!AO396,"n/a")</f>
        <v>0.109779621984099</v>
      </c>
      <c r="M2529" s="66"/>
      <c r="N2529" s="66"/>
      <c r="O2529" s="66"/>
      <c r="P2529" s="66"/>
      <c r="Q2529" s="66"/>
      <c r="S2529" s="70"/>
      <c r="U2529" s="70"/>
      <c r="W2529" s="70"/>
      <c r="Y2529" s="70"/>
    </row>
    <row r="2530" spans="1:25" s="69" customFormat="1" x14ac:dyDescent="0.2">
      <c r="A2530" s="66" t="s">
        <v>11</v>
      </c>
      <c r="B2530" s="66" t="s">
        <v>23</v>
      </c>
      <c r="C2530" s="66" t="s">
        <v>25</v>
      </c>
      <c r="D2530" s="66" t="s">
        <v>295</v>
      </c>
      <c r="E2530" s="86">
        <f>+IF(ISNUMBER(DATA!J397),DATA!J397,"n/a")</f>
        <v>9929</v>
      </c>
      <c r="F2530" s="77">
        <f>+IF(ISNUMBER(DATA!K397),DATA!K397,"n/a")</f>
        <v>0.33891066692018201</v>
      </c>
      <c r="G2530" s="86">
        <f>+IF(ISNUMBER(DATA!T397),DATA!T397,"n/a")</f>
        <v>27743.11</v>
      </c>
      <c r="H2530" s="77">
        <f>+IF(ISNUMBER(DATA!U397),DATA!U397,"n/a")</f>
        <v>0.27135420246818498</v>
      </c>
      <c r="I2530" s="86">
        <f>+IF(ISNUMBER(DATA!AD397),DATA!AD397,"n/a")</f>
        <v>49487.07</v>
      </c>
      <c r="J2530" s="77">
        <f>+IF(ISNUMBER(DATA!AE397),DATA!AE397,"n/a")</f>
        <v>0.153017431188813</v>
      </c>
      <c r="K2530" s="86">
        <f>+IF(ISNUMBER(DATA!AN397),DATA!AN397,"n/a")</f>
        <v>92039.61</v>
      </c>
      <c r="L2530" s="77">
        <f>+IF(ISNUMBER(DATA!AO397),DATA!AO397,"n/a")</f>
        <v>-0.56353199524625297</v>
      </c>
      <c r="M2530" s="66"/>
      <c r="N2530" s="66"/>
      <c r="O2530" s="66"/>
      <c r="P2530" s="66"/>
      <c r="Q2530" s="66"/>
      <c r="S2530" s="70"/>
      <c r="U2530" s="70"/>
      <c r="W2530" s="70"/>
      <c r="Y2530" s="70"/>
    </row>
    <row r="2531" spans="1:25" s="69" customFormat="1" x14ac:dyDescent="0.2">
      <c r="A2531" s="66" t="s">
        <v>11</v>
      </c>
      <c r="B2531" s="66" t="s">
        <v>23</v>
      </c>
      <c r="C2531" s="66" t="s">
        <v>25</v>
      </c>
      <c r="D2531" s="66" t="s">
        <v>296</v>
      </c>
      <c r="E2531" s="86">
        <f>+IF(ISNUMBER(DATA!J398),DATA!J398,"n/a")</f>
        <v>17990.29</v>
      </c>
      <c r="F2531" s="77">
        <f>+IF(ISNUMBER(DATA!K398),DATA!K398,"n/a")</f>
        <v>-0.58396864390533099</v>
      </c>
      <c r="G2531" s="86">
        <f>+IF(ISNUMBER(DATA!T398),DATA!T398,"n/a")</f>
        <v>55375.61</v>
      </c>
      <c r="H2531" s="77">
        <f>+IF(ISNUMBER(DATA!U398),DATA!U398,"n/a")</f>
        <v>-0.59248399372031202</v>
      </c>
      <c r="I2531" s="86">
        <f>+IF(ISNUMBER(DATA!AD398),DATA!AD398,"n/a")</f>
        <v>104184.66</v>
      </c>
      <c r="J2531" s="77">
        <f>+IF(ISNUMBER(DATA!AE398),DATA!AE398,"n/a")</f>
        <v>-0.59663385136734504</v>
      </c>
      <c r="K2531" s="86">
        <f>+IF(ISNUMBER(DATA!AN398),DATA!AN398,"n/a")</f>
        <v>269065.32</v>
      </c>
      <c r="L2531" s="77">
        <f>+IF(ISNUMBER(DATA!AO398),DATA!AO398,"n/a")</f>
        <v>-0.53141510015895599</v>
      </c>
      <c r="M2531" s="66"/>
      <c r="N2531" s="66"/>
      <c r="O2531" s="66"/>
      <c r="P2531" s="66"/>
      <c r="Q2531" s="66"/>
      <c r="S2531" s="70"/>
      <c r="U2531" s="70"/>
      <c r="W2531" s="70"/>
      <c r="Y2531" s="70"/>
    </row>
    <row r="2532" spans="1:25" s="69" customFormat="1" x14ac:dyDescent="0.2">
      <c r="A2532" s="66" t="s">
        <v>11</v>
      </c>
      <c r="B2532" s="66" t="s">
        <v>23</v>
      </c>
      <c r="C2532" s="66" t="s">
        <v>25</v>
      </c>
      <c r="D2532" s="66" t="s">
        <v>297</v>
      </c>
      <c r="E2532" s="86">
        <f>+IF(ISNUMBER(DATA!J399),DATA!J399,"n/a")</f>
        <v>37640.910000000003</v>
      </c>
      <c r="F2532" s="77">
        <f>+IF(ISNUMBER(DATA!K399),DATA!K399,"n/a")</f>
        <v>0.20461319858035701</v>
      </c>
      <c r="G2532" s="86">
        <f>+IF(ISNUMBER(DATA!T399),DATA!T399,"n/a")</f>
        <v>104964.16</v>
      </c>
      <c r="H2532" s="77">
        <f>+IF(ISNUMBER(DATA!U399),DATA!U399,"n/a")</f>
        <v>0.20704080765492999</v>
      </c>
      <c r="I2532" s="86">
        <f>+IF(ISNUMBER(DATA!AD399),DATA!AD399,"n/a")</f>
        <v>203493.95</v>
      </c>
      <c r="J2532" s="77">
        <f>+IF(ISNUMBER(DATA!AE399),DATA!AE399,"n/a")</f>
        <v>0.12661247398056799</v>
      </c>
      <c r="K2532" s="86">
        <f>+IF(ISNUMBER(DATA!AN399),DATA!AN399,"n/a")</f>
        <v>392395.61</v>
      </c>
      <c r="L2532" s="77">
        <f>+IF(ISNUMBER(DATA!AO399),DATA!AO399,"n/a")</f>
        <v>7.5462931812173895E-2</v>
      </c>
      <c r="M2532" s="66"/>
      <c r="N2532" s="66"/>
      <c r="O2532" s="66"/>
      <c r="P2532" s="66"/>
      <c r="Q2532" s="66"/>
      <c r="S2532" s="70"/>
      <c r="U2532" s="70"/>
      <c r="W2532" s="70"/>
      <c r="Y2532" s="70"/>
    </row>
    <row r="2533" spans="1:25" s="69" customFormat="1" x14ac:dyDescent="0.2">
      <c r="A2533" s="66" t="s">
        <v>11</v>
      </c>
      <c r="B2533" s="66" t="s">
        <v>23</v>
      </c>
      <c r="C2533" s="66" t="s">
        <v>25</v>
      </c>
      <c r="D2533" s="66" t="s">
        <v>298</v>
      </c>
      <c r="E2533" s="86">
        <f>+IF(ISNUMBER(DATA!J400),DATA!J400,"n/a")</f>
        <v>53848.74</v>
      </c>
      <c r="F2533" s="77">
        <f>+IF(ISNUMBER(DATA!K400),DATA!K400,"n/a")</f>
        <v>0.26249340897373602</v>
      </c>
      <c r="G2533" s="86">
        <f>+IF(ISNUMBER(DATA!T400),DATA!T400,"n/a")</f>
        <v>146590.53</v>
      </c>
      <c r="H2533" s="77">
        <f>+IF(ISNUMBER(DATA!U400),DATA!U400,"n/a")</f>
        <v>0.248442582239016</v>
      </c>
      <c r="I2533" s="86">
        <f>+IF(ISNUMBER(DATA!AD400),DATA!AD400,"n/a")</f>
        <v>282343.64</v>
      </c>
      <c r="J2533" s="77">
        <f>+IF(ISNUMBER(DATA!AE400),DATA!AE400,"n/a")</f>
        <v>0.19209990034859001</v>
      </c>
      <c r="K2533" s="86">
        <f>+IF(ISNUMBER(DATA!AN400),DATA!AN400,"n/a")</f>
        <v>549634.35</v>
      </c>
      <c r="L2533" s="77">
        <f>+IF(ISNUMBER(DATA!AO400),DATA!AO400,"n/a")</f>
        <v>0.214624638477836</v>
      </c>
      <c r="M2533" s="66"/>
      <c r="N2533" s="66"/>
      <c r="O2533" s="66"/>
      <c r="P2533" s="66"/>
      <c r="Q2533" s="66"/>
      <c r="S2533" s="70"/>
      <c r="U2533" s="70"/>
      <c r="W2533" s="70"/>
      <c r="Y2533" s="70"/>
    </row>
    <row r="2534" spans="1:25" s="69" customFormat="1" x14ac:dyDescent="0.2">
      <c r="A2534" s="66" t="s">
        <v>11</v>
      </c>
      <c r="B2534" s="66" t="s">
        <v>23</v>
      </c>
      <c r="C2534" s="66" t="s">
        <v>25</v>
      </c>
      <c r="D2534" s="66" t="s">
        <v>299</v>
      </c>
      <c r="E2534" s="86">
        <f>+IF(ISNUMBER(DATA!J401),DATA!J401,"n/a")</f>
        <v>221101.73</v>
      </c>
      <c r="F2534" s="77">
        <f>+IF(ISNUMBER(DATA!K401),DATA!K401,"n/a")</f>
        <v>0.83555155775757295</v>
      </c>
      <c r="G2534" s="86">
        <f>+IF(ISNUMBER(DATA!T401),DATA!T401,"n/a")</f>
        <v>687215.66</v>
      </c>
      <c r="H2534" s="77">
        <f>+IF(ISNUMBER(DATA!U401),DATA!U401,"n/a")</f>
        <v>0.32867001151848702</v>
      </c>
      <c r="I2534" s="86">
        <f>+IF(ISNUMBER(DATA!AD401),DATA!AD401,"n/a")</f>
        <v>1350611.18</v>
      </c>
      <c r="J2534" s="77">
        <f>+IF(ISNUMBER(DATA!AE401),DATA!AE401,"n/a")</f>
        <v>0.24748550761456301</v>
      </c>
      <c r="K2534" s="86">
        <f>+IF(ISNUMBER(DATA!AN401),DATA!AN401,"n/a")</f>
        <v>2651817.94</v>
      </c>
      <c r="L2534" s="77">
        <f>+IF(ISNUMBER(DATA!AO401),DATA!AO401,"n/a")</f>
        <v>0.14053736873065201</v>
      </c>
      <c r="M2534" s="66"/>
      <c r="N2534" s="66"/>
      <c r="O2534" s="66"/>
      <c r="P2534" s="66"/>
      <c r="Q2534" s="66"/>
      <c r="S2534" s="70"/>
      <c r="U2534" s="70"/>
      <c r="W2534" s="70"/>
      <c r="Y2534" s="70"/>
    </row>
    <row r="2535" spans="1:25" s="69" customFormat="1" x14ac:dyDescent="0.2">
      <c r="A2535" s="66" t="s">
        <v>11</v>
      </c>
      <c r="B2535" s="66" t="s">
        <v>23</v>
      </c>
      <c r="C2535" s="66" t="s">
        <v>25</v>
      </c>
      <c r="D2535" s="66" t="s">
        <v>300</v>
      </c>
      <c r="E2535" s="86">
        <f>+IF(ISNUMBER(DATA!J402),DATA!J402,"n/a")</f>
        <v>118019.72</v>
      </c>
      <c r="F2535" s="77">
        <f>+IF(ISNUMBER(DATA!K402),DATA!K402,"n/a")</f>
        <v>4.4750703938087402E-2</v>
      </c>
      <c r="G2535" s="86">
        <f>+IF(ISNUMBER(DATA!T402),DATA!T402,"n/a")</f>
        <v>365623</v>
      </c>
      <c r="H2535" s="77">
        <f>+IF(ISNUMBER(DATA!U402),DATA!U402,"n/a")</f>
        <v>0.20667493486229899</v>
      </c>
      <c r="I2535" s="86">
        <f>+IF(ISNUMBER(DATA!AD402),DATA!AD402,"n/a")</f>
        <v>649896.53</v>
      </c>
      <c r="J2535" s="77">
        <f>+IF(ISNUMBER(DATA!AE402),DATA!AE402,"n/a")</f>
        <v>0.16940892334128199</v>
      </c>
      <c r="K2535" s="86">
        <f>+IF(ISNUMBER(DATA!AN402),DATA!AN402,"n/a")</f>
        <v>1218874.79</v>
      </c>
      <c r="L2535" s="77">
        <f>+IF(ISNUMBER(DATA!AO402),DATA!AO402,"n/a")</f>
        <v>0.113304052164393</v>
      </c>
      <c r="M2535" s="66"/>
      <c r="N2535" s="66"/>
      <c r="O2535" s="66"/>
      <c r="P2535" s="66"/>
      <c r="Q2535" s="66"/>
      <c r="S2535" s="70"/>
      <c r="U2535" s="70"/>
      <c r="W2535" s="70"/>
      <c r="Y2535" s="70"/>
    </row>
    <row r="2536" spans="1:25" s="69" customFormat="1" x14ac:dyDescent="0.2">
      <c r="A2536" s="66" t="s">
        <v>11</v>
      </c>
      <c r="B2536" s="66" t="s">
        <v>23</v>
      </c>
      <c r="C2536" s="66" t="s">
        <v>25</v>
      </c>
      <c r="D2536" s="66" t="s">
        <v>301</v>
      </c>
      <c r="E2536" s="86">
        <f>+IF(ISNUMBER(DATA!J403),DATA!J403,"n/a")</f>
        <v>16714.84</v>
      </c>
      <c r="F2536" s="77">
        <f>+IF(ISNUMBER(DATA!K403),DATA!K403,"n/a")</f>
        <v>0.20604739526624599</v>
      </c>
      <c r="G2536" s="86">
        <f>+IF(ISNUMBER(DATA!T403),DATA!T403,"n/a")</f>
        <v>46407.54</v>
      </c>
      <c r="H2536" s="77">
        <f>+IF(ISNUMBER(DATA!U403),DATA!U403,"n/a")</f>
        <v>0.31988989811195401</v>
      </c>
      <c r="I2536" s="86">
        <f>+IF(ISNUMBER(DATA!AD403),DATA!AD403,"n/a")</f>
        <v>83957.59</v>
      </c>
      <c r="J2536" s="77">
        <f>+IF(ISNUMBER(DATA!AE403),DATA!AE403,"n/a")</f>
        <v>0.25436039454023801</v>
      </c>
      <c r="K2536" s="86">
        <f>+IF(ISNUMBER(DATA!AN403),DATA!AN403,"n/a")</f>
        <v>160442.32999999999</v>
      </c>
      <c r="L2536" s="77">
        <f>+IF(ISNUMBER(DATA!AO403),DATA!AO403,"n/a")</f>
        <v>0.19514121516177499</v>
      </c>
      <c r="M2536" s="66"/>
      <c r="N2536" s="66"/>
      <c r="O2536" s="66"/>
      <c r="P2536" s="66"/>
      <c r="Q2536" s="66"/>
      <c r="S2536" s="70"/>
      <c r="U2536" s="70"/>
      <c r="W2536" s="70"/>
      <c r="Y2536" s="70"/>
    </row>
    <row r="2537" spans="1:25" s="69" customFormat="1" x14ac:dyDescent="0.2">
      <c r="A2537" s="66" t="s">
        <v>11</v>
      </c>
      <c r="B2537" s="66" t="s">
        <v>23</v>
      </c>
      <c r="C2537" s="66" t="s">
        <v>25</v>
      </c>
      <c r="D2537" s="66" t="s">
        <v>302</v>
      </c>
      <c r="E2537" s="86">
        <f>+IF(ISNUMBER(DATA!J404),DATA!J404,"n/a")</f>
        <v>103211.91</v>
      </c>
      <c r="F2537" s="77">
        <f>+IF(ISNUMBER(DATA!K404),DATA!K404,"n/a")</f>
        <v>3.51614394706041E-2</v>
      </c>
      <c r="G2537" s="86">
        <f>+IF(ISNUMBER(DATA!T404),DATA!T404,"n/a")</f>
        <v>300237.01</v>
      </c>
      <c r="H2537" s="77">
        <f>+IF(ISNUMBER(DATA!U404),DATA!U404,"n/a")</f>
        <v>2.0243145419465799E-2</v>
      </c>
      <c r="I2537" s="86">
        <f>+IF(ISNUMBER(DATA!AD404),DATA!AD404,"n/a")</f>
        <v>598477.9</v>
      </c>
      <c r="J2537" s="77">
        <f>+IF(ISNUMBER(DATA!AE404),DATA!AE404,"n/a")</f>
        <v>1.54686270623576E-2</v>
      </c>
      <c r="K2537" s="86">
        <f>+IF(ISNUMBER(DATA!AN404),DATA!AN404,"n/a")</f>
        <v>1203374.79</v>
      </c>
      <c r="L2537" s="77">
        <f>+IF(ISNUMBER(DATA!AO404),DATA!AO404,"n/a")</f>
        <v>9.0081971189220206E-2</v>
      </c>
      <c r="M2537" s="66"/>
      <c r="N2537" s="66"/>
      <c r="O2537" s="66"/>
      <c r="P2537" s="66"/>
      <c r="Q2537" s="66"/>
      <c r="S2537" s="70"/>
      <c r="U2537" s="70"/>
      <c r="W2537" s="70"/>
      <c r="Y2537" s="70"/>
    </row>
    <row r="2538" spans="1:25" s="69" customFormat="1" x14ac:dyDescent="0.2">
      <c r="A2538" s="66" t="s">
        <v>11</v>
      </c>
      <c r="B2538" s="66" t="s">
        <v>23</v>
      </c>
      <c r="C2538" s="66" t="s">
        <v>25</v>
      </c>
      <c r="D2538" s="66" t="s">
        <v>303</v>
      </c>
      <c r="E2538" s="86">
        <f>+IF(ISNUMBER(DATA!J405),DATA!J405,"n/a")</f>
        <v>29905.72</v>
      </c>
      <c r="F2538" s="77">
        <f>+IF(ISNUMBER(DATA!K405),DATA!K405,"n/a")</f>
        <v>0.20015667275860399</v>
      </c>
      <c r="G2538" s="86">
        <f>+IF(ISNUMBER(DATA!T405),DATA!T405,"n/a")</f>
        <v>75148.11</v>
      </c>
      <c r="H2538" s="77">
        <f>+IF(ISNUMBER(DATA!U405),DATA!U405,"n/a")</f>
        <v>5.1549468775751603E-2</v>
      </c>
      <c r="I2538" s="86">
        <f>+IF(ISNUMBER(DATA!AD405),DATA!AD405,"n/a")</f>
        <v>144447.87</v>
      </c>
      <c r="J2538" s="77">
        <f>+IF(ISNUMBER(DATA!AE405),DATA!AE405,"n/a")</f>
        <v>3.9314961542620701E-2</v>
      </c>
      <c r="K2538" s="86">
        <f>+IF(ISNUMBER(DATA!AN405),DATA!AN405,"n/a")</f>
        <v>290723.93</v>
      </c>
      <c r="L2538" s="77">
        <f>+IF(ISNUMBER(DATA!AO405),DATA!AO405,"n/a")</f>
        <v>2.5477834394482E-2</v>
      </c>
      <c r="M2538" s="66"/>
      <c r="N2538" s="66"/>
      <c r="O2538" s="66"/>
      <c r="P2538" s="66"/>
      <c r="Q2538" s="66"/>
      <c r="S2538" s="70"/>
      <c r="U2538" s="70"/>
      <c r="W2538" s="70"/>
      <c r="Y2538" s="70"/>
    </row>
    <row r="2539" spans="1:25" s="69" customFormat="1" x14ac:dyDescent="0.2">
      <c r="A2539" s="66" t="s">
        <v>11</v>
      </c>
      <c r="B2539" s="66" t="s">
        <v>23</v>
      </c>
      <c r="C2539" s="66" t="s">
        <v>25</v>
      </c>
      <c r="D2539" s="66" t="s">
        <v>304</v>
      </c>
      <c r="E2539" s="86">
        <f>+IF(ISNUMBER(DATA!J406),DATA!J406,"n/a")</f>
        <v>130553.64</v>
      </c>
      <c r="F2539" s="77">
        <f>+IF(ISNUMBER(DATA!K406),DATA!K406,"n/a")</f>
        <v>0.73236657898256696</v>
      </c>
      <c r="G2539" s="86">
        <f>+IF(ISNUMBER(DATA!T406),DATA!T406,"n/a")</f>
        <v>394157.13</v>
      </c>
      <c r="H2539" s="77">
        <f>+IF(ISNUMBER(DATA!U406),DATA!U406,"n/a")</f>
        <v>0.289150487927192</v>
      </c>
      <c r="I2539" s="86">
        <f>+IF(ISNUMBER(DATA!AD406),DATA!AD406,"n/a")</f>
        <v>763587.33</v>
      </c>
      <c r="J2539" s="77">
        <f>+IF(ISNUMBER(DATA!AE406),DATA!AE406,"n/a")</f>
        <v>0.15822231584691501</v>
      </c>
      <c r="K2539" s="86">
        <f>+IF(ISNUMBER(DATA!AN406),DATA!AN406,"n/a")</f>
        <v>1508972.25</v>
      </c>
      <c r="L2539" s="77">
        <f>+IF(ISNUMBER(DATA!AO406),DATA!AO406,"n/a")</f>
        <v>0.15128649705394601</v>
      </c>
      <c r="M2539" s="66"/>
      <c r="N2539" s="66"/>
      <c r="O2539" s="66"/>
      <c r="P2539" s="66"/>
      <c r="Q2539" s="66"/>
      <c r="S2539" s="70"/>
      <c r="U2539" s="70"/>
      <c r="W2539" s="70"/>
      <c r="Y2539" s="70"/>
    </row>
    <row r="2540" spans="1:25" s="69" customFormat="1" x14ac:dyDescent="0.2">
      <c r="A2540" s="66" t="s">
        <v>11</v>
      </c>
      <c r="B2540" s="66" t="s">
        <v>23</v>
      </c>
      <c r="C2540" s="66" t="s">
        <v>25</v>
      </c>
      <c r="D2540" s="66" t="s">
        <v>305</v>
      </c>
      <c r="E2540" s="86">
        <f>+IF(ISNUMBER(DATA!J407),DATA!J407,"n/a")</f>
        <v>52420.69</v>
      </c>
      <c r="F2540" s="77">
        <f>+IF(ISNUMBER(DATA!K407),DATA!K407,"n/a")</f>
        <v>-1.4345576948099001E-2</v>
      </c>
      <c r="G2540" s="86">
        <f>+IF(ISNUMBER(DATA!T407),DATA!T407,"n/a")</f>
        <v>154646.39999999999</v>
      </c>
      <c r="H2540" s="77">
        <f>+IF(ISNUMBER(DATA!U407),DATA!U407,"n/a")</f>
        <v>-7.5422194832000994E-2</v>
      </c>
      <c r="I2540" s="86">
        <f>+IF(ISNUMBER(DATA!AD407),DATA!AD407,"n/a")</f>
        <v>295376.18</v>
      </c>
      <c r="J2540" s="77">
        <f>+IF(ISNUMBER(DATA!AE407),DATA!AE407,"n/a")</f>
        <v>-6.8612559413452304E-2</v>
      </c>
      <c r="K2540" s="86">
        <f>+IF(ISNUMBER(DATA!AN407),DATA!AN407,"n/a")</f>
        <v>596954.14</v>
      </c>
      <c r="L2540" s="77">
        <f>+IF(ISNUMBER(DATA!AO407),DATA!AO407,"n/a")</f>
        <v>-3.4747444257112098E-2</v>
      </c>
      <c r="M2540" s="66"/>
      <c r="N2540" s="66"/>
      <c r="O2540" s="66"/>
      <c r="P2540" s="66"/>
      <c r="Q2540" s="66"/>
      <c r="S2540" s="70"/>
      <c r="U2540" s="70"/>
      <c r="W2540" s="70"/>
      <c r="Y2540" s="70"/>
    </row>
    <row r="2541" spans="1:25" s="69" customFormat="1" x14ac:dyDescent="0.2">
      <c r="A2541" s="66" t="s">
        <v>11</v>
      </c>
      <c r="B2541" s="66" t="s">
        <v>23</v>
      </c>
      <c r="C2541" s="66" t="s">
        <v>25</v>
      </c>
      <c r="D2541" s="66" t="s">
        <v>306</v>
      </c>
      <c r="E2541" s="86">
        <f>+IF(ISNUMBER(DATA!J408),DATA!J408,"n/a")</f>
        <v>82321.119999999995</v>
      </c>
      <c r="F2541" s="77">
        <f>+IF(ISNUMBER(DATA!K408),DATA!K408,"n/a")</f>
        <v>5.9242258353031998E-2</v>
      </c>
      <c r="G2541" s="86">
        <f>+IF(ISNUMBER(DATA!T408),DATA!T408,"n/a")</f>
        <v>213400.2</v>
      </c>
      <c r="H2541" s="77">
        <f>+IF(ISNUMBER(DATA!U408),DATA!U408,"n/a")</f>
        <v>0.19961009897617299</v>
      </c>
      <c r="I2541" s="86">
        <f>+IF(ISNUMBER(DATA!AD408),DATA!AD408,"n/a")</f>
        <v>378780.51</v>
      </c>
      <c r="J2541" s="77">
        <f>+IF(ISNUMBER(DATA!AE408),DATA!AE408,"n/a")</f>
        <v>0.14240517677322501</v>
      </c>
      <c r="K2541" s="86">
        <f>+IF(ISNUMBER(DATA!AN408),DATA!AN408,"n/a")</f>
        <v>739283.29</v>
      </c>
      <c r="L2541" s="77">
        <f>+IF(ISNUMBER(DATA!AO408),DATA!AO408,"n/a")</f>
        <v>0.11041934846335499</v>
      </c>
      <c r="M2541" s="66"/>
      <c r="N2541" s="66"/>
      <c r="O2541" s="66"/>
      <c r="P2541" s="66"/>
      <c r="Q2541" s="66"/>
      <c r="S2541" s="70"/>
      <c r="U2541" s="70"/>
      <c r="W2541" s="70"/>
      <c r="Y2541" s="70"/>
    </row>
    <row r="2542" spans="1:25" s="69" customFormat="1" x14ac:dyDescent="0.2">
      <c r="A2542" s="66" t="s">
        <v>11</v>
      </c>
      <c r="B2542" s="66" t="s">
        <v>23</v>
      </c>
      <c r="C2542" s="66" t="s">
        <v>25</v>
      </c>
      <c r="D2542" s="66" t="s">
        <v>307</v>
      </c>
      <c r="E2542" s="86">
        <f>+IF(ISNUMBER(DATA!J409),DATA!J409,"n/a")</f>
        <v>54126.21</v>
      </c>
      <c r="F2542" s="77">
        <f>+IF(ISNUMBER(DATA!K409),DATA!K409,"n/a")</f>
        <v>1.1519572115761901E-2</v>
      </c>
      <c r="G2542" s="86">
        <f>+IF(ISNUMBER(DATA!T409),DATA!T409,"n/a")</f>
        <v>169371.62</v>
      </c>
      <c r="H2542" s="77">
        <f>+IF(ISNUMBER(DATA!U409),DATA!U409,"n/a")</f>
        <v>5.6300324944732902E-2</v>
      </c>
      <c r="I2542" s="86">
        <f>+IF(ISNUMBER(DATA!AD409),DATA!AD409,"n/a")</f>
        <v>321258.58</v>
      </c>
      <c r="J2542" s="77">
        <f>+IF(ISNUMBER(DATA!AE409),DATA!AE409,"n/a")</f>
        <v>6.9929632316054105E-2</v>
      </c>
      <c r="K2542" s="86">
        <f>+IF(ISNUMBER(DATA!AN409),DATA!AN409,"n/a")</f>
        <v>640060.16000000003</v>
      </c>
      <c r="L2542" s="77">
        <f>+IF(ISNUMBER(DATA!AO409),DATA!AO409,"n/a")</f>
        <v>-2.78677734040325E-2</v>
      </c>
      <c r="M2542" s="66"/>
      <c r="N2542" s="66"/>
      <c r="O2542" s="66"/>
      <c r="P2542" s="66"/>
      <c r="Q2542" s="66"/>
      <c r="S2542" s="70"/>
      <c r="U2542" s="70"/>
      <c r="W2542" s="70"/>
      <c r="Y2542" s="70"/>
    </row>
    <row r="2543" spans="1:25" s="69" customFormat="1" x14ac:dyDescent="0.2">
      <c r="A2543" s="66" t="s">
        <v>11</v>
      </c>
      <c r="B2543" s="66" t="s">
        <v>23</v>
      </c>
      <c r="C2543" s="66" t="s">
        <v>25</v>
      </c>
      <c r="D2543" s="66" t="s">
        <v>308</v>
      </c>
      <c r="E2543" s="86">
        <f>+IF(ISNUMBER(DATA!J410),DATA!J410,"n/a")</f>
        <v>69651.33</v>
      </c>
      <c r="F2543" s="77">
        <f>+IF(ISNUMBER(DATA!K410),DATA!K410,"n/a")</f>
        <v>8.7243497775837398E-2</v>
      </c>
      <c r="G2543" s="86">
        <f>+IF(ISNUMBER(DATA!T410),DATA!T410,"n/a")</f>
        <v>197037.93</v>
      </c>
      <c r="H2543" s="77">
        <f>+IF(ISNUMBER(DATA!U410),DATA!U410,"n/a")</f>
        <v>0.198349114438434</v>
      </c>
      <c r="I2543" s="86">
        <f>+IF(ISNUMBER(DATA!AD410),DATA!AD410,"n/a")</f>
        <v>371933.93</v>
      </c>
      <c r="J2543" s="77">
        <f>+IF(ISNUMBER(DATA!AE410),DATA!AE410,"n/a")</f>
        <v>0.16035056049740201</v>
      </c>
      <c r="K2543" s="86">
        <f>+IF(ISNUMBER(DATA!AN410),DATA!AN410,"n/a")</f>
        <v>706069.26</v>
      </c>
      <c r="L2543" s="77">
        <f>+IF(ISNUMBER(DATA!AO410),DATA!AO410,"n/a")</f>
        <v>9.1961514266577907E-2</v>
      </c>
      <c r="M2543" s="66"/>
      <c r="N2543" s="66"/>
      <c r="O2543" s="66"/>
      <c r="P2543" s="66"/>
      <c r="Q2543" s="66"/>
      <c r="S2543" s="70"/>
      <c r="U2543" s="70"/>
      <c r="W2543" s="70"/>
      <c r="Y2543" s="70"/>
    </row>
    <row r="2544" spans="1:25" s="69" customFormat="1" x14ac:dyDescent="0.2">
      <c r="A2544" s="66" t="s">
        <v>11</v>
      </c>
      <c r="B2544" s="66" t="s">
        <v>23</v>
      </c>
      <c r="C2544" s="66" t="s">
        <v>25</v>
      </c>
      <c r="D2544" s="66" t="s">
        <v>309</v>
      </c>
      <c r="E2544" s="86">
        <f>+IF(ISNUMBER(DATA!J411),DATA!J411,"n/a")</f>
        <v>57185.16</v>
      </c>
      <c r="F2544" s="77">
        <f>+IF(ISNUMBER(DATA!K411),DATA!K411,"n/a")</f>
        <v>0.62088307197369597</v>
      </c>
      <c r="G2544" s="86">
        <f>+IF(ISNUMBER(DATA!T411),DATA!T411,"n/a")</f>
        <v>159584.25</v>
      </c>
      <c r="H2544" s="77">
        <f>+IF(ISNUMBER(DATA!U411),DATA!U411,"n/a")</f>
        <v>0.37342533207727702</v>
      </c>
      <c r="I2544" s="86">
        <f>+IF(ISNUMBER(DATA!AD411),DATA!AD411,"n/a")</f>
        <v>296956.61</v>
      </c>
      <c r="J2544" s="77">
        <f>+IF(ISNUMBER(DATA!AE411),DATA!AE411,"n/a")</f>
        <v>0.135070974471238</v>
      </c>
      <c r="K2544" s="86">
        <f>+IF(ISNUMBER(DATA!AN411),DATA!AN411,"n/a")</f>
        <v>556656.91</v>
      </c>
      <c r="L2544" s="77">
        <f>+IF(ISNUMBER(DATA!AO411),DATA!AO411,"n/a")</f>
        <v>4.9325252557850703E-2</v>
      </c>
      <c r="M2544" s="66"/>
      <c r="N2544" s="66"/>
      <c r="O2544" s="66"/>
      <c r="P2544" s="66"/>
      <c r="Q2544" s="66"/>
      <c r="S2544" s="70"/>
      <c r="U2544" s="70"/>
      <c r="W2544" s="70"/>
      <c r="Y2544" s="70"/>
    </row>
    <row r="2545" spans="1:25" s="69" customFormat="1" x14ac:dyDescent="0.2">
      <c r="A2545" s="66" t="s">
        <v>11</v>
      </c>
      <c r="B2545" s="66" t="s">
        <v>23</v>
      </c>
      <c r="C2545" s="66" t="s">
        <v>25</v>
      </c>
      <c r="D2545" s="66" t="s">
        <v>310</v>
      </c>
      <c r="E2545" s="86">
        <f>+IF(ISNUMBER(DATA!J412),DATA!J412,"n/a")</f>
        <v>30512.85</v>
      </c>
      <c r="F2545" s="77">
        <f>+IF(ISNUMBER(DATA!K412),DATA!K412,"n/a")</f>
        <v>0.55686384759976604</v>
      </c>
      <c r="G2545" s="86">
        <f>+IF(ISNUMBER(DATA!T412),DATA!T412,"n/a")</f>
        <v>84171.91</v>
      </c>
      <c r="H2545" s="77">
        <f>+IF(ISNUMBER(DATA!U412),DATA!U412,"n/a")</f>
        <v>0.49483700661464097</v>
      </c>
      <c r="I2545" s="86">
        <f>+IF(ISNUMBER(DATA!AD412),DATA!AD412,"n/a")</f>
        <v>155221.32999999999</v>
      </c>
      <c r="J2545" s="77">
        <f>+IF(ISNUMBER(DATA!AE412),DATA!AE412,"n/a")</f>
        <v>0.31315822845796398</v>
      </c>
      <c r="K2545" s="86">
        <f>+IF(ISNUMBER(DATA!AN412),DATA!AN412,"n/a")</f>
        <v>289694.64</v>
      </c>
      <c r="L2545" s="77">
        <f>+IF(ISNUMBER(DATA!AO412),DATA!AO412,"n/a")</f>
        <v>0.17542530936736001</v>
      </c>
      <c r="M2545" s="66"/>
      <c r="N2545" s="66"/>
      <c r="O2545" s="66"/>
      <c r="P2545" s="66"/>
      <c r="Q2545" s="66"/>
      <c r="S2545" s="70"/>
      <c r="U2545" s="70"/>
      <c r="W2545" s="70"/>
      <c r="Y2545" s="70"/>
    </row>
    <row r="2546" spans="1:25" s="69" customFormat="1" x14ac:dyDescent="0.2">
      <c r="A2546" s="66" t="s">
        <v>11</v>
      </c>
      <c r="B2546" s="66" t="s">
        <v>23</v>
      </c>
      <c r="C2546" s="66" t="s">
        <v>25</v>
      </c>
      <c r="D2546" s="66" t="s">
        <v>311</v>
      </c>
      <c r="E2546" s="86">
        <f>+IF(ISNUMBER(DATA!J413),DATA!J413,"n/a")</f>
        <v>41930.620000000003</v>
      </c>
      <c r="F2546" s="77">
        <f>+IF(ISNUMBER(DATA!K413),DATA!K413,"n/a")</f>
        <v>-0.26349386458885898</v>
      </c>
      <c r="G2546" s="86">
        <f>+IF(ISNUMBER(DATA!T413),DATA!T413,"n/a")</f>
        <v>119956.03</v>
      </c>
      <c r="H2546" s="77">
        <f>+IF(ISNUMBER(DATA!U413),DATA!U413,"n/a")</f>
        <v>-0.33754750489966501</v>
      </c>
      <c r="I2546" s="86">
        <f>+IF(ISNUMBER(DATA!AD413),DATA!AD413,"n/a")</f>
        <v>276986.25</v>
      </c>
      <c r="J2546" s="77">
        <f>+IF(ISNUMBER(DATA!AE413),DATA!AE413,"n/a")</f>
        <v>-0.15519494585079799</v>
      </c>
      <c r="K2546" s="86">
        <f>+IF(ISNUMBER(DATA!AN413),DATA!AN413,"n/a")</f>
        <v>598044.88</v>
      </c>
      <c r="L2546" s="77">
        <f>+IF(ISNUMBER(DATA!AO413),DATA!AO413,"n/a")</f>
        <v>-3.9091484511847303E-2</v>
      </c>
      <c r="M2546" s="66"/>
      <c r="N2546" s="66"/>
      <c r="O2546" s="66"/>
      <c r="P2546" s="66"/>
      <c r="Q2546" s="66"/>
      <c r="S2546" s="70"/>
      <c r="U2546" s="70"/>
      <c r="W2546" s="70"/>
      <c r="Y2546" s="70"/>
    </row>
    <row r="2547" spans="1:25" s="69" customFormat="1" x14ac:dyDescent="0.2">
      <c r="A2547" s="66" t="s">
        <v>11</v>
      </c>
      <c r="B2547" s="66" t="s">
        <v>23</v>
      </c>
      <c r="C2547" s="66" t="s">
        <v>25</v>
      </c>
      <c r="D2547" s="66" t="s">
        <v>312</v>
      </c>
      <c r="E2547" s="86">
        <f>+IF(ISNUMBER(DATA!J414),DATA!J414,"n/a")</f>
        <v>19298.66</v>
      </c>
      <c r="F2547" s="77">
        <f>+IF(ISNUMBER(DATA!K414),DATA!K414,"n/a")</f>
        <v>0.46563047750974401</v>
      </c>
      <c r="G2547" s="86">
        <f>+IF(ISNUMBER(DATA!T414),DATA!T414,"n/a")</f>
        <v>53176.22</v>
      </c>
      <c r="H2547" s="77">
        <f>+IF(ISNUMBER(DATA!U414),DATA!U414,"n/a")</f>
        <v>0.51713286583603602</v>
      </c>
      <c r="I2547" s="86">
        <f>+IF(ISNUMBER(DATA!AD414),DATA!AD414,"n/a")</f>
        <v>95274.95</v>
      </c>
      <c r="J2547" s="77">
        <f>+IF(ISNUMBER(DATA!AE414),DATA!AE414,"n/a")</f>
        <v>0.578207751385312</v>
      </c>
      <c r="K2547" s="86">
        <f>+IF(ISNUMBER(DATA!AN414),DATA!AN414,"n/a")</f>
        <v>174343.02</v>
      </c>
      <c r="L2547" s="77">
        <f>+IF(ISNUMBER(DATA!AO414),DATA!AO414,"n/a")</f>
        <v>0.58227027619640304</v>
      </c>
      <c r="M2547" s="66"/>
      <c r="N2547" s="66"/>
      <c r="O2547" s="66"/>
      <c r="P2547" s="66"/>
      <c r="Q2547" s="66"/>
      <c r="S2547" s="70"/>
      <c r="U2547" s="70"/>
      <c r="W2547" s="70"/>
      <c r="Y2547" s="70"/>
    </row>
    <row r="2548" spans="1:25" s="69" customFormat="1" x14ac:dyDescent="0.2">
      <c r="A2548" s="66" t="s">
        <v>11</v>
      </c>
      <c r="B2548" s="66" t="s">
        <v>23</v>
      </c>
      <c r="C2548" s="66" t="s">
        <v>25</v>
      </c>
      <c r="D2548" s="66" t="s">
        <v>313</v>
      </c>
      <c r="E2548" s="86">
        <f>+IF(ISNUMBER(DATA!J415),DATA!J415,"n/a")</f>
        <v>44459.87</v>
      </c>
      <c r="F2548" s="77">
        <f>+IF(ISNUMBER(DATA!K415),DATA!K415,"n/a")</f>
        <v>-4.2518051365632699E-2</v>
      </c>
      <c r="G2548" s="86">
        <f>+IF(ISNUMBER(DATA!T415),DATA!T415,"n/a")</f>
        <v>138631.92000000001</v>
      </c>
      <c r="H2548" s="77">
        <f>+IF(ISNUMBER(DATA!U415),DATA!U415,"n/a")</f>
        <v>-4.50889750116132E-2</v>
      </c>
      <c r="I2548" s="86">
        <f>+IF(ISNUMBER(DATA!AD415),DATA!AD415,"n/a")</f>
        <v>266612.14</v>
      </c>
      <c r="J2548" s="77">
        <f>+IF(ISNUMBER(DATA!AE415),DATA!AE415,"n/a")</f>
        <v>-9.4331774766359296E-3</v>
      </c>
      <c r="K2548" s="86">
        <f>+IF(ISNUMBER(DATA!AN415),DATA!AN415,"n/a")</f>
        <v>517023.48</v>
      </c>
      <c r="L2548" s="77">
        <f>+IF(ISNUMBER(DATA!AO415),DATA!AO415,"n/a")</f>
        <v>-1.83595924787496E-3</v>
      </c>
      <c r="M2548" s="66"/>
      <c r="N2548" s="66"/>
      <c r="O2548" s="66"/>
      <c r="P2548" s="66"/>
      <c r="Q2548" s="66"/>
      <c r="S2548" s="70"/>
      <c r="U2548" s="70"/>
      <c r="W2548" s="70"/>
      <c r="Y2548" s="70"/>
    </row>
    <row r="2549" spans="1:25" s="69" customFormat="1" x14ac:dyDescent="0.2">
      <c r="A2549" s="66" t="s">
        <v>11</v>
      </c>
      <c r="B2549" s="66" t="s">
        <v>23</v>
      </c>
      <c r="C2549" s="66" t="s">
        <v>25</v>
      </c>
      <c r="D2549" s="66" t="s">
        <v>314</v>
      </c>
      <c r="E2549" s="86">
        <f>+IF(ISNUMBER(DATA!J416),DATA!J416,"n/a")</f>
        <v>107325.41</v>
      </c>
      <c r="F2549" s="77">
        <f>+IF(ISNUMBER(DATA!K416),DATA!K416,"n/a")</f>
        <v>0.14802447483629799</v>
      </c>
      <c r="G2549" s="86">
        <f>+IF(ISNUMBER(DATA!T416),DATA!T416,"n/a")</f>
        <v>314299.52000000002</v>
      </c>
      <c r="H2549" s="77">
        <f>+IF(ISNUMBER(DATA!U416),DATA!U416,"n/a")</f>
        <v>8.3434371018593807E-3</v>
      </c>
      <c r="I2549" s="86">
        <f>+IF(ISNUMBER(DATA!AD416),DATA!AD416,"n/a")</f>
        <v>626930.09</v>
      </c>
      <c r="J2549" s="77">
        <f>+IF(ISNUMBER(DATA!AE416),DATA!AE416,"n/a")</f>
        <v>0.101803942054397</v>
      </c>
      <c r="K2549" s="86">
        <f>+IF(ISNUMBER(DATA!AN416),DATA!AN416,"n/a")</f>
        <v>1202613.3999999999</v>
      </c>
      <c r="L2549" s="77">
        <f>+IF(ISNUMBER(DATA!AO416),DATA!AO416,"n/a")</f>
        <v>7.9118961319463096E-2</v>
      </c>
      <c r="M2549" s="66"/>
      <c r="N2549" s="66"/>
      <c r="O2549" s="66"/>
      <c r="P2549" s="66"/>
      <c r="Q2549" s="66"/>
      <c r="S2549" s="70"/>
      <c r="U2549" s="70"/>
      <c r="W2549" s="70"/>
      <c r="Y2549" s="70"/>
    </row>
    <row r="2550" spans="1:25" s="69" customFormat="1" x14ac:dyDescent="0.2">
      <c r="A2550" s="66" t="s">
        <v>11</v>
      </c>
      <c r="B2550" s="66" t="s">
        <v>23</v>
      </c>
      <c r="C2550" s="66" t="s">
        <v>25</v>
      </c>
      <c r="D2550" s="66" t="s">
        <v>315</v>
      </c>
      <c r="E2550" s="86">
        <f>+IF(ISNUMBER(DATA!J417),DATA!J417,"n/a")</f>
        <v>64245.33</v>
      </c>
      <c r="F2550" s="77">
        <f>+IF(ISNUMBER(DATA!K417),DATA!K417,"n/a")</f>
        <v>4.6313273167711201E-2</v>
      </c>
      <c r="G2550" s="86">
        <f>+IF(ISNUMBER(DATA!T417),DATA!T417,"n/a")</f>
        <v>202948.31</v>
      </c>
      <c r="H2550" s="77">
        <f>+IF(ISNUMBER(DATA!U417),DATA!U417,"n/a")</f>
        <v>0.16453445203019099</v>
      </c>
      <c r="I2550" s="86">
        <f>+IF(ISNUMBER(DATA!AD417),DATA!AD417,"n/a")</f>
        <v>384605.64</v>
      </c>
      <c r="J2550" s="77">
        <f>+IF(ISNUMBER(DATA!AE417),DATA!AE417,"n/a")</f>
        <v>0.18273476125806501</v>
      </c>
      <c r="K2550" s="86">
        <f>+IF(ISNUMBER(DATA!AN417),DATA!AN417,"n/a")</f>
        <v>741940.65</v>
      </c>
      <c r="L2550" s="77">
        <f>+IF(ISNUMBER(DATA!AO417),DATA!AO417,"n/a")</f>
        <v>0.18264653824021301</v>
      </c>
      <c r="M2550" s="66"/>
      <c r="N2550" s="66"/>
      <c r="O2550" s="66"/>
      <c r="P2550" s="66"/>
      <c r="Q2550" s="66"/>
      <c r="S2550" s="70"/>
      <c r="U2550" s="70"/>
      <c r="W2550" s="70"/>
      <c r="Y2550" s="70"/>
    </row>
    <row r="2551" spans="1:25" s="69" customFormat="1" x14ac:dyDescent="0.2">
      <c r="A2551" s="66" t="s">
        <v>11</v>
      </c>
      <c r="B2551" s="66" t="s">
        <v>23</v>
      </c>
      <c r="C2551" s="66" t="s">
        <v>25</v>
      </c>
      <c r="D2551" s="66" t="s">
        <v>316</v>
      </c>
      <c r="E2551" s="86">
        <f>+IF(ISNUMBER(DATA!J418),DATA!J418,"n/a")</f>
        <v>110167.51</v>
      </c>
      <c r="F2551" s="77">
        <f>+IF(ISNUMBER(DATA!K418),DATA!K418,"n/a")</f>
        <v>0.144745342177697</v>
      </c>
      <c r="G2551" s="86">
        <f>+IF(ISNUMBER(DATA!T418),DATA!T418,"n/a")</f>
        <v>311853.98</v>
      </c>
      <c r="H2551" s="77">
        <f>+IF(ISNUMBER(DATA!U418),DATA!U418,"n/a")</f>
        <v>0.18904934039964399</v>
      </c>
      <c r="I2551" s="86">
        <f>+IF(ISNUMBER(DATA!AD418),DATA!AD418,"n/a")</f>
        <v>601856.18000000005</v>
      </c>
      <c r="J2551" s="77">
        <f>+IF(ISNUMBER(DATA!AE418),DATA!AE418,"n/a")</f>
        <v>0.14625087253487901</v>
      </c>
      <c r="K2551" s="86">
        <f>+IF(ISNUMBER(DATA!AN418),DATA!AN418,"n/a")</f>
        <v>1222533.5900000001</v>
      </c>
      <c r="L2551" s="77">
        <f>+IF(ISNUMBER(DATA!AO418),DATA!AO418,"n/a")</f>
        <v>0.16473585602694099</v>
      </c>
      <c r="M2551" s="66"/>
      <c r="N2551" s="66"/>
      <c r="O2551" s="66"/>
      <c r="P2551" s="66"/>
      <c r="Q2551" s="66"/>
      <c r="S2551" s="70"/>
      <c r="U2551" s="70"/>
      <c r="W2551" s="70"/>
      <c r="Y2551" s="70"/>
    </row>
    <row r="2552" spans="1:25" s="69" customFormat="1" x14ac:dyDescent="0.2">
      <c r="A2552" s="66" t="s">
        <v>11</v>
      </c>
      <c r="B2552" s="66" t="s">
        <v>23</v>
      </c>
      <c r="C2552" s="66" t="s">
        <v>25</v>
      </c>
      <c r="D2552" s="66" t="s">
        <v>317</v>
      </c>
      <c r="E2552" s="86">
        <f>+IF(ISNUMBER(DATA!J419),DATA!J419,"n/a")</f>
        <v>54845.69</v>
      </c>
      <c r="F2552" s="77">
        <f>+IF(ISNUMBER(DATA!K419),DATA!K419,"n/a")</f>
        <v>0.35722257526805101</v>
      </c>
      <c r="G2552" s="86">
        <f>+IF(ISNUMBER(DATA!T419),DATA!T419,"n/a")</f>
        <v>155151.53</v>
      </c>
      <c r="H2552" s="77">
        <f>+IF(ISNUMBER(DATA!U419),DATA!U419,"n/a")</f>
        <v>0.25704619499960601</v>
      </c>
      <c r="I2552" s="86">
        <f>+IF(ISNUMBER(DATA!AD419),DATA!AD419,"n/a")</f>
        <v>275849.3</v>
      </c>
      <c r="J2552" s="77">
        <f>+IF(ISNUMBER(DATA!AE419),DATA!AE419,"n/a")</f>
        <v>0.228761493024951</v>
      </c>
      <c r="K2552" s="86">
        <f>+IF(ISNUMBER(DATA!AN419),DATA!AN419,"n/a")</f>
        <v>517972.2</v>
      </c>
      <c r="L2552" s="77">
        <f>+IF(ISNUMBER(DATA!AO419),DATA!AO419,"n/a")</f>
        <v>0.19924807277668699</v>
      </c>
      <c r="M2552" s="66"/>
      <c r="N2552" s="66"/>
      <c r="O2552" s="66"/>
      <c r="P2552" s="66"/>
      <c r="Q2552" s="66"/>
      <c r="S2552" s="70"/>
      <c r="U2552" s="70"/>
      <c r="W2552" s="70"/>
      <c r="Y2552" s="70"/>
    </row>
    <row r="2553" spans="1:25" s="69" customFormat="1" x14ac:dyDescent="0.2">
      <c r="A2553" s="66" t="s">
        <v>11</v>
      </c>
      <c r="B2553" s="66" t="s">
        <v>23</v>
      </c>
      <c r="C2553" s="66" t="s">
        <v>25</v>
      </c>
      <c r="D2553" s="66" t="s">
        <v>318</v>
      </c>
      <c r="E2553" s="86">
        <f>+IF(ISNUMBER(DATA!J420),DATA!J420,"n/a")</f>
        <v>133850.63</v>
      </c>
      <c r="F2553" s="77">
        <f>+IF(ISNUMBER(DATA!K420),DATA!K420,"n/a")</f>
        <v>2.4267174147786601E-2</v>
      </c>
      <c r="G2553" s="86">
        <f>+IF(ISNUMBER(DATA!T420),DATA!T420,"n/a")</f>
        <v>399359.3</v>
      </c>
      <c r="H2553" s="77">
        <f>+IF(ISNUMBER(DATA!U420),DATA!U420,"n/a")</f>
        <v>2.71226860025457E-2</v>
      </c>
      <c r="I2553" s="86">
        <f>+IF(ISNUMBER(DATA!AD420),DATA!AD420,"n/a")</f>
        <v>784458.43</v>
      </c>
      <c r="J2553" s="77">
        <f>+IF(ISNUMBER(DATA!AE420),DATA!AE420,"n/a")</f>
        <v>9.3318200684310904E-4</v>
      </c>
      <c r="K2553" s="86">
        <f>+IF(ISNUMBER(DATA!AN420),DATA!AN420,"n/a")</f>
        <v>1572424.33</v>
      </c>
      <c r="L2553" s="77">
        <f>+IF(ISNUMBER(DATA!AO420),DATA!AO420,"n/a")</f>
        <v>6.6213115413159704E-2</v>
      </c>
      <c r="M2553" s="66"/>
      <c r="N2553" s="66"/>
      <c r="O2553" s="66"/>
      <c r="P2553" s="66"/>
      <c r="Q2553" s="66"/>
      <c r="S2553" s="70"/>
      <c r="U2553" s="70"/>
      <c r="W2553" s="70"/>
      <c r="Y2553" s="70"/>
    </row>
    <row r="2554" spans="1:25" s="69" customFormat="1" x14ac:dyDescent="0.2">
      <c r="A2554" s="66" t="s">
        <v>11</v>
      </c>
      <c r="B2554" s="66" t="s">
        <v>23</v>
      </c>
      <c r="C2554" s="66" t="s">
        <v>25</v>
      </c>
      <c r="D2554" s="66" t="s">
        <v>344</v>
      </c>
      <c r="E2554" s="86">
        <f>+IF(ISNUMBER(DATA!J421),DATA!J421,"n/a")</f>
        <v>24051.3</v>
      </c>
      <c r="F2554" s="77">
        <f>+IF(ISNUMBER(DATA!K421),DATA!K421,"n/a")</f>
        <v>0.149745133685903</v>
      </c>
      <c r="G2554" s="86">
        <f>+IF(ISNUMBER(DATA!T421),DATA!T421,"n/a")</f>
        <v>64123.519999999997</v>
      </c>
      <c r="H2554" s="77">
        <f>+IF(ISNUMBER(DATA!U421),DATA!U421,"n/a")</f>
        <v>1.53753143381587E-2</v>
      </c>
      <c r="I2554" s="86">
        <f>+IF(ISNUMBER(DATA!AD421),DATA!AD421,"n/a")</f>
        <v>126438.99</v>
      </c>
      <c r="J2554" s="77">
        <f>+IF(ISNUMBER(DATA!AE421),DATA!AE421,"n/a")</f>
        <v>2.4558143694515199E-3</v>
      </c>
      <c r="K2554" s="86">
        <f>+IF(ISNUMBER(DATA!AN421),DATA!AN421,"n/a")</f>
        <v>252459.56</v>
      </c>
      <c r="L2554" s="77">
        <f>+IF(ISNUMBER(DATA!AO421),DATA!AO421,"n/a")</f>
        <v>-2.9905782806800299E-2</v>
      </c>
      <c r="M2554" s="66"/>
      <c r="N2554" s="66"/>
      <c r="O2554" s="66"/>
      <c r="P2554" s="66"/>
      <c r="Q2554" s="66"/>
      <c r="S2554" s="70"/>
      <c r="U2554" s="70"/>
      <c r="W2554" s="70"/>
      <c r="Y2554" s="70"/>
    </row>
    <row r="2555" spans="1:25" s="69" customFormat="1" x14ac:dyDescent="0.2">
      <c r="A2555" s="66" t="s">
        <v>11</v>
      </c>
      <c r="B2555" s="66" t="s">
        <v>23</v>
      </c>
      <c r="C2555" s="66" t="s">
        <v>25</v>
      </c>
      <c r="D2555" s="66" t="s">
        <v>345</v>
      </c>
      <c r="E2555" s="86">
        <f>+IF(ISNUMBER(DATA!J422),DATA!J422,"n/a")</f>
        <v>50147.17</v>
      </c>
      <c r="F2555" s="77">
        <f>+IF(ISNUMBER(DATA!K422),DATA!K422,"n/a")</f>
        <v>0.292899685174696</v>
      </c>
      <c r="G2555" s="86">
        <f>+IF(ISNUMBER(DATA!T422),DATA!T422,"n/a")</f>
        <v>139366.39999999999</v>
      </c>
      <c r="H2555" s="77">
        <f>+IF(ISNUMBER(DATA!U422),DATA!U422,"n/a")</f>
        <v>0.15954521224085999</v>
      </c>
      <c r="I2555" s="86">
        <f>+IF(ISNUMBER(DATA!AD422),DATA!AD422,"n/a")</f>
        <v>257852.22</v>
      </c>
      <c r="J2555" s="77">
        <f>+IF(ISNUMBER(DATA!AE422),DATA!AE422,"n/a")</f>
        <v>7.2135133850667499E-2</v>
      </c>
      <c r="K2555" s="86">
        <f>+IF(ISNUMBER(DATA!AN422),DATA!AN422,"n/a")</f>
        <v>488568.39</v>
      </c>
      <c r="L2555" s="77">
        <f>+IF(ISNUMBER(DATA!AO422),DATA!AO422,"n/a")</f>
        <v>-1.52124250257769E-2</v>
      </c>
      <c r="M2555" s="66"/>
      <c r="N2555" s="66"/>
      <c r="O2555" s="66"/>
      <c r="P2555" s="66"/>
      <c r="Q2555" s="66"/>
      <c r="S2555" s="70"/>
      <c r="U2555" s="70"/>
      <c r="W2555" s="70"/>
      <c r="Y2555" s="70"/>
    </row>
    <row r="2556" spans="1:25" x14ac:dyDescent="0.2">
      <c r="E2556" s="100"/>
      <c r="F2556" s="102"/>
      <c r="G2556" s="100"/>
      <c r="H2556" s="102"/>
      <c r="I2556" s="100"/>
      <c r="J2556" s="102"/>
      <c r="K2556" s="100"/>
      <c r="L2556" s="102"/>
    </row>
    <row r="2557" spans="1:25" s="69" customFormat="1" x14ac:dyDescent="0.2">
      <c r="A2557" s="66" t="s">
        <v>11</v>
      </c>
      <c r="B2557" s="66" t="s">
        <v>23</v>
      </c>
      <c r="C2557" s="66" t="s">
        <v>10</v>
      </c>
      <c r="D2557" s="66" t="s">
        <v>271</v>
      </c>
      <c r="E2557" s="87">
        <f>+IF(ISNUMBER(DATA!L373),DATA!L373,"n/a")</f>
        <v>5.0471962346564698</v>
      </c>
      <c r="F2557" s="77">
        <f>+IF(ISNUMBER(DATA!M373),DATA!M373,"n/a")</f>
        <v>7.0905556778527404E-2</v>
      </c>
      <c r="G2557" s="87">
        <f>+IF(ISNUMBER(DATA!V373),DATA!V373,"n/a")</f>
        <v>5.0439197109819602</v>
      </c>
      <c r="H2557" s="77">
        <f>+IF(ISNUMBER(DATA!W373),DATA!W373,"n/a")</f>
        <v>-6.03058656497948E-3</v>
      </c>
      <c r="I2557" s="87">
        <f>+IF(ISNUMBER(DATA!AF373),DATA!AF373,"n/a")</f>
        <v>4.9444957927092901</v>
      </c>
      <c r="J2557" s="77">
        <f>+IF(ISNUMBER(DATA!AG373),DATA!AG373,"n/a")</f>
        <v>-2.8711094624547798E-2</v>
      </c>
      <c r="K2557" s="87">
        <f>+IF(ISNUMBER(DATA!AP373),DATA!AP373,"n/a")</f>
        <v>4.9205870366479898</v>
      </c>
      <c r="L2557" s="77">
        <f>+IF(ISNUMBER(DATA!AQ373),DATA!AQ373,"n/a")</f>
        <v>-3.13313078427057E-2</v>
      </c>
      <c r="M2557" s="66"/>
      <c r="N2557" s="66"/>
      <c r="O2557" s="66"/>
      <c r="P2557" s="66"/>
      <c r="Q2557" s="66"/>
      <c r="S2557" s="70"/>
      <c r="U2557" s="70"/>
      <c r="W2557" s="70"/>
      <c r="Y2557" s="70"/>
    </row>
    <row r="2558" spans="1:25" s="69" customFormat="1" x14ac:dyDescent="0.2">
      <c r="A2558" s="66" t="s">
        <v>11</v>
      </c>
      <c r="B2558" s="66" t="s">
        <v>23</v>
      </c>
      <c r="C2558" s="66" t="s">
        <v>10</v>
      </c>
      <c r="D2558" s="66" t="s">
        <v>272</v>
      </c>
      <c r="E2558" s="87">
        <f>+IF(ISNUMBER(DATA!L374),DATA!L374,"n/a")</f>
        <v>4.5180354813221104</v>
      </c>
      <c r="F2558" s="77">
        <f>+IF(ISNUMBER(DATA!M374),DATA!M374,"n/a")</f>
        <v>-3.9259809098794096E-3</v>
      </c>
      <c r="G2558" s="87">
        <f>+IF(ISNUMBER(DATA!V374),DATA!V374,"n/a")</f>
        <v>4.53234872967451</v>
      </c>
      <c r="H2558" s="77">
        <f>+IF(ISNUMBER(DATA!W374),DATA!W374,"n/a")</f>
        <v>4.8224499205419399E-3</v>
      </c>
      <c r="I2558" s="87">
        <f>+IF(ISNUMBER(DATA!AF374),DATA!AF374,"n/a")</f>
        <v>4.5433901178322396</v>
      </c>
      <c r="J2558" s="77">
        <f>+IF(ISNUMBER(DATA!AG374),DATA!AG374,"n/a")</f>
        <v>1.1411883284794099E-2</v>
      </c>
      <c r="K2558" s="87">
        <f>+IF(ISNUMBER(DATA!AP374),DATA!AP374,"n/a")</f>
        <v>4.5572979413655501</v>
      </c>
      <c r="L2558" s="77">
        <f>+IF(ISNUMBER(DATA!AQ374),DATA!AQ374,"n/a")</f>
        <v>-1.21260094568731E-6</v>
      </c>
      <c r="M2558" s="66"/>
      <c r="N2558" s="66"/>
      <c r="O2558" s="66"/>
      <c r="P2558" s="66"/>
      <c r="Q2558" s="66"/>
      <c r="S2558" s="70"/>
      <c r="U2558" s="70"/>
      <c r="W2558" s="70"/>
      <c r="Y2558" s="70"/>
    </row>
    <row r="2559" spans="1:25" s="69" customFormat="1" x14ac:dyDescent="0.2">
      <c r="A2559" s="66" t="s">
        <v>11</v>
      </c>
      <c r="B2559" s="66" t="s">
        <v>23</v>
      </c>
      <c r="C2559" s="66" t="s">
        <v>10</v>
      </c>
      <c r="D2559" s="66" t="s">
        <v>273</v>
      </c>
      <c r="E2559" s="87">
        <f>+IF(ISNUMBER(DATA!L375),DATA!L375,"n/a")</f>
        <v>4.4537979563568202</v>
      </c>
      <c r="F2559" s="77">
        <f>+IF(ISNUMBER(DATA!M375),DATA!M375,"n/a")</f>
        <v>-6.5157885030739798E-2</v>
      </c>
      <c r="G2559" s="87">
        <f>+IF(ISNUMBER(DATA!V375),DATA!V375,"n/a")</f>
        <v>4.44967456445967</v>
      </c>
      <c r="H2559" s="77">
        <f>+IF(ISNUMBER(DATA!W375),DATA!W375,"n/a")</f>
        <v>-4.4664921084317702E-2</v>
      </c>
      <c r="I2559" s="87">
        <f>+IF(ISNUMBER(DATA!AF375),DATA!AF375,"n/a")</f>
        <v>4.4647119483269204</v>
      </c>
      <c r="J2559" s="77">
        <f>+IF(ISNUMBER(DATA!AG375),DATA!AG375,"n/a")</f>
        <v>-2.3264461483645301E-2</v>
      </c>
      <c r="K2559" s="87">
        <f>+IF(ISNUMBER(DATA!AP375),DATA!AP375,"n/a")</f>
        <v>4.5579550044674804</v>
      </c>
      <c r="L2559" s="77">
        <f>+IF(ISNUMBER(DATA!AQ375),DATA!AQ375,"n/a")</f>
        <v>-6.8243266164861299E-3</v>
      </c>
      <c r="M2559" s="66"/>
      <c r="N2559" s="66"/>
      <c r="O2559" s="66"/>
      <c r="P2559" s="66"/>
      <c r="Q2559" s="66"/>
      <c r="S2559" s="70"/>
      <c r="U2559" s="70"/>
      <c r="W2559" s="70"/>
      <c r="Y2559" s="70"/>
    </row>
    <row r="2560" spans="1:25" s="69" customFormat="1" x14ac:dyDescent="0.2">
      <c r="A2560" s="66" t="s">
        <v>11</v>
      </c>
      <c r="B2560" s="66" t="s">
        <v>23</v>
      </c>
      <c r="C2560" s="66" t="s">
        <v>10</v>
      </c>
      <c r="D2560" s="66" t="s">
        <v>274</v>
      </c>
      <c r="E2560" s="87">
        <f>+IF(ISNUMBER(DATA!L376),DATA!L376,"n/a")</f>
        <v>4.5608151055945703</v>
      </c>
      <c r="F2560" s="77">
        <f>+IF(ISNUMBER(DATA!M376),DATA!M376,"n/a")</f>
        <v>6.0255525397032604E-3</v>
      </c>
      <c r="G2560" s="87">
        <f>+IF(ISNUMBER(DATA!V376),DATA!V376,"n/a")</f>
        <v>4.5571589601048599</v>
      </c>
      <c r="H2560" s="77">
        <f>+IF(ISNUMBER(DATA!W376),DATA!W376,"n/a")</f>
        <v>1.6340133193969601E-2</v>
      </c>
      <c r="I2560" s="87">
        <f>+IF(ISNUMBER(DATA!AF376),DATA!AF376,"n/a")</f>
        <v>4.56626727870339</v>
      </c>
      <c r="J2560" s="77">
        <f>+IF(ISNUMBER(DATA!AG376),DATA!AG376,"n/a")</f>
        <v>1.44316247984976E-2</v>
      </c>
      <c r="K2560" s="87">
        <f>+IF(ISNUMBER(DATA!AP376),DATA!AP376,"n/a")</f>
        <v>4.57154529596722</v>
      </c>
      <c r="L2560" s="77">
        <f>+IF(ISNUMBER(DATA!AQ376),DATA!AQ376,"n/a")</f>
        <v>-3.72407583369726E-3</v>
      </c>
      <c r="M2560" s="66"/>
      <c r="N2560" s="66"/>
      <c r="O2560" s="66"/>
      <c r="P2560" s="66"/>
      <c r="Q2560" s="66"/>
      <c r="S2560" s="70"/>
      <c r="U2560" s="70"/>
      <c r="W2560" s="70"/>
      <c r="Y2560" s="70"/>
    </row>
    <row r="2561" spans="1:25" s="69" customFormat="1" x14ac:dyDescent="0.2">
      <c r="A2561" s="66" t="s">
        <v>11</v>
      </c>
      <c r="B2561" s="66" t="s">
        <v>23</v>
      </c>
      <c r="C2561" s="66" t="s">
        <v>10</v>
      </c>
      <c r="D2561" s="66" t="s">
        <v>275</v>
      </c>
      <c r="E2561" s="87">
        <f>+IF(ISNUMBER(DATA!L377),DATA!L377,"n/a")</f>
        <v>3.8071873073071698</v>
      </c>
      <c r="F2561" s="77">
        <f>+IF(ISNUMBER(DATA!M377),DATA!M377,"n/a")</f>
        <v>-2.9083682101714799E-2</v>
      </c>
      <c r="G2561" s="87">
        <f>+IF(ISNUMBER(DATA!V377),DATA!V377,"n/a")</f>
        <v>3.67717325301735</v>
      </c>
      <c r="H2561" s="77">
        <f>+IF(ISNUMBER(DATA!W377),DATA!W377,"n/a")</f>
        <v>-7.6118972952558706E-2</v>
      </c>
      <c r="I2561" s="87">
        <f>+IF(ISNUMBER(DATA!AF377),DATA!AF377,"n/a")</f>
        <v>3.7127087670166601</v>
      </c>
      <c r="J2561" s="77">
        <f>+IF(ISNUMBER(DATA!AG377),DATA!AG377,"n/a")</f>
        <v>-8.2123730012540794E-2</v>
      </c>
      <c r="K2561" s="87">
        <f>+IF(ISNUMBER(DATA!AP377),DATA!AP377,"n/a")</f>
        <v>3.8617039554465702</v>
      </c>
      <c r="L2561" s="77">
        <f>+IF(ISNUMBER(DATA!AQ377),DATA!AQ377,"n/a")</f>
        <v>-5.9001108929029697E-2</v>
      </c>
      <c r="M2561" s="66"/>
      <c r="N2561" s="66"/>
      <c r="O2561" s="66"/>
      <c r="P2561" s="66"/>
      <c r="Q2561" s="66"/>
      <c r="S2561" s="70"/>
      <c r="U2561" s="70"/>
      <c r="W2561" s="70"/>
      <c r="Y2561" s="70"/>
    </row>
    <row r="2562" spans="1:25" s="69" customFormat="1" x14ac:dyDescent="0.2">
      <c r="A2562" s="66" t="s">
        <v>11</v>
      </c>
      <c r="B2562" s="66" t="s">
        <v>23</v>
      </c>
      <c r="C2562" s="66" t="s">
        <v>10</v>
      </c>
      <c r="D2562" s="66" t="s">
        <v>276</v>
      </c>
      <c r="E2562" s="87">
        <f>+IF(ISNUMBER(DATA!L378),DATA!L378,"n/a")</f>
        <v>4.1892624538176202</v>
      </c>
      <c r="F2562" s="77">
        <f>+IF(ISNUMBER(DATA!M378),DATA!M378,"n/a")</f>
        <v>-2.3974546506714801E-3</v>
      </c>
      <c r="G2562" s="87">
        <f>+IF(ISNUMBER(DATA!V378),DATA!V378,"n/a")</f>
        <v>4.2010222931286201</v>
      </c>
      <c r="H2562" s="77">
        <f>+IF(ISNUMBER(DATA!W378),DATA!W378,"n/a")</f>
        <v>5.8817906952381297E-3</v>
      </c>
      <c r="I2562" s="87">
        <f>+IF(ISNUMBER(DATA!AF378),DATA!AF378,"n/a")</f>
        <v>4.22545784867226</v>
      </c>
      <c r="J2562" s="77">
        <f>+IF(ISNUMBER(DATA!AG378),DATA!AG378,"n/a")</f>
        <v>7.88820389910788E-3</v>
      </c>
      <c r="K2562" s="87">
        <f>+IF(ISNUMBER(DATA!AP378),DATA!AP378,"n/a")</f>
        <v>4.2460069358548704</v>
      </c>
      <c r="L2562" s="77">
        <f>+IF(ISNUMBER(DATA!AQ378),DATA!AQ378,"n/a")</f>
        <v>1.7312791451536799E-2</v>
      </c>
      <c r="M2562" s="66"/>
      <c r="N2562" s="66"/>
      <c r="O2562" s="66"/>
      <c r="P2562" s="66"/>
      <c r="Q2562" s="66"/>
      <c r="S2562" s="70"/>
      <c r="U2562" s="70"/>
      <c r="W2562" s="70"/>
      <c r="Y2562" s="70"/>
    </row>
    <row r="2563" spans="1:25" s="69" customFormat="1" x14ac:dyDescent="0.2">
      <c r="A2563" s="66" t="s">
        <v>11</v>
      </c>
      <c r="B2563" s="66" t="s">
        <v>23</v>
      </c>
      <c r="C2563" s="66" t="s">
        <v>10</v>
      </c>
      <c r="D2563" s="66" t="s">
        <v>277</v>
      </c>
      <c r="E2563" s="87">
        <f>+IF(ISNUMBER(DATA!L379),DATA!L379,"n/a")</f>
        <v>4.8065332658637203</v>
      </c>
      <c r="F2563" s="77">
        <f>+IF(ISNUMBER(DATA!M379),DATA!M379,"n/a")</f>
        <v>-7.6312028973593196E-2</v>
      </c>
      <c r="G2563" s="87">
        <f>+IF(ISNUMBER(DATA!V379),DATA!V379,"n/a")</f>
        <v>4.7678869774795398</v>
      </c>
      <c r="H2563" s="77">
        <f>+IF(ISNUMBER(DATA!W379),DATA!W379,"n/a")</f>
        <v>-9.9971169382702299E-2</v>
      </c>
      <c r="I2563" s="87">
        <f>+IF(ISNUMBER(DATA!AF379),DATA!AF379,"n/a")</f>
        <v>4.8193368205965701</v>
      </c>
      <c r="J2563" s="77">
        <f>+IF(ISNUMBER(DATA!AG379),DATA!AG379,"n/a")</f>
        <v>-8.4241964173257994E-2</v>
      </c>
      <c r="K2563" s="87">
        <f>+IF(ISNUMBER(DATA!AP379),DATA!AP379,"n/a")</f>
        <v>5.0096920415680799</v>
      </c>
      <c r="L2563" s="77">
        <f>+IF(ISNUMBER(DATA!AQ379),DATA!AQ379,"n/a")</f>
        <v>-6.2049760771316E-2</v>
      </c>
      <c r="M2563" s="66"/>
      <c r="N2563" s="66"/>
      <c r="O2563" s="66"/>
      <c r="P2563" s="66"/>
      <c r="Q2563" s="66"/>
      <c r="S2563" s="70"/>
      <c r="U2563" s="70"/>
      <c r="W2563" s="70"/>
      <c r="Y2563" s="70"/>
    </row>
    <row r="2564" spans="1:25" s="69" customFormat="1" x14ac:dyDescent="0.2">
      <c r="A2564" s="66" t="s">
        <v>11</v>
      </c>
      <c r="B2564" s="66" t="s">
        <v>23</v>
      </c>
      <c r="C2564" s="66" t="s">
        <v>10</v>
      </c>
      <c r="D2564" s="66" t="s">
        <v>278</v>
      </c>
      <c r="E2564" s="87">
        <f>+IF(ISNUMBER(DATA!L380),DATA!L380,"n/a")</f>
        <v>5.0913171527966403</v>
      </c>
      <c r="F2564" s="77">
        <f>+IF(ISNUMBER(DATA!M380),DATA!M380,"n/a")</f>
        <v>4.2822813269036898E-2</v>
      </c>
      <c r="G2564" s="87">
        <f>+IF(ISNUMBER(DATA!V380),DATA!V380,"n/a")</f>
        <v>5.19543456242479</v>
      </c>
      <c r="H2564" s="77">
        <f>+IF(ISNUMBER(DATA!W380),DATA!W380,"n/a")</f>
        <v>6.6718642276114307E-2</v>
      </c>
      <c r="I2564" s="87">
        <f>+IF(ISNUMBER(DATA!AF380),DATA!AF380,"n/a")</f>
        <v>5.15470376580509</v>
      </c>
      <c r="J2564" s="77">
        <f>+IF(ISNUMBER(DATA!AG380),DATA!AG380,"n/a")</f>
        <v>6.3174608953717196E-2</v>
      </c>
      <c r="K2564" s="87">
        <f>+IF(ISNUMBER(DATA!AP380),DATA!AP380,"n/a")</f>
        <v>5.1231790883729804</v>
      </c>
      <c r="L2564" s="77">
        <f>+IF(ISNUMBER(DATA!AQ380),DATA!AQ380,"n/a")</f>
        <v>4.2326839093741103E-2</v>
      </c>
      <c r="M2564" s="66"/>
      <c r="N2564" s="66"/>
      <c r="O2564" s="66"/>
      <c r="P2564" s="66"/>
      <c r="Q2564" s="66"/>
      <c r="S2564" s="70"/>
      <c r="U2564" s="70"/>
      <c r="W2564" s="70"/>
      <c r="Y2564" s="70"/>
    </row>
    <row r="2565" spans="1:25" s="69" customFormat="1" x14ac:dyDescent="0.2">
      <c r="A2565" s="66" t="s">
        <v>11</v>
      </c>
      <c r="B2565" s="66" t="s">
        <v>23</v>
      </c>
      <c r="C2565" s="66" t="s">
        <v>10</v>
      </c>
      <c r="D2565" s="66" t="s">
        <v>279</v>
      </c>
      <c r="E2565" s="87">
        <f>+IF(ISNUMBER(DATA!L381),DATA!L381,"n/a")</f>
        <v>4.4280463467279603</v>
      </c>
      <c r="F2565" s="77">
        <f>+IF(ISNUMBER(DATA!M381),DATA!M381,"n/a")</f>
        <v>-1.13993504441278E-2</v>
      </c>
      <c r="G2565" s="87">
        <f>+IF(ISNUMBER(DATA!V381),DATA!V381,"n/a")</f>
        <v>4.6100269207030902</v>
      </c>
      <c r="H2565" s="77">
        <f>+IF(ISNUMBER(DATA!W381),DATA!W381,"n/a")</f>
        <v>2.5040650291971198E-2</v>
      </c>
      <c r="I2565" s="87">
        <f>+IF(ISNUMBER(DATA!AF381),DATA!AF381,"n/a")</f>
        <v>4.5453188591664402</v>
      </c>
      <c r="J2565" s="77">
        <f>+IF(ISNUMBER(DATA!AG381),DATA!AG381,"n/a")</f>
        <v>-8.4928986553720297E-3</v>
      </c>
      <c r="K2565" s="87">
        <f>+IF(ISNUMBER(DATA!AP381),DATA!AP381,"n/a")</f>
        <v>4.4486029607263502</v>
      </c>
      <c r="L2565" s="77">
        <f>+IF(ISNUMBER(DATA!AQ381),DATA!AQ381,"n/a")</f>
        <v>-4.0446157400504799E-2</v>
      </c>
      <c r="M2565" s="66"/>
      <c r="N2565" s="66"/>
      <c r="O2565" s="66"/>
      <c r="P2565" s="66"/>
      <c r="Q2565" s="66"/>
      <c r="S2565" s="70"/>
      <c r="U2565" s="70"/>
      <c r="W2565" s="70"/>
      <c r="Y2565" s="70"/>
    </row>
    <row r="2566" spans="1:25" s="69" customFormat="1" x14ac:dyDescent="0.2">
      <c r="A2566" s="66" t="s">
        <v>11</v>
      </c>
      <c r="B2566" s="66" t="s">
        <v>23</v>
      </c>
      <c r="C2566" s="66" t="s">
        <v>10</v>
      </c>
      <c r="D2566" s="66" t="s">
        <v>280</v>
      </c>
      <c r="E2566" s="87">
        <f>+IF(ISNUMBER(DATA!L382),DATA!L382,"n/a")</f>
        <v>5.0111484615767301</v>
      </c>
      <c r="F2566" s="77">
        <f>+IF(ISNUMBER(DATA!M382),DATA!M382,"n/a")</f>
        <v>-7.8753239144182998E-3</v>
      </c>
      <c r="G2566" s="87">
        <f>+IF(ISNUMBER(DATA!V382),DATA!V382,"n/a")</f>
        <v>5.3953393562595604</v>
      </c>
      <c r="H2566" s="77">
        <f>+IF(ISNUMBER(DATA!W382),DATA!W382,"n/a")</f>
        <v>-6.8771651873704404E-2</v>
      </c>
      <c r="I2566" s="87">
        <f>+IF(ISNUMBER(DATA!AF382),DATA!AF382,"n/a")</f>
        <v>5.6112842469745203</v>
      </c>
      <c r="J2566" s="77">
        <f>+IF(ISNUMBER(DATA!AG382),DATA!AG382,"n/a")</f>
        <v>-4.6784873778419798E-2</v>
      </c>
      <c r="K2566" s="87">
        <f>+IF(ISNUMBER(DATA!AP382),DATA!AP382,"n/a")</f>
        <v>5.7398071745848496</v>
      </c>
      <c r="L2566" s="77">
        <f>+IF(ISNUMBER(DATA!AQ382),DATA!AQ382,"n/a")</f>
        <v>-1.8950455004103101E-2</v>
      </c>
      <c r="M2566" s="66"/>
      <c r="N2566" s="66"/>
      <c r="O2566" s="66"/>
      <c r="P2566" s="66"/>
      <c r="Q2566" s="66"/>
      <c r="S2566" s="70"/>
      <c r="U2566" s="70"/>
      <c r="W2566" s="70"/>
      <c r="Y2566" s="70"/>
    </row>
    <row r="2567" spans="1:25" s="69" customFormat="1" x14ac:dyDescent="0.2">
      <c r="A2567" s="66" t="s">
        <v>11</v>
      </c>
      <c r="B2567" s="66" t="s">
        <v>23</v>
      </c>
      <c r="C2567" s="66" t="s">
        <v>10</v>
      </c>
      <c r="D2567" s="66" t="s">
        <v>281</v>
      </c>
      <c r="E2567" s="87">
        <f>+IF(ISNUMBER(DATA!L383),DATA!L383,"n/a")</f>
        <v>5.1020864590965997</v>
      </c>
      <c r="F2567" s="77">
        <f>+IF(ISNUMBER(DATA!M383),DATA!M383,"n/a")</f>
        <v>3.80510706296091E-2</v>
      </c>
      <c r="G2567" s="87">
        <f>+IF(ISNUMBER(DATA!V383),DATA!V383,"n/a")</f>
        <v>5.3380107965702797</v>
      </c>
      <c r="H2567" s="77">
        <f>+IF(ISNUMBER(DATA!W383),DATA!W383,"n/a")</f>
        <v>4.9602650282323899E-2</v>
      </c>
      <c r="I2567" s="87">
        <f>+IF(ISNUMBER(DATA!AF383),DATA!AF383,"n/a")</f>
        <v>5.3657583669234103</v>
      </c>
      <c r="J2567" s="77">
        <f>+IF(ISNUMBER(DATA!AG383),DATA!AG383,"n/a")</f>
        <v>5.1309900622963797E-2</v>
      </c>
      <c r="K2567" s="87">
        <f>+IF(ISNUMBER(DATA!AP383),DATA!AP383,"n/a")</f>
        <v>5.3454450613412803</v>
      </c>
      <c r="L2567" s="77">
        <f>+IF(ISNUMBER(DATA!AQ383),DATA!AQ383,"n/a")</f>
        <v>5.5922412063126099E-2</v>
      </c>
      <c r="M2567" s="66"/>
      <c r="N2567" s="66"/>
      <c r="O2567" s="66"/>
      <c r="P2567" s="66"/>
      <c r="Q2567" s="66"/>
      <c r="S2567" s="70"/>
      <c r="U2567" s="70"/>
      <c r="W2567" s="70"/>
      <c r="Y2567" s="70"/>
    </row>
    <row r="2568" spans="1:25" s="69" customFormat="1" x14ac:dyDescent="0.2">
      <c r="A2568" s="66" t="s">
        <v>11</v>
      </c>
      <c r="B2568" s="66" t="s">
        <v>23</v>
      </c>
      <c r="C2568" s="66" t="s">
        <v>10</v>
      </c>
      <c r="D2568" s="66" t="s">
        <v>282</v>
      </c>
      <c r="E2568" s="87">
        <f>+IF(ISNUMBER(DATA!L384),DATA!L384,"n/a")</f>
        <v>5.3375867356691398</v>
      </c>
      <c r="F2568" s="77">
        <f>+IF(ISNUMBER(DATA!M384),DATA!M384,"n/a")</f>
        <v>5.2309592720013898E-2</v>
      </c>
      <c r="G2568" s="87">
        <f>+IF(ISNUMBER(DATA!V384),DATA!V384,"n/a")</f>
        <v>5.3420964385336296</v>
      </c>
      <c r="H2568" s="77">
        <f>+IF(ISNUMBER(DATA!W384),DATA!W384,"n/a")</f>
        <v>6.16629301422753E-2</v>
      </c>
      <c r="I2568" s="87">
        <f>+IF(ISNUMBER(DATA!AF384),DATA!AF384,"n/a")</f>
        <v>5.2416790940502196</v>
      </c>
      <c r="J2568" s="77">
        <f>+IF(ISNUMBER(DATA!AG384),DATA!AG384,"n/a")</f>
        <v>3.6692351630581398E-2</v>
      </c>
      <c r="K2568" s="87">
        <f>+IF(ISNUMBER(DATA!AP384),DATA!AP384,"n/a")</f>
        <v>5.1720718185230901</v>
      </c>
      <c r="L2568" s="77">
        <f>+IF(ISNUMBER(DATA!AQ384),DATA!AQ384,"n/a")</f>
        <v>3.6960103653222399E-3</v>
      </c>
      <c r="M2568" s="66"/>
      <c r="N2568" s="66"/>
      <c r="O2568" s="66"/>
      <c r="P2568" s="66"/>
      <c r="Q2568" s="66"/>
      <c r="S2568" s="70"/>
      <c r="U2568" s="70"/>
      <c r="W2568" s="70"/>
      <c r="Y2568" s="70"/>
    </row>
    <row r="2569" spans="1:25" s="69" customFormat="1" x14ac:dyDescent="0.2">
      <c r="A2569" s="66" t="s">
        <v>11</v>
      </c>
      <c r="B2569" s="66" t="s">
        <v>23</v>
      </c>
      <c r="C2569" s="66" t="s">
        <v>10</v>
      </c>
      <c r="D2569" s="66" t="s">
        <v>283</v>
      </c>
      <c r="E2569" s="87">
        <f>+IF(ISNUMBER(DATA!L385),DATA!L385,"n/a")</f>
        <v>5.4033952830530501</v>
      </c>
      <c r="F2569" s="77">
        <f>+IF(ISNUMBER(DATA!M385),DATA!M385,"n/a")</f>
        <v>7.1223300475834403E-2</v>
      </c>
      <c r="G2569" s="87">
        <f>+IF(ISNUMBER(DATA!V385),DATA!V385,"n/a")</f>
        <v>5.4548348784177003</v>
      </c>
      <c r="H2569" s="77">
        <f>+IF(ISNUMBER(DATA!W385),DATA!W385,"n/a")</f>
        <v>6.3338883372145896E-2</v>
      </c>
      <c r="I2569" s="87">
        <f>+IF(ISNUMBER(DATA!AF385),DATA!AF385,"n/a")</f>
        <v>5.37972477082082</v>
      </c>
      <c r="J2569" s="77">
        <f>+IF(ISNUMBER(DATA!AG385),DATA!AG385,"n/a")</f>
        <v>3.04175419728345E-2</v>
      </c>
      <c r="K2569" s="87">
        <f>+IF(ISNUMBER(DATA!AP385),DATA!AP385,"n/a")</f>
        <v>5.2990580018940499</v>
      </c>
      <c r="L2569" s="77">
        <f>+IF(ISNUMBER(DATA!AQ385),DATA!AQ385,"n/a")</f>
        <v>5.69969305532332E-4</v>
      </c>
      <c r="M2569" s="66"/>
      <c r="N2569" s="66"/>
      <c r="O2569" s="66"/>
      <c r="P2569" s="66"/>
      <c r="Q2569" s="66"/>
      <c r="S2569" s="70"/>
      <c r="U2569" s="70"/>
      <c r="W2569" s="70"/>
      <c r="Y2569" s="70"/>
    </row>
    <row r="2570" spans="1:25" s="69" customFormat="1" x14ac:dyDescent="0.2">
      <c r="A2570" s="66" t="s">
        <v>11</v>
      </c>
      <c r="B2570" s="66" t="s">
        <v>23</v>
      </c>
      <c r="C2570" s="66" t="s">
        <v>10</v>
      </c>
      <c r="D2570" s="66" t="s">
        <v>284</v>
      </c>
      <c r="E2570" s="87">
        <f>+IF(ISNUMBER(DATA!L386),DATA!L386,"n/a")</f>
        <v>4.7937304413673001</v>
      </c>
      <c r="F2570" s="77">
        <f>+IF(ISNUMBER(DATA!M386),DATA!M386,"n/a")</f>
        <v>3.1810861222132301E-2</v>
      </c>
      <c r="G2570" s="87">
        <f>+IF(ISNUMBER(DATA!V386),DATA!V386,"n/a")</f>
        <v>5.0410172408666396</v>
      </c>
      <c r="H2570" s="77">
        <f>+IF(ISNUMBER(DATA!W386),DATA!W386,"n/a")</f>
        <v>0.111362341436051</v>
      </c>
      <c r="I2570" s="87">
        <f>+IF(ISNUMBER(DATA!AF386),DATA!AF386,"n/a")</f>
        <v>4.9642415339524097</v>
      </c>
      <c r="J2570" s="77">
        <f>+IF(ISNUMBER(DATA!AG386),DATA!AG386,"n/a")</f>
        <v>9.3061973633933204E-2</v>
      </c>
      <c r="K2570" s="87">
        <f>+IF(ISNUMBER(DATA!AP386),DATA!AP386,"n/a")</f>
        <v>4.9595300484476299</v>
      </c>
      <c r="L2570" s="77">
        <f>+IF(ISNUMBER(DATA!AQ386),DATA!AQ386,"n/a")</f>
        <v>7.7719541836404393E-2</v>
      </c>
      <c r="M2570" s="66"/>
      <c r="N2570" s="66"/>
      <c r="O2570" s="66"/>
      <c r="P2570" s="66"/>
      <c r="Q2570" s="66"/>
      <c r="S2570" s="70"/>
      <c r="U2570" s="70"/>
      <c r="W2570" s="70"/>
      <c r="Y2570" s="70"/>
    </row>
    <row r="2571" spans="1:25" s="69" customFormat="1" x14ac:dyDescent="0.2">
      <c r="A2571" s="66" t="s">
        <v>11</v>
      </c>
      <c r="B2571" s="66" t="s">
        <v>23</v>
      </c>
      <c r="C2571" s="66" t="s">
        <v>10</v>
      </c>
      <c r="D2571" s="66" t="s">
        <v>285</v>
      </c>
      <c r="E2571" s="87">
        <f>+IF(ISNUMBER(DATA!L387),DATA!L387,"n/a")</f>
        <v>3.99585165493311</v>
      </c>
      <c r="F2571" s="77">
        <f>+IF(ISNUMBER(DATA!M387),DATA!M387,"n/a")</f>
        <v>-4.6975641604826902E-2</v>
      </c>
      <c r="G2571" s="87">
        <f>+IF(ISNUMBER(DATA!V387),DATA!V387,"n/a")</f>
        <v>3.8812976132005499</v>
      </c>
      <c r="H2571" s="77">
        <f>+IF(ISNUMBER(DATA!W387),DATA!W387,"n/a")</f>
        <v>-4.1215693612489099E-2</v>
      </c>
      <c r="I2571" s="87">
        <f>+IF(ISNUMBER(DATA!AF387),DATA!AF387,"n/a")</f>
        <v>3.6577881565739299</v>
      </c>
      <c r="J2571" s="77">
        <f>+IF(ISNUMBER(DATA!AG387),DATA!AG387,"n/a")</f>
        <v>-6.8579517409122201E-2</v>
      </c>
      <c r="K2571" s="87">
        <f>+IF(ISNUMBER(DATA!AP387),DATA!AP387,"n/a")</f>
        <v>3.8999985376986399</v>
      </c>
      <c r="L2571" s="77">
        <f>+IF(ISNUMBER(DATA!AQ387),DATA!AQ387,"n/a")</f>
        <v>6.7765869973536799E-3</v>
      </c>
      <c r="M2571" s="66"/>
      <c r="N2571" s="66"/>
      <c r="O2571" s="66"/>
      <c r="P2571" s="66"/>
      <c r="Q2571" s="66"/>
      <c r="S2571" s="70"/>
      <c r="U2571" s="70"/>
      <c r="W2571" s="70"/>
      <c r="Y2571" s="70"/>
    </row>
    <row r="2572" spans="1:25" s="69" customFormat="1" x14ac:dyDescent="0.2">
      <c r="A2572" s="66" t="s">
        <v>11</v>
      </c>
      <c r="B2572" s="66" t="s">
        <v>23</v>
      </c>
      <c r="C2572" s="66" t="s">
        <v>10</v>
      </c>
      <c r="D2572" s="66" t="s">
        <v>286</v>
      </c>
      <c r="E2572" s="87">
        <f>+IF(ISNUMBER(DATA!L388),DATA!L388,"n/a")</f>
        <v>3.9809329047406599</v>
      </c>
      <c r="F2572" s="77">
        <f>+IF(ISNUMBER(DATA!M388),DATA!M388,"n/a")</f>
        <v>-0.13339654268106299</v>
      </c>
      <c r="G2572" s="87">
        <f>+IF(ISNUMBER(DATA!V388),DATA!V388,"n/a")</f>
        <v>3.97596920744044</v>
      </c>
      <c r="H2572" s="77">
        <f>+IF(ISNUMBER(DATA!W388),DATA!W388,"n/a")</f>
        <v>-7.1300457626950697E-2</v>
      </c>
      <c r="I2572" s="87">
        <f>+IF(ISNUMBER(DATA!AF388),DATA!AF388,"n/a")</f>
        <v>4.0068087008255002</v>
      </c>
      <c r="J2572" s="77">
        <f>+IF(ISNUMBER(DATA!AG388),DATA!AG388,"n/a")</f>
        <v>-4.5290006469569898E-2</v>
      </c>
      <c r="K2572" s="87">
        <f>+IF(ISNUMBER(DATA!AP388),DATA!AP388,"n/a")</f>
        <v>4.0956374346148596</v>
      </c>
      <c r="L2572" s="77">
        <f>+IF(ISNUMBER(DATA!AQ388),DATA!AQ388,"n/a")</f>
        <v>-3.0641614992440801E-2</v>
      </c>
      <c r="M2572" s="66"/>
      <c r="N2572" s="66"/>
      <c r="O2572" s="66"/>
      <c r="P2572" s="66"/>
      <c r="Q2572" s="66"/>
      <c r="S2572" s="70"/>
      <c r="U2572" s="70"/>
      <c r="W2572" s="70"/>
      <c r="Y2572" s="70"/>
    </row>
    <row r="2573" spans="1:25" s="69" customFormat="1" x14ac:dyDescent="0.2">
      <c r="A2573" s="66" t="s">
        <v>11</v>
      </c>
      <c r="B2573" s="66" t="s">
        <v>23</v>
      </c>
      <c r="C2573" s="66" t="s">
        <v>10</v>
      </c>
      <c r="D2573" s="66" t="s">
        <v>287</v>
      </c>
      <c r="E2573" s="87">
        <f>+IF(ISNUMBER(DATA!L389),DATA!L389,"n/a")</f>
        <v>4.00003346555678</v>
      </c>
      <c r="F2573" s="77">
        <f>+IF(ISNUMBER(DATA!M389),DATA!M389,"n/a")</f>
        <v>-0.10260789115529199</v>
      </c>
      <c r="G2573" s="87">
        <f>+IF(ISNUMBER(DATA!V389),DATA!V389,"n/a")</f>
        <v>4.1222398121110198</v>
      </c>
      <c r="H2573" s="77">
        <f>+IF(ISNUMBER(DATA!W389),DATA!W389,"n/a")</f>
        <v>-7.2193268803810398E-2</v>
      </c>
      <c r="I2573" s="87">
        <f>+IF(ISNUMBER(DATA!AF389),DATA!AF389,"n/a")</f>
        <v>4.0914807283459398</v>
      </c>
      <c r="J2573" s="77">
        <f>+IF(ISNUMBER(DATA!AG389),DATA!AG389,"n/a")</f>
        <v>-8.5972029043929005E-2</v>
      </c>
      <c r="K2573" s="87">
        <f>+IF(ISNUMBER(DATA!AP389),DATA!AP389,"n/a")</f>
        <v>4.2890274089489298</v>
      </c>
      <c r="L2573" s="77">
        <f>+IF(ISNUMBER(DATA!AQ389),DATA!AQ389,"n/a")</f>
        <v>-5.0923765456994299E-2</v>
      </c>
      <c r="M2573" s="66"/>
      <c r="N2573" s="66"/>
      <c r="O2573" s="66"/>
      <c r="P2573" s="66"/>
      <c r="Q2573" s="66"/>
      <c r="S2573" s="70"/>
      <c r="U2573" s="70"/>
      <c r="W2573" s="70"/>
      <c r="Y2573" s="70"/>
    </row>
    <row r="2574" spans="1:25" s="69" customFormat="1" x14ac:dyDescent="0.2">
      <c r="A2574" s="66" t="s">
        <v>11</v>
      </c>
      <c r="B2574" s="66" t="s">
        <v>23</v>
      </c>
      <c r="C2574" s="66" t="s">
        <v>10</v>
      </c>
      <c r="D2574" s="66" t="s">
        <v>288</v>
      </c>
      <c r="E2574" s="87">
        <f>+IF(ISNUMBER(DATA!L390),DATA!L390,"n/a")</f>
        <v>5.3200933713517298</v>
      </c>
      <c r="F2574" s="77">
        <f>+IF(ISNUMBER(DATA!M390),DATA!M390,"n/a")</f>
        <v>4.9787850024701701E-2</v>
      </c>
      <c r="G2574" s="87">
        <f>+IF(ISNUMBER(DATA!V390),DATA!V390,"n/a")</f>
        <v>5.3141467456006204</v>
      </c>
      <c r="H2574" s="77">
        <f>+IF(ISNUMBER(DATA!W390),DATA!W390,"n/a")</f>
        <v>5.8655814515862097E-2</v>
      </c>
      <c r="I2574" s="87">
        <f>+IF(ISNUMBER(DATA!AF390),DATA!AF390,"n/a")</f>
        <v>5.2009645867079897</v>
      </c>
      <c r="J2574" s="77">
        <f>+IF(ISNUMBER(DATA!AG390),DATA!AG390,"n/a")</f>
        <v>2.7516100887375699E-2</v>
      </c>
      <c r="K2574" s="87">
        <f>+IF(ISNUMBER(DATA!AP390),DATA!AP390,"n/a")</f>
        <v>5.1236309208277504</v>
      </c>
      <c r="L2574" s="77">
        <f>+IF(ISNUMBER(DATA!AQ390),DATA!AQ390,"n/a")</f>
        <v>1.65449078188941E-3</v>
      </c>
      <c r="M2574" s="66"/>
      <c r="N2574" s="66"/>
      <c r="O2574" s="66"/>
      <c r="P2574" s="66"/>
      <c r="Q2574" s="66"/>
      <c r="S2574" s="70"/>
      <c r="U2574" s="70"/>
      <c r="W2574" s="70"/>
      <c r="Y2574" s="70"/>
    </row>
    <row r="2575" spans="1:25" s="69" customFormat="1" x14ac:dyDescent="0.2">
      <c r="A2575" s="66" t="s">
        <v>11</v>
      </c>
      <c r="B2575" s="66" t="s">
        <v>23</v>
      </c>
      <c r="C2575" s="66" t="s">
        <v>10</v>
      </c>
      <c r="D2575" s="66" t="s">
        <v>289</v>
      </c>
      <c r="E2575" s="87">
        <f>+IF(ISNUMBER(DATA!L391),DATA!L391,"n/a")</f>
        <v>4.8847633343378796</v>
      </c>
      <c r="F2575" s="77">
        <f>+IF(ISNUMBER(DATA!M391),DATA!M391,"n/a")</f>
        <v>5.5376067918889799E-2</v>
      </c>
      <c r="G2575" s="87">
        <f>+IF(ISNUMBER(DATA!V391),DATA!V391,"n/a")</f>
        <v>5.0534764081906598</v>
      </c>
      <c r="H2575" s="77">
        <f>+IF(ISNUMBER(DATA!W391),DATA!W391,"n/a")</f>
        <v>9.3244379691048998E-2</v>
      </c>
      <c r="I2575" s="87">
        <f>+IF(ISNUMBER(DATA!AF391),DATA!AF391,"n/a")</f>
        <v>5.0064933280558304</v>
      </c>
      <c r="J2575" s="77">
        <f>+IF(ISNUMBER(DATA!AG391),DATA!AG391,"n/a")</f>
        <v>5.3268341629851799E-2</v>
      </c>
      <c r="K2575" s="87">
        <f>+IF(ISNUMBER(DATA!AP391),DATA!AP391,"n/a")</f>
        <v>5.0169401056324698</v>
      </c>
      <c r="L2575" s="77">
        <f>+IF(ISNUMBER(DATA!AQ391),DATA!AQ391,"n/a")</f>
        <v>3.7714536494647802E-2</v>
      </c>
      <c r="M2575" s="66"/>
      <c r="N2575" s="66"/>
      <c r="O2575" s="66"/>
      <c r="P2575" s="66"/>
      <c r="Q2575" s="66"/>
      <c r="S2575" s="70"/>
      <c r="U2575" s="70"/>
      <c r="W2575" s="70"/>
      <c r="Y2575" s="70"/>
    </row>
    <row r="2576" spans="1:25" s="69" customFormat="1" x14ac:dyDescent="0.2">
      <c r="A2576" s="66" t="s">
        <v>11</v>
      </c>
      <c r="B2576" s="66" t="s">
        <v>23</v>
      </c>
      <c r="C2576" s="66" t="s">
        <v>10</v>
      </c>
      <c r="D2576" s="66" t="s">
        <v>290</v>
      </c>
      <c r="E2576" s="87">
        <f>+IF(ISNUMBER(DATA!L392),DATA!L392,"n/a")</f>
        <v>4.4660246553028102</v>
      </c>
      <c r="F2576" s="77">
        <f>+IF(ISNUMBER(DATA!M392),DATA!M392,"n/a")</f>
        <v>-1.51356292510064E-3</v>
      </c>
      <c r="G2576" s="87">
        <f>+IF(ISNUMBER(DATA!V392),DATA!V392,"n/a")</f>
        <v>4.4605636140748199</v>
      </c>
      <c r="H2576" s="77">
        <f>+IF(ISNUMBER(DATA!W392),DATA!W392,"n/a")</f>
        <v>1.04807211160257E-2</v>
      </c>
      <c r="I2576" s="87">
        <f>+IF(ISNUMBER(DATA!AF392),DATA!AF392,"n/a")</f>
        <v>4.4714970277607504</v>
      </c>
      <c r="J2576" s="77">
        <f>+IF(ISNUMBER(DATA!AG392),DATA!AG392,"n/a")</f>
        <v>1.94042542888168E-2</v>
      </c>
      <c r="K2576" s="87">
        <f>+IF(ISNUMBER(DATA!AP392),DATA!AP392,"n/a")</f>
        <v>4.4822925103686702</v>
      </c>
      <c r="L2576" s="77">
        <f>+IF(ISNUMBER(DATA!AQ392),DATA!AQ392,"n/a")</f>
        <v>7.0017772004860104E-3</v>
      </c>
      <c r="M2576" s="66"/>
      <c r="N2576" s="66"/>
      <c r="O2576" s="66"/>
      <c r="P2576" s="66"/>
      <c r="Q2576" s="66"/>
      <c r="S2576" s="70"/>
      <c r="U2576" s="70"/>
      <c r="W2576" s="70"/>
      <c r="Y2576" s="70"/>
    </row>
    <row r="2577" spans="1:25" s="69" customFormat="1" x14ac:dyDescent="0.2">
      <c r="A2577" s="66" t="s">
        <v>11</v>
      </c>
      <c r="B2577" s="66" t="s">
        <v>23</v>
      </c>
      <c r="C2577" s="66" t="s">
        <v>10</v>
      </c>
      <c r="D2577" s="66" t="s">
        <v>291</v>
      </c>
      <c r="E2577" s="87">
        <f>+IF(ISNUMBER(DATA!L393),DATA!L393,"n/a")</f>
        <v>5.1911502163690102</v>
      </c>
      <c r="F2577" s="77">
        <f>+IF(ISNUMBER(DATA!M393),DATA!M393,"n/a")</f>
        <v>3.0432485619983098E-2</v>
      </c>
      <c r="G2577" s="87">
        <f>+IF(ISNUMBER(DATA!V393),DATA!V393,"n/a")</f>
        <v>5.2290316321903401</v>
      </c>
      <c r="H2577" s="77">
        <f>+IF(ISNUMBER(DATA!W393),DATA!W393,"n/a")</f>
        <v>2.1400051603410401E-2</v>
      </c>
      <c r="I2577" s="87">
        <f>+IF(ISNUMBER(DATA!AF393),DATA!AF393,"n/a")</f>
        <v>5.2332690803483803</v>
      </c>
      <c r="J2577" s="77">
        <f>+IF(ISNUMBER(DATA!AG393),DATA!AG393,"n/a")</f>
        <v>-3.0264310859267798E-2</v>
      </c>
      <c r="K2577" s="87">
        <f>+IF(ISNUMBER(DATA!AP393),DATA!AP393,"n/a")</f>
        <v>5.1958732899384099</v>
      </c>
      <c r="L2577" s="77">
        <f>+IF(ISNUMBER(DATA!AQ393),DATA!AQ393,"n/a")</f>
        <v>-0.108452299861311</v>
      </c>
      <c r="M2577" s="66"/>
      <c r="N2577" s="66"/>
      <c r="O2577" s="66"/>
      <c r="P2577" s="66"/>
      <c r="Q2577" s="66"/>
      <c r="S2577" s="70"/>
      <c r="U2577" s="70"/>
      <c r="W2577" s="70"/>
      <c r="Y2577" s="70"/>
    </row>
    <row r="2578" spans="1:25" s="69" customFormat="1" x14ac:dyDescent="0.2">
      <c r="A2578" s="66" t="s">
        <v>11</v>
      </c>
      <c r="B2578" s="66" t="s">
        <v>23</v>
      </c>
      <c r="C2578" s="66" t="s">
        <v>10</v>
      </c>
      <c r="D2578" s="66" t="s">
        <v>292</v>
      </c>
      <c r="E2578" s="87">
        <f>+IF(ISNUMBER(DATA!L394),DATA!L394,"n/a")</f>
        <v>5.6529104591738397</v>
      </c>
      <c r="F2578" s="77">
        <f>+IF(ISNUMBER(DATA!M394),DATA!M394,"n/a")</f>
        <v>6.37413541781639E-2</v>
      </c>
      <c r="G2578" s="87">
        <f>+IF(ISNUMBER(DATA!V394),DATA!V394,"n/a")</f>
        <v>5.6755303952027703</v>
      </c>
      <c r="H2578" s="77">
        <f>+IF(ISNUMBER(DATA!W394),DATA!W394,"n/a")</f>
        <v>5.1646479367601299E-2</v>
      </c>
      <c r="I2578" s="87">
        <f>+IF(ISNUMBER(DATA!AF394),DATA!AF394,"n/a")</f>
        <v>5.55731121372669</v>
      </c>
      <c r="J2578" s="77">
        <f>+IF(ISNUMBER(DATA!AG394),DATA!AG394,"n/a")</f>
        <v>2.4936508444910601E-2</v>
      </c>
      <c r="K2578" s="87">
        <f>+IF(ISNUMBER(DATA!AP394),DATA!AP394,"n/a")</f>
        <v>5.4367051132555702</v>
      </c>
      <c r="L2578" s="77">
        <f>+IF(ISNUMBER(DATA!AQ394),DATA!AQ394,"n/a")</f>
        <v>-1.32595091592868E-2</v>
      </c>
      <c r="M2578" s="66"/>
      <c r="N2578" s="66"/>
      <c r="O2578" s="66"/>
      <c r="P2578" s="66"/>
      <c r="Q2578" s="66"/>
      <c r="S2578" s="70"/>
      <c r="U2578" s="70"/>
      <c r="W2578" s="70"/>
      <c r="Y2578" s="70"/>
    </row>
    <row r="2579" spans="1:25" s="69" customFormat="1" x14ac:dyDescent="0.2">
      <c r="A2579" s="66" t="s">
        <v>11</v>
      </c>
      <c r="B2579" s="66" t="s">
        <v>23</v>
      </c>
      <c r="C2579" s="66" t="s">
        <v>10</v>
      </c>
      <c r="D2579" s="66" t="s">
        <v>293</v>
      </c>
      <c r="E2579" s="87">
        <f>+IF(ISNUMBER(DATA!L395),DATA!L395,"n/a")</f>
        <v>4.9285161650857301</v>
      </c>
      <c r="F2579" s="77">
        <f>+IF(ISNUMBER(DATA!M395),DATA!M395,"n/a")</f>
        <v>-0.202343928118533</v>
      </c>
      <c r="G2579" s="87">
        <f>+IF(ISNUMBER(DATA!V395),DATA!V395,"n/a")</f>
        <v>5.1050660158808103</v>
      </c>
      <c r="H2579" s="77">
        <f>+IF(ISNUMBER(DATA!W395),DATA!W395,"n/a")</f>
        <v>-0.15926579420282799</v>
      </c>
      <c r="I2579" s="87">
        <f>+IF(ISNUMBER(DATA!AF395),DATA!AF395,"n/a")</f>
        <v>4.9835939176828896</v>
      </c>
      <c r="J2579" s="77">
        <f>+IF(ISNUMBER(DATA!AG395),DATA!AG395,"n/a")</f>
        <v>-0.112259938801909</v>
      </c>
      <c r="K2579" s="87">
        <f>+IF(ISNUMBER(DATA!AP395),DATA!AP395,"n/a")</f>
        <v>5.2611409181249096</v>
      </c>
      <c r="L2579" s="77">
        <f>+IF(ISNUMBER(DATA!AQ395),DATA!AQ395,"n/a")</f>
        <v>4.9846083799505603E-3</v>
      </c>
      <c r="M2579" s="66"/>
      <c r="N2579" s="66"/>
      <c r="O2579" s="66"/>
      <c r="P2579" s="66"/>
      <c r="Q2579" s="66"/>
      <c r="S2579" s="70"/>
      <c r="U2579" s="70"/>
      <c r="W2579" s="70"/>
      <c r="Y2579" s="70"/>
    </row>
    <row r="2580" spans="1:25" s="69" customFormat="1" x14ac:dyDescent="0.2">
      <c r="A2580" s="66" t="s">
        <v>11</v>
      </c>
      <c r="B2580" s="66" t="s">
        <v>23</v>
      </c>
      <c r="C2580" s="66" t="s">
        <v>10</v>
      </c>
      <c r="D2580" s="66" t="s">
        <v>294</v>
      </c>
      <c r="E2580" s="87">
        <f>+IF(ISNUMBER(DATA!L396),DATA!L396,"n/a")</f>
        <v>4.6253973451021304</v>
      </c>
      <c r="F2580" s="77">
        <f>+IF(ISNUMBER(DATA!M396),DATA!M396,"n/a")</f>
        <v>8.0514671319123E-4</v>
      </c>
      <c r="G2580" s="87">
        <f>+IF(ISNUMBER(DATA!V396),DATA!V396,"n/a")</f>
        <v>4.61061185756152</v>
      </c>
      <c r="H2580" s="77">
        <f>+IF(ISNUMBER(DATA!W396),DATA!W396,"n/a")</f>
        <v>8.9280904039911908E-3</v>
      </c>
      <c r="I2580" s="87">
        <f>+IF(ISNUMBER(DATA!AF396),DATA!AF396,"n/a")</f>
        <v>4.6046215072949597</v>
      </c>
      <c r="J2580" s="77">
        <f>+IF(ISNUMBER(DATA!AG396),DATA!AG396,"n/a")</f>
        <v>1.58720399988065E-2</v>
      </c>
      <c r="K2580" s="87">
        <f>+IF(ISNUMBER(DATA!AP396),DATA!AP396,"n/a")</f>
        <v>4.6179142998039202</v>
      </c>
      <c r="L2580" s="77">
        <f>+IF(ISNUMBER(DATA!AQ396),DATA!AQ396,"n/a")</f>
        <v>4.7079632577259802E-3</v>
      </c>
      <c r="M2580" s="66"/>
      <c r="N2580" s="66"/>
      <c r="O2580" s="66"/>
      <c r="P2580" s="66"/>
      <c r="Q2580" s="66"/>
      <c r="S2580" s="70"/>
      <c r="U2580" s="70"/>
      <c r="W2580" s="70"/>
      <c r="Y2580" s="70"/>
    </row>
    <row r="2581" spans="1:25" s="69" customFormat="1" x14ac:dyDescent="0.2">
      <c r="A2581" s="66" t="s">
        <v>11</v>
      </c>
      <c r="B2581" s="66" t="s">
        <v>23</v>
      </c>
      <c r="C2581" s="66" t="s">
        <v>10</v>
      </c>
      <c r="D2581" s="66" t="s">
        <v>295</v>
      </c>
      <c r="E2581" s="87">
        <f>+IF(ISNUMBER(DATA!L397),DATA!L397,"n/a")</f>
        <v>4.6244940285427498</v>
      </c>
      <c r="F2581" s="77">
        <f>+IF(ISNUMBER(DATA!M397),DATA!M397,"n/a")</f>
        <v>9.8632778499222307E-2</v>
      </c>
      <c r="G2581" s="87">
        <f>+IF(ISNUMBER(DATA!V397),DATA!V397,"n/a")</f>
        <v>4.6562383218957004</v>
      </c>
      <c r="H2581" s="77">
        <f>+IF(ISNUMBER(DATA!W397),DATA!W397,"n/a")</f>
        <v>0.100505967528221</v>
      </c>
      <c r="I2581" s="87">
        <f>+IF(ISNUMBER(DATA!AF397),DATA!AF397,"n/a")</f>
        <v>4.5402857618577803</v>
      </c>
      <c r="J2581" s="77">
        <f>+IF(ISNUMBER(DATA!AG397),DATA!AG397,"n/a")</f>
        <v>9.3913544341303196E-2</v>
      </c>
      <c r="K2581" s="87">
        <f>+IF(ISNUMBER(DATA!AP397),DATA!AP397,"n/a")</f>
        <v>4.4350635605431101</v>
      </c>
      <c r="L2581" s="77">
        <f>+IF(ISNUMBER(DATA!AQ397),DATA!AQ397,"n/a")</f>
        <v>1.3304100832980101E-2</v>
      </c>
      <c r="M2581" s="66"/>
      <c r="N2581" s="66"/>
      <c r="O2581" s="66"/>
      <c r="P2581" s="66"/>
      <c r="Q2581" s="66"/>
      <c r="S2581" s="70"/>
      <c r="U2581" s="70"/>
      <c r="W2581" s="70"/>
      <c r="Y2581" s="70"/>
    </row>
    <row r="2582" spans="1:25" s="69" customFormat="1" x14ac:dyDescent="0.2">
      <c r="A2582" s="66" t="s">
        <v>11</v>
      </c>
      <c r="B2582" s="66" t="s">
        <v>23</v>
      </c>
      <c r="C2582" s="66" t="s">
        <v>10</v>
      </c>
      <c r="D2582" s="66" t="s">
        <v>296</v>
      </c>
      <c r="E2582" s="87">
        <f>+IF(ISNUMBER(DATA!L398),DATA!L398,"n/a")</f>
        <v>4.7626976027325902</v>
      </c>
      <c r="F2582" s="77">
        <f>+IF(ISNUMBER(DATA!M398),DATA!M398,"n/a")</f>
        <v>4.4266990745854197E-2</v>
      </c>
      <c r="G2582" s="87">
        <f>+IF(ISNUMBER(DATA!V398),DATA!V398,"n/a")</f>
        <v>4.7512229309187601</v>
      </c>
      <c r="H2582" s="77">
        <f>+IF(ISNUMBER(DATA!W398),DATA!W398,"n/a")</f>
        <v>5.4598797180443401E-2</v>
      </c>
      <c r="I2582" s="87">
        <f>+IF(ISNUMBER(DATA!AF398),DATA!AF398,"n/a")</f>
        <v>4.70853725478658</v>
      </c>
      <c r="J2582" s="77">
        <f>+IF(ISNUMBER(DATA!AG398),DATA!AG398,"n/a")</f>
        <v>5.0709670368514398E-2</v>
      </c>
      <c r="K2582" s="87">
        <f>+IF(ISNUMBER(DATA!AP398),DATA!AP398,"n/a")</f>
        <v>4.5941717395833503</v>
      </c>
      <c r="L2582" s="77">
        <f>+IF(ISNUMBER(DATA!AQ398),DATA!AQ398,"n/a")</f>
        <v>5.0573571167040102E-2</v>
      </c>
      <c r="M2582" s="66"/>
      <c r="N2582" s="66"/>
      <c r="O2582" s="66"/>
      <c r="P2582" s="66"/>
      <c r="Q2582" s="66"/>
      <c r="S2582" s="70"/>
      <c r="U2582" s="70"/>
      <c r="W2582" s="70"/>
      <c r="Y2582" s="70"/>
    </row>
    <row r="2583" spans="1:25" s="69" customFormat="1" x14ac:dyDescent="0.2">
      <c r="A2583" s="66" t="s">
        <v>11</v>
      </c>
      <c r="B2583" s="66" t="s">
        <v>23</v>
      </c>
      <c r="C2583" s="66" t="s">
        <v>10</v>
      </c>
      <c r="D2583" s="66" t="s">
        <v>297</v>
      </c>
      <c r="E2583" s="87">
        <f>+IF(ISNUMBER(DATA!L399),DATA!L399,"n/a")</f>
        <v>4.7782603478691597</v>
      </c>
      <c r="F2583" s="77">
        <f>+IF(ISNUMBER(DATA!M399),DATA!M399,"n/a")</f>
        <v>-0.111734352443197</v>
      </c>
      <c r="G2583" s="87">
        <f>+IF(ISNUMBER(DATA!V399),DATA!V399,"n/a")</f>
        <v>4.8065374163870001</v>
      </c>
      <c r="H2583" s="77">
        <f>+IF(ISNUMBER(DATA!W399),DATA!W399,"n/a")</f>
        <v>-0.107816723732803</v>
      </c>
      <c r="I2583" s="87">
        <f>+IF(ISNUMBER(DATA!AF399),DATA!AF399,"n/a")</f>
        <v>4.7563772498581702</v>
      </c>
      <c r="J2583" s="77">
        <f>+IF(ISNUMBER(DATA!AG399),DATA!AG399,"n/a")</f>
        <v>-7.5693838795894003E-2</v>
      </c>
      <c r="K2583" s="87">
        <f>+IF(ISNUMBER(DATA!AP399),DATA!AP399,"n/a")</f>
        <v>4.91220223941251</v>
      </c>
      <c r="L2583" s="77">
        <f>+IF(ISNUMBER(DATA!AQ399),DATA!AQ399,"n/a")</f>
        <v>-1.6162835280795401E-2</v>
      </c>
      <c r="M2583" s="66"/>
      <c r="N2583" s="66"/>
      <c r="O2583" s="66"/>
      <c r="P2583" s="66"/>
      <c r="Q2583" s="66"/>
      <c r="S2583" s="70"/>
      <c r="U2583" s="70"/>
      <c r="W2583" s="70"/>
      <c r="Y2583" s="70"/>
    </row>
    <row r="2584" spans="1:25" s="69" customFormat="1" x14ac:dyDescent="0.2">
      <c r="A2584" s="66" t="s">
        <v>11</v>
      </c>
      <c r="B2584" s="66" t="s">
        <v>23</v>
      </c>
      <c r="C2584" s="66" t="s">
        <v>10</v>
      </c>
      <c r="D2584" s="66" t="s">
        <v>298</v>
      </c>
      <c r="E2584" s="87">
        <f>+IF(ISNUMBER(DATA!L400),DATA!L400,"n/a")</f>
        <v>4.8695705138216496</v>
      </c>
      <c r="F2584" s="77">
        <f>+IF(ISNUMBER(DATA!M400),DATA!M400,"n/a")</f>
        <v>-9.4166352821463892E-3</v>
      </c>
      <c r="G2584" s="87">
        <f>+IF(ISNUMBER(DATA!V400),DATA!V400,"n/a")</f>
        <v>4.9195363239142296</v>
      </c>
      <c r="H2584" s="77">
        <f>+IF(ISNUMBER(DATA!W400),DATA!W400,"n/a")</f>
        <v>1.16814649808374E-2</v>
      </c>
      <c r="I2584" s="87">
        <f>+IF(ISNUMBER(DATA!AF400),DATA!AF400,"n/a")</f>
        <v>4.9321752682296802</v>
      </c>
      <c r="J2584" s="77">
        <f>+IF(ISNUMBER(DATA!AG400),DATA!AG400,"n/a")</f>
        <v>5.0924654242497196E-3</v>
      </c>
      <c r="K2584" s="87">
        <f>+IF(ISNUMBER(DATA!AP400),DATA!AP400,"n/a")</f>
        <v>4.9435139162154096</v>
      </c>
      <c r="L2584" s="77">
        <f>+IF(ISNUMBER(DATA!AQ400),DATA!AQ400,"n/a")</f>
        <v>-1.7900762682957198E-2</v>
      </c>
      <c r="M2584" s="66"/>
      <c r="N2584" s="66"/>
      <c r="O2584" s="66"/>
      <c r="P2584" s="66"/>
      <c r="Q2584" s="66"/>
      <c r="S2584" s="70"/>
      <c r="U2584" s="70"/>
      <c r="W2584" s="70"/>
      <c r="Y2584" s="70"/>
    </row>
    <row r="2585" spans="1:25" s="69" customFormat="1" x14ac:dyDescent="0.2">
      <c r="A2585" s="66" t="s">
        <v>11</v>
      </c>
      <c r="B2585" s="66" t="s">
        <v>23</v>
      </c>
      <c r="C2585" s="66" t="s">
        <v>10</v>
      </c>
      <c r="D2585" s="66" t="s">
        <v>299</v>
      </c>
      <c r="E2585" s="87">
        <f>+IF(ISNUMBER(DATA!L401),DATA!L401,"n/a")</f>
        <v>4.3804108401340303</v>
      </c>
      <c r="F2585" s="77">
        <f>+IF(ISNUMBER(DATA!M401),DATA!M401,"n/a")</f>
        <v>-0.23245005395891699</v>
      </c>
      <c r="G2585" s="87">
        <f>+IF(ISNUMBER(DATA!V401),DATA!V401,"n/a")</f>
        <v>4.3200252163841197</v>
      </c>
      <c r="H2585" s="77">
        <f>+IF(ISNUMBER(DATA!W401),DATA!W401,"n/a")</f>
        <v>-0.16913908802801</v>
      </c>
      <c r="I2585" s="87">
        <f>+IF(ISNUMBER(DATA!AF401),DATA!AF401,"n/a")</f>
        <v>4.2926997661092496</v>
      </c>
      <c r="J2585" s="77">
        <f>+IF(ISNUMBER(DATA!AG401),DATA!AG401,"n/a")</f>
        <v>-0.17543085974429901</v>
      </c>
      <c r="K2585" s="87">
        <f>+IF(ISNUMBER(DATA!AP401),DATA!AP401,"n/a")</f>
        <v>4.3885268895770402</v>
      </c>
      <c r="L2585" s="77">
        <f>+IF(ISNUMBER(DATA!AQ401),DATA!AQ401,"n/a")</f>
        <v>-0.132724487835328</v>
      </c>
      <c r="M2585" s="66"/>
      <c r="N2585" s="66"/>
      <c r="O2585" s="66"/>
      <c r="P2585" s="66"/>
      <c r="Q2585" s="66"/>
      <c r="S2585" s="70"/>
      <c r="U2585" s="70"/>
      <c r="W2585" s="70"/>
      <c r="Y2585" s="70"/>
    </row>
    <row r="2586" spans="1:25" s="69" customFormat="1" x14ac:dyDescent="0.2">
      <c r="A2586" s="66" t="s">
        <v>11</v>
      </c>
      <c r="B2586" s="66" t="s">
        <v>23</v>
      </c>
      <c r="C2586" s="66" t="s">
        <v>10</v>
      </c>
      <c r="D2586" s="66" t="s">
        <v>300</v>
      </c>
      <c r="E2586" s="87">
        <f>+IF(ISNUMBER(DATA!L402),DATA!L402,"n/a")</f>
        <v>4.3282647040579096</v>
      </c>
      <c r="F2586" s="77">
        <f>+IF(ISNUMBER(DATA!M402),DATA!M402,"n/a")</f>
        <v>2.43350282006384E-2</v>
      </c>
      <c r="G2586" s="87">
        <f>+IF(ISNUMBER(DATA!V402),DATA!V402,"n/a")</f>
        <v>4.1117592559741896</v>
      </c>
      <c r="H2586" s="77">
        <f>+IF(ISNUMBER(DATA!W402),DATA!W402,"n/a")</f>
        <v>-3.9254450873108297E-2</v>
      </c>
      <c r="I2586" s="87">
        <f>+IF(ISNUMBER(DATA!AF402),DATA!AF402,"n/a")</f>
        <v>4.1369880492803999</v>
      </c>
      <c r="J2586" s="77">
        <f>+IF(ISNUMBER(DATA!AG402),DATA!AG402,"n/a")</f>
        <v>-4.9004563600405997E-2</v>
      </c>
      <c r="K2586" s="87">
        <f>+IF(ISNUMBER(DATA!AP402),DATA!AP402,"n/a")</f>
        <v>4.2354988153359399</v>
      </c>
      <c r="L2586" s="77">
        <f>+IF(ISNUMBER(DATA!AQ402),DATA!AQ402,"n/a")</f>
        <v>-2.8002991125249201E-2</v>
      </c>
      <c r="M2586" s="66"/>
      <c r="N2586" s="66"/>
      <c r="O2586" s="66"/>
      <c r="P2586" s="66"/>
      <c r="Q2586" s="66"/>
      <c r="S2586" s="70"/>
      <c r="U2586" s="70"/>
      <c r="W2586" s="70"/>
      <c r="Y2586" s="70"/>
    </row>
    <row r="2587" spans="1:25" s="69" customFormat="1" x14ac:dyDescent="0.2">
      <c r="A2587" s="66" t="s">
        <v>11</v>
      </c>
      <c r="B2587" s="66" t="s">
        <v>23</v>
      </c>
      <c r="C2587" s="66" t="s">
        <v>10</v>
      </c>
      <c r="D2587" s="66" t="s">
        <v>301</v>
      </c>
      <c r="E2587" s="87">
        <f>+IF(ISNUMBER(DATA!L403),DATA!L403,"n/a")</f>
        <v>5.2159190352891596</v>
      </c>
      <c r="F2587" s="77">
        <f>+IF(ISNUMBER(DATA!M403),DATA!M403,"n/a")</f>
        <v>-1.69547862629056E-2</v>
      </c>
      <c r="G2587" s="87">
        <f>+IF(ISNUMBER(DATA!V403),DATA!V403,"n/a")</f>
        <v>5.3149197124135803</v>
      </c>
      <c r="H2587" s="77">
        <f>+IF(ISNUMBER(DATA!W403),DATA!W403,"n/a")</f>
        <v>-6.9342381968852101E-3</v>
      </c>
      <c r="I2587" s="87">
        <f>+IF(ISNUMBER(DATA!AF403),DATA!AF403,"n/a")</f>
        <v>5.3380542890481903</v>
      </c>
      <c r="J2587" s="77">
        <f>+IF(ISNUMBER(DATA!AG403),DATA!AG403,"n/a")</f>
        <v>9.6814391908715096E-3</v>
      </c>
      <c r="K2587" s="87">
        <f>+IF(ISNUMBER(DATA!AP403),DATA!AP403,"n/a")</f>
        <v>5.36133895072002</v>
      </c>
      <c r="L2587" s="77">
        <f>+IF(ISNUMBER(DATA!AQ403),DATA!AQ403,"n/a")</f>
        <v>2.4441342088406998E-2</v>
      </c>
      <c r="M2587" s="66"/>
      <c r="N2587" s="66"/>
      <c r="O2587" s="66"/>
      <c r="P2587" s="66"/>
      <c r="Q2587" s="66"/>
      <c r="S2587" s="70"/>
      <c r="U2587" s="70"/>
      <c r="W2587" s="70"/>
      <c r="Y2587" s="70"/>
    </row>
    <row r="2588" spans="1:25" s="69" customFormat="1" x14ac:dyDescent="0.2">
      <c r="A2588" s="66" t="s">
        <v>11</v>
      </c>
      <c r="B2588" s="66" t="s">
        <v>23</v>
      </c>
      <c r="C2588" s="66" t="s">
        <v>10</v>
      </c>
      <c r="D2588" s="66" t="s">
        <v>302</v>
      </c>
      <c r="E2588" s="87">
        <f>+IF(ISNUMBER(DATA!L404),DATA!L404,"n/a")</f>
        <v>4.4964082729405499</v>
      </c>
      <c r="F2588" s="77">
        <f>+IF(ISNUMBER(DATA!M404),DATA!M404,"n/a")</f>
        <v>1.0334097989803099E-2</v>
      </c>
      <c r="G2588" s="87">
        <f>+IF(ISNUMBER(DATA!V404),DATA!V404,"n/a")</f>
        <v>4.48545436688336</v>
      </c>
      <c r="H2588" s="77">
        <f>+IF(ISNUMBER(DATA!W404),DATA!W404,"n/a")</f>
        <v>2.0990239331729301E-2</v>
      </c>
      <c r="I2588" s="87">
        <f>+IF(ISNUMBER(DATA!AF404),DATA!AF404,"n/a")</f>
        <v>4.4886348390812598</v>
      </c>
      <c r="J2588" s="77">
        <f>+IF(ISNUMBER(DATA!AG404),DATA!AG404,"n/a")</f>
        <v>2.28777882681231E-2</v>
      </c>
      <c r="K2588" s="87">
        <f>+IF(ISNUMBER(DATA!AP404),DATA!AP404,"n/a")</f>
        <v>4.4951271889184499</v>
      </c>
      <c r="L2588" s="77">
        <f>+IF(ISNUMBER(DATA!AQ404),DATA!AQ404,"n/a")</f>
        <v>6.6060314217033598E-3</v>
      </c>
      <c r="M2588" s="66"/>
      <c r="N2588" s="66"/>
      <c r="O2588" s="66"/>
      <c r="P2588" s="66"/>
      <c r="Q2588" s="66"/>
      <c r="S2588" s="70"/>
      <c r="U2588" s="70"/>
      <c r="W2588" s="70"/>
      <c r="Y2588" s="70"/>
    </row>
    <row r="2589" spans="1:25" s="69" customFormat="1" x14ac:dyDescent="0.2">
      <c r="A2589" s="66" t="s">
        <v>11</v>
      </c>
      <c r="B2589" s="66" t="s">
        <v>23</v>
      </c>
      <c r="C2589" s="66" t="s">
        <v>10</v>
      </c>
      <c r="D2589" s="66" t="s">
        <v>303</v>
      </c>
      <c r="E2589" s="87">
        <f>+IF(ISNUMBER(DATA!L405),DATA!L405,"n/a")</f>
        <v>4.75345873790104</v>
      </c>
      <c r="F2589" s="77">
        <f>+IF(ISNUMBER(DATA!M405),DATA!M405,"n/a")</f>
        <v>6.8722460584229902E-4</v>
      </c>
      <c r="G2589" s="87">
        <f>+IF(ISNUMBER(DATA!V405),DATA!V405,"n/a")</f>
        <v>4.9534072979768498</v>
      </c>
      <c r="H2589" s="77">
        <f>+IF(ISNUMBER(DATA!W405),DATA!W405,"n/a")</f>
        <v>5.9039483336736302E-2</v>
      </c>
      <c r="I2589" s="87">
        <f>+IF(ISNUMBER(DATA!AF405),DATA!AF405,"n/a")</f>
        <v>4.9310887223993296</v>
      </c>
      <c r="J2589" s="77">
        <f>+IF(ISNUMBER(DATA!AG405),DATA!AG405,"n/a")</f>
        <v>3.6539501564154801E-2</v>
      </c>
      <c r="K2589" s="87">
        <f>+IF(ISNUMBER(DATA!AP405),DATA!AP405,"n/a")</f>
        <v>4.9662485197053599</v>
      </c>
      <c r="L2589" s="77">
        <f>+IF(ISNUMBER(DATA!AQ405),DATA!AQ405,"n/a")</f>
        <v>2.8422912899913499E-2</v>
      </c>
      <c r="M2589" s="66"/>
      <c r="N2589" s="66"/>
      <c r="O2589" s="66"/>
      <c r="P2589" s="66"/>
      <c r="Q2589" s="66"/>
      <c r="S2589" s="70"/>
      <c r="U2589" s="70"/>
      <c r="W2589" s="70"/>
      <c r="Y2589" s="70"/>
    </row>
    <row r="2590" spans="1:25" s="69" customFormat="1" x14ac:dyDescent="0.2">
      <c r="A2590" s="66" t="s">
        <v>11</v>
      </c>
      <c r="B2590" s="66" t="s">
        <v>23</v>
      </c>
      <c r="C2590" s="66" t="s">
        <v>10</v>
      </c>
      <c r="D2590" s="66" t="s">
        <v>304</v>
      </c>
      <c r="E2590" s="87">
        <f>+IF(ISNUMBER(DATA!L406),DATA!L406,"n/a")</f>
        <v>4.3480002831786804</v>
      </c>
      <c r="F2590" s="77">
        <f>+IF(ISNUMBER(DATA!M406),DATA!M406,"n/a")</f>
        <v>-0.126680026996915</v>
      </c>
      <c r="G2590" s="87">
        <f>+IF(ISNUMBER(DATA!V406),DATA!V406,"n/a")</f>
        <v>4.31429350734851</v>
      </c>
      <c r="H2590" s="77">
        <f>+IF(ISNUMBER(DATA!W406),DATA!W406,"n/a")</f>
        <v>-7.3725762961991001E-2</v>
      </c>
      <c r="I2590" s="87">
        <f>+IF(ISNUMBER(DATA!AF406),DATA!AF406,"n/a")</f>
        <v>4.3351932218227303</v>
      </c>
      <c r="J2590" s="77">
        <f>+IF(ISNUMBER(DATA!AG406),DATA!AG406,"n/a")</f>
        <v>-6.3314174380443095E-2</v>
      </c>
      <c r="K2590" s="87">
        <f>+IF(ISNUMBER(DATA!AP406),DATA!AP406,"n/a")</f>
        <v>4.3921850463800904</v>
      </c>
      <c r="L2590" s="77">
        <f>+IF(ISNUMBER(DATA!AQ406),DATA!AQ406,"n/a")</f>
        <v>-6.8513108859136806E-2</v>
      </c>
      <c r="M2590" s="66"/>
      <c r="N2590" s="66"/>
      <c r="O2590" s="66"/>
      <c r="P2590" s="66"/>
      <c r="Q2590" s="66"/>
      <c r="S2590" s="70"/>
      <c r="U2590" s="70"/>
      <c r="W2590" s="70"/>
      <c r="Y2590" s="70"/>
    </row>
    <row r="2591" spans="1:25" s="69" customFormat="1" x14ac:dyDescent="0.2">
      <c r="A2591" s="66" t="s">
        <v>11</v>
      </c>
      <c r="B2591" s="66" t="s">
        <v>23</v>
      </c>
      <c r="C2591" s="66" t="s">
        <v>10</v>
      </c>
      <c r="D2591" s="66" t="s">
        <v>305</v>
      </c>
      <c r="E2591" s="87">
        <f>+IF(ISNUMBER(DATA!L407),DATA!L407,"n/a")</f>
        <v>5.9778934504460404</v>
      </c>
      <c r="F2591" s="77">
        <f>+IF(ISNUMBER(DATA!M407),DATA!M407,"n/a")</f>
        <v>0.161682815152007</v>
      </c>
      <c r="G2591" s="87">
        <f>+IF(ISNUMBER(DATA!V407),DATA!V407,"n/a")</f>
        <v>6.0956163364234204</v>
      </c>
      <c r="H2591" s="77">
        <f>+IF(ISNUMBER(DATA!W407),DATA!W407,"n/a")</f>
        <v>0.13361744304086201</v>
      </c>
      <c r="I2591" s="87">
        <f>+IF(ISNUMBER(DATA!AF407),DATA!AF407,"n/a")</f>
        <v>5.9649536655533897</v>
      </c>
      <c r="J2591" s="77">
        <f>+IF(ISNUMBER(DATA!AG407),DATA!AG407,"n/a")</f>
        <v>8.7244506389701104E-2</v>
      </c>
      <c r="K2591" s="87">
        <f>+IF(ISNUMBER(DATA!AP407),DATA!AP407,"n/a")</f>
        <v>5.5536025276092298</v>
      </c>
      <c r="L2591" s="77">
        <f>+IF(ISNUMBER(DATA!AQ407),DATA!AQ407,"n/a")</f>
        <v>3.1153603809502401E-2</v>
      </c>
      <c r="M2591" s="66"/>
      <c r="N2591" s="66"/>
      <c r="O2591" s="66"/>
      <c r="P2591" s="66"/>
      <c r="Q2591" s="66"/>
      <c r="S2591" s="70"/>
      <c r="U2591" s="70"/>
      <c r="W2591" s="70"/>
      <c r="Y2591" s="70"/>
    </row>
    <row r="2592" spans="1:25" s="69" customFormat="1" x14ac:dyDescent="0.2">
      <c r="A2592" s="66" t="s">
        <v>11</v>
      </c>
      <c r="B2592" s="66" t="s">
        <v>23</v>
      </c>
      <c r="C2592" s="66" t="s">
        <v>10</v>
      </c>
      <c r="D2592" s="66" t="s">
        <v>306</v>
      </c>
      <c r="E2592" s="87">
        <f>+IF(ISNUMBER(DATA!L408),DATA!L408,"n/a")</f>
        <v>4.97487617752269</v>
      </c>
      <c r="F2592" s="77">
        <f>+IF(ISNUMBER(DATA!M408),DATA!M408,"n/a")</f>
        <v>8.0186076148253595E-3</v>
      </c>
      <c r="G2592" s="87">
        <f>+IF(ISNUMBER(DATA!V408),DATA!V408,"n/a")</f>
        <v>5.34881793129441</v>
      </c>
      <c r="H2592" s="77">
        <f>+IF(ISNUMBER(DATA!W408),DATA!W408,"n/a")</f>
        <v>-5.0049098163079501E-2</v>
      </c>
      <c r="I2592" s="87">
        <f>+IF(ISNUMBER(DATA!AF408),DATA!AF408,"n/a")</f>
        <v>5.5193757861531196</v>
      </c>
      <c r="J2592" s="77">
        <f>+IF(ISNUMBER(DATA!AG408),DATA!AG408,"n/a")</f>
        <v>-4.1042918313767503E-2</v>
      </c>
      <c r="K2592" s="87">
        <f>+IF(ISNUMBER(DATA!AP408),DATA!AP408,"n/a")</f>
        <v>5.64555949715123</v>
      </c>
      <c r="L2592" s="77">
        <f>+IF(ISNUMBER(DATA!AQ408),DATA!AQ408,"n/a")</f>
        <v>-1.93291146823409E-2</v>
      </c>
      <c r="M2592" s="66"/>
      <c r="N2592" s="66"/>
      <c r="O2592" s="66"/>
      <c r="P2592" s="66"/>
      <c r="Q2592" s="66"/>
      <c r="S2592" s="70"/>
      <c r="U2592" s="70"/>
      <c r="W2592" s="70"/>
      <c r="Y2592" s="70"/>
    </row>
    <row r="2593" spans="1:25" s="69" customFormat="1" x14ac:dyDescent="0.2">
      <c r="A2593" s="66" t="s">
        <v>11</v>
      </c>
      <c r="B2593" s="66" t="s">
        <v>23</v>
      </c>
      <c r="C2593" s="66" t="s">
        <v>10</v>
      </c>
      <c r="D2593" s="66" t="s">
        <v>307</v>
      </c>
      <c r="E2593" s="87">
        <f>+IF(ISNUMBER(DATA!L409),DATA!L409,"n/a")</f>
        <v>4.56215772010811</v>
      </c>
      <c r="F2593" s="77">
        <f>+IF(ISNUMBER(DATA!M409),DATA!M409,"n/a")</f>
        <v>3.1961974378426301E-2</v>
      </c>
      <c r="G2593" s="87">
        <f>+IF(ISNUMBER(DATA!V409),DATA!V409,"n/a")</f>
        <v>4.5459262631598101</v>
      </c>
      <c r="H2593" s="77">
        <f>+IF(ISNUMBER(DATA!W409),DATA!W409,"n/a")</f>
        <v>1.8482485212163099E-2</v>
      </c>
      <c r="I2593" s="87">
        <f>+IF(ISNUMBER(DATA!AF409),DATA!AF409,"n/a")</f>
        <v>4.4368990322597002</v>
      </c>
      <c r="J2593" s="77">
        <f>+IF(ISNUMBER(DATA!AG409),DATA!AG409,"n/a")</f>
        <v>-3.6136925148887999E-3</v>
      </c>
      <c r="K2593" s="87">
        <f>+IF(ISNUMBER(DATA!AP409),DATA!AP409,"n/a")</f>
        <v>4.3890195863736698</v>
      </c>
      <c r="L2593" s="77">
        <f>+IF(ISNUMBER(DATA!AQ409),DATA!AQ409,"n/a")</f>
        <v>-3.64194950815502E-3</v>
      </c>
      <c r="M2593" s="66"/>
      <c r="N2593" s="66"/>
      <c r="O2593" s="66"/>
      <c r="P2593" s="66"/>
      <c r="Q2593" s="66"/>
      <c r="S2593" s="70"/>
      <c r="U2593" s="70"/>
      <c r="W2593" s="70"/>
      <c r="Y2593" s="70"/>
    </row>
    <row r="2594" spans="1:25" s="69" customFormat="1" x14ac:dyDescent="0.2">
      <c r="A2594" s="66" t="s">
        <v>11</v>
      </c>
      <c r="B2594" s="66" t="s">
        <v>23</v>
      </c>
      <c r="C2594" s="66" t="s">
        <v>10</v>
      </c>
      <c r="D2594" s="66" t="s">
        <v>308</v>
      </c>
      <c r="E2594" s="87">
        <f>+IF(ISNUMBER(DATA!L410),DATA!L410,"n/a")</f>
        <v>4.8973430018039501</v>
      </c>
      <c r="F2594" s="77">
        <f>+IF(ISNUMBER(DATA!M410),DATA!M410,"n/a")</f>
        <v>-8.4819574689381699E-2</v>
      </c>
      <c r="G2594" s="87">
        <f>+IF(ISNUMBER(DATA!V410),DATA!V410,"n/a")</f>
        <v>4.8661692809240602</v>
      </c>
      <c r="H2594" s="77">
        <f>+IF(ISNUMBER(DATA!W410),DATA!W410,"n/a")</f>
        <v>-0.113080524639042</v>
      </c>
      <c r="I2594" s="87">
        <f>+IF(ISNUMBER(DATA!AF410),DATA!AF410,"n/a")</f>
        <v>4.9133431270115597</v>
      </c>
      <c r="J2594" s="77">
        <f>+IF(ISNUMBER(DATA!AG410),DATA!AG410,"n/a")</f>
        <v>-0.10562109329840801</v>
      </c>
      <c r="K2594" s="87">
        <f>+IF(ISNUMBER(DATA!AP410),DATA!AP410,"n/a")</f>
        <v>5.1204362232004996</v>
      </c>
      <c r="L2594" s="77">
        <f>+IF(ISNUMBER(DATA!AQ410),DATA!AQ410,"n/a")</f>
        <v>-7.0445521128795305E-2</v>
      </c>
      <c r="M2594" s="66"/>
      <c r="N2594" s="66"/>
      <c r="O2594" s="66"/>
      <c r="P2594" s="66"/>
      <c r="Q2594" s="66"/>
      <c r="S2594" s="70"/>
      <c r="U2594" s="70"/>
      <c r="W2594" s="70"/>
      <c r="Y2594" s="70"/>
    </row>
    <row r="2595" spans="1:25" s="69" customFormat="1" x14ac:dyDescent="0.2">
      <c r="A2595" s="66" t="s">
        <v>11</v>
      </c>
      <c r="B2595" s="66" t="s">
        <v>23</v>
      </c>
      <c r="C2595" s="66" t="s">
        <v>10</v>
      </c>
      <c r="D2595" s="66" t="s">
        <v>309</v>
      </c>
      <c r="E2595" s="87">
        <f>+IF(ISNUMBER(DATA!L411),DATA!L411,"n/a")</f>
        <v>4.7908133665554198</v>
      </c>
      <c r="F2595" s="77">
        <f>+IF(ISNUMBER(DATA!M411),DATA!M411,"n/a")</f>
        <v>-0.163244827650015</v>
      </c>
      <c r="G2595" s="87">
        <f>+IF(ISNUMBER(DATA!V411),DATA!V411,"n/a")</f>
        <v>4.7646790210715801</v>
      </c>
      <c r="H2595" s="77">
        <f>+IF(ISNUMBER(DATA!W411),DATA!W411,"n/a")</f>
        <v>-0.118737858823336</v>
      </c>
      <c r="I2595" s="87">
        <f>+IF(ISNUMBER(DATA!AF411),DATA!AF411,"n/a")</f>
        <v>4.85851890162989</v>
      </c>
      <c r="J2595" s="77">
        <f>+IF(ISNUMBER(DATA!AG411),DATA!AG411,"n/a")</f>
        <v>-6.78016051206696E-2</v>
      </c>
      <c r="K2595" s="87">
        <f>+IF(ISNUMBER(DATA!AP411),DATA!AP411,"n/a")</f>
        <v>5.0847099833823304</v>
      </c>
      <c r="L2595" s="77">
        <f>+IF(ISNUMBER(DATA!AQ411),DATA!AQ411,"n/a")</f>
        <v>-3.00610960800561E-2</v>
      </c>
      <c r="M2595" s="66"/>
      <c r="N2595" s="66"/>
      <c r="O2595" s="66"/>
      <c r="P2595" s="66"/>
      <c r="Q2595" s="66"/>
      <c r="S2595" s="70"/>
      <c r="U2595" s="70"/>
      <c r="W2595" s="70"/>
      <c r="Y2595" s="70"/>
    </row>
    <row r="2596" spans="1:25" s="69" customFormat="1" x14ac:dyDescent="0.2">
      <c r="A2596" s="66" t="s">
        <v>11</v>
      </c>
      <c r="B2596" s="66" t="s">
        <v>23</v>
      </c>
      <c r="C2596" s="66" t="s">
        <v>10</v>
      </c>
      <c r="D2596" s="66" t="s">
        <v>310</v>
      </c>
      <c r="E2596" s="87">
        <f>+IF(ISNUMBER(DATA!L412),DATA!L412,"n/a")</f>
        <v>5.2146055039803798</v>
      </c>
      <c r="F2596" s="77">
        <f>+IF(ISNUMBER(DATA!M412),DATA!M412,"n/a")</f>
        <v>-0.12766152687107199</v>
      </c>
      <c r="G2596" s="87">
        <f>+IF(ISNUMBER(DATA!V412),DATA!V412,"n/a")</f>
        <v>5.1486752372571303</v>
      </c>
      <c r="H2596" s="77">
        <f>+IF(ISNUMBER(DATA!W412),DATA!W412,"n/a")</f>
        <v>-0.129007721208861</v>
      </c>
      <c r="I2596" s="87">
        <f>+IF(ISNUMBER(DATA!AF412),DATA!AF412,"n/a")</f>
        <v>5.3114633896802204</v>
      </c>
      <c r="J2596" s="77">
        <f>+IF(ISNUMBER(DATA!AG412),DATA!AG412,"n/a")</f>
        <v>-0.106085712599261</v>
      </c>
      <c r="K2596" s="87">
        <f>+IF(ISNUMBER(DATA!AP412),DATA!AP412,"n/a")</f>
        <v>5.56354051531319</v>
      </c>
      <c r="L2596" s="77">
        <f>+IF(ISNUMBER(DATA!AQ412),DATA!AQ412,"n/a")</f>
        <v>-7.0893311712329807E-2</v>
      </c>
      <c r="M2596" s="66"/>
      <c r="N2596" s="66"/>
      <c r="O2596" s="66"/>
      <c r="P2596" s="66"/>
      <c r="Q2596" s="66"/>
      <c r="S2596" s="70"/>
      <c r="U2596" s="70"/>
      <c r="W2596" s="70"/>
      <c r="Y2596" s="70"/>
    </row>
    <row r="2597" spans="1:25" s="69" customFormat="1" x14ac:dyDescent="0.2">
      <c r="A2597" s="66" t="s">
        <v>11</v>
      </c>
      <c r="B2597" s="66" t="s">
        <v>23</v>
      </c>
      <c r="C2597" s="66" t="s">
        <v>10</v>
      </c>
      <c r="D2597" s="66" t="s">
        <v>311</v>
      </c>
      <c r="E2597" s="87">
        <f>+IF(ISNUMBER(DATA!L413),DATA!L413,"n/a")</f>
        <v>5.3946538682890699</v>
      </c>
      <c r="F2597" s="77">
        <f>+IF(ISNUMBER(DATA!M413),DATA!M413,"n/a")</f>
        <v>2.9159807362792702E-2</v>
      </c>
      <c r="G2597" s="87">
        <f>+IF(ISNUMBER(DATA!V413),DATA!V413,"n/a")</f>
        <v>5.5125766607685804</v>
      </c>
      <c r="H2597" s="77">
        <f>+IF(ISNUMBER(DATA!W413),DATA!W413,"n/a")</f>
        <v>7.3720366327787598E-2</v>
      </c>
      <c r="I2597" s="87">
        <f>+IF(ISNUMBER(DATA!AF413),DATA!AF413,"n/a")</f>
        <v>5.3971687022190098</v>
      </c>
      <c r="J2597" s="77">
        <f>+IF(ISNUMBER(DATA!AG413),DATA!AG413,"n/a")</f>
        <v>5.9284968637139002E-2</v>
      </c>
      <c r="K2597" s="87">
        <f>+IF(ISNUMBER(DATA!AP413),DATA!AP413,"n/a")</f>
        <v>5.3240222623036697</v>
      </c>
      <c r="L2597" s="77">
        <f>+IF(ISNUMBER(DATA!AQ413),DATA!AQ413,"n/a")</f>
        <v>4.8541200813287E-2</v>
      </c>
      <c r="M2597" s="66"/>
      <c r="N2597" s="66"/>
      <c r="O2597" s="66"/>
      <c r="P2597" s="66"/>
      <c r="Q2597" s="66"/>
      <c r="S2597" s="70"/>
      <c r="U2597" s="70"/>
      <c r="W2597" s="70"/>
      <c r="Y2597" s="70"/>
    </row>
    <row r="2598" spans="1:25" s="69" customFormat="1" x14ac:dyDescent="0.2">
      <c r="A2598" s="66" t="s">
        <v>11</v>
      </c>
      <c r="B2598" s="66" t="s">
        <v>23</v>
      </c>
      <c r="C2598" s="66" t="s">
        <v>10</v>
      </c>
      <c r="D2598" s="66" t="s">
        <v>312</v>
      </c>
      <c r="E2598" s="87">
        <f>+IF(ISNUMBER(DATA!L414),DATA!L414,"n/a")</f>
        <v>5.0834504665662896</v>
      </c>
      <c r="F2598" s="77">
        <f>+IF(ISNUMBER(DATA!M414),DATA!M414,"n/a")</f>
        <v>6.1608822330241002E-2</v>
      </c>
      <c r="G2598" s="87">
        <f>+IF(ISNUMBER(DATA!V414),DATA!V414,"n/a")</f>
        <v>5.2658143406203299</v>
      </c>
      <c r="H2598" s="77">
        <f>+IF(ISNUMBER(DATA!W414),DATA!W414,"n/a")</f>
        <v>0.101182664751301</v>
      </c>
      <c r="I2598" s="87">
        <f>+IF(ISNUMBER(DATA!AF414),DATA!AF414,"n/a")</f>
        <v>5.0490419272598501</v>
      </c>
      <c r="J2598" s="77">
        <f>+IF(ISNUMBER(DATA!AG414),DATA!AG414,"n/a")</f>
        <v>4.1460758427861101E-2</v>
      </c>
      <c r="K2598" s="87">
        <f>+IF(ISNUMBER(DATA!AP414),DATA!AP414,"n/a")</f>
        <v>4.9376767703624704</v>
      </c>
      <c r="L2598" s="77">
        <f>+IF(ISNUMBER(DATA!AQ414),DATA!AQ414,"n/a")</f>
        <v>-3.3397151642349299E-2</v>
      </c>
      <c r="M2598" s="66"/>
      <c r="N2598" s="66"/>
      <c r="O2598" s="66"/>
      <c r="P2598" s="66"/>
      <c r="Q2598" s="66"/>
      <c r="S2598" s="70"/>
      <c r="U2598" s="70"/>
      <c r="W2598" s="70"/>
      <c r="Y2598" s="70"/>
    </row>
    <row r="2599" spans="1:25" s="69" customFormat="1" x14ac:dyDescent="0.2">
      <c r="A2599" s="66" t="s">
        <v>11</v>
      </c>
      <c r="B2599" s="66" t="s">
        <v>23</v>
      </c>
      <c r="C2599" s="66" t="s">
        <v>10</v>
      </c>
      <c r="D2599" s="66" t="s">
        <v>313</v>
      </c>
      <c r="E2599" s="87">
        <f>+IF(ISNUMBER(DATA!L415),DATA!L415,"n/a")</f>
        <v>5.4693779995389002</v>
      </c>
      <c r="F2599" s="77">
        <f>+IF(ISNUMBER(DATA!M415),DATA!M415,"n/a")</f>
        <v>6.3124942654983099E-2</v>
      </c>
      <c r="G2599" s="87">
        <f>+IF(ISNUMBER(DATA!V415),DATA!V415,"n/a")</f>
        <v>5.4871372445334901</v>
      </c>
      <c r="H2599" s="77">
        <f>+IF(ISNUMBER(DATA!W415),DATA!W415,"n/a")</f>
        <v>5.4980184877345399E-2</v>
      </c>
      <c r="I2599" s="87">
        <f>+IF(ISNUMBER(DATA!AF415),DATA!AF415,"n/a")</f>
        <v>5.3424961004778098</v>
      </c>
      <c r="J2599" s="77">
        <f>+IF(ISNUMBER(DATA!AG415),DATA!AG415,"n/a")</f>
        <v>1.9352658237484301E-2</v>
      </c>
      <c r="K2599" s="87">
        <f>+IF(ISNUMBER(DATA!AP415),DATA!AP415,"n/a")</f>
        <v>5.2007940444778997</v>
      </c>
      <c r="L2599" s="77">
        <f>+IF(ISNUMBER(DATA!AQ415),DATA!AQ415,"n/a")</f>
        <v>-2.15655892125854E-2</v>
      </c>
      <c r="M2599" s="66"/>
      <c r="N2599" s="66"/>
      <c r="O2599" s="66"/>
      <c r="P2599" s="66"/>
      <c r="Q2599" s="66"/>
      <c r="S2599" s="70"/>
      <c r="U2599" s="70"/>
      <c r="W2599" s="70"/>
      <c r="Y2599" s="70"/>
    </row>
    <row r="2600" spans="1:25" s="69" customFormat="1" x14ac:dyDescent="0.2">
      <c r="A2600" s="66" t="s">
        <v>11</v>
      </c>
      <c r="B2600" s="66" t="s">
        <v>23</v>
      </c>
      <c r="C2600" s="66" t="s">
        <v>10</v>
      </c>
      <c r="D2600" s="66" t="s">
        <v>314</v>
      </c>
      <c r="E2600" s="87">
        <f>+IF(ISNUMBER(DATA!L416),DATA!L416,"n/a")</f>
        <v>5.5507908817104896</v>
      </c>
      <c r="F2600" s="77">
        <f>+IF(ISNUMBER(DATA!M416),DATA!M416,"n/a")</f>
        <v>-4.1488021569948602E-2</v>
      </c>
      <c r="G2600" s="87">
        <f>+IF(ISNUMBER(DATA!V416),DATA!V416,"n/a")</f>
        <v>5.78055635506984</v>
      </c>
      <c r="H2600" s="77">
        <f>+IF(ISNUMBER(DATA!W416),DATA!W416,"n/a")</f>
        <v>3.2416104119474501E-2</v>
      </c>
      <c r="I2600" s="87">
        <f>+IF(ISNUMBER(DATA!AF416),DATA!AF416,"n/a")</f>
        <v>5.6360374953639401</v>
      </c>
      <c r="J2600" s="77">
        <f>+IF(ISNUMBER(DATA!AG416),DATA!AG416,"n/a")</f>
        <v>2.7304248962659001E-2</v>
      </c>
      <c r="K2600" s="87">
        <f>+IF(ISNUMBER(DATA!AP416),DATA!AP416,"n/a")</f>
        <v>5.6500413680540102</v>
      </c>
      <c r="L2600" s="77">
        <f>+IF(ISNUMBER(DATA!AQ416),DATA!AQ416,"n/a")</f>
        <v>4.12041178496272E-2</v>
      </c>
      <c r="M2600" s="66"/>
      <c r="N2600" s="66"/>
      <c r="O2600" s="66"/>
      <c r="P2600" s="66"/>
      <c r="Q2600" s="66"/>
      <c r="S2600" s="70"/>
      <c r="U2600" s="70"/>
      <c r="W2600" s="70"/>
      <c r="Y2600" s="70"/>
    </row>
    <row r="2601" spans="1:25" s="69" customFormat="1" x14ac:dyDescent="0.2">
      <c r="A2601" s="66" t="s">
        <v>11</v>
      </c>
      <c r="B2601" s="66" t="s">
        <v>23</v>
      </c>
      <c r="C2601" s="66" t="s">
        <v>10</v>
      </c>
      <c r="D2601" s="66" t="s">
        <v>315</v>
      </c>
      <c r="E2601" s="87">
        <f>+IF(ISNUMBER(DATA!L417),DATA!L417,"n/a")</f>
        <v>5.2846140713214096</v>
      </c>
      <c r="F2601" s="77">
        <f>+IF(ISNUMBER(DATA!M417),DATA!M417,"n/a")</f>
        <v>4.6945463868625102E-2</v>
      </c>
      <c r="G2601" s="87">
        <f>+IF(ISNUMBER(DATA!V417),DATA!V417,"n/a")</f>
        <v>5.2820125631098902</v>
      </c>
      <c r="H2601" s="77">
        <f>+IF(ISNUMBER(DATA!W417),DATA!W417,"n/a")</f>
        <v>1.48079721845086E-2</v>
      </c>
      <c r="I2601" s="87">
        <f>+IF(ISNUMBER(DATA!AF417),DATA!AF417,"n/a")</f>
        <v>5.1727051466906904</v>
      </c>
      <c r="J2601" s="77">
        <f>+IF(ISNUMBER(DATA!AG417),DATA!AG417,"n/a")</f>
        <v>4.7708260971333696E-3</v>
      </c>
      <c r="K2601" s="87">
        <f>+IF(ISNUMBER(DATA!AP417),DATA!AP417,"n/a")</f>
        <v>5.1520964899422301</v>
      </c>
      <c r="L2601" s="77">
        <f>+IF(ISNUMBER(DATA!AQ417),DATA!AQ417,"n/a")</f>
        <v>-3.6206560804543798E-2</v>
      </c>
      <c r="M2601" s="66"/>
      <c r="N2601" s="66"/>
      <c r="O2601" s="66"/>
      <c r="P2601" s="66"/>
      <c r="Q2601" s="66"/>
      <c r="S2601" s="70"/>
      <c r="U2601" s="70"/>
      <c r="W2601" s="70"/>
      <c r="Y2601" s="70"/>
    </row>
    <row r="2602" spans="1:25" s="69" customFormat="1" x14ac:dyDescent="0.2">
      <c r="A2602" s="66" t="s">
        <v>11</v>
      </c>
      <c r="B2602" s="66" t="s">
        <v>23</v>
      </c>
      <c r="C2602" s="66" t="s">
        <v>10</v>
      </c>
      <c r="D2602" s="66" t="s">
        <v>316</v>
      </c>
      <c r="E2602" s="87">
        <f>+IF(ISNUMBER(DATA!L418),DATA!L418,"n/a")</f>
        <v>4.6499008152476504</v>
      </c>
      <c r="F2602" s="77">
        <f>+IF(ISNUMBER(DATA!M418),DATA!M418,"n/a")</f>
        <v>-2.4985841795141499E-2</v>
      </c>
      <c r="G2602" s="87">
        <f>+IF(ISNUMBER(DATA!V418),DATA!V418,"n/a")</f>
        <v>4.6453261596443101</v>
      </c>
      <c r="H2602" s="77">
        <f>+IF(ISNUMBER(DATA!W418),DATA!W418,"n/a")</f>
        <v>-2.47832719355849E-2</v>
      </c>
      <c r="I2602" s="87">
        <f>+IF(ISNUMBER(DATA!AF418),DATA!AF418,"n/a")</f>
        <v>4.7012329133410704</v>
      </c>
      <c r="J2602" s="77">
        <f>+IF(ISNUMBER(DATA!AG418),DATA!AG418,"n/a")</f>
        <v>-1.09778732768887E-2</v>
      </c>
      <c r="K2602" s="87">
        <f>+IF(ISNUMBER(DATA!AP418),DATA!AP418,"n/a")</f>
        <v>4.7728495404942901</v>
      </c>
      <c r="L2602" s="77">
        <f>+IF(ISNUMBER(DATA!AQ418),DATA!AQ418,"n/a")</f>
        <v>-2.1684632489070901E-2</v>
      </c>
      <c r="M2602" s="66"/>
      <c r="N2602" s="66"/>
      <c r="O2602" s="66"/>
      <c r="P2602" s="66"/>
      <c r="Q2602" s="66"/>
      <c r="S2602" s="70"/>
      <c r="U2602" s="70"/>
      <c r="W2602" s="70"/>
      <c r="Y2602" s="70"/>
    </row>
    <row r="2603" spans="1:25" s="69" customFormat="1" x14ac:dyDescent="0.2">
      <c r="A2603" s="66" t="s">
        <v>11</v>
      </c>
      <c r="B2603" s="66" t="s">
        <v>23</v>
      </c>
      <c r="C2603" s="66" t="s">
        <v>10</v>
      </c>
      <c r="D2603" s="66" t="s">
        <v>317</v>
      </c>
      <c r="E2603" s="87">
        <f>+IF(ISNUMBER(DATA!L419),DATA!L419,"n/a")</f>
        <v>5.3531948923939998</v>
      </c>
      <c r="F2603" s="77">
        <f>+IF(ISNUMBER(DATA!M419),DATA!M419,"n/a")</f>
        <v>-6.4654513443185305E-2</v>
      </c>
      <c r="G2603" s="87">
        <f>+IF(ISNUMBER(DATA!V419),DATA!V419,"n/a")</f>
        <v>5.39551858411882</v>
      </c>
      <c r="H2603" s="77">
        <f>+IF(ISNUMBER(DATA!W419),DATA!W419,"n/a")</f>
        <v>-6.6460475598762697E-2</v>
      </c>
      <c r="I2603" s="87">
        <f>+IF(ISNUMBER(DATA!AF419),DATA!AF419,"n/a")</f>
        <v>5.5024400144513699</v>
      </c>
      <c r="J2603" s="77">
        <f>+IF(ISNUMBER(DATA!AG419),DATA!AG419,"n/a")</f>
        <v>-5.3932746393482098E-2</v>
      </c>
      <c r="K2603" s="87">
        <f>+IF(ISNUMBER(DATA!AP419),DATA!AP419,"n/a")</f>
        <v>5.5749653352401198</v>
      </c>
      <c r="L2603" s="77">
        <f>+IF(ISNUMBER(DATA!AQ419),DATA!AQ419,"n/a")</f>
        <v>-1.2266745018692999E-2</v>
      </c>
      <c r="M2603" s="66"/>
      <c r="N2603" s="66"/>
      <c r="O2603" s="66"/>
      <c r="P2603" s="66"/>
      <c r="Q2603" s="66"/>
      <c r="S2603" s="70"/>
      <c r="U2603" s="70"/>
      <c r="W2603" s="70"/>
      <c r="Y2603" s="70"/>
    </row>
    <row r="2604" spans="1:25" s="69" customFormat="1" x14ac:dyDescent="0.2">
      <c r="A2604" s="66" t="s">
        <v>11</v>
      </c>
      <c r="B2604" s="66" t="s">
        <v>23</v>
      </c>
      <c r="C2604" s="66" t="s">
        <v>10</v>
      </c>
      <c r="D2604" s="66" t="s">
        <v>318</v>
      </c>
      <c r="E2604" s="87">
        <f>+IF(ISNUMBER(DATA!L420),DATA!L420,"n/a")</f>
        <v>4.49128956660826</v>
      </c>
      <c r="F2604" s="77">
        <f>+IF(ISNUMBER(DATA!M420),DATA!M420,"n/a")</f>
        <v>9.6365763404377292E-3</v>
      </c>
      <c r="G2604" s="87">
        <f>+IF(ISNUMBER(DATA!V420),DATA!V420,"n/a")</f>
        <v>4.4714235600699004</v>
      </c>
      <c r="H2604" s="77">
        <f>+IF(ISNUMBER(DATA!W420),DATA!W420,"n/a")</f>
        <v>1.49190585387005E-2</v>
      </c>
      <c r="I2604" s="87">
        <f>+IF(ISNUMBER(DATA!AF420),DATA!AF420,"n/a")</f>
        <v>4.4806598365268302</v>
      </c>
      <c r="J2604" s="77">
        <f>+IF(ISNUMBER(DATA!AG420),DATA!AG420,"n/a")</f>
        <v>2.1839186154613301E-2</v>
      </c>
      <c r="K2604" s="87">
        <f>+IF(ISNUMBER(DATA!AP420),DATA!AP420,"n/a")</f>
        <v>4.4932227908255404</v>
      </c>
      <c r="L2604" s="77">
        <f>+IF(ISNUMBER(DATA!AQ420),DATA!AQ420,"n/a")</f>
        <v>1.0815272866359801E-2</v>
      </c>
      <c r="M2604" s="66"/>
      <c r="N2604" s="66"/>
      <c r="O2604" s="66"/>
      <c r="P2604" s="66"/>
      <c r="Q2604" s="66"/>
      <c r="S2604" s="70"/>
      <c r="U2604" s="70"/>
      <c r="W2604" s="70"/>
      <c r="Y2604" s="70"/>
    </row>
    <row r="2605" spans="1:25" s="69" customFormat="1" x14ac:dyDescent="0.2">
      <c r="A2605" s="66" t="s">
        <v>11</v>
      </c>
      <c r="B2605" s="66" t="s">
        <v>23</v>
      </c>
      <c r="C2605" s="66" t="s">
        <v>10</v>
      </c>
      <c r="D2605" s="66" t="s">
        <v>344</v>
      </c>
      <c r="E2605" s="87">
        <f>+IF(ISNUMBER(DATA!L421),DATA!L421,"n/a")</f>
        <v>4.8957355059080401</v>
      </c>
      <c r="F2605" s="77">
        <f>+IF(ISNUMBER(DATA!M421),DATA!M421,"n/a")</f>
        <v>3.6101938754117102E-2</v>
      </c>
      <c r="G2605" s="87">
        <f>+IF(ISNUMBER(DATA!V421),DATA!V421,"n/a")</f>
        <v>5.0881131948047296</v>
      </c>
      <c r="H2605" s="77">
        <f>+IF(ISNUMBER(DATA!W421),DATA!W421,"n/a")</f>
        <v>0.10483390311941</v>
      </c>
      <c r="I2605" s="87">
        <f>+IF(ISNUMBER(DATA!AF421),DATA!AF421,"n/a")</f>
        <v>5.0448041883146004</v>
      </c>
      <c r="J2605" s="77">
        <f>+IF(ISNUMBER(DATA!AG421),DATA!AG421,"n/a")</f>
        <v>8.6085284309018698E-2</v>
      </c>
      <c r="K2605" s="87">
        <f>+IF(ISNUMBER(DATA!AP421),DATA!AP421,"n/a")</f>
        <v>5.0084418366749999</v>
      </c>
      <c r="L2605" s="77">
        <f>+IF(ISNUMBER(DATA!AQ421),DATA!AQ421,"n/a")</f>
        <v>7.0613085868532599E-2</v>
      </c>
      <c r="M2605" s="66"/>
      <c r="N2605" s="66"/>
      <c r="O2605" s="66"/>
      <c r="P2605" s="66"/>
      <c r="Q2605" s="66"/>
      <c r="S2605" s="70"/>
      <c r="U2605" s="70"/>
      <c r="W2605" s="70"/>
      <c r="Y2605" s="70"/>
    </row>
    <row r="2606" spans="1:25" s="69" customFormat="1" x14ac:dyDescent="0.2">
      <c r="A2606" s="66" t="s">
        <v>11</v>
      </c>
      <c r="B2606" s="66" t="s">
        <v>23</v>
      </c>
      <c r="C2606" s="66" t="s">
        <v>10</v>
      </c>
      <c r="D2606" s="66" t="s">
        <v>345</v>
      </c>
      <c r="E2606" s="87">
        <f>+IF(ISNUMBER(DATA!L422),DATA!L422,"n/a")</f>
        <v>4.8157704238981998</v>
      </c>
      <c r="F2606" s="77">
        <f>+IF(ISNUMBER(DATA!M422),DATA!M422,"n/a")</f>
        <v>1.6719651058342701E-2</v>
      </c>
      <c r="G2606" s="87">
        <f>+IF(ISNUMBER(DATA!V422),DATA!V422,"n/a")</f>
        <v>4.9993152770711697</v>
      </c>
      <c r="H2606" s="77">
        <f>+IF(ISNUMBER(DATA!W422),DATA!W422,"n/a")</f>
        <v>5.1863642740947097E-2</v>
      </c>
      <c r="I2606" s="87">
        <f>+IF(ISNUMBER(DATA!AF422),DATA!AF422,"n/a")</f>
        <v>5.0080283003600101</v>
      </c>
      <c r="J2606" s="77">
        <f>+IF(ISNUMBER(DATA!AG422),DATA!AG422,"n/a")</f>
        <v>4.8262947154535302E-2</v>
      </c>
      <c r="K2606" s="87">
        <f>+IF(ISNUMBER(DATA!AP422),DATA!AP422,"n/a")</f>
        <v>4.9095166608407697</v>
      </c>
      <c r="L2606" s="77">
        <f>+IF(ISNUMBER(DATA!AQ422),DATA!AQ422,"n/a")</f>
        <v>1.03855769413189E-2</v>
      </c>
      <c r="M2606" s="66"/>
      <c r="N2606" s="66"/>
      <c r="O2606" s="66"/>
      <c r="P2606" s="66"/>
      <c r="Q2606" s="66"/>
      <c r="S2606" s="70"/>
      <c r="U2606" s="70"/>
      <c r="W2606" s="70"/>
      <c r="Y2606" s="70"/>
    </row>
    <row r="2607" spans="1:25" x14ac:dyDescent="0.2">
      <c r="E2607" s="100"/>
      <c r="F2607" s="102"/>
      <c r="G2607" s="100"/>
      <c r="H2607" s="102"/>
      <c r="I2607" s="100"/>
      <c r="J2607" s="102"/>
      <c r="K2607" s="100"/>
      <c r="L2607" s="102"/>
    </row>
    <row r="2608" spans="1:25" s="69" customFormat="1" x14ac:dyDescent="0.2">
      <c r="A2608" s="66" t="s">
        <v>11</v>
      </c>
      <c r="B2608" s="66" t="s">
        <v>23</v>
      </c>
      <c r="C2608" s="66" t="s">
        <v>26</v>
      </c>
      <c r="D2608" s="66" t="s">
        <v>271</v>
      </c>
      <c r="E2608" s="87">
        <f>+IF(ISNUMBER(DATA!N373),DATA!N373,"n/a")</f>
        <v>2.5892490558626902</v>
      </c>
      <c r="F2608" s="77">
        <f>+IF(ISNUMBER(DATA!O373),DATA!O373,"n/a")</f>
        <v>7.4007502745802603E-2</v>
      </c>
      <c r="G2608" s="87">
        <f>+IF(ISNUMBER(DATA!X373),DATA!X373,"n/a")</f>
        <v>2.58379372482033</v>
      </c>
      <c r="H2608" s="77">
        <f>+IF(ISNUMBER(DATA!Y373),DATA!Y373,"n/a")</f>
        <v>-7.8518043383883108E-3</v>
      </c>
      <c r="I2608" s="87">
        <f>+IF(ISNUMBER(DATA!AH373),DATA!AH373,"n/a")</f>
        <v>2.5553452101734599</v>
      </c>
      <c r="J2608" s="77">
        <f>+IF(ISNUMBER(DATA!AI373),DATA!AI373,"n/a")</f>
        <v>-3.0218731666100299E-2</v>
      </c>
      <c r="K2608" s="87">
        <f>+IF(ISNUMBER(DATA!AR373),DATA!AR373,"n/a")</f>
        <v>2.6002765841729798</v>
      </c>
      <c r="L2608" s="77">
        <f>+IF(ISNUMBER(DATA!AS373),DATA!AS373,"n/a")</f>
        <v>-4.52517547596724E-2</v>
      </c>
      <c r="M2608" s="66"/>
      <c r="N2608" s="66"/>
      <c r="O2608" s="66"/>
      <c r="P2608" s="66"/>
      <c r="Q2608" s="66"/>
      <c r="S2608" s="70"/>
      <c r="U2608" s="70"/>
      <c r="W2608" s="70"/>
      <c r="Y2608" s="70"/>
    </row>
    <row r="2609" spans="1:25" s="69" customFormat="1" x14ac:dyDescent="0.2">
      <c r="A2609" s="66" t="s">
        <v>11</v>
      </c>
      <c r="B2609" s="66" t="s">
        <v>23</v>
      </c>
      <c r="C2609" s="66" t="s">
        <v>26</v>
      </c>
      <c r="D2609" s="66" t="s">
        <v>272</v>
      </c>
      <c r="E2609" s="87">
        <f>+IF(ISNUMBER(DATA!N374),DATA!N374,"n/a")</f>
        <v>2.3069553239277898</v>
      </c>
      <c r="F2609" s="77">
        <f>+IF(ISNUMBER(DATA!O374),DATA!O374,"n/a")</f>
        <v>-4.5964984802002304E-3</v>
      </c>
      <c r="G2609" s="87">
        <f>+IF(ISNUMBER(DATA!X374),DATA!X374,"n/a")</f>
        <v>2.30900730289693</v>
      </c>
      <c r="H2609" s="77">
        <f>+IF(ISNUMBER(DATA!Y374),DATA!Y374,"n/a")</f>
        <v>1.8188827614390201E-3</v>
      </c>
      <c r="I2609" s="87">
        <f>+IF(ISNUMBER(DATA!AH374),DATA!AH374,"n/a")</f>
        <v>2.3127457560010298</v>
      </c>
      <c r="J2609" s="77">
        <f>+IF(ISNUMBER(DATA!AI374),DATA!AI374,"n/a")</f>
        <v>1.4896679837174499E-2</v>
      </c>
      <c r="K2609" s="87">
        <f>+IF(ISNUMBER(DATA!AR374),DATA!AR374,"n/a")</f>
        <v>2.32259057901924</v>
      </c>
      <c r="L2609" s="77">
        <f>+IF(ISNUMBER(DATA!AS374),DATA!AS374,"n/a")</f>
        <v>1.69701085600279E-2</v>
      </c>
      <c r="M2609" s="66"/>
      <c r="N2609" s="66"/>
      <c r="O2609" s="66"/>
      <c r="P2609" s="66"/>
      <c r="Q2609" s="66"/>
      <c r="S2609" s="70"/>
      <c r="U2609" s="70"/>
      <c r="W2609" s="70"/>
      <c r="Y2609" s="70"/>
    </row>
    <row r="2610" spans="1:25" s="69" customFormat="1" x14ac:dyDescent="0.2">
      <c r="A2610" s="66" t="s">
        <v>11</v>
      </c>
      <c r="B2610" s="66" t="s">
        <v>23</v>
      </c>
      <c r="C2610" s="66" t="s">
        <v>26</v>
      </c>
      <c r="D2610" s="66" t="s">
        <v>273</v>
      </c>
      <c r="E2610" s="87">
        <f>+IF(ISNUMBER(DATA!N375),DATA!N375,"n/a")</f>
        <v>2.35414371456516</v>
      </c>
      <c r="F2610" s="77">
        <f>+IF(ISNUMBER(DATA!O375),DATA!O375,"n/a")</f>
        <v>1.96240280676706E-2</v>
      </c>
      <c r="G2610" s="87">
        <f>+IF(ISNUMBER(DATA!X375),DATA!X375,"n/a")</f>
        <v>2.3717712707379399</v>
      </c>
      <c r="H2610" s="77">
        <f>+IF(ISNUMBER(DATA!Y375),DATA!Y375,"n/a")</f>
        <v>4.4102489577261698E-2</v>
      </c>
      <c r="I2610" s="87">
        <f>+IF(ISNUMBER(DATA!AH375),DATA!AH375,"n/a")</f>
        <v>2.3342644417176102</v>
      </c>
      <c r="J2610" s="77">
        <f>+IF(ISNUMBER(DATA!AI375),DATA!AI375,"n/a")</f>
        <v>3.8848067045796401E-2</v>
      </c>
      <c r="K2610" s="87">
        <f>+IF(ISNUMBER(DATA!AR375),DATA!AR375,"n/a")</f>
        <v>2.3064572640871202</v>
      </c>
      <c r="L2610" s="77">
        <f>+IF(ISNUMBER(DATA!AS375),DATA!AS375,"n/a")</f>
        <v>2.5299064106436401E-2</v>
      </c>
      <c r="M2610" s="66"/>
      <c r="N2610" s="66"/>
      <c r="O2610" s="66"/>
      <c r="P2610" s="66"/>
      <c r="Q2610" s="66"/>
      <c r="S2610" s="70"/>
      <c r="U2610" s="70"/>
      <c r="W2610" s="70"/>
      <c r="Y2610" s="70"/>
    </row>
    <row r="2611" spans="1:25" s="69" customFormat="1" x14ac:dyDescent="0.2">
      <c r="A2611" s="66" t="s">
        <v>11</v>
      </c>
      <c r="B2611" s="66" t="s">
        <v>23</v>
      </c>
      <c r="C2611" s="66" t="s">
        <v>26</v>
      </c>
      <c r="D2611" s="66" t="s">
        <v>274</v>
      </c>
      <c r="E2611" s="87">
        <f>+IF(ISNUMBER(DATA!N376),DATA!N376,"n/a")</f>
        <v>2.39872358564245</v>
      </c>
      <c r="F2611" s="77">
        <f>+IF(ISNUMBER(DATA!O376),DATA!O376,"n/a")</f>
        <v>7.6813835895342001E-3</v>
      </c>
      <c r="G2611" s="87">
        <f>+IF(ISNUMBER(DATA!X376),DATA!X376,"n/a")</f>
        <v>2.3904812581278598</v>
      </c>
      <c r="H2611" s="77">
        <f>+IF(ISNUMBER(DATA!Y376),DATA!Y376,"n/a")</f>
        <v>1.4833126973489701E-2</v>
      </c>
      <c r="I2611" s="87">
        <f>+IF(ISNUMBER(DATA!AH376),DATA!AH376,"n/a")</f>
        <v>2.3898681822329002</v>
      </c>
      <c r="J2611" s="77">
        <f>+IF(ISNUMBER(DATA!AI376),DATA!AI376,"n/a")</f>
        <v>1.8114496781991299E-2</v>
      </c>
      <c r="K2611" s="87">
        <f>+IF(ISNUMBER(DATA!AR376),DATA!AR376,"n/a")</f>
        <v>2.3975473211681</v>
      </c>
      <c r="L2611" s="77">
        <f>+IF(ISNUMBER(DATA!AS376),DATA!AS376,"n/a")</f>
        <v>1.9483764434995301E-2</v>
      </c>
      <c r="M2611" s="66"/>
      <c r="N2611" s="66"/>
      <c r="O2611" s="66"/>
      <c r="P2611" s="66"/>
      <c r="Q2611" s="66"/>
      <c r="S2611" s="70"/>
      <c r="U2611" s="70"/>
      <c r="W2611" s="70"/>
      <c r="Y2611" s="70"/>
    </row>
    <row r="2612" spans="1:25" s="69" customFormat="1" x14ac:dyDescent="0.2">
      <c r="A2612" s="66" t="s">
        <v>11</v>
      </c>
      <c r="B2612" s="66" t="s">
        <v>23</v>
      </c>
      <c r="C2612" s="66" t="s">
        <v>26</v>
      </c>
      <c r="D2612" s="66" t="s">
        <v>275</v>
      </c>
      <c r="E2612" s="87">
        <f>+IF(ISNUMBER(DATA!N377),DATA!N377,"n/a")</f>
        <v>2.3552879720367801</v>
      </c>
      <c r="F2612" s="77">
        <f>+IF(ISNUMBER(DATA!O377),DATA!O377,"n/a")</f>
        <v>-1.59664690828853E-2</v>
      </c>
      <c r="G2612" s="87">
        <f>+IF(ISNUMBER(DATA!X377),DATA!X377,"n/a")</f>
        <v>2.2912827598046999</v>
      </c>
      <c r="H2612" s="77">
        <f>+IF(ISNUMBER(DATA!Y377),DATA!Y377,"n/a")</f>
        <v>-3.51311038359206E-2</v>
      </c>
      <c r="I2612" s="87">
        <f>+IF(ISNUMBER(DATA!AH377),DATA!AH377,"n/a")</f>
        <v>2.2777204477664399</v>
      </c>
      <c r="J2612" s="77">
        <f>+IF(ISNUMBER(DATA!AI377),DATA!AI377,"n/a")</f>
        <v>-4.2578374724462298E-2</v>
      </c>
      <c r="K2612" s="87">
        <f>+IF(ISNUMBER(DATA!AR377),DATA!AR377,"n/a")</f>
        <v>2.3302993787547801</v>
      </c>
      <c r="L2612" s="77">
        <f>+IF(ISNUMBER(DATA!AS377),DATA!AS377,"n/a")</f>
        <v>-2.6991617841851001E-2</v>
      </c>
      <c r="M2612" s="66"/>
      <c r="N2612" s="66"/>
      <c r="O2612" s="66"/>
      <c r="P2612" s="66"/>
      <c r="Q2612" s="66"/>
      <c r="S2612" s="70"/>
      <c r="U2612" s="70"/>
      <c r="W2612" s="70"/>
      <c r="Y2612" s="70"/>
    </row>
    <row r="2613" spans="1:25" s="69" customFormat="1" x14ac:dyDescent="0.2">
      <c r="A2613" s="66" t="s">
        <v>11</v>
      </c>
      <c r="B2613" s="66" t="s">
        <v>23</v>
      </c>
      <c r="C2613" s="66" t="s">
        <v>26</v>
      </c>
      <c r="D2613" s="66" t="s">
        <v>276</v>
      </c>
      <c r="E2613" s="87">
        <f>+IF(ISNUMBER(DATA!N378),DATA!N378,"n/a")</f>
        <v>2.0797119181986199</v>
      </c>
      <c r="F2613" s="77">
        <f>+IF(ISNUMBER(DATA!O378),DATA!O378,"n/a")</f>
        <v>-3.1514987343309502E-3</v>
      </c>
      <c r="G2613" s="87">
        <f>+IF(ISNUMBER(DATA!X378),DATA!X378,"n/a")</f>
        <v>2.0833277508778201</v>
      </c>
      <c r="H2613" s="77">
        <f>+IF(ISNUMBER(DATA!Y378),DATA!Y378,"n/a")</f>
        <v>4.61499080722883E-3</v>
      </c>
      <c r="I2613" s="87">
        <f>+IF(ISNUMBER(DATA!AH378),DATA!AH378,"n/a")</f>
        <v>2.0929496924058899</v>
      </c>
      <c r="J2613" s="77">
        <f>+IF(ISNUMBER(DATA!AI378),DATA!AI378,"n/a")</f>
        <v>-2.18925098400451E-2</v>
      </c>
      <c r="K2613" s="87">
        <f>+IF(ISNUMBER(DATA!AR378),DATA!AR378,"n/a")</f>
        <v>2.1006786661011501</v>
      </c>
      <c r="L2613" s="77">
        <f>+IF(ISNUMBER(DATA!AS378),DATA!AS378,"n/a")</f>
        <v>-3.41339870465934E-2</v>
      </c>
      <c r="M2613" s="66"/>
      <c r="N2613" s="66"/>
      <c r="O2613" s="66"/>
      <c r="P2613" s="66"/>
      <c r="Q2613" s="66"/>
      <c r="S2613" s="70"/>
      <c r="U2613" s="70"/>
      <c r="W2613" s="70"/>
      <c r="Y2613" s="70"/>
    </row>
    <row r="2614" spans="1:25" s="69" customFormat="1" x14ac:dyDescent="0.2">
      <c r="A2614" s="66" t="s">
        <v>11</v>
      </c>
      <c r="B2614" s="66" t="s">
        <v>23</v>
      </c>
      <c r="C2614" s="66" t="s">
        <v>26</v>
      </c>
      <c r="D2614" s="66" t="s">
        <v>277</v>
      </c>
      <c r="E2614" s="87">
        <f>+IF(ISNUMBER(DATA!N379),DATA!N379,"n/a")</f>
        <v>2.3853963395692799</v>
      </c>
      <c r="F2614" s="77">
        <f>+IF(ISNUMBER(DATA!O379),DATA!O379,"n/a")</f>
        <v>-5.9078510600040102E-2</v>
      </c>
      <c r="G2614" s="87">
        <f>+IF(ISNUMBER(DATA!X379),DATA!X379,"n/a")</f>
        <v>2.3667169911489698</v>
      </c>
      <c r="H2614" s="77">
        <f>+IF(ISNUMBER(DATA!Y379),DATA!Y379,"n/a")</f>
        <v>-8.7292734621393905E-2</v>
      </c>
      <c r="I2614" s="87">
        <f>+IF(ISNUMBER(DATA!AH379),DATA!AH379,"n/a")</f>
        <v>2.3669498409924499</v>
      </c>
      <c r="J2614" s="77">
        <f>+IF(ISNUMBER(DATA!AI379),DATA!AI379,"n/a")</f>
        <v>-7.0471851165910093E-2</v>
      </c>
      <c r="K2614" s="87">
        <f>+IF(ISNUMBER(DATA!AR379),DATA!AR379,"n/a")</f>
        <v>2.4199069379628999</v>
      </c>
      <c r="L2614" s="77">
        <f>+IF(ISNUMBER(DATA!AS379),DATA!AS379,"n/a")</f>
        <v>-4.8667670444042001E-2</v>
      </c>
      <c r="M2614" s="66"/>
      <c r="N2614" s="66"/>
      <c r="O2614" s="66"/>
      <c r="P2614" s="66"/>
      <c r="Q2614" s="66"/>
      <c r="S2614" s="70"/>
      <c r="U2614" s="70"/>
      <c r="W2614" s="70"/>
      <c r="Y2614" s="70"/>
    </row>
    <row r="2615" spans="1:25" s="69" customFormat="1" x14ac:dyDescent="0.2">
      <c r="A2615" s="66" t="s">
        <v>11</v>
      </c>
      <c r="B2615" s="66" t="s">
        <v>23</v>
      </c>
      <c r="C2615" s="66" t="s">
        <v>26</v>
      </c>
      <c r="D2615" s="66" t="s">
        <v>278</v>
      </c>
      <c r="E2615" s="87">
        <f>+IF(ISNUMBER(DATA!N380),DATA!N380,"n/a")</f>
        <v>2.5921033723482401</v>
      </c>
      <c r="F2615" s="77">
        <f>+IF(ISNUMBER(DATA!O380),DATA!O380,"n/a")</f>
        <v>3.6715373604700098E-2</v>
      </c>
      <c r="G2615" s="87">
        <f>+IF(ISNUMBER(DATA!X380),DATA!X380,"n/a")</f>
        <v>2.6489587373469501</v>
      </c>
      <c r="H2615" s="77">
        <f>+IF(ISNUMBER(DATA!Y380),DATA!Y380,"n/a")</f>
        <v>6.5175576215464798E-2</v>
      </c>
      <c r="I2615" s="87">
        <f>+IF(ISNUMBER(DATA!AH380),DATA!AH380,"n/a")</f>
        <v>2.62591685022629</v>
      </c>
      <c r="J2615" s="77">
        <f>+IF(ISNUMBER(DATA!AI380),DATA!AI380,"n/a")</f>
        <v>7.4730011276153793E-2</v>
      </c>
      <c r="K2615" s="87">
        <f>+IF(ISNUMBER(DATA!AR380),DATA!AR380,"n/a")</f>
        <v>2.5985376080779998</v>
      </c>
      <c r="L2615" s="77">
        <f>+IF(ISNUMBER(DATA!AS380),DATA!AS380,"n/a")</f>
        <v>5.8894843710663301E-2</v>
      </c>
      <c r="M2615" s="66"/>
      <c r="N2615" s="66"/>
      <c r="O2615" s="66"/>
      <c r="P2615" s="66"/>
      <c r="Q2615" s="66"/>
      <c r="S2615" s="70"/>
      <c r="U2615" s="70"/>
      <c r="W2615" s="70"/>
      <c r="Y2615" s="70"/>
    </row>
    <row r="2616" spans="1:25" s="69" customFormat="1" x14ac:dyDescent="0.2">
      <c r="A2616" s="66" t="s">
        <v>11</v>
      </c>
      <c r="B2616" s="66" t="s">
        <v>23</v>
      </c>
      <c r="C2616" s="66" t="s">
        <v>26</v>
      </c>
      <c r="D2616" s="66" t="s">
        <v>279</v>
      </c>
      <c r="E2616" s="87">
        <f>+IF(ISNUMBER(DATA!N381),DATA!N381,"n/a")</f>
        <v>2.21503836132021</v>
      </c>
      <c r="F2616" s="77">
        <f>+IF(ISNUMBER(DATA!O381),DATA!O381,"n/a")</f>
        <v>-1.06023013113786E-2</v>
      </c>
      <c r="G2616" s="87">
        <f>+IF(ISNUMBER(DATA!X381),DATA!X381,"n/a")</f>
        <v>2.30588350956286</v>
      </c>
      <c r="H2616" s="77">
        <f>+IF(ISNUMBER(DATA!Y381),DATA!Y381,"n/a")</f>
        <v>2.57647053442892E-2</v>
      </c>
      <c r="I2616" s="87">
        <f>+IF(ISNUMBER(DATA!AH381),DATA!AH381,"n/a")</f>
        <v>2.2735341003621499</v>
      </c>
      <c r="J2616" s="77">
        <f>+IF(ISNUMBER(DATA!AI381),DATA!AI381,"n/a")</f>
        <v>4.5382772491769398E-4</v>
      </c>
      <c r="K2616" s="87">
        <f>+IF(ISNUMBER(DATA!AR381),DATA!AR381,"n/a")</f>
        <v>2.2249044799111299</v>
      </c>
      <c r="L2616" s="77">
        <f>+IF(ISNUMBER(DATA!AS381),DATA!AS381,"n/a")</f>
        <v>-2.2779806189856699E-2</v>
      </c>
      <c r="M2616" s="66"/>
      <c r="N2616" s="66"/>
      <c r="O2616" s="66"/>
      <c r="P2616" s="66"/>
      <c r="Q2616" s="66"/>
      <c r="S2616" s="70"/>
      <c r="U2616" s="70"/>
      <c r="W2616" s="70"/>
      <c r="Y2616" s="70"/>
    </row>
    <row r="2617" spans="1:25" s="69" customFormat="1" x14ac:dyDescent="0.2">
      <c r="A2617" s="66" t="s">
        <v>11</v>
      </c>
      <c r="B2617" s="66" t="s">
        <v>23</v>
      </c>
      <c r="C2617" s="66" t="s">
        <v>26</v>
      </c>
      <c r="D2617" s="66" t="s">
        <v>280</v>
      </c>
      <c r="E2617" s="87">
        <f>+IF(ISNUMBER(DATA!N382),DATA!N382,"n/a")</f>
        <v>2.4803129137993598</v>
      </c>
      <c r="F2617" s="77">
        <f>+IF(ISNUMBER(DATA!O382),DATA!O382,"n/a")</f>
        <v>-6.1166446281873705E-4</v>
      </c>
      <c r="G2617" s="87">
        <f>+IF(ISNUMBER(DATA!X382),DATA!X382,"n/a")</f>
        <v>2.66179088552017</v>
      </c>
      <c r="H2617" s="77">
        <f>+IF(ISNUMBER(DATA!Y382),DATA!Y382,"n/a")</f>
        <v>-6.0377404896242902E-2</v>
      </c>
      <c r="I2617" s="87">
        <f>+IF(ISNUMBER(DATA!AH382),DATA!AH382,"n/a")</f>
        <v>2.7555249304765699</v>
      </c>
      <c r="J2617" s="77">
        <f>+IF(ISNUMBER(DATA!AI382),DATA!AI382,"n/a")</f>
        <v>-4.00609005667854E-2</v>
      </c>
      <c r="K2617" s="87">
        <f>+IF(ISNUMBER(DATA!AR382),DATA!AR382,"n/a")</f>
        <v>2.8032799237165098</v>
      </c>
      <c r="L2617" s="77">
        <f>+IF(ISNUMBER(DATA!AS382),DATA!AS382,"n/a")</f>
        <v>-1.2279344721440899E-2</v>
      </c>
      <c r="M2617" s="66"/>
      <c r="N2617" s="66"/>
      <c r="O2617" s="66"/>
      <c r="P2617" s="66"/>
      <c r="Q2617" s="66"/>
      <c r="S2617" s="70"/>
      <c r="U2617" s="70"/>
      <c r="W2617" s="70"/>
      <c r="Y2617" s="70"/>
    </row>
    <row r="2618" spans="1:25" s="69" customFormat="1" x14ac:dyDescent="0.2">
      <c r="A2618" s="66" t="s">
        <v>11</v>
      </c>
      <c r="B2618" s="66" t="s">
        <v>23</v>
      </c>
      <c r="C2618" s="66" t="s">
        <v>26</v>
      </c>
      <c r="D2618" s="66" t="s">
        <v>281</v>
      </c>
      <c r="E2618" s="87">
        <f>+IF(ISNUMBER(DATA!N383),DATA!N383,"n/a")</f>
        <v>2.5341027169767498</v>
      </c>
      <c r="F2618" s="77">
        <f>+IF(ISNUMBER(DATA!O383),DATA!O383,"n/a")</f>
        <v>4.8495787632340401E-2</v>
      </c>
      <c r="G2618" s="87">
        <f>+IF(ISNUMBER(DATA!X383),DATA!X383,"n/a")</f>
        <v>2.65013651453252</v>
      </c>
      <c r="H2618" s="77">
        <f>+IF(ISNUMBER(DATA!Y383),DATA!Y383,"n/a")</f>
        <v>6.0962419795380203E-2</v>
      </c>
      <c r="I2618" s="87">
        <f>+IF(ISNUMBER(DATA!AH383),DATA!AH383,"n/a")</f>
        <v>2.65947761347079</v>
      </c>
      <c r="J2618" s="77">
        <f>+IF(ISNUMBER(DATA!AI383),DATA!AI383,"n/a")</f>
        <v>6.4912112662279198E-2</v>
      </c>
      <c r="K2618" s="87">
        <f>+IF(ISNUMBER(DATA!AR383),DATA!AR383,"n/a")</f>
        <v>2.6385677289434102</v>
      </c>
      <c r="L2618" s="77">
        <f>+IF(ISNUMBER(DATA!AS383),DATA!AS383,"n/a")</f>
        <v>7.0514283936332106E-2</v>
      </c>
      <c r="M2618" s="66"/>
      <c r="N2618" s="66"/>
      <c r="O2618" s="66"/>
      <c r="P2618" s="66"/>
      <c r="Q2618" s="66"/>
      <c r="S2618" s="70"/>
      <c r="U2618" s="70"/>
      <c r="W2618" s="70"/>
      <c r="Y2618" s="70"/>
    </row>
    <row r="2619" spans="1:25" s="69" customFormat="1" x14ac:dyDescent="0.2">
      <c r="A2619" s="66" t="s">
        <v>11</v>
      </c>
      <c r="B2619" s="66" t="s">
        <v>23</v>
      </c>
      <c r="C2619" s="66" t="s">
        <v>26</v>
      </c>
      <c r="D2619" s="66" t="s">
        <v>282</v>
      </c>
      <c r="E2619" s="87">
        <f>+IF(ISNUMBER(DATA!N384),DATA!N384,"n/a")</f>
        <v>2.89443833015337</v>
      </c>
      <c r="F2619" s="77">
        <f>+IF(ISNUMBER(DATA!O384),DATA!O384,"n/a")</f>
        <v>2.8325855056338799E-2</v>
      </c>
      <c r="G2619" s="87">
        <f>+IF(ISNUMBER(DATA!X384),DATA!X384,"n/a")</f>
        <v>2.9190408668427699</v>
      </c>
      <c r="H2619" s="77">
        <f>+IF(ISNUMBER(DATA!Y384),DATA!Y384,"n/a")</f>
        <v>4.8750928896525901E-2</v>
      </c>
      <c r="I2619" s="87">
        <f>+IF(ISNUMBER(DATA!AH384),DATA!AH384,"n/a")</f>
        <v>2.8746193084025702</v>
      </c>
      <c r="J2619" s="77">
        <f>+IF(ISNUMBER(DATA!AI384),DATA!AI384,"n/a")</f>
        <v>3.4368310710718303E-2</v>
      </c>
      <c r="K2619" s="87">
        <f>+IF(ISNUMBER(DATA!AR384),DATA!AR384,"n/a")</f>
        <v>2.85446082801597</v>
      </c>
      <c r="L2619" s="77">
        <f>+IF(ISNUMBER(DATA!AS384),DATA!AS384,"n/a")</f>
        <v>2.0002314536345801E-2</v>
      </c>
      <c r="M2619" s="66"/>
      <c r="N2619" s="66"/>
      <c r="O2619" s="66"/>
      <c r="P2619" s="66"/>
      <c r="Q2619" s="66"/>
      <c r="S2619" s="70"/>
      <c r="U2619" s="70"/>
      <c r="W2619" s="70"/>
      <c r="Y2619" s="70"/>
    </row>
    <row r="2620" spans="1:25" s="69" customFormat="1" x14ac:dyDescent="0.2">
      <c r="A2620" s="66" t="s">
        <v>11</v>
      </c>
      <c r="B2620" s="66" t="s">
        <v>23</v>
      </c>
      <c r="C2620" s="66" t="s">
        <v>26</v>
      </c>
      <c r="D2620" s="66" t="s">
        <v>283</v>
      </c>
      <c r="E2620" s="87">
        <f>+IF(ISNUMBER(DATA!N385),DATA!N385,"n/a")</f>
        <v>2.8010704800628901</v>
      </c>
      <c r="F2620" s="77">
        <f>+IF(ISNUMBER(DATA!O385),DATA!O385,"n/a")</f>
        <v>2.3645288289986001E-2</v>
      </c>
      <c r="G2620" s="87">
        <f>+IF(ISNUMBER(DATA!X385),DATA!X385,"n/a")</f>
        <v>2.8665753657403199</v>
      </c>
      <c r="H2620" s="77">
        <f>+IF(ISNUMBER(DATA!Y385),DATA!Y385,"n/a")</f>
        <v>3.67219270731034E-2</v>
      </c>
      <c r="I2620" s="87">
        <f>+IF(ISNUMBER(DATA!AH385),DATA!AH385,"n/a")</f>
        <v>2.8228412531593299</v>
      </c>
      <c r="J2620" s="77">
        <f>+IF(ISNUMBER(DATA!AI385),DATA!AI385,"n/a")</f>
        <v>1.6184599056328401E-2</v>
      </c>
      <c r="K2620" s="87">
        <f>+IF(ISNUMBER(DATA!AR385),DATA!AR385,"n/a")</f>
        <v>2.7896651910004602</v>
      </c>
      <c r="L2620" s="77">
        <f>+IF(ISNUMBER(DATA!AS385),DATA!AS385,"n/a")</f>
        <v>2.4584719400558501E-2</v>
      </c>
      <c r="M2620" s="66"/>
      <c r="N2620" s="66"/>
      <c r="O2620" s="66"/>
      <c r="P2620" s="66"/>
      <c r="Q2620" s="66"/>
      <c r="S2620" s="70"/>
      <c r="U2620" s="70"/>
      <c r="W2620" s="70"/>
      <c r="Y2620" s="70"/>
    </row>
    <row r="2621" spans="1:25" s="69" customFormat="1" x14ac:dyDescent="0.2">
      <c r="A2621" s="66" t="s">
        <v>11</v>
      </c>
      <c r="B2621" s="66" t="s">
        <v>23</v>
      </c>
      <c r="C2621" s="66" t="s">
        <v>26</v>
      </c>
      <c r="D2621" s="66" t="s">
        <v>284</v>
      </c>
      <c r="E2621" s="87">
        <f>+IF(ISNUMBER(DATA!N386),DATA!N386,"n/a")</f>
        <v>2.3868352309984102</v>
      </c>
      <c r="F2621" s="77">
        <f>+IF(ISNUMBER(DATA!O386),DATA!O386,"n/a")</f>
        <v>2.4969773999297298E-2</v>
      </c>
      <c r="G2621" s="87">
        <f>+IF(ISNUMBER(DATA!X386),DATA!X386,"n/a")</f>
        <v>2.5098007199729202</v>
      </c>
      <c r="H2621" s="77">
        <f>+IF(ISNUMBER(DATA!Y386),DATA!Y386,"n/a")</f>
        <v>0.106488159961319</v>
      </c>
      <c r="I2621" s="87">
        <f>+IF(ISNUMBER(DATA!AH386),DATA!AH386,"n/a")</f>
        <v>2.4718260958790101</v>
      </c>
      <c r="J2621" s="77">
        <f>+IF(ISNUMBER(DATA!AI386),DATA!AI386,"n/a")</f>
        <v>9.6198539543577696E-2</v>
      </c>
      <c r="K2621" s="87">
        <f>+IF(ISNUMBER(DATA!AR386),DATA!AR386,"n/a")</f>
        <v>2.4654899043833098</v>
      </c>
      <c r="L2621" s="77">
        <f>+IF(ISNUMBER(DATA!AS386),DATA!AS386,"n/a")</f>
        <v>9.1621117179779596E-2</v>
      </c>
      <c r="M2621" s="66"/>
      <c r="N2621" s="66"/>
      <c r="O2621" s="66"/>
      <c r="P2621" s="66"/>
      <c r="Q2621" s="66"/>
      <c r="S2621" s="70"/>
      <c r="U2621" s="70"/>
      <c r="W2621" s="70"/>
      <c r="Y2621" s="70"/>
    </row>
    <row r="2622" spans="1:25" s="69" customFormat="1" x14ac:dyDescent="0.2">
      <c r="A2622" s="66" t="s">
        <v>11</v>
      </c>
      <c r="B2622" s="66" t="s">
        <v>23</v>
      </c>
      <c r="C2622" s="66" t="s">
        <v>26</v>
      </c>
      <c r="D2622" s="66" t="s">
        <v>285</v>
      </c>
      <c r="E2622" s="87">
        <f>+IF(ISNUMBER(DATA!N387),DATA!N387,"n/a")</f>
        <v>1.9974966931625699</v>
      </c>
      <c r="F2622" s="77">
        <f>+IF(ISNUMBER(DATA!O387),DATA!O387,"n/a")</f>
        <v>-6.3186344658894195E-2</v>
      </c>
      <c r="G2622" s="87">
        <f>+IF(ISNUMBER(DATA!X387),DATA!X387,"n/a")</f>
        <v>1.9405024217878299</v>
      </c>
      <c r="H2622" s="77">
        <f>+IF(ISNUMBER(DATA!Y387),DATA!Y387,"n/a")</f>
        <v>-5.4854276276185797E-2</v>
      </c>
      <c r="I2622" s="87">
        <f>+IF(ISNUMBER(DATA!AH387),DATA!AH387,"n/a")</f>
        <v>1.82877665745327</v>
      </c>
      <c r="J2622" s="77">
        <f>+IF(ISNUMBER(DATA!AI387),DATA!AI387,"n/a")</f>
        <v>-7.7580341130895403E-2</v>
      </c>
      <c r="K2622" s="87">
        <f>+IF(ISNUMBER(DATA!AR387),DATA!AR387,"n/a")</f>
        <v>1.9532243018728599</v>
      </c>
      <c r="L2622" s="77">
        <f>+IF(ISNUMBER(DATA!AS387),DATA!AS387,"n/a")</f>
        <v>5.6473263595441499E-3</v>
      </c>
      <c r="M2622" s="66"/>
      <c r="N2622" s="66"/>
      <c r="O2622" s="66"/>
      <c r="P2622" s="66"/>
      <c r="Q2622" s="66"/>
      <c r="S2622" s="70"/>
      <c r="U2622" s="70"/>
      <c r="W2622" s="70"/>
      <c r="Y2622" s="70"/>
    </row>
    <row r="2623" spans="1:25" s="69" customFormat="1" x14ac:dyDescent="0.2">
      <c r="A2623" s="66" t="s">
        <v>11</v>
      </c>
      <c r="B2623" s="66" t="s">
        <v>23</v>
      </c>
      <c r="C2623" s="66" t="s">
        <v>26</v>
      </c>
      <c r="D2623" s="66" t="s">
        <v>286</v>
      </c>
      <c r="E2623" s="87">
        <f>+IF(ISNUMBER(DATA!N388),DATA!N388,"n/a")</f>
        <v>2.14146563303294</v>
      </c>
      <c r="F2623" s="77">
        <f>+IF(ISNUMBER(DATA!O388),DATA!O388,"n/a")</f>
        <v>-5.6266531024263697E-2</v>
      </c>
      <c r="G2623" s="87">
        <f>+IF(ISNUMBER(DATA!X388),DATA!X388,"n/a")</f>
        <v>2.1580030357911202</v>
      </c>
      <c r="H2623" s="77">
        <f>+IF(ISNUMBER(DATA!Y388),DATA!Y388,"n/a")</f>
        <v>1.4671611345077201E-2</v>
      </c>
      <c r="I2623" s="87">
        <f>+IF(ISNUMBER(DATA!AH388),DATA!AH388,"n/a")</f>
        <v>2.1213732560720202</v>
      </c>
      <c r="J2623" s="77">
        <f>+IF(ISNUMBER(DATA!AI388),DATA!AI388,"n/a")</f>
        <v>1.13947621872873E-2</v>
      </c>
      <c r="K2623" s="87">
        <f>+IF(ISNUMBER(DATA!AR388),DATA!AR388,"n/a")</f>
        <v>2.10601290477925</v>
      </c>
      <c r="L2623" s="77">
        <f>+IF(ISNUMBER(DATA!AS388),DATA!AS388,"n/a")</f>
        <v>-6.7901415619169101E-3</v>
      </c>
      <c r="M2623" s="66"/>
      <c r="N2623" s="66"/>
      <c r="O2623" s="66"/>
      <c r="P2623" s="66"/>
      <c r="Q2623" s="66"/>
      <c r="S2623" s="70"/>
      <c r="U2623" s="70"/>
      <c r="W2623" s="70"/>
      <c r="Y2623" s="70"/>
    </row>
    <row r="2624" spans="1:25" s="69" customFormat="1" x14ac:dyDescent="0.2">
      <c r="A2624" s="66" t="s">
        <v>11</v>
      </c>
      <c r="B2624" s="66" t="s">
        <v>23</v>
      </c>
      <c r="C2624" s="66" t="s">
        <v>26</v>
      </c>
      <c r="D2624" s="66" t="s">
        <v>287</v>
      </c>
      <c r="E2624" s="87">
        <f>+IF(ISNUMBER(DATA!N389),DATA!N389,"n/a")</f>
        <v>2.23205774419091</v>
      </c>
      <c r="F2624" s="77">
        <f>+IF(ISNUMBER(DATA!O389),DATA!O389,"n/a")</f>
        <v>2.25780692755785E-2</v>
      </c>
      <c r="G2624" s="87">
        <f>+IF(ISNUMBER(DATA!X389),DATA!X389,"n/a")</f>
        <v>2.2964664181861498</v>
      </c>
      <c r="H2624" s="77">
        <f>+IF(ISNUMBER(DATA!Y389),DATA!Y389,"n/a")</f>
        <v>4.7648773601568502E-2</v>
      </c>
      <c r="I2624" s="87">
        <f>+IF(ISNUMBER(DATA!AH389),DATA!AH389,"n/a")</f>
        <v>2.2267089358495502</v>
      </c>
      <c r="J2624" s="77">
        <f>+IF(ISNUMBER(DATA!AI389),DATA!AI389,"n/a")</f>
        <v>9.4261030874410196E-3</v>
      </c>
      <c r="K2624" s="87">
        <f>+IF(ISNUMBER(DATA!AR389),DATA!AR389,"n/a")</f>
        <v>2.22729360183722</v>
      </c>
      <c r="L2624" s="77">
        <f>+IF(ISNUMBER(DATA!AS389),DATA!AS389,"n/a")</f>
        <v>-5.6565153525999802E-4</v>
      </c>
      <c r="M2624" s="66"/>
      <c r="N2624" s="66"/>
      <c r="O2624" s="66"/>
      <c r="P2624" s="66"/>
      <c r="Q2624" s="66"/>
      <c r="S2624" s="70"/>
      <c r="U2624" s="70"/>
      <c r="W2624" s="70"/>
      <c r="Y2624" s="70"/>
    </row>
    <row r="2625" spans="1:25" s="69" customFormat="1" x14ac:dyDescent="0.2">
      <c r="A2625" s="66" t="s">
        <v>11</v>
      </c>
      <c r="B2625" s="66" t="s">
        <v>23</v>
      </c>
      <c r="C2625" s="66" t="s">
        <v>26</v>
      </c>
      <c r="D2625" s="66" t="s">
        <v>288</v>
      </c>
      <c r="E2625" s="87">
        <f>+IF(ISNUMBER(DATA!N390),DATA!N390,"n/a")</f>
        <v>2.8555471599454201</v>
      </c>
      <c r="F2625" s="77">
        <f>+IF(ISNUMBER(DATA!O390),DATA!O390,"n/a")</f>
        <v>3.3368698620034401E-2</v>
      </c>
      <c r="G2625" s="87">
        <f>+IF(ISNUMBER(DATA!X390),DATA!X390,"n/a")</f>
        <v>2.8651443199246902</v>
      </c>
      <c r="H2625" s="77">
        <f>+IF(ISNUMBER(DATA!Y390),DATA!Y390,"n/a")</f>
        <v>4.3771891538845802E-2</v>
      </c>
      <c r="I2625" s="87">
        <f>+IF(ISNUMBER(DATA!AH390),DATA!AH390,"n/a")</f>
        <v>2.80909538308615</v>
      </c>
      <c r="J2625" s="77">
        <f>+IF(ISNUMBER(DATA!AI390),DATA!AI390,"n/a")</f>
        <v>2.44065483920522E-2</v>
      </c>
      <c r="K2625" s="87">
        <f>+IF(ISNUMBER(DATA!AR390),DATA!AR390,"n/a")</f>
        <v>2.7887852951204399</v>
      </c>
      <c r="L2625" s="77">
        <f>+IF(ISNUMBER(DATA!AS390),DATA!AS390,"n/a")</f>
        <v>-5.7221031696777103E-3</v>
      </c>
      <c r="M2625" s="66"/>
      <c r="N2625" s="66"/>
      <c r="O2625" s="66"/>
      <c r="P2625" s="66"/>
      <c r="Q2625" s="66"/>
      <c r="S2625" s="70"/>
      <c r="U2625" s="70"/>
      <c r="W2625" s="70"/>
      <c r="Y2625" s="70"/>
    </row>
    <row r="2626" spans="1:25" s="69" customFormat="1" x14ac:dyDescent="0.2">
      <c r="A2626" s="66" t="s">
        <v>11</v>
      </c>
      <c r="B2626" s="66" t="s">
        <v>23</v>
      </c>
      <c r="C2626" s="66" t="s">
        <v>26</v>
      </c>
      <c r="D2626" s="66" t="s">
        <v>289</v>
      </c>
      <c r="E2626" s="87">
        <f>+IF(ISNUMBER(DATA!N391),DATA!N391,"n/a")</f>
        <v>2.4391154566020301</v>
      </c>
      <c r="F2626" s="77">
        <f>+IF(ISNUMBER(DATA!O391),DATA!O391,"n/a")</f>
        <v>6.2104732095093103E-2</v>
      </c>
      <c r="G2626" s="87">
        <f>+IF(ISNUMBER(DATA!X391),DATA!X391,"n/a")</f>
        <v>2.5230111874324899</v>
      </c>
      <c r="H2626" s="77">
        <f>+IF(ISNUMBER(DATA!Y391),DATA!Y391,"n/a")</f>
        <v>0.103357095829091</v>
      </c>
      <c r="I2626" s="87">
        <f>+IF(ISNUMBER(DATA!AH391),DATA!AH391,"n/a")</f>
        <v>2.4998626524283201</v>
      </c>
      <c r="J2626" s="77">
        <f>+IF(ISNUMBER(DATA!AI391),DATA!AI391,"n/a")</f>
        <v>7.1738463411536099E-2</v>
      </c>
      <c r="K2626" s="87">
        <f>+IF(ISNUMBER(DATA!AR391),DATA!AR391,"n/a")</f>
        <v>2.5009441697315702</v>
      </c>
      <c r="L2626" s="77">
        <f>+IF(ISNUMBER(DATA!AS391),DATA!AS391,"n/a")</f>
        <v>6.5065517882669302E-2</v>
      </c>
      <c r="M2626" s="66"/>
      <c r="N2626" s="66"/>
      <c r="O2626" s="66"/>
      <c r="P2626" s="66"/>
      <c r="Q2626" s="66"/>
      <c r="S2626" s="70"/>
      <c r="U2626" s="70"/>
      <c r="W2626" s="70"/>
      <c r="Y2626" s="70"/>
    </row>
    <row r="2627" spans="1:25" s="69" customFormat="1" x14ac:dyDescent="0.2">
      <c r="A2627" s="66" t="s">
        <v>11</v>
      </c>
      <c r="B2627" s="66" t="s">
        <v>23</v>
      </c>
      <c r="C2627" s="66" t="s">
        <v>26</v>
      </c>
      <c r="D2627" s="66" t="s">
        <v>290</v>
      </c>
      <c r="E2627" s="87">
        <f>+IF(ISNUMBER(DATA!N392),DATA!N392,"n/a")</f>
        <v>2.2682044725654502</v>
      </c>
      <c r="F2627" s="77">
        <f>+IF(ISNUMBER(DATA!O392),DATA!O392,"n/a")</f>
        <v>-1.3377828130447301E-3</v>
      </c>
      <c r="G2627" s="87">
        <f>+IF(ISNUMBER(DATA!X392),DATA!X392,"n/a")</f>
        <v>2.2663454200175202</v>
      </c>
      <c r="H2627" s="77">
        <f>+IF(ISNUMBER(DATA!Y392),DATA!Y392,"n/a")</f>
        <v>1.00850629872824E-2</v>
      </c>
      <c r="I2627" s="87">
        <f>+IF(ISNUMBER(DATA!AH392),DATA!AH392,"n/a")</f>
        <v>2.2717267303934698</v>
      </c>
      <c r="J2627" s="77">
        <f>+IF(ISNUMBER(DATA!AI392),DATA!AI392,"n/a")</f>
        <v>2.14307093394773E-2</v>
      </c>
      <c r="K2627" s="87">
        <f>+IF(ISNUMBER(DATA!AR392),DATA!AR392,"n/a")</f>
        <v>2.2795143378024898</v>
      </c>
      <c r="L2627" s="77">
        <f>+IF(ISNUMBER(DATA!AS392),DATA!AS392,"n/a")</f>
        <v>1.9978591375106301E-2</v>
      </c>
      <c r="M2627" s="66"/>
      <c r="N2627" s="66"/>
      <c r="O2627" s="66"/>
      <c r="P2627" s="66"/>
      <c r="Q2627" s="66"/>
      <c r="S2627" s="70"/>
      <c r="U2627" s="70"/>
      <c r="W2627" s="70"/>
      <c r="Y2627" s="70"/>
    </row>
    <row r="2628" spans="1:25" s="69" customFormat="1" x14ac:dyDescent="0.2">
      <c r="A2628" s="66" t="s">
        <v>11</v>
      </c>
      <c r="B2628" s="66" t="s">
        <v>23</v>
      </c>
      <c r="C2628" s="66" t="s">
        <v>26</v>
      </c>
      <c r="D2628" s="66" t="s">
        <v>291</v>
      </c>
      <c r="E2628" s="87">
        <f>+IF(ISNUMBER(DATA!N393),DATA!N393,"n/a")</f>
        <v>2.8637743554791499</v>
      </c>
      <c r="F2628" s="77">
        <f>+IF(ISNUMBER(DATA!O393),DATA!O393,"n/a")</f>
        <v>-4.25384562282074E-2</v>
      </c>
      <c r="G2628" s="87">
        <f>+IF(ISNUMBER(DATA!X393),DATA!X393,"n/a")</f>
        <v>2.9087893114763799</v>
      </c>
      <c r="H2628" s="77">
        <f>+IF(ISNUMBER(DATA!Y393),DATA!Y393,"n/a")</f>
        <v>-2.3224762239977499E-2</v>
      </c>
      <c r="I2628" s="87">
        <f>+IF(ISNUMBER(DATA!AH393),DATA!AH393,"n/a")</f>
        <v>2.8984042724571202</v>
      </c>
      <c r="J2628" s="77">
        <f>+IF(ISNUMBER(DATA!AI393),DATA!AI393,"n/a")</f>
        <v>-3.17717465846954E-2</v>
      </c>
      <c r="K2628" s="87">
        <f>+IF(ISNUMBER(DATA!AR393),DATA!AR393,"n/a")</f>
        <v>2.90182060537308</v>
      </c>
      <c r="L2628" s="77">
        <f>+IF(ISNUMBER(DATA!AS393),DATA!AS393,"n/a")</f>
        <v>-3.5900344516203601E-2</v>
      </c>
      <c r="M2628" s="66"/>
      <c r="N2628" s="66"/>
      <c r="O2628" s="66"/>
      <c r="P2628" s="66"/>
      <c r="Q2628" s="66"/>
      <c r="S2628" s="70"/>
      <c r="U2628" s="70"/>
      <c r="W2628" s="70"/>
      <c r="Y2628" s="70"/>
    </row>
    <row r="2629" spans="1:25" s="69" customFormat="1" x14ac:dyDescent="0.2">
      <c r="A2629" s="66" t="s">
        <v>11</v>
      </c>
      <c r="B2629" s="66" t="s">
        <v>23</v>
      </c>
      <c r="C2629" s="66" t="s">
        <v>26</v>
      </c>
      <c r="D2629" s="66" t="s">
        <v>292</v>
      </c>
      <c r="E2629" s="87">
        <f>+IF(ISNUMBER(DATA!N394),DATA!N394,"n/a")</f>
        <v>2.8733547443652498</v>
      </c>
      <c r="F2629" s="77">
        <f>+IF(ISNUMBER(DATA!O394),DATA!O394,"n/a")</f>
        <v>7.4953489745833601E-2</v>
      </c>
      <c r="G2629" s="87">
        <f>+IF(ISNUMBER(DATA!X394),DATA!X394,"n/a")</f>
        <v>2.88811251263229</v>
      </c>
      <c r="H2629" s="77">
        <f>+IF(ISNUMBER(DATA!Y394),DATA!Y394,"n/a")</f>
        <v>6.3022277946297903E-2</v>
      </c>
      <c r="I2629" s="87">
        <f>+IF(ISNUMBER(DATA!AH394),DATA!AH394,"n/a")</f>
        <v>2.8263293599700301</v>
      </c>
      <c r="J2629" s="77">
        <f>+IF(ISNUMBER(DATA!AI394),DATA!AI394,"n/a")</f>
        <v>3.9474389336065001E-2</v>
      </c>
      <c r="K2629" s="87">
        <f>+IF(ISNUMBER(DATA!AR394),DATA!AR394,"n/a")</f>
        <v>2.7618080548467598</v>
      </c>
      <c r="L2629" s="77">
        <f>+IF(ISNUMBER(DATA!AS394),DATA!AS394,"n/a")</f>
        <v>-3.1737192614229E-3</v>
      </c>
      <c r="M2629" s="66"/>
      <c r="N2629" s="66"/>
      <c r="O2629" s="66"/>
      <c r="P2629" s="66"/>
      <c r="Q2629" s="66"/>
      <c r="S2629" s="70"/>
      <c r="U2629" s="70"/>
      <c r="W2629" s="70"/>
      <c r="Y2629" s="70"/>
    </row>
    <row r="2630" spans="1:25" s="69" customFormat="1" x14ac:dyDescent="0.2">
      <c r="A2630" s="66" t="s">
        <v>11</v>
      </c>
      <c r="B2630" s="66" t="s">
        <v>23</v>
      </c>
      <c r="C2630" s="66" t="s">
        <v>26</v>
      </c>
      <c r="D2630" s="66" t="s">
        <v>293</v>
      </c>
      <c r="E2630" s="87">
        <f>+IF(ISNUMBER(DATA!N395),DATA!N395,"n/a")</f>
        <v>2.58799437800907</v>
      </c>
      <c r="F2630" s="77">
        <f>+IF(ISNUMBER(DATA!O395),DATA!O395,"n/a")</f>
        <v>-0.21631502142966999</v>
      </c>
      <c r="G2630" s="87">
        <f>+IF(ISNUMBER(DATA!X395),DATA!X395,"n/a")</f>
        <v>2.68467970223029</v>
      </c>
      <c r="H2630" s="77">
        <f>+IF(ISNUMBER(DATA!Y395),DATA!Y395,"n/a")</f>
        <v>-0.17042854145266101</v>
      </c>
      <c r="I2630" s="87">
        <f>+IF(ISNUMBER(DATA!AH395),DATA!AH395,"n/a")</f>
        <v>2.6162882837417101</v>
      </c>
      <c r="J2630" s="77">
        <f>+IF(ISNUMBER(DATA!AI395),DATA!AI395,"n/a")</f>
        <v>-0.109812492661958</v>
      </c>
      <c r="K2630" s="87">
        <f>+IF(ISNUMBER(DATA!AR395),DATA!AR395,"n/a")</f>
        <v>2.7793846307177499</v>
      </c>
      <c r="L2630" s="77">
        <f>+IF(ISNUMBER(DATA!AS395),DATA!AS395,"n/a")</f>
        <v>4.1255544122163097E-2</v>
      </c>
      <c r="M2630" s="66"/>
      <c r="N2630" s="66"/>
      <c r="O2630" s="66"/>
      <c r="P2630" s="66"/>
      <c r="Q2630" s="66"/>
      <c r="S2630" s="70"/>
      <c r="U2630" s="70"/>
      <c r="W2630" s="70"/>
      <c r="Y2630" s="70"/>
    </row>
    <row r="2631" spans="1:25" s="69" customFormat="1" x14ac:dyDescent="0.2">
      <c r="A2631" s="66" t="s">
        <v>11</v>
      </c>
      <c r="B2631" s="66" t="s">
        <v>23</v>
      </c>
      <c r="C2631" s="66" t="s">
        <v>26</v>
      </c>
      <c r="D2631" s="66" t="s">
        <v>294</v>
      </c>
      <c r="E2631" s="87">
        <f>+IF(ISNUMBER(DATA!N396),DATA!N396,"n/a")</f>
        <v>2.32022001161948</v>
      </c>
      <c r="F2631" s="77">
        <f>+IF(ISNUMBER(DATA!O396),DATA!O396,"n/a")</f>
        <v>9.4198254310896307E-3</v>
      </c>
      <c r="G2631" s="87">
        <f>+IF(ISNUMBER(DATA!X396),DATA!X396,"n/a")</f>
        <v>2.3111779656736999</v>
      </c>
      <c r="H2631" s="77">
        <f>+IF(ISNUMBER(DATA!Y396),DATA!Y396,"n/a")</f>
        <v>1.08406881580365E-2</v>
      </c>
      <c r="I2631" s="87">
        <f>+IF(ISNUMBER(DATA!AH396),DATA!AH396,"n/a")</f>
        <v>2.30844828608166</v>
      </c>
      <c r="J2631" s="77">
        <f>+IF(ISNUMBER(DATA!AI396),DATA!AI396,"n/a")</f>
        <v>1.8968382249703999E-2</v>
      </c>
      <c r="K2631" s="87">
        <f>+IF(ISNUMBER(DATA!AR396),DATA!AR396,"n/a")</f>
        <v>2.3149576750891199</v>
      </c>
      <c r="L2631" s="77">
        <f>+IF(ISNUMBER(DATA!AS396),DATA!AS396,"n/a")</f>
        <v>1.6951824652159501E-2</v>
      </c>
      <c r="M2631" s="66"/>
      <c r="N2631" s="66"/>
      <c r="O2631" s="66"/>
      <c r="P2631" s="66"/>
      <c r="Q2631" s="66"/>
      <c r="S2631" s="70"/>
      <c r="U2631" s="70"/>
      <c r="W2631" s="70"/>
      <c r="Y2631" s="70"/>
    </row>
    <row r="2632" spans="1:25" s="69" customFormat="1" x14ac:dyDescent="0.2">
      <c r="A2632" s="66" t="s">
        <v>11</v>
      </c>
      <c r="B2632" s="66" t="s">
        <v>23</v>
      </c>
      <c r="C2632" s="66" t="s">
        <v>26</v>
      </c>
      <c r="D2632" s="66" t="s">
        <v>295</v>
      </c>
      <c r="E2632" s="87">
        <f>+IF(ISNUMBER(DATA!N397),DATA!N397,"n/a")</f>
        <v>2.9284006445764899</v>
      </c>
      <c r="F2632" s="77">
        <f>+IF(ISNUMBER(DATA!O397),DATA!O397,"n/a")</f>
        <v>7.2539288178694497E-2</v>
      </c>
      <c r="G2632" s="87">
        <f>+IF(ISNUMBER(DATA!X397),DATA!X397,"n/a")</f>
        <v>2.9372132396115598</v>
      </c>
      <c r="H2632" s="77">
        <f>+IF(ISNUMBER(DATA!Y397),DATA!Y397,"n/a")</f>
        <v>8.2811051260867005E-2</v>
      </c>
      <c r="I2632" s="87">
        <f>+IF(ISNUMBER(DATA!AH397),DATA!AH397,"n/a")</f>
        <v>2.8322693180259</v>
      </c>
      <c r="J2632" s="77">
        <f>+IF(ISNUMBER(DATA!AI397),DATA!AI397,"n/a")</f>
        <v>0.11768602130584201</v>
      </c>
      <c r="K2632" s="87">
        <f>+IF(ISNUMBER(DATA!AR397),DATA!AR397,"n/a")</f>
        <v>2.7590230988592799</v>
      </c>
      <c r="L2632" s="77">
        <f>+IF(ISNUMBER(DATA!AS397),DATA!AS397,"n/a")</f>
        <v>0.22773935933700801</v>
      </c>
      <c r="M2632" s="66"/>
      <c r="N2632" s="66"/>
      <c r="O2632" s="66"/>
      <c r="P2632" s="66"/>
      <c r="Q2632" s="66"/>
      <c r="S2632" s="70"/>
      <c r="U2632" s="70"/>
      <c r="W2632" s="70"/>
      <c r="Y2632" s="70"/>
    </row>
    <row r="2633" spans="1:25" s="69" customFormat="1" x14ac:dyDescent="0.2">
      <c r="A2633" s="66" t="s">
        <v>11</v>
      </c>
      <c r="B2633" s="66" t="s">
        <v>23</v>
      </c>
      <c r="C2633" s="66" t="s">
        <v>26</v>
      </c>
      <c r="D2633" s="66" t="s">
        <v>296</v>
      </c>
      <c r="E2633" s="87">
        <f>+IF(ISNUMBER(DATA!N398),DATA!N398,"n/a")</f>
        <v>2.5421646899521901</v>
      </c>
      <c r="F2633" s="77">
        <f>+IF(ISNUMBER(DATA!O398),DATA!O398,"n/a")</f>
        <v>8.3457423190716806E-2</v>
      </c>
      <c r="G2633" s="87">
        <f>+IF(ISNUMBER(DATA!X398),DATA!X398,"n/a")</f>
        <v>2.5476578948746602</v>
      </c>
      <c r="H2633" s="77">
        <f>+IF(ISNUMBER(DATA!Y398),DATA!Y398,"n/a")</f>
        <v>0.10213558197534001</v>
      </c>
      <c r="I2633" s="87">
        <f>+IF(ISNUMBER(DATA!AH398),DATA!AH398,"n/a")</f>
        <v>2.5037193575330599</v>
      </c>
      <c r="J2633" s="77">
        <f>+IF(ISNUMBER(DATA!AI398),DATA!AI398,"n/a")</f>
        <v>9.5355081801687405E-2</v>
      </c>
      <c r="K2633" s="87">
        <f>+IF(ISNUMBER(DATA!AR398),DATA!AR398,"n/a")</f>
        <v>2.40047966791112</v>
      </c>
      <c r="L2633" s="77">
        <f>+IF(ISNUMBER(DATA!AS398),DATA!AS398,"n/a")</f>
        <v>9.3646706462472001E-2</v>
      </c>
      <c r="M2633" s="66"/>
      <c r="N2633" s="66"/>
      <c r="O2633" s="66"/>
      <c r="P2633" s="66"/>
      <c r="Q2633" s="66"/>
      <c r="S2633" s="70"/>
      <c r="U2633" s="70"/>
      <c r="W2633" s="70"/>
      <c r="Y2633" s="70"/>
    </row>
    <row r="2634" spans="1:25" s="69" customFormat="1" x14ac:dyDescent="0.2">
      <c r="A2634" s="66" t="s">
        <v>11</v>
      </c>
      <c r="B2634" s="66" t="s">
        <v>23</v>
      </c>
      <c r="C2634" s="66" t="s">
        <v>26</v>
      </c>
      <c r="D2634" s="66" t="s">
        <v>297</v>
      </c>
      <c r="E2634" s="87">
        <f>+IF(ISNUMBER(DATA!N399),DATA!N399,"n/a")</f>
        <v>2.4861776721125999</v>
      </c>
      <c r="F2634" s="77">
        <f>+IF(ISNUMBER(DATA!O399),DATA!O399,"n/a")</f>
        <v>-0.11335951828348</v>
      </c>
      <c r="G2634" s="87">
        <f>+IF(ISNUMBER(DATA!X399),DATA!X399,"n/a")</f>
        <v>2.5012690045821402</v>
      </c>
      <c r="H2634" s="77">
        <f>+IF(ISNUMBER(DATA!Y399),DATA!Y399,"n/a")</f>
        <v>-0.11121221811670499</v>
      </c>
      <c r="I2634" s="87">
        <f>+IF(ISNUMBER(DATA!AH399),DATA!AH399,"n/a")</f>
        <v>2.4698965251792502</v>
      </c>
      <c r="J2634" s="77">
        <f>+IF(ISNUMBER(DATA!AI399),DATA!AI399,"n/a")</f>
        <v>-7.0434867105476306E-2</v>
      </c>
      <c r="K2634" s="87">
        <f>+IF(ISNUMBER(DATA!AR399),DATA!AR399,"n/a")</f>
        <v>2.5572713976081398</v>
      </c>
      <c r="L2634" s="77">
        <f>+IF(ISNUMBER(DATA!AS399),DATA!AS399,"n/a")</f>
        <v>1.1253149005426399E-2</v>
      </c>
      <c r="M2634" s="66"/>
      <c r="N2634" s="66"/>
      <c r="O2634" s="66"/>
      <c r="P2634" s="66"/>
      <c r="Q2634" s="66"/>
      <c r="S2634" s="70"/>
      <c r="U2634" s="70"/>
      <c r="W2634" s="70"/>
      <c r="Y2634" s="70"/>
    </row>
    <row r="2635" spans="1:25" s="69" customFormat="1" x14ac:dyDescent="0.2">
      <c r="A2635" s="66" t="s">
        <v>11</v>
      </c>
      <c r="B2635" s="66" t="s">
        <v>23</v>
      </c>
      <c r="C2635" s="66" t="s">
        <v>26</v>
      </c>
      <c r="D2635" s="66" t="s">
        <v>298</v>
      </c>
      <c r="E2635" s="87">
        <f>+IF(ISNUMBER(DATA!N400),DATA!N400,"n/a")</f>
        <v>2.6056202986365098</v>
      </c>
      <c r="F2635" s="77">
        <f>+IF(ISNUMBER(DATA!O400),DATA!O400,"n/a")</f>
        <v>-3.1403830038239697E-2</v>
      </c>
      <c r="G2635" s="87">
        <f>+IF(ISNUMBER(DATA!X400),DATA!X400,"n/a")</f>
        <v>2.6378123470868098</v>
      </c>
      <c r="H2635" s="77">
        <f>+IF(ISNUMBER(DATA!Y400),DATA!Y400,"n/a")</f>
        <v>-5.2592769485110503E-3</v>
      </c>
      <c r="I2635" s="87">
        <f>+IF(ISNUMBER(DATA!AH400),DATA!AH400,"n/a")</f>
        <v>2.6417177309182498</v>
      </c>
      <c r="J2635" s="77">
        <f>+IF(ISNUMBER(DATA!AI400),DATA!AI400,"n/a")</f>
        <v>-9.6693725505117793E-3</v>
      </c>
      <c r="K2635" s="87">
        <f>+IF(ISNUMBER(DATA!AR400),DATA!AR400,"n/a")</f>
        <v>2.6531696572457699</v>
      </c>
      <c r="L2635" s="77">
        <f>+IF(ISNUMBER(DATA!AS400),DATA!AS400,"n/a")</f>
        <v>-1.4346829539765801E-3</v>
      </c>
      <c r="M2635" s="66"/>
      <c r="N2635" s="66"/>
      <c r="O2635" s="66"/>
      <c r="P2635" s="66"/>
      <c r="Q2635" s="66"/>
      <c r="S2635" s="70"/>
      <c r="U2635" s="70"/>
      <c r="W2635" s="70"/>
      <c r="Y2635" s="70"/>
    </row>
    <row r="2636" spans="1:25" s="69" customFormat="1" x14ac:dyDescent="0.2">
      <c r="A2636" s="66" t="s">
        <v>11</v>
      </c>
      <c r="B2636" s="66" t="s">
        <v>23</v>
      </c>
      <c r="C2636" s="66" t="s">
        <v>26</v>
      </c>
      <c r="D2636" s="66" t="s">
        <v>299</v>
      </c>
      <c r="E2636" s="87">
        <f>+IF(ISNUMBER(DATA!N401),DATA!N401,"n/a")</f>
        <v>2.5304474551148899</v>
      </c>
      <c r="F2636" s="77">
        <f>+IF(ISNUMBER(DATA!O401),DATA!O401,"n/a")</f>
        <v>-9.3916963356816596E-2</v>
      </c>
      <c r="G2636" s="87">
        <f>+IF(ISNUMBER(DATA!X401),DATA!X401,"n/a")</f>
        <v>2.51606635390119</v>
      </c>
      <c r="H2636" s="77">
        <f>+IF(ISNUMBER(DATA!Y401),DATA!Y401,"n/a")</f>
        <v>-6.6589593737402303E-4</v>
      </c>
      <c r="I2636" s="87">
        <f>+IF(ISNUMBER(DATA!AH401),DATA!AH401,"n/a")</f>
        <v>2.44885805698721</v>
      </c>
      <c r="J2636" s="77">
        <f>+IF(ISNUMBER(DATA!AI401),DATA!AI401,"n/a")</f>
        <v>-2.5279054106635401E-2</v>
      </c>
      <c r="K2636" s="87">
        <f>+IF(ISNUMBER(DATA!AR401),DATA!AR401,"n/a")</f>
        <v>2.44058672444157</v>
      </c>
      <c r="L2636" s="77">
        <f>+IF(ISNUMBER(DATA!AS401),DATA!AS401,"n/a")</f>
        <v>-3.4877778904692402E-2</v>
      </c>
      <c r="M2636" s="66"/>
      <c r="N2636" s="66"/>
      <c r="O2636" s="66"/>
      <c r="P2636" s="66"/>
      <c r="Q2636" s="66"/>
      <c r="S2636" s="70"/>
      <c r="U2636" s="70"/>
      <c r="W2636" s="70"/>
      <c r="Y2636" s="70"/>
    </row>
    <row r="2637" spans="1:25" s="69" customFormat="1" x14ac:dyDescent="0.2">
      <c r="A2637" s="66" t="s">
        <v>11</v>
      </c>
      <c r="B2637" s="66" t="s">
        <v>23</v>
      </c>
      <c r="C2637" s="66" t="s">
        <v>26</v>
      </c>
      <c r="D2637" s="66" t="s">
        <v>300</v>
      </c>
      <c r="E2637" s="87">
        <f>+IF(ISNUMBER(DATA!N402),DATA!N402,"n/a")</f>
        <v>2.5126971153634301</v>
      </c>
      <c r="F2637" s="77">
        <f>+IF(ISNUMBER(DATA!O402),DATA!O402,"n/a")</f>
        <v>8.0585105514029099E-4</v>
      </c>
      <c r="G2637" s="87">
        <f>+IF(ISNUMBER(DATA!X402),DATA!X402,"n/a")</f>
        <v>2.3963332448997998</v>
      </c>
      <c r="H2637" s="77">
        <f>+IF(ISNUMBER(DATA!Y402),DATA!Y402,"n/a")</f>
        <v>-5.5256391815289303E-2</v>
      </c>
      <c r="I2637" s="87">
        <f>+IF(ISNUMBER(DATA!AH402),DATA!AH402,"n/a")</f>
        <v>2.4250662640097498</v>
      </c>
      <c r="J2637" s="77">
        <f>+IF(ISNUMBER(DATA!AI402),DATA!AI402,"n/a")</f>
        <v>-5.4209824707805901E-2</v>
      </c>
      <c r="K2637" s="87">
        <f>+IF(ISNUMBER(DATA!AR402),DATA!AR402,"n/a")</f>
        <v>2.4986811237600501</v>
      </c>
      <c r="L2637" s="77">
        <f>+IF(ISNUMBER(DATA!AS402),DATA!AS402,"n/a")</f>
        <v>-2.4066188489011198E-2</v>
      </c>
      <c r="M2637" s="66"/>
      <c r="N2637" s="66"/>
      <c r="O2637" s="66"/>
      <c r="P2637" s="66"/>
      <c r="Q2637" s="66"/>
      <c r="S2637" s="70"/>
      <c r="U2637" s="70"/>
      <c r="W2637" s="70"/>
      <c r="Y2637" s="70"/>
    </row>
    <row r="2638" spans="1:25" s="69" customFormat="1" x14ac:dyDescent="0.2">
      <c r="A2638" s="66" t="s">
        <v>11</v>
      </c>
      <c r="B2638" s="66" t="s">
        <v>23</v>
      </c>
      <c r="C2638" s="66" t="s">
        <v>26</v>
      </c>
      <c r="D2638" s="66" t="s">
        <v>301</v>
      </c>
      <c r="E2638" s="87">
        <f>+IF(ISNUMBER(DATA!N403),DATA!N403,"n/a")</f>
        <v>2.7706983734214599</v>
      </c>
      <c r="F2638" s="77">
        <f>+IF(ISNUMBER(DATA!O403),DATA!O403,"n/a")</f>
        <v>-2.2940625778404299E-2</v>
      </c>
      <c r="G2638" s="87">
        <f>+IF(ISNUMBER(DATA!X403),DATA!X403,"n/a")</f>
        <v>2.82189553680286</v>
      </c>
      <c r="H2638" s="77">
        <f>+IF(ISNUMBER(DATA!Y403),DATA!Y403,"n/a")</f>
        <v>-1.3573012981905001E-2</v>
      </c>
      <c r="I2638" s="87">
        <f>+IF(ISNUMBER(DATA!AH403),DATA!AH403,"n/a")</f>
        <v>2.8366545538050798</v>
      </c>
      <c r="J2638" s="77">
        <f>+IF(ISNUMBER(DATA!AI403),DATA!AI403,"n/a")</f>
        <v>2.3995823764560699E-2</v>
      </c>
      <c r="K2638" s="87">
        <f>+IF(ISNUMBER(DATA!AR403),DATA!AR403,"n/a")</f>
        <v>2.8437029055860799</v>
      </c>
      <c r="L2638" s="77">
        <f>+IF(ISNUMBER(DATA!AS403),DATA!AS403,"n/a")</f>
        <v>6.0910286055293E-2</v>
      </c>
      <c r="M2638" s="66"/>
      <c r="N2638" s="66"/>
      <c r="O2638" s="66"/>
      <c r="P2638" s="66"/>
      <c r="Q2638" s="66"/>
      <c r="S2638" s="70"/>
      <c r="U2638" s="70"/>
      <c r="W2638" s="70"/>
      <c r="Y2638" s="70"/>
    </row>
    <row r="2639" spans="1:25" s="69" customFormat="1" x14ac:dyDescent="0.2">
      <c r="A2639" s="66" t="s">
        <v>11</v>
      </c>
      <c r="B2639" s="66" t="s">
        <v>23</v>
      </c>
      <c r="C2639" s="66" t="s">
        <v>26</v>
      </c>
      <c r="D2639" s="66" t="s">
        <v>302</v>
      </c>
      <c r="E2639" s="87">
        <f>+IF(ISNUMBER(DATA!N404),DATA!N404,"n/a")</f>
        <v>2.29866766345086</v>
      </c>
      <c r="F2639" s="77">
        <f>+IF(ISNUMBER(DATA!O404),DATA!O404,"n/a")</f>
        <v>7.4127591568851998E-3</v>
      </c>
      <c r="G2639" s="87">
        <f>+IF(ISNUMBER(DATA!X404),DATA!X404,"n/a")</f>
        <v>2.2923524984478099</v>
      </c>
      <c r="H2639" s="77">
        <f>+IF(ISNUMBER(DATA!Y404),DATA!Y404,"n/a")</f>
        <v>1.53579980132611E-2</v>
      </c>
      <c r="I2639" s="87">
        <f>+IF(ISNUMBER(DATA!AH404),DATA!AH404,"n/a")</f>
        <v>2.2970820142230801</v>
      </c>
      <c r="J2639" s="77">
        <f>+IF(ISNUMBER(DATA!AI404),DATA!AI404,"n/a")</f>
        <v>2.25157407911552E-2</v>
      </c>
      <c r="K2639" s="87">
        <f>+IF(ISNUMBER(DATA!AR404),DATA!AR404,"n/a")</f>
        <v>2.3015435864332798</v>
      </c>
      <c r="L2639" s="77">
        <f>+IF(ISNUMBER(DATA!AS404),DATA!AS404,"n/a")</f>
        <v>2.0715592530007501E-2</v>
      </c>
      <c r="M2639" s="66"/>
      <c r="N2639" s="66"/>
      <c r="O2639" s="66"/>
      <c r="P2639" s="66"/>
      <c r="Q2639" s="66"/>
      <c r="S2639" s="70"/>
      <c r="U2639" s="70"/>
      <c r="W2639" s="70"/>
      <c r="Y2639" s="70"/>
    </row>
    <row r="2640" spans="1:25" s="69" customFormat="1" x14ac:dyDescent="0.2">
      <c r="A2640" s="66" t="s">
        <v>11</v>
      </c>
      <c r="B2640" s="66" t="s">
        <v>23</v>
      </c>
      <c r="C2640" s="66" t="s">
        <v>26</v>
      </c>
      <c r="D2640" s="66" t="s">
        <v>303</v>
      </c>
      <c r="E2640" s="87">
        <f>+IF(ISNUMBER(DATA!N405),DATA!N405,"n/a")</f>
        <v>2.6092403058679099</v>
      </c>
      <c r="F2640" s="77">
        <f>+IF(ISNUMBER(DATA!O405),DATA!O405,"n/a")</f>
        <v>1.11326751680256E-2</v>
      </c>
      <c r="G2640" s="87">
        <f>+IF(ISNUMBER(DATA!X405),DATA!X405,"n/a")</f>
        <v>2.7293051016186598</v>
      </c>
      <c r="H2640" s="77">
        <f>+IF(ISNUMBER(DATA!Y405),DATA!Y405,"n/a")</f>
        <v>8.0594202855358704E-2</v>
      </c>
      <c r="I2640" s="87">
        <f>+IF(ISNUMBER(DATA!AH405),DATA!AH405,"n/a")</f>
        <v>2.6909370141629601</v>
      </c>
      <c r="J2640" s="77">
        <f>+IF(ISNUMBER(DATA!AI405),DATA!AI405,"n/a")</f>
        <v>6.6083897387119395E-2</v>
      </c>
      <c r="K2640" s="87">
        <f>+IF(ISNUMBER(DATA!AR405),DATA!AR405,"n/a")</f>
        <v>2.6882039603688601</v>
      </c>
      <c r="L2640" s="77">
        <f>+IF(ISNUMBER(DATA!AS405),DATA!AS405,"n/a")</f>
        <v>6.8519157999717903E-2</v>
      </c>
      <c r="M2640" s="66"/>
      <c r="N2640" s="66"/>
      <c r="O2640" s="66"/>
      <c r="P2640" s="66"/>
      <c r="Q2640" s="66"/>
      <c r="S2640" s="70"/>
      <c r="U2640" s="70"/>
      <c r="W2640" s="70"/>
      <c r="Y2640" s="70"/>
    </row>
    <row r="2641" spans="1:25" s="69" customFormat="1" x14ac:dyDescent="0.2">
      <c r="A2641" s="66" t="s">
        <v>11</v>
      </c>
      <c r="B2641" s="66" t="s">
        <v>23</v>
      </c>
      <c r="C2641" s="66" t="s">
        <v>26</v>
      </c>
      <c r="D2641" s="66" t="s">
        <v>304</v>
      </c>
      <c r="E2641" s="87">
        <f>+IF(ISNUMBER(DATA!N406),DATA!N406,"n/a")</f>
        <v>2.2910205337821301</v>
      </c>
      <c r="F2641" s="77">
        <f>+IF(ISNUMBER(DATA!O406),DATA!O406,"n/a")</f>
        <v>-5.7789926673891497E-2</v>
      </c>
      <c r="G2641" s="87">
        <f>+IF(ISNUMBER(DATA!X406),DATA!X406,"n/a")</f>
        <v>2.2950078563845802</v>
      </c>
      <c r="H2641" s="77">
        <f>+IF(ISNUMBER(DATA!Y406),DATA!Y406,"n/a")</f>
        <v>6.0667999391871398E-3</v>
      </c>
      <c r="I2641" s="87">
        <f>+IF(ISNUMBER(DATA!AH406),DATA!AH406,"n/a")</f>
        <v>2.2698968040761001</v>
      </c>
      <c r="J2641" s="77">
        <f>+IF(ISNUMBER(DATA!AI406),DATA!AI406,"n/a")</f>
        <v>-3.4768022311247801E-3</v>
      </c>
      <c r="K2641" s="87">
        <f>+IF(ISNUMBER(DATA!AR406),DATA!AR406,"n/a")</f>
        <v>2.2532344315808301</v>
      </c>
      <c r="L2641" s="77">
        <f>+IF(ISNUMBER(DATA!AS406),DATA!AS406,"n/a")</f>
        <v>-3.6060893134530897E-2</v>
      </c>
      <c r="M2641" s="66"/>
      <c r="N2641" s="66"/>
      <c r="O2641" s="66"/>
      <c r="P2641" s="66"/>
      <c r="Q2641" s="66"/>
      <c r="S2641" s="70"/>
      <c r="U2641" s="70"/>
      <c r="W2641" s="70"/>
      <c r="Y2641" s="70"/>
    </row>
    <row r="2642" spans="1:25" s="69" customFormat="1" x14ac:dyDescent="0.2">
      <c r="A2642" s="66" t="s">
        <v>11</v>
      </c>
      <c r="B2642" s="66" t="s">
        <v>23</v>
      </c>
      <c r="C2642" s="66" t="s">
        <v>26</v>
      </c>
      <c r="D2642" s="66" t="s">
        <v>305</v>
      </c>
      <c r="E2642" s="87">
        <f>+IF(ISNUMBER(DATA!N407),DATA!N407,"n/a")</f>
        <v>3.23799820261809</v>
      </c>
      <c r="F2642" s="77">
        <f>+IF(ISNUMBER(DATA!O407),DATA!O407,"n/a")</f>
        <v>0.165682772161513</v>
      </c>
      <c r="G2642" s="87">
        <f>+IF(ISNUMBER(DATA!X407),DATA!X407,"n/a")</f>
        <v>3.2948194073706198</v>
      </c>
      <c r="H2642" s="77">
        <f>+IF(ISNUMBER(DATA!Y407),DATA!Y407,"n/a")</f>
        <v>0.13938406585184501</v>
      </c>
      <c r="I2642" s="87">
        <f>+IF(ISNUMBER(DATA!AH407),DATA!AH407,"n/a")</f>
        <v>3.1931857199859501</v>
      </c>
      <c r="J2642" s="77">
        <f>+IF(ISNUMBER(DATA!AI407),DATA!AI407,"n/a")</f>
        <v>0.12254262576444799</v>
      </c>
      <c r="K2642" s="87">
        <f>+IF(ISNUMBER(DATA!AR407),DATA!AR407,"n/a")</f>
        <v>2.9630661913158001</v>
      </c>
      <c r="L2642" s="77">
        <f>+IF(ISNUMBER(DATA!AS407),DATA!AS407,"n/a")</f>
        <v>8.9110700112772806E-2</v>
      </c>
      <c r="M2642" s="66"/>
      <c r="N2642" s="66"/>
      <c r="O2642" s="66"/>
      <c r="P2642" s="66"/>
      <c r="Q2642" s="66"/>
      <c r="S2642" s="70"/>
      <c r="U2642" s="70"/>
      <c r="W2642" s="70"/>
      <c r="Y2642" s="70"/>
    </row>
    <row r="2643" spans="1:25" s="69" customFormat="1" x14ac:dyDescent="0.2">
      <c r="A2643" s="66" t="s">
        <v>11</v>
      </c>
      <c r="B2643" s="66" t="s">
        <v>23</v>
      </c>
      <c r="C2643" s="66" t="s">
        <v>26</v>
      </c>
      <c r="D2643" s="66" t="s">
        <v>306</v>
      </c>
      <c r="E2643" s="87">
        <f>+IF(ISNUMBER(DATA!N408),DATA!N408,"n/a")</f>
        <v>2.4739664620695199</v>
      </c>
      <c r="F2643" s="77">
        <f>+IF(ISNUMBER(DATA!O408),DATA!O408,"n/a")</f>
        <v>1.64306261394945E-2</v>
      </c>
      <c r="G2643" s="87">
        <f>+IF(ISNUMBER(DATA!X408),DATA!X408,"n/a")</f>
        <v>2.65749127695288</v>
      </c>
      <c r="H2643" s="77">
        <f>+IF(ISNUMBER(DATA!Y408),DATA!Y408,"n/a")</f>
        <v>-3.8091488964757399E-2</v>
      </c>
      <c r="I2643" s="87">
        <f>+IF(ISNUMBER(DATA!AH408),DATA!AH408,"n/a")</f>
        <v>2.7306852720590098</v>
      </c>
      <c r="J2643" s="77">
        <f>+IF(ISNUMBER(DATA!AI408),DATA!AI408,"n/a")</f>
        <v>-2.8353940498281601E-2</v>
      </c>
      <c r="K2643" s="87">
        <f>+IF(ISNUMBER(DATA!AR408),DATA!AR408,"n/a")</f>
        <v>2.7703399599360599</v>
      </c>
      <c r="L2643" s="77">
        <f>+IF(ISNUMBER(DATA!AS408),DATA!AS408,"n/a")</f>
        <v>-8.75365142040079E-3</v>
      </c>
      <c r="M2643" s="66"/>
      <c r="N2643" s="66"/>
      <c r="O2643" s="66"/>
      <c r="P2643" s="66"/>
      <c r="Q2643" s="66"/>
      <c r="S2643" s="70"/>
      <c r="U2643" s="70"/>
      <c r="W2643" s="70"/>
      <c r="Y2643" s="70"/>
    </row>
    <row r="2644" spans="1:25" s="69" customFormat="1" x14ac:dyDescent="0.2">
      <c r="A2644" s="66" t="s">
        <v>11</v>
      </c>
      <c r="B2644" s="66" t="s">
        <v>23</v>
      </c>
      <c r="C2644" s="66" t="s">
        <v>26</v>
      </c>
      <c r="D2644" s="66" t="s">
        <v>307</v>
      </c>
      <c r="E2644" s="87">
        <f>+IF(ISNUMBER(DATA!N409),DATA!N409,"n/a")</f>
        <v>2.32416531658138</v>
      </c>
      <c r="F2644" s="77">
        <f>+IF(ISNUMBER(DATA!O409),DATA!O409,"n/a")</f>
        <v>5.3559875662562997E-2</v>
      </c>
      <c r="G2644" s="87">
        <f>+IF(ISNUMBER(DATA!X409),DATA!X409,"n/a")</f>
        <v>2.3180899491898299</v>
      </c>
      <c r="H2644" s="77">
        <f>+IF(ISNUMBER(DATA!Y409),DATA!Y409,"n/a")</f>
        <v>4.3851920383486398E-2</v>
      </c>
      <c r="I2644" s="87">
        <f>+IF(ISNUMBER(DATA!AH409),DATA!AH409,"n/a")</f>
        <v>2.26171409958918</v>
      </c>
      <c r="J2644" s="77">
        <f>+IF(ISNUMBER(DATA!AI409),DATA!AI409,"n/a")</f>
        <v>2.2433347938554098E-2</v>
      </c>
      <c r="K2644" s="87">
        <f>+IF(ISNUMBER(DATA!AR409),DATA!AR409,"n/a")</f>
        <v>2.2244788364893702</v>
      </c>
      <c r="L2644" s="77">
        <f>+IF(ISNUMBER(DATA!AS409),DATA!AS409,"n/a")</f>
        <v>1.8134897307105002E-2</v>
      </c>
      <c r="M2644" s="66"/>
      <c r="N2644" s="66"/>
      <c r="O2644" s="66"/>
      <c r="P2644" s="66"/>
      <c r="Q2644" s="66"/>
      <c r="S2644" s="70"/>
      <c r="U2644" s="70"/>
      <c r="W2644" s="70"/>
      <c r="Y2644" s="70"/>
    </row>
    <row r="2645" spans="1:25" s="69" customFormat="1" x14ac:dyDescent="0.2">
      <c r="A2645" s="66" t="s">
        <v>11</v>
      </c>
      <c r="B2645" s="66" t="s">
        <v>23</v>
      </c>
      <c r="C2645" s="66" t="s">
        <v>26</v>
      </c>
      <c r="D2645" s="66" t="s">
        <v>308</v>
      </c>
      <c r="E2645" s="87">
        <f>+IF(ISNUMBER(DATA!N410),DATA!N410,"n/a")</f>
        <v>2.4317687831660901</v>
      </c>
      <c r="F2645" s="77">
        <f>+IF(ISNUMBER(DATA!O410),DATA!O410,"n/a")</f>
        <v>-3.0641962524546699E-2</v>
      </c>
      <c r="G2645" s="87">
        <f>+IF(ISNUMBER(DATA!X410),DATA!X410,"n/a")</f>
        <v>2.4167358538531101</v>
      </c>
      <c r="H2645" s="77">
        <f>+IF(ISNUMBER(DATA!Y410),DATA!Y410,"n/a")</f>
        <v>-6.7170431825879895E-2</v>
      </c>
      <c r="I2645" s="87">
        <f>+IF(ISNUMBER(DATA!AH410),DATA!AH410,"n/a")</f>
        <v>2.4145414751485599</v>
      </c>
      <c r="J2645" s="77">
        <f>+IF(ISNUMBER(DATA!AI410),DATA!AI410,"n/a")</f>
        <v>-6.6204370247536504E-2</v>
      </c>
      <c r="K2645" s="87">
        <f>+IF(ISNUMBER(DATA!AR410),DATA!AR410,"n/a")</f>
        <v>2.46314554184104</v>
      </c>
      <c r="L2645" s="77">
        <f>+IF(ISNUMBER(DATA!AS410),DATA!AS410,"n/a")</f>
        <v>-4.5320101123461298E-2</v>
      </c>
      <c r="M2645" s="66"/>
      <c r="N2645" s="66"/>
      <c r="O2645" s="66"/>
      <c r="P2645" s="66"/>
      <c r="Q2645" s="66"/>
      <c r="S2645" s="70"/>
      <c r="U2645" s="70"/>
      <c r="W2645" s="70"/>
      <c r="Y2645" s="70"/>
    </row>
    <row r="2646" spans="1:25" s="69" customFormat="1" x14ac:dyDescent="0.2">
      <c r="A2646" s="66" t="s">
        <v>11</v>
      </c>
      <c r="B2646" s="66" t="s">
        <v>23</v>
      </c>
      <c r="C2646" s="66" t="s">
        <v>26</v>
      </c>
      <c r="D2646" s="66" t="s">
        <v>309</v>
      </c>
      <c r="E2646" s="87">
        <f>+IF(ISNUMBER(DATA!N411),DATA!N411,"n/a")</f>
        <v>2.4491062016788998</v>
      </c>
      <c r="F2646" s="77">
        <f>+IF(ISNUMBER(DATA!O411),DATA!O411,"n/a")</f>
        <v>-2.2551720018005799E-2</v>
      </c>
      <c r="G2646" s="87">
        <f>+IF(ISNUMBER(DATA!X411),DATA!X411,"n/a")</f>
        <v>2.4407649877729201</v>
      </c>
      <c r="H2646" s="77">
        <f>+IF(ISNUMBER(DATA!Y411),DATA!Y411,"n/a")</f>
        <v>-2.6274052318795201E-3</v>
      </c>
      <c r="I2646" s="87">
        <f>+IF(ISNUMBER(DATA!AH411),DATA!AH411,"n/a")</f>
        <v>2.4386537144265001</v>
      </c>
      <c r="J2646" s="77">
        <f>+IF(ISNUMBER(DATA!AI411),DATA!AI411,"n/a")</f>
        <v>1.8447899265067999E-2</v>
      </c>
      <c r="K2646" s="87">
        <f>+IF(ISNUMBER(DATA!AR411),DATA!AR411,"n/a")</f>
        <v>2.4498597708955101</v>
      </c>
      <c r="L2646" s="77">
        <f>+IF(ISNUMBER(DATA!AS411),DATA!AS411,"n/a")</f>
        <v>1.6902216076849198E-2</v>
      </c>
      <c r="M2646" s="66"/>
      <c r="N2646" s="66"/>
      <c r="O2646" s="66"/>
      <c r="P2646" s="66"/>
      <c r="Q2646" s="66"/>
      <c r="S2646" s="70"/>
      <c r="U2646" s="70"/>
      <c r="W2646" s="70"/>
      <c r="Y2646" s="70"/>
    </row>
    <row r="2647" spans="1:25" s="69" customFormat="1" x14ac:dyDescent="0.2">
      <c r="A2647" s="66" t="s">
        <v>11</v>
      </c>
      <c r="B2647" s="66" t="s">
        <v>23</v>
      </c>
      <c r="C2647" s="66" t="s">
        <v>26</v>
      </c>
      <c r="D2647" s="66" t="s">
        <v>310</v>
      </c>
      <c r="E2647" s="87">
        <f>+IF(ISNUMBER(DATA!N412),DATA!N412,"n/a")</f>
        <v>2.6873166551141598</v>
      </c>
      <c r="F2647" s="77">
        <f>+IF(ISNUMBER(DATA!O412),DATA!O412,"n/a")</f>
        <v>-4.7806047421401703E-2</v>
      </c>
      <c r="G2647" s="87">
        <f>+IF(ISNUMBER(DATA!X412),DATA!X412,"n/a")</f>
        <v>2.66149395920801</v>
      </c>
      <c r="H2647" s="77">
        <f>+IF(ISNUMBER(DATA!Y412),DATA!Y412,"n/a")</f>
        <v>-5.5587279999167301E-2</v>
      </c>
      <c r="I2647" s="87">
        <f>+IF(ISNUMBER(DATA!AH412),DATA!AH412,"n/a")</f>
        <v>2.7091002892450402</v>
      </c>
      <c r="J2647" s="77">
        <f>+IF(ISNUMBER(DATA!AI412),DATA!AI412,"n/a")</f>
        <v>-3.9338231821336202E-2</v>
      </c>
      <c r="K2647" s="87">
        <f>+IF(ISNUMBER(DATA!AR412),DATA!AR412,"n/a")</f>
        <v>2.7597098448214301</v>
      </c>
      <c r="L2647" s="77">
        <f>+IF(ISNUMBER(DATA!AS412),DATA!AS412,"n/a")</f>
        <v>-1.1981044274172899E-2</v>
      </c>
      <c r="M2647" s="66"/>
      <c r="N2647" s="66"/>
      <c r="O2647" s="66"/>
      <c r="P2647" s="66"/>
      <c r="Q2647" s="66"/>
      <c r="S2647" s="70"/>
      <c r="U2647" s="70"/>
      <c r="W2647" s="70"/>
      <c r="Y2647" s="70"/>
    </row>
    <row r="2648" spans="1:25" s="69" customFormat="1" x14ac:dyDescent="0.2">
      <c r="A2648" s="66" t="s">
        <v>11</v>
      </c>
      <c r="B2648" s="66" t="s">
        <v>23</v>
      </c>
      <c r="C2648" s="66" t="s">
        <v>26</v>
      </c>
      <c r="D2648" s="66" t="s">
        <v>311</v>
      </c>
      <c r="E2648" s="87">
        <f>+IF(ISNUMBER(DATA!N413),DATA!N413,"n/a")</f>
        <v>3.1297021126804201</v>
      </c>
      <c r="F2648" s="77">
        <f>+IF(ISNUMBER(DATA!O413),DATA!O413,"n/a")</f>
        <v>6.9492860849207097E-2</v>
      </c>
      <c r="G2648" s="87">
        <f>+IF(ISNUMBER(DATA!X413),DATA!X413,"n/a")</f>
        <v>3.2101022349605901</v>
      </c>
      <c r="H2648" s="77">
        <f>+IF(ISNUMBER(DATA!Y413),DATA!Y413,"n/a")</f>
        <v>0.11906285416609801</v>
      </c>
      <c r="I2648" s="87">
        <f>+IF(ISNUMBER(DATA!AH413),DATA!AH413,"n/a")</f>
        <v>3.0599143820316002</v>
      </c>
      <c r="J2648" s="77">
        <f>+IF(ISNUMBER(DATA!AI413),DATA!AI413,"n/a")</f>
        <v>7.7224850203813297E-2</v>
      </c>
      <c r="K2648" s="87">
        <f>+IF(ISNUMBER(DATA!AR413),DATA!AR413,"n/a")</f>
        <v>2.9935611019694699</v>
      </c>
      <c r="L2648" s="77">
        <f>+IF(ISNUMBER(DATA!AS413),DATA!AS413,"n/a")</f>
        <v>6.2518071563054403E-2</v>
      </c>
      <c r="M2648" s="66"/>
      <c r="N2648" s="66"/>
      <c r="O2648" s="66"/>
      <c r="P2648" s="66"/>
      <c r="Q2648" s="66"/>
      <c r="S2648" s="70"/>
      <c r="U2648" s="70"/>
      <c r="W2648" s="70"/>
      <c r="Y2648" s="70"/>
    </row>
    <row r="2649" spans="1:25" s="69" customFormat="1" x14ac:dyDescent="0.2">
      <c r="A2649" s="66" t="s">
        <v>11</v>
      </c>
      <c r="B2649" s="66" t="s">
        <v>23</v>
      </c>
      <c r="C2649" s="66" t="s">
        <v>26</v>
      </c>
      <c r="D2649" s="66" t="s">
        <v>312</v>
      </c>
      <c r="E2649" s="87">
        <f>+IF(ISNUMBER(DATA!N414),DATA!N414,"n/a")</f>
        <v>2.7903890736455299</v>
      </c>
      <c r="F2649" s="77">
        <f>+IF(ISNUMBER(DATA!O414),DATA!O414,"n/a")</f>
        <v>-1.22797749239697E-2</v>
      </c>
      <c r="G2649" s="87">
        <f>+IF(ISNUMBER(DATA!X414),DATA!X414,"n/a")</f>
        <v>2.9124736583382602</v>
      </c>
      <c r="H2649" s="77">
        <f>+IF(ISNUMBER(DATA!Y414),DATA!Y414,"n/a")</f>
        <v>-9.2440413337379901E-3</v>
      </c>
      <c r="I2649" s="87">
        <f>+IF(ISNUMBER(DATA!AH414),DATA!AH414,"n/a")</f>
        <v>2.8122253540936</v>
      </c>
      <c r="J2649" s="77">
        <f>+IF(ISNUMBER(DATA!AI414),DATA!AI414,"n/a")</f>
        <v>-5.6556460199856502E-2</v>
      </c>
      <c r="K2649" s="87">
        <f>+IF(ISNUMBER(DATA!AR414),DATA!AR414,"n/a")</f>
        <v>2.7907801528274501</v>
      </c>
      <c r="L2649" s="77">
        <f>+IF(ISNUMBER(DATA!AS414),DATA!AS414,"n/a")</f>
        <v>-6.1646611882393502E-2</v>
      </c>
      <c r="M2649" s="66"/>
      <c r="N2649" s="66"/>
      <c r="O2649" s="66"/>
      <c r="P2649" s="66"/>
      <c r="Q2649" s="66"/>
      <c r="S2649" s="70"/>
      <c r="U2649" s="70"/>
      <c r="W2649" s="70"/>
      <c r="Y2649" s="70"/>
    </row>
    <row r="2650" spans="1:25" s="69" customFormat="1" x14ac:dyDescent="0.2">
      <c r="A2650" s="66" t="s">
        <v>11</v>
      </c>
      <c r="B2650" s="66" t="s">
        <v>23</v>
      </c>
      <c r="C2650" s="66" t="s">
        <v>26</v>
      </c>
      <c r="D2650" s="66" t="s">
        <v>313</v>
      </c>
      <c r="E2650" s="87">
        <f>+IF(ISNUMBER(DATA!N415),DATA!N415,"n/a")</f>
        <v>2.9080359434249399</v>
      </c>
      <c r="F2650" s="77">
        <f>+IF(ISNUMBER(DATA!O415),DATA!O415,"n/a")</f>
        <v>7.0293899049896399E-2</v>
      </c>
      <c r="G2650" s="87">
        <f>+IF(ISNUMBER(DATA!X415),DATA!X415,"n/a")</f>
        <v>2.9221840828576799</v>
      </c>
      <c r="H2650" s="77">
        <f>+IF(ISNUMBER(DATA!Y415),DATA!Y415,"n/a")</f>
        <v>6.6866803723724097E-2</v>
      </c>
      <c r="I2650" s="87">
        <f>+IF(ISNUMBER(DATA!AH415),DATA!AH415,"n/a")</f>
        <v>2.8508198838957601</v>
      </c>
      <c r="J2650" s="77">
        <f>+IF(ISNUMBER(DATA!AI415),DATA!AI415,"n/a")</f>
        <v>3.1781574993885599E-2</v>
      </c>
      <c r="K2650" s="87">
        <f>+IF(ISNUMBER(DATA!AR415),DATA!AR415,"n/a")</f>
        <v>2.7747389344870799</v>
      </c>
      <c r="L2650" s="77">
        <f>+IF(ISNUMBER(DATA!AS415),DATA!AS415,"n/a")</f>
        <v>-1.56166017257945E-2</v>
      </c>
      <c r="M2650" s="66"/>
      <c r="N2650" s="66"/>
      <c r="O2650" s="66"/>
      <c r="P2650" s="66"/>
      <c r="Q2650" s="66"/>
      <c r="S2650" s="70"/>
      <c r="U2650" s="70"/>
      <c r="W2650" s="70"/>
      <c r="Y2650" s="70"/>
    </row>
    <row r="2651" spans="1:25" s="69" customFormat="1" x14ac:dyDescent="0.2">
      <c r="A2651" s="66" t="s">
        <v>11</v>
      </c>
      <c r="B2651" s="66" t="s">
        <v>23</v>
      </c>
      <c r="C2651" s="66" t="s">
        <v>26</v>
      </c>
      <c r="D2651" s="66" t="s">
        <v>314</v>
      </c>
      <c r="E2651" s="87">
        <f>+IF(ISNUMBER(DATA!N416),DATA!N416,"n/a")</f>
        <v>3.1137886172528901</v>
      </c>
      <c r="F2651" s="77">
        <f>+IF(ISNUMBER(DATA!O416),DATA!O416,"n/a")</f>
        <v>-5.1575339050360797E-2</v>
      </c>
      <c r="G2651" s="87">
        <f>+IF(ISNUMBER(DATA!X416),DATA!X416,"n/a")</f>
        <v>3.2467315890269299</v>
      </c>
      <c r="H2651" s="77">
        <f>+IF(ISNUMBER(DATA!Y416),DATA!Y416,"n/a")</f>
        <v>1.7815507172254601E-2</v>
      </c>
      <c r="I2651" s="87">
        <f>+IF(ISNUMBER(DATA!AH416),DATA!AH416,"n/a")</f>
        <v>3.16028946704408</v>
      </c>
      <c r="J2651" s="77">
        <f>+IF(ISNUMBER(DATA!AI416),DATA!AI416,"n/a")</f>
        <v>1.05996164858059E-2</v>
      </c>
      <c r="K2651" s="87">
        <f>+IF(ISNUMBER(DATA!AR416),DATA!AR416,"n/a")</f>
        <v>3.1787446156844701</v>
      </c>
      <c r="L2651" s="77">
        <f>+IF(ISNUMBER(DATA!AS416),DATA!AS416,"n/a")</f>
        <v>2.9578012393718101E-2</v>
      </c>
      <c r="M2651" s="66"/>
      <c r="N2651" s="66"/>
      <c r="O2651" s="66"/>
      <c r="P2651" s="66"/>
      <c r="Q2651" s="66"/>
      <c r="S2651" s="70"/>
      <c r="U2651" s="70"/>
      <c r="W2651" s="70"/>
      <c r="Y2651" s="70"/>
    </row>
    <row r="2652" spans="1:25" s="69" customFormat="1" x14ac:dyDescent="0.2">
      <c r="A2652" s="66" t="s">
        <v>11</v>
      </c>
      <c r="B2652" s="66" t="s">
        <v>23</v>
      </c>
      <c r="C2652" s="66" t="s">
        <v>26</v>
      </c>
      <c r="D2652" s="66" t="s">
        <v>315</v>
      </c>
      <c r="E2652" s="87">
        <f>+IF(ISNUMBER(DATA!N417),DATA!N417,"n/a")</f>
        <v>2.67880560345787</v>
      </c>
      <c r="F2652" s="77">
        <f>+IF(ISNUMBER(DATA!O417),DATA!O417,"n/a")</f>
        <v>4.9382897293976401E-2</v>
      </c>
      <c r="G2652" s="87">
        <f>+IF(ISNUMBER(DATA!X417),DATA!X417,"n/a")</f>
        <v>2.6770303236326498</v>
      </c>
      <c r="H2652" s="77">
        <f>+IF(ISNUMBER(DATA!Y417),DATA!Y417,"n/a")</f>
        <v>2.2811650339393301E-2</v>
      </c>
      <c r="I2652" s="87">
        <f>+IF(ISNUMBER(DATA!AH417),DATA!AH417,"n/a")</f>
        <v>2.6221113658135602</v>
      </c>
      <c r="J2652" s="77">
        <f>+IF(ISNUMBER(DATA!AI417),DATA!AI417,"n/a")</f>
        <v>1.6961276981756999E-2</v>
      </c>
      <c r="K2652" s="87">
        <f>+IF(ISNUMBER(DATA!AR417),DATA!AR417,"n/a")</f>
        <v>2.6097269370535199</v>
      </c>
      <c r="L2652" s="77">
        <f>+IF(ISNUMBER(DATA!AS417),DATA!AS417,"n/a")</f>
        <v>-1.5990572782957201E-2</v>
      </c>
      <c r="M2652" s="66"/>
      <c r="N2652" s="66"/>
      <c r="O2652" s="66"/>
      <c r="P2652" s="66"/>
      <c r="Q2652" s="66"/>
      <c r="S2652" s="70"/>
      <c r="U2652" s="70"/>
      <c r="W2652" s="70"/>
      <c r="Y2652" s="70"/>
    </row>
    <row r="2653" spans="1:25" s="69" customFormat="1" x14ac:dyDescent="0.2">
      <c r="A2653" s="66" t="s">
        <v>11</v>
      </c>
      <c r="B2653" s="66" t="s">
        <v>23</v>
      </c>
      <c r="C2653" s="66" t="s">
        <v>26</v>
      </c>
      <c r="D2653" s="66" t="s">
        <v>316</v>
      </c>
      <c r="E2653" s="87">
        <f>+IF(ISNUMBER(DATA!N418),DATA!N418,"n/a")</f>
        <v>2.3498581387561499</v>
      </c>
      <c r="F2653" s="77">
        <f>+IF(ISNUMBER(DATA!O418),DATA!O418,"n/a")</f>
        <v>-2.32531847015447E-2</v>
      </c>
      <c r="G2653" s="87">
        <f>+IF(ISNUMBER(DATA!X418),DATA!X418,"n/a")</f>
        <v>2.3484421138380198</v>
      </c>
      <c r="H2653" s="77">
        <f>+IF(ISNUMBER(DATA!Y418),DATA!Y418,"n/a")</f>
        <v>-2.7048136391612802E-2</v>
      </c>
      <c r="I2653" s="87">
        <f>+IF(ISNUMBER(DATA!AH418),DATA!AH418,"n/a")</f>
        <v>2.3592312203224401</v>
      </c>
      <c r="J2653" s="77">
        <f>+IF(ISNUMBER(DATA!AI418),DATA!AI418,"n/a")</f>
        <v>-9.0350191864762893E-3</v>
      </c>
      <c r="K2653" s="87">
        <f>+IF(ISNUMBER(DATA!AR418),DATA!AR418,"n/a")</f>
        <v>2.37691679293654</v>
      </c>
      <c r="L2653" s="77">
        <f>+IF(ISNUMBER(DATA!AS418),DATA!AS418,"n/a")</f>
        <v>-4.6058888680268698E-3</v>
      </c>
      <c r="M2653" s="66"/>
      <c r="N2653" s="66"/>
      <c r="O2653" s="66"/>
      <c r="P2653" s="66"/>
      <c r="Q2653" s="66"/>
      <c r="S2653" s="70"/>
      <c r="U2653" s="70"/>
      <c r="W2653" s="70"/>
      <c r="Y2653" s="70"/>
    </row>
    <row r="2654" spans="1:25" s="69" customFormat="1" x14ac:dyDescent="0.2">
      <c r="A2654" s="66" t="s">
        <v>11</v>
      </c>
      <c r="B2654" s="66" t="s">
        <v>23</v>
      </c>
      <c r="C2654" s="66" t="s">
        <v>26</v>
      </c>
      <c r="D2654" s="66" t="s">
        <v>317</v>
      </c>
      <c r="E2654" s="87">
        <f>+IF(ISNUMBER(DATA!N419),DATA!N419,"n/a")</f>
        <v>2.88525424696088</v>
      </c>
      <c r="F2654" s="77">
        <f>+IF(ISNUMBER(DATA!O419),DATA!O419,"n/a")</f>
        <v>-6.65171687428672E-2</v>
      </c>
      <c r="G2654" s="87">
        <f>+IF(ISNUMBER(DATA!X419),DATA!X419,"n/a")</f>
        <v>2.87087513735765</v>
      </c>
      <c r="H2654" s="77">
        <f>+IF(ISNUMBER(DATA!Y419),DATA!Y419,"n/a")</f>
        <v>-4.0328789752563397E-2</v>
      </c>
      <c r="I2654" s="87">
        <f>+IF(ISNUMBER(DATA!AH419),DATA!AH419,"n/a")</f>
        <v>2.9267946665081301</v>
      </c>
      <c r="J2654" s="77">
        <f>+IF(ISNUMBER(DATA!AI419),DATA!AI419,"n/a")</f>
        <v>-1.86060888771033E-2</v>
      </c>
      <c r="K2654" s="87">
        <f>+IF(ISNUMBER(DATA!AR419),DATA!AR419,"n/a")</f>
        <v>2.9345956018488999</v>
      </c>
      <c r="L2654" s="77">
        <f>+IF(ISNUMBER(DATA!AS419),DATA!AS419,"n/a")</f>
        <v>2.2930869823353298E-2</v>
      </c>
      <c r="M2654" s="66"/>
      <c r="N2654" s="66"/>
      <c r="O2654" s="66"/>
      <c r="P2654" s="66"/>
      <c r="Q2654" s="66"/>
      <c r="S2654" s="70"/>
      <c r="U2654" s="70"/>
      <c r="W2654" s="70"/>
      <c r="Y2654" s="70"/>
    </row>
    <row r="2655" spans="1:25" s="69" customFormat="1" x14ac:dyDescent="0.2">
      <c r="A2655" s="66" t="s">
        <v>11</v>
      </c>
      <c r="B2655" s="66" t="s">
        <v>23</v>
      </c>
      <c r="C2655" s="66" t="s">
        <v>26</v>
      </c>
      <c r="D2655" s="66" t="s">
        <v>318</v>
      </c>
      <c r="E2655" s="87">
        <f>+IF(ISNUMBER(DATA!N420),DATA!N420,"n/a")</f>
        <v>2.2874471341673899</v>
      </c>
      <c r="F2655" s="77">
        <f>+IF(ISNUMBER(DATA!O420),DATA!O420,"n/a")</f>
        <v>1.54698389653482E-2</v>
      </c>
      <c r="G2655" s="87">
        <f>+IF(ISNUMBER(DATA!X420),DATA!X420,"n/a")</f>
        <v>2.2709281090987501</v>
      </c>
      <c r="H2655" s="77">
        <f>+IF(ISNUMBER(DATA!Y420),DATA!Y420,"n/a")</f>
        <v>1.61727682463879E-2</v>
      </c>
      <c r="I2655" s="87">
        <f>+IF(ISNUMBER(DATA!AH420),DATA!AH420,"n/a")</f>
        <v>2.2736295535762201</v>
      </c>
      <c r="J2655" s="77">
        <f>+IF(ISNUMBER(DATA!AI420),DATA!AI420,"n/a")</f>
        <v>2.60388853588704E-2</v>
      </c>
      <c r="K2655" s="87">
        <f>+IF(ISNUMBER(DATA!AR420),DATA!AR420,"n/a")</f>
        <v>2.2783861529285798</v>
      </c>
      <c r="L2655" s="77">
        <f>+IF(ISNUMBER(DATA!AS420),DATA!AS420,"n/a")</f>
        <v>2.4779122068910999E-2</v>
      </c>
      <c r="M2655" s="66"/>
      <c r="N2655" s="66"/>
      <c r="O2655" s="66"/>
      <c r="P2655" s="66"/>
      <c r="Q2655" s="66"/>
      <c r="S2655" s="70"/>
      <c r="U2655" s="70"/>
      <c r="W2655" s="70"/>
      <c r="Y2655" s="70"/>
    </row>
    <row r="2656" spans="1:25" s="69" customFormat="1" x14ac:dyDescent="0.2">
      <c r="A2656" s="66" t="s">
        <v>11</v>
      </c>
      <c r="B2656" s="66" t="s">
        <v>23</v>
      </c>
      <c r="C2656" s="66" t="s">
        <v>26</v>
      </c>
      <c r="D2656" s="66" t="s">
        <v>344</v>
      </c>
      <c r="E2656" s="87">
        <f>+IF(ISNUMBER(DATA!N421),DATA!N421,"n/a")</f>
        <v>2.45224416143826</v>
      </c>
      <c r="F2656" s="77">
        <f>+IF(ISNUMBER(DATA!O421),DATA!O421,"n/a")</f>
        <v>2.0096264330343099E-2</v>
      </c>
      <c r="G2656" s="87">
        <f>+IF(ISNUMBER(DATA!X421),DATA!X421,"n/a")</f>
        <v>2.5495911640533802</v>
      </c>
      <c r="H2656" s="77">
        <f>+IF(ISNUMBER(DATA!Y421),DATA!Y421,"n/a")</f>
        <v>9.2833911926642906E-2</v>
      </c>
      <c r="I2656" s="87">
        <f>+IF(ISNUMBER(DATA!AH421),DATA!AH421,"n/a")</f>
        <v>2.5306410625393299</v>
      </c>
      <c r="J2656" s="77">
        <f>+IF(ISNUMBER(DATA!AI421),DATA!AI421,"n/a")</f>
        <v>9.0166764749707001E-2</v>
      </c>
      <c r="K2656" s="87">
        <f>+IF(ISNUMBER(DATA!AR421),DATA!AR421,"n/a")</f>
        <v>2.5094587030097002</v>
      </c>
      <c r="L2656" s="77">
        <f>+IF(ISNUMBER(DATA!AS421),DATA!AS421,"n/a")</f>
        <v>9.2480096740010606E-2</v>
      </c>
      <c r="M2656" s="66"/>
      <c r="N2656" s="66"/>
      <c r="O2656" s="66"/>
      <c r="P2656" s="66"/>
      <c r="Q2656" s="66"/>
      <c r="S2656" s="70"/>
      <c r="U2656" s="70"/>
      <c r="W2656" s="70"/>
      <c r="Y2656" s="70"/>
    </row>
    <row r="2657" spans="1:25" s="69" customFormat="1" x14ac:dyDescent="0.2">
      <c r="A2657" s="66" t="s">
        <v>11</v>
      </c>
      <c r="B2657" s="66" t="s">
        <v>23</v>
      </c>
      <c r="C2657" s="66" t="s">
        <v>26</v>
      </c>
      <c r="D2657" s="66" t="s">
        <v>345</v>
      </c>
      <c r="E2657" s="87">
        <f>+IF(ISNUMBER(DATA!N422),DATA!N422,"n/a")</f>
        <v>2.6545611646679199</v>
      </c>
      <c r="F2657" s="77">
        <f>+IF(ISNUMBER(DATA!O422),DATA!O422,"n/a")</f>
        <v>1.2887971021452601E-3</v>
      </c>
      <c r="G2657" s="87">
        <f>+IF(ISNUMBER(DATA!X422),DATA!X422,"n/a")</f>
        <v>2.7540736504638099</v>
      </c>
      <c r="H2657" s="77">
        <f>+IF(ISNUMBER(DATA!Y422),DATA!Y422,"n/a")</f>
        <v>2.9809487118911401E-2</v>
      </c>
      <c r="I2657" s="87">
        <f>+IF(ISNUMBER(DATA!AH422),DATA!AH422,"n/a")</f>
        <v>2.7457952465951201</v>
      </c>
      <c r="J2657" s="77">
        <f>+IF(ISNUMBER(DATA!AI422),DATA!AI422,"n/a")</f>
        <v>2.99395525727164E-2</v>
      </c>
      <c r="K2657" s="87">
        <f>+IF(ISNUMBER(DATA!AR422),DATA!AR422,"n/a")</f>
        <v>2.6778257389922402</v>
      </c>
      <c r="L2657" s="77">
        <f>+IF(ISNUMBER(DATA!AS422),DATA!AS422,"n/a")</f>
        <v>2.4413649392541498E-2</v>
      </c>
      <c r="M2657" s="66"/>
      <c r="N2657" s="66"/>
      <c r="O2657" s="66"/>
      <c r="P2657" s="66"/>
      <c r="Q2657" s="66"/>
      <c r="S2657" s="70"/>
      <c r="U2657" s="70"/>
      <c r="W2657" s="70"/>
      <c r="Y2657" s="70"/>
    </row>
    <row r="2658" spans="1:25" x14ac:dyDescent="0.2">
      <c r="E2658" s="100"/>
      <c r="F2658" s="102"/>
      <c r="G2658" s="100"/>
      <c r="H2658" s="102"/>
      <c r="I2658" s="100"/>
      <c r="J2658" s="102"/>
      <c r="K2658" s="100"/>
      <c r="L2658" s="102"/>
    </row>
    <row r="2659" spans="1:25" s="69" customFormat="1" x14ac:dyDescent="0.2">
      <c r="A2659" s="66" t="s">
        <v>27</v>
      </c>
      <c r="B2659" s="66" t="s">
        <v>23</v>
      </c>
      <c r="C2659" s="66" t="s">
        <v>0</v>
      </c>
      <c r="D2659" s="66" t="s">
        <v>271</v>
      </c>
      <c r="E2659" s="76">
        <f>+IF(ISNUMBER(DATA!F854),DATA!F854,"n/a")</f>
        <v>35965.599999999999</v>
      </c>
      <c r="F2659" s="77">
        <f>+IF(ISNUMBER(DATA!G854),DATA!G854,"n/a")</f>
        <v>0.11306014169191</v>
      </c>
      <c r="G2659" s="76">
        <f>+IF(ISNUMBER(DATA!P854),DATA!P854,"n/a")</f>
        <v>105440.56</v>
      </c>
      <c r="H2659" s="77">
        <f>+IF(ISNUMBER(DATA!Q854),DATA!Q854,"n/a")</f>
        <v>0.16719672141672801</v>
      </c>
      <c r="I2659" s="76">
        <f>+IF(ISNUMBER(DATA!Z854),DATA!Z854,"n/a")</f>
        <v>184439.95</v>
      </c>
      <c r="J2659" s="77">
        <f>+IF(ISNUMBER(DATA!AA854),DATA!AA854,"n/a")</f>
        <v>9.4547467938456295E-2</v>
      </c>
      <c r="K2659" s="76">
        <f>+IF(ISNUMBER(DATA!AJ854),DATA!AJ854,"n/a")</f>
        <v>349977.62</v>
      </c>
      <c r="L2659" s="77">
        <f>+IF(ISNUMBER(DATA!AK854),DATA!AK854,"n/a")</f>
        <v>0.114621572606124</v>
      </c>
      <c r="M2659" s="66"/>
      <c r="N2659" s="66"/>
      <c r="O2659" s="66"/>
      <c r="P2659" s="66"/>
      <c r="Q2659" s="66"/>
      <c r="S2659" s="70"/>
      <c r="U2659" s="70"/>
      <c r="W2659" s="70"/>
      <c r="Y2659" s="70"/>
    </row>
    <row r="2660" spans="1:25" s="69" customFormat="1" x14ac:dyDescent="0.2">
      <c r="A2660" s="66" t="s">
        <v>27</v>
      </c>
      <c r="B2660" s="66" t="s">
        <v>23</v>
      </c>
      <c r="C2660" s="66" t="s">
        <v>0</v>
      </c>
      <c r="D2660" s="66" t="s">
        <v>272</v>
      </c>
      <c r="E2660" s="76">
        <f>+IF(ISNUMBER(DATA!F855),DATA!F855,"n/a")</f>
        <v>169844.76</v>
      </c>
      <c r="F2660" s="77">
        <f>+IF(ISNUMBER(DATA!G855),DATA!G855,"n/a")</f>
        <v>8.6792583219622396E-2</v>
      </c>
      <c r="G2660" s="76">
        <f>+IF(ISNUMBER(DATA!P855),DATA!P855,"n/a")</f>
        <v>496523.5</v>
      </c>
      <c r="H2660" s="77">
        <f>+IF(ISNUMBER(DATA!Q855),DATA!Q855,"n/a")</f>
        <v>7.7748224491123993E-2</v>
      </c>
      <c r="I2660" s="76">
        <f>+IF(ISNUMBER(DATA!Z855),DATA!Z855,"n/a")</f>
        <v>972671.63</v>
      </c>
      <c r="J2660" s="77">
        <f>+IF(ISNUMBER(DATA!AA855),DATA!AA855,"n/a")</f>
        <v>-8.4876583253436097E-2</v>
      </c>
      <c r="K2660" s="76">
        <f>+IF(ISNUMBER(DATA!AJ855),DATA!AJ855,"n/a")</f>
        <v>1983899.7</v>
      </c>
      <c r="L2660" s="77">
        <f>+IF(ISNUMBER(DATA!AK855),DATA!AK855,"n/a")</f>
        <v>-0.14160005989373001</v>
      </c>
      <c r="M2660" s="66"/>
      <c r="N2660" s="66"/>
      <c r="O2660" s="66"/>
      <c r="P2660" s="66"/>
      <c r="Q2660" s="66"/>
      <c r="S2660" s="70"/>
      <c r="U2660" s="70"/>
      <c r="W2660" s="70"/>
      <c r="Y2660" s="70"/>
    </row>
    <row r="2661" spans="1:25" s="69" customFormat="1" x14ac:dyDescent="0.2">
      <c r="A2661" s="66" t="s">
        <v>27</v>
      </c>
      <c r="B2661" s="66" t="s">
        <v>23</v>
      </c>
      <c r="C2661" s="66" t="s">
        <v>0</v>
      </c>
      <c r="D2661" s="66" t="s">
        <v>273</v>
      </c>
      <c r="E2661" s="76">
        <f>+IF(ISNUMBER(DATA!F856),DATA!F856,"n/a")</f>
        <v>372389.09</v>
      </c>
      <c r="F2661" s="77">
        <f>+IF(ISNUMBER(DATA!G856),DATA!G856,"n/a")</f>
        <v>0.26624662589282999</v>
      </c>
      <c r="G2661" s="76">
        <f>+IF(ISNUMBER(DATA!P856),DATA!P856,"n/a")</f>
        <v>1104864.46</v>
      </c>
      <c r="H2661" s="77">
        <f>+IF(ISNUMBER(DATA!Q856),DATA!Q856,"n/a")</f>
        <v>0.154248207765427</v>
      </c>
      <c r="I2661" s="76">
        <f>+IF(ISNUMBER(DATA!Z856),DATA!Z856,"n/a")</f>
        <v>2106751.92</v>
      </c>
      <c r="J2661" s="77">
        <f>+IF(ISNUMBER(DATA!AA856),DATA!AA856,"n/a")</f>
        <v>8.7538839310022501E-2</v>
      </c>
      <c r="K2661" s="76">
        <f>+IF(ISNUMBER(DATA!AJ856),DATA!AJ856,"n/a")</f>
        <v>4072405.02</v>
      </c>
      <c r="L2661" s="77">
        <f>+IF(ISNUMBER(DATA!AK856),DATA!AK856,"n/a")</f>
        <v>6.0489908912169502E-2</v>
      </c>
      <c r="M2661" s="66"/>
      <c r="N2661" s="66"/>
      <c r="O2661" s="66"/>
      <c r="P2661" s="66"/>
      <c r="Q2661" s="66"/>
      <c r="S2661" s="70"/>
      <c r="U2661" s="70"/>
      <c r="W2661" s="70"/>
      <c r="Y2661" s="70"/>
    </row>
    <row r="2662" spans="1:25" s="69" customFormat="1" x14ac:dyDescent="0.2">
      <c r="A2662" s="66" t="s">
        <v>27</v>
      </c>
      <c r="B2662" s="66" t="s">
        <v>23</v>
      </c>
      <c r="C2662" s="66" t="s">
        <v>0</v>
      </c>
      <c r="D2662" s="66" t="s">
        <v>274</v>
      </c>
      <c r="E2662" s="76">
        <f>+IF(ISNUMBER(DATA!F857),DATA!F857,"n/a")</f>
        <v>157118.92000000001</v>
      </c>
      <c r="F2662" s="77">
        <f>+IF(ISNUMBER(DATA!G857),DATA!G857,"n/a")</f>
        <v>0.101899780291792</v>
      </c>
      <c r="G2662" s="76">
        <f>+IF(ISNUMBER(DATA!P857),DATA!P857,"n/a")</f>
        <v>430980.52</v>
      </c>
      <c r="H2662" s="77">
        <f>+IF(ISNUMBER(DATA!Q857),DATA!Q857,"n/a")</f>
        <v>9.32440022138811E-2</v>
      </c>
      <c r="I2662" s="76">
        <f>+IF(ISNUMBER(DATA!Z857),DATA!Z857,"n/a")</f>
        <v>840753.68</v>
      </c>
      <c r="J2662" s="77">
        <f>+IF(ISNUMBER(DATA!AA857),DATA!AA857,"n/a")</f>
        <v>5.3279128897186299E-2</v>
      </c>
      <c r="K2662" s="76">
        <f>+IF(ISNUMBER(DATA!AJ857),DATA!AJ857,"n/a")</f>
        <v>1706711.93</v>
      </c>
      <c r="L2662" s="77">
        <f>+IF(ISNUMBER(DATA!AK857),DATA!AK857,"n/a")</f>
        <v>6.5434487320809601E-2</v>
      </c>
      <c r="M2662" s="66"/>
      <c r="N2662" s="66"/>
      <c r="O2662" s="66"/>
      <c r="P2662" s="66"/>
      <c r="Q2662" s="66"/>
      <c r="S2662" s="70"/>
      <c r="U2662" s="70"/>
      <c r="W2662" s="70"/>
      <c r="Y2662" s="70"/>
    </row>
    <row r="2663" spans="1:25" s="69" customFormat="1" x14ac:dyDescent="0.2">
      <c r="A2663" s="66" t="s">
        <v>27</v>
      </c>
      <c r="B2663" s="66" t="s">
        <v>23</v>
      </c>
      <c r="C2663" s="66" t="s">
        <v>0</v>
      </c>
      <c r="D2663" s="66" t="s">
        <v>275</v>
      </c>
      <c r="E2663" s="76">
        <f>+IF(ISNUMBER(DATA!F858),DATA!F858,"n/a")</f>
        <v>239387.98</v>
      </c>
      <c r="F2663" s="77">
        <f>+IF(ISNUMBER(DATA!G858),DATA!G858,"n/a")</f>
        <v>-0.128737626652388</v>
      </c>
      <c r="G2663" s="76">
        <f>+IF(ISNUMBER(DATA!P858),DATA!P858,"n/a")</f>
        <v>730338.67</v>
      </c>
      <c r="H2663" s="77">
        <f>+IF(ISNUMBER(DATA!Q858),DATA!Q858,"n/a")</f>
        <v>-0.16998438078095601</v>
      </c>
      <c r="I2663" s="76">
        <f>+IF(ISNUMBER(DATA!Z858),DATA!Z858,"n/a")</f>
        <v>1349693.92</v>
      </c>
      <c r="J2663" s="77">
        <f>+IF(ISNUMBER(DATA!AA858),DATA!AA858,"n/a")</f>
        <v>-0.18744704113921701</v>
      </c>
      <c r="K2663" s="76">
        <f>+IF(ISNUMBER(DATA!AJ858),DATA!AJ858,"n/a")</f>
        <v>2782558.1</v>
      </c>
      <c r="L2663" s="77">
        <f>+IF(ISNUMBER(DATA!AK858),DATA!AK858,"n/a")</f>
        <v>-0.11407221985955</v>
      </c>
      <c r="M2663" s="66"/>
      <c r="N2663" s="66"/>
      <c r="O2663" s="66"/>
      <c r="P2663" s="66"/>
      <c r="Q2663" s="66"/>
      <c r="S2663" s="70"/>
      <c r="U2663" s="70"/>
      <c r="W2663" s="70"/>
      <c r="Y2663" s="70"/>
    </row>
    <row r="2664" spans="1:25" s="69" customFormat="1" x14ac:dyDescent="0.2">
      <c r="A2664" s="66" t="s">
        <v>27</v>
      </c>
      <c r="B2664" s="66" t="s">
        <v>23</v>
      </c>
      <c r="C2664" s="66" t="s">
        <v>0</v>
      </c>
      <c r="D2664" s="66" t="s">
        <v>276</v>
      </c>
      <c r="E2664" s="76">
        <f>+IF(ISNUMBER(DATA!F859),DATA!F859,"n/a")</f>
        <v>173351.19</v>
      </c>
      <c r="F2664" s="77">
        <f>+IF(ISNUMBER(DATA!G859),DATA!G859,"n/a")</f>
        <v>-1.49787547121309E-2</v>
      </c>
      <c r="G2664" s="76">
        <f>+IF(ISNUMBER(DATA!P859),DATA!P859,"n/a")</f>
        <v>521938.76</v>
      </c>
      <c r="H2664" s="77">
        <f>+IF(ISNUMBER(DATA!Q859),DATA!Q859,"n/a")</f>
        <v>-1.5662997544319001E-2</v>
      </c>
      <c r="I2664" s="76">
        <f>+IF(ISNUMBER(DATA!Z859),DATA!Z859,"n/a")</f>
        <v>969028.9</v>
      </c>
      <c r="J2664" s="77">
        <f>+IF(ISNUMBER(DATA!AA859),DATA!AA859,"n/a")</f>
        <v>-6.7748460522450898E-2</v>
      </c>
      <c r="K2664" s="76">
        <f>+IF(ISNUMBER(DATA!AJ859),DATA!AJ859,"n/a")</f>
        <v>1911231.03</v>
      </c>
      <c r="L2664" s="77">
        <f>+IF(ISNUMBER(DATA!AK859),DATA!AK859,"n/a")</f>
        <v>-9.1670294635282298E-2</v>
      </c>
      <c r="M2664" s="66"/>
      <c r="N2664" s="66"/>
      <c r="O2664" s="66"/>
      <c r="P2664" s="66"/>
      <c r="Q2664" s="66"/>
      <c r="S2664" s="70"/>
      <c r="U2664" s="70"/>
      <c r="W2664" s="70"/>
      <c r="Y2664" s="70"/>
    </row>
    <row r="2665" spans="1:25" s="69" customFormat="1" x14ac:dyDescent="0.2">
      <c r="A2665" s="66" t="s">
        <v>27</v>
      </c>
      <c r="B2665" s="66" t="s">
        <v>23</v>
      </c>
      <c r="C2665" s="66" t="s">
        <v>0</v>
      </c>
      <c r="D2665" s="66" t="s">
        <v>277</v>
      </c>
      <c r="E2665" s="76">
        <f>+IF(ISNUMBER(DATA!F860),DATA!F860,"n/a")</f>
        <v>118445.9</v>
      </c>
      <c r="F2665" s="77">
        <f>+IF(ISNUMBER(DATA!G860),DATA!G860,"n/a")</f>
        <v>0.18059597192028001</v>
      </c>
      <c r="G2665" s="76">
        <f>+IF(ISNUMBER(DATA!P860),DATA!P860,"n/a")</f>
        <v>344468.65</v>
      </c>
      <c r="H2665" s="77">
        <f>+IF(ISNUMBER(DATA!Q860),DATA!Q860,"n/a")</f>
        <v>0.29553354531871001</v>
      </c>
      <c r="I2665" s="76">
        <f>+IF(ISNUMBER(DATA!Z860),DATA!Z860,"n/a")</f>
        <v>600185.41</v>
      </c>
      <c r="J2665" s="77">
        <f>+IF(ISNUMBER(DATA!AA860),DATA!AA860,"n/a")</f>
        <v>0.17397061575179801</v>
      </c>
      <c r="K2665" s="76">
        <f>+IF(ISNUMBER(DATA!AJ860),DATA!AJ860,"n/a")</f>
        <v>1142447.28</v>
      </c>
      <c r="L2665" s="77">
        <f>+IF(ISNUMBER(DATA!AK860),DATA!AK860,"n/a")</f>
        <v>7.4553679640515694E-2</v>
      </c>
      <c r="M2665" s="66"/>
      <c r="N2665" s="66"/>
      <c r="O2665" s="66"/>
      <c r="P2665" s="66"/>
      <c r="Q2665" s="66"/>
      <c r="S2665" s="70"/>
      <c r="U2665" s="70"/>
      <c r="W2665" s="70"/>
      <c r="Y2665" s="70"/>
    </row>
    <row r="2666" spans="1:25" s="69" customFormat="1" x14ac:dyDescent="0.2">
      <c r="A2666" s="66" t="s">
        <v>27</v>
      </c>
      <c r="B2666" s="66" t="s">
        <v>23</v>
      </c>
      <c r="C2666" s="66" t="s">
        <v>0</v>
      </c>
      <c r="D2666" s="66" t="s">
        <v>278</v>
      </c>
      <c r="E2666" s="76">
        <f>+IF(ISNUMBER(DATA!F861),DATA!F861,"n/a")</f>
        <v>174036.13</v>
      </c>
      <c r="F2666" s="77">
        <f>+IF(ISNUMBER(DATA!G861),DATA!G861,"n/a")</f>
        <v>5.6318941608493302E-2</v>
      </c>
      <c r="G2666" s="76">
        <f>+IF(ISNUMBER(DATA!P861),DATA!P861,"n/a")</f>
        <v>519365.68</v>
      </c>
      <c r="H2666" s="77">
        <f>+IF(ISNUMBER(DATA!Q861),DATA!Q861,"n/a")</f>
        <v>5.3653239321399197E-2</v>
      </c>
      <c r="I2666" s="76">
        <f>+IF(ISNUMBER(DATA!Z861),DATA!Z861,"n/a")</f>
        <v>978115.8</v>
      </c>
      <c r="J2666" s="77">
        <f>+IF(ISNUMBER(DATA!AA861),DATA!AA861,"n/a")</f>
        <v>7.1760568896792304E-2</v>
      </c>
      <c r="K2666" s="76">
        <f>+IF(ISNUMBER(DATA!AJ861),DATA!AJ861,"n/a")</f>
        <v>1913155.08</v>
      </c>
      <c r="L2666" s="77">
        <f>+IF(ISNUMBER(DATA!AK861),DATA!AK861,"n/a")</f>
        <v>0.10040167272113699</v>
      </c>
      <c r="M2666" s="66"/>
      <c r="N2666" s="66"/>
      <c r="O2666" s="66"/>
      <c r="P2666" s="66"/>
      <c r="Q2666" s="66"/>
      <c r="S2666" s="70"/>
      <c r="U2666" s="70"/>
      <c r="W2666" s="70"/>
      <c r="Y2666" s="70"/>
    </row>
    <row r="2667" spans="1:25" s="69" customFormat="1" x14ac:dyDescent="0.2">
      <c r="A2667" s="66" t="s">
        <v>27</v>
      </c>
      <c r="B2667" s="66" t="s">
        <v>23</v>
      </c>
      <c r="C2667" s="66" t="s">
        <v>0</v>
      </c>
      <c r="D2667" s="66" t="s">
        <v>279</v>
      </c>
      <c r="E2667" s="76">
        <f>+IF(ISNUMBER(DATA!F862),DATA!F862,"n/a")</f>
        <v>23146.45</v>
      </c>
      <c r="F2667" s="77">
        <f>+IF(ISNUMBER(DATA!G862),DATA!G862,"n/a")</f>
        <v>8.2927543609139398E-2</v>
      </c>
      <c r="G2667" s="76">
        <f>+IF(ISNUMBER(DATA!P862),DATA!P862,"n/a")</f>
        <v>66333.67</v>
      </c>
      <c r="H2667" s="77">
        <f>+IF(ISNUMBER(DATA!Q862),DATA!Q862,"n/a")</f>
        <v>1.92217037594992E-3</v>
      </c>
      <c r="I2667" s="76">
        <f>+IF(ISNUMBER(DATA!Z862),DATA!Z862,"n/a")</f>
        <v>132459.1</v>
      </c>
      <c r="J2667" s="77">
        <f>+IF(ISNUMBER(DATA!AA862),DATA!AA862,"n/a")</f>
        <v>-0.49198102360190998</v>
      </c>
      <c r="K2667" s="76">
        <f>+IF(ISNUMBER(DATA!AJ862),DATA!AJ862,"n/a")</f>
        <v>305328.64000000001</v>
      </c>
      <c r="L2667" s="77">
        <f>+IF(ISNUMBER(DATA!AK862),DATA!AK862,"n/a")</f>
        <v>-0.59446057750223902</v>
      </c>
      <c r="M2667" s="66"/>
      <c r="N2667" s="66"/>
      <c r="O2667" s="66"/>
      <c r="P2667" s="66"/>
      <c r="Q2667" s="66"/>
      <c r="S2667" s="70"/>
      <c r="U2667" s="70"/>
      <c r="W2667" s="70"/>
      <c r="Y2667" s="70"/>
    </row>
    <row r="2668" spans="1:25" s="69" customFormat="1" x14ac:dyDescent="0.2">
      <c r="A2668" s="66" t="s">
        <v>27</v>
      </c>
      <c r="B2668" s="66" t="s">
        <v>23</v>
      </c>
      <c r="C2668" s="66" t="s">
        <v>0</v>
      </c>
      <c r="D2668" s="66" t="s">
        <v>280</v>
      </c>
      <c r="E2668" s="76">
        <f>+IF(ISNUMBER(DATA!F863),DATA!F863,"n/a")</f>
        <v>111739.59</v>
      </c>
      <c r="F2668" s="77">
        <f>+IF(ISNUMBER(DATA!G863),DATA!G863,"n/a")</f>
        <v>0.19852334603117699</v>
      </c>
      <c r="G2668" s="76">
        <f>+IF(ISNUMBER(DATA!P863),DATA!P863,"n/a")</f>
        <v>308093.26</v>
      </c>
      <c r="H2668" s="77">
        <f>+IF(ISNUMBER(DATA!Q863),DATA!Q863,"n/a")</f>
        <v>0.18408837881572301</v>
      </c>
      <c r="I2668" s="76">
        <f>+IF(ISNUMBER(DATA!Z863),DATA!Z863,"n/a")</f>
        <v>553232.81999999995</v>
      </c>
      <c r="J2668" s="77">
        <f>+IF(ISNUMBER(DATA!AA863),DATA!AA863,"n/a")</f>
        <v>0.126825529320962</v>
      </c>
      <c r="K2668" s="76">
        <f>+IF(ISNUMBER(DATA!AJ863),DATA!AJ863,"n/a")</f>
        <v>1051060.27</v>
      </c>
      <c r="L2668" s="77">
        <f>+IF(ISNUMBER(DATA!AK863),DATA!AK863,"n/a")</f>
        <v>0.139115776263916</v>
      </c>
      <c r="M2668" s="66"/>
      <c r="N2668" s="66"/>
      <c r="O2668" s="66"/>
      <c r="P2668" s="66"/>
      <c r="Q2668" s="66"/>
      <c r="S2668" s="70"/>
      <c r="U2668" s="70"/>
      <c r="W2668" s="70"/>
      <c r="Y2668" s="70"/>
    </row>
    <row r="2669" spans="1:25" s="69" customFormat="1" x14ac:dyDescent="0.2">
      <c r="A2669" s="66" t="s">
        <v>27</v>
      </c>
      <c r="B2669" s="66" t="s">
        <v>23</v>
      </c>
      <c r="C2669" s="66" t="s">
        <v>0</v>
      </c>
      <c r="D2669" s="66" t="s">
        <v>281</v>
      </c>
      <c r="E2669" s="76">
        <f>+IF(ISNUMBER(DATA!F864),DATA!F864,"n/a")</f>
        <v>59760.06</v>
      </c>
      <c r="F2669" s="77">
        <f>+IF(ISNUMBER(DATA!G864),DATA!G864,"n/a")</f>
        <v>-0.320031636247329</v>
      </c>
      <c r="G2669" s="76">
        <f>+IF(ISNUMBER(DATA!P864),DATA!P864,"n/a")</f>
        <v>164414.78</v>
      </c>
      <c r="H2669" s="77">
        <f>+IF(ISNUMBER(DATA!Q864),DATA!Q864,"n/a")</f>
        <v>-0.32433183699713403</v>
      </c>
      <c r="I2669" s="76">
        <f>+IF(ISNUMBER(DATA!Z864),DATA!Z864,"n/a")</f>
        <v>311602.90000000002</v>
      </c>
      <c r="J2669" s="77">
        <f>+IF(ISNUMBER(DATA!AA864),DATA!AA864,"n/a")</f>
        <v>-0.32249885145490698</v>
      </c>
      <c r="K2669" s="76">
        <f>+IF(ISNUMBER(DATA!AJ864),DATA!AJ864,"n/a")</f>
        <v>694765.59</v>
      </c>
      <c r="L2669" s="77">
        <f>+IF(ISNUMBER(DATA!AK864),DATA!AK864,"n/a")</f>
        <v>-0.206327235492967</v>
      </c>
      <c r="M2669" s="66"/>
      <c r="N2669" s="66"/>
      <c r="O2669" s="66"/>
      <c r="P2669" s="66"/>
      <c r="Q2669" s="66"/>
      <c r="S2669" s="70"/>
      <c r="U2669" s="70"/>
      <c r="W2669" s="70"/>
      <c r="Y2669" s="70"/>
    </row>
    <row r="2670" spans="1:25" s="69" customFormat="1" x14ac:dyDescent="0.2">
      <c r="A2670" s="66" t="s">
        <v>27</v>
      </c>
      <c r="B2670" s="66" t="s">
        <v>23</v>
      </c>
      <c r="C2670" s="66" t="s">
        <v>0</v>
      </c>
      <c r="D2670" s="66" t="s">
        <v>282</v>
      </c>
      <c r="E2670" s="76">
        <f>+IF(ISNUMBER(DATA!F865),DATA!F865,"n/a")</f>
        <v>168588.57</v>
      </c>
      <c r="F2670" s="77">
        <f>+IF(ISNUMBER(DATA!G865),DATA!G865,"n/a")</f>
        <v>0.113545776076126</v>
      </c>
      <c r="G2670" s="76">
        <f>+IF(ISNUMBER(DATA!P865),DATA!P865,"n/a")</f>
        <v>483698.55</v>
      </c>
      <c r="H2670" s="77">
        <f>+IF(ISNUMBER(DATA!Q865),DATA!Q865,"n/a")</f>
        <v>0.16146040937700201</v>
      </c>
      <c r="I2670" s="76">
        <f>+IF(ISNUMBER(DATA!Z865),DATA!Z865,"n/a")</f>
        <v>907411.36</v>
      </c>
      <c r="J2670" s="77">
        <f>+IF(ISNUMBER(DATA!AA865),DATA!AA865,"n/a")</f>
        <v>5.1466594453113801E-2</v>
      </c>
      <c r="K2670" s="76">
        <f>+IF(ISNUMBER(DATA!AJ865),DATA!AJ865,"n/a")</f>
        <v>1766126.24</v>
      </c>
      <c r="L2670" s="77">
        <f>+IF(ISNUMBER(DATA!AK865),DATA!AK865,"n/a")</f>
        <v>1.38234591680934E-2</v>
      </c>
      <c r="M2670" s="66"/>
      <c r="N2670" s="66"/>
      <c r="O2670" s="66"/>
      <c r="P2670" s="66"/>
      <c r="Q2670" s="66"/>
      <c r="S2670" s="70"/>
      <c r="U2670" s="70"/>
      <c r="W2670" s="70"/>
      <c r="Y2670" s="70"/>
    </row>
    <row r="2671" spans="1:25" s="69" customFormat="1" x14ac:dyDescent="0.2">
      <c r="A2671" s="66" t="s">
        <v>27</v>
      </c>
      <c r="B2671" s="66" t="s">
        <v>23</v>
      </c>
      <c r="C2671" s="66" t="s">
        <v>0</v>
      </c>
      <c r="D2671" s="66" t="s">
        <v>283</v>
      </c>
      <c r="E2671" s="76">
        <f>+IF(ISNUMBER(DATA!F866),DATA!F866,"n/a")</f>
        <v>79718.03</v>
      </c>
      <c r="F2671" s="77">
        <f>+IF(ISNUMBER(DATA!G866),DATA!G866,"n/a")</f>
        <v>0.12520327062273201</v>
      </c>
      <c r="G2671" s="76">
        <f>+IF(ISNUMBER(DATA!P866),DATA!P866,"n/a")</f>
        <v>251679.61</v>
      </c>
      <c r="H2671" s="77">
        <f>+IF(ISNUMBER(DATA!Q866),DATA!Q866,"n/a")</f>
        <v>0.186071694582295</v>
      </c>
      <c r="I2671" s="76">
        <f>+IF(ISNUMBER(DATA!Z866),DATA!Z866,"n/a")</f>
        <v>461306.24</v>
      </c>
      <c r="J2671" s="77">
        <f>+IF(ISNUMBER(DATA!AA866),DATA!AA866,"n/a")</f>
        <v>7.5513351922466304E-2</v>
      </c>
      <c r="K2671" s="76">
        <f>+IF(ISNUMBER(DATA!AJ866),DATA!AJ866,"n/a")</f>
        <v>855395.61</v>
      </c>
      <c r="L2671" s="77">
        <f>+IF(ISNUMBER(DATA!AK866),DATA!AK866,"n/a")</f>
        <v>0.14353291320247899</v>
      </c>
      <c r="M2671" s="66"/>
      <c r="N2671" s="66"/>
      <c r="O2671" s="66"/>
      <c r="P2671" s="66"/>
      <c r="Q2671" s="66"/>
      <c r="S2671" s="70"/>
      <c r="U2671" s="70"/>
      <c r="W2671" s="70"/>
      <c r="Y2671" s="70"/>
    </row>
    <row r="2672" spans="1:25" s="69" customFormat="1" x14ac:dyDescent="0.2">
      <c r="A2672" s="66" t="s">
        <v>27</v>
      </c>
      <c r="B2672" s="66" t="s">
        <v>23</v>
      </c>
      <c r="C2672" s="66" t="s">
        <v>0</v>
      </c>
      <c r="D2672" s="66" t="s">
        <v>284</v>
      </c>
      <c r="E2672" s="76">
        <f>+IF(ISNUMBER(DATA!F867),DATA!F867,"n/a")</f>
        <v>86168.59</v>
      </c>
      <c r="F2672" s="77">
        <f>+IF(ISNUMBER(DATA!G867),DATA!G867,"n/a")</f>
        <v>-0.28884898279063997</v>
      </c>
      <c r="G2672" s="76">
        <f>+IF(ISNUMBER(DATA!P867),DATA!P867,"n/a")</f>
        <v>241193.18</v>
      </c>
      <c r="H2672" s="77">
        <f>+IF(ISNUMBER(DATA!Q867),DATA!Q867,"n/a")</f>
        <v>-0.33469672870620398</v>
      </c>
      <c r="I2672" s="76">
        <f>+IF(ISNUMBER(DATA!Z867),DATA!Z867,"n/a")</f>
        <v>461518.8</v>
      </c>
      <c r="J2672" s="77">
        <f>+IF(ISNUMBER(DATA!AA867),DATA!AA867,"n/a")</f>
        <v>-0.348410523163528</v>
      </c>
      <c r="K2672" s="76">
        <f>+IF(ISNUMBER(DATA!AJ867),DATA!AJ867,"n/a")</f>
        <v>1031494.99</v>
      </c>
      <c r="L2672" s="77">
        <f>+IF(ISNUMBER(DATA!AK867),DATA!AK867,"n/a")</f>
        <v>-0.280641834069703</v>
      </c>
      <c r="M2672" s="66"/>
      <c r="N2672" s="66"/>
      <c r="O2672" s="66"/>
      <c r="P2672" s="66"/>
      <c r="Q2672" s="66"/>
      <c r="S2672" s="70"/>
      <c r="U2672" s="70"/>
      <c r="W2672" s="70"/>
      <c r="Y2672" s="70"/>
    </row>
    <row r="2673" spans="1:25" s="69" customFormat="1" x14ac:dyDescent="0.2">
      <c r="A2673" s="66" t="s">
        <v>27</v>
      </c>
      <c r="B2673" s="66" t="s">
        <v>23</v>
      </c>
      <c r="C2673" s="66" t="s">
        <v>0</v>
      </c>
      <c r="D2673" s="66" t="s">
        <v>285</v>
      </c>
      <c r="E2673" s="76">
        <f>+IF(ISNUMBER(DATA!F868),DATA!F868,"n/a")</f>
        <v>102676.42</v>
      </c>
      <c r="F2673" s="77">
        <f>+IF(ISNUMBER(DATA!G868),DATA!G868,"n/a")</f>
        <v>0.19019733761145499</v>
      </c>
      <c r="G2673" s="76">
        <f>+IF(ISNUMBER(DATA!P868),DATA!P868,"n/a")</f>
        <v>295442.18</v>
      </c>
      <c r="H2673" s="77">
        <f>+IF(ISNUMBER(DATA!Q868),DATA!Q868,"n/a")</f>
        <v>0.142305447995869</v>
      </c>
      <c r="I2673" s="76">
        <f>+IF(ISNUMBER(DATA!Z868),DATA!Z868,"n/a")</f>
        <v>553644.16</v>
      </c>
      <c r="J2673" s="77">
        <f>+IF(ISNUMBER(DATA!AA868),DATA!AA868,"n/a")</f>
        <v>9.4008608979217201E-2</v>
      </c>
      <c r="K2673" s="76">
        <f>+IF(ISNUMBER(DATA!AJ868),DATA!AJ868,"n/a")</f>
        <v>1054601.19</v>
      </c>
      <c r="L2673" s="77">
        <f>+IF(ISNUMBER(DATA!AK868),DATA!AK868,"n/a")</f>
        <v>9.1742119323356599E-3</v>
      </c>
      <c r="M2673" s="66"/>
      <c r="N2673" s="66"/>
      <c r="O2673" s="66"/>
      <c r="P2673" s="66"/>
      <c r="Q2673" s="66"/>
      <c r="S2673" s="70"/>
      <c r="U2673" s="70"/>
      <c r="W2673" s="70"/>
      <c r="Y2673" s="70"/>
    </row>
    <row r="2674" spans="1:25" s="69" customFormat="1" x14ac:dyDescent="0.2">
      <c r="A2674" s="66" t="s">
        <v>27</v>
      </c>
      <c r="B2674" s="66" t="s">
        <v>23</v>
      </c>
      <c r="C2674" s="66" t="s">
        <v>0</v>
      </c>
      <c r="D2674" s="66" t="s">
        <v>286</v>
      </c>
      <c r="E2674" s="76">
        <f>+IF(ISNUMBER(DATA!F869),DATA!F869,"n/a")</f>
        <v>213367.36</v>
      </c>
      <c r="F2674" s="77">
        <f>+IF(ISNUMBER(DATA!G869),DATA!G869,"n/a")</f>
        <v>1.1785455381585599</v>
      </c>
      <c r="G2674" s="76">
        <f>+IF(ISNUMBER(DATA!P869),DATA!P869,"n/a")</f>
        <v>630860.49</v>
      </c>
      <c r="H2674" s="77">
        <f>+IF(ISNUMBER(DATA!Q869),DATA!Q869,"n/a")</f>
        <v>0.25494577872979401</v>
      </c>
      <c r="I2674" s="76">
        <f>+IF(ISNUMBER(DATA!Z869),DATA!Z869,"n/a")</f>
        <v>1235244.26</v>
      </c>
      <c r="J2674" s="77">
        <f>+IF(ISNUMBER(DATA!AA869),DATA!AA869,"n/a")</f>
        <v>7.4238845735541001E-2</v>
      </c>
      <c r="K2674" s="76">
        <f>+IF(ISNUMBER(DATA!AJ869),DATA!AJ869,"n/a")</f>
        <v>2489812.69</v>
      </c>
      <c r="L2674" s="77">
        <f>+IF(ISNUMBER(DATA!AK869),DATA!AK869,"n/a")</f>
        <v>7.0543177286988695E-2</v>
      </c>
      <c r="M2674" s="66"/>
      <c r="N2674" s="66"/>
      <c r="O2674" s="66"/>
      <c r="P2674" s="66"/>
      <c r="Q2674" s="66"/>
      <c r="S2674" s="70"/>
      <c r="U2674" s="70"/>
      <c r="W2674" s="70"/>
      <c r="Y2674" s="70"/>
    </row>
    <row r="2675" spans="1:25" s="69" customFormat="1" x14ac:dyDescent="0.2">
      <c r="A2675" s="66" t="s">
        <v>27</v>
      </c>
      <c r="B2675" s="66" t="s">
        <v>23</v>
      </c>
      <c r="C2675" s="66" t="s">
        <v>0</v>
      </c>
      <c r="D2675" s="66" t="s">
        <v>287</v>
      </c>
      <c r="E2675" s="76">
        <f>+IF(ISNUMBER(DATA!F870),DATA!F870,"n/a")</f>
        <v>168498.99</v>
      </c>
      <c r="F2675" s="77">
        <f>+IF(ISNUMBER(DATA!G870),DATA!G870,"n/a")</f>
        <v>0.41354525062307501</v>
      </c>
      <c r="G2675" s="76">
        <f>+IF(ISNUMBER(DATA!P870),DATA!P870,"n/a")</f>
        <v>606962.81999999995</v>
      </c>
      <c r="H2675" s="77">
        <f>+IF(ISNUMBER(DATA!Q870),DATA!Q870,"n/a")</f>
        <v>0.16304870255311299</v>
      </c>
      <c r="I2675" s="76">
        <f>+IF(ISNUMBER(DATA!Z870),DATA!Z870,"n/a")</f>
        <v>1062532.6000000001</v>
      </c>
      <c r="J2675" s="77">
        <f>+IF(ISNUMBER(DATA!AA870),DATA!AA870,"n/a")</f>
        <v>2.7681276496316701E-2</v>
      </c>
      <c r="K2675" s="76">
        <f>+IF(ISNUMBER(DATA!AJ870),DATA!AJ870,"n/a")</f>
        <v>2225487.0099999998</v>
      </c>
      <c r="L2675" s="77">
        <f>+IF(ISNUMBER(DATA!AK870),DATA!AK870,"n/a")</f>
        <v>8.4938690807297004E-2</v>
      </c>
      <c r="M2675" s="66"/>
      <c r="N2675" s="66"/>
      <c r="O2675" s="66"/>
      <c r="P2675" s="66"/>
      <c r="Q2675" s="66"/>
      <c r="S2675" s="70"/>
      <c r="U2675" s="70"/>
      <c r="W2675" s="70"/>
      <c r="Y2675" s="70"/>
    </row>
    <row r="2676" spans="1:25" s="69" customFormat="1" x14ac:dyDescent="0.2">
      <c r="A2676" s="66" t="s">
        <v>27</v>
      </c>
      <c r="B2676" s="66" t="s">
        <v>23</v>
      </c>
      <c r="C2676" s="66" t="s">
        <v>0</v>
      </c>
      <c r="D2676" s="66" t="s">
        <v>288</v>
      </c>
      <c r="E2676" s="76">
        <f>+IF(ISNUMBER(DATA!F871),DATA!F871,"n/a")</f>
        <v>68304.25</v>
      </c>
      <c r="F2676" s="77">
        <f>+IF(ISNUMBER(DATA!G871),DATA!G871,"n/a")</f>
        <v>7.8326976388792394E-2</v>
      </c>
      <c r="G2676" s="76">
        <f>+IF(ISNUMBER(DATA!P871),DATA!P871,"n/a")</f>
        <v>194475.14</v>
      </c>
      <c r="H2676" s="77">
        <f>+IF(ISNUMBER(DATA!Q871),DATA!Q871,"n/a")</f>
        <v>0.114666054372164</v>
      </c>
      <c r="I2676" s="76">
        <f>+IF(ISNUMBER(DATA!Z871),DATA!Z871,"n/a")</f>
        <v>370245.31</v>
      </c>
      <c r="J2676" s="77">
        <f>+IF(ISNUMBER(DATA!AA871),DATA!AA871,"n/a")</f>
        <v>-0.17694858196503299</v>
      </c>
      <c r="K2676" s="76">
        <f>+IF(ISNUMBER(DATA!AJ871),DATA!AJ871,"n/a")</f>
        <v>757801.58</v>
      </c>
      <c r="L2676" s="77">
        <f>+IF(ISNUMBER(DATA!AK871),DATA!AK871,"n/a")</f>
        <v>-0.27441773365320798</v>
      </c>
      <c r="M2676" s="66"/>
      <c r="N2676" s="66"/>
      <c r="O2676" s="66"/>
      <c r="P2676" s="66"/>
      <c r="Q2676" s="66"/>
      <c r="S2676" s="70"/>
      <c r="U2676" s="70"/>
      <c r="W2676" s="70"/>
      <c r="Y2676" s="70"/>
    </row>
    <row r="2677" spans="1:25" s="69" customFormat="1" x14ac:dyDescent="0.2">
      <c r="A2677" s="66" t="s">
        <v>27</v>
      </c>
      <c r="B2677" s="66" t="s">
        <v>23</v>
      </c>
      <c r="C2677" s="66" t="s">
        <v>0</v>
      </c>
      <c r="D2677" s="66" t="s">
        <v>289</v>
      </c>
      <c r="E2677" s="76">
        <f>+IF(ISNUMBER(DATA!F872),DATA!F872,"n/a")</f>
        <v>59283.32</v>
      </c>
      <c r="F2677" s="77">
        <f>+IF(ISNUMBER(DATA!G872),DATA!G872,"n/a")</f>
        <v>2.6130593076498801E-2</v>
      </c>
      <c r="G2677" s="76">
        <f>+IF(ISNUMBER(DATA!P872),DATA!P872,"n/a")</f>
        <v>169813.04</v>
      </c>
      <c r="H2677" s="77">
        <f>+IF(ISNUMBER(DATA!Q872),DATA!Q872,"n/a")</f>
        <v>1.21457702231223E-2</v>
      </c>
      <c r="I2677" s="76">
        <f>+IF(ISNUMBER(DATA!Z872),DATA!Z872,"n/a")</f>
        <v>321536.94</v>
      </c>
      <c r="J2677" s="77">
        <f>+IF(ISNUMBER(DATA!AA872),DATA!AA872,"n/a")</f>
        <v>-0.13574153216739099</v>
      </c>
      <c r="K2677" s="76">
        <f>+IF(ISNUMBER(DATA!AJ872),DATA!AJ872,"n/a")</f>
        <v>653946.61</v>
      </c>
      <c r="L2677" s="77">
        <f>+IF(ISNUMBER(DATA!AK872),DATA!AK872,"n/a")</f>
        <v>-0.19805406770926101</v>
      </c>
      <c r="M2677" s="66"/>
      <c r="N2677" s="66"/>
      <c r="O2677" s="66"/>
      <c r="P2677" s="66"/>
      <c r="Q2677" s="66"/>
      <c r="S2677" s="70"/>
      <c r="U2677" s="70"/>
      <c r="W2677" s="70"/>
      <c r="Y2677" s="70"/>
    </row>
    <row r="2678" spans="1:25" s="69" customFormat="1" x14ac:dyDescent="0.2">
      <c r="A2678" s="66" t="s">
        <v>27</v>
      </c>
      <c r="B2678" s="66" t="s">
        <v>23</v>
      </c>
      <c r="C2678" s="66" t="s">
        <v>0</v>
      </c>
      <c r="D2678" s="66" t="s">
        <v>290</v>
      </c>
      <c r="E2678" s="76">
        <f>+IF(ISNUMBER(DATA!F873),DATA!F873,"n/a")</f>
        <v>118980.49</v>
      </c>
      <c r="F2678" s="77">
        <f>+IF(ISNUMBER(DATA!G873),DATA!G873,"n/a")</f>
        <v>9.7003757439066501E-2</v>
      </c>
      <c r="G2678" s="76">
        <f>+IF(ISNUMBER(DATA!P873),DATA!P873,"n/a")</f>
        <v>335711.06</v>
      </c>
      <c r="H2678" s="77">
        <f>+IF(ISNUMBER(DATA!Q873),DATA!Q873,"n/a")</f>
        <v>6.4341256448809406E-2</v>
      </c>
      <c r="I2678" s="76">
        <f>+IF(ISNUMBER(DATA!Z873),DATA!Z873,"n/a")</f>
        <v>660909.24</v>
      </c>
      <c r="J2678" s="77">
        <f>+IF(ISNUMBER(DATA!AA873),DATA!AA873,"n/a")</f>
        <v>6.1048052940628802E-2</v>
      </c>
      <c r="K2678" s="76">
        <f>+IF(ISNUMBER(DATA!AJ873),DATA!AJ873,"n/a")</f>
        <v>1332319.81</v>
      </c>
      <c r="L2678" s="77">
        <f>+IF(ISNUMBER(DATA!AK873),DATA!AK873,"n/a")</f>
        <v>0.11309610995444901</v>
      </c>
      <c r="M2678" s="66"/>
      <c r="N2678" s="66"/>
      <c r="O2678" s="66"/>
      <c r="P2678" s="66"/>
      <c r="Q2678" s="66"/>
      <c r="S2678" s="70"/>
      <c r="U2678" s="70"/>
      <c r="W2678" s="70"/>
      <c r="Y2678" s="70"/>
    </row>
    <row r="2679" spans="1:25" s="69" customFormat="1" x14ac:dyDescent="0.2">
      <c r="A2679" s="66" t="s">
        <v>27</v>
      </c>
      <c r="B2679" s="66" t="s">
        <v>23</v>
      </c>
      <c r="C2679" s="66" t="s">
        <v>0</v>
      </c>
      <c r="D2679" s="66" t="s">
        <v>291</v>
      </c>
      <c r="E2679" s="76">
        <f>+IF(ISNUMBER(DATA!F874),DATA!F874,"n/a")</f>
        <v>23692.43</v>
      </c>
      <c r="F2679" s="77">
        <f>+IF(ISNUMBER(DATA!G874),DATA!G874,"n/a")</f>
        <v>0.252718659998171</v>
      </c>
      <c r="G2679" s="76">
        <f>+IF(ISNUMBER(DATA!P874),DATA!P874,"n/a")</f>
        <v>67848.160000000003</v>
      </c>
      <c r="H2679" s="77">
        <f>+IF(ISNUMBER(DATA!Q874),DATA!Q874,"n/a")</f>
        <v>0.194321248915444</v>
      </c>
      <c r="I2679" s="76">
        <f>+IF(ISNUMBER(DATA!Z874),DATA!Z874,"n/a")</f>
        <v>124428.19</v>
      </c>
      <c r="J2679" s="77">
        <f>+IF(ISNUMBER(DATA!AA874),DATA!AA874,"n/a")</f>
        <v>-0.207662347048686</v>
      </c>
      <c r="K2679" s="76">
        <f>+IF(ISNUMBER(DATA!AJ874),DATA!AJ874,"n/a")</f>
        <v>234124.04</v>
      </c>
      <c r="L2679" s="77">
        <f>+IF(ISNUMBER(DATA!AK874),DATA!AK874,"n/a")</f>
        <v>-0.54770005233853902</v>
      </c>
      <c r="M2679" s="66"/>
      <c r="N2679" s="66"/>
      <c r="O2679" s="66"/>
      <c r="P2679" s="66"/>
      <c r="Q2679" s="66"/>
      <c r="S2679" s="70"/>
      <c r="U2679" s="70"/>
      <c r="W2679" s="70"/>
      <c r="Y2679" s="70"/>
    </row>
    <row r="2680" spans="1:25" s="69" customFormat="1" x14ac:dyDescent="0.2">
      <c r="A2680" s="66" t="s">
        <v>27</v>
      </c>
      <c r="B2680" s="66" t="s">
        <v>23</v>
      </c>
      <c r="C2680" s="66" t="s">
        <v>0</v>
      </c>
      <c r="D2680" s="66" t="s">
        <v>292</v>
      </c>
      <c r="E2680" s="76">
        <f>+IF(ISNUMBER(DATA!F875),DATA!F875,"n/a")</f>
        <v>255421.59</v>
      </c>
      <c r="F2680" s="77">
        <f>+IF(ISNUMBER(DATA!G875),DATA!G875,"n/a")</f>
        <v>-0.34567832858460801</v>
      </c>
      <c r="G2680" s="76">
        <f>+IF(ISNUMBER(DATA!P875),DATA!P875,"n/a")</f>
        <v>808500.5</v>
      </c>
      <c r="H2680" s="77">
        <f>+IF(ISNUMBER(DATA!Q875),DATA!Q875,"n/a")</f>
        <v>-0.33131774347725301</v>
      </c>
      <c r="I2680" s="76">
        <f>+IF(ISNUMBER(DATA!Z875),DATA!Z875,"n/a")</f>
        <v>1493238.9</v>
      </c>
      <c r="J2680" s="77">
        <f>+IF(ISNUMBER(DATA!AA875),DATA!AA875,"n/a")</f>
        <v>-0.33488775440882801</v>
      </c>
      <c r="K2680" s="76">
        <f>+IF(ISNUMBER(DATA!AJ875),DATA!AJ875,"n/a")</f>
        <v>2953656.94</v>
      </c>
      <c r="L2680" s="77">
        <f>+IF(ISNUMBER(DATA!AK875),DATA!AK875,"n/a")</f>
        <v>-0.315642679268892</v>
      </c>
      <c r="M2680" s="66"/>
      <c r="N2680" s="66"/>
      <c r="O2680" s="66"/>
      <c r="P2680" s="66"/>
      <c r="Q2680" s="66"/>
      <c r="S2680" s="70"/>
      <c r="U2680" s="70"/>
      <c r="W2680" s="70"/>
      <c r="Y2680" s="70"/>
    </row>
    <row r="2681" spans="1:25" s="69" customFormat="1" x14ac:dyDescent="0.2">
      <c r="A2681" s="66" t="s">
        <v>27</v>
      </c>
      <c r="B2681" s="66" t="s">
        <v>23</v>
      </c>
      <c r="C2681" s="66" t="s">
        <v>0</v>
      </c>
      <c r="D2681" s="66" t="s">
        <v>293</v>
      </c>
      <c r="E2681" s="76">
        <f>+IF(ISNUMBER(DATA!F876),DATA!F876,"n/a")</f>
        <v>12016.73</v>
      </c>
      <c r="F2681" s="77">
        <f>+IF(ISNUMBER(DATA!G876),DATA!G876,"n/a")</f>
        <v>0.105425787531231</v>
      </c>
      <c r="G2681" s="76">
        <f>+IF(ISNUMBER(DATA!P876),DATA!P876,"n/a")</f>
        <v>32741.27</v>
      </c>
      <c r="H2681" s="77">
        <f>+IF(ISNUMBER(DATA!Q876),DATA!Q876,"n/a")</f>
        <v>8.3970342609406695E-2</v>
      </c>
      <c r="I2681" s="76">
        <f>+IF(ISNUMBER(DATA!Z876),DATA!Z876,"n/a")</f>
        <v>63190.52</v>
      </c>
      <c r="J2681" s="77">
        <f>+IF(ISNUMBER(DATA!AA876),DATA!AA876,"n/a")</f>
        <v>-0.40407608977544801</v>
      </c>
      <c r="K2681" s="76">
        <f>+IF(ISNUMBER(DATA!AJ876),DATA!AJ876,"n/a")</f>
        <v>142469.62</v>
      </c>
      <c r="L2681" s="77">
        <f>+IF(ISNUMBER(DATA!AK876),DATA!AK876,"n/a")</f>
        <v>-0.49886023552119202</v>
      </c>
      <c r="M2681" s="66"/>
      <c r="N2681" s="66"/>
      <c r="O2681" s="66"/>
      <c r="P2681" s="66"/>
      <c r="Q2681" s="66"/>
      <c r="S2681" s="70"/>
      <c r="U2681" s="70"/>
      <c r="W2681" s="70"/>
      <c r="Y2681" s="70"/>
    </row>
    <row r="2682" spans="1:25" s="69" customFormat="1" x14ac:dyDescent="0.2">
      <c r="A2682" s="66" t="s">
        <v>27</v>
      </c>
      <c r="B2682" s="66" t="s">
        <v>23</v>
      </c>
      <c r="C2682" s="66" t="s">
        <v>0</v>
      </c>
      <c r="D2682" s="66" t="s">
        <v>294</v>
      </c>
      <c r="E2682" s="76">
        <f>+IF(ISNUMBER(DATA!F877),DATA!F877,"n/a")</f>
        <v>305917.78999999998</v>
      </c>
      <c r="F2682" s="77">
        <f>+IF(ISNUMBER(DATA!G877),DATA!G877,"n/a")</f>
        <v>4.3579444679502401E-2</v>
      </c>
      <c r="G2682" s="76">
        <f>+IF(ISNUMBER(DATA!P877),DATA!P877,"n/a")</f>
        <v>921318.11</v>
      </c>
      <c r="H2682" s="77">
        <f>+IF(ISNUMBER(DATA!Q877),DATA!Q877,"n/a")</f>
        <v>6.4568908215165199E-2</v>
      </c>
      <c r="I2682" s="76">
        <f>+IF(ISNUMBER(DATA!Z877),DATA!Z877,"n/a")</f>
        <v>1859734.04</v>
      </c>
      <c r="J2682" s="77">
        <f>+IF(ISNUMBER(DATA!AA877),DATA!AA877,"n/a")</f>
        <v>9.1580648815749496E-2</v>
      </c>
      <c r="K2682" s="76">
        <f>+IF(ISNUMBER(DATA!AJ877),DATA!AJ877,"n/a")</f>
        <v>3695699.79</v>
      </c>
      <c r="L2682" s="77">
        <f>+IF(ISNUMBER(DATA!AK877),DATA!AK877,"n/a")</f>
        <v>0.15645375078429999</v>
      </c>
      <c r="M2682" s="66"/>
      <c r="N2682" s="66"/>
      <c r="O2682" s="66"/>
      <c r="P2682" s="66"/>
      <c r="Q2682" s="66"/>
      <c r="S2682" s="70"/>
      <c r="U2682" s="70"/>
      <c r="W2682" s="70"/>
      <c r="Y2682" s="70"/>
    </row>
    <row r="2683" spans="1:25" s="69" customFormat="1" x14ac:dyDescent="0.2">
      <c r="A2683" s="66" t="s">
        <v>27</v>
      </c>
      <c r="B2683" s="66" t="s">
        <v>23</v>
      </c>
      <c r="C2683" s="66" t="s">
        <v>0</v>
      </c>
      <c r="D2683" s="66" t="s">
        <v>295</v>
      </c>
      <c r="E2683" s="76">
        <f>+IF(ISNUMBER(DATA!F878),DATA!F878,"n/a")</f>
        <v>18101.62</v>
      </c>
      <c r="F2683" s="77">
        <f>+IF(ISNUMBER(DATA!G878),DATA!G878,"n/a")</f>
        <v>0.52938522526419696</v>
      </c>
      <c r="G2683" s="76">
        <f>+IF(ISNUMBER(DATA!P878),DATA!P878,"n/a")</f>
        <v>51003.75</v>
      </c>
      <c r="H2683" s="77">
        <f>+IF(ISNUMBER(DATA!Q878),DATA!Q878,"n/a")</f>
        <v>0.431324621603836</v>
      </c>
      <c r="I2683" s="76">
        <f>+IF(ISNUMBER(DATA!Z878),DATA!Z878,"n/a")</f>
        <v>86673.62</v>
      </c>
      <c r="J2683" s="77">
        <f>+IF(ISNUMBER(DATA!AA878),DATA!AA878,"n/a")</f>
        <v>0.26830466780131801</v>
      </c>
      <c r="K2683" s="76">
        <f>+IF(ISNUMBER(DATA!AJ878),DATA!AJ878,"n/a")</f>
        <v>155832.57999999999</v>
      </c>
      <c r="L2683" s="77">
        <f>+IF(ISNUMBER(DATA!AK878),DATA!AK878,"n/a")</f>
        <v>-0.53192412075851403</v>
      </c>
      <c r="M2683" s="66"/>
      <c r="N2683" s="66"/>
      <c r="O2683" s="66"/>
      <c r="P2683" s="66"/>
      <c r="Q2683" s="66"/>
      <c r="S2683" s="70"/>
      <c r="U2683" s="70"/>
      <c r="W2683" s="70"/>
      <c r="Y2683" s="70"/>
    </row>
    <row r="2684" spans="1:25" s="69" customFormat="1" x14ac:dyDescent="0.2">
      <c r="A2684" s="66" t="s">
        <v>27</v>
      </c>
      <c r="B2684" s="66" t="s">
        <v>23</v>
      </c>
      <c r="C2684" s="66" t="s">
        <v>0</v>
      </c>
      <c r="D2684" s="66" t="s">
        <v>296</v>
      </c>
      <c r="E2684" s="76">
        <f>+IF(ISNUMBER(DATA!F879),DATA!F879,"n/a")</f>
        <v>34124.93</v>
      </c>
      <c r="F2684" s="77">
        <f>+IF(ISNUMBER(DATA!G879),DATA!G879,"n/a")</f>
        <v>-0.62315668023379001</v>
      </c>
      <c r="G2684" s="76">
        <f>+IF(ISNUMBER(DATA!P879),DATA!P879,"n/a")</f>
        <v>106108.58</v>
      </c>
      <c r="H2684" s="77">
        <f>+IF(ISNUMBER(DATA!Q879),DATA!Q879,"n/a")</f>
        <v>-0.62418952718258902</v>
      </c>
      <c r="I2684" s="76">
        <f>+IF(ISNUMBER(DATA!Z879),DATA!Z879,"n/a")</f>
        <v>194895.03</v>
      </c>
      <c r="J2684" s="77">
        <f>+IF(ISNUMBER(DATA!AA879),DATA!AA879,"n/a")</f>
        <v>-0.63214818800239903</v>
      </c>
      <c r="K2684" s="76">
        <f>+IF(ISNUMBER(DATA!AJ879),DATA!AJ879,"n/a")</f>
        <v>514005.81</v>
      </c>
      <c r="L2684" s="77">
        <f>+IF(ISNUMBER(DATA!AK879),DATA!AK879,"n/a")</f>
        <v>-0.54245510226760596</v>
      </c>
      <c r="M2684" s="66"/>
      <c r="N2684" s="66"/>
      <c r="O2684" s="66"/>
      <c r="P2684" s="66"/>
      <c r="Q2684" s="66"/>
      <c r="S2684" s="70"/>
      <c r="U2684" s="70"/>
      <c r="W2684" s="70"/>
      <c r="Y2684" s="70"/>
    </row>
    <row r="2685" spans="1:25" s="69" customFormat="1" x14ac:dyDescent="0.2">
      <c r="A2685" s="66" t="s">
        <v>27</v>
      </c>
      <c r="B2685" s="66" t="s">
        <v>23</v>
      </c>
      <c r="C2685" s="66" t="s">
        <v>0</v>
      </c>
      <c r="D2685" s="66" t="s">
        <v>297</v>
      </c>
      <c r="E2685" s="76">
        <f>+IF(ISNUMBER(DATA!F880),DATA!F880,"n/a")</f>
        <v>46266.79</v>
      </c>
      <c r="F2685" s="77">
        <f>+IF(ISNUMBER(DATA!G880),DATA!G880,"n/a")</f>
        <v>4.3130709490825897E-2</v>
      </c>
      <c r="G2685" s="76">
        <f>+IF(ISNUMBER(DATA!P880),DATA!P880,"n/a")</f>
        <v>134588.51</v>
      </c>
      <c r="H2685" s="77">
        <f>+IF(ISNUMBER(DATA!Q880),DATA!Q880,"n/a")</f>
        <v>9.5202011633079897E-2</v>
      </c>
      <c r="I2685" s="76">
        <f>+IF(ISNUMBER(DATA!Z880),DATA!Z880,"n/a")</f>
        <v>256427.15</v>
      </c>
      <c r="J2685" s="77">
        <f>+IF(ISNUMBER(DATA!AA880),DATA!AA880,"n/a")</f>
        <v>-0.142242397238875</v>
      </c>
      <c r="K2685" s="76">
        <f>+IF(ISNUMBER(DATA!AJ880),DATA!AJ880,"n/a")</f>
        <v>527045.05000000005</v>
      </c>
      <c r="L2685" s="77">
        <f>+IF(ISNUMBER(DATA!AK880),DATA!AK880,"n/a")</f>
        <v>-0.21760917972681301</v>
      </c>
      <c r="M2685" s="66"/>
      <c r="N2685" s="66"/>
      <c r="O2685" s="66"/>
      <c r="P2685" s="66"/>
      <c r="Q2685" s="66"/>
      <c r="S2685" s="70"/>
      <c r="U2685" s="70"/>
      <c r="W2685" s="70"/>
      <c r="Y2685" s="70"/>
    </row>
    <row r="2686" spans="1:25" s="69" customFormat="1" x14ac:dyDescent="0.2">
      <c r="A2686" s="66" t="s">
        <v>27</v>
      </c>
      <c r="B2686" s="66" t="s">
        <v>23</v>
      </c>
      <c r="C2686" s="66" t="s">
        <v>0</v>
      </c>
      <c r="D2686" s="66" t="s">
        <v>298</v>
      </c>
      <c r="E2686" s="76">
        <f>+IF(ISNUMBER(DATA!F881),DATA!F881,"n/a")</f>
        <v>103669.55</v>
      </c>
      <c r="F2686" s="77">
        <f>+IF(ISNUMBER(DATA!G881),DATA!G881,"n/a")</f>
        <v>0.22909480515200101</v>
      </c>
      <c r="G2686" s="76">
        <f>+IF(ISNUMBER(DATA!P881),DATA!P881,"n/a")</f>
        <v>290548.05</v>
      </c>
      <c r="H2686" s="77">
        <f>+IF(ISNUMBER(DATA!Q881),DATA!Q881,"n/a")</f>
        <v>0.25854156080386198</v>
      </c>
      <c r="I2686" s="76">
        <f>+IF(ISNUMBER(DATA!Z881),DATA!Z881,"n/a")</f>
        <v>560032.82999999996</v>
      </c>
      <c r="J2686" s="77">
        <f>+IF(ISNUMBER(DATA!AA881),DATA!AA881,"n/a")</f>
        <v>0.225791125179644</v>
      </c>
      <c r="K2686" s="76">
        <f>+IF(ISNUMBER(DATA!AJ881),DATA!AJ881,"n/a")</f>
        <v>1077318</v>
      </c>
      <c r="L2686" s="77">
        <f>+IF(ISNUMBER(DATA!AK881),DATA!AK881,"n/a")</f>
        <v>0.24094155446083901</v>
      </c>
      <c r="M2686" s="66"/>
      <c r="N2686" s="66"/>
      <c r="O2686" s="66"/>
      <c r="P2686" s="66"/>
      <c r="Q2686" s="66"/>
      <c r="S2686" s="70"/>
      <c r="U2686" s="70"/>
      <c r="W2686" s="70"/>
      <c r="Y2686" s="70"/>
    </row>
    <row r="2687" spans="1:25" s="69" customFormat="1" x14ac:dyDescent="0.2">
      <c r="A2687" s="66" t="s">
        <v>27</v>
      </c>
      <c r="B2687" s="66" t="s">
        <v>23</v>
      </c>
      <c r="C2687" s="66" t="s">
        <v>0</v>
      </c>
      <c r="D2687" s="66" t="s">
        <v>299</v>
      </c>
      <c r="E2687" s="76">
        <f>+IF(ISNUMBER(DATA!F882),DATA!F882,"n/a")</f>
        <v>397262.91</v>
      </c>
      <c r="F2687" s="77">
        <f>+IF(ISNUMBER(DATA!G882),DATA!G882,"n/a")</f>
        <v>0.80997889466893902</v>
      </c>
      <c r="G2687" s="76">
        <f>+IF(ISNUMBER(DATA!P882),DATA!P882,"n/a")</f>
        <v>1225148.6499999999</v>
      </c>
      <c r="H2687" s="77">
        <f>+IF(ISNUMBER(DATA!Q882),DATA!Q882,"n/a")</f>
        <v>0.29245894237466602</v>
      </c>
      <c r="I2687" s="76">
        <f>+IF(ISNUMBER(DATA!Z882),DATA!Z882,"n/a")</f>
        <v>2361303.2200000002</v>
      </c>
      <c r="J2687" s="77">
        <f>+IF(ISNUMBER(DATA!AA882),DATA!AA882,"n/a")</f>
        <v>0.24604544563702099</v>
      </c>
      <c r="K2687" s="76">
        <f>+IF(ISNUMBER(DATA!AJ882),DATA!AJ882,"n/a")</f>
        <v>4676874.03</v>
      </c>
      <c r="L2687" s="77">
        <f>+IF(ISNUMBER(DATA!AK882),DATA!AK882,"n/a")</f>
        <v>0.18762511727637801</v>
      </c>
      <c r="M2687" s="66"/>
      <c r="N2687" s="66"/>
      <c r="O2687" s="66"/>
      <c r="P2687" s="66"/>
      <c r="Q2687" s="66"/>
      <c r="S2687" s="70"/>
      <c r="U2687" s="70"/>
      <c r="W2687" s="70"/>
      <c r="Y2687" s="70"/>
    </row>
    <row r="2688" spans="1:25" s="69" customFormat="1" x14ac:dyDescent="0.2">
      <c r="A2688" s="66" t="s">
        <v>27</v>
      </c>
      <c r="B2688" s="66" t="s">
        <v>23</v>
      </c>
      <c r="C2688" s="66" t="s">
        <v>0</v>
      </c>
      <c r="D2688" s="66" t="s">
        <v>300</v>
      </c>
      <c r="E2688" s="76">
        <f>+IF(ISNUMBER(DATA!F883),DATA!F883,"n/a")</f>
        <v>210213.4</v>
      </c>
      <c r="F2688" s="77">
        <f>+IF(ISNUMBER(DATA!G883),DATA!G883,"n/a")</f>
        <v>-0.15465668018727599</v>
      </c>
      <c r="G2688" s="76">
        <f>+IF(ISNUMBER(DATA!P883),DATA!P883,"n/a")</f>
        <v>618795.67000000004</v>
      </c>
      <c r="H2688" s="77">
        <f>+IF(ISNUMBER(DATA!Q883),DATA!Q883,"n/a")</f>
        <v>-8.1187251576937403E-2</v>
      </c>
      <c r="I2688" s="76">
        <f>+IF(ISNUMBER(DATA!Z883),DATA!Z883,"n/a")</f>
        <v>1094216.5900000001</v>
      </c>
      <c r="J2688" s="77">
        <f>+IF(ISNUMBER(DATA!AA883),DATA!AA883,"n/a")</f>
        <v>-0.10963638091342599</v>
      </c>
      <c r="K2688" s="76">
        <f>+IF(ISNUMBER(DATA!AJ883),DATA!AJ883,"n/a")</f>
        <v>2214834.98</v>
      </c>
      <c r="L2688" s="77">
        <f>+IF(ISNUMBER(DATA!AK883),DATA!AK883,"n/a")</f>
        <v>-6.2850019333807905E-2</v>
      </c>
      <c r="M2688" s="66"/>
      <c r="N2688" s="66"/>
      <c r="O2688" s="66"/>
      <c r="P2688" s="66"/>
      <c r="Q2688" s="66"/>
      <c r="S2688" s="70"/>
      <c r="U2688" s="70"/>
      <c r="W2688" s="70"/>
      <c r="Y2688" s="70"/>
    </row>
    <row r="2689" spans="1:25" s="69" customFormat="1" x14ac:dyDescent="0.2">
      <c r="A2689" s="66" t="s">
        <v>27</v>
      </c>
      <c r="B2689" s="66" t="s">
        <v>23</v>
      </c>
      <c r="C2689" s="66" t="s">
        <v>0</v>
      </c>
      <c r="D2689" s="66" t="s">
        <v>301</v>
      </c>
      <c r="E2689" s="76">
        <f>+IF(ISNUMBER(DATA!F884),DATA!F884,"n/a")</f>
        <v>9635.18</v>
      </c>
      <c r="F2689" s="77">
        <f>+IF(ISNUMBER(DATA!G884),DATA!G884,"n/a")</f>
        <v>0.25841989298079998</v>
      </c>
      <c r="G2689" s="76">
        <f>+IF(ISNUMBER(DATA!P884),DATA!P884,"n/a")</f>
        <v>27292.73</v>
      </c>
      <c r="H2689" s="77">
        <f>+IF(ISNUMBER(DATA!Q884),DATA!Q884,"n/a")</f>
        <v>0.27490606157427899</v>
      </c>
      <c r="I2689" s="76">
        <f>+IF(ISNUMBER(DATA!Z884),DATA!Z884,"n/a")</f>
        <v>46685.74</v>
      </c>
      <c r="J2689" s="77">
        <f>+IF(ISNUMBER(DATA!AA884),DATA!AA884,"n/a")</f>
        <v>-0.49206343334652702</v>
      </c>
      <c r="K2689" s="76">
        <f>+IF(ISNUMBER(DATA!AJ884),DATA!AJ884,"n/a")</f>
        <v>86787.25</v>
      </c>
      <c r="L2689" s="77">
        <f>+IF(ISNUMBER(DATA!AK884),DATA!AK884,"n/a")</f>
        <v>-0.64144325912831401</v>
      </c>
      <c r="M2689" s="66"/>
      <c r="N2689" s="66"/>
      <c r="O2689" s="66"/>
      <c r="P2689" s="66"/>
      <c r="Q2689" s="66"/>
      <c r="S2689" s="70"/>
      <c r="U2689" s="70"/>
      <c r="W2689" s="70"/>
      <c r="Y2689" s="70"/>
    </row>
    <row r="2690" spans="1:25" s="69" customFormat="1" x14ac:dyDescent="0.2">
      <c r="A2690" s="66" t="s">
        <v>27</v>
      </c>
      <c r="B2690" s="66" t="s">
        <v>23</v>
      </c>
      <c r="C2690" s="66" t="s">
        <v>0</v>
      </c>
      <c r="D2690" s="66" t="s">
        <v>302</v>
      </c>
      <c r="E2690" s="76">
        <f>+IF(ISNUMBER(DATA!F885),DATA!F885,"n/a")</f>
        <v>200092.81</v>
      </c>
      <c r="F2690" s="77">
        <f>+IF(ISNUMBER(DATA!G885),DATA!G885,"n/a")</f>
        <v>6.91747240150348E-2</v>
      </c>
      <c r="G2690" s="76">
        <f>+IF(ISNUMBER(DATA!P885),DATA!P885,"n/a")</f>
        <v>585349.09</v>
      </c>
      <c r="H2690" s="77">
        <f>+IF(ISNUMBER(DATA!Q885),DATA!Q885,"n/a")</f>
        <v>5.2995122323288298E-2</v>
      </c>
      <c r="I2690" s="76">
        <f>+IF(ISNUMBER(DATA!Z885),DATA!Z885,"n/a")</f>
        <v>1162546.23</v>
      </c>
      <c r="J2690" s="77">
        <f>+IF(ISNUMBER(DATA!AA885),DATA!AA885,"n/a")</f>
        <v>5.9649746682229603E-2</v>
      </c>
      <c r="K2690" s="76">
        <f>+IF(ISNUMBER(DATA!AJ885),DATA!AJ885,"n/a")</f>
        <v>2333924.52</v>
      </c>
      <c r="L2690" s="77">
        <f>+IF(ISNUMBER(DATA!AK885),DATA!AK885,"n/a")</f>
        <v>0.126145010228323</v>
      </c>
      <c r="M2690" s="66"/>
      <c r="N2690" s="66"/>
      <c r="O2690" s="66"/>
      <c r="P2690" s="66"/>
      <c r="Q2690" s="66"/>
      <c r="S2690" s="70"/>
      <c r="U2690" s="70"/>
      <c r="W2690" s="70"/>
      <c r="Y2690" s="70"/>
    </row>
    <row r="2691" spans="1:25" s="69" customFormat="1" x14ac:dyDescent="0.2">
      <c r="A2691" s="66" t="s">
        <v>27</v>
      </c>
      <c r="B2691" s="66" t="s">
        <v>23</v>
      </c>
      <c r="C2691" s="66" t="s">
        <v>0</v>
      </c>
      <c r="D2691" s="66" t="s">
        <v>303</v>
      </c>
      <c r="E2691" s="76">
        <f>+IF(ISNUMBER(DATA!F886),DATA!F886,"n/a")</f>
        <v>42429.35</v>
      </c>
      <c r="F2691" s="77">
        <f>+IF(ISNUMBER(DATA!G886),DATA!G886,"n/a")</f>
        <v>0.11389465067723401</v>
      </c>
      <c r="G2691" s="76">
        <f>+IF(ISNUMBER(DATA!P886),DATA!P886,"n/a")</f>
        <v>111475.52</v>
      </c>
      <c r="H2691" s="77">
        <f>+IF(ISNUMBER(DATA!Q886),DATA!Q886,"n/a")</f>
        <v>3.3080860268067003E-2</v>
      </c>
      <c r="I2691" s="76">
        <f>+IF(ISNUMBER(DATA!Z886),DATA!Z886,"n/a")</f>
        <v>207071.72</v>
      </c>
      <c r="J2691" s="77">
        <f>+IF(ISNUMBER(DATA!AA886),DATA!AA886,"n/a")</f>
        <v>-0.114098403353931</v>
      </c>
      <c r="K2691" s="76">
        <f>+IF(ISNUMBER(DATA!AJ886),DATA!AJ886,"n/a")</f>
        <v>436948.89</v>
      </c>
      <c r="L2691" s="77">
        <f>+IF(ISNUMBER(DATA!AK886),DATA!AK886,"n/a")</f>
        <v>-0.13894166745064301</v>
      </c>
      <c r="M2691" s="66"/>
      <c r="N2691" s="66"/>
      <c r="O2691" s="66"/>
      <c r="P2691" s="66"/>
      <c r="Q2691" s="66"/>
      <c r="S2691" s="70"/>
      <c r="U2691" s="70"/>
      <c r="W2691" s="70"/>
      <c r="Y2691" s="70"/>
    </row>
    <row r="2692" spans="1:25" s="69" customFormat="1" x14ac:dyDescent="0.2">
      <c r="A2692" s="66" t="s">
        <v>27</v>
      </c>
      <c r="B2692" s="66" t="s">
        <v>23</v>
      </c>
      <c r="C2692" s="66" t="s">
        <v>0</v>
      </c>
      <c r="D2692" s="66" t="s">
        <v>304</v>
      </c>
      <c r="E2692" s="76">
        <f>+IF(ISNUMBER(DATA!F887),DATA!F887,"n/a")</f>
        <v>249722.98</v>
      </c>
      <c r="F2692" s="77">
        <f>+IF(ISNUMBER(DATA!G887),DATA!G887,"n/a")</f>
        <v>0.67142645831422998</v>
      </c>
      <c r="G2692" s="76">
        <f>+IF(ISNUMBER(DATA!P887),DATA!P887,"n/a")</f>
        <v>746384.4</v>
      </c>
      <c r="H2692" s="77">
        <f>+IF(ISNUMBER(DATA!Q887),DATA!Q887,"n/a")</f>
        <v>0.25496025674360201</v>
      </c>
      <c r="I2692" s="76">
        <f>+IF(ISNUMBER(DATA!Z887),DATA!Z887,"n/a")</f>
        <v>1443124.76</v>
      </c>
      <c r="J2692" s="77">
        <f>+IF(ISNUMBER(DATA!AA887),DATA!AA887,"n/a")</f>
        <v>0.16742275765504899</v>
      </c>
      <c r="K2692" s="76">
        <f>+IF(ISNUMBER(DATA!AJ887),DATA!AJ887,"n/a")</f>
        <v>2871407.57</v>
      </c>
      <c r="L2692" s="77">
        <f>+IF(ISNUMBER(DATA!AK887),DATA!AK887,"n/a")</f>
        <v>0.194007840420129</v>
      </c>
      <c r="M2692" s="66"/>
      <c r="N2692" s="66"/>
      <c r="O2692" s="66"/>
      <c r="P2692" s="66"/>
      <c r="Q2692" s="66"/>
      <c r="S2692" s="70"/>
      <c r="U2692" s="70"/>
      <c r="W2692" s="70"/>
      <c r="Y2692" s="70"/>
    </row>
    <row r="2693" spans="1:25" s="69" customFormat="1" x14ac:dyDescent="0.2">
      <c r="A2693" s="66" t="s">
        <v>27</v>
      </c>
      <c r="B2693" s="66" t="s">
        <v>23</v>
      </c>
      <c r="C2693" s="66" t="s">
        <v>0</v>
      </c>
      <c r="D2693" s="66" t="s">
        <v>305</v>
      </c>
      <c r="E2693" s="76">
        <f>+IF(ISNUMBER(DATA!F888),DATA!F888,"n/a")</f>
        <v>87346.95</v>
      </c>
      <c r="F2693" s="77">
        <f>+IF(ISNUMBER(DATA!G888),DATA!G888,"n/a")</f>
        <v>-0.19977046764994699</v>
      </c>
      <c r="G2693" s="76">
        <f>+IF(ISNUMBER(DATA!P888),DATA!P888,"n/a")</f>
        <v>252773.12</v>
      </c>
      <c r="H2693" s="77">
        <f>+IF(ISNUMBER(DATA!Q888),DATA!Q888,"n/a")</f>
        <v>-0.28009094830848003</v>
      </c>
      <c r="I2693" s="76">
        <f>+IF(ISNUMBER(DATA!Z888),DATA!Z888,"n/a")</f>
        <v>488602.3</v>
      </c>
      <c r="J2693" s="77">
        <f>+IF(ISNUMBER(DATA!AA888),DATA!AA888,"n/a")</f>
        <v>-0.27300596824175899</v>
      </c>
      <c r="K2693" s="76">
        <f>+IF(ISNUMBER(DATA!AJ888),DATA!AJ888,"n/a")</f>
        <v>1088058.23</v>
      </c>
      <c r="L2693" s="77">
        <f>+IF(ISNUMBER(DATA!AK888),DATA!AK888,"n/a")</f>
        <v>-0.135772672402139</v>
      </c>
      <c r="M2693" s="66"/>
      <c r="N2693" s="66"/>
      <c r="O2693" s="66"/>
      <c r="P2693" s="66"/>
      <c r="Q2693" s="66"/>
      <c r="S2693" s="70"/>
      <c r="U2693" s="70"/>
      <c r="W2693" s="70"/>
      <c r="Y2693" s="70"/>
    </row>
    <row r="2694" spans="1:25" s="69" customFormat="1" x14ac:dyDescent="0.2">
      <c r="A2694" s="66" t="s">
        <v>27</v>
      </c>
      <c r="B2694" s="66" t="s">
        <v>23</v>
      </c>
      <c r="C2694" s="66" t="s">
        <v>0</v>
      </c>
      <c r="D2694" s="66" t="s">
        <v>306</v>
      </c>
      <c r="E2694" s="76">
        <f>+IF(ISNUMBER(DATA!F889),DATA!F889,"n/a")</f>
        <v>184683.77</v>
      </c>
      <c r="F2694" s="77">
        <f>+IF(ISNUMBER(DATA!G889),DATA!G889,"n/a")</f>
        <v>6.3022024505645494E-2</v>
      </c>
      <c r="G2694" s="76">
        <f>+IF(ISNUMBER(DATA!P889),DATA!P889,"n/a")</f>
        <v>509603.77</v>
      </c>
      <c r="H2694" s="77">
        <f>+IF(ISNUMBER(DATA!Q889),DATA!Q889,"n/a")</f>
        <v>0.15245647015733099</v>
      </c>
      <c r="I2694" s="76">
        <f>+IF(ISNUMBER(DATA!Z889),DATA!Z889,"n/a")</f>
        <v>901460.11</v>
      </c>
      <c r="J2694" s="77">
        <f>+IF(ISNUMBER(DATA!AA889),DATA!AA889,"n/a")</f>
        <v>0.10232574121541101</v>
      </c>
      <c r="K2694" s="76">
        <f>+IF(ISNUMBER(DATA!AJ889),DATA!AJ889,"n/a")</f>
        <v>1739187.73</v>
      </c>
      <c r="L2694" s="77">
        <f>+IF(ISNUMBER(DATA!AK889),DATA!AK889,"n/a")</f>
        <v>9.8670824445762501E-2</v>
      </c>
      <c r="M2694" s="66"/>
      <c r="N2694" s="66"/>
      <c r="O2694" s="66"/>
      <c r="P2694" s="66"/>
      <c r="Q2694" s="66"/>
      <c r="S2694" s="70"/>
      <c r="U2694" s="70"/>
      <c r="W2694" s="70"/>
      <c r="Y2694" s="70"/>
    </row>
    <row r="2695" spans="1:25" s="69" customFormat="1" x14ac:dyDescent="0.2">
      <c r="A2695" s="66" t="s">
        <v>27</v>
      </c>
      <c r="B2695" s="66" t="s">
        <v>23</v>
      </c>
      <c r="C2695" s="66" t="s">
        <v>0</v>
      </c>
      <c r="D2695" s="66" t="s">
        <v>307</v>
      </c>
      <c r="E2695" s="76">
        <f>+IF(ISNUMBER(DATA!F890),DATA!F890,"n/a")</f>
        <v>54898.67</v>
      </c>
      <c r="F2695" s="77">
        <f>+IF(ISNUMBER(DATA!G890),DATA!G890,"n/a")</f>
        <v>4.2982363481890003E-2</v>
      </c>
      <c r="G2695" s="76">
        <f>+IF(ISNUMBER(DATA!P890),DATA!P890,"n/a")</f>
        <v>169525.61</v>
      </c>
      <c r="H2695" s="77">
        <f>+IF(ISNUMBER(DATA!Q890),DATA!Q890,"n/a")</f>
        <v>-0.36742841780059898</v>
      </c>
      <c r="I2695" s="76">
        <f>+IF(ISNUMBER(DATA!Z890),DATA!Z890,"n/a")</f>
        <v>303108.64</v>
      </c>
      <c r="J2695" s="77">
        <f>+IF(ISNUMBER(DATA!AA890),DATA!AA890,"n/a")</f>
        <v>-0.44167007469692499</v>
      </c>
      <c r="K2695" s="76">
        <f>+IF(ISNUMBER(DATA!AJ890),DATA!AJ890,"n/a")</f>
        <v>570315.03</v>
      </c>
      <c r="L2695" s="77">
        <f>+IF(ISNUMBER(DATA!AK890),DATA!AK890,"n/a")</f>
        <v>-0.54183637440697496</v>
      </c>
      <c r="M2695" s="66"/>
      <c r="N2695" s="66"/>
      <c r="O2695" s="66"/>
      <c r="P2695" s="66"/>
      <c r="Q2695" s="66"/>
      <c r="S2695" s="70"/>
      <c r="U2695" s="70"/>
      <c r="W2695" s="70"/>
      <c r="Y2695" s="70"/>
    </row>
    <row r="2696" spans="1:25" s="69" customFormat="1" x14ac:dyDescent="0.2">
      <c r="A2696" s="66" t="s">
        <v>27</v>
      </c>
      <c r="B2696" s="66" t="s">
        <v>23</v>
      </c>
      <c r="C2696" s="66" t="s">
        <v>0</v>
      </c>
      <c r="D2696" s="66" t="s">
        <v>308</v>
      </c>
      <c r="E2696" s="76">
        <f>+IF(ISNUMBER(DATA!F891),DATA!F891,"n/a")</f>
        <v>149952.16</v>
      </c>
      <c r="F2696" s="77">
        <f>+IF(ISNUMBER(DATA!G891),DATA!G891,"n/a")</f>
        <v>-3.73512558769315E-3</v>
      </c>
      <c r="G2696" s="76">
        <f>+IF(ISNUMBER(DATA!P891),DATA!P891,"n/a")</f>
        <v>420636.95</v>
      </c>
      <c r="H2696" s="77">
        <f>+IF(ISNUMBER(DATA!Q891),DATA!Q891,"n/a")</f>
        <v>5.8407327480732497E-2</v>
      </c>
      <c r="I2696" s="76">
        <f>+IF(ISNUMBER(DATA!Z891),DATA!Z891,"n/a")</f>
        <v>783148.04</v>
      </c>
      <c r="J2696" s="77">
        <f>+IF(ISNUMBER(DATA!AA891),DATA!AA891,"n/a")</f>
        <v>2.5064610383962699E-2</v>
      </c>
      <c r="K2696" s="76">
        <f>+IF(ISNUMBER(DATA!AJ891),DATA!AJ891,"n/a")</f>
        <v>1526849.32</v>
      </c>
      <c r="L2696" s="77">
        <f>+IF(ISNUMBER(DATA!AK891),DATA!AK891,"n/a")</f>
        <v>7.6837229799028703E-3</v>
      </c>
      <c r="M2696" s="66"/>
      <c r="N2696" s="66"/>
      <c r="O2696" s="66"/>
      <c r="P2696" s="66"/>
      <c r="Q2696" s="66"/>
      <c r="S2696" s="70"/>
      <c r="U2696" s="70"/>
      <c r="W2696" s="70"/>
      <c r="Y2696" s="70"/>
    </row>
    <row r="2697" spans="1:25" s="69" customFormat="1" x14ac:dyDescent="0.2">
      <c r="A2697" s="66" t="s">
        <v>27</v>
      </c>
      <c r="B2697" s="66" t="s">
        <v>23</v>
      </c>
      <c r="C2697" s="66" t="s">
        <v>0</v>
      </c>
      <c r="D2697" s="66" t="s">
        <v>309</v>
      </c>
      <c r="E2697" s="76">
        <f>+IF(ISNUMBER(DATA!F892),DATA!F892,"n/a")</f>
        <v>94210.13</v>
      </c>
      <c r="F2697" s="77">
        <f>+IF(ISNUMBER(DATA!G892),DATA!G892,"n/a")</f>
        <v>0.26564563422045301</v>
      </c>
      <c r="G2697" s="76">
        <f>+IF(ISNUMBER(DATA!P892),DATA!P892,"n/a")</f>
        <v>260906.12</v>
      </c>
      <c r="H2697" s="77">
        <f>+IF(ISNUMBER(DATA!Q892),DATA!Q892,"n/a")</f>
        <v>5.9592410474765399E-2</v>
      </c>
      <c r="I2697" s="76">
        <f>+IF(ISNUMBER(DATA!Z892),DATA!Z892,"n/a")</f>
        <v>483599.7</v>
      </c>
      <c r="J2697" s="77">
        <f>+IF(ISNUMBER(DATA!AA892),DATA!AA892,"n/a")</f>
        <v>-0.11641392605600499</v>
      </c>
      <c r="K2697" s="76">
        <f>+IF(ISNUMBER(DATA!AJ892),DATA!AJ892,"n/a")</f>
        <v>983981.66</v>
      </c>
      <c r="L2697" s="77">
        <f>+IF(ISNUMBER(DATA!AK892),DATA!AK892,"n/a")</f>
        <v>-0.10408781574414</v>
      </c>
      <c r="M2697" s="66"/>
      <c r="N2697" s="66"/>
      <c r="O2697" s="66"/>
      <c r="P2697" s="66"/>
      <c r="Q2697" s="66"/>
      <c r="S2697" s="70"/>
      <c r="U2697" s="70"/>
      <c r="W2697" s="70"/>
      <c r="Y2697" s="70"/>
    </row>
    <row r="2698" spans="1:25" s="69" customFormat="1" x14ac:dyDescent="0.2">
      <c r="A2698" s="66" t="s">
        <v>27</v>
      </c>
      <c r="B2698" s="66" t="s">
        <v>23</v>
      </c>
      <c r="C2698" s="66" t="s">
        <v>0</v>
      </c>
      <c r="D2698" s="66" t="s">
        <v>310</v>
      </c>
      <c r="E2698" s="76">
        <f>+IF(ISNUMBER(DATA!F893),DATA!F893,"n/a")</f>
        <v>33798.550000000003</v>
      </c>
      <c r="F2698" s="77">
        <f>+IF(ISNUMBER(DATA!G893),DATA!G893,"n/a")</f>
        <v>-0.25547590127627501</v>
      </c>
      <c r="G2698" s="76">
        <f>+IF(ISNUMBER(DATA!P893),DATA!P893,"n/a")</f>
        <v>92409.14</v>
      </c>
      <c r="H2698" s="77">
        <f>+IF(ISNUMBER(DATA!Q893),DATA!Q893,"n/a")</f>
        <v>-0.29489335820902901</v>
      </c>
      <c r="I2698" s="76">
        <f>+IF(ISNUMBER(DATA!Z893),DATA!Z893,"n/a")</f>
        <v>169678.82</v>
      </c>
      <c r="J2698" s="77">
        <f>+IF(ISNUMBER(DATA!AA893),DATA!AA893,"n/a")</f>
        <v>-0.37035630370010603</v>
      </c>
      <c r="K2698" s="76">
        <f>+IF(ISNUMBER(DATA!AJ893),DATA!AJ893,"n/a")</f>
        <v>403041.94</v>
      </c>
      <c r="L2698" s="77">
        <f>+IF(ISNUMBER(DATA!AK893),DATA!AK893,"n/a")</f>
        <v>-0.25215250048243198</v>
      </c>
      <c r="M2698" s="66"/>
      <c r="N2698" s="66"/>
      <c r="O2698" s="66"/>
      <c r="P2698" s="66"/>
      <c r="Q2698" s="66"/>
      <c r="S2698" s="70"/>
      <c r="U2698" s="70"/>
      <c r="W2698" s="70"/>
      <c r="Y2698" s="70"/>
    </row>
    <row r="2699" spans="1:25" s="69" customFormat="1" x14ac:dyDescent="0.2">
      <c r="A2699" s="66" t="s">
        <v>27</v>
      </c>
      <c r="B2699" s="66" t="s">
        <v>23</v>
      </c>
      <c r="C2699" s="66" t="s">
        <v>0</v>
      </c>
      <c r="D2699" s="66" t="s">
        <v>311</v>
      </c>
      <c r="E2699" s="76">
        <f>+IF(ISNUMBER(DATA!F894),DATA!F894,"n/a")</f>
        <v>110693.91</v>
      </c>
      <c r="F2699" s="77">
        <f>+IF(ISNUMBER(DATA!G894),DATA!G894,"n/a")</f>
        <v>-0.29029081084408098</v>
      </c>
      <c r="G2699" s="76">
        <f>+IF(ISNUMBER(DATA!P894),DATA!P894,"n/a")</f>
        <v>321903</v>
      </c>
      <c r="H2699" s="77">
        <f>+IF(ISNUMBER(DATA!Q894),DATA!Q894,"n/a")</f>
        <v>-0.34109666652263299</v>
      </c>
      <c r="I2699" s="76">
        <f>+IF(ISNUMBER(DATA!Z894),DATA!Z894,"n/a")</f>
        <v>723349.39</v>
      </c>
      <c r="J2699" s="77">
        <f>+IF(ISNUMBER(DATA!AA894),DATA!AA894,"n/a")</f>
        <v>-0.157243117908795</v>
      </c>
      <c r="K2699" s="76">
        <f>+IF(ISNUMBER(DATA!AJ894),DATA!AJ894,"n/a")</f>
        <v>1582858.08</v>
      </c>
      <c r="L2699" s="77">
        <f>+IF(ISNUMBER(DATA!AK894),DATA!AK894,"n/a")</f>
        <v>-7.5127611725599001E-3</v>
      </c>
      <c r="M2699" s="66"/>
      <c r="N2699" s="66"/>
      <c r="O2699" s="66"/>
      <c r="P2699" s="66"/>
      <c r="Q2699" s="66"/>
      <c r="S2699" s="70"/>
      <c r="U2699" s="70"/>
      <c r="W2699" s="70"/>
      <c r="Y2699" s="70"/>
    </row>
    <row r="2700" spans="1:25" s="69" customFormat="1" x14ac:dyDescent="0.2">
      <c r="A2700" s="66" t="s">
        <v>27</v>
      </c>
      <c r="B2700" s="66" t="s">
        <v>23</v>
      </c>
      <c r="C2700" s="66" t="s">
        <v>0</v>
      </c>
      <c r="D2700" s="66" t="s">
        <v>312</v>
      </c>
      <c r="E2700" s="76">
        <f>+IF(ISNUMBER(DATA!F895),DATA!F895,"n/a")</f>
        <v>15245.29</v>
      </c>
      <c r="F2700" s="77">
        <f>+IF(ISNUMBER(DATA!G895),DATA!G895,"n/a")</f>
        <v>0.68272166359452102</v>
      </c>
      <c r="G2700" s="76">
        <f>+IF(ISNUMBER(DATA!P895),DATA!P895,"n/a")</f>
        <v>42776.47</v>
      </c>
      <c r="H2700" s="77">
        <f>+IF(ISNUMBER(DATA!Q895),DATA!Q895,"n/a")</f>
        <v>6.7062345480837601E-2</v>
      </c>
      <c r="I2700" s="76">
        <f>+IF(ISNUMBER(DATA!Z895),DATA!Z895,"n/a")</f>
        <v>73590.67</v>
      </c>
      <c r="J2700" s="77">
        <f>+IF(ISNUMBER(DATA!AA895),DATA!AA895,"n/a")</f>
        <v>-0.13815277101446399</v>
      </c>
      <c r="K2700" s="76">
        <f>+IF(ISNUMBER(DATA!AJ895),DATA!AJ895,"n/a")</f>
        <v>122297.65</v>
      </c>
      <c r="L2700" s="77">
        <f>+IF(ISNUMBER(DATA!AK895),DATA!AK895,"n/a")</f>
        <v>-0.34043279657661302</v>
      </c>
      <c r="M2700" s="66"/>
      <c r="N2700" s="66"/>
      <c r="O2700" s="66"/>
      <c r="P2700" s="66"/>
      <c r="Q2700" s="66"/>
      <c r="S2700" s="70"/>
      <c r="U2700" s="70"/>
      <c r="W2700" s="70"/>
      <c r="Y2700" s="70"/>
    </row>
    <row r="2701" spans="1:25" s="69" customFormat="1" x14ac:dyDescent="0.2">
      <c r="A2701" s="66" t="s">
        <v>27</v>
      </c>
      <c r="B2701" s="66" t="s">
        <v>23</v>
      </c>
      <c r="C2701" s="66" t="s">
        <v>0</v>
      </c>
      <c r="D2701" s="66" t="s">
        <v>313</v>
      </c>
      <c r="E2701" s="76">
        <f>+IF(ISNUMBER(DATA!F896),DATA!F896,"n/a")</f>
        <v>90558.62</v>
      </c>
      <c r="F2701" s="77">
        <f>+IF(ISNUMBER(DATA!G896),DATA!G896,"n/a")</f>
        <v>-0.17906790696746799</v>
      </c>
      <c r="G2701" s="76">
        <f>+IF(ISNUMBER(DATA!P896),DATA!P896,"n/a")</f>
        <v>289488.05</v>
      </c>
      <c r="H2701" s="77">
        <f>+IF(ISNUMBER(DATA!Q896),DATA!Q896,"n/a")</f>
        <v>-0.16774882951043599</v>
      </c>
      <c r="I2701" s="76">
        <f>+IF(ISNUMBER(DATA!Z896),DATA!Z896,"n/a")</f>
        <v>534983.32999999996</v>
      </c>
      <c r="J2701" s="77">
        <f>+IF(ISNUMBER(DATA!AA896),DATA!AA896,"n/a")</f>
        <v>-0.16648229251746199</v>
      </c>
      <c r="K2701" s="76">
        <f>+IF(ISNUMBER(DATA!AJ896),DATA!AJ896,"n/a")</f>
        <v>1027043.82</v>
      </c>
      <c r="L2701" s="77">
        <f>+IF(ISNUMBER(DATA!AK896),DATA!AK896,"n/a")</f>
        <v>-0.17781028166097301</v>
      </c>
      <c r="M2701" s="66"/>
      <c r="N2701" s="66"/>
      <c r="O2701" s="66"/>
      <c r="P2701" s="66"/>
      <c r="Q2701" s="66"/>
      <c r="S2701" s="70"/>
      <c r="U2701" s="70"/>
      <c r="W2701" s="70"/>
      <c r="Y2701" s="70"/>
    </row>
    <row r="2702" spans="1:25" s="69" customFormat="1" x14ac:dyDescent="0.2">
      <c r="A2702" s="66" t="s">
        <v>27</v>
      </c>
      <c r="B2702" s="66" t="s">
        <v>23</v>
      </c>
      <c r="C2702" s="66" t="s">
        <v>0</v>
      </c>
      <c r="D2702" s="66" t="s">
        <v>314</v>
      </c>
      <c r="E2702" s="76">
        <f>+IF(ISNUMBER(DATA!F897),DATA!F897,"n/a")</f>
        <v>291785.51</v>
      </c>
      <c r="F2702" s="77">
        <f>+IF(ISNUMBER(DATA!G897),DATA!G897,"n/a")</f>
        <v>8.5732311275339396E-2</v>
      </c>
      <c r="G2702" s="76">
        <f>+IF(ISNUMBER(DATA!P897),DATA!P897,"n/a")</f>
        <v>889623.24</v>
      </c>
      <c r="H2702" s="77">
        <f>+IF(ISNUMBER(DATA!Q897),DATA!Q897,"n/a")</f>
        <v>5.4135176079178398E-3</v>
      </c>
      <c r="I2702" s="76">
        <f>+IF(ISNUMBER(DATA!Z897),DATA!Z897,"n/a")</f>
        <v>1718549.22</v>
      </c>
      <c r="J2702" s="77">
        <f>+IF(ISNUMBER(DATA!AA897),DATA!AA897,"n/a")</f>
        <v>9.4765702737943699E-2</v>
      </c>
      <c r="K2702" s="76">
        <f>+IF(ISNUMBER(DATA!AJ897),DATA!AJ897,"n/a")</f>
        <v>3302580.23</v>
      </c>
      <c r="L2702" s="77">
        <f>+IF(ISNUMBER(DATA!AK897),DATA!AK897,"n/a")</f>
        <v>9.4896133630933605E-2</v>
      </c>
      <c r="M2702" s="66"/>
      <c r="N2702" s="66"/>
      <c r="O2702" s="66"/>
      <c r="P2702" s="66"/>
      <c r="Q2702" s="66"/>
      <c r="S2702" s="70"/>
      <c r="U2702" s="70"/>
      <c r="W2702" s="70"/>
      <c r="Y2702" s="70"/>
    </row>
    <row r="2703" spans="1:25" s="69" customFormat="1" x14ac:dyDescent="0.2">
      <c r="A2703" s="66" t="s">
        <v>27</v>
      </c>
      <c r="B2703" s="66" t="s">
        <v>23</v>
      </c>
      <c r="C2703" s="66" t="s">
        <v>0</v>
      </c>
      <c r="D2703" s="66" t="s">
        <v>315</v>
      </c>
      <c r="E2703" s="76">
        <f>+IF(ISNUMBER(DATA!F898),DATA!F898,"n/a")</f>
        <v>59268.55</v>
      </c>
      <c r="F2703" s="77">
        <f>+IF(ISNUMBER(DATA!G898),DATA!G898,"n/a")</f>
        <v>-0.19795360169187601</v>
      </c>
      <c r="G2703" s="76">
        <f>+IF(ISNUMBER(DATA!P898),DATA!P898,"n/a")</f>
        <v>194891.38</v>
      </c>
      <c r="H2703" s="77">
        <f>+IF(ISNUMBER(DATA!Q898),DATA!Q898,"n/a")</f>
        <v>-0.41828520024932803</v>
      </c>
      <c r="I2703" s="76">
        <f>+IF(ISNUMBER(DATA!Z898),DATA!Z898,"n/a")</f>
        <v>358788.32</v>
      </c>
      <c r="J2703" s="77">
        <f>+IF(ISNUMBER(DATA!AA898),DATA!AA898,"n/a")</f>
        <v>-0.45987774925417302</v>
      </c>
      <c r="K2703" s="76">
        <f>+IF(ISNUMBER(DATA!AJ898),DATA!AJ898,"n/a")</f>
        <v>678990.92</v>
      </c>
      <c r="L2703" s="77">
        <f>+IF(ISNUMBER(DATA!AK898),DATA!AK898,"n/a")</f>
        <v>-0.50469088081261804</v>
      </c>
      <c r="M2703" s="66"/>
      <c r="N2703" s="66"/>
      <c r="O2703" s="66"/>
      <c r="P2703" s="66"/>
      <c r="Q2703" s="66"/>
      <c r="S2703" s="70"/>
      <c r="U2703" s="70"/>
      <c r="W2703" s="70"/>
      <c r="Y2703" s="70"/>
    </row>
    <row r="2704" spans="1:25" s="69" customFormat="1" x14ac:dyDescent="0.2">
      <c r="A2704" s="66" t="s">
        <v>27</v>
      </c>
      <c r="B2704" s="66" t="s">
        <v>23</v>
      </c>
      <c r="C2704" s="66" t="s">
        <v>0</v>
      </c>
      <c r="D2704" s="66" t="s">
        <v>316</v>
      </c>
      <c r="E2704" s="76">
        <f>+IF(ISNUMBER(DATA!F899),DATA!F899,"n/a")</f>
        <v>203886.87</v>
      </c>
      <c r="F2704" s="77">
        <f>+IF(ISNUMBER(DATA!G899),DATA!G899,"n/a")</f>
        <v>0.128243695082771</v>
      </c>
      <c r="G2704" s="76">
        <f>+IF(ISNUMBER(DATA!P899),DATA!P899,"n/a")</f>
        <v>581714.9</v>
      </c>
      <c r="H2704" s="77">
        <f>+IF(ISNUMBER(DATA!Q899),DATA!Q899,"n/a")</f>
        <v>0.17395204961591201</v>
      </c>
      <c r="I2704" s="76">
        <f>+IF(ISNUMBER(DATA!Z899),DATA!Z899,"n/a")</f>
        <v>1111057.6100000001</v>
      </c>
      <c r="J2704" s="77">
        <f>+IF(ISNUMBER(DATA!AA899),DATA!AA899,"n/a")</f>
        <v>0.112594314140748</v>
      </c>
      <c r="K2704" s="76">
        <f>+IF(ISNUMBER(DATA!AJ899),DATA!AJ899,"n/a")</f>
        <v>2263724.4700000002</v>
      </c>
      <c r="L2704" s="77">
        <f>+IF(ISNUMBER(DATA!AK899),DATA!AK899,"n/a")</f>
        <v>0.10921982499604101</v>
      </c>
      <c r="M2704" s="66"/>
      <c r="N2704" s="66"/>
      <c r="O2704" s="66"/>
      <c r="P2704" s="66"/>
      <c r="Q2704" s="66"/>
      <c r="S2704" s="70"/>
      <c r="U2704" s="70"/>
      <c r="W2704" s="70"/>
      <c r="Y2704" s="70"/>
    </row>
    <row r="2705" spans="1:25" s="69" customFormat="1" x14ac:dyDescent="0.2">
      <c r="A2705" s="66" t="s">
        <v>27</v>
      </c>
      <c r="B2705" s="66" t="s">
        <v>23</v>
      </c>
      <c r="C2705" s="66" t="s">
        <v>0</v>
      </c>
      <c r="D2705" s="66" t="s">
        <v>317</v>
      </c>
      <c r="E2705" s="76">
        <f>+IF(ISNUMBER(DATA!F900),DATA!F900,"n/a")</f>
        <v>123927.83</v>
      </c>
      <c r="F2705" s="77">
        <f>+IF(ISNUMBER(DATA!G900),DATA!G900,"n/a")</f>
        <v>0.23733753607466701</v>
      </c>
      <c r="G2705" s="76">
        <f>+IF(ISNUMBER(DATA!P900),DATA!P900,"n/a")</f>
        <v>340327.53</v>
      </c>
      <c r="H2705" s="77">
        <f>+IF(ISNUMBER(DATA!Q900),DATA!Q900,"n/a")</f>
        <v>0.126937651116803</v>
      </c>
      <c r="I2705" s="76">
        <f>+IF(ISNUMBER(DATA!Z900),DATA!Z900,"n/a")</f>
        <v>608286.92000000004</v>
      </c>
      <c r="J2705" s="77">
        <f>+IF(ISNUMBER(DATA!AA900),DATA!AA900,"n/a")</f>
        <v>0.13380460706236599</v>
      </c>
      <c r="K2705" s="76">
        <f>+IF(ISNUMBER(DATA!AJ900),DATA!AJ900,"n/a")</f>
        <v>1145952.72</v>
      </c>
      <c r="L2705" s="77">
        <f>+IF(ISNUMBER(DATA!AK900),DATA!AK900,"n/a")</f>
        <v>0.19351147897129301</v>
      </c>
      <c r="M2705" s="66"/>
      <c r="N2705" s="66"/>
      <c r="O2705" s="66"/>
      <c r="P2705" s="66"/>
      <c r="Q2705" s="66"/>
      <c r="S2705" s="70"/>
      <c r="U2705" s="70"/>
      <c r="W2705" s="70"/>
      <c r="Y2705" s="70"/>
    </row>
    <row r="2706" spans="1:25" s="69" customFormat="1" x14ac:dyDescent="0.2">
      <c r="A2706" s="66" t="s">
        <v>27</v>
      </c>
      <c r="B2706" s="66" t="s">
        <v>23</v>
      </c>
      <c r="C2706" s="66" t="s">
        <v>0</v>
      </c>
      <c r="D2706" s="66" t="s">
        <v>318</v>
      </c>
      <c r="E2706" s="76">
        <f>+IF(ISNUMBER(DATA!F901),DATA!F901,"n/a")</f>
        <v>259851.69</v>
      </c>
      <c r="F2706" s="77">
        <f>+IF(ISNUMBER(DATA!G901),DATA!G901,"n/a")</f>
        <v>5.3982280963443499E-2</v>
      </c>
      <c r="G2706" s="76">
        <f>+IF(ISNUMBER(DATA!P901),DATA!P901,"n/a")</f>
        <v>775927.46</v>
      </c>
      <c r="H2706" s="77">
        <f>+IF(ISNUMBER(DATA!Q901),DATA!Q901,"n/a")</f>
        <v>5.2058554484467702E-2</v>
      </c>
      <c r="I2706" s="76">
        <f>+IF(ISNUMBER(DATA!Z901),DATA!Z901,"n/a")</f>
        <v>1522215.94</v>
      </c>
      <c r="J2706" s="77">
        <f>+IF(ISNUMBER(DATA!AA901),DATA!AA901,"n/a")</f>
        <v>3.9975332715690197E-2</v>
      </c>
      <c r="K2706" s="76">
        <f>+IF(ISNUMBER(DATA!AJ901),DATA!AJ901,"n/a")</f>
        <v>3052829.28</v>
      </c>
      <c r="L2706" s="77">
        <f>+IF(ISNUMBER(DATA!AK901),DATA!AK901,"n/a")</f>
        <v>0.103329762568698</v>
      </c>
      <c r="M2706" s="66"/>
      <c r="N2706" s="66"/>
      <c r="O2706" s="66"/>
      <c r="P2706" s="66"/>
      <c r="Q2706" s="66"/>
      <c r="S2706" s="70"/>
      <c r="U2706" s="70"/>
      <c r="W2706" s="70"/>
      <c r="Y2706" s="70"/>
    </row>
    <row r="2707" spans="1:25" s="69" customFormat="1" x14ac:dyDescent="0.2">
      <c r="A2707" s="66" t="s">
        <v>27</v>
      </c>
      <c r="B2707" s="66" t="s">
        <v>23</v>
      </c>
      <c r="C2707" s="66" t="s">
        <v>0</v>
      </c>
      <c r="D2707" s="66" t="s">
        <v>344</v>
      </c>
      <c r="E2707" s="76">
        <f>+IF(ISNUMBER(DATA!F902),DATA!F902,"n/a")</f>
        <v>30896.35</v>
      </c>
      <c r="F2707" s="77">
        <f>+IF(ISNUMBER(DATA!G902),DATA!G902,"n/a")</f>
        <v>-0.30119356216934201</v>
      </c>
      <c r="G2707" s="76">
        <f>+IF(ISNUMBER(DATA!P902),DATA!P902,"n/a")</f>
        <v>84415.44</v>
      </c>
      <c r="H2707" s="77">
        <f>+IF(ISNUMBER(DATA!Q902),DATA!Q902,"n/a")</f>
        <v>-0.350302973582717</v>
      </c>
      <c r="I2707" s="76">
        <f>+IF(ISNUMBER(DATA!Z902),DATA!Z902,"n/a")</f>
        <v>162433.28</v>
      </c>
      <c r="J2707" s="77">
        <f>+IF(ISNUMBER(DATA!AA902),DATA!AA902,"n/a")</f>
        <v>-0.35718025211179799</v>
      </c>
      <c r="K2707" s="76">
        <f>+IF(ISNUMBER(DATA!AJ902),DATA!AJ902,"n/a")</f>
        <v>369001.56</v>
      </c>
      <c r="L2707" s="77">
        <f>+IF(ISNUMBER(DATA!AK902),DATA!AK902,"n/a")</f>
        <v>-0.263757662449639</v>
      </c>
      <c r="M2707" s="66"/>
      <c r="N2707" s="66"/>
      <c r="O2707" s="66"/>
      <c r="P2707" s="66"/>
      <c r="Q2707" s="66"/>
      <c r="S2707" s="70"/>
      <c r="U2707" s="70"/>
      <c r="W2707" s="70"/>
      <c r="Y2707" s="70"/>
    </row>
    <row r="2708" spans="1:25" s="69" customFormat="1" x14ac:dyDescent="0.2">
      <c r="A2708" s="66" t="s">
        <v>27</v>
      </c>
      <c r="B2708" s="66" t="s">
        <v>23</v>
      </c>
      <c r="C2708" s="66" t="s">
        <v>0</v>
      </c>
      <c r="D2708" s="66" t="s">
        <v>345</v>
      </c>
      <c r="E2708" s="76">
        <f>+IF(ISNUMBER(DATA!F903),DATA!F903,"n/a")</f>
        <v>92111.17</v>
      </c>
      <c r="F2708" s="77">
        <f>+IF(ISNUMBER(DATA!G903),DATA!G903,"n/a")</f>
        <v>0.192147354840981</v>
      </c>
      <c r="G2708" s="76">
        <f>+IF(ISNUMBER(DATA!P903),DATA!P903,"n/a")</f>
        <v>266793.24</v>
      </c>
      <c r="H2708" s="77">
        <f>+IF(ISNUMBER(DATA!Q903),DATA!Q903,"n/a")</f>
        <v>6.0569008895409997E-2</v>
      </c>
      <c r="I2708" s="76">
        <f>+IF(ISNUMBER(DATA!Z903),DATA!Z903,"n/a")</f>
        <v>494102.74</v>
      </c>
      <c r="J2708" s="77">
        <f>+IF(ISNUMBER(DATA!AA903),DATA!AA903,"n/a")</f>
        <v>-1.1854539955243101E-2</v>
      </c>
      <c r="K2708" s="76">
        <f>+IF(ISNUMBER(DATA!AJ903),DATA!AJ903,"n/a")</f>
        <v>956081.84</v>
      </c>
      <c r="L2708" s="77">
        <f>+IF(ISNUMBER(DATA!AK903),DATA!AK903,"n/a")</f>
        <v>-0.119237352842779</v>
      </c>
      <c r="M2708" s="66"/>
      <c r="N2708" s="66"/>
      <c r="O2708" s="66"/>
      <c r="P2708" s="66"/>
      <c r="Q2708" s="66"/>
      <c r="S2708" s="70"/>
      <c r="U2708" s="70"/>
      <c r="W2708" s="70"/>
      <c r="Y2708" s="70"/>
    </row>
    <row r="2709" spans="1:25" x14ac:dyDescent="0.2">
      <c r="E2709" s="100"/>
      <c r="F2709" s="102"/>
      <c r="G2709" s="100"/>
      <c r="H2709" s="102"/>
      <c r="I2709" s="100"/>
      <c r="J2709" s="102"/>
      <c r="K2709" s="100"/>
      <c r="L2709" s="102"/>
    </row>
    <row r="2710" spans="1:25" s="69" customFormat="1" x14ac:dyDescent="0.2">
      <c r="A2710" s="66" t="s">
        <v>27</v>
      </c>
      <c r="B2710" s="66" t="s">
        <v>23</v>
      </c>
      <c r="C2710" s="66" t="s">
        <v>9</v>
      </c>
      <c r="D2710" s="66" t="s">
        <v>271</v>
      </c>
      <c r="E2710" s="86">
        <f>+IF(ISNUMBER(DATA!H854),DATA!H854,"n/a")</f>
        <v>7201.76</v>
      </c>
      <c r="F2710" s="77">
        <f>+IF(ISNUMBER(DATA!I854),DATA!I854,"n/a")</f>
        <v>3.9476001189331797E-2</v>
      </c>
      <c r="G2710" s="86">
        <f>+IF(ISNUMBER(DATA!R854),DATA!R854,"n/a")</f>
        <v>21152.07</v>
      </c>
      <c r="H2710" s="77">
        <f>+IF(ISNUMBER(DATA!S854),DATA!S854,"n/a")</f>
        <v>9.8205246155619305E-2</v>
      </c>
      <c r="I2710" s="86">
        <f>+IF(ISNUMBER(DATA!AB854),DATA!AB854,"n/a")</f>
        <v>37492.230000000003</v>
      </c>
      <c r="J2710" s="77">
        <f>+IF(ISNUMBER(DATA!AC854),DATA!AC854,"n/a")</f>
        <v>6.0628769194994298E-2</v>
      </c>
      <c r="K2710" s="86">
        <f>+IF(ISNUMBER(DATA!AL854),DATA!AL854,"n/a")</f>
        <v>72495.360000000001</v>
      </c>
      <c r="L2710" s="77">
        <f>+IF(ISNUMBER(DATA!AM854),DATA!AM854,"n/a")</f>
        <v>0.100556294704422</v>
      </c>
      <c r="M2710" s="66"/>
      <c r="N2710" s="66"/>
      <c r="O2710" s="66"/>
      <c r="P2710" s="66"/>
      <c r="Q2710" s="66"/>
      <c r="S2710" s="70"/>
      <c r="U2710" s="70"/>
      <c r="W2710" s="70"/>
      <c r="Y2710" s="70"/>
    </row>
    <row r="2711" spans="1:25" s="69" customFormat="1" x14ac:dyDescent="0.2">
      <c r="A2711" s="66" t="s">
        <v>27</v>
      </c>
      <c r="B2711" s="66" t="s">
        <v>23</v>
      </c>
      <c r="C2711" s="66" t="s">
        <v>9</v>
      </c>
      <c r="D2711" s="66" t="s">
        <v>272</v>
      </c>
      <c r="E2711" s="86">
        <f>+IF(ISNUMBER(DATA!H855),DATA!H855,"n/a")</f>
        <v>39384.379999999997</v>
      </c>
      <c r="F2711" s="77">
        <f>+IF(ISNUMBER(DATA!I855),DATA!I855,"n/a")</f>
        <v>7.8539800894885797E-2</v>
      </c>
      <c r="G2711" s="86">
        <f>+IF(ISNUMBER(DATA!R855),DATA!R855,"n/a")</f>
        <v>115406.97</v>
      </c>
      <c r="H2711" s="77">
        <f>+IF(ISNUMBER(DATA!S855),DATA!S855,"n/a")</f>
        <v>6.3734690726756998E-2</v>
      </c>
      <c r="I2711" s="86">
        <f>+IF(ISNUMBER(DATA!AB855),DATA!AB855,"n/a")</f>
        <v>226069.6</v>
      </c>
      <c r="J2711" s="77">
        <f>+IF(ISNUMBER(DATA!AC855),DATA!AC855,"n/a")</f>
        <v>-0.102583070360637</v>
      </c>
      <c r="K2711" s="86">
        <f>+IF(ISNUMBER(DATA!AL855),DATA!AL855,"n/a")</f>
        <v>460269.8</v>
      </c>
      <c r="L2711" s="77">
        <f>+IF(ISNUMBER(DATA!AM855),DATA!AM855,"n/a")</f>
        <v>-0.148223514966832</v>
      </c>
      <c r="M2711" s="66"/>
      <c r="N2711" s="66"/>
      <c r="O2711" s="66"/>
      <c r="P2711" s="66"/>
      <c r="Q2711" s="66"/>
      <c r="S2711" s="70"/>
      <c r="U2711" s="70"/>
      <c r="W2711" s="70"/>
      <c r="Y2711" s="70"/>
    </row>
    <row r="2712" spans="1:25" s="69" customFormat="1" x14ac:dyDescent="0.2">
      <c r="A2712" s="66" t="s">
        <v>27</v>
      </c>
      <c r="B2712" s="66" t="s">
        <v>23</v>
      </c>
      <c r="C2712" s="66" t="s">
        <v>9</v>
      </c>
      <c r="D2712" s="66" t="s">
        <v>273</v>
      </c>
      <c r="E2712" s="86">
        <f>+IF(ISNUMBER(DATA!H856),DATA!H856,"n/a")</f>
        <v>85717.72</v>
      </c>
      <c r="F2712" s="77">
        <f>+IF(ISNUMBER(DATA!I856),DATA!I856,"n/a")</f>
        <v>0.27113635524431101</v>
      </c>
      <c r="G2712" s="86">
        <f>+IF(ISNUMBER(DATA!R856),DATA!R856,"n/a")</f>
        <v>251984.53</v>
      </c>
      <c r="H2712" s="77">
        <f>+IF(ISNUMBER(DATA!S856),DATA!S856,"n/a")</f>
        <v>0.13460629266066401</v>
      </c>
      <c r="I2712" s="86">
        <f>+IF(ISNUMBER(DATA!AB856),DATA!AB856,"n/a")</f>
        <v>485992.02</v>
      </c>
      <c r="J2712" s="77">
        <f>+IF(ISNUMBER(DATA!AC856),DATA!AC856,"n/a")</f>
        <v>5.9631155525163501E-2</v>
      </c>
      <c r="K2712" s="86">
        <f>+IF(ISNUMBER(DATA!AL856),DATA!AL856,"n/a")</f>
        <v>943905.25</v>
      </c>
      <c r="L2712" s="77">
        <f>+IF(ISNUMBER(DATA!AM856),DATA!AM856,"n/a")</f>
        <v>3.29510990493697E-2</v>
      </c>
      <c r="M2712" s="66"/>
      <c r="N2712" s="66"/>
      <c r="O2712" s="66"/>
      <c r="P2712" s="66"/>
      <c r="Q2712" s="66"/>
      <c r="S2712" s="70"/>
      <c r="U2712" s="70"/>
      <c r="W2712" s="70"/>
      <c r="Y2712" s="70"/>
    </row>
    <row r="2713" spans="1:25" s="69" customFormat="1" x14ac:dyDescent="0.2">
      <c r="A2713" s="66" t="s">
        <v>27</v>
      </c>
      <c r="B2713" s="66" t="s">
        <v>23</v>
      </c>
      <c r="C2713" s="66" t="s">
        <v>9</v>
      </c>
      <c r="D2713" s="66" t="s">
        <v>274</v>
      </c>
      <c r="E2713" s="86">
        <f>+IF(ISNUMBER(DATA!H857),DATA!H857,"n/a")</f>
        <v>35308.57</v>
      </c>
      <c r="F2713" s="77">
        <f>+IF(ISNUMBER(DATA!I857),DATA!I857,"n/a")</f>
        <v>9.5881231583266405E-2</v>
      </c>
      <c r="G2713" s="86">
        <f>+IF(ISNUMBER(DATA!R857),DATA!R857,"n/a")</f>
        <v>97044</v>
      </c>
      <c r="H2713" s="77">
        <f>+IF(ISNUMBER(DATA!S857),DATA!S857,"n/a")</f>
        <v>7.5371050883654006E-2</v>
      </c>
      <c r="I2713" s="86">
        <f>+IF(ISNUMBER(DATA!AB857),DATA!AB857,"n/a")</f>
        <v>189254.08</v>
      </c>
      <c r="J2713" s="77">
        <f>+IF(ISNUMBER(DATA!AC857),DATA!AC857,"n/a")</f>
        <v>3.1096828556184401E-2</v>
      </c>
      <c r="K2713" s="86">
        <f>+IF(ISNUMBER(DATA!AL857),DATA!AL857,"n/a")</f>
        <v>384041.08</v>
      </c>
      <c r="L2713" s="77">
        <f>+IF(ISNUMBER(DATA!AM857),DATA!AM857,"n/a")</f>
        <v>5.3379103611025297E-2</v>
      </c>
      <c r="M2713" s="66"/>
      <c r="N2713" s="66"/>
      <c r="O2713" s="66"/>
      <c r="P2713" s="66"/>
      <c r="Q2713" s="66"/>
      <c r="S2713" s="70"/>
      <c r="U2713" s="70"/>
      <c r="W2713" s="70"/>
      <c r="Y2713" s="70"/>
    </row>
    <row r="2714" spans="1:25" s="69" customFormat="1" x14ac:dyDescent="0.2">
      <c r="A2714" s="66" t="s">
        <v>27</v>
      </c>
      <c r="B2714" s="66" t="s">
        <v>23</v>
      </c>
      <c r="C2714" s="66" t="s">
        <v>9</v>
      </c>
      <c r="D2714" s="66" t="s">
        <v>275</v>
      </c>
      <c r="E2714" s="86">
        <f>+IF(ISNUMBER(DATA!H858),DATA!H858,"n/a")</f>
        <v>59184.78</v>
      </c>
      <c r="F2714" s="77">
        <f>+IF(ISNUMBER(DATA!I858),DATA!I858,"n/a")</f>
        <v>-0.22133485948847501</v>
      </c>
      <c r="G2714" s="86">
        <f>+IF(ISNUMBER(DATA!R858),DATA!R858,"n/a")</f>
        <v>187901.65</v>
      </c>
      <c r="H2714" s="77">
        <f>+IF(ISNUMBER(DATA!S858),DATA!S858,"n/a")</f>
        <v>-0.21312879105063501</v>
      </c>
      <c r="I2714" s="86">
        <f>+IF(ISNUMBER(DATA!AB858),DATA!AB858,"n/a")</f>
        <v>351083.92</v>
      </c>
      <c r="J2714" s="77">
        <f>+IF(ISNUMBER(DATA!AC858),DATA!AC858,"n/a")</f>
        <v>-0.21274049177472301</v>
      </c>
      <c r="K2714" s="86">
        <f>+IF(ISNUMBER(DATA!AL858),DATA!AL858,"n/a")</f>
        <v>721313.82</v>
      </c>
      <c r="L2714" s="77">
        <f>+IF(ISNUMBER(DATA!AM858),DATA!AM858,"n/a")</f>
        <v>-0.14167203344399601</v>
      </c>
      <c r="M2714" s="66"/>
      <c r="N2714" s="66"/>
      <c r="O2714" s="66"/>
      <c r="P2714" s="66"/>
      <c r="Q2714" s="66"/>
      <c r="S2714" s="70"/>
      <c r="U2714" s="70"/>
      <c r="W2714" s="70"/>
      <c r="Y2714" s="70"/>
    </row>
    <row r="2715" spans="1:25" s="69" customFormat="1" x14ac:dyDescent="0.2">
      <c r="A2715" s="66" t="s">
        <v>27</v>
      </c>
      <c r="B2715" s="66" t="s">
        <v>23</v>
      </c>
      <c r="C2715" s="66" t="s">
        <v>9</v>
      </c>
      <c r="D2715" s="66" t="s">
        <v>276</v>
      </c>
      <c r="E2715" s="86">
        <f>+IF(ISNUMBER(DATA!H859),DATA!H859,"n/a")</f>
        <v>42366.67</v>
      </c>
      <c r="F2715" s="77">
        <f>+IF(ISNUMBER(DATA!I859),DATA!I859,"n/a")</f>
        <v>-1.6141928211497101E-2</v>
      </c>
      <c r="G2715" s="86">
        <f>+IF(ISNUMBER(DATA!R859),DATA!R859,"n/a")</f>
        <v>127331</v>
      </c>
      <c r="H2715" s="77">
        <f>+IF(ISNUMBER(DATA!S859),DATA!S859,"n/a")</f>
        <v>-2.15488100611625E-2</v>
      </c>
      <c r="I2715" s="86">
        <f>+IF(ISNUMBER(DATA!AB859),DATA!AB859,"n/a")</f>
        <v>236283.89</v>
      </c>
      <c r="J2715" s="77">
        <f>+IF(ISNUMBER(DATA!AC859),DATA!AC859,"n/a")</f>
        <v>-7.50837746263502E-2</v>
      </c>
      <c r="K2715" s="86">
        <f>+IF(ISNUMBER(DATA!AL859),DATA!AL859,"n/a")</f>
        <v>467020.12</v>
      </c>
      <c r="L2715" s="77">
        <f>+IF(ISNUMBER(DATA!AM859),DATA!AM859,"n/a")</f>
        <v>-0.10733581611986499</v>
      </c>
      <c r="M2715" s="66"/>
      <c r="N2715" s="66"/>
      <c r="O2715" s="66"/>
      <c r="P2715" s="66"/>
      <c r="Q2715" s="66"/>
      <c r="S2715" s="70"/>
      <c r="U2715" s="70"/>
      <c r="W2715" s="70"/>
      <c r="Y2715" s="70"/>
    </row>
    <row r="2716" spans="1:25" s="69" customFormat="1" x14ac:dyDescent="0.2">
      <c r="A2716" s="66" t="s">
        <v>27</v>
      </c>
      <c r="B2716" s="66" t="s">
        <v>23</v>
      </c>
      <c r="C2716" s="66" t="s">
        <v>9</v>
      </c>
      <c r="D2716" s="66" t="s">
        <v>277</v>
      </c>
      <c r="E2716" s="86">
        <f>+IF(ISNUMBER(DATA!H860),DATA!H860,"n/a")</f>
        <v>25324.45</v>
      </c>
      <c r="F2716" s="77">
        <f>+IF(ISNUMBER(DATA!I860),DATA!I860,"n/a")</f>
        <v>0.27527825085935198</v>
      </c>
      <c r="G2716" s="86">
        <f>+IF(ISNUMBER(DATA!R860),DATA!R860,"n/a")</f>
        <v>74294.77</v>
      </c>
      <c r="H2716" s="77">
        <f>+IF(ISNUMBER(DATA!S860),DATA!S860,"n/a")</f>
        <v>0.43628496817138601</v>
      </c>
      <c r="I2716" s="86">
        <f>+IF(ISNUMBER(DATA!AB860),DATA!AB860,"n/a")</f>
        <v>128545.58</v>
      </c>
      <c r="J2716" s="77">
        <f>+IF(ISNUMBER(DATA!AC860),DATA!AC860,"n/a")</f>
        <v>0.27983107042857303</v>
      </c>
      <c r="K2716" s="86">
        <f>+IF(ISNUMBER(DATA!AL860),DATA!AL860,"n/a")</f>
        <v>236255.84</v>
      </c>
      <c r="L2716" s="77">
        <f>+IF(ISNUMBER(DATA!AM860),DATA!AM860,"n/a")</f>
        <v>0.14335314709308999</v>
      </c>
      <c r="M2716" s="66"/>
      <c r="N2716" s="66"/>
      <c r="O2716" s="66"/>
      <c r="P2716" s="66"/>
      <c r="Q2716" s="66"/>
      <c r="S2716" s="70"/>
      <c r="U2716" s="70"/>
      <c r="W2716" s="70"/>
      <c r="Y2716" s="70"/>
    </row>
    <row r="2717" spans="1:25" s="69" customFormat="1" x14ac:dyDescent="0.2">
      <c r="A2717" s="66" t="s">
        <v>27</v>
      </c>
      <c r="B2717" s="66" t="s">
        <v>23</v>
      </c>
      <c r="C2717" s="66" t="s">
        <v>9</v>
      </c>
      <c r="D2717" s="66" t="s">
        <v>278</v>
      </c>
      <c r="E2717" s="86">
        <f>+IF(ISNUMBER(DATA!H861),DATA!H861,"n/a")</f>
        <v>36714.99</v>
      </c>
      <c r="F2717" s="77">
        <f>+IF(ISNUMBER(DATA!I861),DATA!I861,"n/a")</f>
        <v>6.7992905374276904E-3</v>
      </c>
      <c r="G2717" s="86">
        <f>+IF(ISNUMBER(DATA!R861),DATA!R861,"n/a")</f>
        <v>106411.05</v>
      </c>
      <c r="H2717" s="77">
        <f>+IF(ISNUMBER(DATA!S861),DATA!S861,"n/a")</f>
        <v>-2.7923470077082999E-2</v>
      </c>
      <c r="I2717" s="86">
        <f>+IF(ISNUMBER(DATA!AB861),DATA!AB861,"n/a")</f>
        <v>202824.8</v>
      </c>
      <c r="J2717" s="77">
        <f>+IF(ISNUMBER(DATA!AC861),DATA!AC861,"n/a")</f>
        <v>-3.24201597664693E-3</v>
      </c>
      <c r="K2717" s="86">
        <f>+IF(ISNUMBER(DATA!AL861),DATA!AL861,"n/a")</f>
        <v>403455.17</v>
      </c>
      <c r="L2717" s="77">
        <f>+IF(ISNUMBER(DATA!AM861),DATA!AM861,"n/a")</f>
        <v>4.6777715961589701E-2</v>
      </c>
      <c r="M2717" s="66"/>
      <c r="N2717" s="66"/>
      <c r="O2717" s="66"/>
      <c r="P2717" s="66"/>
      <c r="Q2717" s="66"/>
      <c r="S2717" s="70"/>
      <c r="U2717" s="70"/>
      <c r="W2717" s="70"/>
      <c r="Y2717" s="70"/>
    </row>
    <row r="2718" spans="1:25" s="69" customFormat="1" x14ac:dyDescent="0.2">
      <c r="A2718" s="66" t="s">
        <v>27</v>
      </c>
      <c r="B2718" s="66" t="s">
        <v>23</v>
      </c>
      <c r="C2718" s="66" t="s">
        <v>9</v>
      </c>
      <c r="D2718" s="66" t="s">
        <v>279</v>
      </c>
      <c r="E2718" s="86">
        <f>+IF(ISNUMBER(DATA!H862),DATA!H862,"n/a")</f>
        <v>5360.24</v>
      </c>
      <c r="F2718" s="77">
        <f>+IF(ISNUMBER(DATA!I862),DATA!I862,"n/a")</f>
        <v>5.34007007945351E-2</v>
      </c>
      <c r="G2718" s="86">
        <f>+IF(ISNUMBER(DATA!R862),DATA!R862,"n/a")</f>
        <v>14738.64</v>
      </c>
      <c r="H2718" s="77">
        <f>+IF(ISNUMBER(DATA!S862),DATA!S862,"n/a")</f>
        <v>-0.12903008491853801</v>
      </c>
      <c r="I2718" s="86">
        <f>+IF(ISNUMBER(DATA!AB862),DATA!AB862,"n/a")</f>
        <v>29972.51</v>
      </c>
      <c r="J2718" s="77">
        <f>+IF(ISNUMBER(DATA!AC862),DATA!AC862,"n/a")</f>
        <v>-0.51637522525313595</v>
      </c>
      <c r="K2718" s="86">
        <f>+IF(ISNUMBER(DATA!AL862),DATA!AL862,"n/a")</f>
        <v>68837.149999999994</v>
      </c>
      <c r="L2718" s="77">
        <f>+IF(ISNUMBER(DATA!AM862),DATA!AM862,"n/a")</f>
        <v>-0.607826129660192</v>
      </c>
      <c r="M2718" s="66"/>
      <c r="N2718" s="66"/>
      <c r="O2718" s="66"/>
      <c r="P2718" s="66"/>
      <c r="Q2718" s="66"/>
      <c r="S2718" s="70"/>
      <c r="U2718" s="70"/>
      <c r="W2718" s="70"/>
      <c r="Y2718" s="70"/>
    </row>
    <row r="2719" spans="1:25" s="69" customFormat="1" x14ac:dyDescent="0.2">
      <c r="A2719" s="66" t="s">
        <v>27</v>
      </c>
      <c r="B2719" s="66" t="s">
        <v>23</v>
      </c>
      <c r="C2719" s="66" t="s">
        <v>9</v>
      </c>
      <c r="D2719" s="66" t="s">
        <v>280</v>
      </c>
      <c r="E2719" s="86">
        <f>+IF(ISNUMBER(DATA!H863),DATA!H863,"n/a")</f>
        <v>23042.87</v>
      </c>
      <c r="F2719" s="77">
        <f>+IF(ISNUMBER(DATA!I863),DATA!I863,"n/a")</f>
        <v>0.19277045444898699</v>
      </c>
      <c r="G2719" s="86">
        <f>+IF(ISNUMBER(DATA!R863),DATA!R863,"n/a")</f>
        <v>59048.2</v>
      </c>
      <c r="H2719" s="77">
        <f>+IF(ISNUMBER(DATA!S863),DATA!S863,"n/a")</f>
        <v>0.260538250229914</v>
      </c>
      <c r="I2719" s="86">
        <f>+IF(ISNUMBER(DATA!AB863),DATA!AB863,"n/a")</f>
        <v>102162.11</v>
      </c>
      <c r="J2719" s="77">
        <f>+IF(ISNUMBER(DATA!AC863),DATA!AC863,"n/a")</f>
        <v>0.17241837165514501</v>
      </c>
      <c r="K2719" s="86">
        <f>+IF(ISNUMBER(DATA!AL863),DATA!AL863,"n/a")</f>
        <v>191077.52</v>
      </c>
      <c r="L2719" s="77">
        <f>+IF(ISNUMBER(DATA!AM863),DATA!AM863,"n/a")</f>
        <v>0.149734874002874</v>
      </c>
      <c r="M2719" s="66"/>
      <c r="N2719" s="66"/>
      <c r="O2719" s="66"/>
      <c r="P2719" s="66"/>
      <c r="Q2719" s="66"/>
      <c r="S2719" s="70"/>
      <c r="U2719" s="70"/>
      <c r="W2719" s="70"/>
      <c r="Y2719" s="70"/>
    </row>
    <row r="2720" spans="1:25" s="69" customFormat="1" x14ac:dyDescent="0.2">
      <c r="A2720" s="66" t="s">
        <v>27</v>
      </c>
      <c r="B2720" s="66" t="s">
        <v>23</v>
      </c>
      <c r="C2720" s="66" t="s">
        <v>9</v>
      </c>
      <c r="D2720" s="66" t="s">
        <v>281</v>
      </c>
      <c r="E2720" s="86">
        <f>+IF(ISNUMBER(DATA!H864),DATA!H864,"n/a")</f>
        <v>13051.47</v>
      </c>
      <c r="F2720" s="77">
        <f>+IF(ISNUMBER(DATA!I864),DATA!I864,"n/a")</f>
        <v>-0.300119100413822</v>
      </c>
      <c r="G2720" s="86">
        <f>+IF(ISNUMBER(DATA!R864),DATA!R864,"n/a")</f>
        <v>33970.639999999999</v>
      </c>
      <c r="H2720" s="77">
        <f>+IF(ISNUMBER(DATA!S864),DATA!S864,"n/a")</f>
        <v>-0.31910966797951601</v>
      </c>
      <c r="I2720" s="86">
        <f>+IF(ISNUMBER(DATA!AB864),DATA!AB864,"n/a")</f>
        <v>63520.42</v>
      </c>
      <c r="J2720" s="77">
        <f>+IF(ISNUMBER(DATA!AC864),DATA!AC864,"n/a")</f>
        <v>-0.32799257411313798</v>
      </c>
      <c r="K2720" s="86">
        <f>+IF(ISNUMBER(DATA!AL864),DATA!AL864,"n/a")</f>
        <v>139623.51999999999</v>
      </c>
      <c r="L2720" s="77">
        <f>+IF(ISNUMBER(DATA!AM864),DATA!AM864,"n/a")</f>
        <v>-0.23762401538473299</v>
      </c>
      <c r="M2720" s="66"/>
      <c r="N2720" s="66"/>
      <c r="O2720" s="66"/>
      <c r="P2720" s="66"/>
      <c r="Q2720" s="66"/>
      <c r="S2720" s="70"/>
      <c r="U2720" s="70"/>
      <c r="W2720" s="70"/>
      <c r="Y2720" s="70"/>
    </row>
    <row r="2721" spans="1:25" s="69" customFormat="1" x14ac:dyDescent="0.2">
      <c r="A2721" s="66" t="s">
        <v>27</v>
      </c>
      <c r="B2721" s="66" t="s">
        <v>23</v>
      </c>
      <c r="C2721" s="66" t="s">
        <v>9</v>
      </c>
      <c r="D2721" s="66" t="s">
        <v>282</v>
      </c>
      <c r="E2721" s="86">
        <f>+IF(ISNUMBER(DATA!H865),DATA!H865,"n/a")</f>
        <v>32836.97</v>
      </c>
      <c r="F2721" s="77">
        <f>+IF(ISNUMBER(DATA!I865),DATA!I865,"n/a")</f>
        <v>5.6421117245896699E-2</v>
      </c>
      <c r="G2721" s="86">
        <f>+IF(ISNUMBER(DATA!R865),DATA!R865,"n/a")</f>
        <v>94197.43</v>
      </c>
      <c r="H2721" s="77">
        <f>+IF(ISNUMBER(DATA!S865),DATA!S865,"n/a")</f>
        <v>9.0746064030393397E-2</v>
      </c>
      <c r="I2721" s="86">
        <f>+IF(ISNUMBER(DATA!AB865),DATA!AB865,"n/a")</f>
        <v>179998.46</v>
      </c>
      <c r="J2721" s="77">
        <f>+IF(ISNUMBER(DATA!AC865),DATA!AC865,"n/a")</f>
        <v>1.35005394541412E-3</v>
      </c>
      <c r="K2721" s="86">
        <f>+IF(ISNUMBER(DATA!AL865),DATA!AL865,"n/a")</f>
        <v>355414.95</v>
      </c>
      <c r="L2721" s="77">
        <f>+IF(ISNUMBER(DATA!AM865),DATA!AM865,"n/a")</f>
        <v>-1.13200208565425E-2</v>
      </c>
      <c r="M2721" s="66"/>
      <c r="N2721" s="66"/>
      <c r="O2721" s="66"/>
      <c r="P2721" s="66"/>
      <c r="Q2721" s="66"/>
      <c r="S2721" s="70"/>
      <c r="U2721" s="70"/>
      <c r="W2721" s="70"/>
      <c r="Y2721" s="70"/>
    </row>
    <row r="2722" spans="1:25" s="69" customFormat="1" x14ac:dyDescent="0.2">
      <c r="A2722" s="66" t="s">
        <v>27</v>
      </c>
      <c r="B2722" s="66" t="s">
        <v>23</v>
      </c>
      <c r="C2722" s="66" t="s">
        <v>9</v>
      </c>
      <c r="D2722" s="66" t="s">
        <v>283</v>
      </c>
      <c r="E2722" s="86">
        <f>+IF(ISNUMBER(DATA!H866),DATA!H866,"n/a")</f>
        <v>15325.35</v>
      </c>
      <c r="F2722" s="77">
        <f>+IF(ISNUMBER(DATA!I866),DATA!I866,"n/a")</f>
        <v>-2.2514500897416401E-2</v>
      </c>
      <c r="G2722" s="86">
        <f>+IF(ISNUMBER(DATA!R866),DATA!R866,"n/a")</f>
        <v>48516.85</v>
      </c>
      <c r="H2722" s="77">
        <f>+IF(ISNUMBER(DATA!S866),DATA!S866,"n/a")</f>
        <v>5.6772079192479598E-2</v>
      </c>
      <c r="I2722" s="86">
        <f>+IF(ISNUMBER(DATA!AB866),DATA!AB866,"n/a")</f>
        <v>90473.24</v>
      </c>
      <c r="J2722" s="77">
        <f>+IF(ISNUMBER(DATA!AC866),DATA!AC866,"n/a")</f>
        <v>-1.1352051952916701E-2</v>
      </c>
      <c r="K2722" s="86">
        <f>+IF(ISNUMBER(DATA!AL866),DATA!AL866,"n/a")</f>
        <v>174302.34</v>
      </c>
      <c r="L2722" s="77">
        <f>+IF(ISNUMBER(DATA!AM866),DATA!AM866,"n/a")</f>
        <v>0.102178965282208</v>
      </c>
      <c r="M2722" s="66"/>
      <c r="N2722" s="66"/>
      <c r="O2722" s="66"/>
      <c r="P2722" s="66"/>
      <c r="Q2722" s="66"/>
      <c r="S2722" s="70"/>
      <c r="U2722" s="70"/>
      <c r="W2722" s="70"/>
      <c r="Y2722" s="70"/>
    </row>
    <row r="2723" spans="1:25" s="69" customFormat="1" x14ac:dyDescent="0.2">
      <c r="A2723" s="66" t="s">
        <v>27</v>
      </c>
      <c r="B2723" s="66" t="s">
        <v>23</v>
      </c>
      <c r="C2723" s="66" t="s">
        <v>9</v>
      </c>
      <c r="D2723" s="66" t="s">
        <v>284</v>
      </c>
      <c r="E2723" s="86">
        <f>+IF(ISNUMBER(DATA!H867),DATA!H867,"n/a")</f>
        <v>21072.44</v>
      </c>
      <c r="F2723" s="77">
        <f>+IF(ISNUMBER(DATA!I867),DATA!I867,"n/a")</f>
        <v>-0.23922501638166499</v>
      </c>
      <c r="G2723" s="86">
        <f>+IF(ISNUMBER(DATA!R867),DATA!R867,"n/a")</f>
        <v>55622.19</v>
      </c>
      <c r="H2723" s="77">
        <f>+IF(ISNUMBER(DATA!S867),DATA!S867,"n/a")</f>
        <v>-0.34749888526650202</v>
      </c>
      <c r="I2723" s="86">
        <f>+IF(ISNUMBER(DATA!AB867),DATA!AB867,"n/a")</f>
        <v>108184.44</v>
      </c>
      <c r="J2723" s="77">
        <f>+IF(ISNUMBER(DATA!AC867),DATA!AC867,"n/a")</f>
        <v>-0.35226213374944598</v>
      </c>
      <c r="K2723" s="86">
        <f>+IF(ISNUMBER(DATA!AL867),DATA!AL867,"n/a")</f>
        <v>234336.04</v>
      </c>
      <c r="L2723" s="77">
        <f>+IF(ISNUMBER(DATA!AM867),DATA!AM867,"n/a")</f>
        <v>-0.30110990120681203</v>
      </c>
      <c r="M2723" s="66"/>
      <c r="N2723" s="66"/>
      <c r="O2723" s="66"/>
      <c r="P2723" s="66"/>
      <c r="Q2723" s="66"/>
      <c r="S2723" s="70"/>
      <c r="U2723" s="70"/>
      <c r="W2723" s="70"/>
      <c r="Y2723" s="70"/>
    </row>
    <row r="2724" spans="1:25" s="69" customFormat="1" x14ac:dyDescent="0.2">
      <c r="A2724" s="66" t="s">
        <v>27</v>
      </c>
      <c r="B2724" s="66" t="s">
        <v>23</v>
      </c>
      <c r="C2724" s="66" t="s">
        <v>9</v>
      </c>
      <c r="D2724" s="66" t="s">
        <v>285</v>
      </c>
      <c r="E2724" s="86">
        <f>+IF(ISNUMBER(DATA!H868),DATA!H868,"n/a")</f>
        <v>25748.15</v>
      </c>
      <c r="F2724" s="77">
        <f>+IF(ISNUMBER(DATA!I868),DATA!I868,"n/a")</f>
        <v>0.25031745777386699</v>
      </c>
      <c r="G2724" s="86">
        <f>+IF(ISNUMBER(DATA!R868),DATA!R868,"n/a")</f>
        <v>76253.100000000006</v>
      </c>
      <c r="H2724" s="77">
        <f>+IF(ISNUMBER(DATA!S868),DATA!S868,"n/a")</f>
        <v>0.191948787520827</v>
      </c>
      <c r="I2724" s="86">
        <f>+IF(ISNUMBER(DATA!AB868),DATA!AB868,"n/a")</f>
        <v>151679.42000000001</v>
      </c>
      <c r="J2724" s="77">
        <f>+IF(ISNUMBER(DATA!AC868),DATA!AC868,"n/a")</f>
        <v>0.17296560679704001</v>
      </c>
      <c r="K2724" s="86">
        <f>+IF(ISNUMBER(DATA!AL868),DATA!AL868,"n/a")</f>
        <v>270952.08</v>
      </c>
      <c r="L2724" s="77">
        <f>+IF(ISNUMBER(DATA!AM868),DATA!AM868,"n/a")</f>
        <v>-1.0025661445889099E-3</v>
      </c>
      <c r="M2724" s="66"/>
      <c r="N2724" s="66"/>
      <c r="O2724" s="66"/>
      <c r="P2724" s="66"/>
      <c r="Q2724" s="66"/>
      <c r="S2724" s="70"/>
      <c r="U2724" s="70"/>
      <c r="W2724" s="70"/>
      <c r="Y2724" s="70"/>
    </row>
    <row r="2725" spans="1:25" s="69" customFormat="1" x14ac:dyDescent="0.2">
      <c r="A2725" s="66" t="s">
        <v>27</v>
      </c>
      <c r="B2725" s="66" t="s">
        <v>23</v>
      </c>
      <c r="C2725" s="66" t="s">
        <v>9</v>
      </c>
      <c r="D2725" s="66" t="s">
        <v>286</v>
      </c>
      <c r="E2725" s="86">
        <f>+IF(ISNUMBER(DATA!H869),DATA!H869,"n/a")</f>
        <v>53131.61</v>
      </c>
      <c r="F2725" s="77">
        <f>+IF(ISNUMBER(DATA!I869),DATA!I869,"n/a")</f>
        <v>1.35027503090918</v>
      </c>
      <c r="G2725" s="86">
        <f>+IF(ISNUMBER(DATA!R869),DATA!R869,"n/a")</f>
        <v>156153.14000000001</v>
      </c>
      <c r="H2725" s="77">
        <f>+IF(ISNUMBER(DATA!S869),DATA!S869,"n/a")</f>
        <v>0.27095685540261</v>
      </c>
      <c r="I2725" s="86">
        <f>+IF(ISNUMBER(DATA!AB869),DATA!AB869,"n/a")</f>
        <v>308518.39</v>
      </c>
      <c r="J2725" s="77">
        <f>+IF(ISNUMBER(DATA!AC869),DATA!AC869,"n/a")</f>
        <v>7.2858129907272695E-2</v>
      </c>
      <c r="K2725" s="86">
        <f>+IF(ISNUMBER(DATA!AL869),DATA!AL869,"n/a")</f>
        <v>621108.44999999995</v>
      </c>
      <c r="L2725" s="77">
        <f>+IF(ISNUMBER(DATA!AM869),DATA!AM869,"n/a")</f>
        <v>6.6537924875471194E-2</v>
      </c>
      <c r="M2725" s="66"/>
      <c r="N2725" s="66"/>
      <c r="O2725" s="66"/>
      <c r="P2725" s="66"/>
      <c r="Q2725" s="66"/>
      <c r="S2725" s="70"/>
      <c r="U2725" s="70"/>
      <c r="W2725" s="70"/>
      <c r="Y2725" s="70"/>
    </row>
    <row r="2726" spans="1:25" s="69" customFormat="1" x14ac:dyDescent="0.2">
      <c r="A2726" s="66" t="s">
        <v>27</v>
      </c>
      <c r="B2726" s="66" t="s">
        <v>23</v>
      </c>
      <c r="C2726" s="66" t="s">
        <v>9</v>
      </c>
      <c r="D2726" s="66" t="s">
        <v>287</v>
      </c>
      <c r="E2726" s="86">
        <f>+IF(ISNUMBER(DATA!H870),DATA!H870,"n/a")</f>
        <v>41698.839999999997</v>
      </c>
      <c r="F2726" s="77">
        <f>+IF(ISNUMBER(DATA!I870),DATA!I870,"n/a")</f>
        <v>0.41505641549112499</v>
      </c>
      <c r="G2726" s="86">
        <f>+IF(ISNUMBER(DATA!R870),DATA!R870,"n/a")</f>
        <v>143487.51</v>
      </c>
      <c r="H2726" s="77">
        <f>+IF(ISNUMBER(DATA!S870),DATA!S870,"n/a")</f>
        <v>0.14007451730724199</v>
      </c>
      <c r="I2726" s="86">
        <f>+IF(ISNUMBER(DATA!AB870),DATA!AB870,"n/a")</f>
        <v>257886.32</v>
      </c>
      <c r="J2726" s="77">
        <f>+IF(ISNUMBER(DATA!AC870),DATA!AC870,"n/a")</f>
        <v>3.6190896819163203E-2</v>
      </c>
      <c r="K2726" s="86">
        <f>+IF(ISNUMBER(DATA!AL870),DATA!AL870,"n/a")</f>
        <v>534417.24</v>
      </c>
      <c r="L2726" s="77">
        <f>+IF(ISNUMBER(DATA!AM870),DATA!AM870,"n/a")</f>
        <v>8.4863930398155193E-2</v>
      </c>
      <c r="M2726" s="66"/>
      <c r="N2726" s="66"/>
      <c r="O2726" s="66"/>
      <c r="P2726" s="66"/>
      <c r="Q2726" s="66"/>
      <c r="S2726" s="70"/>
      <c r="U2726" s="70"/>
      <c r="W2726" s="70"/>
      <c r="Y2726" s="70"/>
    </row>
    <row r="2727" spans="1:25" s="69" customFormat="1" x14ac:dyDescent="0.2">
      <c r="A2727" s="66" t="s">
        <v>27</v>
      </c>
      <c r="B2727" s="66" t="s">
        <v>23</v>
      </c>
      <c r="C2727" s="66" t="s">
        <v>9</v>
      </c>
      <c r="D2727" s="66" t="s">
        <v>288</v>
      </c>
      <c r="E2727" s="86">
        <f>+IF(ISNUMBER(DATA!H871),DATA!H871,"n/a")</f>
        <v>13437.49</v>
      </c>
      <c r="F2727" s="77">
        <f>+IF(ISNUMBER(DATA!I871),DATA!I871,"n/a")</f>
        <v>1.2042085919142E-2</v>
      </c>
      <c r="G2727" s="86">
        <f>+IF(ISNUMBER(DATA!R871),DATA!R871,"n/a")</f>
        <v>38455.21</v>
      </c>
      <c r="H2727" s="77">
        <f>+IF(ISNUMBER(DATA!S871),DATA!S871,"n/a")</f>
        <v>3.4930983896287397E-2</v>
      </c>
      <c r="I2727" s="86">
        <f>+IF(ISNUMBER(DATA!AB871),DATA!AB871,"n/a")</f>
        <v>74938.92</v>
      </c>
      <c r="J2727" s="77">
        <f>+IF(ISNUMBER(DATA!AC871),DATA!AC871,"n/a")</f>
        <v>-0.213043710202688</v>
      </c>
      <c r="K2727" s="86">
        <f>+IF(ISNUMBER(DATA!AL871),DATA!AL871,"n/a")</f>
        <v>155862.37</v>
      </c>
      <c r="L2727" s="77">
        <f>+IF(ISNUMBER(DATA!AM871),DATA!AM871,"n/a")</f>
        <v>-0.290304424538119</v>
      </c>
      <c r="M2727" s="66"/>
      <c r="N2727" s="66"/>
      <c r="O2727" s="66"/>
      <c r="P2727" s="66"/>
      <c r="Q2727" s="66"/>
      <c r="S2727" s="70"/>
      <c r="U2727" s="70"/>
      <c r="W2727" s="70"/>
      <c r="Y2727" s="70"/>
    </row>
    <row r="2728" spans="1:25" s="69" customFormat="1" x14ac:dyDescent="0.2">
      <c r="A2728" s="66" t="s">
        <v>27</v>
      </c>
      <c r="B2728" s="66" t="s">
        <v>23</v>
      </c>
      <c r="C2728" s="66" t="s">
        <v>9</v>
      </c>
      <c r="D2728" s="66" t="s">
        <v>289</v>
      </c>
      <c r="E2728" s="86">
        <f>+IF(ISNUMBER(DATA!H872),DATA!H872,"n/a")</f>
        <v>12736.08</v>
      </c>
      <c r="F2728" s="77">
        <f>+IF(ISNUMBER(DATA!I872),DATA!I872,"n/a")</f>
        <v>-5.47297357475574E-2</v>
      </c>
      <c r="G2728" s="86">
        <f>+IF(ISNUMBER(DATA!R872),DATA!R872,"n/a")</f>
        <v>35506.19</v>
      </c>
      <c r="H2728" s="77">
        <f>+IF(ISNUMBER(DATA!S872),DATA!S872,"n/a")</f>
        <v>-0.121720010606783</v>
      </c>
      <c r="I2728" s="86">
        <f>+IF(ISNUMBER(DATA!AB872),DATA!AB872,"n/a")</f>
        <v>68035.7</v>
      </c>
      <c r="J2728" s="77">
        <f>+IF(ISNUMBER(DATA!AC872),DATA!AC872,"n/a")</f>
        <v>-0.21067219153709099</v>
      </c>
      <c r="K2728" s="86">
        <f>+IF(ISNUMBER(DATA!AL872),DATA!AL872,"n/a")</f>
        <v>138972.19</v>
      </c>
      <c r="L2728" s="77">
        <f>+IF(ISNUMBER(DATA!AM872),DATA!AM872,"n/a")</f>
        <v>-0.25445815943711197</v>
      </c>
      <c r="M2728" s="66"/>
      <c r="N2728" s="66"/>
      <c r="O2728" s="66"/>
      <c r="P2728" s="66"/>
      <c r="Q2728" s="66"/>
      <c r="S2728" s="70"/>
      <c r="U2728" s="70"/>
      <c r="W2728" s="70"/>
      <c r="Y2728" s="70"/>
    </row>
    <row r="2729" spans="1:25" s="69" customFormat="1" x14ac:dyDescent="0.2">
      <c r="A2729" s="66" t="s">
        <v>27</v>
      </c>
      <c r="B2729" s="66" t="s">
        <v>23</v>
      </c>
      <c r="C2729" s="66" t="s">
        <v>9</v>
      </c>
      <c r="D2729" s="66" t="s">
        <v>290</v>
      </c>
      <c r="E2729" s="86">
        <f>+IF(ISNUMBER(DATA!H873),DATA!H873,"n/a")</f>
        <v>27571.88</v>
      </c>
      <c r="F2729" s="77">
        <f>+IF(ISNUMBER(DATA!I873),DATA!I873,"n/a")</f>
        <v>9.4917775574236807E-2</v>
      </c>
      <c r="G2729" s="86">
        <f>+IF(ISNUMBER(DATA!R873),DATA!R873,"n/a")</f>
        <v>77904.87</v>
      </c>
      <c r="H2729" s="77">
        <f>+IF(ISNUMBER(DATA!S873),DATA!S873,"n/a")</f>
        <v>5.2005667241835099E-2</v>
      </c>
      <c r="I2729" s="86">
        <f>+IF(ISNUMBER(DATA!AB873),DATA!AB873,"n/a")</f>
        <v>153082.22</v>
      </c>
      <c r="J2729" s="77">
        <f>+IF(ISNUMBER(DATA!AC873),DATA!AC873,"n/a")</f>
        <v>3.3564430343304801E-2</v>
      </c>
      <c r="K2729" s="86">
        <f>+IF(ISNUMBER(DATA!AL873),DATA!AL873,"n/a")</f>
        <v>307984.7</v>
      </c>
      <c r="L2729" s="77">
        <f>+IF(ISNUMBER(DATA!AM873),DATA!AM873,"n/a")</f>
        <v>9.0003551535397699E-2</v>
      </c>
      <c r="M2729" s="66"/>
      <c r="N2729" s="66"/>
      <c r="O2729" s="66"/>
      <c r="P2729" s="66"/>
      <c r="Q2729" s="66"/>
      <c r="S2729" s="70"/>
      <c r="U2729" s="70"/>
      <c r="W2729" s="70"/>
      <c r="Y2729" s="70"/>
    </row>
    <row r="2730" spans="1:25" s="69" customFormat="1" x14ac:dyDescent="0.2">
      <c r="A2730" s="66" t="s">
        <v>27</v>
      </c>
      <c r="B2730" s="66" t="s">
        <v>23</v>
      </c>
      <c r="C2730" s="66" t="s">
        <v>9</v>
      </c>
      <c r="D2730" s="66" t="s">
        <v>291</v>
      </c>
      <c r="E2730" s="86">
        <f>+IF(ISNUMBER(DATA!H874),DATA!H874,"n/a")</f>
        <v>5076.5</v>
      </c>
      <c r="F2730" s="77">
        <f>+IF(ISNUMBER(DATA!I874),DATA!I874,"n/a")</f>
        <v>0.18693009118541001</v>
      </c>
      <c r="G2730" s="86">
        <f>+IF(ISNUMBER(DATA!R874),DATA!R874,"n/a")</f>
        <v>14464.5</v>
      </c>
      <c r="H2730" s="77">
        <f>+IF(ISNUMBER(DATA!S874),DATA!S874,"n/a")</f>
        <v>0.13380364491475599</v>
      </c>
      <c r="I2730" s="86">
        <f>+IF(ISNUMBER(DATA!AB874),DATA!AB874,"n/a")</f>
        <v>26911</v>
      </c>
      <c r="J2730" s="77">
        <f>+IF(ISNUMBER(DATA!AC874),DATA!AC874,"n/a")</f>
        <v>-0.15712028364307201</v>
      </c>
      <c r="K2730" s="86">
        <f>+IF(ISNUMBER(DATA!AL874),DATA!AL874,"n/a")</f>
        <v>51479.5</v>
      </c>
      <c r="L2730" s="77">
        <f>+IF(ISNUMBER(DATA!AM874),DATA!AM874,"n/a")</f>
        <v>-0.45277979509019201</v>
      </c>
      <c r="M2730" s="66"/>
      <c r="N2730" s="66"/>
      <c r="O2730" s="66"/>
      <c r="P2730" s="66"/>
      <c r="Q2730" s="66"/>
      <c r="S2730" s="70"/>
      <c r="U2730" s="70"/>
      <c r="W2730" s="70"/>
      <c r="Y2730" s="70"/>
    </row>
    <row r="2731" spans="1:25" s="69" customFormat="1" x14ac:dyDescent="0.2">
      <c r="A2731" s="66" t="s">
        <v>27</v>
      </c>
      <c r="B2731" s="66" t="s">
        <v>23</v>
      </c>
      <c r="C2731" s="66" t="s">
        <v>9</v>
      </c>
      <c r="D2731" s="66" t="s">
        <v>292</v>
      </c>
      <c r="E2731" s="86">
        <f>+IF(ISNUMBER(DATA!H875),DATA!H875,"n/a")</f>
        <v>46772.97</v>
      </c>
      <c r="F2731" s="77">
        <f>+IF(ISNUMBER(DATA!I875),DATA!I875,"n/a")</f>
        <v>-0.39529617616669299</v>
      </c>
      <c r="G2731" s="86">
        <f>+IF(ISNUMBER(DATA!R875),DATA!R875,"n/a")</f>
        <v>148199.74</v>
      </c>
      <c r="H2731" s="77">
        <f>+IF(ISNUMBER(DATA!S875),DATA!S875,"n/a")</f>
        <v>-0.37364370060910901</v>
      </c>
      <c r="I2731" s="86">
        <f>+IF(ISNUMBER(DATA!AB875),DATA!AB875,"n/a")</f>
        <v>283582.46999999997</v>
      </c>
      <c r="J2731" s="77">
        <f>+IF(ISNUMBER(DATA!AC875),DATA!AC875,"n/a")</f>
        <v>-0.35566961494062799</v>
      </c>
      <c r="K2731" s="86">
        <f>+IF(ISNUMBER(DATA!AL875),DATA!AL875,"n/a")</f>
        <v>574695.55000000005</v>
      </c>
      <c r="L2731" s="77">
        <f>+IF(ISNUMBER(DATA!AM875),DATA!AM875,"n/a")</f>
        <v>-0.31012190685654101</v>
      </c>
      <c r="M2731" s="66"/>
      <c r="N2731" s="66"/>
      <c r="O2731" s="66"/>
      <c r="P2731" s="66"/>
      <c r="Q2731" s="66"/>
      <c r="S2731" s="70"/>
      <c r="U2731" s="70"/>
      <c r="W2731" s="70"/>
      <c r="Y2731" s="70"/>
    </row>
    <row r="2732" spans="1:25" s="69" customFormat="1" x14ac:dyDescent="0.2">
      <c r="A2732" s="66" t="s">
        <v>27</v>
      </c>
      <c r="B2732" s="66" t="s">
        <v>23</v>
      </c>
      <c r="C2732" s="66" t="s">
        <v>9</v>
      </c>
      <c r="D2732" s="66" t="s">
        <v>293</v>
      </c>
      <c r="E2732" s="86">
        <f>+IF(ISNUMBER(DATA!H876),DATA!H876,"n/a")</f>
        <v>2618.8000000000002</v>
      </c>
      <c r="F2732" s="77">
        <f>+IF(ISNUMBER(DATA!I876),DATA!I876,"n/a")</f>
        <v>4.0999181129405503E-2</v>
      </c>
      <c r="G2732" s="86">
        <f>+IF(ISNUMBER(DATA!R876),DATA!R876,"n/a")</f>
        <v>6908.82</v>
      </c>
      <c r="H2732" s="77">
        <f>+IF(ISNUMBER(DATA!S876),DATA!S876,"n/a")</f>
        <v>-6.9307357499552205E-2</v>
      </c>
      <c r="I2732" s="86">
        <f>+IF(ISNUMBER(DATA!AB876),DATA!AB876,"n/a")</f>
        <v>13660.12</v>
      </c>
      <c r="J2732" s="77">
        <f>+IF(ISNUMBER(DATA!AC876),DATA!AC876,"n/a")</f>
        <v>-0.42696320011812999</v>
      </c>
      <c r="K2732" s="86">
        <f>+IF(ISNUMBER(DATA!AL876),DATA!AL876,"n/a")</f>
        <v>30028.69</v>
      </c>
      <c r="L2732" s="77">
        <f>+IF(ISNUMBER(DATA!AM876),DATA!AM876,"n/a")</f>
        <v>-0.52509784707957996</v>
      </c>
      <c r="M2732" s="66"/>
      <c r="N2732" s="66"/>
      <c r="O2732" s="66"/>
      <c r="P2732" s="66"/>
      <c r="Q2732" s="66"/>
      <c r="S2732" s="70"/>
      <c r="U2732" s="70"/>
      <c r="W2732" s="70"/>
      <c r="Y2732" s="70"/>
    </row>
    <row r="2733" spans="1:25" s="69" customFormat="1" x14ac:dyDescent="0.2">
      <c r="A2733" s="66" t="s">
        <v>27</v>
      </c>
      <c r="B2733" s="66" t="s">
        <v>23</v>
      </c>
      <c r="C2733" s="66" t="s">
        <v>9</v>
      </c>
      <c r="D2733" s="66" t="s">
        <v>294</v>
      </c>
      <c r="E2733" s="86">
        <f>+IF(ISNUMBER(DATA!H877),DATA!H877,"n/a")</f>
        <v>70920.100000000006</v>
      </c>
      <c r="F2733" s="77">
        <f>+IF(ISNUMBER(DATA!I877),DATA!I877,"n/a")</f>
        <v>3.7743248166905101E-2</v>
      </c>
      <c r="G2733" s="86">
        <f>+IF(ISNUMBER(DATA!R877),DATA!R877,"n/a")</f>
        <v>214224.6</v>
      </c>
      <c r="H2733" s="77">
        <f>+IF(ISNUMBER(DATA!S877),DATA!S877,"n/a")</f>
        <v>5.0491092323984001E-2</v>
      </c>
      <c r="I2733" s="86">
        <f>+IF(ISNUMBER(DATA!AB877),DATA!AB877,"n/a")</f>
        <v>431899.99</v>
      </c>
      <c r="J2733" s="77">
        <f>+IF(ISNUMBER(DATA!AC877),DATA!AC877,"n/a")</f>
        <v>6.3145581261382894E-2</v>
      </c>
      <c r="K2733" s="86">
        <f>+IF(ISNUMBER(DATA!AL877),DATA!AL877,"n/a")</f>
        <v>856080.55</v>
      </c>
      <c r="L2733" s="77">
        <f>+IF(ISNUMBER(DATA!AM877),DATA!AM877,"n/a")</f>
        <v>0.13092007041798601</v>
      </c>
      <c r="M2733" s="66"/>
      <c r="N2733" s="66"/>
      <c r="O2733" s="66"/>
      <c r="P2733" s="66"/>
      <c r="Q2733" s="66"/>
      <c r="S2733" s="70"/>
      <c r="U2733" s="70"/>
      <c r="W2733" s="70"/>
      <c r="Y2733" s="70"/>
    </row>
    <row r="2734" spans="1:25" s="69" customFormat="1" x14ac:dyDescent="0.2">
      <c r="A2734" s="66" t="s">
        <v>27</v>
      </c>
      <c r="B2734" s="66" t="s">
        <v>23</v>
      </c>
      <c r="C2734" s="66" t="s">
        <v>9</v>
      </c>
      <c r="D2734" s="66" t="s">
        <v>295</v>
      </c>
      <c r="E2734" s="86">
        <f>+IF(ISNUMBER(DATA!H878),DATA!H878,"n/a")</f>
        <v>3709.54</v>
      </c>
      <c r="F2734" s="77">
        <f>+IF(ISNUMBER(DATA!I878),DATA!I878,"n/a")</f>
        <v>0.39351615326821898</v>
      </c>
      <c r="G2734" s="86">
        <f>+IF(ISNUMBER(DATA!R878),DATA!R878,"n/a")</f>
        <v>10349.06</v>
      </c>
      <c r="H2734" s="77">
        <f>+IF(ISNUMBER(DATA!S878),DATA!S878,"n/a")</f>
        <v>0.296372707811136</v>
      </c>
      <c r="I2734" s="86">
        <f>+IF(ISNUMBER(DATA!AB878),DATA!AB878,"n/a")</f>
        <v>18248.22</v>
      </c>
      <c r="J2734" s="77">
        <f>+IF(ISNUMBER(DATA!AC878),DATA!AC878,"n/a")</f>
        <v>0.117860995587541</v>
      </c>
      <c r="K2734" s="86">
        <f>+IF(ISNUMBER(DATA!AL878),DATA!AL878,"n/a")</f>
        <v>33863.480000000003</v>
      </c>
      <c r="L2734" s="77">
        <f>+IF(ISNUMBER(DATA!AM878),DATA!AM878,"n/a")</f>
        <v>-0.59586622947689405</v>
      </c>
      <c r="M2734" s="66"/>
      <c r="N2734" s="66"/>
      <c r="O2734" s="66"/>
      <c r="P2734" s="66"/>
      <c r="Q2734" s="66"/>
      <c r="S2734" s="70"/>
      <c r="U2734" s="70"/>
      <c r="W2734" s="70"/>
      <c r="Y2734" s="70"/>
    </row>
    <row r="2735" spans="1:25" s="69" customFormat="1" x14ac:dyDescent="0.2">
      <c r="A2735" s="66" t="s">
        <v>27</v>
      </c>
      <c r="B2735" s="66" t="s">
        <v>23</v>
      </c>
      <c r="C2735" s="66" t="s">
        <v>9</v>
      </c>
      <c r="D2735" s="66" t="s">
        <v>296</v>
      </c>
      <c r="E2735" s="86">
        <f>+IF(ISNUMBER(DATA!H879),DATA!H879,"n/a")</f>
        <v>7447.67</v>
      </c>
      <c r="F2735" s="77">
        <f>+IF(ISNUMBER(DATA!I879),DATA!I879,"n/a")</f>
        <v>-0.63029170919228505</v>
      </c>
      <c r="G2735" s="86">
        <f>+IF(ISNUMBER(DATA!R879),DATA!R879,"n/a")</f>
        <v>23097.47</v>
      </c>
      <c r="H2735" s="77">
        <f>+IF(ISNUMBER(DATA!S879),DATA!S879,"n/a")</f>
        <v>-0.63704224599602699</v>
      </c>
      <c r="I2735" s="86">
        <f>+IF(ISNUMBER(DATA!AB879),DATA!AB879,"n/a")</f>
        <v>43210.97</v>
      </c>
      <c r="J2735" s="77">
        <f>+IF(ISNUMBER(DATA!AC879),DATA!AC879,"n/a")</f>
        <v>-0.64223373609629897</v>
      </c>
      <c r="K2735" s="86">
        <f>+IF(ISNUMBER(DATA!AL879),DATA!AL879,"n/a")</f>
        <v>116557.92</v>
      </c>
      <c r="L2735" s="77">
        <f>+IF(ISNUMBER(DATA!AM879),DATA!AM879,"n/a")</f>
        <v>-0.56357015865945703</v>
      </c>
      <c r="M2735" s="66"/>
      <c r="N2735" s="66"/>
      <c r="O2735" s="66"/>
      <c r="P2735" s="66"/>
      <c r="Q2735" s="66"/>
      <c r="S2735" s="70"/>
      <c r="U2735" s="70"/>
      <c r="W2735" s="70"/>
      <c r="Y2735" s="70"/>
    </row>
    <row r="2736" spans="1:25" s="69" customFormat="1" x14ac:dyDescent="0.2">
      <c r="A2736" s="66" t="s">
        <v>27</v>
      </c>
      <c r="B2736" s="66" t="s">
        <v>23</v>
      </c>
      <c r="C2736" s="66" t="s">
        <v>9</v>
      </c>
      <c r="D2736" s="66" t="s">
        <v>297</v>
      </c>
      <c r="E2736" s="86">
        <f>+IF(ISNUMBER(DATA!H880),DATA!H880,"n/a")</f>
        <v>10324.81</v>
      </c>
      <c r="F2736" s="77">
        <f>+IF(ISNUMBER(DATA!I880),DATA!I880,"n/a")</f>
        <v>3.8856462107956603E-2</v>
      </c>
      <c r="G2736" s="86">
        <f>+IF(ISNUMBER(DATA!R880),DATA!R880,"n/a")</f>
        <v>30292.91</v>
      </c>
      <c r="H2736" s="77">
        <f>+IF(ISNUMBER(DATA!S880),DATA!S880,"n/a")</f>
        <v>9.6178327354204896E-2</v>
      </c>
      <c r="I2736" s="86">
        <f>+IF(ISNUMBER(DATA!AB880),DATA!AB880,"n/a")</f>
        <v>57925.68</v>
      </c>
      <c r="J2736" s="77">
        <f>+IF(ISNUMBER(DATA!AC880),DATA!AC880,"n/a")</f>
        <v>-0.12532559249907399</v>
      </c>
      <c r="K2736" s="86">
        <f>+IF(ISNUMBER(DATA!AL880),DATA!AL880,"n/a")</f>
        <v>117313.61</v>
      </c>
      <c r="L2736" s="77">
        <f>+IF(ISNUMBER(DATA!AM880),DATA!AM880,"n/a")</f>
        <v>-0.20640021809623799</v>
      </c>
      <c r="M2736" s="66"/>
      <c r="N2736" s="66"/>
      <c r="O2736" s="66"/>
      <c r="P2736" s="66"/>
      <c r="Q2736" s="66"/>
      <c r="S2736" s="70"/>
      <c r="U2736" s="70"/>
      <c r="W2736" s="70"/>
      <c r="Y2736" s="70"/>
    </row>
    <row r="2737" spans="1:25" s="69" customFormat="1" x14ac:dyDescent="0.2">
      <c r="A2737" s="66" t="s">
        <v>27</v>
      </c>
      <c r="B2737" s="66" t="s">
        <v>23</v>
      </c>
      <c r="C2737" s="66" t="s">
        <v>9</v>
      </c>
      <c r="D2737" s="66" t="s">
        <v>298</v>
      </c>
      <c r="E2737" s="86">
        <f>+IF(ISNUMBER(DATA!H881),DATA!H881,"n/a")</f>
        <v>21579.19</v>
      </c>
      <c r="F2737" s="77">
        <f>+IF(ISNUMBER(DATA!I881),DATA!I881,"n/a")</f>
        <v>0.260953557419074</v>
      </c>
      <c r="G2737" s="86">
        <f>+IF(ISNUMBER(DATA!R881),DATA!R881,"n/a")</f>
        <v>59788.13</v>
      </c>
      <c r="H2737" s="77">
        <f>+IF(ISNUMBER(DATA!S881),DATA!S881,"n/a")</f>
        <v>0.25433608111249401</v>
      </c>
      <c r="I2737" s="86">
        <f>+IF(ISNUMBER(DATA!AB881),DATA!AB881,"n/a")</f>
        <v>115150.94</v>
      </c>
      <c r="J2737" s="77">
        <f>+IF(ISNUMBER(DATA!AC881),DATA!AC881,"n/a")</f>
        <v>0.22262717767075199</v>
      </c>
      <c r="K2737" s="86">
        <f>+IF(ISNUMBER(DATA!AL881),DATA!AL881,"n/a")</f>
        <v>221487.62</v>
      </c>
      <c r="L2737" s="77">
        <f>+IF(ISNUMBER(DATA!AM881),DATA!AM881,"n/a")</f>
        <v>0.24006142986234799</v>
      </c>
      <c r="M2737" s="66"/>
      <c r="N2737" s="66"/>
      <c r="O2737" s="66"/>
      <c r="P2737" s="66"/>
      <c r="Q2737" s="66"/>
      <c r="S2737" s="70"/>
      <c r="U2737" s="70"/>
      <c r="W2737" s="70"/>
      <c r="Y2737" s="70"/>
    </row>
    <row r="2738" spans="1:25" s="69" customFormat="1" x14ac:dyDescent="0.2">
      <c r="A2738" s="66" t="s">
        <v>27</v>
      </c>
      <c r="B2738" s="66" t="s">
        <v>23</v>
      </c>
      <c r="C2738" s="66" t="s">
        <v>9</v>
      </c>
      <c r="D2738" s="66" t="s">
        <v>299</v>
      </c>
      <c r="E2738" s="86">
        <f>+IF(ISNUMBER(DATA!H882),DATA!H882,"n/a")</f>
        <v>90513.56</v>
      </c>
      <c r="F2738" s="77">
        <f>+IF(ISNUMBER(DATA!I882),DATA!I882,"n/a")</f>
        <v>0.98267293929833499</v>
      </c>
      <c r="G2738" s="86">
        <f>+IF(ISNUMBER(DATA!R882),DATA!R882,"n/a")</f>
        <v>281514.93</v>
      </c>
      <c r="H2738" s="77">
        <f>+IF(ISNUMBER(DATA!S882),DATA!S882,"n/a")</f>
        <v>0.33037008129429701</v>
      </c>
      <c r="I2738" s="86">
        <f>+IF(ISNUMBER(DATA!AB882),DATA!AB882,"n/a")</f>
        <v>558368.43999999994</v>
      </c>
      <c r="J2738" s="77">
        <f>+IF(ISNUMBER(DATA!AC882),DATA!AC882,"n/a")</f>
        <v>0.31041642806852798</v>
      </c>
      <c r="K2738" s="86">
        <f>+IF(ISNUMBER(DATA!AL882),DATA!AL882,"n/a")</f>
        <v>1120476.56</v>
      </c>
      <c r="L2738" s="77">
        <f>+IF(ISNUMBER(DATA!AM882),DATA!AM882,"n/a")</f>
        <v>0.24160330608257199</v>
      </c>
      <c r="M2738" s="66"/>
      <c r="N2738" s="66"/>
      <c r="O2738" s="66"/>
      <c r="P2738" s="66"/>
      <c r="Q2738" s="66"/>
      <c r="S2738" s="70"/>
      <c r="U2738" s="70"/>
      <c r="W2738" s="70"/>
      <c r="Y2738" s="70"/>
    </row>
    <row r="2739" spans="1:25" s="69" customFormat="1" x14ac:dyDescent="0.2">
      <c r="A2739" s="66" t="s">
        <v>27</v>
      </c>
      <c r="B2739" s="66" t="s">
        <v>23</v>
      </c>
      <c r="C2739" s="66" t="s">
        <v>9</v>
      </c>
      <c r="D2739" s="66" t="s">
        <v>300</v>
      </c>
      <c r="E2739" s="86">
        <f>+IF(ISNUMBER(DATA!H883),DATA!H883,"n/a")</f>
        <v>44212.14</v>
      </c>
      <c r="F2739" s="77">
        <f>+IF(ISNUMBER(DATA!I883),DATA!I883,"n/a")</f>
        <v>-0.27208340358049798</v>
      </c>
      <c r="G2739" s="86">
        <f>+IF(ISNUMBER(DATA!R883),DATA!R883,"n/a")</f>
        <v>138163.64000000001</v>
      </c>
      <c r="H2739" s="77">
        <f>+IF(ISNUMBER(DATA!S883),DATA!S883,"n/a")</f>
        <v>-0.15786182263864501</v>
      </c>
      <c r="I2739" s="86">
        <f>+IF(ISNUMBER(DATA!AB883),DATA!AB883,"n/a")</f>
        <v>244069.09</v>
      </c>
      <c r="J2739" s="77">
        <f>+IF(ISNUMBER(DATA!AC883),DATA!AC883,"n/a")</f>
        <v>-0.17507648239295301</v>
      </c>
      <c r="K2739" s="86">
        <f>+IF(ISNUMBER(DATA!AL883),DATA!AL883,"n/a")</f>
        <v>498960.47</v>
      </c>
      <c r="L2739" s="77">
        <f>+IF(ISNUMBER(DATA!AM883),DATA!AM883,"n/a")</f>
        <v>-0.127510520713597</v>
      </c>
      <c r="M2739" s="66"/>
      <c r="N2739" s="66"/>
      <c r="O2739" s="66"/>
      <c r="P2739" s="66"/>
      <c r="Q2739" s="66"/>
      <c r="S2739" s="70"/>
      <c r="U2739" s="70"/>
      <c r="W2739" s="70"/>
      <c r="Y2739" s="70"/>
    </row>
    <row r="2740" spans="1:25" s="69" customFormat="1" x14ac:dyDescent="0.2">
      <c r="A2740" s="66" t="s">
        <v>27</v>
      </c>
      <c r="B2740" s="66" t="s">
        <v>23</v>
      </c>
      <c r="C2740" s="66" t="s">
        <v>9</v>
      </c>
      <c r="D2740" s="66" t="s">
        <v>301</v>
      </c>
      <c r="E2740" s="86">
        <f>+IF(ISNUMBER(DATA!H884),DATA!H884,"n/a")</f>
        <v>1976.5</v>
      </c>
      <c r="F2740" s="77">
        <f>+IF(ISNUMBER(DATA!I884),DATA!I884,"n/a")</f>
        <v>0.23802067021609799</v>
      </c>
      <c r="G2740" s="86">
        <f>+IF(ISNUMBER(DATA!R884),DATA!R884,"n/a")</f>
        <v>5516.01</v>
      </c>
      <c r="H2740" s="77">
        <f>+IF(ISNUMBER(DATA!S884),DATA!S884,"n/a")</f>
        <v>0.25306336636362398</v>
      </c>
      <c r="I2740" s="86">
        <f>+IF(ISNUMBER(DATA!AB884),DATA!AB884,"n/a")</f>
        <v>9557.01</v>
      </c>
      <c r="J2740" s="77">
        <f>+IF(ISNUMBER(DATA!AC884),DATA!AC884,"n/a")</f>
        <v>-0.47997183569151403</v>
      </c>
      <c r="K2740" s="86">
        <f>+IF(ISNUMBER(DATA!AL884),DATA!AL884,"n/a")</f>
        <v>18056.009999999998</v>
      </c>
      <c r="L2740" s="77">
        <f>+IF(ISNUMBER(DATA!AM884),DATA!AM884,"n/a")</f>
        <v>-0.62934590961801296</v>
      </c>
      <c r="M2740" s="66"/>
      <c r="N2740" s="66"/>
      <c r="O2740" s="66"/>
      <c r="P2740" s="66"/>
      <c r="Q2740" s="66"/>
      <c r="S2740" s="70"/>
      <c r="U2740" s="70"/>
      <c r="W2740" s="70"/>
      <c r="Y2740" s="70"/>
    </row>
    <row r="2741" spans="1:25" s="69" customFormat="1" x14ac:dyDescent="0.2">
      <c r="A2741" s="66" t="s">
        <v>27</v>
      </c>
      <c r="B2741" s="66" t="s">
        <v>23</v>
      </c>
      <c r="C2741" s="66" t="s">
        <v>9</v>
      </c>
      <c r="D2741" s="66" t="s">
        <v>302</v>
      </c>
      <c r="E2741" s="86">
        <f>+IF(ISNUMBER(DATA!H885),DATA!H885,"n/a")</f>
        <v>46316.49</v>
      </c>
      <c r="F2741" s="77">
        <f>+IF(ISNUMBER(DATA!I885),DATA!I885,"n/a")</f>
        <v>5.8544797413407797E-2</v>
      </c>
      <c r="G2741" s="86">
        <f>+IF(ISNUMBER(DATA!R885),DATA!R885,"n/a")</f>
        <v>135707.51</v>
      </c>
      <c r="H2741" s="77">
        <f>+IF(ISNUMBER(DATA!S885),DATA!S885,"n/a")</f>
        <v>3.1800427842745699E-2</v>
      </c>
      <c r="I2741" s="86">
        <f>+IF(ISNUMBER(DATA!AB885),DATA!AB885,"n/a")</f>
        <v>269330.7</v>
      </c>
      <c r="J2741" s="77">
        <f>+IF(ISNUMBER(DATA!AC885),DATA!AC885,"n/a")</f>
        <v>2.7727859987906799E-2</v>
      </c>
      <c r="K2741" s="86">
        <f>+IF(ISNUMBER(DATA!AL885),DATA!AL885,"n/a")</f>
        <v>540407.72</v>
      </c>
      <c r="L2741" s="77">
        <f>+IF(ISNUMBER(DATA!AM885),DATA!AM885,"n/a")</f>
        <v>0.101179014957685</v>
      </c>
      <c r="M2741" s="66"/>
      <c r="N2741" s="66"/>
      <c r="O2741" s="66"/>
      <c r="P2741" s="66"/>
      <c r="Q2741" s="66"/>
      <c r="S2741" s="70"/>
      <c r="U2741" s="70"/>
      <c r="W2741" s="70"/>
      <c r="Y2741" s="70"/>
    </row>
    <row r="2742" spans="1:25" s="69" customFormat="1" x14ac:dyDescent="0.2">
      <c r="A2742" s="66" t="s">
        <v>27</v>
      </c>
      <c r="B2742" s="66" t="s">
        <v>23</v>
      </c>
      <c r="C2742" s="66" t="s">
        <v>9</v>
      </c>
      <c r="D2742" s="66" t="s">
        <v>303</v>
      </c>
      <c r="E2742" s="86">
        <f>+IF(ISNUMBER(DATA!H886),DATA!H886,"n/a")</f>
        <v>9296.51</v>
      </c>
      <c r="F2742" s="77">
        <f>+IF(ISNUMBER(DATA!I886),DATA!I886,"n/a")</f>
        <v>0.12854456571748399</v>
      </c>
      <c r="G2742" s="86">
        <f>+IF(ISNUMBER(DATA!R886),DATA!R886,"n/a")</f>
        <v>23301.59</v>
      </c>
      <c r="H2742" s="77">
        <f>+IF(ISNUMBER(DATA!S886),DATA!S886,"n/a")</f>
        <v>-4.9785400724642097E-2</v>
      </c>
      <c r="I2742" s="86">
        <f>+IF(ISNUMBER(DATA!AB886),DATA!AB886,"n/a")</f>
        <v>43565.33</v>
      </c>
      <c r="J2742" s="77">
        <f>+IF(ISNUMBER(DATA!AC886),DATA!AC886,"n/a")</f>
        <v>-0.164887509388115</v>
      </c>
      <c r="K2742" s="86">
        <f>+IF(ISNUMBER(DATA!AL886),DATA!AL886,"n/a")</f>
        <v>91727.96</v>
      </c>
      <c r="L2742" s="77">
        <f>+IF(ISNUMBER(DATA!AM886),DATA!AM886,"n/a")</f>
        <v>-0.18564711288479999</v>
      </c>
      <c r="M2742" s="66"/>
      <c r="N2742" s="66"/>
      <c r="O2742" s="66"/>
      <c r="P2742" s="66"/>
      <c r="Q2742" s="66"/>
      <c r="S2742" s="70"/>
      <c r="U2742" s="70"/>
      <c r="W2742" s="70"/>
      <c r="Y2742" s="70"/>
    </row>
    <row r="2743" spans="1:25" s="69" customFormat="1" x14ac:dyDescent="0.2">
      <c r="A2743" s="66" t="s">
        <v>27</v>
      </c>
      <c r="B2743" s="66" t="s">
        <v>23</v>
      </c>
      <c r="C2743" s="66" t="s">
        <v>9</v>
      </c>
      <c r="D2743" s="66" t="s">
        <v>304</v>
      </c>
      <c r="E2743" s="86">
        <f>+IF(ISNUMBER(DATA!H887),DATA!H887,"n/a")</f>
        <v>58291.53</v>
      </c>
      <c r="F2743" s="77">
        <f>+IF(ISNUMBER(DATA!I887),DATA!I887,"n/a")</f>
        <v>0.76836591988108105</v>
      </c>
      <c r="G2743" s="86">
        <f>+IF(ISNUMBER(DATA!R887),DATA!R887,"n/a")</f>
        <v>174505.94</v>
      </c>
      <c r="H2743" s="77">
        <f>+IF(ISNUMBER(DATA!S887),DATA!S887,"n/a")</f>
        <v>0.26331843416394801</v>
      </c>
      <c r="I2743" s="86">
        <f>+IF(ISNUMBER(DATA!AB887),DATA!AB887,"n/a")</f>
        <v>341002.98</v>
      </c>
      <c r="J2743" s="77">
        <f>+IF(ISNUMBER(DATA!AC887),DATA!AC887,"n/a")</f>
        <v>0.16696094814714199</v>
      </c>
      <c r="K2743" s="86">
        <f>+IF(ISNUMBER(DATA!AL887),DATA!AL887,"n/a")</f>
        <v>683265.46</v>
      </c>
      <c r="L2743" s="77">
        <f>+IF(ISNUMBER(DATA!AM887),DATA!AM887,"n/a")</f>
        <v>0.21033535158201999</v>
      </c>
      <c r="M2743" s="66"/>
      <c r="N2743" s="66"/>
      <c r="O2743" s="66"/>
      <c r="P2743" s="66"/>
      <c r="Q2743" s="66"/>
      <c r="S2743" s="70"/>
      <c r="U2743" s="70"/>
      <c r="W2743" s="70"/>
      <c r="Y2743" s="70"/>
    </row>
    <row r="2744" spans="1:25" s="69" customFormat="1" x14ac:dyDescent="0.2">
      <c r="A2744" s="66" t="s">
        <v>27</v>
      </c>
      <c r="B2744" s="66" t="s">
        <v>23</v>
      </c>
      <c r="C2744" s="66" t="s">
        <v>9</v>
      </c>
      <c r="D2744" s="66" t="s">
        <v>305</v>
      </c>
      <c r="E2744" s="86">
        <f>+IF(ISNUMBER(DATA!H888),DATA!H888,"n/a")</f>
        <v>15933.09</v>
      </c>
      <c r="F2744" s="77">
        <f>+IF(ISNUMBER(DATA!I888),DATA!I888,"n/a")</f>
        <v>-0.25106571998674498</v>
      </c>
      <c r="G2744" s="86">
        <f>+IF(ISNUMBER(DATA!R888),DATA!R888,"n/a")</f>
        <v>45031.11</v>
      </c>
      <c r="H2744" s="77">
        <f>+IF(ISNUMBER(DATA!S888),DATA!S888,"n/a")</f>
        <v>-0.30549688059652702</v>
      </c>
      <c r="I2744" s="86">
        <f>+IF(ISNUMBER(DATA!AB888),DATA!AB888,"n/a")</f>
        <v>88787.07</v>
      </c>
      <c r="J2744" s="77">
        <f>+IF(ISNUMBER(DATA!AC888),DATA!AC888,"n/a")</f>
        <v>-0.28347905117842498</v>
      </c>
      <c r="K2744" s="86">
        <f>+IF(ISNUMBER(DATA!AL888),DATA!AL888,"n/a")</f>
        <v>207337.97</v>
      </c>
      <c r="L2744" s="77">
        <f>+IF(ISNUMBER(DATA!AM888),DATA!AM888,"n/a")</f>
        <v>-0.14494228035824899</v>
      </c>
      <c r="M2744" s="66"/>
      <c r="N2744" s="66"/>
      <c r="O2744" s="66"/>
      <c r="P2744" s="66"/>
      <c r="Q2744" s="66"/>
      <c r="S2744" s="70"/>
      <c r="U2744" s="70"/>
      <c r="W2744" s="70"/>
      <c r="Y2744" s="70"/>
    </row>
    <row r="2745" spans="1:25" s="69" customFormat="1" x14ac:dyDescent="0.2">
      <c r="A2745" s="66" t="s">
        <v>27</v>
      </c>
      <c r="B2745" s="66" t="s">
        <v>23</v>
      </c>
      <c r="C2745" s="66" t="s">
        <v>9</v>
      </c>
      <c r="D2745" s="66" t="s">
        <v>306</v>
      </c>
      <c r="E2745" s="86">
        <f>+IF(ISNUMBER(DATA!H889),DATA!H889,"n/a")</f>
        <v>38317.21</v>
      </c>
      <c r="F2745" s="77">
        <f>+IF(ISNUMBER(DATA!I889),DATA!I889,"n/a")</f>
        <v>4.76846042857028E-2</v>
      </c>
      <c r="G2745" s="86">
        <f>+IF(ISNUMBER(DATA!R889),DATA!R889,"n/a")</f>
        <v>98062.12</v>
      </c>
      <c r="H2745" s="77">
        <f>+IF(ISNUMBER(DATA!S889),DATA!S889,"n/a")</f>
        <v>0.19995379433437299</v>
      </c>
      <c r="I2745" s="86">
        <f>+IF(ISNUMBER(DATA!AB889),DATA!AB889,"n/a")</f>
        <v>168529.82</v>
      </c>
      <c r="J2745" s="77">
        <f>+IF(ISNUMBER(DATA!AC889),DATA!AC889,"n/a")</f>
        <v>0.13161655286923801</v>
      </c>
      <c r="K2745" s="86">
        <f>+IF(ISNUMBER(DATA!AL889),DATA!AL889,"n/a")</f>
        <v>321307.43</v>
      </c>
      <c r="L2745" s="77">
        <f>+IF(ISNUMBER(DATA!AM889),DATA!AM889,"n/a")</f>
        <v>0.103703400911419</v>
      </c>
      <c r="M2745" s="66"/>
      <c r="N2745" s="66"/>
      <c r="O2745" s="66"/>
      <c r="P2745" s="66"/>
      <c r="Q2745" s="66"/>
      <c r="S2745" s="70"/>
      <c r="U2745" s="70"/>
      <c r="W2745" s="70"/>
      <c r="Y2745" s="70"/>
    </row>
    <row r="2746" spans="1:25" s="69" customFormat="1" x14ac:dyDescent="0.2">
      <c r="A2746" s="66" t="s">
        <v>27</v>
      </c>
      <c r="B2746" s="66" t="s">
        <v>23</v>
      </c>
      <c r="C2746" s="66" t="s">
        <v>9</v>
      </c>
      <c r="D2746" s="66" t="s">
        <v>307</v>
      </c>
      <c r="E2746" s="86">
        <f>+IF(ISNUMBER(DATA!H890),DATA!H890,"n/a")</f>
        <v>11386.77</v>
      </c>
      <c r="F2746" s="77">
        <f>+IF(ISNUMBER(DATA!I890),DATA!I890,"n/a")</f>
        <v>3.1796315107010101E-2</v>
      </c>
      <c r="G2746" s="86">
        <f>+IF(ISNUMBER(DATA!R890),DATA!R890,"n/a")</f>
        <v>35191.68</v>
      </c>
      <c r="H2746" s="77">
        <f>+IF(ISNUMBER(DATA!S890),DATA!S890,"n/a")</f>
        <v>-0.43044115155125801</v>
      </c>
      <c r="I2746" s="86">
        <f>+IF(ISNUMBER(DATA!AB890),DATA!AB890,"n/a")</f>
        <v>64222.76</v>
      </c>
      <c r="J2746" s="77">
        <f>+IF(ISNUMBER(DATA!AC890),DATA!AC890,"n/a")</f>
        <v>-0.49561394621694499</v>
      </c>
      <c r="K2746" s="86">
        <f>+IF(ISNUMBER(DATA!AL890),DATA!AL890,"n/a")</f>
        <v>119064.72</v>
      </c>
      <c r="L2746" s="77">
        <f>+IF(ISNUMBER(DATA!AM890),DATA!AM890,"n/a")</f>
        <v>-0.59930678042232499</v>
      </c>
      <c r="M2746" s="66"/>
      <c r="N2746" s="66"/>
      <c r="O2746" s="66"/>
      <c r="P2746" s="66"/>
      <c r="Q2746" s="66"/>
      <c r="S2746" s="70"/>
      <c r="U2746" s="70"/>
      <c r="W2746" s="70"/>
      <c r="Y2746" s="70"/>
    </row>
    <row r="2747" spans="1:25" s="69" customFormat="1" x14ac:dyDescent="0.2">
      <c r="A2747" s="66" t="s">
        <v>27</v>
      </c>
      <c r="B2747" s="66" t="s">
        <v>23</v>
      </c>
      <c r="C2747" s="66" t="s">
        <v>9</v>
      </c>
      <c r="D2747" s="66" t="s">
        <v>308</v>
      </c>
      <c r="E2747" s="86">
        <f>+IF(ISNUMBER(DATA!H891),DATA!H891,"n/a")</f>
        <v>31686.799999999999</v>
      </c>
      <c r="F2747" s="77">
        <f>+IF(ISNUMBER(DATA!I891),DATA!I891,"n/a")</f>
        <v>0.101445023513655</v>
      </c>
      <c r="G2747" s="86">
        <f>+IF(ISNUMBER(DATA!R891),DATA!R891,"n/a")</f>
        <v>89395.78</v>
      </c>
      <c r="H2747" s="77">
        <f>+IF(ISNUMBER(DATA!S891),DATA!S891,"n/a")</f>
        <v>0.20570793435082399</v>
      </c>
      <c r="I2747" s="86">
        <f>+IF(ISNUMBER(DATA!AB891),DATA!AB891,"n/a")</f>
        <v>165437.01999999999</v>
      </c>
      <c r="J2747" s="77">
        <f>+IF(ISNUMBER(DATA!AC891),DATA!AC891,"n/a")</f>
        <v>0.15623719923330801</v>
      </c>
      <c r="K2747" s="86">
        <f>+IF(ISNUMBER(DATA!AL891),DATA!AL891,"n/a")</f>
        <v>309520.34000000003</v>
      </c>
      <c r="L2747" s="77">
        <f>+IF(ISNUMBER(DATA!AM891),DATA!AM891,"n/a")</f>
        <v>8.6849091281809995E-2</v>
      </c>
      <c r="M2747" s="66"/>
      <c r="N2747" s="66"/>
      <c r="O2747" s="66"/>
      <c r="P2747" s="66"/>
      <c r="Q2747" s="66"/>
      <c r="S2747" s="70"/>
      <c r="U2747" s="70"/>
      <c r="W2747" s="70"/>
      <c r="Y2747" s="70"/>
    </row>
    <row r="2748" spans="1:25" s="69" customFormat="1" x14ac:dyDescent="0.2">
      <c r="A2748" s="66" t="s">
        <v>27</v>
      </c>
      <c r="B2748" s="66" t="s">
        <v>23</v>
      </c>
      <c r="C2748" s="66" t="s">
        <v>9</v>
      </c>
      <c r="D2748" s="66" t="s">
        <v>309</v>
      </c>
      <c r="E2748" s="86">
        <f>+IF(ISNUMBER(DATA!H892),DATA!H892,"n/a")</f>
        <v>20997.06</v>
      </c>
      <c r="F2748" s="77">
        <f>+IF(ISNUMBER(DATA!I892),DATA!I892,"n/a")</f>
        <v>0.54716302676303696</v>
      </c>
      <c r="G2748" s="86">
        <f>+IF(ISNUMBER(DATA!R892),DATA!R892,"n/a")</f>
        <v>58139.94</v>
      </c>
      <c r="H2748" s="77">
        <f>+IF(ISNUMBER(DATA!S892),DATA!S892,"n/a")</f>
        <v>0.226185994511895</v>
      </c>
      <c r="I2748" s="86">
        <f>+IF(ISNUMBER(DATA!AB892),DATA!AB892,"n/a")</f>
        <v>106883.79</v>
      </c>
      <c r="J2748" s="77">
        <f>+IF(ISNUMBER(DATA!AC892),DATA!AC892,"n/a")</f>
        <v>-2.46371674890828E-2</v>
      </c>
      <c r="K2748" s="86">
        <f>+IF(ISNUMBER(DATA!AL892),DATA!AL892,"n/a")</f>
        <v>207330.44</v>
      </c>
      <c r="L2748" s="77">
        <f>+IF(ISNUMBER(DATA!AM892),DATA!AM892,"n/a")</f>
        <v>-6.2099443394996401E-2</v>
      </c>
      <c r="M2748" s="66"/>
      <c r="N2748" s="66"/>
      <c r="O2748" s="66"/>
      <c r="P2748" s="66"/>
      <c r="Q2748" s="66"/>
      <c r="S2748" s="70"/>
      <c r="U2748" s="70"/>
      <c r="W2748" s="70"/>
      <c r="Y2748" s="70"/>
    </row>
    <row r="2749" spans="1:25" s="69" customFormat="1" x14ac:dyDescent="0.2">
      <c r="A2749" s="66" t="s">
        <v>27</v>
      </c>
      <c r="B2749" s="66" t="s">
        <v>23</v>
      </c>
      <c r="C2749" s="66" t="s">
        <v>9</v>
      </c>
      <c r="D2749" s="66" t="s">
        <v>310</v>
      </c>
      <c r="E2749" s="86">
        <f>+IF(ISNUMBER(DATA!H893),DATA!H893,"n/a")</f>
        <v>7247.64</v>
      </c>
      <c r="F2749" s="77">
        <f>+IF(ISNUMBER(DATA!I893),DATA!I893,"n/a")</f>
        <v>-7.5564376338476499E-2</v>
      </c>
      <c r="G2749" s="86">
        <f>+IF(ISNUMBER(DATA!R893),DATA!R893,"n/a")</f>
        <v>19804.7</v>
      </c>
      <c r="H2749" s="77">
        <f>+IF(ISNUMBER(DATA!S893),DATA!S893,"n/a")</f>
        <v>-0.138681922005716</v>
      </c>
      <c r="I2749" s="86">
        <f>+IF(ISNUMBER(DATA!AB893),DATA!AB893,"n/a")</f>
        <v>35955.599999999999</v>
      </c>
      <c r="J2749" s="77">
        <f>+IF(ISNUMBER(DATA!AC893),DATA!AC893,"n/a")</f>
        <v>-0.24137677847812</v>
      </c>
      <c r="K2749" s="86">
        <f>+IF(ISNUMBER(DATA!AL893),DATA!AL893,"n/a")</f>
        <v>78701.75</v>
      </c>
      <c r="L2749" s="77">
        <f>+IF(ISNUMBER(DATA!AM893),DATA!AM893,"n/a")</f>
        <v>-0.177179610064992</v>
      </c>
      <c r="M2749" s="66"/>
      <c r="N2749" s="66"/>
      <c r="O2749" s="66"/>
      <c r="P2749" s="66"/>
      <c r="Q2749" s="66"/>
      <c r="S2749" s="70"/>
      <c r="U2749" s="70"/>
      <c r="W2749" s="70"/>
      <c r="Y2749" s="70"/>
    </row>
    <row r="2750" spans="1:25" s="69" customFormat="1" x14ac:dyDescent="0.2">
      <c r="A2750" s="66" t="s">
        <v>27</v>
      </c>
      <c r="B2750" s="66" t="s">
        <v>23</v>
      </c>
      <c r="C2750" s="66" t="s">
        <v>9</v>
      </c>
      <c r="D2750" s="66" t="s">
        <v>311</v>
      </c>
      <c r="E2750" s="86">
        <f>+IF(ISNUMBER(DATA!H894),DATA!H894,"n/a")</f>
        <v>20739.830000000002</v>
      </c>
      <c r="F2750" s="77">
        <f>+IF(ISNUMBER(DATA!I894),DATA!I894,"n/a")</f>
        <v>-0.31898941666729602</v>
      </c>
      <c r="G2750" s="86">
        <f>+IF(ISNUMBER(DATA!R894),DATA!R894,"n/a")</f>
        <v>58644.34</v>
      </c>
      <c r="H2750" s="77">
        <f>+IF(ISNUMBER(DATA!S894),DATA!S894,"n/a")</f>
        <v>-0.39698874517133098</v>
      </c>
      <c r="I2750" s="86">
        <f>+IF(ISNUMBER(DATA!AB894),DATA!AB894,"n/a")</f>
        <v>135822.79</v>
      </c>
      <c r="J2750" s="77">
        <f>+IF(ISNUMBER(DATA!AC894),DATA!AC894,"n/a")</f>
        <v>-0.21266646513228099</v>
      </c>
      <c r="K2750" s="86">
        <f>+IF(ISNUMBER(DATA!AL894),DATA!AL894,"n/a")</f>
        <v>303649.19</v>
      </c>
      <c r="L2750" s="77">
        <f>+IF(ISNUMBER(DATA!AM894),DATA!AM894,"n/a")</f>
        <v>-5.8920329405106803E-2</v>
      </c>
      <c r="M2750" s="66"/>
      <c r="N2750" s="66"/>
      <c r="O2750" s="66"/>
      <c r="P2750" s="66"/>
      <c r="Q2750" s="66"/>
      <c r="S2750" s="70"/>
      <c r="U2750" s="70"/>
      <c r="W2750" s="70"/>
      <c r="Y2750" s="70"/>
    </row>
    <row r="2751" spans="1:25" s="69" customFormat="1" x14ac:dyDescent="0.2">
      <c r="A2751" s="66" t="s">
        <v>27</v>
      </c>
      <c r="B2751" s="66" t="s">
        <v>23</v>
      </c>
      <c r="C2751" s="66" t="s">
        <v>9</v>
      </c>
      <c r="D2751" s="66" t="s">
        <v>312</v>
      </c>
      <c r="E2751" s="86">
        <f>+IF(ISNUMBER(DATA!H895),DATA!H895,"n/a")</f>
        <v>3040</v>
      </c>
      <c r="F2751" s="77">
        <f>+IF(ISNUMBER(DATA!I895),DATA!I895,"n/a")</f>
        <v>0.62915326902465196</v>
      </c>
      <c r="G2751" s="86">
        <f>+IF(ISNUMBER(DATA!R895),DATA!R895,"n/a")</f>
        <v>8497.5</v>
      </c>
      <c r="H2751" s="77">
        <f>+IF(ISNUMBER(DATA!S895),DATA!S895,"n/a")</f>
        <v>5.7164646473443E-2</v>
      </c>
      <c r="I2751" s="86">
        <f>+IF(ISNUMBER(DATA!AB895),DATA!AB895,"n/a")</f>
        <v>14849.5</v>
      </c>
      <c r="J2751" s="77">
        <f>+IF(ISNUMBER(DATA!AC895),DATA!AC895,"n/a")</f>
        <v>-0.12750234583446199</v>
      </c>
      <c r="K2751" s="86">
        <f>+IF(ISNUMBER(DATA!AL895),DATA!AL895,"n/a")</f>
        <v>25007</v>
      </c>
      <c r="L2751" s="77">
        <f>+IF(ISNUMBER(DATA!AM895),DATA!AM895,"n/a")</f>
        <v>-0.312246479068855</v>
      </c>
      <c r="M2751" s="66"/>
      <c r="N2751" s="66"/>
      <c r="O2751" s="66"/>
      <c r="P2751" s="66"/>
      <c r="Q2751" s="66"/>
      <c r="S2751" s="70"/>
      <c r="U2751" s="70"/>
      <c r="W2751" s="70"/>
      <c r="Y2751" s="70"/>
    </row>
    <row r="2752" spans="1:25" s="69" customFormat="1" x14ac:dyDescent="0.2">
      <c r="A2752" s="66" t="s">
        <v>27</v>
      </c>
      <c r="B2752" s="66" t="s">
        <v>23</v>
      </c>
      <c r="C2752" s="66" t="s">
        <v>9</v>
      </c>
      <c r="D2752" s="66" t="s">
        <v>313</v>
      </c>
      <c r="E2752" s="86">
        <f>+IF(ISNUMBER(DATA!H896),DATA!H896,"n/a")</f>
        <v>17233.05</v>
      </c>
      <c r="F2752" s="77">
        <f>+IF(ISNUMBER(DATA!I896),DATA!I896,"n/a")</f>
        <v>-0.23573205064297101</v>
      </c>
      <c r="G2752" s="86">
        <f>+IF(ISNUMBER(DATA!R896),DATA!R896,"n/a")</f>
        <v>55010.14</v>
      </c>
      <c r="H2752" s="77">
        <f>+IF(ISNUMBER(DATA!S896),DATA!S896,"n/a")</f>
        <v>-0.21868975699339099</v>
      </c>
      <c r="I2752" s="86">
        <f>+IF(ISNUMBER(DATA!AB896),DATA!AB896,"n/a")</f>
        <v>105621.15</v>
      </c>
      <c r="J2752" s="77">
        <f>+IF(ISNUMBER(DATA!AC896),DATA!AC896,"n/a")</f>
        <v>-0.18612913143617099</v>
      </c>
      <c r="K2752" s="86">
        <f>+IF(ISNUMBER(DATA!AL896),DATA!AL896,"n/a")</f>
        <v>210026.05</v>
      </c>
      <c r="L2752" s="77">
        <f>+IF(ISNUMBER(DATA!AM896),DATA!AM896,"n/a")</f>
        <v>-0.15561347686016599</v>
      </c>
      <c r="M2752" s="66"/>
      <c r="N2752" s="66"/>
      <c r="O2752" s="66"/>
      <c r="P2752" s="66"/>
      <c r="Q2752" s="66"/>
      <c r="S2752" s="70"/>
      <c r="U2752" s="70"/>
      <c r="W2752" s="70"/>
      <c r="Y2752" s="70"/>
    </row>
    <row r="2753" spans="1:25" s="69" customFormat="1" x14ac:dyDescent="0.2">
      <c r="A2753" s="66" t="s">
        <v>27</v>
      </c>
      <c r="B2753" s="66" t="s">
        <v>23</v>
      </c>
      <c r="C2753" s="66" t="s">
        <v>9</v>
      </c>
      <c r="D2753" s="66" t="s">
        <v>314</v>
      </c>
      <c r="E2753" s="86">
        <f>+IF(ISNUMBER(DATA!H897),DATA!H897,"n/a")</f>
        <v>54286.9</v>
      </c>
      <c r="F2753" s="77">
        <f>+IF(ISNUMBER(DATA!I897),DATA!I897,"n/a")</f>
        <v>0.12615876612916799</v>
      </c>
      <c r="G2753" s="86">
        <f>+IF(ISNUMBER(DATA!R897),DATA!R897,"n/a")</f>
        <v>158969.45000000001</v>
      </c>
      <c r="H2753" s="77">
        <f>+IF(ISNUMBER(DATA!S897),DATA!S897,"n/a")</f>
        <v>-2.95464656981917E-2</v>
      </c>
      <c r="I2753" s="86">
        <f>+IF(ISNUMBER(DATA!AB897),DATA!AB897,"n/a")</f>
        <v>316296.43</v>
      </c>
      <c r="J2753" s="77">
        <f>+IF(ISNUMBER(DATA!AC897),DATA!AC897,"n/a")</f>
        <v>6.2611396140322101E-2</v>
      </c>
      <c r="K2753" s="86">
        <f>+IF(ISNUMBER(DATA!AL897),DATA!AL897,"n/a")</f>
        <v>608135.64</v>
      </c>
      <c r="L2753" s="77">
        <f>+IF(ISNUMBER(DATA!AM897),DATA!AM897,"n/a")</f>
        <v>5.0791881049658399E-2</v>
      </c>
      <c r="M2753" s="66"/>
      <c r="N2753" s="66"/>
      <c r="O2753" s="66"/>
      <c r="P2753" s="66"/>
      <c r="Q2753" s="66"/>
      <c r="S2753" s="70"/>
      <c r="U2753" s="70"/>
      <c r="W2753" s="70"/>
      <c r="Y2753" s="70"/>
    </row>
    <row r="2754" spans="1:25" s="69" customFormat="1" x14ac:dyDescent="0.2">
      <c r="A2754" s="66" t="s">
        <v>27</v>
      </c>
      <c r="B2754" s="66" t="s">
        <v>23</v>
      </c>
      <c r="C2754" s="66" t="s">
        <v>9</v>
      </c>
      <c r="D2754" s="66" t="s">
        <v>315</v>
      </c>
      <c r="E2754" s="86">
        <f>+IF(ISNUMBER(DATA!H898),DATA!H898,"n/a")</f>
        <v>10786.67</v>
      </c>
      <c r="F2754" s="77">
        <f>+IF(ISNUMBER(DATA!I898),DATA!I898,"n/a")</f>
        <v>-0.278482164178256</v>
      </c>
      <c r="G2754" s="86">
        <f>+IF(ISNUMBER(DATA!R898),DATA!R898,"n/a")</f>
        <v>35325.620000000003</v>
      </c>
      <c r="H2754" s="77">
        <f>+IF(ISNUMBER(DATA!S898),DATA!S898,"n/a")</f>
        <v>-0.47712907232706298</v>
      </c>
      <c r="I2754" s="86">
        <f>+IF(ISNUMBER(DATA!AB898),DATA!AB898,"n/a")</f>
        <v>66085.289999999994</v>
      </c>
      <c r="J2754" s="77">
        <f>+IF(ISNUMBER(DATA!AC898),DATA!AC898,"n/a")</f>
        <v>-0.51645678707743503</v>
      </c>
      <c r="K2754" s="86">
        <f>+IF(ISNUMBER(DATA!AL898),DATA!AL898,"n/a")</f>
        <v>125671.38</v>
      </c>
      <c r="L2754" s="77">
        <f>+IF(ISNUMBER(DATA!AM898),DATA!AM898,"n/a")</f>
        <v>-0.53829707815467798</v>
      </c>
      <c r="M2754" s="66"/>
      <c r="N2754" s="66"/>
      <c r="O2754" s="66"/>
      <c r="P2754" s="66"/>
      <c r="Q2754" s="66"/>
      <c r="S2754" s="70"/>
      <c r="U2754" s="70"/>
      <c r="W2754" s="70"/>
      <c r="Y2754" s="70"/>
    </row>
    <row r="2755" spans="1:25" s="69" customFormat="1" x14ac:dyDescent="0.2">
      <c r="A2755" s="66" t="s">
        <v>27</v>
      </c>
      <c r="B2755" s="66" t="s">
        <v>23</v>
      </c>
      <c r="C2755" s="66" t="s">
        <v>9</v>
      </c>
      <c r="D2755" s="66" t="s">
        <v>316</v>
      </c>
      <c r="E2755" s="86">
        <f>+IF(ISNUMBER(DATA!H899),DATA!H899,"n/a")</f>
        <v>45336.13</v>
      </c>
      <c r="F2755" s="77">
        <f>+IF(ISNUMBER(DATA!I899),DATA!I899,"n/a")</f>
        <v>0.15826364167304899</v>
      </c>
      <c r="G2755" s="86">
        <f>+IF(ISNUMBER(DATA!R899),DATA!R899,"n/a")</f>
        <v>129601.38</v>
      </c>
      <c r="H2755" s="77">
        <f>+IF(ISNUMBER(DATA!S899),DATA!S899,"n/a")</f>
        <v>0.204257115076693</v>
      </c>
      <c r="I2755" s="86">
        <f>+IF(ISNUMBER(DATA!AB899),DATA!AB899,"n/a")</f>
        <v>245155.24</v>
      </c>
      <c r="J2755" s="77">
        <f>+IF(ISNUMBER(DATA!AC899),DATA!AC899,"n/a")</f>
        <v>0.11943088190592201</v>
      </c>
      <c r="K2755" s="86">
        <f>+IF(ISNUMBER(DATA!AL899),DATA!AL899,"n/a")</f>
        <v>492581.61</v>
      </c>
      <c r="L2755" s="77">
        <f>+IF(ISNUMBER(DATA!AM899),DATA!AM899,"n/a")</f>
        <v>0.118581998368889</v>
      </c>
      <c r="M2755" s="66"/>
      <c r="N2755" s="66"/>
      <c r="O2755" s="66"/>
      <c r="P2755" s="66"/>
      <c r="Q2755" s="66"/>
      <c r="S2755" s="70"/>
      <c r="U2755" s="70"/>
      <c r="W2755" s="70"/>
      <c r="Y2755" s="70"/>
    </row>
    <row r="2756" spans="1:25" s="69" customFormat="1" x14ac:dyDescent="0.2">
      <c r="A2756" s="66" t="s">
        <v>27</v>
      </c>
      <c r="B2756" s="66" t="s">
        <v>23</v>
      </c>
      <c r="C2756" s="66" t="s">
        <v>9</v>
      </c>
      <c r="D2756" s="66" t="s">
        <v>317</v>
      </c>
      <c r="E2756" s="86">
        <f>+IF(ISNUMBER(DATA!H900),DATA!H900,"n/a")</f>
        <v>23485.7</v>
      </c>
      <c r="F2756" s="77">
        <f>+IF(ISNUMBER(DATA!I900),DATA!I900,"n/a")</f>
        <v>0.34222714481333399</v>
      </c>
      <c r="G2756" s="86">
        <f>+IF(ISNUMBER(DATA!R900),DATA!R900,"n/a")</f>
        <v>63260.12</v>
      </c>
      <c r="H2756" s="77">
        <f>+IF(ISNUMBER(DATA!S900),DATA!S900,"n/a")</f>
        <v>0.20734290591961399</v>
      </c>
      <c r="I2756" s="86">
        <f>+IF(ISNUMBER(DATA!AB900),DATA!AB900,"n/a")</f>
        <v>110271.26</v>
      </c>
      <c r="J2756" s="77">
        <f>+IF(ISNUMBER(DATA!AC900),DATA!AC900,"n/a")</f>
        <v>0.177312035264934</v>
      </c>
      <c r="K2756" s="86">
        <f>+IF(ISNUMBER(DATA!AL900),DATA!AL900,"n/a")</f>
        <v>205713.81</v>
      </c>
      <c r="L2756" s="77">
        <f>+IF(ISNUMBER(DATA!AM900),DATA!AM900,"n/a")</f>
        <v>0.167439478257119</v>
      </c>
      <c r="M2756" s="66"/>
      <c r="N2756" s="66"/>
      <c r="O2756" s="66"/>
      <c r="P2756" s="66"/>
      <c r="Q2756" s="66"/>
      <c r="S2756" s="70"/>
      <c r="U2756" s="70"/>
      <c r="W2756" s="70"/>
      <c r="Y2756" s="70"/>
    </row>
    <row r="2757" spans="1:25" s="69" customFormat="1" x14ac:dyDescent="0.2">
      <c r="A2757" s="66" t="s">
        <v>27</v>
      </c>
      <c r="B2757" s="66" t="s">
        <v>23</v>
      </c>
      <c r="C2757" s="66" t="s">
        <v>9</v>
      </c>
      <c r="D2757" s="66" t="s">
        <v>318</v>
      </c>
      <c r="E2757" s="86">
        <f>+IF(ISNUMBER(DATA!H901),DATA!H901,"n/a")</f>
        <v>60403.3</v>
      </c>
      <c r="F2757" s="77">
        <f>+IF(ISNUMBER(DATA!I901),DATA!I901,"n/a")</f>
        <v>4.22349542019703E-2</v>
      </c>
      <c r="G2757" s="86">
        <f>+IF(ISNUMBER(DATA!R901),DATA!R901,"n/a")</f>
        <v>181351.12</v>
      </c>
      <c r="H2757" s="77">
        <f>+IF(ISNUMBER(DATA!S901),DATA!S901,"n/a")</f>
        <v>3.5532565941918302E-2</v>
      </c>
      <c r="I2757" s="86">
        <f>+IF(ISNUMBER(DATA!AB901),DATA!AB901,"n/a")</f>
        <v>355252.9</v>
      </c>
      <c r="J2757" s="77">
        <f>+IF(ISNUMBER(DATA!AC901),DATA!AC901,"n/a")</f>
        <v>9.7146977419212792E-3</v>
      </c>
      <c r="K2757" s="86">
        <f>+IF(ISNUMBER(DATA!AL901),DATA!AL901,"n/a")</f>
        <v>711205.01</v>
      </c>
      <c r="L2757" s="77">
        <f>+IF(ISNUMBER(DATA!AM901),DATA!AM901,"n/a")</f>
        <v>7.6296863889463995E-2</v>
      </c>
      <c r="M2757" s="66"/>
      <c r="N2757" s="66"/>
      <c r="O2757" s="66"/>
      <c r="P2757" s="66"/>
      <c r="Q2757" s="66"/>
      <c r="S2757" s="70"/>
      <c r="U2757" s="70"/>
      <c r="W2757" s="70"/>
      <c r="Y2757" s="70"/>
    </row>
    <row r="2758" spans="1:25" s="69" customFormat="1" x14ac:dyDescent="0.2">
      <c r="A2758" s="66" t="s">
        <v>27</v>
      </c>
      <c r="B2758" s="66" t="s">
        <v>23</v>
      </c>
      <c r="C2758" s="66" t="s">
        <v>9</v>
      </c>
      <c r="D2758" s="66" t="s">
        <v>344</v>
      </c>
      <c r="E2758" s="86">
        <f>+IF(ISNUMBER(DATA!H902),DATA!H902,"n/a")</f>
        <v>7130.12</v>
      </c>
      <c r="F2758" s="77">
        <f>+IF(ISNUMBER(DATA!I902),DATA!I902,"n/a")</f>
        <v>-0.26473445295307801</v>
      </c>
      <c r="G2758" s="86">
        <f>+IF(ISNUMBER(DATA!R902),DATA!R902,"n/a")</f>
        <v>18586.03</v>
      </c>
      <c r="H2758" s="77">
        <f>+IF(ISNUMBER(DATA!S902),DATA!S902,"n/a")</f>
        <v>-0.36937486237118899</v>
      </c>
      <c r="I2758" s="86">
        <f>+IF(ISNUMBER(DATA!AB902),DATA!AB902,"n/a")</f>
        <v>35936.199999999997</v>
      </c>
      <c r="J2758" s="77">
        <f>+IF(ISNUMBER(DATA!AC902),DATA!AC902,"n/a")</f>
        <v>-0.37706529285274099</v>
      </c>
      <c r="K2758" s="86">
        <f>+IF(ISNUMBER(DATA!AL902),DATA!AL902,"n/a")</f>
        <v>80130</v>
      </c>
      <c r="L2758" s="77">
        <f>+IF(ISNUMBER(DATA!AM902),DATA!AM902,"n/a")</f>
        <v>-0.30632811762140399</v>
      </c>
      <c r="M2758" s="66"/>
      <c r="N2758" s="66"/>
      <c r="O2758" s="66"/>
      <c r="P2758" s="66"/>
      <c r="Q2758" s="66"/>
      <c r="S2758" s="70"/>
      <c r="U2758" s="70"/>
      <c r="W2758" s="70"/>
      <c r="Y2758" s="70"/>
    </row>
    <row r="2759" spans="1:25" s="69" customFormat="1" x14ac:dyDescent="0.2">
      <c r="A2759" s="66" t="s">
        <v>27</v>
      </c>
      <c r="B2759" s="66" t="s">
        <v>23</v>
      </c>
      <c r="C2759" s="66" t="s">
        <v>9</v>
      </c>
      <c r="D2759" s="66" t="s">
        <v>345</v>
      </c>
      <c r="E2759" s="86">
        <f>+IF(ISNUMBER(DATA!H903),DATA!H903,"n/a")</f>
        <v>19197.84</v>
      </c>
      <c r="F2759" s="77">
        <f>+IF(ISNUMBER(DATA!I903),DATA!I903,"n/a")</f>
        <v>0.20220554391831599</v>
      </c>
      <c r="G2759" s="86">
        <f>+IF(ISNUMBER(DATA!R903),DATA!R903,"n/a")</f>
        <v>53876.88</v>
      </c>
      <c r="H2759" s="77">
        <f>+IF(ISNUMBER(DATA!S903),DATA!S903,"n/a")</f>
        <v>4.0273746086679801E-2</v>
      </c>
      <c r="I2759" s="86">
        <f>+IF(ISNUMBER(DATA!AB903),DATA!AB903,"n/a")</f>
        <v>100062.21</v>
      </c>
      <c r="J2759" s="77">
        <f>+IF(ISNUMBER(DATA!AC903),DATA!AC903,"n/a")</f>
        <v>-3.35893212336675E-2</v>
      </c>
      <c r="K2759" s="86">
        <f>+IF(ISNUMBER(DATA!AL903),DATA!AL903,"n/a")</f>
        <v>196812.07</v>
      </c>
      <c r="L2759" s="77">
        <f>+IF(ISNUMBER(DATA!AM903),DATA!AM903,"n/a")</f>
        <v>-0.13508847748344499</v>
      </c>
      <c r="M2759" s="66"/>
      <c r="N2759" s="66"/>
      <c r="O2759" s="66"/>
      <c r="P2759" s="66"/>
      <c r="Q2759" s="66"/>
      <c r="S2759" s="70"/>
      <c r="U2759" s="70"/>
      <c r="W2759" s="70"/>
      <c r="Y2759" s="70"/>
    </row>
    <row r="2760" spans="1:25" x14ac:dyDescent="0.2">
      <c r="E2760" s="100"/>
      <c r="F2760" s="102"/>
      <c r="G2760" s="100"/>
      <c r="H2760" s="102"/>
      <c r="I2760" s="100"/>
      <c r="J2760" s="102"/>
      <c r="K2760" s="100"/>
      <c r="L2760" s="102"/>
    </row>
    <row r="2761" spans="1:25" s="69" customFormat="1" x14ac:dyDescent="0.2">
      <c r="A2761" s="66" t="s">
        <v>27</v>
      </c>
      <c r="B2761" s="66" t="s">
        <v>23</v>
      </c>
      <c r="C2761" s="66" t="s">
        <v>25</v>
      </c>
      <c r="D2761" s="66" t="s">
        <v>271</v>
      </c>
      <c r="E2761" s="86">
        <f>+IF(ISNUMBER(DATA!J854),DATA!J854,"n/a")</f>
        <v>14403.53</v>
      </c>
      <c r="F2761" s="77">
        <f>+IF(ISNUMBER(DATA!K854),DATA!K854,"n/a")</f>
        <v>3.9476722871254803E-2</v>
      </c>
      <c r="G2761" s="86">
        <f>+IF(ISNUMBER(DATA!T854),DATA!T854,"n/a")</f>
        <v>42304.12</v>
      </c>
      <c r="H2761" s="77">
        <f>+IF(ISNUMBER(DATA!U854),DATA!U854,"n/a")</f>
        <v>9.8205012051820903E-2</v>
      </c>
      <c r="I2761" s="86">
        <f>+IF(ISNUMBER(DATA!AD854),DATA!AD854,"n/a")</f>
        <v>74984.509999999995</v>
      </c>
      <c r="J2761" s="77">
        <f>+IF(ISNUMBER(DATA!AE854),DATA!AE854,"n/a")</f>
        <v>6.0630526584537901E-2</v>
      </c>
      <c r="K2761" s="86">
        <f>+IF(ISNUMBER(DATA!AN854),DATA!AN854,"n/a")</f>
        <v>144990.74</v>
      </c>
      <c r="L2761" s="77">
        <f>+IF(ISNUMBER(DATA!AO854),DATA!AO854,"n/a")</f>
        <v>0.100556780667341</v>
      </c>
      <c r="M2761" s="66"/>
      <c r="N2761" s="66"/>
      <c r="O2761" s="66"/>
      <c r="P2761" s="66"/>
      <c r="Q2761" s="66"/>
      <c r="S2761" s="70"/>
      <c r="U2761" s="70"/>
      <c r="W2761" s="70"/>
      <c r="Y2761" s="70"/>
    </row>
    <row r="2762" spans="1:25" s="69" customFormat="1" x14ac:dyDescent="0.2">
      <c r="A2762" s="66" t="s">
        <v>27</v>
      </c>
      <c r="B2762" s="66" t="s">
        <v>23</v>
      </c>
      <c r="C2762" s="66" t="s">
        <v>25</v>
      </c>
      <c r="D2762" s="66" t="s">
        <v>272</v>
      </c>
      <c r="E2762" s="86">
        <f>+IF(ISNUMBER(DATA!J855),DATA!J855,"n/a")</f>
        <v>78767.75</v>
      </c>
      <c r="F2762" s="77">
        <f>+IF(ISNUMBER(DATA!K855),DATA!K855,"n/a")</f>
        <v>7.8525528457689106E-2</v>
      </c>
      <c r="G2762" s="86">
        <f>+IF(ISNUMBER(DATA!T855),DATA!T855,"n/a")</f>
        <v>230812.93</v>
      </c>
      <c r="H2762" s="77">
        <f>+IF(ISNUMBER(DATA!U855),DATA!U855,"n/a")</f>
        <v>6.3729888946460797E-2</v>
      </c>
      <c r="I2762" s="86">
        <f>+IF(ISNUMBER(DATA!AD855),DATA!AD855,"n/a")</f>
        <v>452138.19</v>
      </c>
      <c r="J2762" s="77">
        <f>+IF(ISNUMBER(DATA!AE855),DATA!AE855,"n/a")</f>
        <v>-0.102424862124867</v>
      </c>
      <c r="K2762" s="86">
        <f>+IF(ISNUMBER(DATA!AN855),DATA!AN855,"n/a")</f>
        <v>920538.55</v>
      </c>
      <c r="L2762" s="77">
        <f>+IF(ISNUMBER(DATA!AO855),DATA!AO855,"n/a")</f>
        <v>-0.148167050243797</v>
      </c>
      <c r="M2762" s="66"/>
      <c r="N2762" s="66"/>
      <c r="O2762" s="66"/>
      <c r="P2762" s="66"/>
      <c r="Q2762" s="66"/>
      <c r="S2762" s="70"/>
      <c r="U2762" s="70"/>
      <c r="W2762" s="70"/>
      <c r="Y2762" s="70"/>
    </row>
    <row r="2763" spans="1:25" s="69" customFormat="1" x14ac:dyDescent="0.2">
      <c r="A2763" s="66" t="s">
        <v>27</v>
      </c>
      <c r="B2763" s="66" t="s">
        <v>23</v>
      </c>
      <c r="C2763" s="66" t="s">
        <v>25</v>
      </c>
      <c r="D2763" s="66" t="s">
        <v>273</v>
      </c>
      <c r="E2763" s="86">
        <f>+IF(ISNUMBER(DATA!J856),DATA!J856,"n/a")</f>
        <v>171435.35</v>
      </c>
      <c r="F2763" s="77">
        <f>+IF(ISNUMBER(DATA!K856),DATA!K856,"n/a")</f>
        <v>0.25568696451123202</v>
      </c>
      <c r="G2763" s="86">
        <f>+IF(ISNUMBER(DATA!T856),DATA!T856,"n/a")</f>
        <v>503968.84</v>
      </c>
      <c r="H2763" s="77">
        <f>+IF(ISNUMBER(DATA!U856),DATA!U856,"n/a")</f>
        <v>0.124122332949666</v>
      </c>
      <c r="I2763" s="86">
        <f>+IF(ISNUMBER(DATA!AD856),DATA!AD856,"n/a")</f>
        <v>974133.46</v>
      </c>
      <c r="J2763" s="77">
        <f>+IF(ISNUMBER(DATA!AE856),DATA!AE856,"n/a")</f>
        <v>6.1541717984741E-2</v>
      </c>
      <c r="K2763" s="86">
        <f>+IF(ISNUMBER(DATA!AN856),DATA!AN856,"n/a")</f>
        <v>1898853.12</v>
      </c>
      <c r="L2763" s="77">
        <f>+IF(ISNUMBER(DATA!AO856),DATA!AO856,"n/a")</f>
        <v>4.2036295762719902E-2</v>
      </c>
      <c r="M2763" s="66"/>
      <c r="N2763" s="66"/>
      <c r="O2763" s="66"/>
      <c r="P2763" s="66"/>
      <c r="Q2763" s="66"/>
      <c r="S2763" s="70"/>
      <c r="U2763" s="70"/>
      <c r="W2763" s="70"/>
      <c r="Y2763" s="70"/>
    </row>
    <row r="2764" spans="1:25" s="69" customFormat="1" x14ac:dyDescent="0.2">
      <c r="A2764" s="66" t="s">
        <v>27</v>
      </c>
      <c r="B2764" s="66" t="s">
        <v>23</v>
      </c>
      <c r="C2764" s="66" t="s">
        <v>25</v>
      </c>
      <c r="D2764" s="66" t="s">
        <v>274</v>
      </c>
      <c r="E2764" s="86">
        <f>+IF(ISNUMBER(DATA!J857),DATA!J857,"n/a")</f>
        <v>70617.149999999994</v>
      </c>
      <c r="F2764" s="77">
        <f>+IF(ISNUMBER(DATA!K857),DATA!K857,"n/a")</f>
        <v>9.5881726901210995E-2</v>
      </c>
      <c r="G2764" s="86">
        <f>+IF(ISNUMBER(DATA!T857),DATA!T857,"n/a")</f>
        <v>194087.98</v>
      </c>
      <c r="H2764" s="77">
        <f>+IF(ISNUMBER(DATA!U857),DATA!U857,"n/a")</f>
        <v>7.5370880488533507E-2</v>
      </c>
      <c r="I2764" s="86">
        <f>+IF(ISNUMBER(DATA!AD857),DATA!AD857,"n/a")</f>
        <v>378508.11</v>
      </c>
      <c r="J2764" s="77">
        <f>+IF(ISNUMBER(DATA!AE857),DATA!AE857,"n/a")</f>
        <v>3.1343843296641499E-2</v>
      </c>
      <c r="K2764" s="86">
        <f>+IF(ISNUMBER(DATA!AN857),DATA!AN857,"n/a")</f>
        <v>768082.09</v>
      </c>
      <c r="L2764" s="77">
        <f>+IF(ISNUMBER(DATA!AO857),DATA!AO857,"n/a")</f>
        <v>5.3506253022934498E-2</v>
      </c>
      <c r="M2764" s="66"/>
      <c r="N2764" s="66"/>
      <c r="O2764" s="66"/>
      <c r="P2764" s="66"/>
      <c r="Q2764" s="66"/>
      <c r="S2764" s="70"/>
      <c r="U2764" s="70"/>
      <c r="W2764" s="70"/>
      <c r="Y2764" s="70"/>
    </row>
    <row r="2765" spans="1:25" s="69" customFormat="1" x14ac:dyDescent="0.2">
      <c r="A2765" s="66" t="s">
        <v>27</v>
      </c>
      <c r="B2765" s="66" t="s">
        <v>23</v>
      </c>
      <c r="C2765" s="66" t="s">
        <v>25</v>
      </c>
      <c r="D2765" s="66" t="s">
        <v>275</v>
      </c>
      <c r="E2765" s="86">
        <f>+IF(ISNUMBER(DATA!J858),DATA!J858,"n/a")</f>
        <v>118369.54</v>
      </c>
      <c r="F2765" s="77">
        <f>+IF(ISNUMBER(DATA!K858),DATA!K858,"n/a")</f>
        <v>-8.9973378368581394E-3</v>
      </c>
      <c r="G2765" s="86">
        <f>+IF(ISNUMBER(DATA!T858),DATA!T858,"n/a")</f>
        <v>375803.29</v>
      </c>
      <c r="H2765" s="77">
        <f>+IF(ISNUMBER(DATA!U858),DATA!U858,"n/a")</f>
        <v>-2.8480875627329601E-2</v>
      </c>
      <c r="I2765" s="86">
        <f>+IF(ISNUMBER(DATA!AD858),DATA!AD858,"n/a")</f>
        <v>695892.46</v>
      </c>
      <c r="J2765" s="77">
        <f>+IF(ISNUMBER(DATA!AE858),DATA!AE858,"n/a")</f>
        <v>-4.8630479234860503E-2</v>
      </c>
      <c r="K2765" s="86">
        <f>+IF(ISNUMBER(DATA!AN858),DATA!AN858,"n/a")</f>
        <v>1345356.43</v>
      </c>
      <c r="L2765" s="77">
        <f>+IF(ISNUMBER(DATA!AO858),DATA!AO858,"n/a")</f>
        <v>-2.7924716942365799E-2</v>
      </c>
      <c r="M2765" s="66"/>
      <c r="N2765" s="66"/>
      <c r="O2765" s="66"/>
      <c r="P2765" s="66"/>
      <c r="Q2765" s="66"/>
      <c r="S2765" s="70"/>
      <c r="U2765" s="70"/>
      <c r="W2765" s="70"/>
      <c r="Y2765" s="70"/>
    </row>
    <row r="2766" spans="1:25" s="69" customFormat="1" x14ac:dyDescent="0.2">
      <c r="A2766" s="66" t="s">
        <v>27</v>
      </c>
      <c r="B2766" s="66" t="s">
        <v>23</v>
      </c>
      <c r="C2766" s="66" t="s">
        <v>25</v>
      </c>
      <c r="D2766" s="66" t="s">
        <v>276</v>
      </c>
      <c r="E2766" s="86">
        <f>+IF(ISNUMBER(DATA!J859),DATA!J859,"n/a")</f>
        <v>84733.28</v>
      </c>
      <c r="F2766" s="77">
        <f>+IF(ISNUMBER(DATA!K859),DATA!K859,"n/a")</f>
        <v>-1.6156333244082999E-2</v>
      </c>
      <c r="G2766" s="86">
        <f>+IF(ISNUMBER(DATA!T859),DATA!T859,"n/a")</f>
        <v>254661.97</v>
      </c>
      <c r="H2766" s="77">
        <f>+IF(ISNUMBER(DATA!U859),DATA!U859,"n/a")</f>
        <v>-2.1553436539321302E-2</v>
      </c>
      <c r="I2766" s="86">
        <f>+IF(ISNUMBER(DATA!AD859),DATA!AD859,"n/a")</f>
        <v>472567.65</v>
      </c>
      <c r="J2766" s="77">
        <f>+IF(ISNUMBER(DATA!AE859),DATA!AE859,"n/a")</f>
        <v>-4.6513146792227199E-2</v>
      </c>
      <c r="K2766" s="86">
        <f>+IF(ISNUMBER(DATA!AN859),DATA!AN859,"n/a")</f>
        <v>934043.78</v>
      </c>
      <c r="L2766" s="77">
        <f>+IF(ISNUMBER(DATA!AO859),DATA!AO859,"n/a")</f>
        <v>-5.75625611653841E-2</v>
      </c>
      <c r="M2766" s="66"/>
      <c r="N2766" s="66"/>
      <c r="O2766" s="66"/>
      <c r="P2766" s="66"/>
      <c r="Q2766" s="66"/>
      <c r="S2766" s="70"/>
      <c r="U2766" s="70"/>
      <c r="W2766" s="70"/>
      <c r="Y2766" s="70"/>
    </row>
    <row r="2767" spans="1:25" s="69" customFormat="1" x14ac:dyDescent="0.2">
      <c r="A2767" s="66" t="s">
        <v>27</v>
      </c>
      <c r="B2767" s="66" t="s">
        <v>23</v>
      </c>
      <c r="C2767" s="66" t="s">
        <v>25</v>
      </c>
      <c r="D2767" s="66" t="s">
        <v>277</v>
      </c>
      <c r="E2767" s="86">
        <f>+IF(ISNUMBER(DATA!J860),DATA!J860,"n/a")</f>
        <v>50648.98</v>
      </c>
      <c r="F2767" s="77">
        <f>+IF(ISNUMBER(DATA!K860),DATA!K860,"n/a")</f>
        <v>0.25966792843250902</v>
      </c>
      <c r="G2767" s="86">
        <f>+IF(ISNUMBER(DATA!T860),DATA!T860,"n/a")</f>
        <v>148589.70000000001</v>
      </c>
      <c r="H2767" s="77">
        <f>+IF(ISNUMBER(DATA!U860),DATA!U860,"n/a")</f>
        <v>0.42891872302741002</v>
      </c>
      <c r="I2767" s="86">
        <f>+IF(ISNUMBER(DATA!AD860),DATA!AD860,"n/a")</f>
        <v>259688.63</v>
      </c>
      <c r="J2767" s="77">
        <f>+IF(ISNUMBER(DATA!AE860),DATA!AE860,"n/a")</f>
        <v>0.275359713104676</v>
      </c>
      <c r="K2767" s="86">
        <f>+IF(ISNUMBER(DATA!AN860),DATA!AN860,"n/a")</f>
        <v>483385.73</v>
      </c>
      <c r="L2767" s="77">
        <f>+IF(ISNUMBER(DATA!AO860),DATA!AO860,"n/a")</f>
        <v>0.13687232017772</v>
      </c>
      <c r="M2767" s="66"/>
      <c r="N2767" s="66"/>
      <c r="O2767" s="66"/>
      <c r="P2767" s="66"/>
      <c r="Q2767" s="66"/>
      <c r="S2767" s="70"/>
      <c r="U2767" s="70"/>
      <c r="W2767" s="70"/>
      <c r="Y2767" s="70"/>
    </row>
    <row r="2768" spans="1:25" s="69" customFormat="1" x14ac:dyDescent="0.2">
      <c r="A2768" s="66" t="s">
        <v>27</v>
      </c>
      <c r="B2768" s="66" t="s">
        <v>23</v>
      </c>
      <c r="C2768" s="66" t="s">
        <v>25</v>
      </c>
      <c r="D2768" s="66" t="s">
        <v>278</v>
      </c>
      <c r="E2768" s="86">
        <f>+IF(ISNUMBER(DATA!J861),DATA!J861,"n/a")</f>
        <v>72410.06</v>
      </c>
      <c r="F2768" s="77">
        <f>+IF(ISNUMBER(DATA!K861),DATA!K861,"n/a")</f>
        <v>8.9291760451067504E-3</v>
      </c>
      <c r="G2768" s="86">
        <f>+IF(ISNUMBER(DATA!T861),DATA!T861,"n/a")</f>
        <v>209574.63</v>
      </c>
      <c r="H2768" s="77">
        <f>+IF(ISNUMBER(DATA!U861),DATA!U861,"n/a")</f>
        <v>-2.8597680533290301E-2</v>
      </c>
      <c r="I2768" s="86">
        <f>+IF(ISNUMBER(DATA!AD861),DATA!AD861,"n/a")</f>
        <v>398778.99</v>
      </c>
      <c r="J2768" s="77">
        <f>+IF(ISNUMBER(DATA!AE861),DATA!AE861,"n/a")</f>
        <v>-6.6085683080277903E-3</v>
      </c>
      <c r="K2768" s="86">
        <f>+IF(ISNUMBER(DATA!AN861),DATA!AN861,"n/a")</f>
        <v>793133.11</v>
      </c>
      <c r="L2768" s="77">
        <f>+IF(ISNUMBER(DATA!AO861),DATA!AO861,"n/a")</f>
        <v>4.7392844834613701E-2</v>
      </c>
      <c r="M2768" s="66"/>
      <c r="N2768" s="66"/>
      <c r="O2768" s="66"/>
      <c r="P2768" s="66"/>
      <c r="Q2768" s="66"/>
      <c r="S2768" s="70"/>
      <c r="U2768" s="70"/>
      <c r="W2768" s="70"/>
      <c r="Y2768" s="70"/>
    </row>
    <row r="2769" spans="1:25" s="69" customFormat="1" x14ac:dyDescent="0.2">
      <c r="A2769" s="66" t="s">
        <v>27</v>
      </c>
      <c r="B2769" s="66" t="s">
        <v>23</v>
      </c>
      <c r="C2769" s="66" t="s">
        <v>25</v>
      </c>
      <c r="D2769" s="66" t="s">
        <v>279</v>
      </c>
      <c r="E2769" s="86">
        <f>+IF(ISNUMBER(DATA!J862),DATA!J862,"n/a")</f>
        <v>10720.48</v>
      </c>
      <c r="F2769" s="77">
        <f>+IF(ISNUMBER(DATA!K862),DATA!K862,"n/a")</f>
        <v>5.34007007945351E-2</v>
      </c>
      <c r="G2769" s="86">
        <f>+IF(ISNUMBER(DATA!T862),DATA!T862,"n/a")</f>
        <v>29477.22</v>
      </c>
      <c r="H2769" s="77">
        <f>+IF(ISNUMBER(DATA!U862),DATA!U862,"n/a")</f>
        <v>-0.129032115094428</v>
      </c>
      <c r="I2769" s="86">
        <f>+IF(ISNUMBER(DATA!AD862),DATA!AD862,"n/a")</f>
        <v>59945.02</v>
      </c>
      <c r="J2769" s="77">
        <f>+IF(ISNUMBER(DATA!AE862),DATA!AE862,"n/a")</f>
        <v>-0.51637503016352104</v>
      </c>
      <c r="K2769" s="86">
        <f>+IF(ISNUMBER(DATA!AN862),DATA!AN862,"n/a")</f>
        <v>137674.22</v>
      </c>
      <c r="L2769" s="77">
        <f>+IF(ISNUMBER(DATA!AO862),DATA!AO862,"n/a")</f>
        <v>-0.607826089433535</v>
      </c>
      <c r="M2769" s="66"/>
      <c r="N2769" s="66"/>
      <c r="O2769" s="66"/>
      <c r="P2769" s="66"/>
      <c r="Q2769" s="66"/>
      <c r="S2769" s="70"/>
      <c r="U2769" s="70"/>
      <c r="W2769" s="70"/>
      <c r="Y2769" s="70"/>
    </row>
    <row r="2770" spans="1:25" s="69" customFormat="1" x14ac:dyDescent="0.2">
      <c r="A2770" s="66" t="s">
        <v>27</v>
      </c>
      <c r="B2770" s="66" t="s">
        <v>23</v>
      </c>
      <c r="C2770" s="66" t="s">
        <v>25</v>
      </c>
      <c r="D2770" s="66" t="s">
        <v>280</v>
      </c>
      <c r="E2770" s="86">
        <f>+IF(ISNUMBER(DATA!J863),DATA!J863,"n/a")</f>
        <v>46085.77</v>
      </c>
      <c r="F2770" s="77">
        <f>+IF(ISNUMBER(DATA!K863),DATA!K863,"n/a")</f>
        <v>0.19277184831125399</v>
      </c>
      <c r="G2770" s="86">
        <f>+IF(ISNUMBER(DATA!T863),DATA!T863,"n/a")</f>
        <v>118096.4</v>
      </c>
      <c r="H2770" s="77">
        <f>+IF(ISNUMBER(DATA!U863),DATA!U863,"n/a")</f>
        <v>0.26053771204043402</v>
      </c>
      <c r="I2770" s="86">
        <f>+IF(ISNUMBER(DATA!AD863),DATA!AD863,"n/a")</f>
        <v>204324.26</v>
      </c>
      <c r="J2770" s="77">
        <f>+IF(ISNUMBER(DATA!AE863),DATA!AE863,"n/a")</f>
        <v>0.17241833208148699</v>
      </c>
      <c r="K2770" s="86">
        <f>+IF(ISNUMBER(DATA!AN863),DATA!AN863,"n/a")</f>
        <v>382155.1</v>
      </c>
      <c r="L2770" s="77">
        <f>+IF(ISNUMBER(DATA!AO863),DATA!AO863,"n/a")</f>
        <v>0.14973221810846599</v>
      </c>
      <c r="M2770" s="66"/>
      <c r="N2770" s="66"/>
      <c r="O2770" s="66"/>
      <c r="P2770" s="66"/>
      <c r="Q2770" s="66"/>
      <c r="S2770" s="70"/>
      <c r="U2770" s="70"/>
      <c r="W2770" s="70"/>
      <c r="Y2770" s="70"/>
    </row>
    <row r="2771" spans="1:25" s="69" customFormat="1" x14ac:dyDescent="0.2">
      <c r="A2771" s="66" t="s">
        <v>27</v>
      </c>
      <c r="B2771" s="66" t="s">
        <v>23</v>
      </c>
      <c r="C2771" s="66" t="s">
        <v>25</v>
      </c>
      <c r="D2771" s="66" t="s">
        <v>281</v>
      </c>
      <c r="E2771" s="86">
        <f>+IF(ISNUMBER(DATA!J864),DATA!J864,"n/a")</f>
        <v>26102.95</v>
      </c>
      <c r="F2771" s="77">
        <f>+IF(ISNUMBER(DATA!K864),DATA!K864,"n/a")</f>
        <v>-0.30011770636150598</v>
      </c>
      <c r="G2771" s="86">
        <f>+IF(ISNUMBER(DATA!T864),DATA!T864,"n/a")</f>
        <v>67941.279999999999</v>
      </c>
      <c r="H2771" s="77">
        <f>+IF(ISNUMBER(DATA!U864),DATA!U864,"n/a")</f>
        <v>-0.31910857618404098</v>
      </c>
      <c r="I2771" s="86">
        <f>+IF(ISNUMBER(DATA!AD864),DATA!AD864,"n/a")</f>
        <v>127040.96000000001</v>
      </c>
      <c r="J2771" s="77">
        <f>+IF(ISNUMBER(DATA!AE864),DATA!AE864,"n/a")</f>
        <v>-0.32799147723590999</v>
      </c>
      <c r="K2771" s="86">
        <f>+IF(ISNUMBER(DATA!AN864),DATA!AN864,"n/a")</f>
        <v>279247.08</v>
      </c>
      <c r="L2771" s="77">
        <f>+IF(ISNUMBER(DATA!AO864),DATA!AO864,"n/a")</f>
        <v>-0.237623260954062</v>
      </c>
      <c r="M2771" s="66"/>
      <c r="N2771" s="66"/>
      <c r="O2771" s="66"/>
      <c r="P2771" s="66"/>
      <c r="Q2771" s="66"/>
      <c r="S2771" s="70"/>
      <c r="U2771" s="70"/>
      <c r="W2771" s="70"/>
      <c r="Y2771" s="70"/>
    </row>
    <row r="2772" spans="1:25" s="69" customFormat="1" x14ac:dyDescent="0.2">
      <c r="A2772" s="66" t="s">
        <v>27</v>
      </c>
      <c r="B2772" s="66" t="s">
        <v>23</v>
      </c>
      <c r="C2772" s="66" t="s">
        <v>25</v>
      </c>
      <c r="D2772" s="66" t="s">
        <v>282</v>
      </c>
      <c r="E2772" s="86">
        <f>+IF(ISNUMBER(DATA!J865),DATA!J865,"n/a")</f>
        <v>57701.24</v>
      </c>
      <c r="F2772" s="77">
        <f>+IF(ISNUMBER(DATA!K865),DATA!K865,"n/a")</f>
        <v>7.4746750776986004E-2</v>
      </c>
      <c r="G2772" s="86">
        <f>+IF(ISNUMBER(DATA!T865),DATA!T865,"n/a")</f>
        <v>163969.18</v>
      </c>
      <c r="H2772" s="77">
        <f>+IF(ISNUMBER(DATA!U865),DATA!U865,"n/a")</f>
        <v>9.4360043117881195E-2</v>
      </c>
      <c r="I2772" s="86">
        <f>+IF(ISNUMBER(DATA!AD865),DATA!AD865,"n/a")</f>
        <v>310565.99</v>
      </c>
      <c r="J2772" s="77">
        <f>+IF(ISNUMBER(DATA!AE865),DATA!AE865,"n/a")</f>
        <v>-1.54536182380276E-2</v>
      </c>
      <c r="K2772" s="86">
        <f>+IF(ISNUMBER(DATA!AN865),DATA!AN865,"n/a")</f>
        <v>609903.52</v>
      </c>
      <c r="L2772" s="77">
        <f>+IF(ISNUMBER(DATA!AO865),DATA!AO865,"n/a")</f>
        <v>-4.6314240818290497E-2</v>
      </c>
      <c r="M2772" s="66"/>
      <c r="N2772" s="66"/>
      <c r="O2772" s="66"/>
      <c r="P2772" s="66"/>
      <c r="Q2772" s="66"/>
      <c r="S2772" s="70"/>
      <c r="U2772" s="70"/>
      <c r="W2772" s="70"/>
      <c r="Y2772" s="70"/>
    </row>
    <row r="2773" spans="1:25" s="69" customFormat="1" x14ac:dyDescent="0.2">
      <c r="A2773" s="66" t="s">
        <v>27</v>
      </c>
      <c r="B2773" s="66" t="s">
        <v>23</v>
      </c>
      <c r="C2773" s="66" t="s">
        <v>25</v>
      </c>
      <c r="D2773" s="66" t="s">
        <v>283</v>
      </c>
      <c r="E2773" s="86">
        <f>+IF(ISNUMBER(DATA!J866),DATA!J866,"n/a")</f>
        <v>28146.7</v>
      </c>
      <c r="F2773" s="77">
        <f>+IF(ISNUMBER(DATA!K866),DATA!K866,"n/a")</f>
        <v>1.18291846468644E-2</v>
      </c>
      <c r="G2773" s="86">
        <f>+IF(ISNUMBER(DATA!T866),DATA!T866,"n/a")</f>
        <v>87234.7</v>
      </c>
      <c r="H2773" s="77">
        <f>+IF(ISNUMBER(DATA!U866),DATA!U866,"n/a")</f>
        <v>6.1849944086381697E-2</v>
      </c>
      <c r="I2773" s="86">
        <f>+IF(ISNUMBER(DATA!AD866),DATA!AD866,"n/a")</f>
        <v>163287.51999999999</v>
      </c>
      <c r="J2773" s="77">
        <f>+IF(ISNUMBER(DATA!AE866),DATA!AE866,"n/a")</f>
        <v>-1.7085242980290599E-2</v>
      </c>
      <c r="K2773" s="86">
        <f>+IF(ISNUMBER(DATA!AN866),DATA!AN866,"n/a")</f>
        <v>315025.77</v>
      </c>
      <c r="L2773" s="77">
        <f>+IF(ISNUMBER(DATA!AO866),DATA!AO866,"n/a")</f>
        <v>5.2918848356092001E-2</v>
      </c>
      <c r="M2773" s="66"/>
      <c r="N2773" s="66"/>
      <c r="O2773" s="66"/>
      <c r="P2773" s="66"/>
      <c r="Q2773" s="66"/>
      <c r="S2773" s="70"/>
      <c r="U2773" s="70"/>
      <c r="W2773" s="70"/>
      <c r="Y2773" s="70"/>
    </row>
    <row r="2774" spans="1:25" s="69" customFormat="1" x14ac:dyDescent="0.2">
      <c r="A2774" s="66" t="s">
        <v>27</v>
      </c>
      <c r="B2774" s="66" t="s">
        <v>23</v>
      </c>
      <c r="C2774" s="66" t="s">
        <v>25</v>
      </c>
      <c r="D2774" s="66" t="s">
        <v>284</v>
      </c>
      <c r="E2774" s="86">
        <f>+IF(ISNUMBER(DATA!J867),DATA!J867,"n/a")</f>
        <v>42144.92</v>
      </c>
      <c r="F2774" s="77">
        <f>+IF(ISNUMBER(DATA!K867),DATA!K867,"n/a")</f>
        <v>-0.220625169092944</v>
      </c>
      <c r="G2774" s="86">
        <f>+IF(ISNUMBER(DATA!T867),DATA!T867,"n/a")</f>
        <v>111244.42</v>
      </c>
      <c r="H2774" s="77">
        <f>+IF(ISNUMBER(DATA!U867),DATA!U867,"n/a")</f>
        <v>-0.333099811639955</v>
      </c>
      <c r="I2774" s="86">
        <f>+IF(ISNUMBER(DATA!AD867),DATA!AD867,"n/a")</f>
        <v>216368.93</v>
      </c>
      <c r="J2774" s="77">
        <f>+IF(ISNUMBER(DATA!AE867),DATA!AE867,"n/a")</f>
        <v>-0.34122791011657799</v>
      </c>
      <c r="K2774" s="86">
        <f>+IF(ISNUMBER(DATA!AN867),DATA!AN867,"n/a")</f>
        <v>466998.94</v>
      </c>
      <c r="L2774" s="77">
        <f>+IF(ISNUMBER(DATA!AO867),DATA!AO867,"n/a")</f>
        <v>-0.29774576480336501</v>
      </c>
      <c r="M2774" s="66"/>
      <c r="N2774" s="66"/>
      <c r="O2774" s="66"/>
      <c r="P2774" s="66"/>
      <c r="Q2774" s="66"/>
      <c r="S2774" s="70"/>
      <c r="U2774" s="70"/>
      <c r="W2774" s="70"/>
      <c r="Y2774" s="70"/>
    </row>
    <row r="2775" spans="1:25" s="69" customFormat="1" x14ac:dyDescent="0.2">
      <c r="A2775" s="66" t="s">
        <v>27</v>
      </c>
      <c r="B2775" s="66" t="s">
        <v>23</v>
      </c>
      <c r="C2775" s="66" t="s">
        <v>25</v>
      </c>
      <c r="D2775" s="66" t="s">
        <v>285</v>
      </c>
      <c r="E2775" s="86">
        <f>+IF(ISNUMBER(DATA!J868),DATA!J868,"n/a")</f>
        <v>51496.29</v>
      </c>
      <c r="F2775" s="77">
        <f>+IF(ISNUMBER(DATA!K868),DATA!K868,"n/a")</f>
        <v>0.27178810236779599</v>
      </c>
      <c r="G2775" s="86">
        <f>+IF(ISNUMBER(DATA!T868),DATA!T868,"n/a")</f>
        <v>152506.19</v>
      </c>
      <c r="H2775" s="77">
        <f>+IF(ISNUMBER(DATA!U868),DATA!U868,"n/a")</f>
        <v>0.209173344336232</v>
      </c>
      <c r="I2775" s="86">
        <f>+IF(ISNUMBER(DATA!AD868),DATA!AD868,"n/a")</f>
        <v>303358.82</v>
      </c>
      <c r="J2775" s="77">
        <f>+IF(ISNUMBER(DATA!AE868),DATA!AE868,"n/a")</f>
        <v>0.18541310983061701</v>
      </c>
      <c r="K2775" s="86">
        <f>+IF(ISNUMBER(DATA!AN868),DATA!AN868,"n/a")</f>
        <v>540966.22</v>
      </c>
      <c r="L2775" s="77">
        <f>+IF(ISNUMBER(DATA!AO868),DATA!AO868,"n/a")</f>
        <v>1.6767746052821901E-3</v>
      </c>
      <c r="M2775" s="66"/>
      <c r="N2775" s="66"/>
      <c r="O2775" s="66"/>
      <c r="P2775" s="66"/>
      <c r="Q2775" s="66"/>
      <c r="S2775" s="70"/>
      <c r="U2775" s="70"/>
      <c r="W2775" s="70"/>
      <c r="Y2775" s="70"/>
    </row>
    <row r="2776" spans="1:25" s="69" customFormat="1" x14ac:dyDescent="0.2">
      <c r="A2776" s="66" t="s">
        <v>27</v>
      </c>
      <c r="B2776" s="66" t="s">
        <v>23</v>
      </c>
      <c r="C2776" s="66" t="s">
        <v>25</v>
      </c>
      <c r="D2776" s="66" t="s">
        <v>286</v>
      </c>
      <c r="E2776" s="86">
        <f>+IF(ISNUMBER(DATA!J869),DATA!J869,"n/a")</f>
        <v>106244.6</v>
      </c>
      <c r="F2776" s="77">
        <f>+IF(ISNUMBER(DATA!K869),DATA!K869,"n/a")</f>
        <v>1.3420372637618501</v>
      </c>
      <c r="G2776" s="86">
        <f>+IF(ISNUMBER(DATA!T869),DATA!T869,"n/a")</f>
        <v>312211.21000000002</v>
      </c>
      <c r="H2776" s="77">
        <f>+IF(ISNUMBER(DATA!U869),DATA!U869,"n/a")</f>
        <v>0.26855405997688703</v>
      </c>
      <c r="I2776" s="86">
        <f>+IF(ISNUMBER(DATA!AD869),DATA!AD869,"n/a")</f>
        <v>617110.92000000004</v>
      </c>
      <c r="J2776" s="77">
        <f>+IF(ISNUMBER(DATA!AE869),DATA!AE869,"n/a")</f>
        <v>7.9454660968986804E-2</v>
      </c>
      <c r="K2776" s="86">
        <f>+IF(ISNUMBER(DATA!AN869),DATA!AN869,"n/a")</f>
        <v>1242841.08</v>
      </c>
      <c r="L2776" s="77">
        <f>+IF(ISNUMBER(DATA!AO869),DATA!AO869,"n/a")</f>
        <v>7.8986821108205194E-2</v>
      </c>
      <c r="M2776" s="66"/>
      <c r="N2776" s="66"/>
      <c r="O2776" s="66"/>
      <c r="P2776" s="66"/>
      <c r="Q2776" s="66"/>
      <c r="S2776" s="70"/>
      <c r="U2776" s="70"/>
      <c r="W2776" s="70"/>
      <c r="Y2776" s="70"/>
    </row>
    <row r="2777" spans="1:25" s="69" customFormat="1" x14ac:dyDescent="0.2">
      <c r="A2777" s="66" t="s">
        <v>27</v>
      </c>
      <c r="B2777" s="66" t="s">
        <v>23</v>
      </c>
      <c r="C2777" s="66" t="s">
        <v>25</v>
      </c>
      <c r="D2777" s="66" t="s">
        <v>287</v>
      </c>
      <c r="E2777" s="86">
        <f>+IF(ISNUMBER(DATA!J870),DATA!J870,"n/a")</f>
        <v>83397.69</v>
      </c>
      <c r="F2777" s="77">
        <f>+IF(ISNUMBER(DATA!K870),DATA!K870,"n/a")</f>
        <v>0.41505610496545797</v>
      </c>
      <c r="G2777" s="86">
        <f>+IF(ISNUMBER(DATA!T870),DATA!T870,"n/a")</f>
        <v>286975.03999999998</v>
      </c>
      <c r="H2777" s="77">
        <f>+IF(ISNUMBER(DATA!U870),DATA!U870,"n/a")</f>
        <v>0.140074506177675</v>
      </c>
      <c r="I2777" s="86">
        <f>+IF(ISNUMBER(DATA!AD870),DATA!AD870,"n/a")</f>
        <v>515772.67</v>
      </c>
      <c r="J2777" s="77">
        <f>+IF(ISNUMBER(DATA!AE870),DATA!AE870,"n/a")</f>
        <v>3.6190977906526499E-2</v>
      </c>
      <c r="K2777" s="86">
        <f>+IF(ISNUMBER(DATA!AN870),DATA!AN870,"n/a")</f>
        <v>1068834.48</v>
      </c>
      <c r="L2777" s="77">
        <f>+IF(ISNUMBER(DATA!AO870),DATA!AO870,"n/a")</f>
        <v>8.4863908375480093E-2</v>
      </c>
      <c r="M2777" s="66"/>
      <c r="N2777" s="66"/>
      <c r="O2777" s="66"/>
      <c r="P2777" s="66"/>
      <c r="Q2777" s="66"/>
      <c r="S2777" s="70"/>
      <c r="U2777" s="70"/>
      <c r="W2777" s="70"/>
      <c r="Y2777" s="70"/>
    </row>
    <row r="2778" spans="1:25" s="69" customFormat="1" x14ac:dyDescent="0.2">
      <c r="A2778" s="66" t="s">
        <v>27</v>
      </c>
      <c r="B2778" s="66" t="s">
        <v>23</v>
      </c>
      <c r="C2778" s="66" t="s">
        <v>25</v>
      </c>
      <c r="D2778" s="66" t="s">
        <v>288</v>
      </c>
      <c r="E2778" s="86">
        <f>+IF(ISNUMBER(DATA!J871),DATA!J871,"n/a")</f>
        <v>23042.959999999999</v>
      </c>
      <c r="F2778" s="77">
        <f>+IF(ISNUMBER(DATA!K871),DATA!K871,"n/a")</f>
        <v>1.73716859091812E-2</v>
      </c>
      <c r="G2778" s="86">
        <f>+IF(ISNUMBER(DATA!T871),DATA!T871,"n/a")</f>
        <v>65486</v>
      </c>
      <c r="H2778" s="77">
        <f>+IF(ISNUMBER(DATA!U871),DATA!U871,"n/a")</f>
        <v>3.3653645055214398E-2</v>
      </c>
      <c r="I2778" s="86">
        <f>+IF(ISNUMBER(DATA!AD871),DATA!AD871,"n/a")</f>
        <v>126596.04</v>
      </c>
      <c r="J2778" s="77">
        <f>+IF(ISNUMBER(DATA!AE871),DATA!AE871,"n/a")</f>
        <v>-0.25087111147931002</v>
      </c>
      <c r="K2778" s="86">
        <f>+IF(ISNUMBER(DATA!AN871),DATA!AN871,"n/a")</f>
        <v>262873.67</v>
      </c>
      <c r="L2778" s="77">
        <f>+IF(ISNUMBER(DATA!AO871),DATA!AO871,"n/a")</f>
        <v>-0.316884824158703</v>
      </c>
      <c r="M2778" s="66"/>
      <c r="N2778" s="66"/>
      <c r="O2778" s="66"/>
      <c r="P2778" s="66"/>
      <c r="Q2778" s="66"/>
      <c r="S2778" s="70"/>
      <c r="U2778" s="70"/>
      <c r="W2778" s="70"/>
      <c r="Y2778" s="70"/>
    </row>
    <row r="2779" spans="1:25" s="69" customFormat="1" x14ac:dyDescent="0.2">
      <c r="A2779" s="66" t="s">
        <v>27</v>
      </c>
      <c r="B2779" s="66" t="s">
        <v>23</v>
      </c>
      <c r="C2779" s="66" t="s">
        <v>25</v>
      </c>
      <c r="D2779" s="66" t="s">
        <v>289</v>
      </c>
      <c r="E2779" s="86">
        <f>+IF(ISNUMBER(DATA!J872),DATA!J872,"n/a")</f>
        <v>25472.15</v>
      </c>
      <c r="F2779" s="77">
        <f>+IF(ISNUMBER(DATA!K872),DATA!K872,"n/a")</f>
        <v>-5.4730106846931803E-2</v>
      </c>
      <c r="G2779" s="86">
        <f>+IF(ISNUMBER(DATA!T872),DATA!T872,"n/a")</f>
        <v>71012.31</v>
      </c>
      <c r="H2779" s="77">
        <f>+IF(ISNUMBER(DATA!U872),DATA!U872,"n/a")</f>
        <v>-0.121720984991082</v>
      </c>
      <c r="I2779" s="86">
        <f>+IF(ISNUMBER(DATA!AD872),DATA!AD872,"n/a")</f>
        <v>136071.29999999999</v>
      </c>
      <c r="J2779" s="77">
        <f>+IF(ISNUMBER(DATA!AE872),DATA!AE872,"n/a")</f>
        <v>-0.21067313792106501</v>
      </c>
      <c r="K2779" s="86">
        <f>+IF(ISNUMBER(DATA!AN872),DATA!AN872,"n/a")</f>
        <v>277944.27</v>
      </c>
      <c r="L2779" s="77">
        <f>+IF(ISNUMBER(DATA!AO872),DATA!AO872,"n/a")</f>
        <v>-0.254458534486597</v>
      </c>
      <c r="M2779" s="66"/>
      <c r="N2779" s="66"/>
      <c r="O2779" s="66"/>
      <c r="P2779" s="66"/>
      <c r="Q2779" s="66"/>
      <c r="S2779" s="70"/>
      <c r="U2779" s="70"/>
      <c r="W2779" s="70"/>
      <c r="Y2779" s="70"/>
    </row>
    <row r="2780" spans="1:25" s="69" customFormat="1" x14ac:dyDescent="0.2">
      <c r="A2780" s="66" t="s">
        <v>27</v>
      </c>
      <c r="B2780" s="66" t="s">
        <v>23</v>
      </c>
      <c r="C2780" s="66" t="s">
        <v>25</v>
      </c>
      <c r="D2780" s="66" t="s">
        <v>290</v>
      </c>
      <c r="E2780" s="86">
        <f>+IF(ISNUMBER(DATA!J873),DATA!J873,"n/a")</f>
        <v>55143.78</v>
      </c>
      <c r="F2780" s="77">
        <f>+IF(ISNUMBER(DATA!K873),DATA!K873,"n/a")</f>
        <v>9.4913172427472894E-2</v>
      </c>
      <c r="G2780" s="86">
        <f>+IF(ISNUMBER(DATA!T873),DATA!T873,"n/a")</f>
        <v>155809.78</v>
      </c>
      <c r="H2780" s="77">
        <f>+IF(ISNUMBER(DATA!U873),DATA!U873,"n/a")</f>
        <v>5.2004019510411302E-2</v>
      </c>
      <c r="I2780" s="86">
        <f>+IF(ISNUMBER(DATA!AD873),DATA!AD873,"n/a")</f>
        <v>306164.47999999998</v>
      </c>
      <c r="J2780" s="77">
        <f>+IF(ISNUMBER(DATA!AE873),DATA!AE873,"n/a")</f>
        <v>3.3563797763394597E-2</v>
      </c>
      <c r="K2780" s="86">
        <f>+IF(ISNUMBER(DATA!AN873),DATA!AN873,"n/a")</f>
        <v>615969.46</v>
      </c>
      <c r="L2780" s="77">
        <f>+IF(ISNUMBER(DATA!AO873),DATA!AO873,"n/a")</f>
        <v>9.0003368383574894E-2</v>
      </c>
      <c r="M2780" s="66"/>
      <c r="N2780" s="66"/>
      <c r="O2780" s="66"/>
      <c r="P2780" s="66"/>
      <c r="Q2780" s="66"/>
      <c r="S2780" s="70"/>
      <c r="U2780" s="70"/>
      <c r="W2780" s="70"/>
      <c r="Y2780" s="70"/>
    </row>
    <row r="2781" spans="1:25" s="69" customFormat="1" x14ac:dyDescent="0.2">
      <c r="A2781" s="66" t="s">
        <v>27</v>
      </c>
      <c r="B2781" s="66" t="s">
        <v>23</v>
      </c>
      <c r="C2781" s="66" t="s">
        <v>25</v>
      </c>
      <c r="D2781" s="66" t="s">
        <v>291</v>
      </c>
      <c r="E2781" s="86">
        <f>+IF(ISNUMBER(DATA!J874),DATA!J874,"n/a")</f>
        <v>8595</v>
      </c>
      <c r="F2781" s="77">
        <f>+IF(ISNUMBER(DATA!K874),DATA!K874,"n/a")</f>
        <v>0.28609905730959201</v>
      </c>
      <c r="G2781" s="86">
        <f>+IF(ISNUMBER(DATA!T874),DATA!T874,"n/a")</f>
        <v>24185</v>
      </c>
      <c r="H2781" s="77">
        <f>+IF(ISNUMBER(DATA!U874),DATA!U874,"n/a")</f>
        <v>0.19349585471772601</v>
      </c>
      <c r="I2781" s="86">
        <f>+IF(ISNUMBER(DATA!AD874),DATA!AD874,"n/a")</f>
        <v>44989</v>
      </c>
      <c r="J2781" s="77">
        <f>+IF(ISNUMBER(DATA!AE874),DATA!AE874,"n/a")</f>
        <v>-0.175192978699376</v>
      </c>
      <c r="K2781" s="86">
        <f>+IF(ISNUMBER(DATA!AN874),DATA!AN874,"n/a")</f>
        <v>85058</v>
      </c>
      <c r="L2781" s="77">
        <f>+IF(ISNUMBER(DATA!AO874),DATA!AO874,"n/a")</f>
        <v>-0.517472791400444</v>
      </c>
      <c r="M2781" s="66"/>
      <c r="N2781" s="66"/>
      <c r="O2781" s="66"/>
      <c r="P2781" s="66"/>
      <c r="Q2781" s="66"/>
      <c r="S2781" s="70"/>
      <c r="U2781" s="70"/>
      <c r="W2781" s="70"/>
      <c r="Y2781" s="70"/>
    </row>
    <row r="2782" spans="1:25" s="69" customFormat="1" x14ac:dyDescent="0.2">
      <c r="A2782" s="66" t="s">
        <v>27</v>
      </c>
      <c r="B2782" s="66" t="s">
        <v>23</v>
      </c>
      <c r="C2782" s="66" t="s">
        <v>25</v>
      </c>
      <c r="D2782" s="66" t="s">
        <v>292</v>
      </c>
      <c r="E2782" s="86">
        <f>+IF(ISNUMBER(DATA!J875),DATA!J875,"n/a")</f>
        <v>92470.33</v>
      </c>
      <c r="F2782" s="77">
        <f>+IF(ISNUMBER(DATA!K875),DATA!K875,"n/a")</f>
        <v>-0.38855286710947901</v>
      </c>
      <c r="G2782" s="86">
        <f>+IF(ISNUMBER(DATA!T875),DATA!T875,"n/a")</f>
        <v>293033.82</v>
      </c>
      <c r="H2782" s="77">
        <f>+IF(ISNUMBER(DATA!U875),DATA!U875,"n/a")</f>
        <v>-0.36654962589777201</v>
      </c>
      <c r="I2782" s="86">
        <f>+IF(ISNUMBER(DATA!AD875),DATA!AD875,"n/a")</f>
        <v>556508.15</v>
      </c>
      <c r="J2782" s="77">
        <f>+IF(ISNUMBER(DATA!AE875),DATA!AE875,"n/a")</f>
        <v>-0.35547673222849002</v>
      </c>
      <c r="K2782" s="86">
        <f>+IF(ISNUMBER(DATA!AN875),DATA!AN875,"n/a")</f>
        <v>1113117.3899999999</v>
      </c>
      <c r="L2782" s="77">
        <f>+IF(ISNUMBER(DATA!AO875),DATA!AO875,"n/a")</f>
        <v>-0.31620380071591803</v>
      </c>
      <c r="M2782" s="66"/>
      <c r="N2782" s="66"/>
      <c r="O2782" s="66"/>
      <c r="P2782" s="66"/>
      <c r="Q2782" s="66"/>
      <c r="S2782" s="70"/>
      <c r="U2782" s="70"/>
      <c r="W2782" s="70"/>
      <c r="Y2782" s="70"/>
    </row>
    <row r="2783" spans="1:25" s="69" customFormat="1" x14ac:dyDescent="0.2">
      <c r="A2783" s="66" t="s">
        <v>27</v>
      </c>
      <c r="B2783" s="66" t="s">
        <v>23</v>
      </c>
      <c r="C2783" s="66" t="s">
        <v>25</v>
      </c>
      <c r="D2783" s="66" t="s">
        <v>293</v>
      </c>
      <c r="E2783" s="86">
        <f>+IF(ISNUMBER(DATA!J876),DATA!J876,"n/a")</f>
        <v>5237.6000000000004</v>
      </c>
      <c r="F2783" s="77">
        <f>+IF(ISNUMBER(DATA!K876),DATA!K876,"n/a")</f>
        <v>4.0949526588175397E-2</v>
      </c>
      <c r="G2783" s="86">
        <f>+IF(ISNUMBER(DATA!T876),DATA!T876,"n/a")</f>
        <v>13817.61</v>
      </c>
      <c r="H2783" s="77">
        <f>+IF(ISNUMBER(DATA!U876),DATA!U876,"n/a")</f>
        <v>-6.9323169105345001E-2</v>
      </c>
      <c r="I2783" s="86">
        <f>+IF(ISNUMBER(DATA!AD876),DATA!AD876,"n/a")</f>
        <v>27320.2</v>
      </c>
      <c r="J2783" s="77">
        <f>+IF(ISNUMBER(DATA!AE876),DATA!AE876,"n/a")</f>
        <v>-0.42675085729704898</v>
      </c>
      <c r="K2783" s="86">
        <f>+IF(ISNUMBER(DATA!AN876),DATA!AN876,"n/a")</f>
        <v>60057.35</v>
      </c>
      <c r="L2783" s="77">
        <f>+IF(ISNUMBER(DATA!AO876),DATA!AO876,"n/a")</f>
        <v>-0.52503836793261704</v>
      </c>
      <c r="M2783" s="66"/>
      <c r="N2783" s="66"/>
      <c r="O2783" s="66"/>
      <c r="P2783" s="66"/>
      <c r="Q2783" s="66"/>
      <c r="S2783" s="70"/>
      <c r="U2783" s="70"/>
      <c r="W2783" s="70"/>
      <c r="Y2783" s="70"/>
    </row>
    <row r="2784" spans="1:25" s="69" customFormat="1" x14ac:dyDescent="0.2">
      <c r="A2784" s="66" t="s">
        <v>27</v>
      </c>
      <c r="B2784" s="66" t="s">
        <v>23</v>
      </c>
      <c r="C2784" s="66" t="s">
        <v>25</v>
      </c>
      <c r="D2784" s="66" t="s">
        <v>294</v>
      </c>
      <c r="E2784" s="86">
        <f>+IF(ISNUMBER(DATA!J877),DATA!J877,"n/a")</f>
        <v>141840.18</v>
      </c>
      <c r="F2784" s="77">
        <f>+IF(ISNUMBER(DATA!K877),DATA!K877,"n/a")</f>
        <v>3.7743177765458602E-2</v>
      </c>
      <c r="G2784" s="86">
        <f>+IF(ISNUMBER(DATA!T877),DATA!T877,"n/a")</f>
        <v>428449.19</v>
      </c>
      <c r="H2784" s="77">
        <f>+IF(ISNUMBER(DATA!U877),DATA!U877,"n/a")</f>
        <v>5.0491119318363399E-2</v>
      </c>
      <c r="I2784" s="86">
        <f>+IF(ISNUMBER(DATA!AD877),DATA!AD877,"n/a")</f>
        <v>863800</v>
      </c>
      <c r="J2784" s="77">
        <f>+IF(ISNUMBER(DATA!AE877),DATA!AE877,"n/a")</f>
        <v>6.3145592791976193E-2</v>
      </c>
      <c r="K2784" s="86">
        <f>+IF(ISNUMBER(DATA!AN877),DATA!AN877,"n/a")</f>
        <v>1712161.12</v>
      </c>
      <c r="L2784" s="77">
        <f>+IF(ISNUMBER(DATA!AO877),DATA!AO877,"n/a")</f>
        <v>0.130920098568378</v>
      </c>
      <c r="M2784" s="66"/>
      <c r="N2784" s="66"/>
      <c r="O2784" s="66"/>
      <c r="P2784" s="66"/>
      <c r="Q2784" s="66"/>
      <c r="S2784" s="70"/>
      <c r="U2784" s="70"/>
      <c r="W2784" s="70"/>
      <c r="Y2784" s="70"/>
    </row>
    <row r="2785" spans="1:25" s="69" customFormat="1" x14ac:dyDescent="0.2">
      <c r="A2785" s="66" t="s">
        <v>27</v>
      </c>
      <c r="B2785" s="66" t="s">
        <v>23</v>
      </c>
      <c r="C2785" s="66" t="s">
        <v>25</v>
      </c>
      <c r="D2785" s="66" t="s">
        <v>295</v>
      </c>
      <c r="E2785" s="86">
        <f>+IF(ISNUMBER(DATA!J878),DATA!J878,"n/a")</f>
        <v>7054.28</v>
      </c>
      <c r="F2785" s="77">
        <f>+IF(ISNUMBER(DATA!K878),DATA!K878,"n/a")</f>
        <v>0.344855854103992</v>
      </c>
      <c r="G2785" s="86">
        <f>+IF(ISNUMBER(DATA!T878),DATA!T878,"n/a")</f>
        <v>19730.36</v>
      </c>
      <c r="H2785" s="77">
        <f>+IF(ISNUMBER(DATA!U878),DATA!U878,"n/a")</f>
        <v>0.25352432129535701</v>
      </c>
      <c r="I2785" s="86">
        <f>+IF(ISNUMBER(DATA!AD878),DATA!AD878,"n/a")</f>
        <v>35298.82</v>
      </c>
      <c r="J2785" s="77">
        <f>+IF(ISNUMBER(DATA!AE878),DATA!AE878,"n/a")</f>
        <v>9.4960099312788704E-2</v>
      </c>
      <c r="K2785" s="86">
        <f>+IF(ISNUMBER(DATA!AN878),DATA!AN878,"n/a")</f>
        <v>65973.039999999994</v>
      </c>
      <c r="L2785" s="77">
        <f>+IF(ISNUMBER(DATA!AO878),DATA!AO878,"n/a")</f>
        <v>-0.60431625076305195</v>
      </c>
      <c r="M2785" s="66"/>
      <c r="N2785" s="66"/>
      <c r="O2785" s="66"/>
      <c r="P2785" s="66"/>
      <c r="Q2785" s="66"/>
      <c r="S2785" s="70"/>
      <c r="U2785" s="70"/>
      <c r="W2785" s="70"/>
      <c r="Y2785" s="70"/>
    </row>
    <row r="2786" spans="1:25" s="69" customFormat="1" x14ac:dyDescent="0.2">
      <c r="A2786" s="66" t="s">
        <v>27</v>
      </c>
      <c r="B2786" s="66" t="s">
        <v>23</v>
      </c>
      <c r="C2786" s="66" t="s">
        <v>25</v>
      </c>
      <c r="D2786" s="66" t="s">
        <v>296</v>
      </c>
      <c r="E2786" s="86">
        <f>+IF(ISNUMBER(DATA!J879),DATA!J879,"n/a")</f>
        <v>14832.17</v>
      </c>
      <c r="F2786" s="77">
        <f>+IF(ISNUMBER(DATA!K879),DATA!K879,"n/a")</f>
        <v>-0.63185943108637499</v>
      </c>
      <c r="G2786" s="86">
        <f>+IF(ISNUMBER(DATA!T879),DATA!T879,"n/a")</f>
        <v>45895.97</v>
      </c>
      <c r="H2786" s="77">
        <f>+IF(ISNUMBER(DATA!U879),DATA!U879,"n/a")</f>
        <v>-0.63939133655505398</v>
      </c>
      <c r="I2786" s="86">
        <f>+IF(ISNUMBER(DATA!AD879),DATA!AD879,"n/a")</f>
        <v>86122.97</v>
      </c>
      <c r="J2786" s="77">
        <f>+IF(ISNUMBER(DATA!AE879),DATA!AE879,"n/a")</f>
        <v>-0.64347143026281695</v>
      </c>
      <c r="K2786" s="86">
        <f>+IF(ISNUMBER(DATA!AN879),DATA!AN879,"n/a")</f>
        <v>232816.83</v>
      </c>
      <c r="L2786" s="77">
        <f>+IF(ISNUMBER(DATA!AO879),DATA!AO879,"n/a")</f>
        <v>-0.56412998546456095</v>
      </c>
      <c r="M2786" s="66"/>
      <c r="N2786" s="66"/>
      <c r="O2786" s="66"/>
      <c r="P2786" s="66"/>
      <c r="Q2786" s="66"/>
      <c r="S2786" s="70"/>
      <c r="U2786" s="70"/>
      <c r="W2786" s="70"/>
      <c r="Y2786" s="70"/>
    </row>
    <row r="2787" spans="1:25" s="69" customFormat="1" x14ac:dyDescent="0.2">
      <c r="A2787" s="66" t="s">
        <v>27</v>
      </c>
      <c r="B2787" s="66" t="s">
        <v>23</v>
      </c>
      <c r="C2787" s="66" t="s">
        <v>25</v>
      </c>
      <c r="D2787" s="66" t="s">
        <v>297</v>
      </c>
      <c r="E2787" s="86">
        <f>+IF(ISNUMBER(DATA!J880),DATA!J880,"n/a")</f>
        <v>20649.63</v>
      </c>
      <c r="F2787" s="77">
        <f>+IF(ISNUMBER(DATA!K880),DATA!K880,"n/a")</f>
        <v>2.93373889454661E-2</v>
      </c>
      <c r="G2787" s="86">
        <f>+IF(ISNUMBER(DATA!T880),DATA!T880,"n/a")</f>
        <v>60585.9</v>
      </c>
      <c r="H2787" s="77">
        <f>+IF(ISNUMBER(DATA!U880),DATA!U880,"n/a")</f>
        <v>8.8023443562349701E-2</v>
      </c>
      <c r="I2787" s="86">
        <f>+IF(ISNUMBER(DATA!AD880),DATA!AD880,"n/a")</f>
        <v>116100.57</v>
      </c>
      <c r="J2787" s="77">
        <f>+IF(ISNUMBER(DATA!AE880),DATA!AE880,"n/a")</f>
        <v>-0.128483823770836</v>
      </c>
      <c r="K2787" s="86">
        <f>+IF(ISNUMBER(DATA!AN880),DATA!AN880,"n/a")</f>
        <v>235793.18</v>
      </c>
      <c r="L2787" s="77">
        <f>+IF(ISNUMBER(DATA!AO880),DATA!AO880,"n/a")</f>
        <v>-0.20673145841795099</v>
      </c>
      <c r="M2787" s="66"/>
      <c r="N2787" s="66"/>
      <c r="O2787" s="66"/>
      <c r="P2787" s="66"/>
      <c r="Q2787" s="66"/>
      <c r="S2787" s="70"/>
      <c r="U2787" s="70"/>
      <c r="W2787" s="70"/>
      <c r="Y2787" s="70"/>
    </row>
    <row r="2788" spans="1:25" s="69" customFormat="1" x14ac:dyDescent="0.2">
      <c r="A2788" s="66" t="s">
        <v>27</v>
      </c>
      <c r="B2788" s="66" t="s">
        <v>23</v>
      </c>
      <c r="C2788" s="66" t="s">
        <v>25</v>
      </c>
      <c r="D2788" s="66" t="s">
        <v>298</v>
      </c>
      <c r="E2788" s="86">
        <f>+IF(ISNUMBER(DATA!J881),DATA!J881,"n/a")</f>
        <v>43158.38</v>
      </c>
      <c r="F2788" s="77">
        <f>+IF(ISNUMBER(DATA!K881),DATA!K881,"n/a")</f>
        <v>0.26095318900779202</v>
      </c>
      <c r="G2788" s="86">
        <f>+IF(ISNUMBER(DATA!T881),DATA!T881,"n/a")</f>
        <v>119576.29</v>
      </c>
      <c r="H2788" s="77">
        <f>+IF(ISNUMBER(DATA!U881),DATA!U881,"n/a")</f>
        <v>0.25433665896362401</v>
      </c>
      <c r="I2788" s="86">
        <f>+IF(ISNUMBER(DATA!AD881),DATA!AD881,"n/a")</f>
        <v>230214.46</v>
      </c>
      <c r="J2788" s="77">
        <f>+IF(ISNUMBER(DATA!AE881),DATA!AE881,"n/a")</f>
        <v>0.22227371636801499</v>
      </c>
      <c r="K2788" s="86">
        <f>+IF(ISNUMBER(DATA!AN881),DATA!AN881,"n/a")</f>
        <v>442791</v>
      </c>
      <c r="L2788" s="77">
        <f>+IF(ISNUMBER(DATA!AO881),DATA!AO881,"n/a")</f>
        <v>0.239604870435982</v>
      </c>
      <c r="M2788" s="66"/>
      <c r="N2788" s="66"/>
      <c r="O2788" s="66"/>
      <c r="P2788" s="66"/>
      <c r="Q2788" s="66"/>
      <c r="S2788" s="70"/>
      <c r="U2788" s="70"/>
      <c r="W2788" s="70"/>
      <c r="Y2788" s="70"/>
    </row>
    <row r="2789" spans="1:25" s="69" customFormat="1" x14ac:dyDescent="0.2">
      <c r="A2789" s="66" t="s">
        <v>27</v>
      </c>
      <c r="B2789" s="66" t="s">
        <v>23</v>
      </c>
      <c r="C2789" s="66" t="s">
        <v>25</v>
      </c>
      <c r="D2789" s="66" t="s">
        <v>299</v>
      </c>
      <c r="E2789" s="86">
        <f>+IF(ISNUMBER(DATA!J882),DATA!J882,"n/a")</f>
        <v>173617.65</v>
      </c>
      <c r="F2789" s="77">
        <f>+IF(ISNUMBER(DATA!K882),DATA!K882,"n/a")</f>
        <v>0.97100991387585001</v>
      </c>
      <c r="G2789" s="86">
        <f>+IF(ISNUMBER(DATA!T882),DATA!T882,"n/a")</f>
        <v>537797.11</v>
      </c>
      <c r="H2789" s="77">
        <f>+IF(ISNUMBER(DATA!U882),DATA!U882,"n/a")</f>
        <v>0.28048732780977897</v>
      </c>
      <c r="I2789" s="86">
        <f>+IF(ISNUMBER(DATA!AD882),DATA!AD882,"n/a")</f>
        <v>1062357.78</v>
      </c>
      <c r="J2789" s="77">
        <f>+IF(ISNUMBER(DATA!AE882),DATA!AE882,"n/a")</f>
        <v>0.254918512755205</v>
      </c>
      <c r="K2789" s="86">
        <f>+IF(ISNUMBER(DATA!AN882),DATA!AN882,"n/a")</f>
        <v>2124057.4700000002</v>
      </c>
      <c r="L2789" s="77">
        <f>+IF(ISNUMBER(DATA!AO882),DATA!AO882,"n/a")</f>
        <v>0.208758090663691</v>
      </c>
      <c r="M2789" s="66"/>
      <c r="N2789" s="66"/>
      <c r="O2789" s="66"/>
      <c r="P2789" s="66"/>
      <c r="Q2789" s="66"/>
      <c r="S2789" s="70"/>
      <c r="U2789" s="70"/>
      <c r="W2789" s="70"/>
      <c r="Y2789" s="70"/>
    </row>
    <row r="2790" spans="1:25" s="69" customFormat="1" x14ac:dyDescent="0.2">
      <c r="A2790" s="66" t="s">
        <v>27</v>
      </c>
      <c r="B2790" s="66" t="s">
        <v>23</v>
      </c>
      <c r="C2790" s="66" t="s">
        <v>25</v>
      </c>
      <c r="D2790" s="66" t="s">
        <v>300</v>
      </c>
      <c r="E2790" s="86">
        <f>+IF(ISNUMBER(DATA!J883),DATA!J883,"n/a")</f>
        <v>88424.3</v>
      </c>
      <c r="F2790" s="77">
        <f>+IF(ISNUMBER(DATA!K883),DATA!K883,"n/a")</f>
        <v>-0.115601168925965</v>
      </c>
      <c r="G2790" s="86">
        <f>+IF(ISNUMBER(DATA!T883),DATA!T883,"n/a")</f>
        <v>276327.3</v>
      </c>
      <c r="H2790" s="77">
        <f>+IF(ISNUMBER(DATA!U883),DATA!U883,"n/a")</f>
        <v>1.9238278202649901E-2</v>
      </c>
      <c r="I2790" s="86">
        <f>+IF(ISNUMBER(DATA!AD883),DATA!AD883,"n/a")</f>
        <v>483433.88</v>
      </c>
      <c r="J2790" s="77">
        <f>+IF(ISNUMBER(DATA!AE883),DATA!AE883,"n/a")</f>
        <v>-1.49356787278735E-2</v>
      </c>
      <c r="K2790" s="86">
        <f>+IF(ISNUMBER(DATA!AN883),DATA!AN883,"n/a")</f>
        <v>934870.36</v>
      </c>
      <c r="L2790" s="77">
        <f>+IF(ISNUMBER(DATA!AO883),DATA!AO883,"n/a")</f>
        <v>-1.87139049194841E-2</v>
      </c>
      <c r="M2790" s="66"/>
      <c r="N2790" s="66"/>
      <c r="O2790" s="66"/>
      <c r="P2790" s="66"/>
      <c r="Q2790" s="66"/>
      <c r="S2790" s="70"/>
      <c r="U2790" s="70"/>
      <c r="W2790" s="70"/>
      <c r="Y2790" s="70"/>
    </row>
    <row r="2791" spans="1:25" s="69" customFormat="1" x14ac:dyDescent="0.2">
      <c r="A2791" s="66" t="s">
        <v>27</v>
      </c>
      <c r="B2791" s="66" t="s">
        <v>23</v>
      </c>
      <c r="C2791" s="66" t="s">
        <v>25</v>
      </c>
      <c r="D2791" s="66" t="s">
        <v>301</v>
      </c>
      <c r="E2791" s="86">
        <f>+IF(ISNUMBER(DATA!J884),DATA!J884,"n/a")</f>
        <v>3953</v>
      </c>
      <c r="F2791" s="77">
        <f>+IF(ISNUMBER(DATA!K884),DATA!K884,"n/a")</f>
        <v>0.23802067021609799</v>
      </c>
      <c r="G2791" s="86">
        <f>+IF(ISNUMBER(DATA!T884),DATA!T884,"n/a")</f>
        <v>11030</v>
      </c>
      <c r="H2791" s="77">
        <f>+IF(ISNUMBER(DATA!U884),DATA!U884,"n/a")</f>
        <v>0.25283392624295198</v>
      </c>
      <c r="I2791" s="86">
        <f>+IF(ISNUMBER(DATA!AD884),DATA!AD884,"n/a")</f>
        <v>19112</v>
      </c>
      <c r="J2791" s="77">
        <f>+IF(ISNUMBER(DATA!AE884),DATA!AE884,"n/a")</f>
        <v>-0.480026651626835</v>
      </c>
      <c r="K2791" s="86">
        <f>+IF(ISNUMBER(DATA!AN884),DATA!AN884,"n/a")</f>
        <v>36110</v>
      </c>
      <c r="L2791" s="77">
        <f>+IF(ISNUMBER(DATA!AO884),DATA!AO884,"n/a")</f>
        <v>-0.62936656683205405</v>
      </c>
      <c r="M2791" s="66"/>
      <c r="N2791" s="66"/>
      <c r="O2791" s="66"/>
      <c r="P2791" s="66"/>
      <c r="Q2791" s="66"/>
      <c r="S2791" s="70"/>
      <c r="U2791" s="70"/>
      <c r="W2791" s="70"/>
      <c r="Y2791" s="70"/>
    </row>
    <row r="2792" spans="1:25" s="69" customFormat="1" x14ac:dyDescent="0.2">
      <c r="A2792" s="66" t="s">
        <v>27</v>
      </c>
      <c r="B2792" s="66" t="s">
        <v>23</v>
      </c>
      <c r="C2792" s="66" t="s">
        <v>25</v>
      </c>
      <c r="D2792" s="66" t="s">
        <v>302</v>
      </c>
      <c r="E2792" s="86">
        <f>+IF(ISNUMBER(DATA!J885),DATA!J885,"n/a")</f>
        <v>92632.94</v>
      </c>
      <c r="F2792" s="77">
        <f>+IF(ISNUMBER(DATA!K885),DATA!K885,"n/a")</f>
        <v>5.8544340321431597E-2</v>
      </c>
      <c r="G2792" s="86">
        <f>+IF(ISNUMBER(DATA!T885),DATA!T885,"n/a")</f>
        <v>271415</v>
      </c>
      <c r="H2792" s="77">
        <f>+IF(ISNUMBER(DATA!U885),DATA!U885,"n/a")</f>
        <v>3.1800234138040999E-2</v>
      </c>
      <c r="I2792" s="86">
        <f>+IF(ISNUMBER(DATA!AD885),DATA!AD885,"n/a")</f>
        <v>538661.37</v>
      </c>
      <c r="J2792" s="77">
        <f>+IF(ISNUMBER(DATA!AE885),DATA!AE885,"n/a")</f>
        <v>2.7727841966669199E-2</v>
      </c>
      <c r="K2792" s="86">
        <f>+IF(ISNUMBER(DATA!AN885),DATA!AN885,"n/a")</f>
        <v>1080815.3600000001</v>
      </c>
      <c r="L2792" s="77">
        <f>+IF(ISNUMBER(DATA!AO885),DATA!AO885,"n/a")</f>
        <v>0.101178866134844</v>
      </c>
      <c r="M2792" s="66"/>
      <c r="N2792" s="66"/>
      <c r="O2792" s="66"/>
      <c r="P2792" s="66"/>
      <c r="Q2792" s="66"/>
      <c r="S2792" s="70"/>
      <c r="U2792" s="70"/>
      <c r="W2792" s="70"/>
      <c r="Y2792" s="70"/>
    </row>
    <row r="2793" spans="1:25" s="69" customFormat="1" x14ac:dyDescent="0.2">
      <c r="A2793" s="66" t="s">
        <v>27</v>
      </c>
      <c r="B2793" s="66" t="s">
        <v>23</v>
      </c>
      <c r="C2793" s="66" t="s">
        <v>25</v>
      </c>
      <c r="D2793" s="66" t="s">
        <v>303</v>
      </c>
      <c r="E2793" s="86">
        <f>+IF(ISNUMBER(DATA!J886),DATA!J886,"n/a")</f>
        <v>17631.71</v>
      </c>
      <c r="F2793" s="77">
        <f>+IF(ISNUMBER(DATA!K886),DATA!K886,"n/a")</f>
        <v>0.13066616904224601</v>
      </c>
      <c r="G2793" s="86">
        <f>+IF(ISNUMBER(DATA!T886),DATA!T886,"n/a")</f>
        <v>44560.71</v>
      </c>
      <c r="H2793" s="77">
        <f>+IF(ISNUMBER(DATA!U886),DATA!U886,"n/a")</f>
        <v>-4.8488517344095303E-2</v>
      </c>
      <c r="I2793" s="86">
        <f>+IF(ISNUMBER(DATA!AD886),DATA!AD886,"n/a")</f>
        <v>83529.460000000006</v>
      </c>
      <c r="J2793" s="77">
        <f>+IF(ISNUMBER(DATA!AE886),DATA!AE886,"n/a")</f>
        <v>-0.16667080690192199</v>
      </c>
      <c r="K2793" s="86">
        <f>+IF(ISNUMBER(DATA!AN886),DATA!AN886,"n/a")</f>
        <v>175694.28</v>
      </c>
      <c r="L2793" s="77">
        <f>+IF(ISNUMBER(DATA!AO886),DATA!AO886,"n/a")</f>
        <v>-0.19058527427199101</v>
      </c>
      <c r="M2793" s="66"/>
      <c r="N2793" s="66"/>
      <c r="O2793" s="66"/>
      <c r="P2793" s="66"/>
      <c r="Q2793" s="66"/>
      <c r="S2793" s="70"/>
      <c r="U2793" s="70"/>
      <c r="W2793" s="70"/>
      <c r="Y2793" s="70"/>
    </row>
    <row r="2794" spans="1:25" s="69" customFormat="1" x14ac:dyDescent="0.2">
      <c r="A2794" s="66" t="s">
        <v>27</v>
      </c>
      <c r="B2794" s="66" t="s">
        <v>23</v>
      </c>
      <c r="C2794" s="66" t="s">
        <v>25</v>
      </c>
      <c r="D2794" s="66" t="s">
        <v>304</v>
      </c>
      <c r="E2794" s="86">
        <f>+IF(ISNUMBER(DATA!J887),DATA!J887,"n/a")</f>
        <v>115558.96</v>
      </c>
      <c r="F2794" s="77">
        <f>+IF(ISNUMBER(DATA!K887),DATA!K887,"n/a")</f>
        <v>0.76104656726935405</v>
      </c>
      <c r="G2794" s="86">
        <f>+IF(ISNUMBER(DATA!T887),DATA!T887,"n/a")</f>
        <v>345361.77</v>
      </c>
      <c r="H2794" s="77">
        <f>+IF(ISNUMBER(DATA!U887),DATA!U887,"n/a")</f>
        <v>0.25012866456927801</v>
      </c>
      <c r="I2794" s="86">
        <f>+IF(ISNUMBER(DATA!AD887),DATA!AD887,"n/a")</f>
        <v>674684.58</v>
      </c>
      <c r="J2794" s="77">
        <f>+IF(ISNUMBER(DATA!AE887),DATA!AE887,"n/a")</f>
        <v>0.16225969189026501</v>
      </c>
      <c r="K2794" s="86">
        <f>+IF(ISNUMBER(DATA!AN887),DATA!AN887,"n/a")</f>
        <v>1350625.41</v>
      </c>
      <c r="L2794" s="77">
        <f>+IF(ISNUMBER(DATA!AO887),DATA!AO887,"n/a")</f>
        <v>0.21406814229711199</v>
      </c>
      <c r="M2794" s="66"/>
      <c r="N2794" s="66"/>
      <c r="O2794" s="66"/>
      <c r="P2794" s="66"/>
      <c r="Q2794" s="66"/>
      <c r="S2794" s="70"/>
      <c r="U2794" s="70"/>
      <c r="W2794" s="70"/>
      <c r="Y2794" s="70"/>
    </row>
    <row r="2795" spans="1:25" s="69" customFormat="1" x14ac:dyDescent="0.2">
      <c r="A2795" s="66" t="s">
        <v>27</v>
      </c>
      <c r="B2795" s="66" t="s">
        <v>23</v>
      </c>
      <c r="C2795" s="66" t="s">
        <v>25</v>
      </c>
      <c r="D2795" s="66" t="s">
        <v>305</v>
      </c>
      <c r="E2795" s="86">
        <f>+IF(ISNUMBER(DATA!J888),DATA!J888,"n/a")</f>
        <v>31426.9</v>
      </c>
      <c r="F2795" s="77">
        <f>+IF(ISNUMBER(DATA!K888),DATA!K888,"n/a")</f>
        <v>-0.25517253474644103</v>
      </c>
      <c r="G2795" s="86">
        <f>+IF(ISNUMBER(DATA!T888),DATA!T888,"n/a")</f>
        <v>88790.23</v>
      </c>
      <c r="H2795" s="77">
        <f>+IF(ISNUMBER(DATA!U888),DATA!U888,"n/a")</f>
        <v>-0.30849823791726699</v>
      </c>
      <c r="I2795" s="86">
        <f>+IF(ISNUMBER(DATA!AD888),DATA!AD888,"n/a")</f>
        <v>175423.61</v>
      </c>
      <c r="J2795" s="77">
        <f>+IF(ISNUMBER(DATA!AE888),DATA!AE888,"n/a")</f>
        <v>-0.28650959436127199</v>
      </c>
      <c r="K2795" s="86">
        <f>+IF(ISNUMBER(DATA!AN888),DATA!AN888,"n/a")</f>
        <v>411090.43</v>
      </c>
      <c r="L2795" s="77">
        <f>+IF(ISNUMBER(DATA!AO888),DATA!AO888,"n/a")</f>
        <v>-0.14876462081530001</v>
      </c>
      <c r="M2795" s="66"/>
      <c r="N2795" s="66"/>
      <c r="O2795" s="66"/>
      <c r="P2795" s="66"/>
      <c r="Q2795" s="66"/>
      <c r="S2795" s="70"/>
      <c r="U2795" s="70"/>
      <c r="W2795" s="70"/>
      <c r="Y2795" s="70"/>
    </row>
    <row r="2796" spans="1:25" s="69" customFormat="1" x14ac:dyDescent="0.2">
      <c r="A2796" s="66" t="s">
        <v>27</v>
      </c>
      <c r="B2796" s="66" t="s">
        <v>23</v>
      </c>
      <c r="C2796" s="66" t="s">
        <v>25</v>
      </c>
      <c r="D2796" s="66" t="s">
        <v>306</v>
      </c>
      <c r="E2796" s="86">
        <f>+IF(ISNUMBER(DATA!J889),DATA!J889,"n/a")</f>
        <v>76634.36</v>
      </c>
      <c r="F2796" s="77">
        <f>+IF(ISNUMBER(DATA!K889),DATA!K889,"n/a")</f>
        <v>4.7424600106937102E-2</v>
      </c>
      <c r="G2796" s="86">
        <f>+IF(ISNUMBER(DATA!T889),DATA!T889,"n/a")</f>
        <v>196124.18</v>
      </c>
      <c r="H2796" s="77">
        <f>+IF(ISNUMBER(DATA!U889),DATA!U889,"n/a")</f>
        <v>0.19967692848146201</v>
      </c>
      <c r="I2796" s="86">
        <f>+IF(ISNUMBER(DATA!AD889),DATA!AD889,"n/a")</f>
        <v>337084.49</v>
      </c>
      <c r="J2796" s="77">
        <f>+IF(ISNUMBER(DATA!AE889),DATA!AE889,"n/a")</f>
        <v>0.131455500704348</v>
      </c>
      <c r="K2796" s="86">
        <f>+IF(ISNUMBER(DATA!AN889),DATA!AN889,"n/a")</f>
        <v>642717.28</v>
      </c>
      <c r="L2796" s="77">
        <f>+IF(ISNUMBER(DATA!AO889),DATA!AO889,"n/a")</f>
        <v>0.103639885754106</v>
      </c>
      <c r="M2796" s="66"/>
      <c r="N2796" s="66"/>
      <c r="O2796" s="66"/>
      <c r="P2796" s="66"/>
      <c r="Q2796" s="66"/>
      <c r="S2796" s="70"/>
      <c r="U2796" s="70"/>
      <c r="W2796" s="70"/>
      <c r="Y2796" s="70"/>
    </row>
    <row r="2797" spans="1:25" s="69" customFormat="1" x14ac:dyDescent="0.2">
      <c r="A2797" s="66" t="s">
        <v>27</v>
      </c>
      <c r="B2797" s="66" t="s">
        <v>23</v>
      </c>
      <c r="C2797" s="66" t="s">
        <v>25</v>
      </c>
      <c r="D2797" s="66" t="s">
        <v>307</v>
      </c>
      <c r="E2797" s="86">
        <f>+IF(ISNUMBER(DATA!J890),DATA!J890,"n/a")</f>
        <v>21743.55</v>
      </c>
      <c r="F2797" s="77">
        <f>+IF(ISNUMBER(DATA!K890),DATA!K890,"n/a")</f>
        <v>-1.48696863637909E-2</v>
      </c>
      <c r="G2797" s="86">
        <f>+IF(ISNUMBER(DATA!T890),DATA!T890,"n/a")</f>
        <v>66997.38</v>
      </c>
      <c r="H2797" s="77">
        <f>+IF(ISNUMBER(DATA!U890),DATA!U890,"n/a")</f>
        <v>-0.45781783213011401</v>
      </c>
      <c r="I2797" s="86">
        <f>+IF(ISNUMBER(DATA!AD890),DATA!AD890,"n/a")</f>
        <v>122119.01</v>
      </c>
      <c r="J2797" s="77">
        <f>+IF(ISNUMBER(DATA!AE890),DATA!AE890,"n/a")</f>
        <v>-0.52044641883823595</v>
      </c>
      <c r="K2797" s="86">
        <f>+IF(ISNUMBER(DATA!AN890),DATA!AN890,"n/a")</f>
        <v>229221.79</v>
      </c>
      <c r="L2797" s="77">
        <f>+IF(ISNUMBER(DATA!AO890),DATA!AO890,"n/a")</f>
        <v>-0.61348555271471605</v>
      </c>
      <c r="M2797" s="66"/>
      <c r="N2797" s="66"/>
      <c r="O2797" s="66"/>
      <c r="P2797" s="66"/>
      <c r="Q2797" s="66"/>
      <c r="S2797" s="70"/>
      <c r="U2797" s="70"/>
      <c r="W2797" s="70"/>
      <c r="Y2797" s="70"/>
    </row>
    <row r="2798" spans="1:25" s="69" customFormat="1" x14ac:dyDescent="0.2">
      <c r="A2798" s="66" t="s">
        <v>27</v>
      </c>
      <c r="B2798" s="66" t="s">
        <v>23</v>
      </c>
      <c r="C2798" s="66" t="s">
        <v>25</v>
      </c>
      <c r="D2798" s="66" t="s">
        <v>308</v>
      </c>
      <c r="E2798" s="86">
        <f>+IF(ISNUMBER(DATA!J891),DATA!J891,"n/a")</f>
        <v>63373.66</v>
      </c>
      <c r="F2798" s="77">
        <f>+IF(ISNUMBER(DATA!K891),DATA!K891,"n/a")</f>
        <v>4.41816392161231E-2</v>
      </c>
      <c r="G2798" s="86">
        <f>+IF(ISNUMBER(DATA!T891),DATA!T891,"n/a")</f>
        <v>178791.66</v>
      </c>
      <c r="H2798" s="77">
        <f>+IF(ISNUMBER(DATA!U891),DATA!U891,"n/a")</f>
        <v>0.152758377085499</v>
      </c>
      <c r="I2798" s="86">
        <f>+IF(ISNUMBER(DATA!AD891),DATA!AD891,"n/a")</f>
        <v>334538.15000000002</v>
      </c>
      <c r="J2798" s="77">
        <f>+IF(ISNUMBER(DATA!AE891),DATA!AE891,"n/a")</f>
        <v>0.115991539313583</v>
      </c>
      <c r="K2798" s="86">
        <f>+IF(ISNUMBER(DATA!AN891),DATA!AN891,"n/a")</f>
        <v>637082.48</v>
      </c>
      <c r="L2798" s="77">
        <f>+IF(ISNUMBER(DATA!AO891),DATA!AO891,"n/a")</f>
        <v>6.4615356644087699E-2</v>
      </c>
      <c r="M2798" s="66"/>
      <c r="N2798" s="66"/>
      <c r="O2798" s="66"/>
      <c r="P2798" s="66"/>
      <c r="Q2798" s="66"/>
      <c r="S2798" s="70"/>
      <c r="U2798" s="70"/>
      <c r="W2798" s="70"/>
      <c r="Y2798" s="70"/>
    </row>
    <row r="2799" spans="1:25" s="69" customFormat="1" x14ac:dyDescent="0.2">
      <c r="A2799" s="66" t="s">
        <v>27</v>
      </c>
      <c r="B2799" s="66" t="s">
        <v>23</v>
      </c>
      <c r="C2799" s="66" t="s">
        <v>25</v>
      </c>
      <c r="D2799" s="66" t="s">
        <v>309</v>
      </c>
      <c r="E2799" s="86">
        <f>+IF(ISNUMBER(DATA!J892),DATA!J892,"n/a")</f>
        <v>41994.14</v>
      </c>
      <c r="F2799" s="77">
        <f>+IF(ISNUMBER(DATA!K892),DATA!K892,"n/a")</f>
        <v>0.386021148353342</v>
      </c>
      <c r="G2799" s="86">
        <f>+IF(ISNUMBER(DATA!T892),DATA!T892,"n/a")</f>
        <v>116279.89</v>
      </c>
      <c r="H2799" s="77">
        <f>+IF(ISNUMBER(DATA!U892),DATA!U892,"n/a")</f>
        <v>0.13567212212374</v>
      </c>
      <c r="I2799" s="86">
        <f>+IF(ISNUMBER(DATA!AD892),DATA!AD892,"n/a")</f>
        <v>217669.04</v>
      </c>
      <c r="J2799" s="77">
        <f>+IF(ISNUMBER(DATA!AE892),DATA!AE892,"n/a")</f>
        <v>-6.7206949366731106E-2</v>
      </c>
      <c r="K2799" s="86">
        <f>+IF(ISNUMBER(DATA!AN892),DATA!AN892,"n/a")</f>
        <v>433491.5</v>
      </c>
      <c r="L2799" s="77">
        <f>+IF(ISNUMBER(DATA!AO892),DATA!AO892,"n/a")</f>
        <v>-7.7667965276060597E-2</v>
      </c>
      <c r="M2799" s="66"/>
      <c r="N2799" s="66"/>
      <c r="O2799" s="66"/>
      <c r="P2799" s="66"/>
      <c r="Q2799" s="66"/>
      <c r="S2799" s="70"/>
      <c r="U2799" s="70"/>
      <c r="W2799" s="70"/>
      <c r="Y2799" s="70"/>
    </row>
    <row r="2800" spans="1:25" s="69" customFormat="1" x14ac:dyDescent="0.2">
      <c r="A2800" s="66" t="s">
        <v>27</v>
      </c>
      <c r="B2800" s="66" t="s">
        <v>23</v>
      </c>
      <c r="C2800" s="66" t="s">
        <v>25</v>
      </c>
      <c r="D2800" s="66" t="s">
        <v>310</v>
      </c>
      <c r="E2800" s="86">
        <f>+IF(ISNUMBER(DATA!J893),DATA!J893,"n/a")</f>
        <v>14495.27</v>
      </c>
      <c r="F2800" s="77">
        <f>+IF(ISNUMBER(DATA!K893),DATA!K893,"n/a")</f>
        <v>-0.134303747119874</v>
      </c>
      <c r="G2800" s="86">
        <f>+IF(ISNUMBER(DATA!T893),DATA!T893,"n/a")</f>
        <v>39609.4</v>
      </c>
      <c r="H2800" s="77">
        <f>+IF(ISNUMBER(DATA!U893),DATA!U893,"n/a")</f>
        <v>-0.180984830517534</v>
      </c>
      <c r="I2800" s="86">
        <f>+IF(ISNUMBER(DATA!AD893),DATA!AD893,"n/a")</f>
        <v>73217.84</v>
      </c>
      <c r="J2800" s="77">
        <f>+IF(ISNUMBER(DATA!AE893),DATA!AE893,"n/a")</f>
        <v>-0.26312453472167602</v>
      </c>
      <c r="K2800" s="86">
        <f>+IF(ISNUMBER(DATA!AN893),DATA!AN893,"n/a")</f>
        <v>164036.96</v>
      </c>
      <c r="L2800" s="77">
        <f>+IF(ISNUMBER(DATA!AO893),DATA!AO893,"n/a")</f>
        <v>-0.18362635870701199</v>
      </c>
      <c r="M2800" s="66"/>
      <c r="N2800" s="66"/>
      <c r="O2800" s="66"/>
      <c r="P2800" s="66"/>
      <c r="Q2800" s="66"/>
      <c r="S2800" s="70"/>
      <c r="U2800" s="70"/>
      <c r="W2800" s="70"/>
      <c r="Y2800" s="70"/>
    </row>
    <row r="2801" spans="1:25" s="69" customFormat="1" x14ac:dyDescent="0.2">
      <c r="A2801" s="66" t="s">
        <v>27</v>
      </c>
      <c r="B2801" s="66" t="s">
        <v>23</v>
      </c>
      <c r="C2801" s="66" t="s">
        <v>25</v>
      </c>
      <c r="D2801" s="66" t="s">
        <v>311</v>
      </c>
      <c r="E2801" s="86">
        <f>+IF(ISNUMBER(DATA!J894),DATA!J894,"n/a")</f>
        <v>36476.720000000001</v>
      </c>
      <c r="F2801" s="77">
        <f>+IF(ISNUMBER(DATA!K894),DATA!K894,"n/a")</f>
        <v>-0.32776316854002602</v>
      </c>
      <c r="G2801" s="86">
        <f>+IF(ISNUMBER(DATA!T894),DATA!T894,"n/a")</f>
        <v>103537.73</v>
      </c>
      <c r="H2801" s="77">
        <f>+IF(ISNUMBER(DATA!U894),DATA!U894,"n/a")</f>
        <v>-0.40239797542724798</v>
      </c>
      <c r="I2801" s="86">
        <f>+IF(ISNUMBER(DATA!AD894),DATA!AD894,"n/a")</f>
        <v>244823.84</v>
      </c>
      <c r="J2801" s="77">
        <f>+IF(ISNUMBER(DATA!AE894),DATA!AE894,"n/a")</f>
        <v>-0.20729263792598701</v>
      </c>
      <c r="K2801" s="86">
        <f>+IF(ISNUMBER(DATA!AN894),DATA!AN894,"n/a")</f>
        <v>544022.53</v>
      </c>
      <c r="L2801" s="77">
        <f>+IF(ISNUMBER(DATA!AO894),DATA!AO894,"n/a")</f>
        <v>-6.1338569972991502E-2</v>
      </c>
      <c r="M2801" s="66"/>
      <c r="N2801" s="66"/>
      <c r="O2801" s="66"/>
      <c r="P2801" s="66"/>
      <c r="Q2801" s="66"/>
      <c r="S2801" s="70"/>
      <c r="U2801" s="70"/>
      <c r="W2801" s="70"/>
      <c r="Y2801" s="70"/>
    </row>
    <row r="2802" spans="1:25" s="69" customFormat="1" x14ac:dyDescent="0.2">
      <c r="A2802" s="66" t="s">
        <v>27</v>
      </c>
      <c r="B2802" s="66" t="s">
        <v>23</v>
      </c>
      <c r="C2802" s="66" t="s">
        <v>25</v>
      </c>
      <c r="D2802" s="66" t="s">
        <v>312</v>
      </c>
      <c r="E2802" s="86">
        <f>+IF(ISNUMBER(DATA!J895),DATA!J895,"n/a")</f>
        <v>6080</v>
      </c>
      <c r="F2802" s="77">
        <f>+IF(ISNUMBER(DATA!K895),DATA!K895,"n/a")</f>
        <v>0.62915326902465196</v>
      </c>
      <c r="G2802" s="86">
        <f>+IF(ISNUMBER(DATA!T895),DATA!T895,"n/a")</f>
        <v>16995</v>
      </c>
      <c r="H2802" s="77">
        <f>+IF(ISNUMBER(DATA!U895),DATA!U895,"n/a")</f>
        <v>0.12777988284892</v>
      </c>
      <c r="I2802" s="86">
        <f>+IF(ISNUMBER(DATA!AD895),DATA!AD895,"n/a")</f>
        <v>29699</v>
      </c>
      <c r="J2802" s="77">
        <f>+IF(ISNUMBER(DATA!AE895),DATA!AE895,"n/a")</f>
        <v>-4.9562656091388498E-2</v>
      </c>
      <c r="K2802" s="86">
        <f>+IF(ISNUMBER(DATA!AN895),DATA!AN895,"n/a")</f>
        <v>50014</v>
      </c>
      <c r="L2802" s="77">
        <f>+IF(ISNUMBER(DATA!AO895),DATA!AO895,"n/a")</f>
        <v>-0.252847832319059</v>
      </c>
      <c r="M2802" s="66"/>
      <c r="N2802" s="66"/>
      <c r="O2802" s="66"/>
      <c r="P2802" s="66"/>
      <c r="Q2802" s="66"/>
      <c r="S2802" s="70"/>
      <c r="U2802" s="70"/>
      <c r="W2802" s="70"/>
      <c r="Y2802" s="70"/>
    </row>
    <row r="2803" spans="1:25" s="69" customFormat="1" x14ac:dyDescent="0.2">
      <c r="A2803" s="66" t="s">
        <v>27</v>
      </c>
      <c r="B2803" s="66" t="s">
        <v>23</v>
      </c>
      <c r="C2803" s="66" t="s">
        <v>25</v>
      </c>
      <c r="D2803" s="66" t="s">
        <v>313</v>
      </c>
      <c r="E2803" s="86">
        <f>+IF(ISNUMBER(DATA!J896),DATA!J896,"n/a")</f>
        <v>32260.07</v>
      </c>
      <c r="F2803" s="77">
        <f>+IF(ISNUMBER(DATA!K896),DATA!K896,"n/a")</f>
        <v>-0.23332837429844699</v>
      </c>
      <c r="G2803" s="86">
        <f>+IF(ISNUMBER(DATA!T896),DATA!T896,"n/a")</f>
        <v>102924.88</v>
      </c>
      <c r="H2803" s="77">
        <f>+IF(ISNUMBER(DATA!U896),DATA!U896,"n/a")</f>
        <v>-0.220135137838292</v>
      </c>
      <c r="I2803" s="86">
        <f>+IF(ISNUMBER(DATA!AD896),DATA!AD896,"n/a")</f>
        <v>196152.51</v>
      </c>
      <c r="J2803" s="77">
        <f>+IF(ISNUMBER(DATA!AE896),DATA!AE896,"n/a")</f>
        <v>-0.191584183756107</v>
      </c>
      <c r="K2803" s="86">
        <f>+IF(ISNUMBER(DATA!AN896),DATA!AN896,"n/a")</f>
        <v>386301.61</v>
      </c>
      <c r="L2803" s="77">
        <f>+IF(ISNUMBER(DATA!AO896),DATA!AO896,"n/a")</f>
        <v>-0.162849133039947</v>
      </c>
      <c r="M2803" s="66"/>
      <c r="N2803" s="66"/>
      <c r="O2803" s="66"/>
      <c r="P2803" s="66"/>
      <c r="Q2803" s="66"/>
      <c r="S2803" s="70"/>
      <c r="U2803" s="70"/>
      <c r="W2803" s="70"/>
      <c r="Y2803" s="70"/>
    </row>
    <row r="2804" spans="1:25" s="69" customFormat="1" x14ac:dyDescent="0.2">
      <c r="A2804" s="66" t="s">
        <v>27</v>
      </c>
      <c r="B2804" s="66" t="s">
        <v>23</v>
      </c>
      <c r="C2804" s="66" t="s">
        <v>25</v>
      </c>
      <c r="D2804" s="66" t="s">
        <v>314</v>
      </c>
      <c r="E2804" s="86">
        <f>+IF(ISNUMBER(DATA!J897),DATA!J897,"n/a")</f>
        <v>95913.58</v>
      </c>
      <c r="F2804" s="77">
        <f>+IF(ISNUMBER(DATA!K897),DATA!K897,"n/a")</f>
        <v>0.143569690465565</v>
      </c>
      <c r="G2804" s="86">
        <f>+IF(ISNUMBER(DATA!T897),DATA!T897,"n/a")</f>
        <v>280751.26</v>
      </c>
      <c r="H2804" s="77">
        <f>+IF(ISNUMBER(DATA!U897),DATA!U897,"n/a")</f>
        <v>-1.18125096970413E-2</v>
      </c>
      <c r="I2804" s="86">
        <f>+IF(ISNUMBER(DATA!AD897),DATA!AD897,"n/a")</f>
        <v>559411</v>
      </c>
      <c r="J2804" s="77">
        <f>+IF(ISNUMBER(DATA!AE897),DATA!AE897,"n/a")</f>
        <v>8.4117028849077596E-2</v>
      </c>
      <c r="K2804" s="86">
        <f>+IF(ISNUMBER(DATA!AN897),DATA!AN897,"n/a")</f>
        <v>1068705.07</v>
      </c>
      <c r="L2804" s="77">
        <f>+IF(ISNUMBER(DATA!AO897),DATA!AO897,"n/a")</f>
        <v>6.4199759036125403E-2</v>
      </c>
      <c r="M2804" s="66"/>
      <c r="N2804" s="66"/>
      <c r="O2804" s="66"/>
      <c r="P2804" s="66"/>
      <c r="Q2804" s="66"/>
      <c r="S2804" s="70"/>
      <c r="U2804" s="70"/>
      <c r="W2804" s="70"/>
      <c r="Y2804" s="70"/>
    </row>
    <row r="2805" spans="1:25" s="69" customFormat="1" x14ac:dyDescent="0.2">
      <c r="A2805" s="66" t="s">
        <v>27</v>
      </c>
      <c r="B2805" s="66" t="s">
        <v>23</v>
      </c>
      <c r="C2805" s="66" t="s">
        <v>25</v>
      </c>
      <c r="D2805" s="66" t="s">
        <v>315</v>
      </c>
      <c r="E2805" s="86">
        <f>+IF(ISNUMBER(DATA!J898),DATA!J898,"n/a")</f>
        <v>20684.57</v>
      </c>
      <c r="F2805" s="77">
        <f>+IF(ISNUMBER(DATA!K898),DATA!K898,"n/a")</f>
        <v>-0.287702777345413</v>
      </c>
      <c r="G2805" s="86">
        <f>+IF(ISNUMBER(DATA!T898),DATA!T898,"n/a")</f>
        <v>67865.25</v>
      </c>
      <c r="H2805" s="77">
        <f>+IF(ISNUMBER(DATA!U898),DATA!U898,"n/a")</f>
        <v>-0.489631814309539</v>
      </c>
      <c r="I2805" s="86">
        <f>+IF(ISNUMBER(DATA!AD898),DATA!AD898,"n/a")</f>
        <v>126826.88</v>
      </c>
      <c r="J2805" s="77">
        <f>+IF(ISNUMBER(DATA!AE898),DATA!AE898,"n/a")</f>
        <v>-0.53016651178042995</v>
      </c>
      <c r="K2805" s="86">
        <f>+IF(ISNUMBER(DATA!AN898),DATA!AN898,"n/a")</f>
        <v>241611.2</v>
      </c>
      <c r="L2805" s="77">
        <f>+IF(ISNUMBER(DATA!AO898),DATA!AO898,"n/a")</f>
        <v>-0.55243379425390504</v>
      </c>
      <c r="M2805" s="66"/>
      <c r="N2805" s="66"/>
      <c r="O2805" s="66"/>
      <c r="P2805" s="66"/>
      <c r="Q2805" s="66"/>
      <c r="S2805" s="70"/>
      <c r="U2805" s="70"/>
      <c r="W2805" s="70"/>
      <c r="Y2805" s="70"/>
    </row>
    <row r="2806" spans="1:25" s="69" customFormat="1" x14ac:dyDescent="0.2">
      <c r="A2806" s="66" t="s">
        <v>27</v>
      </c>
      <c r="B2806" s="66" t="s">
        <v>23</v>
      </c>
      <c r="C2806" s="66" t="s">
        <v>25</v>
      </c>
      <c r="D2806" s="66" t="s">
        <v>316</v>
      </c>
      <c r="E2806" s="86">
        <f>+IF(ISNUMBER(DATA!J899),DATA!J899,"n/a")</f>
        <v>90672.24</v>
      </c>
      <c r="F2806" s="77">
        <f>+IF(ISNUMBER(DATA!K899),DATA!K899,"n/a")</f>
        <v>0.161598628714619</v>
      </c>
      <c r="G2806" s="86">
        <f>+IF(ISNUMBER(DATA!T899),DATA!T899,"n/a")</f>
        <v>259202.69</v>
      </c>
      <c r="H2806" s="77">
        <f>+IF(ISNUMBER(DATA!U899),DATA!U899,"n/a")</f>
        <v>0.21337616307007201</v>
      </c>
      <c r="I2806" s="86">
        <f>+IF(ISNUMBER(DATA!AD899),DATA!AD899,"n/a")</f>
        <v>493821.13</v>
      </c>
      <c r="J2806" s="77">
        <f>+IF(ISNUMBER(DATA!AE899),DATA!AE899,"n/a")</f>
        <v>0.12822469856464799</v>
      </c>
      <c r="K2806" s="86">
        <f>+IF(ISNUMBER(DATA!AN899),DATA!AN899,"n/a")</f>
        <v>999142.07</v>
      </c>
      <c r="L2806" s="77">
        <f>+IF(ISNUMBER(DATA!AO899),DATA!AO899,"n/a")</f>
        <v>0.120687888766759</v>
      </c>
      <c r="M2806" s="66"/>
      <c r="N2806" s="66"/>
      <c r="O2806" s="66"/>
      <c r="P2806" s="66"/>
      <c r="Q2806" s="66"/>
      <c r="S2806" s="70"/>
      <c r="U2806" s="70"/>
      <c r="W2806" s="70"/>
      <c r="Y2806" s="70"/>
    </row>
    <row r="2807" spans="1:25" s="69" customFormat="1" x14ac:dyDescent="0.2">
      <c r="A2807" s="66" t="s">
        <v>27</v>
      </c>
      <c r="B2807" s="66" t="s">
        <v>23</v>
      </c>
      <c r="C2807" s="66" t="s">
        <v>25</v>
      </c>
      <c r="D2807" s="66" t="s">
        <v>317</v>
      </c>
      <c r="E2807" s="86">
        <f>+IF(ISNUMBER(DATA!J900),DATA!J900,"n/a")</f>
        <v>46471.040000000001</v>
      </c>
      <c r="F2807" s="77">
        <f>+IF(ISNUMBER(DATA!K900),DATA!K900,"n/a")</f>
        <v>0.39512620400869902</v>
      </c>
      <c r="G2807" s="86">
        <f>+IF(ISNUMBER(DATA!T900),DATA!T900,"n/a")</f>
        <v>129700.7</v>
      </c>
      <c r="H2807" s="77">
        <f>+IF(ISNUMBER(DATA!U900),DATA!U900,"n/a")</f>
        <v>0.23535159040419901</v>
      </c>
      <c r="I2807" s="86">
        <f>+IF(ISNUMBER(DATA!AD900),DATA!AD900,"n/a")</f>
        <v>226444.91</v>
      </c>
      <c r="J2807" s="77">
        <f>+IF(ISNUMBER(DATA!AE900),DATA!AE900,"n/a")</f>
        <v>0.20503961074722599</v>
      </c>
      <c r="K2807" s="86">
        <f>+IF(ISNUMBER(DATA!AN900),DATA!AN900,"n/a")</f>
        <v>420297.37</v>
      </c>
      <c r="L2807" s="77">
        <f>+IF(ISNUMBER(DATA!AO900),DATA!AO900,"n/a")</f>
        <v>0.19668513012758099</v>
      </c>
      <c r="M2807" s="66"/>
      <c r="N2807" s="66"/>
      <c r="O2807" s="66"/>
      <c r="P2807" s="66"/>
      <c r="Q2807" s="66"/>
      <c r="S2807" s="70"/>
      <c r="U2807" s="70"/>
      <c r="W2807" s="70"/>
      <c r="Y2807" s="70"/>
    </row>
    <row r="2808" spans="1:25" s="69" customFormat="1" x14ac:dyDescent="0.2">
      <c r="A2808" s="66" t="s">
        <v>27</v>
      </c>
      <c r="B2808" s="66" t="s">
        <v>23</v>
      </c>
      <c r="C2808" s="66" t="s">
        <v>25</v>
      </c>
      <c r="D2808" s="66" t="s">
        <v>318</v>
      </c>
      <c r="E2808" s="86">
        <f>+IF(ISNUMBER(DATA!J901),DATA!J901,"n/a")</f>
        <v>120806.58</v>
      </c>
      <c r="F2808" s="77">
        <f>+IF(ISNUMBER(DATA!K901),DATA!K901,"n/a")</f>
        <v>4.2234601822499898E-2</v>
      </c>
      <c r="G2808" s="86">
        <f>+IF(ISNUMBER(DATA!T901),DATA!T901,"n/a")</f>
        <v>362702.11</v>
      </c>
      <c r="H2808" s="77">
        <f>+IF(ISNUMBER(DATA!U901),DATA!U901,"n/a")</f>
        <v>3.5532017395922898E-2</v>
      </c>
      <c r="I2808" s="86">
        <f>+IF(ISNUMBER(DATA!AD901),DATA!AD901,"n/a")</f>
        <v>710505.73</v>
      </c>
      <c r="J2808" s="77">
        <f>+IF(ISNUMBER(DATA!AE901),DATA!AE901,"n/a")</f>
        <v>9.7145265171278208E-3</v>
      </c>
      <c r="K2808" s="86">
        <f>+IF(ISNUMBER(DATA!AN901),DATA!AN901,"n/a")</f>
        <v>1422409.96</v>
      </c>
      <c r="L2808" s="77">
        <f>+IF(ISNUMBER(DATA!AO901),DATA!AO901,"n/a")</f>
        <v>7.6296842921273395E-2</v>
      </c>
      <c r="M2808" s="66"/>
      <c r="N2808" s="66"/>
      <c r="O2808" s="66"/>
      <c r="P2808" s="66"/>
      <c r="Q2808" s="66"/>
      <c r="S2808" s="70"/>
      <c r="U2808" s="70"/>
      <c r="W2808" s="70"/>
      <c r="Y2808" s="70"/>
    </row>
    <row r="2809" spans="1:25" s="69" customFormat="1" x14ac:dyDescent="0.2">
      <c r="A2809" s="66" t="s">
        <v>27</v>
      </c>
      <c r="B2809" s="66" t="s">
        <v>23</v>
      </c>
      <c r="C2809" s="66" t="s">
        <v>25</v>
      </c>
      <c r="D2809" s="66" t="s">
        <v>344</v>
      </c>
      <c r="E2809" s="86">
        <f>+IF(ISNUMBER(DATA!J902),DATA!J902,"n/a")</f>
        <v>14260.27</v>
      </c>
      <c r="F2809" s="77">
        <f>+IF(ISNUMBER(DATA!K902),DATA!K902,"n/a")</f>
        <v>-0.23919582493939301</v>
      </c>
      <c r="G2809" s="86">
        <f>+IF(ISNUMBER(DATA!T902),DATA!T902,"n/a")</f>
        <v>37172.120000000003</v>
      </c>
      <c r="H2809" s="77">
        <f>+IF(ISNUMBER(DATA!U902),DATA!U902,"n/a")</f>
        <v>-0.35040725237589398</v>
      </c>
      <c r="I2809" s="86">
        <f>+IF(ISNUMBER(DATA!AD902),DATA!AD902,"n/a")</f>
        <v>71872.52</v>
      </c>
      <c r="J2809" s="77">
        <f>+IF(ISNUMBER(DATA!AE902),DATA!AE902,"n/a")</f>
        <v>-0.36303019318908403</v>
      </c>
      <c r="K2809" s="86">
        <f>+IF(ISNUMBER(DATA!AN902),DATA!AN902,"n/a")</f>
        <v>159555.18</v>
      </c>
      <c r="L2809" s="77">
        <f>+IF(ISNUMBER(DATA!AO902),DATA!AO902,"n/a")</f>
        <v>-0.30169572796086702</v>
      </c>
      <c r="M2809" s="66"/>
      <c r="N2809" s="66"/>
      <c r="O2809" s="66"/>
      <c r="P2809" s="66"/>
      <c r="Q2809" s="66"/>
      <c r="S2809" s="70"/>
      <c r="U2809" s="70"/>
      <c r="W2809" s="70"/>
      <c r="Y2809" s="70"/>
    </row>
    <row r="2810" spans="1:25" s="69" customFormat="1" x14ac:dyDescent="0.2">
      <c r="A2810" s="66" t="s">
        <v>27</v>
      </c>
      <c r="B2810" s="66" t="s">
        <v>23</v>
      </c>
      <c r="C2810" s="66" t="s">
        <v>25</v>
      </c>
      <c r="D2810" s="66" t="s">
        <v>345</v>
      </c>
      <c r="E2810" s="86">
        <f>+IF(ISNUMBER(DATA!J903),DATA!J903,"n/a")</f>
        <v>38352.660000000003</v>
      </c>
      <c r="F2810" s="77">
        <f>+IF(ISNUMBER(DATA!K903),DATA!K903,"n/a")</f>
        <v>0.20084952254278199</v>
      </c>
      <c r="G2810" s="86">
        <f>+IF(ISNUMBER(DATA!T903),DATA!T903,"n/a")</f>
        <v>107640.81</v>
      </c>
      <c r="H2810" s="77">
        <f>+IF(ISNUMBER(DATA!U903),DATA!U903,"n/a")</f>
        <v>5.89491002886312E-2</v>
      </c>
      <c r="I2810" s="86">
        <f>+IF(ISNUMBER(DATA!AD903),DATA!AD903,"n/a")</f>
        <v>199836.38</v>
      </c>
      <c r="J2810" s="77">
        <f>+IF(ISNUMBER(DATA!AE903),DATA!AE903,"n/a")</f>
        <v>-9.9169631090280097E-3</v>
      </c>
      <c r="K2810" s="86">
        <f>+IF(ISNUMBER(DATA!AN903),DATA!AN903,"n/a")</f>
        <v>392888.16</v>
      </c>
      <c r="L2810" s="77">
        <f>+IF(ISNUMBER(DATA!AO903),DATA!AO903,"n/a")</f>
        <v>-9.7515835755152699E-2</v>
      </c>
      <c r="M2810" s="66"/>
      <c r="N2810" s="66"/>
      <c r="O2810" s="66"/>
      <c r="P2810" s="66"/>
      <c r="Q2810" s="66"/>
      <c r="S2810" s="70"/>
      <c r="U2810" s="70"/>
      <c r="W2810" s="70"/>
      <c r="Y2810" s="70"/>
    </row>
    <row r="2811" spans="1:25" x14ac:dyDescent="0.2">
      <c r="E2811" s="100"/>
      <c r="F2811" s="102"/>
      <c r="G2811" s="100"/>
      <c r="H2811" s="102"/>
      <c r="I2811" s="100"/>
      <c r="J2811" s="102"/>
      <c r="K2811" s="100"/>
      <c r="L2811" s="102"/>
    </row>
    <row r="2812" spans="1:25" s="69" customFormat="1" x14ac:dyDescent="0.2">
      <c r="A2812" s="66" t="s">
        <v>27</v>
      </c>
      <c r="B2812" s="66" t="s">
        <v>23</v>
      </c>
      <c r="C2812" s="66" t="s">
        <v>10</v>
      </c>
      <c r="D2812" s="66" t="s">
        <v>271</v>
      </c>
      <c r="E2812" s="87">
        <f>+IF(ISNUMBER(DATA!L854),DATA!L854,"n/a")</f>
        <v>4.9940014663082399</v>
      </c>
      <c r="F2812" s="77">
        <f>+IF(ISNUMBER(DATA!M854),DATA!M854,"n/a")</f>
        <v>7.0789648263534302E-2</v>
      </c>
      <c r="G2812" s="87">
        <f>+IF(ISNUMBER(DATA!V854),DATA!V854,"n/a")</f>
        <v>4.9848813851315699</v>
      </c>
      <c r="H2812" s="77">
        <f>+IF(ISNUMBER(DATA!W854),DATA!W854,"n/a")</f>
        <v>6.2822023025860402E-2</v>
      </c>
      <c r="I2812" s="87">
        <f>+IF(ISNUMBER(DATA!AF854),DATA!AF854,"n/a")</f>
        <v>4.9194179700700698</v>
      </c>
      <c r="J2812" s="77">
        <f>+IF(ISNUMBER(DATA!AG854),DATA!AG854,"n/a")</f>
        <v>3.1979802668568001E-2</v>
      </c>
      <c r="K2812" s="87">
        <f>+IF(ISNUMBER(DATA!AP854),DATA!AP854,"n/a")</f>
        <v>4.8275864827762804</v>
      </c>
      <c r="L2812" s="77">
        <f>+IF(ISNUMBER(DATA!AQ854),DATA!AQ854,"n/a")</f>
        <v>1.27801530638462E-2</v>
      </c>
      <c r="M2812" s="66"/>
      <c r="N2812" s="66"/>
      <c r="O2812" s="66"/>
      <c r="P2812" s="66"/>
      <c r="Q2812" s="66"/>
      <c r="S2812" s="70"/>
      <c r="U2812" s="70"/>
      <c r="W2812" s="70"/>
      <c r="Y2812" s="70"/>
    </row>
    <row r="2813" spans="1:25" s="69" customFormat="1" x14ac:dyDescent="0.2">
      <c r="A2813" s="66" t="s">
        <v>27</v>
      </c>
      <c r="B2813" s="66" t="s">
        <v>23</v>
      </c>
      <c r="C2813" s="66" t="s">
        <v>10</v>
      </c>
      <c r="D2813" s="66" t="s">
        <v>272</v>
      </c>
      <c r="E2813" s="87">
        <f>+IF(ISNUMBER(DATA!L855),DATA!L855,"n/a")</f>
        <v>4.3124903832433104</v>
      </c>
      <c r="F2813" s="77">
        <f>+IF(ISNUMBER(DATA!M855),DATA!M855,"n/a")</f>
        <v>7.6518106405430598E-3</v>
      </c>
      <c r="G2813" s="87">
        <f>+IF(ISNUMBER(DATA!V855),DATA!V855,"n/a")</f>
        <v>4.3023701254785598</v>
      </c>
      <c r="H2813" s="77">
        <f>+IF(ISNUMBER(DATA!W855),DATA!W855,"n/a")</f>
        <v>1.3173899362812699E-2</v>
      </c>
      <c r="I2813" s="87">
        <f>+IF(ISNUMBER(DATA!AF855),DATA!AF855,"n/a")</f>
        <v>4.3025317424368401</v>
      </c>
      <c r="J2813" s="77">
        <f>+IF(ISNUMBER(DATA!AG855),DATA!AG855,"n/a")</f>
        <v>1.9730502648658801E-2</v>
      </c>
      <c r="K2813" s="87">
        <f>+IF(ISNUMBER(DATA!AP855),DATA!AP855,"n/a")</f>
        <v>4.3102973516837304</v>
      </c>
      <c r="L2813" s="77">
        <f>+IF(ISNUMBER(DATA!AQ855),DATA!AQ855,"n/a")</f>
        <v>7.7760482820134003E-3</v>
      </c>
      <c r="M2813" s="66"/>
      <c r="N2813" s="66"/>
      <c r="O2813" s="66"/>
      <c r="P2813" s="66"/>
      <c r="Q2813" s="66"/>
      <c r="S2813" s="70"/>
      <c r="U2813" s="70"/>
      <c r="W2813" s="70"/>
      <c r="Y2813" s="70"/>
    </row>
    <row r="2814" spans="1:25" s="69" customFormat="1" x14ac:dyDescent="0.2">
      <c r="A2814" s="66" t="s">
        <v>27</v>
      </c>
      <c r="B2814" s="66" t="s">
        <v>23</v>
      </c>
      <c r="C2814" s="66" t="s">
        <v>10</v>
      </c>
      <c r="D2814" s="66" t="s">
        <v>273</v>
      </c>
      <c r="E2814" s="87">
        <f>+IF(ISNUMBER(DATA!L856),DATA!L856,"n/a")</f>
        <v>4.3443653190962204</v>
      </c>
      <c r="F2814" s="77">
        <f>+IF(ISNUMBER(DATA!M856),DATA!M856,"n/a")</f>
        <v>-3.8467386534166499E-3</v>
      </c>
      <c r="G2814" s="87">
        <f>+IF(ISNUMBER(DATA!V856),DATA!V856,"n/a")</f>
        <v>4.3846519466889502</v>
      </c>
      <c r="H2814" s="77">
        <f>+IF(ISNUMBER(DATA!W856),DATA!W856,"n/a")</f>
        <v>1.7311657120023801E-2</v>
      </c>
      <c r="I2814" s="87">
        <f>+IF(ISNUMBER(DATA!AF856),DATA!AF856,"n/a")</f>
        <v>4.3349516726632702</v>
      </c>
      <c r="J2814" s="77">
        <f>+IF(ISNUMBER(DATA!AG856),DATA!AG856,"n/a")</f>
        <v>2.63371680224216E-2</v>
      </c>
      <c r="K2814" s="87">
        <f>+IF(ISNUMBER(DATA!AP856),DATA!AP856,"n/a")</f>
        <v>4.3144214104116898</v>
      </c>
      <c r="L2814" s="77">
        <f>+IF(ISNUMBER(DATA!AQ856),DATA!AQ856,"n/a")</f>
        <v>2.66603229215246E-2</v>
      </c>
      <c r="M2814" s="66"/>
      <c r="N2814" s="66"/>
      <c r="O2814" s="66"/>
      <c r="P2814" s="66"/>
      <c r="Q2814" s="66"/>
      <c r="S2814" s="70"/>
      <c r="U2814" s="70"/>
      <c r="W2814" s="70"/>
      <c r="Y2814" s="70"/>
    </row>
    <row r="2815" spans="1:25" s="69" customFormat="1" x14ac:dyDescent="0.2">
      <c r="A2815" s="66" t="s">
        <v>27</v>
      </c>
      <c r="B2815" s="66" t="s">
        <v>23</v>
      </c>
      <c r="C2815" s="66" t="s">
        <v>10</v>
      </c>
      <c r="D2815" s="66" t="s">
        <v>274</v>
      </c>
      <c r="E2815" s="87">
        <f>+IF(ISNUMBER(DATA!L857),DATA!L857,"n/a")</f>
        <v>4.4498805813999303</v>
      </c>
      <c r="F2815" s="77">
        <f>+IF(ISNUMBER(DATA!M857),DATA!M857,"n/a")</f>
        <v>5.4919716982748798E-3</v>
      </c>
      <c r="G2815" s="87">
        <f>+IF(ISNUMBER(DATA!V857),DATA!V857,"n/a")</f>
        <v>4.4410836321668503</v>
      </c>
      <c r="H2815" s="77">
        <f>+IF(ISNUMBER(DATA!W857),DATA!W857,"n/a")</f>
        <v>1.6620264526872298E-2</v>
      </c>
      <c r="I2815" s="87">
        <f>+IF(ISNUMBER(DATA!AF857),DATA!AF857,"n/a")</f>
        <v>4.4424599987487703</v>
      </c>
      <c r="J2815" s="77">
        <f>+IF(ISNUMBER(DATA!AG857),DATA!AG857,"n/a")</f>
        <v>2.15133047902623E-2</v>
      </c>
      <c r="K2815" s="87">
        <f>+IF(ISNUMBER(DATA!AP857),DATA!AP857,"n/a")</f>
        <v>4.4440868929959301</v>
      </c>
      <c r="L2815" s="77">
        <f>+IF(ISNUMBER(DATA!AQ857),DATA!AQ857,"n/a")</f>
        <v>1.14444872396442E-2</v>
      </c>
      <c r="M2815" s="66"/>
      <c r="N2815" s="66"/>
      <c r="O2815" s="66"/>
      <c r="P2815" s="66"/>
      <c r="Q2815" s="66"/>
      <c r="S2815" s="70"/>
      <c r="U2815" s="70"/>
      <c r="W2815" s="70"/>
      <c r="Y2815" s="70"/>
    </row>
    <row r="2816" spans="1:25" s="69" customFormat="1" x14ac:dyDescent="0.2">
      <c r="A2816" s="66" t="s">
        <v>27</v>
      </c>
      <c r="B2816" s="66" t="s">
        <v>23</v>
      </c>
      <c r="C2816" s="66" t="s">
        <v>10</v>
      </c>
      <c r="D2816" s="66" t="s">
        <v>275</v>
      </c>
      <c r="E2816" s="87">
        <f>+IF(ISNUMBER(DATA!L858),DATA!L858,"n/a")</f>
        <v>4.0447557632215601</v>
      </c>
      <c r="F2816" s="77">
        <f>+IF(ISNUMBER(DATA!M858),DATA!M858,"n/a")</f>
        <v>0.118917912230227</v>
      </c>
      <c r="G2816" s="87">
        <f>+IF(ISNUMBER(DATA!V858),DATA!V858,"n/a")</f>
        <v>3.88681350057331</v>
      </c>
      <c r="H2816" s="77">
        <f>+IF(ISNUMBER(DATA!W858),DATA!W858,"n/a")</f>
        <v>5.4830332815563897E-2</v>
      </c>
      <c r="I2816" s="87">
        <f>+IF(ISNUMBER(DATA!AF858),DATA!AF858,"n/a")</f>
        <v>3.8443626811504199</v>
      </c>
      <c r="J2816" s="77">
        <f>+IF(ISNUMBER(DATA!AG858),DATA!AG858,"n/a")</f>
        <v>3.2128479073597102E-2</v>
      </c>
      <c r="K2816" s="87">
        <f>+IF(ISNUMBER(DATA!AP858),DATA!AP858,"n/a")</f>
        <v>3.85762482687494</v>
      </c>
      <c r="L2816" s="77">
        <f>+IF(ISNUMBER(DATA!AQ858),DATA!AQ858,"n/a")</f>
        <v>3.2155323675621503E-2</v>
      </c>
      <c r="M2816" s="66"/>
      <c r="N2816" s="66"/>
      <c r="O2816" s="66"/>
      <c r="P2816" s="66"/>
      <c r="Q2816" s="66"/>
      <c r="S2816" s="70"/>
      <c r="U2816" s="70"/>
      <c r="W2816" s="70"/>
      <c r="Y2816" s="70"/>
    </row>
    <row r="2817" spans="1:25" s="69" customFormat="1" x14ac:dyDescent="0.2">
      <c r="A2817" s="66" t="s">
        <v>27</v>
      </c>
      <c r="B2817" s="66" t="s">
        <v>23</v>
      </c>
      <c r="C2817" s="66" t="s">
        <v>10</v>
      </c>
      <c r="D2817" s="66" t="s">
        <v>276</v>
      </c>
      <c r="E2817" s="87">
        <f>+IF(ISNUMBER(DATA!L859),DATA!L859,"n/a")</f>
        <v>4.0916878763424203</v>
      </c>
      <c r="F2817" s="77">
        <f>+IF(ISNUMBER(DATA!M859),DATA!M859,"n/a")</f>
        <v>1.18225741366517E-3</v>
      </c>
      <c r="G2817" s="87">
        <f>+IF(ISNUMBER(DATA!V859),DATA!V859,"n/a")</f>
        <v>4.0990706112415696</v>
      </c>
      <c r="H2817" s="77">
        <f>+IF(ISNUMBER(DATA!W859),DATA!W859,"n/a")</f>
        <v>6.0154380487915096E-3</v>
      </c>
      <c r="I2817" s="87">
        <f>+IF(ISNUMBER(DATA!AF859),DATA!AF859,"n/a")</f>
        <v>4.1011213248605296</v>
      </c>
      <c r="J2817" s="77">
        <f>+IF(ISNUMBER(DATA!AG859),DATA!AG859,"n/a")</f>
        <v>7.9307875704483308E-3</v>
      </c>
      <c r="K2817" s="87">
        <f>+IF(ISNUMBER(DATA!AP859),DATA!AP859,"n/a")</f>
        <v>4.09239548394617</v>
      </c>
      <c r="L2817" s="77">
        <f>+IF(ISNUMBER(DATA!AQ859),DATA!AQ859,"n/a")</f>
        <v>1.75491766864549E-2</v>
      </c>
      <c r="M2817" s="66"/>
      <c r="N2817" s="66"/>
      <c r="O2817" s="66"/>
      <c r="P2817" s="66"/>
      <c r="Q2817" s="66"/>
      <c r="S2817" s="70"/>
      <c r="U2817" s="70"/>
      <c r="W2817" s="70"/>
      <c r="Y2817" s="70"/>
    </row>
    <row r="2818" spans="1:25" s="69" customFormat="1" x14ac:dyDescent="0.2">
      <c r="A2818" s="66" t="s">
        <v>27</v>
      </c>
      <c r="B2818" s="66" t="s">
        <v>23</v>
      </c>
      <c r="C2818" s="66" t="s">
        <v>10</v>
      </c>
      <c r="D2818" s="66" t="s">
        <v>277</v>
      </c>
      <c r="E2818" s="87">
        <f>+IF(ISNUMBER(DATA!L860),DATA!L860,"n/a")</f>
        <v>4.6771361273393897</v>
      </c>
      <c r="F2818" s="77">
        <f>+IF(ISNUMBER(DATA!M860),DATA!M860,"n/a")</f>
        <v>-7.424440813232E-2</v>
      </c>
      <c r="G2818" s="87">
        <f>+IF(ISNUMBER(DATA!V860),DATA!V860,"n/a")</f>
        <v>4.6365127720295796</v>
      </c>
      <c r="H2818" s="77">
        <f>+IF(ISNUMBER(DATA!W860),DATA!W860,"n/a")</f>
        <v>-9.7996864112470897E-2</v>
      </c>
      <c r="I2818" s="87">
        <f>+IF(ISNUMBER(DATA!AF860),DATA!AF860,"n/a")</f>
        <v>4.6690474304911902</v>
      </c>
      <c r="J2818" s="77">
        <f>+IF(ISNUMBER(DATA!AG860),DATA!AG860,"n/a")</f>
        <v>-8.2714396550261804E-2</v>
      </c>
      <c r="K2818" s="87">
        <f>+IF(ISNUMBER(DATA!AP860),DATA!AP860,"n/a")</f>
        <v>4.8356361476609404</v>
      </c>
      <c r="L2818" s="77">
        <f>+IF(ISNUMBER(DATA!AQ860),DATA!AQ860,"n/a")</f>
        <v>-6.0173418534328497E-2</v>
      </c>
      <c r="M2818" s="66"/>
      <c r="N2818" s="66"/>
      <c r="O2818" s="66"/>
      <c r="P2818" s="66"/>
      <c r="Q2818" s="66"/>
      <c r="S2818" s="70"/>
      <c r="U2818" s="70"/>
      <c r="W2818" s="70"/>
      <c r="Y2818" s="70"/>
    </row>
    <row r="2819" spans="1:25" s="69" customFormat="1" x14ac:dyDescent="0.2">
      <c r="A2819" s="66" t="s">
        <v>27</v>
      </c>
      <c r="B2819" s="66" t="s">
        <v>23</v>
      </c>
      <c r="C2819" s="66" t="s">
        <v>10</v>
      </c>
      <c r="D2819" s="66" t="s">
        <v>278</v>
      </c>
      <c r="E2819" s="87">
        <f>+IF(ISNUMBER(DATA!L861),DATA!L861,"n/a")</f>
        <v>4.740192765952</v>
      </c>
      <c r="F2819" s="77">
        <f>+IF(ISNUMBER(DATA!M861),DATA!M861,"n/a")</f>
        <v>4.9185226426443102E-2</v>
      </c>
      <c r="G2819" s="87">
        <f>+IF(ISNUMBER(DATA!V861),DATA!V861,"n/a")</f>
        <v>4.8807495086271597</v>
      </c>
      <c r="H2819" s="77">
        <f>+IF(ISNUMBER(DATA!W861),DATA!W861,"n/a")</f>
        <v>8.3920048357664701E-2</v>
      </c>
      <c r="I2819" s="87">
        <f>+IF(ISNUMBER(DATA!AF861),DATA!AF861,"n/a")</f>
        <v>4.8224664833886202</v>
      </c>
      <c r="J2819" s="77">
        <f>+IF(ISNUMBER(DATA!AG861),DATA!AG861,"n/a")</f>
        <v>7.5246535343209103E-2</v>
      </c>
      <c r="K2819" s="87">
        <f>+IF(ISNUMBER(DATA!AP861),DATA!AP861,"n/a")</f>
        <v>4.7419272877331098</v>
      </c>
      <c r="L2819" s="77">
        <f>+IF(ISNUMBER(DATA!AQ861),DATA!AQ861,"n/a")</f>
        <v>5.1227644553253397E-2</v>
      </c>
      <c r="M2819" s="66"/>
      <c r="N2819" s="66"/>
      <c r="O2819" s="66"/>
      <c r="P2819" s="66"/>
      <c r="Q2819" s="66"/>
      <c r="S2819" s="70"/>
      <c r="U2819" s="70"/>
      <c r="W2819" s="70"/>
      <c r="Y2819" s="70"/>
    </row>
    <row r="2820" spans="1:25" s="69" customFormat="1" x14ac:dyDescent="0.2">
      <c r="A2820" s="66" t="s">
        <v>27</v>
      </c>
      <c r="B2820" s="66" t="s">
        <v>23</v>
      </c>
      <c r="C2820" s="66" t="s">
        <v>10</v>
      </c>
      <c r="D2820" s="66" t="s">
        <v>279</v>
      </c>
      <c r="E2820" s="87">
        <f>+IF(ISNUMBER(DATA!L862),DATA!L862,"n/a")</f>
        <v>4.3181741862304701</v>
      </c>
      <c r="F2820" s="77">
        <f>+IF(ISNUMBER(DATA!M862),DATA!M862,"n/a")</f>
        <v>2.8030020098081799E-2</v>
      </c>
      <c r="G2820" s="87">
        <f>+IF(ISNUMBER(DATA!V862),DATA!V862,"n/a")</f>
        <v>4.5006642403912398</v>
      </c>
      <c r="H2820" s="77">
        <f>+IF(ISNUMBER(DATA!W862),DATA!W862,"n/a")</f>
        <v>0.150352214269353</v>
      </c>
      <c r="I2820" s="87">
        <f>+IF(ISNUMBER(DATA!AF862),DATA!AF862,"n/a")</f>
        <v>4.4193529337382804</v>
      </c>
      <c r="J2820" s="77">
        <f>+IF(ISNUMBER(DATA!AG862),DATA!AG862,"n/a")</f>
        <v>5.0440347403611203E-2</v>
      </c>
      <c r="K2820" s="87">
        <f>+IF(ISNUMBER(DATA!AP862),DATA!AP862,"n/a")</f>
        <v>4.4355212265470003</v>
      </c>
      <c r="L2820" s="77">
        <f>+IF(ISNUMBER(DATA!AQ862),DATA!AQ862,"n/a")</f>
        <v>3.4080679945280197E-2</v>
      </c>
      <c r="M2820" s="66"/>
      <c r="N2820" s="66"/>
      <c r="O2820" s="66"/>
      <c r="P2820" s="66"/>
      <c r="Q2820" s="66"/>
      <c r="S2820" s="70"/>
      <c r="U2820" s="70"/>
      <c r="W2820" s="70"/>
      <c r="Y2820" s="70"/>
    </row>
    <row r="2821" spans="1:25" s="69" customFormat="1" x14ac:dyDescent="0.2">
      <c r="A2821" s="66" t="s">
        <v>27</v>
      </c>
      <c r="B2821" s="66" t="s">
        <v>23</v>
      </c>
      <c r="C2821" s="66" t="s">
        <v>10</v>
      </c>
      <c r="D2821" s="66" t="s">
        <v>280</v>
      </c>
      <c r="E2821" s="87">
        <f>+IF(ISNUMBER(DATA!L863),DATA!L863,"n/a")</f>
        <v>4.8492045478709898</v>
      </c>
      <c r="F2821" s="77">
        <f>+IF(ISNUMBER(DATA!M863),DATA!M863,"n/a")</f>
        <v>4.8231338735229999E-3</v>
      </c>
      <c r="G2821" s="87">
        <f>+IF(ISNUMBER(DATA!V863),DATA!V863,"n/a")</f>
        <v>5.2176571004704604</v>
      </c>
      <c r="H2821" s="77">
        <f>+IF(ISNUMBER(DATA!W863),DATA!W863,"n/a")</f>
        <v>-6.0648593091282198E-2</v>
      </c>
      <c r="I2821" s="87">
        <f>+IF(ISNUMBER(DATA!AF863),DATA!AF863,"n/a")</f>
        <v>5.4152446538153898</v>
      </c>
      <c r="J2821" s="77">
        <f>+IF(ISNUMBER(DATA!AG863),DATA!AG863,"n/a")</f>
        <v>-3.8887860712911199E-2</v>
      </c>
      <c r="K2821" s="87">
        <f>+IF(ISNUMBER(DATA!AP863),DATA!AP863,"n/a")</f>
        <v>5.50070081504093</v>
      </c>
      <c r="L2821" s="77">
        <f>+IF(ISNUMBER(DATA!AQ863),DATA!AQ863,"n/a")</f>
        <v>-9.2361273708147593E-3</v>
      </c>
      <c r="M2821" s="66"/>
      <c r="N2821" s="66"/>
      <c r="O2821" s="66"/>
      <c r="P2821" s="66"/>
      <c r="Q2821" s="66"/>
      <c r="S2821" s="70"/>
      <c r="U2821" s="70"/>
      <c r="W2821" s="70"/>
      <c r="Y2821" s="70"/>
    </row>
    <row r="2822" spans="1:25" s="69" customFormat="1" x14ac:dyDescent="0.2">
      <c r="A2822" s="66" t="s">
        <v>27</v>
      </c>
      <c r="B2822" s="66" t="s">
        <v>23</v>
      </c>
      <c r="C2822" s="66" t="s">
        <v>10</v>
      </c>
      <c r="D2822" s="66" t="s">
        <v>281</v>
      </c>
      <c r="E2822" s="87">
        <f>+IF(ISNUMBER(DATA!L864),DATA!L864,"n/a")</f>
        <v>4.5787991697486996</v>
      </c>
      <c r="F2822" s="77">
        <f>+IF(ISNUMBER(DATA!M864),DATA!M864,"n/a")</f>
        <v>-2.8451320567944399E-2</v>
      </c>
      <c r="G2822" s="87">
        <f>+IF(ISNUMBER(DATA!V864),DATA!V864,"n/a")</f>
        <v>4.8399082266333497</v>
      </c>
      <c r="H2822" s="77">
        <f>+IF(ISNUMBER(DATA!W864),DATA!W864,"n/a")</f>
        <v>-7.6696183981962004E-3</v>
      </c>
      <c r="I2822" s="87">
        <f>+IF(ISNUMBER(DATA!AF864),DATA!AF864,"n/a")</f>
        <v>4.9055547806516397</v>
      </c>
      <c r="J2822" s="77">
        <f>+IF(ISNUMBER(DATA!AG864),DATA!AG864,"n/a")</f>
        <v>8.1750921888701696E-3</v>
      </c>
      <c r="K2822" s="87">
        <f>+IF(ISNUMBER(DATA!AP864),DATA!AP864,"n/a")</f>
        <v>4.9759925118633301</v>
      </c>
      <c r="L2822" s="77">
        <f>+IF(ISNUMBER(DATA!AQ864),DATA!AQ864,"n/a")</f>
        <v>4.1051634001246597E-2</v>
      </c>
      <c r="M2822" s="66"/>
      <c r="N2822" s="66"/>
      <c r="O2822" s="66"/>
      <c r="P2822" s="66"/>
      <c r="Q2822" s="66"/>
      <c r="S2822" s="70"/>
      <c r="U2822" s="70"/>
      <c r="W2822" s="70"/>
      <c r="Y2822" s="70"/>
    </row>
    <row r="2823" spans="1:25" s="69" customFormat="1" x14ac:dyDescent="0.2">
      <c r="A2823" s="66" t="s">
        <v>27</v>
      </c>
      <c r="B2823" s="66" t="s">
        <v>23</v>
      </c>
      <c r="C2823" s="66" t="s">
        <v>10</v>
      </c>
      <c r="D2823" s="66" t="s">
        <v>282</v>
      </c>
      <c r="E2823" s="87">
        <f>+IF(ISNUMBER(DATA!L865),DATA!L865,"n/a")</f>
        <v>5.1341085977177601</v>
      </c>
      <c r="F2823" s="77">
        <f>+IF(ISNUMBER(DATA!M865),DATA!M865,"n/a")</f>
        <v>5.4073757044116801E-2</v>
      </c>
      <c r="G2823" s="87">
        <f>+IF(ISNUMBER(DATA!V865),DATA!V865,"n/a")</f>
        <v>5.1349442336165696</v>
      </c>
      <c r="H2823" s="77">
        <f>+IF(ISNUMBER(DATA!W865),DATA!W865,"n/a")</f>
        <v>6.4831171689323799E-2</v>
      </c>
      <c r="I2823" s="87">
        <f>+IF(ISNUMBER(DATA!AF865),DATA!AF865,"n/a")</f>
        <v>5.04121735263735</v>
      </c>
      <c r="J2823" s="77">
        <f>+IF(ISNUMBER(DATA!AG865),DATA!AG865,"n/a")</f>
        <v>5.0048971695997597E-2</v>
      </c>
      <c r="K2823" s="87">
        <f>+IF(ISNUMBER(DATA!AP865),DATA!AP865,"n/a")</f>
        <v>4.9691951337443703</v>
      </c>
      <c r="L2823" s="77">
        <f>+IF(ISNUMBER(DATA!AQ865),DATA!AQ865,"n/a")</f>
        <v>2.5431363590895199E-2</v>
      </c>
      <c r="M2823" s="66"/>
      <c r="N2823" s="66"/>
      <c r="O2823" s="66"/>
      <c r="P2823" s="66"/>
      <c r="Q2823" s="66"/>
      <c r="S2823" s="70"/>
      <c r="U2823" s="70"/>
      <c r="W2823" s="70"/>
      <c r="Y2823" s="70"/>
    </row>
    <row r="2824" spans="1:25" s="69" customFormat="1" x14ac:dyDescent="0.2">
      <c r="A2824" s="66" t="s">
        <v>27</v>
      </c>
      <c r="B2824" s="66" t="s">
        <v>23</v>
      </c>
      <c r="C2824" s="66" t="s">
        <v>10</v>
      </c>
      <c r="D2824" s="66" t="s">
        <v>283</v>
      </c>
      <c r="E2824" s="87">
        <f>+IF(ISNUMBER(DATA!L866),DATA!L866,"n/a")</f>
        <v>5.2017102382653597</v>
      </c>
      <c r="F2824" s="77">
        <f>+IF(ISNUMBER(DATA!M866),DATA!M866,"n/a")</f>
        <v>0.15112016664775699</v>
      </c>
      <c r="G2824" s="87">
        <f>+IF(ISNUMBER(DATA!V866),DATA!V866,"n/a")</f>
        <v>5.1874680652185798</v>
      </c>
      <c r="H2824" s="77">
        <f>+IF(ISNUMBER(DATA!W866),DATA!W866,"n/a")</f>
        <v>0.12235336070633</v>
      </c>
      <c r="I2824" s="87">
        <f>+IF(ISNUMBER(DATA!AF866),DATA!AF866,"n/a")</f>
        <v>5.0988141908038198</v>
      </c>
      <c r="J2824" s="77">
        <f>+IF(ISNUMBER(DATA!AG866),DATA!AG866,"n/a")</f>
        <v>8.7862827255113199E-2</v>
      </c>
      <c r="K2824" s="87">
        <f>+IF(ISNUMBER(DATA!AP866),DATA!AP866,"n/a")</f>
        <v>4.9075394512775903</v>
      </c>
      <c r="L2824" s="77">
        <f>+IF(ISNUMBER(DATA!AQ866),DATA!AQ866,"n/a")</f>
        <v>3.7520175237314699E-2</v>
      </c>
      <c r="M2824" s="66"/>
      <c r="N2824" s="66"/>
      <c r="O2824" s="66"/>
      <c r="P2824" s="66"/>
      <c r="Q2824" s="66"/>
      <c r="S2824" s="70"/>
      <c r="U2824" s="70"/>
      <c r="W2824" s="70"/>
      <c r="Y2824" s="70"/>
    </row>
    <row r="2825" spans="1:25" s="69" customFormat="1" x14ac:dyDescent="0.2">
      <c r="A2825" s="66" t="s">
        <v>27</v>
      </c>
      <c r="B2825" s="66" t="s">
        <v>23</v>
      </c>
      <c r="C2825" s="66" t="s">
        <v>10</v>
      </c>
      <c r="D2825" s="66" t="s">
        <v>284</v>
      </c>
      <c r="E2825" s="87">
        <f>+IF(ISNUMBER(DATA!L867),DATA!L867,"n/a")</f>
        <v>4.0891605338536996</v>
      </c>
      <c r="F2825" s="77">
        <f>+IF(ISNUMBER(DATA!M867),DATA!M867,"n/a")</f>
        <v>-6.5228178472637496E-2</v>
      </c>
      <c r="G2825" s="87">
        <f>+IF(ISNUMBER(DATA!V867),DATA!V867,"n/a")</f>
        <v>4.3362762235719199</v>
      </c>
      <c r="H2825" s="77">
        <f>+IF(ISNUMBER(DATA!W867),DATA!W867,"n/a")</f>
        <v>1.9620129791696601E-2</v>
      </c>
      <c r="I2825" s="87">
        <f>+IF(ISNUMBER(DATA!AF867),DATA!AF867,"n/a")</f>
        <v>4.2660367794111602</v>
      </c>
      <c r="J2825" s="77">
        <f>+IF(ISNUMBER(DATA!AG867),DATA!AG867,"n/a")</f>
        <v>5.9462489173481197E-3</v>
      </c>
      <c r="K2825" s="87">
        <f>+IF(ISNUMBER(DATA!AP867),DATA!AP867,"n/a")</f>
        <v>4.4017769951220496</v>
      </c>
      <c r="L2825" s="77">
        <f>+IF(ISNUMBER(DATA!AQ867),DATA!AQ867,"n/a")</f>
        <v>2.92865318487875E-2</v>
      </c>
      <c r="M2825" s="66"/>
      <c r="N2825" s="66"/>
      <c r="O2825" s="66"/>
      <c r="P2825" s="66"/>
      <c r="Q2825" s="66"/>
      <c r="S2825" s="70"/>
      <c r="U2825" s="70"/>
      <c r="W2825" s="70"/>
      <c r="Y2825" s="70"/>
    </row>
    <row r="2826" spans="1:25" s="69" customFormat="1" x14ac:dyDescent="0.2">
      <c r="A2826" s="66" t="s">
        <v>27</v>
      </c>
      <c r="B2826" s="66" t="s">
        <v>23</v>
      </c>
      <c r="C2826" s="66" t="s">
        <v>10</v>
      </c>
      <c r="D2826" s="66" t="s">
        <v>285</v>
      </c>
      <c r="E2826" s="87">
        <f>+IF(ISNUMBER(DATA!L868),DATA!L868,"n/a")</f>
        <v>3.98772028281644</v>
      </c>
      <c r="F2826" s="77">
        <f>+IF(ISNUMBER(DATA!M868),DATA!M868,"n/a")</f>
        <v>-4.8083884447597598E-2</v>
      </c>
      <c r="G2826" s="87">
        <f>+IF(ISNUMBER(DATA!V868),DATA!V868,"n/a")</f>
        <v>3.8744940205709701</v>
      </c>
      <c r="H2826" s="77">
        <f>+IF(ISNUMBER(DATA!W868),DATA!W868,"n/a")</f>
        <v>-4.1648886298389698E-2</v>
      </c>
      <c r="I2826" s="87">
        <f>+IF(ISNUMBER(DATA!AF868),DATA!AF868,"n/a")</f>
        <v>3.65009412615106</v>
      </c>
      <c r="J2826" s="77">
        <f>+IF(ISNUMBER(DATA!AG868),DATA!AG868,"n/a")</f>
        <v>-6.7313992294647906E-2</v>
      </c>
      <c r="K2826" s="87">
        <f>+IF(ISNUMBER(DATA!AP868),DATA!AP868,"n/a")</f>
        <v>3.8922055516237402</v>
      </c>
      <c r="L2826" s="77">
        <f>+IF(ISNUMBER(DATA!AQ868),DATA!AQ868,"n/a")</f>
        <v>1.01869912094263E-2</v>
      </c>
      <c r="M2826" s="66"/>
      <c r="N2826" s="66"/>
      <c r="O2826" s="66"/>
      <c r="P2826" s="66"/>
      <c r="Q2826" s="66"/>
      <c r="S2826" s="70"/>
      <c r="U2826" s="70"/>
      <c r="W2826" s="70"/>
      <c r="Y2826" s="70"/>
    </row>
    <row r="2827" spans="1:25" s="69" customFormat="1" x14ac:dyDescent="0.2">
      <c r="A2827" s="66" t="s">
        <v>27</v>
      </c>
      <c r="B2827" s="66" t="s">
        <v>23</v>
      </c>
      <c r="C2827" s="66" t="s">
        <v>10</v>
      </c>
      <c r="D2827" s="66" t="s">
        <v>286</v>
      </c>
      <c r="E2827" s="87">
        <f>+IF(ISNUMBER(DATA!L869),DATA!L869,"n/a")</f>
        <v>4.0158271130876697</v>
      </c>
      <c r="F2827" s="77">
        <f>+IF(ISNUMBER(DATA!M869),DATA!M869,"n/a")</f>
        <v>-7.3067828442270499E-2</v>
      </c>
      <c r="G2827" s="87">
        <f>+IF(ISNUMBER(DATA!V869),DATA!V869,"n/a")</f>
        <v>4.0400115553231899</v>
      </c>
      <c r="H2827" s="77">
        <f>+IF(ISNUMBER(DATA!W869),DATA!W869,"n/a")</f>
        <v>-1.25976555417723E-2</v>
      </c>
      <c r="I2827" s="87">
        <f>+IF(ISNUMBER(DATA!AF869),DATA!AF869,"n/a")</f>
        <v>4.0037945874150296</v>
      </c>
      <c r="J2827" s="77">
        <f>+IF(ISNUMBER(DATA!AG869),DATA!AG869,"n/a")</f>
        <v>1.28695098613621E-3</v>
      </c>
      <c r="K2827" s="87">
        <f>+IF(ISNUMBER(DATA!AP869),DATA!AP869,"n/a")</f>
        <v>4.00866014622728</v>
      </c>
      <c r="L2827" s="77">
        <f>+IF(ISNUMBER(DATA!AQ869),DATA!AQ869,"n/a")</f>
        <v>3.7553773926840401E-3</v>
      </c>
      <c r="M2827" s="66"/>
      <c r="N2827" s="66"/>
      <c r="O2827" s="66"/>
      <c r="P2827" s="66"/>
      <c r="Q2827" s="66"/>
      <c r="S2827" s="70"/>
      <c r="U2827" s="70"/>
      <c r="W2827" s="70"/>
      <c r="Y2827" s="70"/>
    </row>
    <row r="2828" spans="1:25" s="69" customFormat="1" x14ac:dyDescent="0.2">
      <c r="A2828" s="66" t="s">
        <v>27</v>
      </c>
      <c r="B2828" s="66" t="s">
        <v>23</v>
      </c>
      <c r="C2828" s="66" t="s">
        <v>10</v>
      </c>
      <c r="D2828" s="66" t="s">
        <v>287</v>
      </c>
      <c r="E2828" s="87">
        <f>+IF(ISNUMBER(DATA!L870),DATA!L870,"n/a")</f>
        <v>4.0408555729607798</v>
      </c>
      <c r="F2828" s="77">
        <f>+IF(ISNUMBER(DATA!M870),DATA!M870,"n/a")</f>
        <v>-1.06791846000362E-3</v>
      </c>
      <c r="G2828" s="87">
        <f>+IF(ISNUMBER(DATA!V870),DATA!V870,"n/a")</f>
        <v>4.2300742413050401</v>
      </c>
      <c r="H2828" s="77">
        <f>+IF(ISNUMBER(DATA!W870),DATA!W870,"n/a")</f>
        <v>2.0151476852701199E-2</v>
      </c>
      <c r="I2828" s="87">
        <f>+IF(ISNUMBER(DATA!AF870),DATA!AF870,"n/a")</f>
        <v>4.1201588358777599</v>
      </c>
      <c r="J2828" s="77">
        <f>+IF(ISNUMBER(DATA!AG870),DATA!AG870,"n/a")</f>
        <v>-8.2124059851989405E-3</v>
      </c>
      <c r="K2828" s="87">
        <f>+IF(ISNUMBER(DATA!AP870),DATA!AP870,"n/a")</f>
        <v>4.1643248821838199</v>
      </c>
      <c r="L2828" s="77">
        <f>+IF(ISNUMBER(DATA!AQ870),DATA!AQ870,"n/a")</f>
        <v>6.8912245164644696E-5</v>
      </c>
      <c r="M2828" s="66"/>
      <c r="N2828" s="66"/>
      <c r="O2828" s="66"/>
      <c r="P2828" s="66"/>
      <c r="Q2828" s="66"/>
      <c r="S2828" s="70"/>
      <c r="U2828" s="70"/>
      <c r="W2828" s="70"/>
      <c r="Y2828" s="70"/>
    </row>
    <row r="2829" spans="1:25" s="69" customFormat="1" x14ac:dyDescent="0.2">
      <c r="A2829" s="66" t="s">
        <v>27</v>
      </c>
      <c r="B2829" s="66" t="s">
        <v>23</v>
      </c>
      <c r="C2829" s="66" t="s">
        <v>10</v>
      </c>
      <c r="D2829" s="66" t="s">
        <v>288</v>
      </c>
      <c r="E2829" s="87">
        <f>+IF(ISNUMBER(DATA!L871),DATA!L871,"n/a")</f>
        <v>5.0831107595242901</v>
      </c>
      <c r="F2829" s="77">
        <f>+IF(ISNUMBER(DATA!M871),DATA!M871,"n/a")</f>
        <v>6.5496179844586402E-2</v>
      </c>
      <c r="G2829" s="87">
        <f>+IF(ISNUMBER(DATA!V871),DATA!V871,"n/a")</f>
        <v>5.0571857493432004</v>
      </c>
      <c r="H2829" s="77">
        <f>+IF(ISNUMBER(DATA!W871),DATA!W871,"n/a")</f>
        <v>7.7043852891225797E-2</v>
      </c>
      <c r="I2829" s="87">
        <f>+IF(ISNUMBER(DATA!AF871),DATA!AF871,"n/a")</f>
        <v>4.9406277805978496</v>
      </c>
      <c r="J2829" s="77">
        <f>+IF(ISNUMBER(DATA!AG871),DATA!AG871,"n/a")</f>
        <v>4.5866751057992199E-2</v>
      </c>
      <c r="K2829" s="87">
        <f>+IF(ISNUMBER(DATA!AP871),DATA!AP871,"n/a")</f>
        <v>4.86199189708202</v>
      </c>
      <c r="L2829" s="77">
        <f>+IF(ISNUMBER(DATA!AQ871),DATA!AQ871,"n/a")</f>
        <v>2.23852190068555E-2</v>
      </c>
      <c r="M2829" s="66"/>
      <c r="N2829" s="66"/>
      <c r="O2829" s="66"/>
      <c r="P2829" s="66"/>
      <c r="Q2829" s="66"/>
      <c r="S2829" s="70"/>
      <c r="U2829" s="70"/>
      <c r="W2829" s="70"/>
      <c r="Y2829" s="70"/>
    </row>
    <row r="2830" spans="1:25" s="69" customFormat="1" x14ac:dyDescent="0.2">
      <c r="A2830" s="66" t="s">
        <v>27</v>
      </c>
      <c r="B2830" s="66" t="s">
        <v>23</v>
      </c>
      <c r="C2830" s="66" t="s">
        <v>10</v>
      </c>
      <c r="D2830" s="66" t="s">
        <v>289</v>
      </c>
      <c r="E2830" s="87">
        <f>+IF(ISNUMBER(DATA!L872),DATA!L872,"n/a")</f>
        <v>4.6547540530524296</v>
      </c>
      <c r="F2830" s="77">
        <f>+IF(ISNUMBER(DATA!M872),DATA!M872,"n/a")</f>
        <v>8.5542021030359794E-2</v>
      </c>
      <c r="G2830" s="87">
        <f>+IF(ISNUMBER(DATA!V872),DATA!V872,"n/a")</f>
        <v>4.78263198614101</v>
      </c>
      <c r="H2830" s="77">
        <f>+IF(ISNUMBER(DATA!W872),DATA!W872,"n/a")</f>
        <v>0.15241811546041301</v>
      </c>
      <c r="I2830" s="87">
        <f>+IF(ISNUMBER(DATA!AF872),DATA!AF872,"n/a")</f>
        <v>4.7260032600531803</v>
      </c>
      <c r="J2830" s="77">
        <f>+IF(ISNUMBER(DATA!AG872),DATA!AG872,"n/a")</f>
        <v>9.4929709261879297E-2</v>
      </c>
      <c r="K2830" s="87">
        <f>+IF(ISNUMBER(DATA!AP872),DATA!AP872,"n/a")</f>
        <v>4.7055933277010302</v>
      </c>
      <c r="L2830" s="77">
        <f>+IF(ISNUMBER(DATA!AQ872),DATA!AQ872,"n/a")</f>
        <v>7.5655166026986603E-2</v>
      </c>
      <c r="M2830" s="66"/>
      <c r="N2830" s="66"/>
      <c r="O2830" s="66"/>
      <c r="P2830" s="66"/>
      <c r="Q2830" s="66"/>
      <c r="S2830" s="70"/>
      <c r="U2830" s="70"/>
      <c r="W2830" s="70"/>
      <c r="Y2830" s="70"/>
    </row>
    <row r="2831" spans="1:25" s="69" customFormat="1" x14ac:dyDescent="0.2">
      <c r="A2831" s="66" t="s">
        <v>27</v>
      </c>
      <c r="B2831" s="66" t="s">
        <v>23</v>
      </c>
      <c r="C2831" s="66" t="s">
        <v>10</v>
      </c>
      <c r="D2831" s="66" t="s">
        <v>290</v>
      </c>
      <c r="E2831" s="87">
        <f>+IF(ISNUMBER(DATA!L873),DATA!L873,"n/a")</f>
        <v>4.3152839051961598</v>
      </c>
      <c r="F2831" s="77">
        <f>+IF(ISNUMBER(DATA!M873),DATA!M873,"n/a")</f>
        <v>1.90514932843757E-3</v>
      </c>
      <c r="G2831" s="87">
        <f>+IF(ISNUMBER(DATA!V873),DATA!V873,"n/a")</f>
        <v>4.3092435684701096</v>
      </c>
      <c r="H2831" s="77">
        <f>+IF(ISNUMBER(DATA!W873),DATA!W873,"n/a")</f>
        <v>1.17257820856763E-2</v>
      </c>
      <c r="I2831" s="87">
        <f>+IF(ISNUMBER(DATA!AF873),DATA!AF873,"n/a")</f>
        <v>4.31734815447542</v>
      </c>
      <c r="J2831" s="77">
        <f>+IF(ISNUMBER(DATA!AG873),DATA!AG873,"n/a")</f>
        <v>2.65911072309204E-2</v>
      </c>
      <c r="K2831" s="87">
        <f>+IF(ISNUMBER(DATA!AP873),DATA!AP873,"n/a")</f>
        <v>4.3259285607369504</v>
      </c>
      <c r="L2831" s="77">
        <f>+IF(ISNUMBER(DATA!AQ873),DATA!AQ873,"n/a")</f>
        <v>2.1185764382622801E-2</v>
      </c>
      <c r="M2831" s="66"/>
      <c r="N2831" s="66"/>
      <c r="O2831" s="66"/>
      <c r="P2831" s="66"/>
      <c r="Q2831" s="66"/>
      <c r="S2831" s="70"/>
      <c r="U2831" s="70"/>
      <c r="W2831" s="70"/>
      <c r="Y2831" s="70"/>
    </row>
    <row r="2832" spans="1:25" s="69" customFormat="1" x14ac:dyDescent="0.2">
      <c r="A2832" s="66" t="s">
        <v>27</v>
      </c>
      <c r="B2832" s="66" t="s">
        <v>23</v>
      </c>
      <c r="C2832" s="66" t="s">
        <v>10</v>
      </c>
      <c r="D2832" s="66" t="s">
        <v>291</v>
      </c>
      <c r="E2832" s="87">
        <f>+IF(ISNUMBER(DATA!L874),DATA!L874,"n/a")</f>
        <v>4.6670796808824999</v>
      </c>
      <c r="F2832" s="77">
        <f>+IF(ISNUMBER(DATA!M874),DATA!M874,"n/a")</f>
        <v>5.5427500997178303E-2</v>
      </c>
      <c r="G2832" s="87">
        <f>+IF(ISNUMBER(DATA!V874),DATA!V874,"n/a")</f>
        <v>4.6906674962840098</v>
      </c>
      <c r="H2832" s="77">
        <f>+IF(ISNUMBER(DATA!W874),DATA!W874,"n/a")</f>
        <v>5.33757359769629E-2</v>
      </c>
      <c r="I2832" s="87">
        <f>+IF(ISNUMBER(DATA!AF874),DATA!AF874,"n/a")</f>
        <v>4.6236925420831598</v>
      </c>
      <c r="J2832" s="77">
        <f>+IF(ISNUMBER(DATA!AG874),DATA!AG874,"n/a")</f>
        <v>-5.9963554021759E-2</v>
      </c>
      <c r="K2832" s="87">
        <f>+IF(ISNUMBER(DATA!AP874),DATA!AP874,"n/a")</f>
        <v>4.5479081964665502</v>
      </c>
      <c r="L2832" s="77">
        <f>+IF(ISNUMBER(DATA!AQ874),DATA!AQ874,"n/a")</f>
        <v>-0.17345897756825601</v>
      </c>
      <c r="M2832" s="66"/>
      <c r="N2832" s="66"/>
      <c r="O2832" s="66"/>
      <c r="P2832" s="66"/>
      <c r="Q2832" s="66"/>
      <c r="S2832" s="70"/>
      <c r="U2832" s="70"/>
      <c r="W2832" s="70"/>
      <c r="Y2832" s="70"/>
    </row>
    <row r="2833" spans="1:25" s="69" customFormat="1" x14ac:dyDescent="0.2">
      <c r="A2833" s="66" t="s">
        <v>27</v>
      </c>
      <c r="B2833" s="66" t="s">
        <v>23</v>
      </c>
      <c r="C2833" s="66" t="s">
        <v>10</v>
      </c>
      <c r="D2833" s="66" t="s">
        <v>292</v>
      </c>
      <c r="E2833" s="87">
        <f>+IF(ISNUMBER(DATA!L875),DATA!L875,"n/a")</f>
        <v>5.4608802904754601</v>
      </c>
      <c r="F2833" s="77">
        <f>+IF(ISNUMBER(DATA!M875),DATA!M875,"n/a")</f>
        <v>8.2053140110062095E-2</v>
      </c>
      <c r="G2833" s="87">
        <f>+IF(ISNUMBER(DATA!V875),DATA!V875,"n/a")</f>
        <v>5.4554785318786703</v>
      </c>
      <c r="H2833" s="77">
        <f>+IF(ISNUMBER(DATA!W875),DATA!W875,"n/a")</f>
        <v>6.7574888562655602E-2</v>
      </c>
      <c r="I2833" s="87">
        <f>+IF(ISNUMBER(DATA!AF875),DATA!AF875,"n/a")</f>
        <v>5.2656248462748803</v>
      </c>
      <c r="J2833" s="77">
        <f>+IF(ISNUMBER(DATA!AG875),DATA!AG875,"n/a")</f>
        <v>3.2253423109767601E-2</v>
      </c>
      <c r="K2833" s="87">
        <f>+IF(ISNUMBER(DATA!AP875),DATA!AP875,"n/a")</f>
        <v>5.1395159402226103</v>
      </c>
      <c r="L2833" s="77">
        <f>+IF(ISNUMBER(DATA!AQ875),DATA!AQ875,"n/a")</f>
        <v>-8.0025332985942908E-3</v>
      </c>
      <c r="M2833" s="66"/>
      <c r="N2833" s="66"/>
      <c r="O2833" s="66"/>
      <c r="P2833" s="66"/>
      <c r="Q2833" s="66"/>
      <c r="S2833" s="70"/>
      <c r="U2833" s="70"/>
      <c r="W2833" s="70"/>
      <c r="Y2833" s="70"/>
    </row>
    <row r="2834" spans="1:25" s="69" customFormat="1" x14ac:dyDescent="0.2">
      <c r="A2834" s="66" t="s">
        <v>27</v>
      </c>
      <c r="B2834" s="66" t="s">
        <v>23</v>
      </c>
      <c r="C2834" s="66" t="s">
        <v>10</v>
      </c>
      <c r="D2834" s="66" t="s">
        <v>293</v>
      </c>
      <c r="E2834" s="87">
        <f>+IF(ISNUMBER(DATA!L876),DATA!L876,"n/a")</f>
        <v>4.5886398350389497</v>
      </c>
      <c r="F2834" s="77">
        <f>+IF(ISNUMBER(DATA!M876),DATA!M876,"n/a")</f>
        <v>6.1889199885755197E-2</v>
      </c>
      <c r="G2834" s="87">
        <f>+IF(ISNUMBER(DATA!V876),DATA!V876,"n/a")</f>
        <v>4.7390538471113697</v>
      </c>
      <c r="H2834" s="77">
        <f>+IF(ISNUMBER(DATA!W876),DATA!W876,"n/a")</f>
        <v>0.164692072451712</v>
      </c>
      <c r="I2834" s="87">
        <f>+IF(ISNUMBER(DATA!AF876),DATA!AF876,"n/a")</f>
        <v>4.62591251028541</v>
      </c>
      <c r="J2834" s="77">
        <f>+IF(ISNUMBER(DATA!AG876),DATA!AG876,"n/a")</f>
        <v>3.9940035870994699E-2</v>
      </c>
      <c r="K2834" s="87">
        <f>+IF(ISNUMBER(DATA!AP876),DATA!AP876,"n/a")</f>
        <v>4.7444500575949196</v>
      </c>
      <c r="L2834" s="77">
        <f>+IF(ISNUMBER(DATA!AQ876),DATA!AQ876,"n/a")</f>
        <v>5.5248457807654403E-2</v>
      </c>
      <c r="M2834" s="66"/>
      <c r="N2834" s="66"/>
      <c r="O2834" s="66"/>
      <c r="P2834" s="66"/>
      <c r="Q2834" s="66"/>
      <c r="S2834" s="70"/>
      <c r="U2834" s="70"/>
      <c r="W2834" s="70"/>
      <c r="Y2834" s="70"/>
    </row>
    <row r="2835" spans="1:25" s="69" customFormat="1" x14ac:dyDescent="0.2">
      <c r="A2835" s="66" t="s">
        <v>27</v>
      </c>
      <c r="B2835" s="66" t="s">
        <v>23</v>
      </c>
      <c r="C2835" s="66" t="s">
        <v>10</v>
      </c>
      <c r="D2835" s="66" t="s">
        <v>294</v>
      </c>
      <c r="E2835" s="87">
        <f>+IF(ISNUMBER(DATA!L877),DATA!L877,"n/a")</f>
        <v>4.3135555364417097</v>
      </c>
      <c r="F2835" s="77">
        <f>+IF(ISNUMBER(DATA!M877),DATA!M877,"n/a")</f>
        <v>5.62393108594681E-3</v>
      </c>
      <c r="G2835" s="87">
        <f>+IF(ISNUMBER(DATA!V877),DATA!V877,"n/a")</f>
        <v>4.3007110761322496</v>
      </c>
      <c r="H2835" s="77">
        <f>+IF(ISNUMBER(DATA!W877),DATA!W877,"n/a")</f>
        <v>1.34011758824504E-2</v>
      </c>
      <c r="I2835" s="87">
        <f>+IF(ISNUMBER(DATA!AF877),DATA!AF877,"n/a")</f>
        <v>4.3059367517003198</v>
      </c>
      <c r="J2835" s="77">
        <f>+IF(ISNUMBER(DATA!AG877),DATA!AG877,"n/a")</f>
        <v>2.6746165394046399E-2</v>
      </c>
      <c r="K2835" s="87">
        <f>+IF(ISNUMBER(DATA!AP877),DATA!AP877,"n/a")</f>
        <v>4.3170000650055602</v>
      </c>
      <c r="L2835" s="77">
        <f>+IF(ISNUMBER(DATA!AQ877),DATA!AQ877,"n/a")</f>
        <v>2.2577793987577099E-2</v>
      </c>
      <c r="M2835" s="66"/>
      <c r="N2835" s="66"/>
      <c r="O2835" s="66"/>
      <c r="P2835" s="66"/>
      <c r="Q2835" s="66"/>
      <c r="S2835" s="70"/>
      <c r="U2835" s="70"/>
      <c r="W2835" s="70"/>
      <c r="Y2835" s="70"/>
    </row>
    <row r="2836" spans="1:25" s="69" customFormat="1" x14ac:dyDescent="0.2">
      <c r="A2836" s="66" t="s">
        <v>27</v>
      </c>
      <c r="B2836" s="66" t="s">
        <v>23</v>
      </c>
      <c r="C2836" s="66" t="s">
        <v>10</v>
      </c>
      <c r="D2836" s="66" t="s">
        <v>295</v>
      </c>
      <c r="E2836" s="87">
        <f>+IF(ISNUMBER(DATA!L878),DATA!L878,"n/a")</f>
        <v>4.8797478932697897</v>
      </c>
      <c r="F2836" s="77">
        <f>+IF(ISNUMBER(DATA!M878),DATA!M878,"n/a")</f>
        <v>9.7500894896211304E-2</v>
      </c>
      <c r="G2836" s="87">
        <f>+IF(ISNUMBER(DATA!V878),DATA!V878,"n/a")</f>
        <v>4.9283461493121097</v>
      </c>
      <c r="H2836" s="77">
        <f>+IF(ISNUMBER(DATA!W878),DATA!W878,"n/a")</f>
        <v>0.10409962580943299</v>
      </c>
      <c r="I2836" s="87">
        <f>+IF(ISNUMBER(DATA!AF878),DATA!AF878,"n/a")</f>
        <v>4.7497027107301397</v>
      </c>
      <c r="J2836" s="77">
        <f>+IF(ISNUMBER(DATA!AG878),DATA!AG878,"n/a")</f>
        <v>0.13458173494523301</v>
      </c>
      <c r="K2836" s="87">
        <f>+IF(ISNUMBER(DATA!AP878),DATA!AP878,"n/a")</f>
        <v>4.60178871161499</v>
      </c>
      <c r="L2836" s="77">
        <f>+IF(ISNUMBER(DATA!AQ878),DATA!AQ878,"n/a")</f>
        <v>0.158220157240545</v>
      </c>
      <c r="M2836" s="66"/>
      <c r="N2836" s="66"/>
      <c r="O2836" s="66"/>
      <c r="P2836" s="66"/>
      <c r="Q2836" s="66"/>
      <c r="S2836" s="70"/>
      <c r="U2836" s="70"/>
      <c r="W2836" s="70"/>
      <c r="Y2836" s="70"/>
    </row>
    <row r="2837" spans="1:25" s="69" customFormat="1" x14ac:dyDescent="0.2">
      <c r="A2837" s="66" t="s">
        <v>27</v>
      </c>
      <c r="B2837" s="66" t="s">
        <v>23</v>
      </c>
      <c r="C2837" s="66" t="s">
        <v>10</v>
      </c>
      <c r="D2837" s="66" t="s">
        <v>296</v>
      </c>
      <c r="E2837" s="87">
        <f>+IF(ISNUMBER(DATA!L879),DATA!L879,"n/a")</f>
        <v>4.5819605326229498</v>
      </c>
      <c r="F2837" s="77">
        <f>+IF(ISNUMBER(DATA!M879),DATA!M879,"n/a")</f>
        <v>1.92990775048789E-2</v>
      </c>
      <c r="G2837" s="87">
        <f>+IF(ISNUMBER(DATA!V879),DATA!V879,"n/a")</f>
        <v>4.5939481683491703</v>
      </c>
      <c r="H2837" s="77">
        <f>+IF(ISNUMBER(DATA!W879),DATA!W879,"n/a")</f>
        <v>3.54110600246271E-2</v>
      </c>
      <c r="I2837" s="87">
        <f>+IF(ISNUMBER(DATA!AF879),DATA!AF879,"n/a")</f>
        <v>4.5103137004330103</v>
      </c>
      <c r="J2837" s="77">
        <f>+IF(ISNUMBER(DATA!AG879),DATA!AG879,"n/a")</f>
        <v>2.8190327349072501E-2</v>
      </c>
      <c r="K2837" s="87">
        <f>+IF(ISNUMBER(DATA!AP879),DATA!AP879,"n/a")</f>
        <v>4.4098745928204597</v>
      </c>
      <c r="L2837" s="77">
        <f>+IF(ISNUMBER(DATA!AQ879),DATA!AQ879,"n/a")</f>
        <v>4.83813304951679E-2</v>
      </c>
      <c r="M2837" s="66"/>
      <c r="N2837" s="66"/>
      <c r="O2837" s="66"/>
      <c r="P2837" s="66"/>
      <c r="Q2837" s="66"/>
      <c r="S2837" s="70"/>
      <c r="U2837" s="70"/>
      <c r="W2837" s="70"/>
      <c r="Y2837" s="70"/>
    </row>
    <row r="2838" spans="1:25" s="69" customFormat="1" x14ac:dyDescent="0.2">
      <c r="A2838" s="66" t="s">
        <v>27</v>
      </c>
      <c r="B2838" s="66" t="s">
        <v>23</v>
      </c>
      <c r="C2838" s="66" t="s">
        <v>10</v>
      </c>
      <c r="D2838" s="66" t="s">
        <v>297</v>
      </c>
      <c r="E2838" s="87">
        <f>+IF(ISNUMBER(DATA!L880),DATA!L880,"n/a")</f>
        <v>4.4811274977457201</v>
      </c>
      <c r="F2838" s="77">
        <f>+IF(ISNUMBER(DATA!M880),DATA!M880,"n/a")</f>
        <v>4.1143772395625597E-3</v>
      </c>
      <c r="G2838" s="87">
        <f>+IF(ISNUMBER(DATA!V880),DATA!V880,"n/a")</f>
        <v>4.4429046268582297</v>
      </c>
      <c r="H2838" s="77">
        <f>+IF(ISNUMBER(DATA!W880),DATA!W880,"n/a")</f>
        <v>-8.90654099576504E-4</v>
      </c>
      <c r="I2838" s="87">
        <f>+IF(ISNUMBER(DATA!AF880),DATA!AF880,"n/a")</f>
        <v>4.4268302072586803</v>
      </c>
      <c r="J2838" s="77">
        <f>+IF(ISNUMBER(DATA!AG880),DATA!AG880,"n/a")</f>
        <v>-1.9340687911671199E-2</v>
      </c>
      <c r="K2838" s="87">
        <f>+IF(ISNUMBER(DATA!AP880),DATA!AP880,"n/a")</f>
        <v>4.4926164150945498</v>
      </c>
      <c r="L2838" s="77">
        <f>+IF(ISNUMBER(DATA!AQ880),DATA!AQ880,"n/a")</f>
        <v>-1.4124199484639499E-2</v>
      </c>
      <c r="M2838" s="66"/>
      <c r="N2838" s="66"/>
      <c r="O2838" s="66"/>
      <c r="P2838" s="66"/>
      <c r="Q2838" s="66"/>
      <c r="S2838" s="70"/>
      <c r="U2838" s="70"/>
      <c r="W2838" s="70"/>
      <c r="Y2838" s="70"/>
    </row>
    <row r="2839" spans="1:25" s="69" customFormat="1" x14ac:dyDescent="0.2">
      <c r="A2839" s="66" t="s">
        <v>27</v>
      </c>
      <c r="B2839" s="66" t="s">
        <v>23</v>
      </c>
      <c r="C2839" s="66" t="s">
        <v>10</v>
      </c>
      <c r="D2839" s="66" t="s">
        <v>298</v>
      </c>
      <c r="E2839" s="87">
        <f>+IF(ISNUMBER(DATA!L881),DATA!L881,"n/a")</f>
        <v>4.8041446412029396</v>
      </c>
      <c r="F2839" s="77">
        <f>+IF(ISNUMBER(DATA!M881),DATA!M881,"n/a")</f>
        <v>-2.5265603225134999E-2</v>
      </c>
      <c r="G2839" s="87">
        <f>+IF(ISNUMBER(DATA!V881),DATA!V881,"n/a")</f>
        <v>4.8596276551884099</v>
      </c>
      <c r="H2839" s="77">
        <f>+IF(ISNUMBER(DATA!W881),DATA!W881,"n/a")</f>
        <v>3.3527535041792799E-3</v>
      </c>
      <c r="I2839" s="87">
        <f>+IF(ISNUMBER(DATA!AF881),DATA!AF881,"n/a")</f>
        <v>4.8634672891076702</v>
      </c>
      <c r="J2839" s="77">
        <f>+IF(ISNUMBER(DATA!AG881),DATA!AG881,"n/a")</f>
        <v>2.5878269080521102E-3</v>
      </c>
      <c r="K2839" s="87">
        <f>+IF(ISNUMBER(DATA!AP881),DATA!AP881,"n/a")</f>
        <v>4.86401000651865</v>
      </c>
      <c r="L2839" s="77">
        <f>+IF(ISNUMBER(DATA!AQ881),DATA!AQ881,"n/a")</f>
        <v>7.0974274120334205E-4</v>
      </c>
      <c r="M2839" s="66"/>
      <c r="N2839" s="66"/>
      <c r="O2839" s="66"/>
      <c r="P2839" s="66"/>
      <c r="Q2839" s="66"/>
      <c r="S2839" s="70"/>
      <c r="U2839" s="70"/>
      <c r="W2839" s="70"/>
      <c r="Y2839" s="70"/>
    </row>
    <row r="2840" spans="1:25" s="69" customFormat="1" x14ac:dyDescent="0.2">
      <c r="A2840" s="66" t="s">
        <v>27</v>
      </c>
      <c r="B2840" s="66" t="s">
        <v>23</v>
      </c>
      <c r="C2840" s="66" t="s">
        <v>10</v>
      </c>
      <c r="D2840" s="66" t="s">
        <v>299</v>
      </c>
      <c r="E2840" s="87">
        <f>+IF(ISNUMBER(DATA!L882),DATA!L882,"n/a")</f>
        <v>4.38898779365213</v>
      </c>
      <c r="F2840" s="77">
        <f>+IF(ISNUMBER(DATA!M882),DATA!M882,"n/a")</f>
        <v>-8.7101629929196595E-2</v>
      </c>
      <c r="G2840" s="87">
        <f>+IF(ISNUMBER(DATA!V882),DATA!V882,"n/a")</f>
        <v>4.35198463541525</v>
      </c>
      <c r="H2840" s="77">
        <f>+IF(ISNUMBER(DATA!W882),DATA!W882,"n/a")</f>
        <v>-2.84966863376451E-2</v>
      </c>
      <c r="I2840" s="87">
        <f>+IF(ISNUMBER(DATA!AF882),DATA!AF882,"n/a")</f>
        <v>4.22893389175076</v>
      </c>
      <c r="J2840" s="77">
        <f>+IF(ISNUMBER(DATA!AG882),DATA!AG882,"n/a")</f>
        <v>-4.9122539257529102E-2</v>
      </c>
      <c r="K2840" s="87">
        <f>+IF(ISNUMBER(DATA!AP882),DATA!AP882,"n/a")</f>
        <v>4.1740043450797399</v>
      </c>
      <c r="L2840" s="77">
        <f>+IF(ISNUMBER(DATA!AQ882),DATA!AQ882,"n/a")</f>
        <v>-4.3474585273538299E-2</v>
      </c>
      <c r="M2840" s="66"/>
      <c r="N2840" s="66"/>
      <c r="O2840" s="66"/>
      <c r="P2840" s="66"/>
      <c r="Q2840" s="66"/>
      <c r="S2840" s="70"/>
      <c r="U2840" s="70"/>
      <c r="W2840" s="70"/>
      <c r="Y2840" s="70"/>
    </row>
    <row r="2841" spans="1:25" s="69" customFormat="1" x14ac:dyDescent="0.2">
      <c r="A2841" s="66" t="s">
        <v>27</v>
      </c>
      <c r="B2841" s="66" t="s">
        <v>23</v>
      </c>
      <c r="C2841" s="66" t="s">
        <v>10</v>
      </c>
      <c r="D2841" s="66" t="s">
        <v>300</v>
      </c>
      <c r="E2841" s="87">
        <f>+IF(ISNUMBER(DATA!L883),DATA!L883,"n/a")</f>
        <v>4.7546533599142702</v>
      </c>
      <c r="F2841" s="77">
        <f>+IF(ISNUMBER(DATA!M883),DATA!M883,"n/a")</f>
        <v>0.16131892578191501</v>
      </c>
      <c r="G2841" s="87">
        <f>+IF(ISNUMBER(DATA!V883),DATA!V883,"n/a")</f>
        <v>4.4787157460530098</v>
      </c>
      <c r="H2841" s="77">
        <f>+IF(ISNUMBER(DATA!W883),DATA!W883,"n/a")</f>
        <v>9.1047494488315103E-2</v>
      </c>
      <c r="I2841" s="87">
        <f>+IF(ISNUMBER(DATA!AF883),DATA!AF883,"n/a")</f>
        <v>4.4832247704942896</v>
      </c>
      <c r="J2841" s="77">
        <f>+IF(ISNUMBER(DATA!AG883),DATA!AG883,"n/a")</f>
        <v>7.9328689366690894E-2</v>
      </c>
      <c r="K2841" s="87">
        <f>+IF(ISNUMBER(DATA!AP883),DATA!AP883,"n/a")</f>
        <v>4.4388986967244097</v>
      </c>
      <c r="L2841" s="77">
        <f>+IF(ISNUMBER(DATA!AQ883),DATA!AQ883,"n/a")</f>
        <v>7.4110350800646999E-2</v>
      </c>
      <c r="M2841" s="66"/>
      <c r="N2841" s="66"/>
      <c r="O2841" s="66"/>
      <c r="P2841" s="66"/>
      <c r="Q2841" s="66"/>
      <c r="S2841" s="70"/>
      <c r="U2841" s="70"/>
      <c r="W2841" s="70"/>
      <c r="Y2841" s="70"/>
    </row>
    <row r="2842" spans="1:25" s="69" customFormat="1" x14ac:dyDescent="0.2">
      <c r="A2842" s="66" t="s">
        <v>27</v>
      </c>
      <c r="B2842" s="66" t="s">
        <v>23</v>
      </c>
      <c r="C2842" s="66" t="s">
        <v>10</v>
      </c>
      <c r="D2842" s="66" t="s">
        <v>301</v>
      </c>
      <c r="E2842" s="87">
        <f>+IF(ISNUMBER(DATA!L884),DATA!L884,"n/a")</f>
        <v>4.8748697192006096</v>
      </c>
      <c r="F2842" s="77">
        <f>+IF(ISNUMBER(DATA!M884),DATA!M884,"n/a")</f>
        <v>1.64772877024267E-2</v>
      </c>
      <c r="G2842" s="87">
        <f>+IF(ISNUMBER(DATA!V884),DATA!V884,"n/a")</f>
        <v>4.9479116245257</v>
      </c>
      <c r="H2842" s="77">
        <f>+IF(ISNUMBER(DATA!W884),DATA!W884,"n/a")</f>
        <v>1.74314370661416E-2</v>
      </c>
      <c r="I2842" s="87">
        <f>+IF(ISNUMBER(DATA!AF884),DATA!AF884,"n/a")</f>
        <v>4.8849734383452601</v>
      </c>
      <c r="J2842" s="77">
        <f>+IF(ISNUMBER(DATA!AG884),DATA!AG884,"n/a")</f>
        <v>-2.3251813045726401E-2</v>
      </c>
      <c r="K2842" s="87">
        <f>+IF(ISNUMBER(DATA!AP884),DATA!AP884,"n/a")</f>
        <v>4.8065574841839398</v>
      </c>
      <c r="L2842" s="77">
        <f>+IF(ISNUMBER(DATA!AQ884),DATA!AQ884,"n/a")</f>
        <v>-3.2637841654017501E-2</v>
      </c>
      <c r="M2842" s="66"/>
      <c r="N2842" s="66"/>
      <c r="O2842" s="66"/>
      <c r="P2842" s="66"/>
      <c r="Q2842" s="66"/>
      <c r="S2842" s="70"/>
      <c r="U2842" s="70"/>
      <c r="W2842" s="70"/>
      <c r="Y2842" s="70"/>
    </row>
    <row r="2843" spans="1:25" s="69" customFormat="1" x14ac:dyDescent="0.2">
      <c r="A2843" s="66" t="s">
        <v>27</v>
      </c>
      <c r="B2843" s="66" t="s">
        <v>23</v>
      </c>
      <c r="C2843" s="66" t="s">
        <v>10</v>
      </c>
      <c r="D2843" s="66" t="s">
        <v>302</v>
      </c>
      <c r="E2843" s="87">
        <f>+IF(ISNUMBER(DATA!L885),DATA!L885,"n/a")</f>
        <v>4.3201203286345704</v>
      </c>
      <c r="F2843" s="77">
        <f>+IF(ISNUMBER(DATA!M885),DATA!M885,"n/a")</f>
        <v>1.00420186539121E-2</v>
      </c>
      <c r="G2843" s="87">
        <f>+IF(ISNUMBER(DATA!V885),DATA!V885,"n/a")</f>
        <v>4.3133139057668899</v>
      </c>
      <c r="H2843" s="77">
        <f>+IF(ISNUMBER(DATA!W885),DATA!W885,"n/a")</f>
        <v>2.0541467040148201E-2</v>
      </c>
      <c r="I2843" s="87">
        <f>+IF(ISNUMBER(DATA!AF885),DATA!AF885,"n/a")</f>
        <v>4.3164267200137196</v>
      </c>
      <c r="J2843" s="77">
        <f>+IF(ISNUMBER(DATA!AG885),DATA!AG885,"n/a")</f>
        <v>3.10606415736343E-2</v>
      </c>
      <c r="K2843" s="87">
        <f>+IF(ISNUMBER(DATA!AP885),DATA!AP885,"n/a")</f>
        <v>4.3188215741995704</v>
      </c>
      <c r="L2843" s="77">
        <f>+IF(ISNUMBER(DATA!AQ885),DATA!AQ885,"n/a")</f>
        <v>2.2672058703913402E-2</v>
      </c>
      <c r="M2843" s="66"/>
      <c r="N2843" s="66"/>
      <c r="O2843" s="66"/>
      <c r="P2843" s="66"/>
      <c r="Q2843" s="66"/>
      <c r="S2843" s="70"/>
      <c r="U2843" s="70"/>
      <c r="W2843" s="70"/>
      <c r="Y2843" s="70"/>
    </row>
    <row r="2844" spans="1:25" s="69" customFormat="1" x14ac:dyDescent="0.2">
      <c r="A2844" s="66" t="s">
        <v>27</v>
      </c>
      <c r="B2844" s="66" t="s">
        <v>23</v>
      </c>
      <c r="C2844" s="66" t="s">
        <v>10</v>
      </c>
      <c r="D2844" s="66" t="s">
        <v>303</v>
      </c>
      <c r="E2844" s="87">
        <f>+IF(ISNUMBER(DATA!L886),DATA!L886,"n/a")</f>
        <v>4.5640084289695801</v>
      </c>
      <c r="F2844" s="77">
        <f>+IF(ISNUMBER(DATA!M886),DATA!M886,"n/a")</f>
        <v>-1.2981246363927199E-2</v>
      </c>
      <c r="G2844" s="87">
        <f>+IF(ISNUMBER(DATA!V886),DATA!V886,"n/a")</f>
        <v>4.78403061765313</v>
      </c>
      <c r="H2844" s="77">
        <f>+IF(ISNUMBER(DATA!W886),DATA!W886,"n/a")</f>
        <v>8.7207943401315394E-2</v>
      </c>
      <c r="I2844" s="87">
        <f>+IF(ISNUMBER(DATA!AF886),DATA!AF886,"n/a")</f>
        <v>4.7531309874159096</v>
      </c>
      <c r="J2844" s="77">
        <f>+IF(ISNUMBER(DATA!AG886),DATA!AG886,"n/a")</f>
        <v>6.08170834529978E-2</v>
      </c>
      <c r="K2844" s="87">
        <f>+IF(ISNUMBER(DATA!AP886),DATA!AP886,"n/a")</f>
        <v>4.7635300076443396</v>
      </c>
      <c r="L2844" s="77">
        <f>+IF(ISNUMBER(DATA!AQ886),DATA!AQ886,"n/a")</f>
        <v>5.7352833363933903E-2</v>
      </c>
      <c r="M2844" s="66"/>
      <c r="N2844" s="66"/>
      <c r="O2844" s="66"/>
      <c r="P2844" s="66"/>
      <c r="Q2844" s="66"/>
      <c r="S2844" s="70"/>
      <c r="U2844" s="70"/>
      <c r="W2844" s="70"/>
      <c r="Y2844" s="70"/>
    </row>
    <row r="2845" spans="1:25" s="69" customFormat="1" x14ac:dyDescent="0.2">
      <c r="A2845" s="66" t="s">
        <v>27</v>
      </c>
      <c r="B2845" s="66" t="s">
        <v>23</v>
      </c>
      <c r="C2845" s="66" t="s">
        <v>10</v>
      </c>
      <c r="D2845" s="66" t="s">
        <v>304</v>
      </c>
      <c r="E2845" s="87">
        <f>+IF(ISNUMBER(DATA!L887),DATA!L887,"n/a")</f>
        <v>4.2840354336213204</v>
      </c>
      <c r="F2845" s="77">
        <f>+IF(ISNUMBER(DATA!M887),DATA!M887,"n/a")</f>
        <v>-5.4818666474509802E-2</v>
      </c>
      <c r="G2845" s="87">
        <f>+IF(ISNUMBER(DATA!V887),DATA!V887,"n/a")</f>
        <v>4.27712890460921</v>
      </c>
      <c r="H2845" s="77">
        <f>+IF(ISNUMBER(DATA!W887),DATA!W887,"n/a")</f>
        <v>-6.6160495994641499E-3</v>
      </c>
      <c r="I2845" s="87">
        <f>+IF(ISNUMBER(DATA!AF887),DATA!AF887,"n/a")</f>
        <v>4.2320004358906198</v>
      </c>
      <c r="J2845" s="77">
        <f>+IF(ISNUMBER(DATA!AG887),DATA!AG887,"n/a")</f>
        <v>3.9573689988475601E-4</v>
      </c>
      <c r="K2845" s="87">
        <f>+IF(ISNUMBER(DATA!AP887),DATA!AP887,"n/a")</f>
        <v>4.20247727727961</v>
      </c>
      <c r="L2845" s="77">
        <f>+IF(ISNUMBER(DATA!AQ887),DATA!AQ887,"n/a")</f>
        <v>-1.3490072103197699E-2</v>
      </c>
      <c r="M2845" s="66"/>
      <c r="N2845" s="66"/>
      <c r="O2845" s="66"/>
      <c r="P2845" s="66"/>
      <c r="Q2845" s="66"/>
      <c r="S2845" s="70"/>
      <c r="U2845" s="70"/>
      <c r="W2845" s="70"/>
      <c r="Y2845" s="70"/>
    </row>
    <row r="2846" spans="1:25" s="69" customFormat="1" x14ac:dyDescent="0.2">
      <c r="A2846" s="66" t="s">
        <v>27</v>
      </c>
      <c r="B2846" s="66" t="s">
        <v>23</v>
      </c>
      <c r="C2846" s="66" t="s">
        <v>10</v>
      </c>
      <c r="D2846" s="66" t="s">
        <v>305</v>
      </c>
      <c r="E2846" s="87">
        <f>+IF(ISNUMBER(DATA!L888),DATA!L888,"n/a")</f>
        <v>5.4821098732260998</v>
      </c>
      <c r="F2846" s="77">
        <f>+IF(ISNUMBER(DATA!M888),DATA!M888,"n/a")</f>
        <v>6.84909927422339E-2</v>
      </c>
      <c r="G2846" s="87">
        <f>+IF(ISNUMBER(DATA!V888),DATA!V888,"n/a")</f>
        <v>5.6132997831943303</v>
      </c>
      <c r="H2846" s="77">
        <f>+IF(ISNUMBER(DATA!W888),DATA!W888,"n/a")</f>
        <v>3.6581451656933002E-2</v>
      </c>
      <c r="I2846" s="87">
        <f>+IF(ISNUMBER(DATA!AF888),DATA!AF888,"n/a")</f>
        <v>5.5030794461400703</v>
      </c>
      <c r="J2846" s="77">
        <f>+IF(ISNUMBER(DATA!AG888),DATA!AG888,"n/a")</f>
        <v>1.4616576045530299E-2</v>
      </c>
      <c r="K2846" s="87">
        <f>+IF(ISNUMBER(DATA!AP888),DATA!AP888,"n/a")</f>
        <v>5.2477519192456601</v>
      </c>
      <c r="L2846" s="77">
        <f>+IF(ISNUMBER(DATA!AQ888),DATA!AQ888,"n/a")</f>
        <v>1.0723963710837401E-2</v>
      </c>
      <c r="M2846" s="66"/>
      <c r="N2846" s="66"/>
      <c r="O2846" s="66"/>
      <c r="P2846" s="66"/>
      <c r="Q2846" s="66"/>
      <c r="S2846" s="70"/>
      <c r="U2846" s="70"/>
      <c r="W2846" s="70"/>
      <c r="Y2846" s="70"/>
    </row>
    <row r="2847" spans="1:25" s="69" customFormat="1" x14ac:dyDescent="0.2">
      <c r="A2847" s="66" t="s">
        <v>27</v>
      </c>
      <c r="B2847" s="66" t="s">
        <v>23</v>
      </c>
      <c r="C2847" s="66" t="s">
        <v>10</v>
      </c>
      <c r="D2847" s="66" t="s">
        <v>306</v>
      </c>
      <c r="E2847" s="87">
        <f>+IF(ISNUMBER(DATA!L889),DATA!L889,"n/a")</f>
        <v>4.8198647552888101</v>
      </c>
      <c r="F2847" s="77">
        <f>+IF(ISNUMBER(DATA!M889),DATA!M889,"n/a")</f>
        <v>1.4639348671539701E-2</v>
      </c>
      <c r="G2847" s="87">
        <f>+IF(ISNUMBER(DATA!V889),DATA!V889,"n/a")</f>
        <v>5.1967443697933504</v>
      </c>
      <c r="H2847" s="77">
        <f>+IF(ISNUMBER(DATA!W889),DATA!W889,"n/a")</f>
        <v>-3.9582627598914302E-2</v>
      </c>
      <c r="I2847" s="87">
        <f>+IF(ISNUMBER(DATA!AF889),DATA!AF889,"n/a")</f>
        <v>5.3489650080917404</v>
      </c>
      <c r="J2847" s="77">
        <f>+IF(ISNUMBER(DATA!AG889),DATA!AG889,"n/a")</f>
        <v>-2.5884043123582601E-2</v>
      </c>
      <c r="K2847" s="87">
        <f>+IF(ISNUMBER(DATA!AP889),DATA!AP889,"n/a")</f>
        <v>5.4128462886774802</v>
      </c>
      <c r="L2847" s="77">
        <f>+IF(ISNUMBER(DATA!AQ889),DATA!AQ889,"n/a")</f>
        <v>-4.55971818289255E-3</v>
      </c>
      <c r="M2847" s="66"/>
      <c r="N2847" s="66"/>
      <c r="O2847" s="66"/>
      <c r="P2847" s="66"/>
      <c r="Q2847" s="66"/>
      <c r="S2847" s="70"/>
      <c r="U2847" s="70"/>
      <c r="W2847" s="70"/>
      <c r="Y2847" s="70"/>
    </row>
    <row r="2848" spans="1:25" s="69" customFormat="1" x14ac:dyDescent="0.2">
      <c r="A2848" s="66" t="s">
        <v>27</v>
      </c>
      <c r="B2848" s="66" t="s">
        <v>23</v>
      </c>
      <c r="C2848" s="66" t="s">
        <v>10</v>
      </c>
      <c r="D2848" s="66" t="s">
        <v>307</v>
      </c>
      <c r="E2848" s="87">
        <f>+IF(ISNUMBER(DATA!L890),DATA!L890,"n/a")</f>
        <v>4.8212680154249199</v>
      </c>
      <c r="F2848" s="77">
        <f>+IF(ISNUMBER(DATA!M890),DATA!M890,"n/a")</f>
        <v>1.08413339058298E-2</v>
      </c>
      <c r="G2848" s="87">
        <f>+IF(ISNUMBER(DATA!V890),DATA!V890,"n/a")</f>
        <v>4.8172070784912799</v>
      </c>
      <c r="H2848" s="77">
        <f>+IF(ISNUMBER(DATA!W890),DATA!W890,"n/a")</f>
        <v>0.11063428111472701</v>
      </c>
      <c r="I2848" s="87">
        <f>+IF(ISNUMBER(DATA!AF890),DATA!AF890,"n/a")</f>
        <v>4.7196451849780399</v>
      </c>
      <c r="J2848" s="77">
        <f>+IF(ISNUMBER(DATA!AG890),DATA!AG890,"n/a")</f>
        <v>0.106949569908652</v>
      </c>
      <c r="K2848" s="87">
        <f>+IF(ISNUMBER(DATA!AP890),DATA!AP890,"n/a")</f>
        <v>4.7899581840867702</v>
      </c>
      <c r="L2848" s="77">
        <f>+IF(ISNUMBER(DATA!AQ890),DATA!AQ890,"n/a")</f>
        <v>0.14342744825061801</v>
      </c>
      <c r="M2848" s="66"/>
      <c r="N2848" s="66"/>
      <c r="O2848" s="66"/>
      <c r="P2848" s="66"/>
      <c r="Q2848" s="66"/>
      <c r="S2848" s="70"/>
      <c r="U2848" s="70"/>
      <c r="W2848" s="70"/>
      <c r="Y2848" s="70"/>
    </row>
    <row r="2849" spans="1:25" s="69" customFormat="1" x14ac:dyDescent="0.2">
      <c r="A2849" s="66" t="s">
        <v>27</v>
      </c>
      <c r="B2849" s="66" t="s">
        <v>23</v>
      </c>
      <c r="C2849" s="66" t="s">
        <v>10</v>
      </c>
      <c r="D2849" s="66" t="s">
        <v>308</v>
      </c>
      <c r="E2849" s="87">
        <f>+IF(ISNUMBER(DATA!L891),DATA!L891,"n/a")</f>
        <v>4.7323226075211098</v>
      </c>
      <c r="F2849" s="77">
        <f>+IF(ISNUMBER(DATA!M891),DATA!M891,"n/a")</f>
        <v>-9.5492872413930605E-2</v>
      </c>
      <c r="G2849" s="87">
        <f>+IF(ISNUMBER(DATA!V891),DATA!V891,"n/a")</f>
        <v>4.7053334061182799</v>
      </c>
      <c r="H2849" s="77">
        <f>+IF(ISNUMBER(DATA!W891),DATA!W891,"n/a")</f>
        <v>-0.122169393327748</v>
      </c>
      <c r="I2849" s="87">
        <f>+IF(ISNUMBER(DATA!AF891),DATA!AF891,"n/a")</f>
        <v>4.7338137497882897</v>
      </c>
      <c r="J2849" s="77">
        <f>+IF(ISNUMBER(DATA!AG891),DATA!AG891,"n/a")</f>
        <v>-0.11344781930241001</v>
      </c>
      <c r="K2849" s="87">
        <f>+IF(ISNUMBER(DATA!AP891),DATA!AP891,"n/a")</f>
        <v>4.9329530976865703</v>
      </c>
      <c r="L2849" s="77">
        <f>+IF(ISNUMBER(DATA!AQ891),DATA!AQ891,"n/a")</f>
        <v>-7.2839337988074307E-2</v>
      </c>
      <c r="M2849" s="66"/>
      <c r="N2849" s="66"/>
      <c r="O2849" s="66"/>
      <c r="P2849" s="66"/>
      <c r="Q2849" s="66"/>
      <c r="S2849" s="70"/>
      <c r="U2849" s="70"/>
      <c r="W2849" s="70"/>
      <c r="Y2849" s="70"/>
    </row>
    <row r="2850" spans="1:25" s="69" customFormat="1" x14ac:dyDescent="0.2">
      <c r="A2850" s="66" t="s">
        <v>27</v>
      </c>
      <c r="B2850" s="66" t="s">
        <v>23</v>
      </c>
      <c r="C2850" s="66" t="s">
        <v>10</v>
      </c>
      <c r="D2850" s="66" t="s">
        <v>309</v>
      </c>
      <c r="E2850" s="87">
        <f>+IF(ISNUMBER(DATA!L892),DATA!L892,"n/a")</f>
        <v>4.4868248221417701</v>
      </c>
      <c r="F2850" s="77">
        <f>+IF(ISNUMBER(DATA!M892),DATA!M892,"n/a")</f>
        <v>-0.18195716138044801</v>
      </c>
      <c r="G2850" s="87">
        <f>+IF(ISNUMBER(DATA!V892),DATA!V892,"n/a")</f>
        <v>4.4875539947237604</v>
      </c>
      <c r="H2850" s="77">
        <f>+IF(ISNUMBER(DATA!W892),DATA!W892,"n/a")</f>
        <v>-0.13586322530412301</v>
      </c>
      <c r="I2850" s="87">
        <f>+IF(ISNUMBER(DATA!AF892),DATA!AF892,"n/a")</f>
        <v>4.5245373503316104</v>
      </c>
      <c r="J2850" s="77">
        <f>+IF(ISNUMBER(DATA!AG892),DATA!AG892,"n/a")</f>
        <v>-9.4094992660994997E-2</v>
      </c>
      <c r="K2850" s="87">
        <f>+IF(ISNUMBER(DATA!AP892),DATA!AP892,"n/a")</f>
        <v>4.7459584805781496</v>
      </c>
      <c r="L2850" s="77">
        <f>+IF(ISNUMBER(DATA!AQ892),DATA!AQ892,"n/a")</f>
        <v>-4.4768469379240498E-2</v>
      </c>
      <c r="M2850" s="66"/>
      <c r="N2850" s="66"/>
      <c r="O2850" s="66"/>
      <c r="P2850" s="66"/>
      <c r="Q2850" s="66"/>
      <c r="S2850" s="70"/>
      <c r="U2850" s="70"/>
      <c r="W2850" s="70"/>
      <c r="Y2850" s="70"/>
    </row>
    <row r="2851" spans="1:25" s="69" customFormat="1" x14ac:dyDescent="0.2">
      <c r="A2851" s="66" t="s">
        <v>27</v>
      </c>
      <c r="B2851" s="66" t="s">
        <v>23</v>
      </c>
      <c r="C2851" s="66" t="s">
        <v>10</v>
      </c>
      <c r="D2851" s="66" t="s">
        <v>310</v>
      </c>
      <c r="E2851" s="87">
        <f>+IF(ISNUMBER(DATA!L893),DATA!L893,"n/a")</f>
        <v>4.6633869783819302</v>
      </c>
      <c r="F2851" s="77">
        <f>+IF(ISNUMBER(DATA!M893),DATA!M893,"n/a")</f>
        <v>-0.19461768925044301</v>
      </c>
      <c r="G2851" s="87">
        <f>+IF(ISNUMBER(DATA!V893),DATA!V893,"n/a")</f>
        <v>4.6660206920579501</v>
      </c>
      <c r="H2851" s="77">
        <f>+IF(ISNUMBER(DATA!W893),DATA!W893,"n/a")</f>
        <v>-0.181363238731824</v>
      </c>
      <c r="I2851" s="87">
        <f>+IF(ISNUMBER(DATA!AF893),DATA!AF893,"n/a")</f>
        <v>4.7191208045478303</v>
      </c>
      <c r="J2851" s="77">
        <f>+IF(ISNUMBER(DATA!AG893),DATA!AG893,"n/a")</f>
        <v>-0.17001789763730099</v>
      </c>
      <c r="K2851" s="87">
        <f>+IF(ISNUMBER(DATA!AP893),DATA!AP893,"n/a")</f>
        <v>5.1211305974771797</v>
      </c>
      <c r="L2851" s="77">
        <f>+IF(ISNUMBER(DATA!AQ893),DATA!AQ893,"n/a")</f>
        <v>-9.1116957399854898E-2</v>
      </c>
      <c r="M2851" s="66"/>
      <c r="N2851" s="66"/>
      <c r="O2851" s="66"/>
      <c r="P2851" s="66"/>
      <c r="Q2851" s="66"/>
      <c r="S2851" s="70"/>
      <c r="U2851" s="70"/>
      <c r="W2851" s="70"/>
      <c r="Y2851" s="70"/>
    </row>
    <row r="2852" spans="1:25" s="69" customFormat="1" x14ac:dyDescent="0.2">
      <c r="A2852" s="66" t="s">
        <v>27</v>
      </c>
      <c r="B2852" s="66" t="s">
        <v>23</v>
      </c>
      <c r="C2852" s="66" t="s">
        <v>10</v>
      </c>
      <c r="D2852" s="66" t="s">
        <v>311</v>
      </c>
      <c r="E2852" s="87">
        <f>+IF(ISNUMBER(DATA!L894),DATA!L894,"n/a")</f>
        <v>5.3372621665654902</v>
      </c>
      <c r="F2852" s="77">
        <f>+IF(ISNUMBER(DATA!M894),DATA!M894,"n/a")</f>
        <v>4.2141203860255397E-2</v>
      </c>
      <c r="G2852" s="87">
        <f>+IF(ISNUMBER(DATA!V894),DATA!V894,"n/a")</f>
        <v>5.48907192066617</v>
      </c>
      <c r="H2852" s="77">
        <f>+IF(ISNUMBER(DATA!W894),DATA!W894,"n/a")</f>
        <v>9.2688284341522903E-2</v>
      </c>
      <c r="I2852" s="87">
        <f>+IF(ISNUMBER(DATA!AF894),DATA!AF894,"n/a")</f>
        <v>5.3256849605283501</v>
      </c>
      <c r="J2852" s="77">
        <f>+IF(ISNUMBER(DATA!AG894),DATA!AG894,"n/a")</f>
        <v>7.0393733746902498E-2</v>
      </c>
      <c r="K2852" s="87">
        <f>+IF(ISNUMBER(DATA!AP894),DATA!AP894,"n/a")</f>
        <v>5.2127854515271403</v>
      </c>
      <c r="L2852" s="77">
        <f>+IF(ISNUMBER(DATA!AQ894),DATA!AQ894,"n/a")</f>
        <v>5.4626159547204303E-2</v>
      </c>
      <c r="M2852" s="66"/>
      <c r="N2852" s="66"/>
      <c r="O2852" s="66"/>
      <c r="P2852" s="66"/>
      <c r="Q2852" s="66"/>
      <c r="S2852" s="70"/>
      <c r="U2852" s="70"/>
      <c r="W2852" s="70"/>
      <c r="Y2852" s="70"/>
    </row>
    <row r="2853" spans="1:25" s="69" customFormat="1" x14ac:dyDescent="0.2">
      <c r="A2853" s="66" t="s">
        <v>27</v>
      </c>
      <c r="B2853" s="66" t="s">
        <v>23</v>
      </c>
      <c r="C2853" s="66" t="s">
        <v>10</v>
      </c>
      <c r="D2853" s="66" t="s">
        <v>312</v>
      </c>
      <c r="E2853" s="87">
        <f>+IF(ISNUMBER(DATA!L895),DATA!L895,"n/a")</f>
        <v>5.0148980263157901</v>
      </c>
      <c r="F2853" s="77">
        <f>+IF(ISNUMBER(DATA!M895),DATA!M895,"n/a")</f>
        <v>3.2881126403742397E-2</v>
      </c>
      <c r="G2853" s="87">
        <f>+IF(ISNUMBER(DATA!V895),DATA!V895,"n/a")</f>
        <v>5.0340064724919102</v>
      </c>
      <c r="H2853" s="77">
        <f>+IF(ISNUMBER(DATA!W895),DATA!W895,"n/a")</f>
        <v>9.3624952748957695E-3</v>
      </c>
      <c r="I2853" s="87">
        <f>+IF(ISNUMBER(DATA!AF895),DATA!AF895,"n/a")</f>
        <v>4.9557675342604099</v>
      </c>
      <c r="J2853" s="77">
        <f>+IF(ISNUMBER(DATA!AG895),DATA!AG895,"n/a")</f>
        <v>-1.2206823856951699E-2</v>
      </c>
      <c r="K2853" s="87">
        <f>+IF(ISNUMBER(DATA!AP895),DATA!AP895,"n/a")</f>
        <v>4.8905366497380696</v>
      </c>
      <c r="L2853" s="77">
        <f>+IF(ISNUMBER(DATA!AQ895),DATA!AQ895,"n/a")</f>
        <v>-4.0983167152087503E-2</v>
      </c>
      <c r="M2853" s="66"/>
      <c r="N2853" s="66"/>
      <c r="O2853" s="66"/>
      <c r="P2853" s="66"/>
      <c r="Q2853" s="66"/>
      <c r="S2853" s="70"/>
      <c r="U2853" s="70"/>
      <c r="W2853" s="70"/>
      <c r="Y2853" s="70"/>
    </row>
    <row r="2854" spans="1:25" s="69" customFormat="1" x14ac:dyDescent="0.2">
      <c r="A2854" s="66" t="s">
        <v>27</v>
      </c>
      <c r="B2854" s="66" t="s">
        <v>23</v>
      </c>
      <c r="C2854" s="66" t="s">
        <v>10</v>
      </c>
      <c r="D2854" s="66" t="s">
        <v>313</v>
      </c>
      <c r="E2854" s="87">
        <f>+IF(ISNUMBER(DATA!L896),DATA!L896,"n/a")</f>
        <v>5.2549386208477298</v>
      </c>
      <c r="F2854" s="77">
        <f>+IF(ISNUMBER(DATA!M896),DATA!M896,"n/a")</f>
        <v>7.4141724408532603E-2</v>
      </c>
      <c r="G2854" s="87">
        <f>+IF(ISNUMBER(DATA!V896),DATA!V896,"n/a")</f>
        <v>5.2624488866961601</v>
      </c>
      <c r="H2854" s="77">
        <f>+IF(ISNUMBER(DATA!W896),DATA!W896,"n/a")</f>
        <v>6.5199359587205796E-2</v>
      </c>
      <c r="I2854" s="87">
        <f>+IF(ISNUMBER(DATA!AF896),DATA!AF896,"n/a")</f>
        <v>5.0651155568747397</v>
      </c>
      <c r="J2854" s="77">
        <f>+IF(ISNUMBER(DATA!AG896),DATA!AG896,"n/a")</f>
        <v>2.4139995271458901E-2</v>
      </c>
      <c r="K2854" s="87">
        <f>+IF(ISNUMBER(DATA!AP896),DATA!AP896,"n/a")</f>
        <v>4.8900782545784196</v>
      </c>
      <c r="L2854" s="77">
        <f>+IF(ISNUMBER(DATA!AQ896),DATA!AQ896,"n/a")</f>
        <v>-2.6287492981613099E-2</v>
      </c>
      <c r="M2854" s="66"/>
      <c r="N2854" s="66"/>
      <c r="O2854" s="66"/>
      <c r="P2854" s="66"/>
      <c r="Q2854" s="66"/>
      <c r="S2854" s="70"/>
      <c r="U2854" s="70"/>
      <c r="W2854" s="70"/>
      <c r="Y2854" s="70"/>
    </row>
    <row r="2855" spans="1:25" s="69" customFormat="1" x14ac:dyDescent="0.2">
      <c r="A2855" s="66" t="s">
        <v>27</v>
      </c>
      <c r="B2855" s="66" t="s">
        <v>23</v>
      </c>
      <c r="C2855" s="66" t="s">
        <v>10</v>
      </c>
      <c r="D2855" s="66" t="s">
        <v>314</v>
      </c>
      <c r="E2855" s="87">
        <f>+IF(ISNUMBER(DATA!L897),DATA!L897,"n/a")</f>
        <v>5.3748788381727497</v>
      </c>
      <c r="F2855" s="77">
        <f>+IF(ISNUMBER(DATA!M897),DATA!M897,"n/a")</f>
        <v>-3.5897651441085997E-2</v>
      </c>
      <c r="G2855" s="87">
        <f>+IF(ISNUMBER(DATA!V897),DATA!V897,"n/a")</f>
        <v>5.5961899597690001</v>
      </c>
      <c r="H2855" s="77">
        <f>+IF(ISNUMBER(DATA!W897),DATA!W897,"n/a")</f>
        <v>3.6024376304900997E-2</v>
      </c>
      <c r="I2855" s="87">
        <f>+IF(ISNUMBER(DATA!AF897),DATA!AF897,"n/a")</f>
        <v>5.4333500381272097</v>
      </c>
      <c r="J2855" s="77">
        <f>+IF(ISNUMBER(DATA!AG897),DATA!AG897,"n/a")</f>
        <v>3.02597042666908E-2</v>
      </c>
      <c r="K2855" s="87">
        <f>+IF(ISNUMBER(DATA!AP897),DATA!AP897,"n/a")</f>
        <v>5.4306638400604204</v>
      </c>
      <c r="L2855" s="77">
        <f>+IF(ISNUMBER(DATA!AQ897),DATA!AQ897,"n/a")</f>
        <v>4.1972395653855299E-2</v>
      </c>
      <c r="M2855" s="66"/>
      <c r="N2855" s="66"/>
      <c r="O2855" s="66"/>
      <c r="P2855" s="66"/>
      <c r="Q2855" s="66"/>
      <c r="S2855" s="70"/>
      <c r="U2855" s="70"/>
      <c r="W2855" s="70"/>
      <c r="Y2855" s="70"/>
    </row>
    <row r="2856" spans="1:25" s="69" customFormat="1" x14ac:dyDescent="0.2">
      <c r="A2856" s="66" t="s">
        <v>27</v>
      </c>
      <c r="B2856" s="66" t="s">
        <v>23</v>
      </c>
      <c r="C2856" s="66" t="s">
        <v>10</v>
      </c>
      <c r="D2856" s="66" t="s">
        <v>315</v>
      </c>
      <c r="E2856" s="87">
        <f>+IF(ISNUMBER(DATA!L898),DATA!L898,"n/a")</f>
        <v>5.4946104775616602</v>
      </c>
      <c r="F2856" s="77">
        <f>+IF(ISNUMBER(DATA!M898),DATA!M898,"n/a")</f>
        <v>0.111609940168236</v>
      </c>
      <c r="G2856" s="87">
        <f>+IF(ISNUMBER(DATA!V898),DATA!V898,"n/a")</f>
        <v>5.5169981446893201</v>
      </c>
      <c r="H2856" s="77">
        <f>+IF(ISNUMBER(DATA!W898),DATA!W898,"n/a")</f>
        <v>0.112539957690175</v>
      </c>
      <c r="I2856" s="87">
        <f>+IF(ISNUMBER(DATA!AF898),DATA!AF898,"n/a")</f>
        <v>5.4291706974426504</v>
      </c>
      <c r="J2856" s="77">
        <f>+IF(ISNUMBER(DATA!AG898),DATA!AG898,"n/a")</f>
        <v>0.117009268895111</v>
      </c>
      <c r="K2856" s="87">
        <f>+IF(ISNUMBER(DATA!AP898),DATA!AP898,"n/a")</f>
        <v>5.4029081243477997</v>
      </c>
      <c r="L2856" s="77">
        <f>+IF(ISNUMBER(DATA!AQ898),DATA!AQ898,"n/a")</f>
        <v>7.2787491159345505E-2</v>
      </c>
      <c r="M2856" s="66"/>
      <c r="N2856" s="66"/>
      <c r="O2856" s="66"/>
      <c r="P2856" s="66"/>
      <c r="Q2856" s="66"/>
      <c r="S2856" s="70"/>
      <c r="U2856" s="70"/>
      <c r="W2856" s="70"/>
      <c r="Y2856" s="70"/>
    </row>
    <row r="2857" spans="1:25" s="69" customFormat="1" x14ac:dyDescent="0.2">
      <c r="A2857" s="66" t="s">
        <v>27</v>
      </c>
      <c r="B2857" s="66" t="s">
        <v>23</v>
      </c>
      <c r="C2857" s="66" t="s">
        <v>10</v>
      </c>
      <c r="D2857" s="66" t="s">
        <v>316</v>
      </c>
      <c r="E2857" s="87">
        <f>+IF(ISNUMBER(DATA!L899),DATA!L899,"n/a")</f>
        <v>4.49722704606679</v>
      </c>
      <c r="F2857" s="77">
        <f>+IF(ISNUMBER(DATA!M899),DATA!M899,"n/a")</f>
        <v>-2.59180600255366E-2</v>
      </c>
      <c r="G2857" s="87">
        <f>+IF(ISNUMBER(DATA!V899),DATA!V899,"n/a")</f>
        <v>4.4884931009222298</v>
      </c>
      <c r="H2857" s="77">
        <f>+IF(ISNUMBER(DATA!W899),DATA!W899,"n/a")</f>
        <v>-2.5164946157573798E-2</v>
      </c>
      <c r="I2857" s="87">
        <f>+IF(ISNUMBER(DATA!AF899),DATA!AF899,"n/a")</f>
        <v>4.5320573608787598</v>
      </c>
      <c r="J2857" s="77">
        <f>+IF(ISNUMBER(DATA!AG899),DATA!AG899,"n/a")</f>
        <v>-6.1071816721139996E-3</v>
      </c>
      <c r="K2857" s="87">
        <f>+IF(ISNUMBER(DATA!AP899),DATA!AP899,"n/a")</f>
        <v>4.59563334083869</v>
      </c>
      <c r="L2857" s="77">
        <f>+IF(ISNUMBER(DATA!AQ899),DATA!AQ899,"n/a")</f>
        <v>-8.3696799935099198E-3</v>
      </c>
      <c r="M2857" s="66"/>
      <c r="N2857" s="66"/>
      <c r="O2857" s="66"/>
      <c r="P2857" s="66"/>
      <c r="Q2857" s="66"/>
      <c r="S2857" s="70"/>
      <c r="U2857" s="70"/>
      <c r="W2857" s="70"/>
      <c r="Y2857" s="70"/>
    </row>
    <row r="2858" spans="1:25" s="69" customFormat="1" x14ac:dyDescent="0.2">
      <c r="A2858" s="66" t="s">
        <v>27</v>
      </c>
      <c r="B2858" s="66" t="s">
        <v>23</v>
      </c>
      <c r="C2858" s="66" t="s">
        <v>10</v>
      </c>
      <c r="D2858" s="66" t="s">
        <v>317</v>
      </c>
      <c r="E2858" s="87">
        <f>+IF(ISNUMBER(DATA!L900),DATA!L900,"n/a")</f>
        <v>5.2767356306177797</v>
      </c>
      <c r="F2858" s="77">
        <f>+IF(ISNUMBER(DATA!M900),DATA!M900,"n/a")</f>
        <v>-7.8145945076423196E-2</v>
      </c>
      <c r="G2858" s="87">
        <f>+IF(ISNUMBER(DATA!V900),DATA!V900,"n/a")</f>
        <v>5.3798116412045998</v>
      </c>
      <c r="H2858" s="77">
        <f>+IF(ISNUMBER(DATA!W900),DATA!W900,"n/a")</f>
        <v>-6.6596866895546503E-2</v>
      </c>
      <c r="I2858" s="87">
        <f>+IF(ISNUMBER(DATA!AF900),DATA!AF900,"n/a")</f>
        <v>5.5162779494856604</v>
      </c>
      <c r="J2858" s="77">
        <f>+IF(ISNUMBER(DATA!AG900),DATA!AG900,"n/a")</f>
        <v>-3.6954882732323197E-2</v>
      </c>
      <c r="K2858" s="87">
        <f>+IF(ISNUMBER(DATA!AP900),DATA!AP900,"n/a")</f>
        <v>5.57061638205038</v>
      </c>
      <c r="L2858" s="77">
        <f>+IF(ISNUMBER(DATA!AQ900),DATA!AQ900,"n/a")</f>
        <v>2.23326358237406E-2</v>
      </c>
      <c r="M2858" s="66"/>
      <c r="N2858" s="66"/>
      <c r="O2858" s="66"/>
      <c r="P2858" s="66"/>
      <c r="Q2858" s="66"/>
      <c r="S2858" s="70"/>
      <c r="U2858" s="70"/>
      <c r="W2858" s="70"/>
      <c r="Y2858" s="70"/>
    </row>
    <row r="2859" spans="1:25" s="69" customFormat="1" x14ac:dyDescent="0.2">
      <c r="A2859" s="66" t="s">
        <v>27</v>
      </c>
      <c r="B2859" s="66" t="s">
        <v>23</v>
      </c>
      <c r="C2859" s="66" t="s">
        <v>10</v>
      </c>
      <c r="D2859" s="66" t="s">
        <v>318</v>
      </c>
      <c r="E2859" s="87">
        <f>+IF(ISNUMBER(DATA!L901),DATA!L901,"n/a")</f>
        <v>4.3019452579577599</v>
      </c>
      <c r="F2859" s="77">
        <f>+IF(ISNUMBER(DATA!M901),DATA!M901,"n/a")</f>
        <v>1.12712845737054E-2</v>
      </c>
      <c r="G2859" s="87">
        <f>+IF(ISNUMBER(DATA!V901),DATA!V901,"n/a")</f>
        <v>4.2785920483976101</v>
      </c>
      <c r="H2859" s="77">
        <f>+IF(ISNUMBER(DATA!W901),DATA!W901,"n/a")</f>
        <v>1.5958926919422699E-2</v>
      </c>
      <c r="I2859" s="87">
        <f>+IF(ISNUMBER(DATA!AF901),DATA!AF901,"n/a")</f>
        <v>4.2848797011931499</v>
      </c>
      <c r="J2859" s="77">
        <f>+IF(ISNUMBER(DATA!AG901),DATA!AG901,"n/a")</f>
        <v>2.9969490432735502E-2</v>
      </c>
      <c r="K2859" s="87">
        <f>+IF(ISNUMBER(DATA!AP901),DATA!AP901,"n/a")</f>
        <v>4.2924743738798998</v>
      </c>
      <c r="L2859" s="77">
        <f>+IF(ISNUMBER(DATA!AQ901),DATA!AQ901,"n/a")</f>
        <v>2.5116582223926199E-2</v>
      </c>
      <c r="M2859" s="66"/>
      <c r="N2859" s="66"/>
      <c r="O2859" s="66"/>
      <c r="P2859" s="66"/>
      <c r="Q2859" s="66"/>
      <c r="S2859" s="70"/>
      <c r="U2859" s="70"/>
      <c r="W2859" s="70"/>
      <c r="Y2859" s="70"/>
    </row>
    <row r="2860" spans="1:25" s="69" customFormat="1" x14ac:dyDescent="0.2">
      <c r="A2860" s="66" t="s">
        <v>27</v>
      </c>
      <c r="B2860" s="66" t="s">
        <v>23</v>
      </c>
      <c r="C2860" s="66" t="s">
        <v>10</v>
      </c>
      <c r="D2860" s="66" t="s">
        <v>344</v>
      </c>
      <c r="E2860" s="87">
        <f>+IF(ISNUMBER(DATA!L902),DATA!L902,"n/a")</f>
        <v>4.3332159907547103</v>
      </c>
      <c r="F2860" s="77">
        <f>+IF(ISNUMBER(DATA!M902),DATA!M902,"n/a")</f>
        <v>-4.9586315260788098E-2</v>
      </c>
      <c r="G2860" s="87">
        <f>+IF(ISNUMBER(DATA!V902),DATA!V902,"n/a")</f>
        <v>4.5418758067215004</v>
      </c>
      <c r="H2860" s="77">
        <f>+IF(ISNUMBER(DATA!W902),DATA!W902,"n/a")</f>
        <v>3.0242829932506699E-2</v>
      </c>
      <c r="I2860" s="87">
        <f>+IF(ISNUMBER(DATA!AF902),DATA!AF902,"n/a")</f>
        <v>4.5200460816669503</v>
      </c>
      <c r="J2860" s="77">
        <f>+IF(ISNUMBER(DATA!AG902),DATA!AG902,"n/a")</f>
        <v>3.1921548940509401E-2</v>
      </c>
      <c r="K2860" s="87">
        <f>+IF(ISNUMBER(DATA!AP902),DATA!AP902,"n/a")</f>
        <v>4.6050363159865197</v>
      </c>
      <c r="L2860" s="77">
        <f>+IF(ISNUMBER(DATA!AQ902),DATA!AQ902,"n/a")</f>
        <v>6.1369728618365801E-2</v>
      </c>
      <c r="M2860" s="66"/>
      <c r="N2860" s="66"/>
      <c r="O2860" s="66"/>
      <c r="P2860" s="66"/>
      <c r="Q2860" s="66"/>
      <c r="S2860" s="70"/>
      <c r="U2860" s="70"/>
      <c r="W2860" s="70"/>
      <c r="Y2860" s="70"/>
    </row>
    <row r="2861" spans="1:25" s="69" customFormat="1" x14ac:dyDescent="0.2">
      <c r="A2861" s="66" t="s">
        <v>27</v>
      </c>
      <c r="B2861" s="66" t="s">
        <v>23</v>
      </c>
      <c r="C2861" s="66" t="s">
        <v>10</v>
      </c>
      <c r="D2861" s="66" t="s">
        <v>345</v>
      </c>
      <c r="E2861" s="87">
        <f>+IF(ISNUMBER(DATA!L903),DATA!L903,"n/a")</f>
        <v>4.7979965454446996</v>
      </c>
      <c r="F2861" s="77">
        <f>+IF(ISNUMBER(DATA!M903),DATA!M903,"n/a")</f>
        <v>-8.3664470923604101E-3</v>
      </c>
      <c r="G2861" s="87">
        <f>+IF(ISNUMBER(DATA!V903),DATA!V903,"n/a")</f>
        <v>4.9519059010098596</v>
      </c>
      <c r="H2861" s="77">
        <f>+IF(ISNUMBER(DATA!W903),DATA!W903,"n/a")</f>
        <v>1.95095405272671E-2</v>
      </c>
      <c r="I2861" s="87">
        <f>+IF(ISNUMBER(DATA!AF903),DATA!AF903,"n/a")</f>
        <v>4.9379554978847704</v>
      </c>
      <c r="J2861" s="77">
        <f>+IF(ISNUMBER(DATA!AG903),DATA!AG903,"n/a")</f>
        <v>2.2490212242035401E-2</v>
      </c>
      <c r="K2861" s="87">
        <f>+IF(ISNUMBER(DATA!AP903),DATA!AP903,"n/a")</f>
        <v>4.85784149315639</v>
      </c>
      <c r="L2861" s="77">
        <f>+IF(ISNUMBER(DATA!AQ903),DATA!AQ903,"n/a")</f>
        <v>1.8326874169215499E-2</v>
      </c>
      <c r="M2861" s="66"/>
      <c r="N2861" s="66"/>
      <c r="O2861" s="66"/>
      <c r="P2861" s="66"/>
      <c r="Q2861" s="66"/>
      <c r="S2861" s="70"/>
      <c r="U2861" s="70"/>
      <c r="W2861" s="70"/>
      <c r="Y2861" s="70"/>
    </row>
    <row r="2862" spans="1:25" x14ac:dyDescent="0.2">
      <c r="E2862" s="100"/>
      <c r="F2862" s="102"/>
      <c r="G2862" s="100"/>
      <c r="H2862" s="102"/>
      <c r="I2862" s="100"/>
      <c r="J2862" s="102"/>
      <c r="K2862" s="100"/>
      <c r="L2862" s="102"/>
    </row>
    <row r="2863" spans="1:25" s="69" customFormat="1" x14ac:dyDescent="0.2">
      <c r="A2863" s="66" t="s">
        <v>27</v>
      </c>
      <c r="B2863" s="66" t="s">
        <v>23</v>
      </c>
      <c r="C2863" s="66" t="s">
        <v>26</v>
      </c>
      <c r="D2863" s="66" t="s">
        <v>271</v>
      </c>
      <c r="E2863" s="87">
        <f>+IF(ISNUMBER(DATA!N854),DATA!N854,"n/a")</f>
        <v>2.4969989995508</v>
      </c>
      <c r="F2863" s="77">
        <f>+IF(ISNUMBER(DATA!O854),DATA!O854,"n/a")</f>
        <v>7.0788904841853503E-2</v>
      </c>
      <c r="G2863" s="87">
        <f>+IF(ISNUMBER(DATA!X854),DATA!X854,"n/a")</f>
        <v>2.4924418709099698</v>
      </c>
      <c r="H2863" s="77">
        <f>+IF(ISNUMBER(DATA!Y854),DATA!Y854,"n/a")</f>
        <v>6.2822249587085099E-2</v>
      </c>
      <c r="I2863" s="87">
        <f>+IF(ISNUMBER(DATA!AH854),DATA!AH854,"n/a")</f>
        <v>2.4597073448903002</v>
      </c>
      <c r="J2863" s="77">
        <f>+IF(ISNUMBER(DATA!AI854),DATA!AI854,"n/a")</f>
        <v>3.1978092751241499E-2</v>
      </c>
      <c r="K2863" s="87">
        <f>+IF(ISNUMBER(DATA!AR854),DATA!AR854,"n/a")</f>
        <v>2.4137929084298801</v>
      </c>
      <c r="L2863" s="77">
        <f>+IF(ISNUMBER(DATA!AS854),DATA!AS854,"n/a")</f>
        <v>1.2779705859659599E-2</v>
      </c>
      <c r="M2863" s="66"/>
      <c r="N2863" s="66"/>
      <c r="O2863" s="66"/>
      <c r="P2863" s="66"/>
      <c r="Q2863" s="66"/>
      <c r="S2863" s="70"/>
      <c r="U2863" s="70"/>
      <c r="W2863" s="70"/>
      <c r="Y2863" s="70"/>
    </row>
    <row r="2864" spans="1:25" s="69" customFormat="1" x14ac:dyDescent="0.2">
      <c r="A2864" s="66" t="s">
        <v>27</v>
      </c>
      <c r="B2864" s="66" t="s">
        <v>23</v>
      </c>
      <c r="C2864" s="66" t="s">
        <v>26</v>
      </c>
      <c r="D2864" s="66" t="s">
        <v>272</v>
      </c>
      <c r="E2864" s="87">
        <f>+IF(ISNUMBER(DATA!N855),DATA!N855,"n/a")</f>
        <v>2.15627284009001</v>
      </c>
      <c r="F2864" s="77">
        <f>+IF(ISNUMBER(DATA!O855),DATA!O855,"n/a")</f>
        <v>7.6651451855343899E-3</v>
      </c>
      <c r="G2864" s="87">
        <f>+IF(ISNUMBER(DATA!X855),DATA!X855,"n/a")</f>
        <v>2.1511944759767099</v>
      </c>
      <c r="H2864" s="77">
        <f>+IF(ISNUMBER(DATA!Y855),DATA!Y855,"n/a")</f>
        <v>1.31784729284492E-2</v>
      </c>
      <c r="I2864" s="87">
        <f>+IF(ISNUMBER(DATA!AH855),DATA!AH855,"n/a")</f>
        <v>2.1512706767813601</v>
      </c>
      <c r="J2864" s="77">
        <f>+IF(ISNUMBER(DATA!AI855),DATA!AI855,"n/a")</f>
        <v>1.95507630848312E-2</v>
      </c>
      <c r="K2864" s="87">
        <f>+IF(ISNUMBER(DATA!AR855),DATA!AR855,"n/a")</f>
        <v>2.1551511340834102</v>
      </c>
      <c r="L2864" s="77">
        <f>+IF(ISNUMBER(DATA!AS855),DATA!AS855,"n/a")</f>
        <v>7.7092466920257799E-3</v>
      </c>
      <c r="M2864" s="66"/>
      <c r="N2864" s="66"/>
      <c r="O2864" s="66"/>
      <c r="P2864" s="66"/>
      <c r="Q2864" s="66"/>
      <c r="S2864" s="70"/>
      <c r="U2864" s="70"/>
      <c r="W2864" s="70"/>
      <c r="Y2864" s="70"/>
    </row>
    <row r="2865" spans="1:25" s="69" customFormat="1" x14ac:dyDescent="0.2">
      <c r="A2865" s="66" t="s">
        <v>27</v>
      </c>
      <c r="B2865" s="66" t="s">
        <v>23</v>
      </c>
      <c r="C2865" s="66" t="s">
        <v>26</v>
      </c>
      <c r="D2865" s="66" t="s">
        <v>273</v>
      </c>
      <c r="E2865" s="87">
        <f>+IF(ISNUMBER(DATA!N856),DATA!N856,"n/a")</f>
        <v>2.1721837998989102</v>
      </c>
      <c r="F2865" s="77">
        <f>+IF(ISNUMBER(DATA!O856),DATA!O856,"n/a")</f>
        <v>8.4094696210437192E-3</v>
      </c>
      <c r="G2865" s="87">
        <f>+IF(ISNUMBER(DATA!X856),DATA!X856,"n/a")</f>
        <v>2.1923269303713302</v>
      </c>
      <c r="H2865" s="77">
        <f>+IF(ISNUMBER(DATA!Y856),DATA!Y856,"n/a")</f>
        <v>2.67994629523206E-2</v>
      </c>
      <c r="I2865" s="87">
        <f>+IF(ISNUMBER(DATA!AH856),DATA!AH856,"n/a")</f>
        <v>2.1626933130907999</v>
      </c>
      <c r="J2865" s="77">
        <f>+IF(ISNUMBER(DATA!AI856),DATA!AI856,"n/a")</f>
        <v>2.44899667011063E-2</v>
      </c>
      <c r="K2865" s="87">
        <f>+IF(ISNUMBER(DATA!AR856),DATA!AR856,"n/a")</f>
        <v>2.1446656284821</v>
      </c>
      <c r="L2865" s="77">
        <f>+IF(ISNUMBER(DATA!AS856),DATA!AS856,"n/a")</f>
        <v>1.7709184626762301E-2</v>
      </c>
      <c r="M2865" s="66"/>
      <c r="N2865" s="66"/>
      <c r="O2865" s="66"/>
      <c r="P2865" s="66"/>
      <c r="Q2865" s="66"/>
      <c r="S2865" s="70"/>
      <c r="U2865" s="70"/>
      <c r="W2865" s="70"/>
      <c r="Y2865" s="70"/>
    </row>
    <row r="2866" spans="1:25" s="69" customFormat="1" x14ac:dyDescent="0.2">
      <c r="A2866" s="66" t="s">
        <v>27</v>
      </c>
      <c r="B2866" s="66" t="s">
        <v>23</v>
      </c>
      <c r="C2866" s="66" t="s">
        <v>26</v>
      </c>
      <c r="D2866" s="66" t="s">
        <v>274</v>
      </c>
      <c r="E2866" s="87">
        <f>+IF(ISNUMBER(DATA!N857),DATA!N857,"n/a")</f>
        <v>2.2249399756291499</v>
      </c>
      <c r="F2866" s="77">
        <f>+IF(ISNUMBER(DATA!O857),DATA!O857,"n/a")</f>
        <v>5.4915172348009699E-3</v>
      </c>
      <c r="G2866" s="87">
        <f>+IF(ISNUMBER(DATA!X857),DATA!X857,"n/a")</f>
        <v>2.2205420449014901</v>
      </c>
      <c r="H2866" s="77">
        <f>+IF(ISNUMBER(DATA!Y857),DATA!Y857,"n/a")</f>
        <v>1.6620425612815699E-2</v>
      </c>
      <c r="I2866" s="87">
        <f>+IF(ISNUMBER(DATA!AH857),DATA!AH857,"n/a")</f>
        <v>2.22123029279346</v>
      </c>
      <c r="J2866" s="77">
        <f>+IF(ISNUMBER(DATA!AI857),DATA!AI857,"n/a")</f>
        <v>2.1268644538983101E-2</v>
      </c>
      <c r="K2866" s="87">
        <f>+IF(ISNUMBER(DATA!AR857),DATA!AR857,"n/a")</f>
        <v>2.22204364900632</v>
      </c>
      <c r="L2866" s="77">
        <f>+IF(ISNUMBER(DATA!AS857),DATA!AS857,"n/a")</f>
        <v>1.1322414331806901E-2</v>
      </c>
      <c r="M2866" s="66"/>
      <c r="N2866" s="66"/>
      <c r="O2866" s="66"/>
      <c r="P2866" s="66"/>
      <c r="Q2866" s="66"/>
      <c r="S2866" s="70"/>
      <c r="U2866" s="70"/>
      <c r="W2866" s="70"/>
      <c r="Y2866" s="70"/>
    </row>
    <row r="2867" spans="1:25" s="69" customFormat="1" x14ac:dyDescent="0.2">
      <c r="A2867" s="66" t="s">
        <v>27</v>
      </c>
      <c r="B2867" s="66" t="s">
        <v>23</v>
      </c>
      <c r="C2867" s="66" t="s">
        <v>26</v>
      </c>
      <c r="D2867" s="66" t="s">
        <v>275</v>
      </c>
      <c r="E2867" s="87">
        <f>+IF(ISNUMBER(DATA!N858),DATA!N858,"n/a")</f>
        <v>2.0223782233165699</v>
      </c>
      <c r="F2867" s="77">
        <f>+IF(ISNUMBER(DATA!O858),DATA!O858,"n/a")</f>
        <v>-0.120827413878145</v>
      </c>
      <c r="G2867" s="87">
        <f>+IF(ISNUMBER(DATA!X858),DATA!X858,"n/a")</f>
        <v>1.9434068020000601</v>
      </c>
      <c r="H2867" s="77">
        <f>+IF(ISNUMBER(DATA!Y858),DATA!Y858,"n/a")</f>
        <v>-0.14565179583572099</v>
      </c>
      <c r="I2867" s="87">
        <f>+IF(ISNUMBER(DATA!AH858),DATA!AH858,"n/a")</f>
        <v>1.93951507967194</v>
      </c>
      <c r="J2867" s="77">
        <f>+IF(ISNUMBER(DATA!AI858),DATA!AI858,"n/a")</f>
        <v>-0.145912349381041</v>
      </c>
      <c r="K2867" s="87">
        <f>+IF(ISNUMBER(DATA!AR858),DATA!AR858,"n/a")</f>
        <v>2.0682683324299398</v>
      </c>
      <c r="L2867" s="77">
        <f>+IF(ISNUMBER(DATA!AS858),DATA!AS858,"n/a")</f>
        <v>-8.8622254282826204E-2</v>
      </c>
      <c r="M2867" s="66"/>
      <c r="N2867" s="66"/>
      <c r="O2867" s="66"/>
      <c r="P2867" s="66"/>
      <c r="Q2867" s="66"/>
      <c r="S2867" s="70"/>
      <c r="U2867" s="70"/>
      <c r="W2867" s="70"/>
      <c r="Y2867" s="70"/>
    </row>
    <row r="2868" spans="1:25" s="69" customFormat="1" x14ac:dyDescent="0.2">
      <c r="A2868" s="66" t="s">
        <v>27</v>
      </c>
      <c r="B2868" s="66" t="s">
        <v>23</v>
      </c>
      <c r="C2868" s="66" t="s">
        <v>26</v>
      </c>
      <c r="D2868" s="66" t="s">
        <v>276</v>
      </c>
      <c r="E2868" s="87">
        <f>+IF(ISNUMBER(DATA!N859),DATA!N859,"n/a")</f>
        <v>2.0458453868421</v>
      </c>
      <c r="F2868" s="77">
        <f>+IF(ISNUMBER(DATA!O859),DATA!O859,"n/a")</f>
        <v>1.19691631073362E-3</v>
      </c>
      <c r="G2868" s="87">
        <f>+IF(ISNUMBER(DATA!X859),DATA!X859,"n/a")</f>
        <v>2.0495355470626402</v>
      </c>
      <c r="H2868" s="77">
        <f>+IF(ISNUMBER(DATA!Y859),DATA!Y859,"n/a")</f>
        <v>6.0201948833753498E-3</v>
      </c>
      <c r="I2868" s="87">
        <f>+IF(ISNUMBER(DATA!AH859),DATA!AH859,"n/a")</f>
        <v>2.0505612265249198</v>
      </c>
      <c r="J2868" s="77">
        <f>+IF(ISNUMBER(DATA!AI859),DATA!AI859,"n/a")</f>
        <v>-2.2271218170216499E-2</v>
      </c>
      <c r="K2868" s="87">
        <f>+IF(ISNUMBER(DATA!AR859),DATA!AR859,"n/a")</f>
        <v>2.0461899869404401</v>
      </c>
      <c r="L2868" s="77">
        <f>+IF(ISNUMBER(DATA!AS859),DATA!AS859,"n/a")</f>
        <v>-3.6190978906859503E-2</v>
      </c>
      <c r="M2868" s="66"/>
      <c r="N2868" s="66"/>
      <c r="O2868" s="66"/>
      <c r="P2868" s="66"/>
      <c r="Q2868" s="66"/>
      <c r="S2868" s="70"/>
      <c r="U2868" s="70"/>
      <c r="W2868" s="70"/>
      <c r="Y2868" s="70"/>
    </row>
    <row r="2869" spans="1:25" s="69" customFormat="1" x14ac:dyDescent="0.2">
      <c r="A2869" s="66" t="s">
        <v>27</v>
      </c>
      <c r="B2869" s="66" t="s">
        <v>23</v>
      </c>
      <c r="C2869" s="66" t="s">
        <v>26</v>
      </c>
      <c r="D2869" s="66" t="s">
        <v>277</v>
      </c>
      <c r="E2869" s="87">
        <f>+IF(ISNUMBER(DATA!N860),DATA!N860,"n/a")</f>
        <v>2.3385643699043901</v>
      </c>
      <c r="F2869" s="77">
        <f>+IF(ISNUMBER(DATA!O860),DATA!O860,"n/a")</f>
        <v>-6.2772064547697196E-2</v>
      </c>
      <c r="G2869" s="87">
        <f>+IF(ISNUMBER(DATA!X860),DATA!X860,"n/a")</f>
        <v>2.3182538897379801</v>
      </c>
      <c r="H2869" s="77">
        <f>+IF(ISNUMBER(DATA!Y860),DATA!Y860,"n/a")</f>
        <v>-9.3346931185911405E-2</v>
      </c>
      <c r="I2869" s="87">
        <f>+IF(ISNUMBER(DATA!AH860),DATA!AH860,"n/a")</f>
        <v>2.3111732308033699</v>
      </c>
      <c r="J2869" s="77">
        <f>+IF(ISNUMBER(DATA!AI860),DATA!AI860,"n/a")</f>
        <v>-7.9498431941260703E-2</v>
      </c>
      <c r="K2869" s="87">
        <f>+IF(ISNUMBER(DATA!AR860),DATA!AR860,"n/a")</f>
        <v>2.3634278157114799</v>
      </c>
      <c r="L2869" s="77">
        <f>+IF(ISNUMBER(DATA!AS860),DATA!AS860,"n/a")</f>
        <v>-5.4815865802294299E-2</v>
      </c>
      <c r="M2869" s="66"/>
      <c r="N2869" s="66"/>
      <c r="O2869" s="66"/>
      <c r="P2869" s="66"/>
      <c r="Q2869" s="66"/>
      <c r="S2869" s="70"/>
      <c r="U2869" s="70"/>
      <c r="W2869" s="70"/>
      <c r="Y2869" s="70"/>
    </row>
    <row r="2870" spans="1:25" s="69" customFormat="1" x14ac:dyDescent="0.2">
      <c r="A2870" s="66" t="s">
        <v>27</v>
      </c>
      <c r="B2870" s="66" t="s">
        <v>23</v>
      </c>
      <c r="C2870" s="66" t="s">
        <v>26</v>
      </c>
      <c r="D2870" s="66" t="s">
        <v>278</v>
      </c>
      <c r="E2870" s="87">
        <f>+IF(ISNUMBER(DATA!N861),DATA!N861,"n/a")</f>
        <v>2.4034799860682301</v>
      </c>
      <c r="F2870" s="77">
        <f>+IF(ISNUMBER(DATA!O861),DATA!O861,"n/a")</f>
        <v>4.69703589593366E-2</v>
      </c>
      <c r="G2870" s="87">
        <f>+IF(ISNUMBER(DATA!X861),DATA!X861,"n/a")</f>
        <v>2.4781896549214899</v>
      </c>
      <c r="H2870" s="77">
        <f>+IF(ISNUMBER(DATA!Y861),DATA!Y861,"n/a")</f>
        <v>8.4672352748595997E-2</v>
      </c>
      <c r="I2870" s="87">
        <f>+IF(ISNUMBER(DATA!AH861),DATA!AH861,"n/a")</f>
        <v>2.4527766620804199</v>
      </c>
      <c r="J2870" s="77">
        <f>+IF(ISNUMBER(DATA!AI861),DATA!AI861,"n/a")</f>
        <v>7.8890490399478694E-2</v>
      </c>
      <c r="K2870" s="87">
        <f>+IF(ISNUMBER(DATA!AR861),DATA!AR861,"n/a")</f>
        <v>2.4121488005966598</v>
      </c>
      <c r="L2870" s="77">
        <f>+IF(ISNUMBER(DATA!AS861),DATA!AS861,"n/a")</f>
        <v>5.0610263520458797E-2</v>
      </c>
      <c r="M2870" s="66"/>
      <c r="N2870" s="66"/>
      <c r="O2870" s="66"/>
      <c r="P2870" s="66"/>
      <c r="Q2870" s="66"/>
      <c r="S2870" s="70"/>
      <c r="U2870" s="70"/>
      <c r="W2870" s="70"/>
      <c r="Y2870" s="70"/>
    </row>
    <row r="2871" spans="1:25" s="69" customFormat="1" x14ac:dyDescent="0.2">
      <c r="A2871" s="66" t="s">
        <v>27</v>
      </c>
      <c r="B2871" s="66" t="s">
        <v>23</v>
      </c>
      <c r="C2871" s="66" t="s">
        <v>26</v>
      </c>
      <c r="D2871" s="66" t="s">
        <v>279</v>
      </c>
      <c r="E2871" s="87">
        <f>+IF(ISNUMBER(DATA!N862),DATA!N862,"n/a")</f>
        <v>2.1590870931152302</v>
      </c>
      <c r="F2871" s="77">
        <f>+IF(ISNUMBER(DATA!O862),DATA!O862,"n/a")</f>
        <v>2.8030020098081799E-2</v>
      </c>
      <c r="G2871" s="87">
        <f>+IF(ISNUMBER(DATA!X862),DATA!X862,"n/a")</f>
        <v>2.25033670067937</v>
      </c>
      <c r="H2871" s="77">
        <f>+IF(ISNUMBER(DATA!Y862),DATA!Y862,"n/a")</f>
        <v>0.15035489567399599</v>
      </c>
      <c r="I2871" s="87">
        <f>+IF(ISNUMBER(DATA!AH862),DATA!AH862,"n/a")</f>
        <v>2.2096764668691402</v>
      </c>
      <c r="J2871" s="77">
        <f>+IF(ISNUMBER(DATA!AI862),DATA!AI862,"n/a")</f>
        <v>5.0439923666179401E-2</v>
      </c>
      <c r="K2871" s="87">
        <f>+IF(ISNUMBER(DATA!AR862),DATA!AR862,"n/a")</f>
        <v>2.2177619019741002</v>
      </c>
      <c r="L2871" s="77">
        <f>+IF(ISNUMBER(DATA!AS862),DATA!AS862,"n/a")</f>
        <v>3.40805738759885E-2</v>
      </c>
      <c r="M2871" s="66"/>
      <c r="N2871" s="66"/>
      <c r="O2871" s="66"/>
      <c r="P2871" s="66"/>
      <c r="Q2871" s="66"/>
      <c r="S2871" s="70"/>
      <c r="U2871" s="70"/>
      <c r="W2871" s="70"/>
      <c r="Y2871" s="70"/>
    </row>
    <row r="2872" spans="1:25" s="69" customFormat="1" x14ac:dyDescent="0.2">
      <c r="A2872" s="66" t="s">
        <v>27</v>
      </c>
      <c r="B2872" s="66" t="s">
        <v>23</v>
      </c>
      <c r="C2872" s="66" t="s">
        <v>26</v>
      </c>
      <c r="D2872" s="66" t="s">
        <v>280</v>
      </c>
      <c r="E2872" s="87">
        <f>+IF(ISNUMBER(DATA!N863),DATA!N863,"n/a")</f>
        <v>2.4246006956160202</v>
      </c>
      <c r="F2872" s="77">
        <f>+IF(ISNUMBER(DATA!O863),DATA!O863,"n/a")</f>
        <v>4.82195964640401E-3</v>
      </c>
      <c r="G2872" s="87">
        <f>+IF(ISNUMBER(DATA!X863),DATA!X863,"n/a")</f>
        <v>2.6088285502352302</v>
      </c>
      <c r="H2872" s="77">
        <f>+IF(ISNUMBER(DATA!Y863),DATA!Y863,"n/a")</f>
        <v>-6.0648192033035099E-2</v>
      </c>
      <c r="I2872" s="87">
        <f>+IF(ISNUMBER(DATA!AH863),DATA!AH863,"n/a")</f>
        <v>2.7076217968438998</v>
      </c>
      <c r="J2872" s="77">
        <f>+IF(ISNUMBER(DATA!AI863),DATA!AI863,"n/a")</f>
        <v>-3.8887828271655399E-2</v>
      </c>
      <c r="K2872" s="87">
        <f>+IF(ISNUMBER(DATA!AR863),DATA!AR863,"n/a")</f>
        <v>2.7503499757035801</v>
      </c>
      <c r="L2872" s="77">
        <f>+IF(ISNUMBER(DATA!AS863),DATA!AS863,"n/a")</f>
        <v>-9.2338386950803104E-3</v>
      </c>
      <c r="M2872" s="66"/>
      <c r="N2872" s="66"/>
      <c r="O2872" s="66"/>
      <c r="P2872" s="66"/>
      <c r="Q2872" s="66"/>
      <c r="S2872" s="70"/>
      <c r="U2872" s="70"/>
      <c r="W2872" s="70"/>
      <c r="Y2872" s="70"/>
    </row>
    <row r="2873" spans="1:25" s="69" customFormat="1" x14ac:dyDescent="0.2">
      <c r="A2873" s="66" t="s">
        <v>27</v>
      </c>
      <c r="B2873" s="66" t="s">
        <v>23</v>
      </c>
      <c r="C2873" s="66" t="s">
        <v>26</v>
      </c>
      <c r="D2873" s="66" t="s">
        <v>281</v>
      </c>
      <c r="E2873" s="87">
        <f>+IF(ISNUMBER(DATA!N864),DATA!N864,"n/a")</f>
        <v>2.28939870780889</v>
      </c>
      <c r="F2873" s="77">
        <f>+IF(ISNUMBER(DATA!O864),DATA!O864,"n/a")</f>
        <v>-2.84532557357558E-2</v>
      </c>
      <c r="G2873" s="87">
        <f>+IF(ISNUMBER(DATA!X864),DATA!X864,"n/a")</f>
        <v>2.4199541133166802</v>
      </c>
      <c r="H2873" s="77">
        <f>+IF(ISNUMBER(DATA!Y864),DATA!Y864,"n/a")</f>
        <v>-7.6712095796705E-3</v>
      </c>
      <c r="I2873" s="87">
        <f>+IF(ISNUMBER(DATA!AH864),DATA!AH864,"n/a")</f>
        <v>2.4527750734881102</v>
      </c>
      <c r="J2873" s="77">
        <f>+IF(ISNUMBER(DATA!AI864),DATA!AI864,"n/a")</f>
        <v>8.17344660810327E-3</v>
      </c>
      <c r="K2873" s="87">
        <f>+IF(ISNUMBER(DATA!AR864),DATA!AR864,"n/a")</f>
        <v>2.48799589954531</v>
      </c>
      <c r="L2873" s="77">
        <f>+IF(ISNUMBER(DATA!AS864),DATA!AS864,"n/a")</f>
        <v>4.1050603800241801E-2</v>
      </c>
      <c r="M2873" s="66"/>
      <c r="N2873" s="66"/>
      <c r="O2873" s="66"/>
      <c r="P2873" s="66"/>
      <c r="Q2873" s="66"/>
      <c r="S2873" s="70"/>
      <c r="U2873" s="70"/>
      <c r="W2873" s="70"/>
      <c r="Y2873" s="70"/>
    </row>
    <row r="2874" spans="1:25" s="69" customFormat="1" x14ac:dyDescent="0.2">
      <c r="A2874" s="66" t="s">
        <v>27</v>
      </c>
      <c r="B2874" s="66" t="s">
        <v>23</v>
      </c>
      <c r="C2874" s="66" t="s">
        <v>26</v>
      </c>
      <c r="D2874" s="66" t="s">
        <v>282</v>
      </c>
      <c r="E2874" s="87">
        <f>+IF(ISNUMBER(DATA!N865),DATA!N865,"n/a")</f>
        <v>2.9217495152617201</v>
      </c>
      <c r="F2874" s="77">
        <f>+IF(ISNUMBER(DATA!O865),DATA!O865,"n/a")</f>
        <v>3.6100621165953799E-2</v>
      </c>
      <c r="G2874" s="87">
        <f>+IF(ISNUMBER(DATA!X865),DATA!X865,"n/a")</f>
        <v>2.9499357745156698</v>
      </c>
      <c r="H2874" s="77">
        <f>+IF(ISNUMBER(DATA!Y865),DATA!Y865,"n/a")</f>
        <v>6.1314707788442897E-2</v>
      </c>
      <c r="I2874" s="87">
        <f>+IF(ISNUMBER(DATA!AH865),DATA!AH865,"n/a")</f>
        <v>2.9217988743712699</v>
      </c>
      <c r="J2874" s="77">
        <f>+IF(ISNUMBER(DATA!AI865),DATA!AI865,"n/a")</f>
        <v>6.7970604463935103E-2</v>
      </c>
      <c r="K2874" s="87">
        <f>+IF(ISNUMBER(DATA!AR865),DATA!AR865,"n/a")</f>
        <v>2.8957469207588802</v>
      </c>
      <c r="L2874" s="77">
        <f>+IF(ISNUMBER(DATA!AS865),DATA!AS865,"n/a")</f>
        <v>6.3058192289652995E-2</v>
      </c>
      <c r="M2874" s="66"/>
      <c r="N2874" s="66"/>
      <c r="O2874" s="66"/>
      <c r="P2874" s="66"/>
      <c r="Q2874" s="66"/>
      <c r="S2874" s="70"/>
      <c r="U2874" s="70"/>
      <c r="W2874" s="70"/>
      <c r="Y2874" s="70"/>
    </row>
    <row r="2875" spans="1:25" s="69" customFormat="1" x14ac:dyDescent="0.2">
      <c r="A2875" s="66" t="s">
        <v>27</v>
      </c>
      <c r="B2875" s="66" t="s">
        <v>23</v>
      </c>
      <c r="C2875" s="66" t="s">
        <v>26</v>
      </c>
      <c r="D2875" s="66" t="s">
        <v>283</v>
      </c>
      <c r="E2875" s="87">
        <f>+IF(ISNUMBER(DATA!N866),DATA!N866,"n/a")</f>
        <v>2.8322336188611801</v>
      </c>
      <c r="F2875" s="77">
        <f>+IF(ISNUMBER(DATA!O866),DATA!O866,"n/a")</f>
        <v>0.112048641901386</v>
      </c>
      <c r="G2875" s="87">
        <f>+IF(ISNUMBER(DATA!X866),DATA!X866,"n/a")</f>
        <v>2.8850859806934599</v>
      </c>
      <c r="H2875" s="77">
        <f>+IF(ISNUMBER(DATA!Y866),DATA!Y866,"n/a")</f>
        <v>0.116986162863901</v>
      </c>
      <c r="I2875" s="87">
        <f>+IF(ISNUMBER(DATA!AH866),DATA!AH866,"n/a")</f>
        <v>2.8251163346714998</v>
      </c>
      <c r="J2875" s="77">
        <f>+IF(ISNUMBER(DATA!AI866),DATA!AI866,"n/a")</f>
        <v>9.4208164280211407E-2</v>
      </c>
      <c r="K2875" s="87">
        <f>+IF(ISNUMBER(DATA!AR866),DATA!AR866,"n/a")</f>
        <v>2.7153194800539699</v>
      </c>
      <c r="L2875" s="77">
        <f>+IF(ISNUMBER(DATA!AS866),DATA!AS866,"n/a")</f>
        <v>8.6059875353035498E-2</v>
      </c>
      <c r="M2875" s="66"/>
      <c r="N2875" s="66"/>
      <c r="O2875" s="66"/>
      <c r="P2875" s="66"/>
      <c r="Q2875" s="66"/>
      <c r="S2875" s="70"/>
      <c r="U2875" s="70"/>
      <c r="W2875" s="70"/>
      <c r="Y2875" s="70"/>
    </row>
    <row r="2876" spans="1:25" s="69" customFormat="1" x14ac:dyDescent="0.2">
      <c r="A2876" s="66" t="s">
        <v>27</v>
      </c>
      <c r="B2876" s="66" t="s">
        <v>23</v>
      </c>
      <c r="C2876" s="66" t="s">
        <v>26</v>
      </c>
      <c r="D2876" s="66" t="s">
        <v>284</v>
      </c>
      <c r="E2876" s="87">
        <f>+IF(ISNUMBER(DATA!N867),DATA!N867,"n/a")</f>
        <v>2.04457832640328</v>
      </c>
      <c r="F2876" s="77">
        <f>+IF(ISNUMBER(DATA!O867),DATA!O867,"n/a")</f>
        <v>-8.7536588291277903E-2</v>
      </c>
      <c r="G2876" s="87">
        <f>+IF(ISNUMBER(DATA!X867),DATA!X867,"n/a")</f>
        <v>2.1681373321915798</v>
      </c>
      <c r="H2876" s="77">
        <f>+IF(ISNUMBER(DATA!Y867),DATA!Y867,"n/a")</f>
        <v>-2.3945368349278999E-3</v>
      </c>
      <c r="I2876" s="87">
        <f>+IF(ISNUMBER(DATA!AH867),DATA!AH867,"n/a")</f>
        <v>2.1330178967932198</v>
      </c>
      <c r="J2876" s="77">
        <f>+IF(ISNUMBER(DATA!AI867),DATA!AI867,"n/a")</f>
        <v>-1.09030318030336E-2</v>
      </c>
      <c r="K2876" s="87">
        <f>+IF(ISNUMBER(DATA!AR867),DATA!AR867,"n/a")</f>
        <v>2.20877372869412</v>
      </c>
      <c r="L2876" s="77">
        <f>+IF(ISNUMBER(DATA!AS867),DATA!AS867,"n/a")</f>
        <v>2.4355753054123502E-2</v>
      </c>
      <c r="M2876" s="66"/>
      <c r="N2876" s="66"/>
      <c r="O2876" s="66"/>
      <c r="P2876" s="66"/>
      <c r="Q2876" s="66"/>
      <c r="S2876" s="70"/>
      <c r="U2876" s="70"/>
      <c r="W2876" s="70"/>
      <c r="Y2876" s="70"/>
    </row>
    <row r="2877" spans="1:25" s="69" customFormat="1" x14ac:dyDescent="0.2">
      <c r="A2877" s="66" t="s">
        <v>27</v>
      </c>
      <c r="B2877" s="66" t="s">
        <v>23</v>
      </c>
      <c r="C2877" s="66" t="s">
        <v>26</v>
      </c>
      <c r="D2877" s="66" t="s">
        <v>285</v>
      </c>
      <c r="E2877" s="87">
        <f>+IF(ISNUMBER(DATA!N868),DATA!N868,"n/a")</f>
        <v>1.9938605285934199</v>
      </c>
      <c r="F2877" s="77">
        <f>+IF(ISNUMBER(DATA!O868),DATA!O868,"n/a")</f>
        <v>-6.4154370216576606E-2</v>
      </c>
      <c r="G2877" s="87">
        <f>+IF(ISNUMBER(DATA!X868),DATA!X868,"n/a")</f>
        <v>1.9372471373129201</v>
      </c>
      <c r="H2877" s="77">
        <f>+IF(ISNUMBER(DATA!Y868),DATA!Y868,"n/a")</f>
        <v>-5.5300504806504898E-2</v>
      </c>
      <c r="I2877" s="87">
        <f>+IF(ISNUMBER(DATA!AH868),DATA!AH868,"n/a")</f>
        <v>1.8250471833982</v>
      </c>
      <c r="J2877" s="77">
        <f>+IF(ISNUMBER(DATA!AI868),DATA!AI868,"n/a")</f>
        <v>-7.7107718898486097E-2</v>
      </c>
      <c r="K2877" s="87">
        <f>+IF(ISNUMBER(DATA!AR868),DATA!AR868,"n/a")</f>
        <v>1.9494769747360601</v>
      </c>
      <c r="L2877" s="77">
        <f>+IF(ISNUMBER(DATA!AS868),DATA!AS868,"n/a")</f>
        <v>7.4848868588450902E-3</v>
      </c>
      <c r="M2877" s="66"/>
      <c r="N2877" s="66"/>
      <c r="O2877" s="66"/>
      <c r="P2877" s="66"/>
      <c r="Q2877" s="66"/>
      <c r="S2877" s="70"/>
      <c r="U2877" s="70"/>
      <c r="W2877" s="70"/>
      <c r="Y2877" s="70"/>
    </row>
    <row r="2878" spans="1:25" s="69" customFormat="1" x14ac:dyDescent="0.2">
      <c r="A2878" s="66" t="s">
        <v>27</v>
      </c>
      <c r="B2878" s="66" t="s">
        <v>23</v>
      </c>
      <c r="C2878" s="66" t="s">
        <v>26</v>
      </c>
      <c r="D2878" s="66" t="s">
        <v>286</v>
      </c>
      <c r="E2878" s="87">
        <f>+IF(ISNUMBER(DATA!N869),DATA!N869,"n/a")</f>
        <v>2.00826545537373</v>
      </c>
      <c r="F2878" s="77">
        <f>+IF(ISNUMBER(DATA!O869),DATA!O869,"n/a")</f>
        <v>-6.9807482627618198E-2</v>
      </c>
      <c r="G2878" s="87">
        <f>+IF(ISNUMBER(DATA!X869),DATA!X869,"n/a")</f>
        <v>2.0206208803329</v>
      </c>
      <c r="H2878" s="77">
        <f>+IF(ISNUMBER(DATA!Y869),DATA!Y869,"n/a")</f>
        <v>-1.07273956045208E-2</v>
      </c>
      <c r="I2878" s="87">
        <f>+IF(ISNUMBER(DATA!AH869),DATA!AH869,"n/a")</f>
        <v>2.00165678481269</v>
      </c>
      <c r="J2878" s="77">
        <f>+IF(ISNUMBER(DATA!AI869),DATA!AI869,"n/a")</f>
        <v>-4.8318983853974703E-3</v>
      </c>
      <c r="K2878" s="87">
        <f>+IF(ISNUMBER(DATA!AR869),DATA!AR869,"n/a")</f>
        <v>2.0033234578953598</v>
      </c>
      <c r="L2878" s="77">
        <f>+IF(ISNUMBER(DATA!AS869),DATA!AS869,"n/a")</f>
        <v>-7.82553007695155E-3</v>
      </c>
      <c r="M2878" s="66"/>
      <c r="N2878" s="66"/>
      <c r="O2878" s="66"/>
      <c r="P2878" s="66"/>
      <c r="Q2878" s="66"/>
      <c r="S2878" s="70"/>
      <c r="U2878" s="70"/>
      <c r="W2878" s="70"/>
      <c r="Y2878" s="70"/>
    </row>
    <row r="2879" spans="1:25" s="69" customFormat="1" x14ac:dyDescent="0.2">
      <c r="A2879" s="66" t="s">
        <v>27</v>
      </c>
      <c r="B2879" s="66" t="s">
        <v>23</v>
      </c>
      <c r="C2879" s="66" t="s">
        <v>26</v>
      </c>
      <c r="D2879" s="66" t="s">
        <v>287</v>
      </c>
      <c r="E2879" s="87">
        <f>+IF(ISNUMBER(DATA!N870),DATA!N870,"n/a")</f>
        <v>2.0204275442161501</v>
      </c>
      <c r="F2879" s="77">
        <f>+IF(ISNUMBER(DATA!O870),DATA!O870,"n/a")</f>
        <v>-1.0676992502846501E-3</v>
      </c>
      <c r="G2879" s="87">
        <f>+IF(ISNUMBER(DATA!X870),DATA!X870,"n/a")</f>
        <v>2.1150369732503602</v>
      </c>
      <c r="H2879" s="77">
        <f>+IF(ISNUMBER(DATA!Y870),DATA!Y870,"n/a")</f>
        <v>2.0151486811562602E-2</v>
      </c>
      <c r="I2879" s="87">
        <f>+IF(ISNUMBER(DATA!AH870),DATA!AH870,"n/a")</f>
        <v>2.0600792981140299</v>
      </c>
      <c r="J2879" s="77">
        <f>+IF(ISNUMBER(DATA!AI870),DATA!AI870,"n/a")</f>
        <v>-8.2124835977655207E-3</v>
      </c>
      <c r="K2879" s="87">
        <f>+IF(ISNUMBER(DATA!AR870),DATA!AR870,"n/a")</f>
        <v>2.08216244109191</v>
      </c>
      <c r="L2879" s="77">
        <f>+IF(ISNUMBER(DATA!AS870),DATA!AS870,"n/a")</f>
        <v>6.8932546506103497E-5</v>
      </c>
      <c r="M2879" s="66"/>
      <c r="N2879" s="66"/>
      <c r="O2879" s="66"/>
      <c r="P2879" s="66"/>
      <c r="Q2879" s="66"/>
      <c r="S2879" s="70"/>
      <c r="U2879" s="70"/>
      <c r="W2879" s="70"/>
      <c r="Y2879" s="70"/>
    </row>
    <row r="2880" spans="1:25" s="69" customFormat="1" x14ac:dyDescent="0.2">
      <c r="A2880" s="66" t="s">
        <v>27</v>
      </c>
      <c r="B2880" s="66" t="s">
        <v>23</v>
      </c>
      <c r="C2880" s="66" t="s">
        <v>26</v>
      </c>
      <c r="D2880" s="66" t="s">
        <v>288</v>
      </c>
      <c r="E2880" s="87">
        <f>+IF(ISNUMBER(DATA!N871),DATA!N871,"n/a")</f>
        <v>2.9642133649496398</v>
      </c>
      <c r="F2880" s="77">
        <f>+IF(ISNUMBER(DATA!O871),DATA!O871,"n/a")</f>
        <v>5.9914475037840302E-2</v>
      </c>
      <c r="G2880" s="87">
        <f>+IF(ISNUMBER(DATA!X871),DATA!X871,"n/a")</f>
        <v>2.9697208563662501</v>
      </c>
      <c r="H2880" s="77">
        <f>+IF(ISNUMBER(DATA!Y871),DATA!Y871,"n/a")</f>
        <v>7.8374811238268102E-2</v>
      </c>
      <c r="I2880" s="87">
        <f>+IF(ISNUMBER(DATA!AH871),DATA!AH871,"n/a")</f>
        <v>2.9246199960125101</v>
      </c>
      <c r="J2880" s="77">
        <f>+IF(ISNUMBER(DATA!AI871),DATA!AI871,"n/a")</f>
        <v>9.8677985386802405E-2</v>
      </c>
      <c r="K2880" s="87">
        <f>+IF(ISNUMBER(DATA!AR871),DATA!AR871,"n/a")</f>
        <v>2.8827595399721901</v>
      </c>
      <c r="L2880" s="77">
        <f>+IF(ISNUMBER(DATA!AS871),DATA!AS871,"n/a")</f>
        <v>6.2166808771586403E-2</v>
      </c>
      <c r="M2880" s="66"/>
      <c r="N2880" s="66"/>
      <c r="O2880" s="66"/>
      <c r="P2880" s="66"/>
      <c r="Q2880" s="66"/>
      <c r="S2880" s="70"/>
      <c r="U2880" s="70"/>
      <c r="W2880" s="70"/>
      <c r="Y2880" s="70"/>
    </row>
    <row r="2881" spans="1:25" s="69" customFormat="1" x14ac:dyDescent="0.2">
      <c r="A2881" s="66" t="s">
        <v>27</v>
      </c>
      <c r="B2881" s="66" t="s">
        <v>23</v>
      </c>
      <c r="C2881" s="66" t="s">
        <v>26</v>
      </c>
      <c r="D2881" s="66" t="s">
        <v>289</v>
      </c>
      <c r="E2881" s="87">
        <f>+IF(ISNUMBER(DATA!N872),DATA!N872,"n/a")</f>
        <v>2.3273779402209902</v>
      </c>
      <c r="F2881" s="77">
        <f>+IF(ISNUMBER(DATA!O872),DATA!O872,"n/a")</f>
        <v>8.5542447198555499E-2</v>
      </c>
      <c r="G2881" s="87">
        <f>+IF(ISNUMBER(DATA!X872),DATA!X872,"n/a")</f>
        <v>2.3913183502972899</v>
      </c>
      <c r="H2881" s="77">
        <f>+IF(ISNUMBER(DATA!Y872),DATA!Y872,"n/a")</f>
        <v>0.15241939398135901</v>
      </c>
      <c r="I2881" s="87">
        <f>+IF(ISNUMBER(DATA!AH872),DATA!AH872,"n/a")</f>
        <v>2.3630033666173502</v>
      </c>
      <c r="J2881" s="77">
        <f>+IF(ISNUMBER(DATA!AI872),DATA!AI872,"n/a")</f>
        <v>9.4931022056335995E-2</v>
      </c>
      <c r="K2881" s="87">
        <f>+IF(ISNUMBER(DATA!AR872),DATA!AR872,"n/a")</f>
        <v>2.3527975949998901</v>
      </c>
      <c r="L2881" s="77">
        <f>+IF(ISNUMBER(DATA!AS872),DATA!AS872,"n/a")</f>
        <v>7.5655707142317299E-2</v>
      </c>
      <c r="M2881" s="66"/>
      <c r="N2881" s="66"/>
      <c r="O2881" s="66"/>
      <c r="P2881" s="66"/>
      <c r="Q2881" s="66"/>
      <c r="S2881" s="70"/>
      <c r="U2881" s="70"/>
      <c r="W2881" s="70"/>
      <c r="Y2881" s="70"/>
    </row>
    <row r="2882" spans="1:25" s="69" customFormat="1" x14ac:dyDescent="0.2">
      <c r="A2882" s="66" t="s">
        <v>27</v>
      </c>
      <c r="B2882" s="66" t="s">
        <v>23</v>
      </c>
      <c r="C2882" s="66" t="s">
        <v>26</v>
      </c>
      <c r="D2882" s="66" t="s">
        <v>290</v>
      </c>
      <c r="E2882" s="87">
        <f>+IF(ISNUMBER(DATA!N873),DATA!N873,"n/a")</f>
        <v>2.1576411700467402</v>
      </c>
      <c r="F2882" s="77">
        <f>+IF(ISNUMBER(DATA!O873),DATA!O873,"n/a")</f>
        <v>1.9093614582777201E-3</v>
      </c>
      <c r="G2882" s="87">
        <f>+IF(ISNUMBER(DATA!X873),DATA!X873,"n/a")</f>
        <v>2.1546212310934498</v>
      </c>
      <c r="H2882" s="77">
        <f>+IF(ISNUMBER(DATA!Y873),DATA!Y873,"n/a")</f>
        <v>1.1727366730157099E-2</v>
      </c>
      <c r="I2882" s="87">
        <f>+IF(ISNUMBER(DATA!AH873),DATA!AH873,"n/a")</f>
        <v>2.1586737952096899</v>
      </c>
      <c r="J2882" s="77">
        <f>+IF(ISNUMBER(DATA!AI873),DATA!AI873,"n/a")</f>
        <v>2.65917355432818E-2</v>
      </c>
      <c r="K2882" s="87">
        <f>+IF(ISNUMBER(DATA!AR873),DATA!AR873,"n/a")</f>
        <v>2.1629640696796901</v>
      </c>
      <c r="L2882" s="77">
        <f>+IF(ISNUMBER(DATA!AS873),DATA!AS873,"n/a")</f>
        <v>2.1185935971114601E-2</v>
      </c>
      <c r="M2882" s="66"/>
      <c r="N2882" s="66"/>
      <c r="O2882" s="66"/>
      <c r="P2882" s="66"/>
      <c r="Q2882" s="66"/>
      <c r="S2882" s="70"/>
      <c r="U2882" s="70"/>
      <c r="W2882" s="70"/>
      <c r="Y2882" s="70"/>
    </row>
    <row r="2883" spans="1:25" s="69" customFormat="1" x14ac:dyDescent="0.2">
      <c r="A2883" s="66" t="s">
        <v>27</v>
      </c>
      <c r="B2883" s="66" t="s">
        <v>23</v>
      </c>
      <c r="C2883" s="66" t="s">
        <v>26</v>
      </c>
      <c r="D2883" s="66" t="s">
        <v>291</v>
      </c>
      <c r="E2883" s="87">
        <f>+IF(ISNUMBER(DATA!N874),DATA!N874,"n/a")</f>
        <v>2.7565363583478799</v>
      </c>
      <c r="F2883" s="77">
        <f>+IF(ISNUMBER(DATA!O874),DATA!O874,"n/a")</f>
        <v>-2.5954763843190998E-2</v>
      </c>
      <c r="G2883" s="87">
        <f>+IF(ISNUMBER(DATA!X874),DATA!X874,"n/a")</f>
        <v>2.8053818482530501</v>
      </c>
      <c r="H2883" s="77">
        <f>+IF(ISNUMBER(DATA!Y874),DATA!Y874,"n/a")</f>
        <v>6.9157692878070096E-4</v>
      </c>
      <c r="I2883" s="87">
        <f>+IF(ISNUMBER(DATA!AH874),DATA!AH874,"n/a")</f>
        <v>2.76574696036809</v>
      </c>
      <c r="J2883" s="77">
        <f>+IF(ISNUMBER(DATA!AI874),DATA!AI874,"n/a")</f>
        <v>-3.9366018366465298E-2</v>
      </c>
      <c r="K2883" s="87">
        <f>+IF(ISNUMBER(DATA!AR874),DATA!AR874,"n/a")</f>
        <v>2.7525222789155599</v>
      </c>
      <c r="L2883" s="77">
        <f>+IF(ISNUMBER(DATA!AS874),DATA!AS874,"n/a")</f>
        <v>-6.2643640398691997E-2</v>
      </c>
      <c r="M2883" s="66"/>
      <c r="N2883" s="66"/>
      <c r="O2883" s="66"/>
      <c r="P2883" s="66"/>
      <c r="Q2883" s="66"/>
      <c r="S2883" s="70"/>
      <c r="U2883" s="70"/>
      <c r="W2883" s="70"/>
      <c r="Y2883" s="70"/>
    </row>
    <row r="2884" spans="1:25" s="69" customFormat="1" x14ac:dyDescent="0.2">
      <c r="A2884" s="66" t="s">
        <v>27</v>
      </c>
      <c r="B2884" s="66" t="s">
        <v>23</v>
      </c>
      <c r="C2884" s="66" t="s">
        <v>26</v>
      </c>
      <c r="D2884" s="66" t="s">
        <v>292</v>
      </c>
      <c r="E2884" s="87">
        <f>+IF(ISNUMBER(DATA!N875),DATA!N875,"n/a")</f>
        <v>2.7622004809542702</v>
      </c>
      <c r="F2884" s="77">
        <f>+IF(ISNUMBER(DATA!O875),DATA!O875,"n/a")</f>
        <v>7.0119780138943696E-2</v>
      </c>
      <c r="G2884" s="87">
        <f>+IF(ISNUMBER(DATA!X875),DATA!X875,"n/a")</f>
        <v>2.7590689020127401</v>
      </c>
      <c r="H2884" s="77">
        <f>+IF(ISNUMBER(DATA!Y875),DATA!Y875,"n/a")</f>
        <v>5.56190095719057E-2</v>
      </c>
      <c r="I2884" s="87">
        <f>+IF(ISNUMBER(DATA!AH875),DATA!AH875,"n/a")</f>
        <v>2.6832291674434599</v>
      </c>
      <c r="J2884" s="77">
        <f>+IF(ISNUMBER(DATA!AI875),DATA!AI875,"n/a")</f>
        <v>3.19445066597039E-2</v>
      </c>
      <c r="K2884" s="87">
        <f>+IF(ISNUMBER(DATA!AR875),DATA!AR875,"n/a")</f>
        <v>2.6534999511596902</v>
      </c>
      <c r="L2884" s="77">
        <f>+IF(ISNUMBER(DATA!AS875),DATA!AS875,"n/a")</f>
        <v>8.2059749324832896E-4</v>
      </c>
      <c r="M2884" s="66"/>
      <c r="N2884" s="66"/>
      <c r="O2884" s="66"/>
      <c r="P2884" s="66"/>
      <c r="Q2884" s="66"/>
      <c r="S2884" s="70"/>
      <c r="U2884" s="70"/>
      <c r="W2884" s="70"/>
      <c r="Y2884" s="70"/>
    </row>
    <row r="2885" spans="1:25" s="69" customFormat="1" x14ac:dyDescent="0.2">
      <c r="A2885" s="66" t="s">
        <v>27</v>
      </c>
      <c r="B2885" s="66" t="s">
        <v>23</v>
      </c>
      <c r="C2885" s="66" t="s">
        <v>26</v>
      </c>
      <c r="D2885" s="66" t="s">
        <v>293</v>
      </c>
      <c r="E2885" s="87">
        <f>+IF(ISNUMBER(DATA!N876),DATA!N876,"n/a")</f>
        <v>2.29431991751947</v>
      </c>
      <c r="F2885" s="77">
        <f>+IF(ISNUMBER(DATA!O876),DATA!O876,"n/a")</f>
        <v>6.1939853274522498E-2</v>
      </c>
      <c r="G2885" s="87">
        <f>+IF(ISNUMBER(DATA!X876),DATA!X876,"n/a")</f>
        <v>2.3695320681362402</v>
      </c>
      <c r="H2885" s="77">
        <f>+IF(ISNUMBER(DATA!Y876),DATA!Y876,"n/a")</f>
        <v>0.16471185982720901</v>
      </c>
      <c r="I2885" s="87">
        <f>+IF(ISNUMBER(DATA!AH876),DATA!AH876,"n/a")</f>
        <v>2.31295964158388</v>
      </c>
      <c r="J2885" s="77">
        <f>+IF(ISNUMBER(DATA!AI876),DATA!AI876,"n/a")</f>
        <v>3.95548215121376E-2</v>
      </c>
      <c r="K2885" s="87">
        <f>+IF(ISNUMBER(DATA!AR876),DATA!AR876,"n/a")</f>
        <v>2.37222621377733</v>
      </c>
      <c r="L2885" s="77">
        <f>+IF(ISNUMBER(DATA!AS876),DATA!AS876,"n/a")</f>
        <v>5.5116309705856903E-2</v>
      </c>
      <c r="M2885" s="66"/>
      <c r="N2885" s="66"/>
      <c r="O2885" s="66"/>
      <c r="P2885" s="66"/>
      <c r="Q2885" s="66"/>
      <c r="S2885" s="70"/>
      <c r="U2885" s="70"/>
      <c r="W2885" s="70"/>
      <c r="Y2885" s="70"/>
    </row>
    <row r="2886" spans="1:25" s="69" customFormat="1" x14ac:dyDescent="0.2">
      <c r="A2886" s="66" t="s">
        <v>27</v>
      </c>
      <c r="B2886" s="66" t="s">
        <v>23</v>
      </c>
      <c r="C2886" s="66" t="s">
        <v>26</v>
      </c>
      <c r="D2886" s="66" t="s">
        <v>294</v>
      </c>
      <c r="E2886" s="87">
        <f>+IF(ISNUMBER(DATA!N877),DATA!N877,"n/a")</f>
        <v>2.1567780723346499</v>
      </c>
      <c r="F2886" s="77">
        <f>+IF(ISNUMBER(DATA!O877),DATA!O877,"n/a")</f>
        <v>5.6239993083943398E-3</v>
      </c>
      <c r="G2886" s="87">
        <f>+IF(ISNUMBER(DATA!X877),DATA!X877,"n/a")</f>
        <v>2.1503555882554002</v>
      </c>
      <c r="H2886" s="77">
        <f>+IF(ISNUMBER(DATA!Y877),DATA!Y877,"n/a")</f>
        <v>1.34011498411681E-2</v>
      </c>
      <c r="I2886" s="87">
        <f>+IF(ISNUMBER(DATA!AH877),DATA!AH877,"n/a")</f>
        <v>2.1529683260013899</v>
      </c>
      <c r="J2886" s="77">
        <f>+IF(ISNUMBER(DATA!AI877),DATA!AI877,"n/a")</f>
        <v>2.67461542582316E-2</v>
      </c>
      <c r="K2886" s="87">
        <f>+IF(ISNUMBER(DATA!AR877),DATA!AR877,"n/a")</f>
        <v>2.1585000072890299</v>
      </c>
      <c r="L2886" s="77">
        <f>+IF(ISNUMBER(DATA!AS877),DATA!AS877,"n/a")</f>
        <v>2.2577768533996699E-2</v>
      </c>
      <c r="M2886" s="66"/>
      <c r="N2886" s="66"/>
      <c r="O2886" s="66"/>
      <c r="P2886" s="66"/>
      <c r="Q2886" s="66"/>
      <c r="S2886" s="70"/>
      <c r="U2886" s="70"/>
      <c r="W2886" s="70"/>
      <c r="Y2886" s="70"/>
    </row>
    <row r="2887" spans="1:25" s="69" customFormat="1" x14ac:dyDescent="0.2">
      <c r="A2887" s="66" t="s">
        <v>27</v>
      </c>
      <c r="B2887" s="66" t="s">
        <v>23</v>
      </c>
      <c r="C2887" s="66" t="s">
        <v>26</v>
      </c>
      <c r="D2887" s="66" t="s">
        <v>295</v>
      </c>
      <c r="E2887" s="87">
        <f>+IF(ISNUMBER(DATA!N878),DATA!N878,"n/a")</f>
        <v>2.56604784613029</v>
      </c>
      <c r="F2887" s="77">
        <f>+IF(ISNUMBER(DATA!O878),DATA!O878,"n/a")</f>
        <v>0.137211263643676</v>
      </c>
      <c r="G2887" s="87">
        <f>+IF(ISNUMBER(DATA!X878),DATA!X878,"n/a")</f>
        <v>2.5850389957405699</v>
      </c>
      <c r="H2887" s="77">
        <f>+IF(ISNUMBER(DATA!Y878),DATA!Y878,"n/a")</f>
        <v>0.14184032753727899</v>
      </c>
      <c r="I2887" s="87">
        <f>+IF(ISNUMBER(DATA!AH878),DATA!AH878,"n/a")</f>
        <v>2.4554254221529201</v>
      </c>
      <c r="J2887" s="77">
        <f>+IF(ISNUMBER(DATA!AI878),DATA!AI878,"n/a")</f>
        <v>0.15831131070193599</v>
      </c>
      <c r="K2887" s="87">
        <f>+IF(ISNUMBER(DATA!AR878),DATA!AR878,"n/a")</f>
        <v>2.3620645645554599</v>
      </c>
      <c r="L2887" s="77">
        <f>+IF(ISNUMBER(DATA!AS878),DATA!AS878,"n/a")</f>
        <v>0.18295451896657899</v>
      </c>
      <c r="M2887" s="66"/>
      <c r="N2887" s="66"/>
      <c r="O2887" s="66"/>
      <c r="P2887" s="66"/>
      <c r="Q2887" s="66"/>
      <c r="S2887" s="70"/>
      <c r="U2887" s="70"/>
      <c r="W2887" s="70"/>
      <c r="Y2887" s="70"/>
    </row>
    <row r="2888" spans="1:25" s="69" customFormat="1" x14ac:dyDescent="0.2">
      <c r="A2888" s="66" t="s">
        <v>27</v>
      </c>
      <c r="B2888" s="66" t="s">
        <v>23</v>
      </c>
      <c r="C2888" s="66" t="s">
        <v>26</v>
      </c>
      <c r="D2888" s="66" t="s">
        <v>296</v>
      </c>
      <c r="E2888" s="87">
        <f>+IF(ISNUMBER(DATA!N879),DATA!N879,"n/a")</f>
        <v>2.3007375185155001</v>
      </c>
      <c r="F2888" s="77">
        <f>+IF(ISNUMBER(DATA!O879),DATA!O879,"n/a")</f>
        <v>2.36397495616033E-2</v>
      </c>
      <c r="G2888" s="87">
        <f>+IF(ISNUMBER(DATA!X879),DATA!X879,"n/a")</f>
        <v>2.3119367561029902</v>
      </c>
      <c r="H2888" s="77">
        <f>+IF(ISNUMBER(DATA!Y879),DATA!Y879,"n/a")</f>
        <v>4.21559738117201E-2</v>
      </c>
      <c r="I2888" s="87">
        <f>+IF(ISNUMBER(DATA!AH879),DATA!AH879,"n/a")</f>
        <v>2.2629854729812502</v>
      </c>
      <c r="J2888" s="77">
        <f>+IF(ISNUMBER(DATA!AI879),DATA!AI879,"n/a")</f>
        <v>3.1759705172477601E-2</v>
      </c>
      <c r="K2888" s="87">
        <f>+IF(ISNUMBER(DATA!AR879),DATA!AR879,"n/a")</f>
        <v>2.2077691290616799</v>
      </c>
      <c r="L2888" s="77">
        <f>+IF(ISNUMBER(DATA!AS879),DATA!AS879,"n/a")</f>
        <v>4.97278603118795E-2</v>
      </c>
      <c r="M2888" s="66"/>
      <c r="N2888" s="66"/>
      <c r="O2888" s="66"/>
      <c r="P2888" s="66"/>
      <c r="Q2888" s="66"/>
      <c r="S2888" s="70"/>
      <c r="U2888" s="70"/>
      <c r="W2888" s="70"/>
      <c r="Y2888" s="70"/>
    </row>
    <row r="2889" spans="1:25" s="69" customFormat="1" x14ac:dyDescent="0.2">
      <c r="A2889" s="66" t="s">
        <v>27</v>
      </c>
      <c r="B2889" s="66" t="s">
        <v>23</v>
      </c>
      <c r="C2889" s="66" t="s">
        <v>26</v>
      </c>
      <c r="D2889" s="66" t="s">
        <v>297</v>
      </c>
      <c r="E2889" s="87">
        <f>+IF(ISNUMBER(DATA!N880),DATA!N880,"n/a")</f>
        <v>2.2405626638346501</v>
      </c>
      <c r="F2889" s="77">
        <f>+IF(ISNUMBER(DATA!O880),DATA!O880,"n/a")</f>
        <v>1.34001938465391E-2</v>
      </c>
      <c r="G2889" s="87">
        <f>+IF(ISNUMBER(DATA!X880),DATA!X880,"n/a")</f>
        <v>2.2214493801363</v>
      </c>
      <c r="H2889" s="77">
        <f>+IF(ISNUMBER(DATA!Y880),DATA!Y880,"n/a")</f>
        <v>6.5978064289004103E-3</v>
      </c>
      <c r="I2889" s="87">
        <f>+IF(ISNUMBER(DATA!AH880),DATA!AH880,"n/a")</f>
        <v>2.2086640056978202</v>
      </c>
      <c r="J2889" s="77">
        <f>+IF(ISNUMBER(DATA!AI880),DATA!AI880,"n/a")</f>
        <v>-1.5786939867907999E-2</v>
      </c>
      <c r="K2889" s="87">
        <f>+IF(ISNUMBER(DATA!AR880),DATA!AR880,"n/a")</f>
        <v>2.2352005685660599</v>
      </c>
      <c r="L2889" s="77">
        <f>+IF(ISNUMBER(DATA!AS880),DATA!AS880,"n/a")</f>
        <v>-1.37125333208947E-2</v>
      </c>
      <c r="M2889" s="66"/>
      <c r="N2889" s="66"/>
      <c r="O2889" s="66"/>
      <c r="P2889" s="66"/>
      <c r="Q2889" s="66"/>
      <c r="S2889" s="70"/>
      <c r="U2889" s="70"/>
      <c r="W2889" s="70"/>
      <c r="Y2889" s="70"/>
    </row>
    <row r="2890" spans="1:25" s="69" customFormat="1" x14ac:dyDescent="0.2">
      <c r="A2890" s="66" t="s">
        <v>27</v>
      </c>
      <c r="B2890" s="66" t="s">
        <v>23</v>
      </c>
      <c r="C2890" s="66" t="s">
        <v>26</v>
      </c>
      <c r="D2890" s="66" t="s">
        <v>298</v>
      </c>
      <c r="E2890" s="87">
        <f>+IF(ISNUMBER(DATA!N881),DATA!N881,"n/a")</f>
        <v>2.4020723206014698</v>
      </c>
      <c r="F2890" s="77">
        <f>+IF(ISNUMBER(DATA!O881),DATA!O881,"n/a")</f>
        <v>-2.5265318438077201E-2</v>
      </c>
      <c r="G2890" s="87">
        <f>+IF(ISNUMBER(DATA!X881),DATA!X881,"n/a")</f>
        <v>2.4298132179882801</v>
      </c>
      <c r="H2890" s="77">
        <f>+IF(ISNUMBER(DATA!Y881),DATA!Y881,"n/a")</f>
        <v>3.35229127697844E-3</v>
      </c>
      <c r="I2890" s="87">
        <f>+IF(ISNUMBER(DATA!AH881),DATA!AH881,"n/a")</f>
        <v>2.4326570537749901</v>
      </c>
      <c r="J2890" s="77">
        <f>+IF(ISNUMBER(DATA!AI881),DATA!AI881,"n/a")</f>
        <v>2.8777586922850099E-3</v>
      </c>
      <c r="K2890" s="87">
        <f>+IF(ISNUMBER(DATA!AR881),DATA!AR881,"n/a")</f>
        <v>2.43301693123844</v>
      </c>
      <c r="L2890" s="77">
        <f>+IF(ISNUMBER(DATA!AS881),DATA!AS881,"n/a")</f>
        <v>1.0783145958334901E-3</v>
      </c>
      <c r="M2890" s="66"/>
      <c r="N2890" s="66"/>
      <c r="O2890" s="66"/>
      <c r="P2890" s="66"/>
      <c r="Q2890" s="66"/>
      <c r="S2890" s="70"/>
      <c r="U2890" s="70"/>
      <c r="W2890" s="70"/>
      <c r="Y2890" s="70"/>
    </row>
    <row r="2891" spans="1:25" s="69" customFormat="1" x14ac:dyDescent="0.2">
      <c r="A2891" s="66" t="s">
        <v>27</v>
      </c>
      <c r="B2891" s="66" t="s">
        <v>23</v>
      </c>
      <c r="C2891" s="66" t="s">
        <v>26</v>
      </c>
      <c r="D2891" s="66" t="s">
        <v>299</v>
      </c>
      <c r="E2891" s="87">
        <f>+IF(ISNUMBER(DATA!N882),DATA!N882,"n/a")</f>
        <v>2.2881481807869202</v>
      </c>
      <c r="F2891" s="77">
        <f>+IF(ISNUMBER(DATA!O882),DATA!O882,"n/a")</f>
        <v>-8.1699751012543106E-2</v>
      </c>
      <c r="G2891" s="87">
        <f>+IF(ISNUMBER(DATA!X882),DATA!X882,"n/a")</f>
        <v>2.2780870838074998</v>
      </c>
      <c r="H2891" s="77">
        <f>+IF(ISNUMBER(DATA!Y882),DATA!Y882,"n/a")</f>
        <v>9.3492643815252605E-3</v>
      </c>
      <c r="I2891" s="87">
        <f>+IF(ISNUMBER(DATA!AH882),DATA!AH882,"n/a")</f>
        <v>2.2227005482089099</v>
      </c>
      <c r="J2891" s="77">
        <f>+IF(ISNUMBER(DATA!AI882),DATA!AI882,"n/a")</f>
        <v>-7.0706320992133401E-3</v>
      </c>
      <c r="K2891" s="87">
        <f>+IF(ISNUMBER(DATA!AR882),DATA!AR882,"n/a")</f>
        <v>2.20185851656829</v>
      </c>
      <c r="L2891" s="77">
        <f>+IF(ISNUMBER(DATA!AS882),DATA!AS882,"n/a")</f>
        <v>-1.7483211529703099E-2</v>
      </c>
      <c r="M2891" s="66"/>
      <c r="N2891" s="66"/>
      <c r="O2891" s="66"/>
      <c r="P2891" s="66"/>
      <c r="Q2891" s="66"/>
      <c r="S2891" s="70"/>
      <c r="U2891" s="70"/>
      <c r="W2891" s="70"/>
      <c r="Y2891" s="70"/>
    </row>
    <row r="2892" spans="1:25" s="69" customFormat="1" x14ac:dyDescent="0.2">
      <c r="A2892" s="66" t="s">
        <v>27</v>
      </c>
      <c r="B2892" s="66" t="s">
        <v>23</v>
      </c>
      <c r="C2892" s="66" t="s">
        <v>26</v>
      </c>
      <c r="D2892" s="66" t="s">
        <v>300</v>
      </c>
      <c r="E2892" s="87">
        <f>+IF(ISNUMBER(DATA!N883),DATA!N883,"n/a")</f>
        <v>2.3773261422482301</v>
      </c>
      <c r="F2892" s="77">
        <f>+IF(ISNUMBER(DATA!O883),DATA!O883,"n/a")</f>
        <v>-4.4160518862153601E-2</v>
      </c>
      <c r="G2892" s="87">
        <f>+IF(ISNUMBER(DATA!X883),DATA!X883,"n/a")</f>
        <v>2.2393577109464</v>
      </c>
      <c r="H2892" s="77">
        <f>+IF(ISNUMBER(DATA!Y883),DATA!Y883,"n/a")</f>
        <v>-9.8529982563724305E-2</v>
      </c>
      <c r="I2892" s="87">
        <f>+IF(ISNUMBER(DATA!AH883),DATA!AH883,"n/a")</f>
        <v>2.2634255381521902</v>
      </c>
      <c r="J2892" s="77">
        <f>+IF(ISNUMBER(DATA!AI883),DATA!AI883,"n/a")</f>
        <v>-9.6136567065239195E-2</v>
      </c>
      <c r="K2892" s="87">
        <f>+IF(ISNUMBER(DATA!AR883),DATA!AR883,"n/a")</f>
        <v>2.3691359516414701</v>
      </c>
      <c r="L2892" s="77">
        <f>+IF(ISNUMBER(DATA!AS883),DATA!AS883,"n/a")</f>
        <v>-4.4977825157812401E-2</v>
      </c>
      <c r="M2892" s="66"/>
      <c r="N2892" s="66"/>
      <c r="O2892" s="66"/>
      <c r="P2892" s="66"/>
      <c r="Q2892" s="66"/>
      <c r="S2892" s="70"/>
      <c r="U2892" s="70"/>
      <c r="W2892" s="70"/>
      <c r="Y2892" s="70"/>
    </row>
    <row r="2893" spans="1:25" s="69" customFormat="1" x14ac:dyDescent="0.2">
      <c r="A2893" s="66" t="s">
        <v>27</v>
      </c>
      <c r="B2893" s="66" t="s">
        <v>23</v>
      </c>
      <c r="C2893" s="66" t="s">
        <v>26</v>
      </c>
      <c r="D2893" s="66" t="s">
        <v>301</v>
      </c>
      <c r="E2893" s="87">
        <f>+IF(ISNUMBER(DATA!N884),DATA!N884,"n/a")</f>
        <v>2.4374348596002999</v>
      </c>
      <c r="F2893" s="77">
        <f>+IF(ISNUMBER(DATA!O884),DATA!O884,"n/a")</f>
        <v>1.64772877024267E-2</v>
      </c>
      <c r="G2893" s="87">
        <f>+IF(ISNUMBER(DATA!X884),DATA!X884,"n/a")</f>
        <v>2.4744088848594701</v>
      </c>
      <c r="H2893" s="77">
        <f>+IF(ISNUMBER(DATA!Y884),DATA!Y884,"n/a")</f>
        <v>1.76177663048428E-2</v>
      </c>
      <c r="I2893" s="87">
        <f>+IF(ISNUMBER(DATA!AH884),DATA!AH884,"n/a")</f>
        <v>2.4427448723315202</v>
      </c>
      <c r="J2893" s="77">
        <f>+IF(ISNUMBER(DATA!AI884),DATA!AI884,"n/a")</f>
        <v>-2.3148843603910799E-2</v>
      </c>
      <c r="K2893" s="87">
        <f>+IF(ISNUMBER(DATA!AR884),DATA!AR884,"n/a")</f>
        <v>2.4034131819440598</v>
      </c>
      <c r="L2893" s="77">
        <f>+IF(ISNUMBER(DATA!AS884),DATA!AS884,"n/a")</f>
        <v>-3.2583925829452798E-2</v>
      </c>
      <c r="M2893" s="66"/>
      <c r="N2893" s="66"/>
      <c r="O2893" s="66"/>
      <c r="P2893" s="66"/>
      <c r="Q2893" s="66"/>
      <c r="S2893" s="70"/>
      <c r="U2893" s="70"/>
      <c r="W2893" s="70"/>
      <c r="Y2893" s="70"/>
    </row>
    <row r="2894" spans="1:25" s="69" customFormat="1" x14ac:dyDescent="0.2">
      <c r="A2894" s="66" t="s">
        <v>27</v>
      </c>
      <c r="B2894" s="66" t="s">
        <v>23</v>
      </c>
      <c r="C2894" s="66" t="s">
        <v>26</v>
      </c>
      <c r="D2894" s="66" t="s">
        <v>302</v>
      </c>
      <c r="E2894" s="87">
        <f>+IF(ISNUMBER(DATA!N885),DATA!N885,"n/a")</f>
        <v>2.1600610970568401</v>
      </c>
      <c r="F2894" s="77">
        <f>+IF(ISNUMBER(DATA!O885),DATA!O885,"n/a")</f>
        <v>1.0042454802011699E-2</v>
      </c>
      <c r="G2894" s="87">
        <f>+IF(ISNUMBER(DATA!X885),DATA!X885,"n/a")</f>
        <v>2.1566571118029598</v>
      </c>
      <c r="H2894" s="77">
        <f>+IF(ISNUMBER(DATA!Y885),DATA!Y885,"n/a")</f>
        <v>2.0541658631191801E-2</v>
      </c>
      <c r="I2894" s="87">
        <f>+IF(ISNUMBER(DATA!AH885),DATA!AH885,"n/a")</f>
        <v>2.1582134802055699</v>
      </c>
      <c r="J2894" s="77">
        <f>+IF(ISNUMBER(DATA!AI885),DATA!AI885,"n/a")</f>
        <v>3.1060659653312801E-2</v>
      </c>
      <c r="K2894" s="87">
        <f>+IF(ISNUMBER(DATA!AR885),DATA!AR885,"n/a")</f>
        <v>2.1594109469354699</v>
      </c>
      <c r="L2894" s="77">
        <f>+IF(ISNUMBER(DATA!AS885),DATA!AS885,"n/a")</f>
        <v>2.26721969166651E-2</v>
      </c>
      <c r="M2894" s="66"/>
      <c r="N2894" s="66"/>
      <c r="O2894" s="66"/>
      <c r="P2894" s="66"/>
      <c r="Q2894" s="66"/>
      <c r="S2894" s="70"/>
      <c r="U2894" s="70"/>
      <c r="W2894" s="70"/>
      <c r="Y2894" s="70"/>
    </row>
    <row r="2895" spans="1:25" s="69" customFormat="1" x14ac:dyDescent="0.2">
      <c r="A2895" s="66" t="s">
        <v>27</v>
      </c>
      <c r="B2895" s="66" t="s">
        <v>23</v>
      </c>
      <c r="C2895" s="66" t="s">
        <v>26</v>
      </c>
      <c r="D2895" s="66" t="s">
        <v>303</v>
      </c>
      <c r="E2895" s="87">
        <f>+IF(ISNUMBER(DATA!N886),DATA!N886,"n/a")</f>
        <v>2.4064228597226198</v>
      </c>
      <c r="F2895" s="77">
        <f>+IF(ISNUMBER(DATA!O886),DATA!O886,"n/a")</f>
        <v>-1.48333069691287E-2</v>
      </c>
      <c r="G2895" s="87">
        <f>+IF(ISNUMBER(DATA!X886),DATA!X886,"n/a")</f>
        <v>2.5016549332360301</v>
      </c>
      <c r="H2895" s="77">
        <f>+IF(ISNUMBER(DATA!Y886),DATA!Y886,"n/a")</f>
        <v>8.5726109562526603E-2</v>
      </c>
      <c r="I2895" s="87">
        <f>+IF(ISNUMBER(DATA!AH886),DATA!AH886,"n/a")</f>
        <v>2.4790262022524701</v>
      </c>
      <c r="J2895" s="77">
        <f>+IF(ISNUMBER(DATA!AI886),DATA!AI886,"n/a")</f>
        <v>6.3087197692596603E-2</v>
      </c>
      <c r="K2895" s="87">
        <f>+IF(ISNUMBER(DATA!AR886),DATA!AR886,"n/a")</f>
        <v>2.4869841522444598</v>
      </c>
      <c r="L2895" s="77">
        <f>+IF(ISNUMBER(DATA!AS886),DATA!AS886,"n/a")</f>
        <v>6.3803641297603603E-2</v>
      </c>
      <c r="M2895" s="66"/>
      <c r="N2895" s="66"/>
      <c r="O2895" s="66"/>
      <c r="P2895" s="66"/>
      <c r="Q2895" s="66"/>
      <c r="S2895" s="70"/>
      <c r="U2895" s="70"/>
      <c r="W2895" s="70"/>
      <c r="Y2895" s="70"/>
    </row>
    <row r="2896" spans="1:25" s="69" customFormat="1" x14ac:dyDescent="0.2">
      <c r="A2896" s="66" t="s">
        <v>27</v>
      </c>
      <c r="B2896" s="66" t="s">
        <v>23</v>
      </c>
      <c r="C2896" s="66" t="s">
        <v>26</v>
      </c>
      <c r="D2896" s="66" t="s">
        <v>304</v>
      </c>
      <c r="E2896" s="87">
        <f>+IF(ISNUMBER(DATA!N887),DATA!N887,"n/a")</f>
        <v>2.1610005835981898</v>
      </c>
      <c r="F2896" s="77">
        <f>+IF(ISNUMBER(DATA!O887),DATA!O887,"n/a")</f>
        <v>-5.0890255045377503E-2</v>
      </c>
      <c r="G2896" s="87">
        <f>+IF(ISNUMBER(DATA!X887),DATA!X887,"n/a")</f>
        <v>2.1611668251526499</v>
      </c>
      <c r="H2896" s="77">
        <f>+IF(ISNUMBER(DATA!Y887),DATA!Y887,"n/a")</f>
        <v>3.8648759213825599E-3</v>
      </c>
      <c r="I2896" s="87">
        <f>+IF(ISNUMBER(DATA!AH887),DATA!AH887,"n/a")</f>
        <v>2.1389621206401399</v>
      </c>
      <c r="J2896" s="77">
        <f>+IF(ISNUMBER(DATA!AI887),DATA!AI887,"n/a")</f>
        <v>4.4422651846305096E-3</v>
      </c>
      <c r="K2896" s="87">
        <f>+IF(ISNUMBER(DATA!AR887),DATA!AR887,"n/a")</f>
        <v>2.1259836730007899</v>
      </c>
      <c r="L2896" s="77">
        <f>+IF(ISNUMBER(DATA!AS887),DATA!AS887,"n/a")</f>
        <v>-1.6523209182498302E-2</v>
      </c>
      <c r="M2896" s="66"/>
      <c r="N2896" s="66"/>
      <c r="O2896" s="66"/>
      <c r="P2896" s="66"/>
      <c r="Q2896" s="66"/>
      <c r="S2896" s="70"/>
      <c r="U2896" s="70"/>
      <c r="W2896" s="70"/>
      <c r="Y2896" s="70"/>
    </row>
    <row r="2897" spans="1:25" s="69" customFormat="1" x14ac:dyDescent="0.2">
      <c r="A2897" s="66" t="s">
        <v>27</v>
      </c>
      <c r="B2897" s="66" t="s">
        <v>23</v>
      </c>
      <c r="C2897" s="66" t="s">
        <v>26</v>
      </c>
      <c r="D2897" s="66" t="s">
        <v>305</v>
      </c>
      <c r="E2897" s="87">
        <f>+IF(ISNUMBER(DATA!N888),DATA!N888,"n/a")</f>
        <v>2.7793689482577002</v>
      </c>
      <c r="F2897" s="77">
        <f>+IF(ISNUMBER(DATA!O888),DATA!O888,"n/a")</f>
        <v>7.4382416977110302E-2</v>
      </c>
      <c r="G2897" s="87">
        <f>+IF(ISNUMBER(DATA!X888),DATA!X888,"n/a")</f>
        <v>2.84685736257244</v>
      </c>
      <c r="H2897" s="77">
        <f>+IF(ISNUMBER(DATA!Y888),DATA!Y888,"n/a")</f>
        <v>4.1080574434441103E-2</v>
      </c>
      <c r="I2897" s="87">
        <f>+IF(ISNUMBER(DATA!AH888),DATA!AH888,"n/a")</f>
        <v>2.78527103620773</v>
      </c>
      <c r="J2897" s="77">
        <f>+IF(ISNUMBER(DATA!AI888),DATA!AI888,"n/a")</f>
        <v>1.8926149549866399E-2</v>
      </c>
      <c r="K2897" s="87">
        <f>+IF(ISNUMBER(DATA!AR888),DATA!AR888,"n/a")</f>
        <v>2.6467612734258998</v>
      </c>
      <c r="L2897" s="77">
        <f>+IF(ISNUMBER(DATA!AS888),DATA!AS888,"n/a")</f>
        <v>1.52624629225397E-2</v>
      </c>
      <c r="M2897" s="66"/>
      <c r="N2897" s="66"/>
      <c r="O2897" s="66"/>
      <c r="P2897" s="66"/>
      <c r="Q2897" s="66"/>
      <c r="S2897" s="70"/>
      <c r="U2897" s="70"/>
      <c r="W2897" s="70"/>
      <c r="Y2897" s="70"/>
    </row>
    <row r="2898" spans="1:25" s="69" customFormat="1" x14ac:dyDescent="0.2">
      <c r="A2898" s="66" t="s">
        <v>27</v>
      </c>
      <c r="B2898" s="66" t="s">
        <v>23</v>
      </c>
      <c r="C2898" s="66" t="s">
        <v>26</v>
      </c>
      <c r="D2898" s="66" t="s">
        <v>306</v>
      </c>
      <c r="E2898" s="87">
        <f>+IF(ISNUMBER(DATA!N889),DATA!N889,"n/a")</f>
        <v>2.40993426447353</v>
      </c>
      <c r="F2898" s="77">
        <f>+IF(ISNUMBER(DATA!O889),DATA!O889,"n/a")</f>
        <v>1.48912145056702E-2</v>
      </c>
      <c r="G2898" s="87">
        <f>+IF(ISNUMBER(DATA!X889),DATA!X889,"n/a")</f>
        <v>2.5983729798130999</v>
      </c>
      <c r="H2898" s="77">
        <f>+IF(ISNUMBER(DATA!Y889),DATA!Y889,"n/a")</f>
        <v>-3.9360978946141503E-2</v>
      </c>
      <c r="I2898" s="87">
        <f>+IF(ISNUMBER(DATA!AH889),DATA!AH889,"n/a")</f>
        <v>2.6742853401531499</v>
      </c>
      <c r="J2898" s="77">
        <f>+IF(ISNUMBER(DATA!AI889),DATA!AI889,"n/a")</f>
        <v>-2.5745386779067101E-2</v>
      </c>
      <c r="K2898" s="87">
        <f>+IF(ISNUMBER(DATA!AR889),DATA!AR889,"n/a")</f>
        <v>2.7059918631719402</v>
      </c>
      <c r="L2898" s="77">
        <f>+IF(ISNUMBER(DATA!AS889),DATA!AS889,"n/a")</f>
        <v>-4.5024299796377698E-3</v>
      </c>
      <c r="M2898" s="66"/>
      <c r="N2898" s="66"/>
      <c r="O2898" s="66"/>
      <c r="P2898" s="66"/>
      <c r="Q2898" s="66"/>
      <c r="S2898" s="70"/>
      <c r="U2898" s="70"/>
      <c r="W2898" s="70"/>
      <c r="Y2898" s="70"/>
    </row>
    <row r="2899" spans="1:25" s="69" customFormat="1" x14ac:dyDescent="0.2">
      <c r="A2899" s="66" t="s">
        <v>27</v>
      </c>
      <c r="B2899" s="66" t="s">
        <v>23</v>
      </c>
      <c r="C2899" s="66" t="s">
        <v>26</v>
      </c>
      <c r="D2899" s="66" t="s">
        <v>307</v>
      </c>
      <c r="E2899" s="87">
        <f>+IF(ISNUMBER(DATA!N890),DATA!N890,"n/a")</f>
        <v>2.52482552297118</v>
      </c>
      <c r="F2899" s="77">
        <f>+IF(ISNUMBER(DATA!O890),DATA!O890,"n/a")</f>
        <v>5.8725276285675899E-2</v>
      </c>
      <c r="G2899" s="87">
        <f>+IF(ISNUMBER(DATA!X890),DATA!X890,"n/a")</f>
        <v>2.5303319323830298</v>
      </c>
      <c r="H2899" s="77">
        <f>+IF(ISNUMBER(DATA!Y890),DATA!Y890,"n/a")</f>
        <v>0.16671410401532499</v>
      </c>
      <c r="I2899" s="87">
        <f>+IF(ISNUMBER(DATA!AH890),DATA!AH890,"n/a")</f>
        <v>2.4820758045778502</v>
      </c>
      <c r="J2899" s="77">
        <f>+IF(ISNUMBER(DATA!AI890),DATA!AI890,"n/a")</f>
        <v>0.16427016132476299</v>
      </c>
      <c r="K2899" s="87">
        <f>+IF(ISNUMBER(DATA!AR890),DATA!AR890,"n/a")</f>
        <v>2.4880489328697801</v>
      </c>
      <c r="L2899" s="77">
        <f>+IF(ISNUMBER(DATA!AS890),DATA!AS890,"n/a")</f>
        <v>0.185372574844162</v>
      </c>
      <c r="M2899" s="66"/>
      <c r="N2899" s="66"/>
      <c r="O2899" s="66"/>
      <c r="P2899" s="66"/>
      <c r="Q2899" s="66"/>
      <c r="S2899" s="70"/>
      <c r="U2899" s="70"/>
      <c r="W2899" s="70"/>
      <c r="Y2899" s="70"/>
    </row>
    <row r="2900" spans="1:25" s="69" customFormat="1" x14ac:dyDescent="0.2">
      <c r="A2900" s="66" t="s">
        <v>27</v>
      </c>
      <c r="B2900" s="66" t="s">
        <v>23</v>
      </c>
      <c r="C2900" s="66" t="s">
        <v>26</v>
      </c>
      <c r="D2900" s="66" t="s">
        <v>308</v>
      </c>
      <c r="E2900" s="87">
        <f>+IF(ISNUMBER(DATA!N891),DATA!N891,"n/a")</f>
        <v>2.3661590635604801</v>
      </c>
      <c r="F2900" s="77">
        <f>+IF(ISNUMBER(DATA!O891),DATA!O891,"n/a")</f>
        <v>-4.5889300294331803E-2</v>
      </c>
      <c r="G2900" s="87">
        <f>+IF(ISNUMBER(DATA!X891),DATA!X891,"n/a")</f>
        <v>2.3526653871886398</v>
      </c>
      <c r="H2900" s="77">
        <f>+IF(ISNUMBER(DATA!Y891),DATA!Y891,"n/a")</f>
        <v>-8.1848071096488395E-2</v>
      </c>
      <c r="I2900" s="87">
        <f>+IF(ISNUMBER(DATA!AH891),DATA!AH891,"n/a")</f>
        <v>2.3409827548816202</v>
      </c>
      <c r="J2900" s="77">
        <f>+IF(ISNUMBER(DATA!AI891),DATA!AI891,"n/a")</f>
        <v>-8.1476360461968406E-2</v>
      </c>
      <c r="K2900" s="87">
        <f>+IF(ISNUMBER(DATA!AR891),DATA!AR891,"n/a")</f>
        <v>2.3966273880267401</v>
      </c>
      <c r="L2900" s="77">
        <f>+IF(ISNUMBER(DATA!AS891),DATA!AS891,"n/a")</f>
        <v>-5.3476246898829599E-2</v>
      </c>
      <c r="M2900" s="66"/>
      <c r="N2900" s="66"/>
      <c r="O2900" s="66"/>
      <c r="P2900" s="66"/>
      <c r="Q2900" s="66"/>
      <c r="S2900" s="70"/>
      <c r="U2900" s="70"/>
      <c r="W2900" s="70"/>
      <c r="Y2900" s="70"/>
    </row>
    <row r="2901" spans="1:25" s="69" customFormat="1" x14ac:dyDescent="0.2">
      <c r="A2901" s="66" t="s">
        <v>27</v>
      </c>
      <c r="B2901" s="66" t="s">
        <v>23</v>
      </c>
      <c r="C2901" s="66" t="s">
        <v>26</v>
      </c>
      <c r="D2901" s="66" t="s">
        <v>309</v>
      </c>
      <c r="E2901" s="87">
        <f>+IF(ISNUMBER(DATA!N892),DATA!N892,"n/a")</f>
        <v>2.24341134263019</v>
      </c>
      <c r="F2901" s="77">
        <f>+IF(ISNUMBER(DATA!O892),DATA!O892,"n/a")</f>
        <v>-8.6849695097294094E-2</v>
      </c>
      <c r="G2901" s="87">
        <f>+IF(ISNUMBER(DATA!X892),DATA!X892,"n/a")</f>
        <v>2.2437768043984199</v>
      </c>
      <c r="H2901" s="77">
        <f>+IF(ISNUMBER(DATA!Y892),DATA!Y892,"n/a")</f>
        <v>-6.6990912400582095E-2</v>
      </c>
      <c r="I2901" s="87">
        <f>+IF(ISNUMBER(DATA!AH892),DATA!AH892,"n/a")</f>
        <v>2.2217201858380999</v>
      </c>
      <c r="J2901" s="77">
        <f>+IF(ISNUMBER(DATA!AI892),DATA!AI892,"n/a")</f>
        <v>-5.2752297689039697E-2</v>
      </c>
      <c r="K2901" s="87">
        <f>+IF(ISNUMBER(DATA!AR892),DATA!AR892,"n/a")</f>
        <v>2.2698983947782101</v>
      </c>
      <c r="L2901" s="77">
        <f>+IF(ISNUMBER(DATA!AS892),DATA!AS892,"n/a")</f>
        <v>-2.8644619804392899E-2</v>
      </c>
      <c r="M2901" s="66"/>
      <c r="N2901" s="66"/>
      <c r="O2901" s="66"/>
      <c r="P2901" s="66"/>
      <c r="Q2901" s="66"/>
      <c r="S2901" s="70"/>
      <c r="U2901" s="70"/>
      <c r="W2901" s="70"/>
      <c r="Y2901" s="70"/>
    </row>
    <row r="2902" spans="1:25" s="69" customFormat="1" x14ac:dyDescent="0.2">
      <c r="A2902" s="66" t="s">
        <v>27</v>
      </c>
      <c r="B2902" s="66" t="s">
        <v>23</v>
      </c>
      <c r="C2902" s="66" t="s">
        <v>26</v>
      </c>
      <c r="D2902" s="66" t="s">
        <v>310</v>
      </c>
      <c r="E2902" s="87">
        <f>+IF(ISNUMBER(DATA!N893),DATA!N893,"n/a")</f>
        <v>2.33169509778017</v>
      </c>
      <c r="F2902" s="77">
        <f>+IF(ISNUMBER(DATA!O893),DATA!O893,"n/a")</f>
        <v>-0.13997075042576099</v>
      </c>
      <c r="G2902" s="87">
        <f>+IF(ISNUMBER(DATA!X893),DATA!X893,"n/a")</f>
        <v>2.3330103460289702</v>
      </c>
      <c r="H2902" s="77">
        <f>+IF(ISNUMBER(DATA!Y893),DATA!Y893,"n/a")</f>
        <v>-0.13907987536235</v>
      </c>
      <c r="I2902" s="87">
        <f>+IF(ISNUMBER(DATA!AH893),DATA!AH893,"n/a")</f>
        <v>2.3174518669220499</v>
      </c>
      <c r="J2902" s="77">
        <f>+IF(ISNUMBER(DATA!AI893),DATA!AI893,"n/a")</f>
        <v>-0.145522240909361</v>
      </c>
      <c r="K2902" s="87">
        <f>+IF(ISNUMBER(DATA!AR893),DATA!AR893,"n/a")</f>
        <v>2.4570190766763802</v>
      </c>
      <c r="L2902" s="77">
        <f>+IF(ISNUMBER(DATA!AS893),DATA!AS893,"n/a")</f>
        <v>-8.3939679466974101E-2</v>
      </c>
      <c r="M2902" s="66"/>
      <c r="N2902" s="66"/>
      <c r="O2902" s="66"/>
      <c r="P2902" s="66"/>
      <c r="Q2902" s="66"/>
      <c r="S2902" s="70"/>
      <c r="U2902" s="70"/>
      <c r="W2902" s="70"/>
      <c r="Y2902" s="70"/>
    </row>
    <row r="2903" spans="1:25" s="69" customFormat="1" x14ac:dyDescent="0.2">
      <c r="A2903" s="66" t="s">
        <v>27</v>
      </c>
      <c r="B2903" s="66" t="s">
        <v>23</v>
      </c>
      <c r="C2903" s="66" t="s">
        <v>26</v>
      </c>
      <c r="D2903" s="66" t="s">
        <v>311</v>
      </c>
      <c r="E2903" s="87">
        <f>+IF(ISNUMBER(DATA!N894),DATA!N894,"n/a")</f>
        <v>3.0346453847824</v>
      </c>
      <c r="F2903" s="77">
        <f>+IF(ISNUMBER(DATA!O894),DATA!O894,"n/a")</f>
        <v>5.57427917398719E-2</v>
      </c>
      <c r="G2903" s="87">
        <f>+IF(ISNUMBER(DATA!X894),DATA!X894,"n/a")</f>
        <v>3.1090405401007</v>
      </c>
      <c r="H2903" s="77">
        <f>+IF(ISNUMBER(DATA!Y894),DATA!Y894,"n/a")</f>
        <v>0.102578817313147</v>
      </c>
      <c r="I2903" s="87">
        <f>+IF(ISNUMBER(DATA!AH894),DATA!AH894,"n/a")</f>
        <v>2.9545708865607199</v>
      </c>
      <c r="J2903" s="77">
        <f>+IF(ISNUMBER(DATA!AI894),DATA!AI894,"n/a")</f>
        <v>6.3137448208181596E-2</v>
      </c>
      <c r="K2903" s="87">
        <f>+IF(ISNUMBER(DATA!AR894),DATA!AR894,"n/a")</f>
        <v>2.9095450881418499</v>
      </c>
      <c r="L2903" s="77">
        <f>+IF(ISNUMBER(DATA!AS894),DATA!AS894,"n/a")</f>
        <v>5.7343155986374003E-2</v>
      </c>
      <c r="M2903" s="66"/>
      <c r="N2903" s="66"/>
      <c r="O2903" s="66"/>
      <c r="P2903" s="66"/>
      <c r="Q2903" s="66"/>
      <c r="S2903" s="70"/>
      <c r="U2903" s="70"/>
      <c r="W2903" s="70"/>
      <c r="Y2903" s="70"/>
    </row>
    <row r="2904" spans="1:25" s="69" customFormat="1" x14ac:dyDescent="0.2">
      <c r="A2904" s="66" t="s">
        <v>27</v>
      </c>
      <c r="B2904" s="66" t="s">
        <v>23</v>
      </c>
      <c r="C2904" s="66" t="s">
        <v>26</v>
      </c>
      <c r="D2904" s="66" t="s">
        <v>312</v>
      </c>
      <c r="E2904" s="87">
        <f>+IF(ISNUMBER(DATA!N895),DATA!N895,"n/a")</f>
        <v>2.5074490131578999</v>
      </c>
      <c r="F2904" s="77">
        <f>+IF(ISNUMBER(DATA!O895),DATA!O895,"n/a")</f>
        <v>3.2881126403742397E-2</v>
      </c>
      <c r="G2904" s="87">
        <f>+IF(ISNUMBER(DATA!X895),DATA!X895,"n/a")</f>
        <v>2.5170032362459498</v>
      </c>
      <c r="H2904" s="77">
        <f>+IF(ISNUMBER(DATA!Y895),DATA!Y895,"n/a")</f>
        <v>-5.3838109981800601E-2</v>
      </c>
      <c r="I2904" s="87">
        <f>+IF(ISNUMBER(DATA!AH895),DATA!AH895,"n/a")</f>
        <v>2.4778837671302099</v>
      </c>
      <c r="J2904" s="77">
        <f>+IF(ISNUMBER(DATA!AI895),DATA!AI895,"n/a")</f>
        <v>-9.32098422803493E-2</v>
      </c>
      <c r="K2904" s="87">
        <f>+IF(ISNUMBER(DATA!AR895),DATA!AR895,"n/a")</f>
        <v>2.4452683248690401</v>
      </c>
      <c r="L2904" s="77">
        <f>+IF(ISNUMBER(DATA!AS895),DATA!AS895,"n/a")</f>
        <v>-0.11722506879610101</v>
      </c>
      <c r="M2904" s="66"/>
      <c r="N2904" s="66"/>
      <c r="O2904" s="66"/>
      <c r="P2904" s="66"/>
      <c r="Q2904" s="66"/>
      <c r="S2904" s="70"/>
      <c r="U2904" s="70"/>
      <c r="W2904" s="70"/>
      <c r="Y2904" s="70"/>
    </row>
    <row r="2905" spans="1:25" s="69" customFormat="1" x14ac:dyDescent="0.2">
      <c r="A2905" s="66" t="s">
        <v>27</v>
      </c>
      <c r="B2905" s="66" t="s">
        <v>23</v>
      </c>
      <c r="C2905" s="66" t="s">
        <v>26</v>
      </c>
      <c r="D2905" s="66" t="s">
        <v>313</v>
      </c>
      <c r="E2905" s="87">
        <f>+IF(ISNUMBER(DATA!N896),DATA!N896,"n/a")</f>
        <v>2.80714269993834</v>
      </c>
      <c r="F2905" s="77">
        <f>+IF(ISNUMBER(DATA!O896),DATA!O896,"n/a")</f>
        <v>7.0774064817290205E-2</v>
      </c>
      <c r="G2905" s="87">
        <f>+IF(ISNUMBER(DATA!X896),DATA!X896,"n/a")</f>
        <v>2.8126148896165799</v>
      </c>
      <c r="H2905" s="77">
        <f>+IF(ISNUMBER(DATA!Y896),DATA!Y896,"n/a")</f>
        <v>6.7173571819412706E-2</v>
      </c>
      <c r="I2905" s="87">
        <f>+IF(ISNUMBER(DATA!AH896),DATA!AH896,"n/a")</f>
        <v>2.7273845743804102</v>
      </c>
      <c r="J2905" s="77">
        <f>+IF(ISNUMBER(DATA!AI896),DATA!AI896,"n/a")</f>
        <v>3.1050717631026199E-2</v>
      </c>
      <c r="K2905" s="87">
        <f>+IF(ISNUMBER(DATA!AR896),DATA!AR896,"n/a")</f>
        <v>2.6586578813378501</v>
      </c>
      <c r="L2905" s="77">
        <f>+IF(ISNUMBER(DATA!AS896),DATA!AS896,"n/a")</f>
        <v>-1.7871508244809799E-2</v>
      </c>
      <c r="M2905" s="66"/>
      <c r="N2905" s="66"/>
      <c r="O2905" s="66"/>
      <c r="P2905" s="66"/>
      <c r="Q2905" s="66"/>
      <c r="S2905" s="70"/>
      <c r="U2905" s="70"/>
      <c r="W2905" s="70"/>
      <c r="Y2905" s="70"/>
    </row>
    <row r="2906" spans="1:25" s="69" customFormat="1" x14ac:dyDescent="0.2">
      <c r="A2906" s="66" t="s">
        <v>27</v>
      </c>
      <c r="B2906" s="66" t="s">
        <v>23</v>
      </c>
      <c r="C2906" s="66" t="s">
        <v>26</v>
      </c>
      <c r="D2906" s="66" t="s">
        <v>314</v>
      </c>
      <c r="E2906" s="87">
        <f>+IF(ISNUMBER(DATA!N897),DATA!N897,"n/a")</f>
        <v>3.0421709835041102</v>
      </c>
      <c r="F2906" s="77">
        <f>+IF(ISNUMBER(DATA!O897),DATA!O897,"n/a")</f>
        <v>-5.0576173601347398E-2</v>
      </c>
      <c r="G2906" s="87">
        <f>+IF(ISNUMBER(DATA!X897),DATA!X897,"n/a")</f>
        <v>3.1687239444624402</v>
      </c>
      <c r="H2906" s="77">
        <f>+IF(ISNUMBER(DATA!Y897),DATA!Y897,"n/a")</f>
        <v>1.7431942292325499E-2</v>
      </c>
      <c r="I2906" s="87">
        <f>+IF(ISNUMBER(DATA!AH897),DATA!AH897,"n/a")</f>
        <v>3.0720690511984898</v>
      </c>
      <c r="J2906" s="77">
        <f>+IF(ISNUMBER(DATA!AI897),DATA!AI897,"n/a")</f>
        <v>9.8224394650186994E-3</v>
      </c>
      <c r="K2906" s="87">
        <f>+IF(ISNUMBER(DATA!AR897),DATA!AR897,"n/a")</f>
        <v>3.0902634624911101</v>
      </c>
      <c r="L2906" s="77">
        <f>+IF(ISNUMBER(DATA!AS897),DATA!AS897,"n/a")</f>
        <v>2.8844560745447501E-2</v>
      </c>
      <c r="M2906" s="66"/>
      <c r="N2906" s="66"/>
      <c r="O2906" s="66"/>
      <c r="P2906" s="66"/>
      <c r="Q2906" s="66"/>
      <c r="S2906" s="70"/>
      <c r="U2906" s="70"/>
      <c r="W2906" s="70"/>
      <c r="Y2906" s="70"/>
    </row>
    <row r="2907" spans="1:25" s="69" customFormat="1" x14ac:dyDescent="0.2">
      <c r="A2907" s="66" t="s">
        <v>27</v>
      </c>
      <c r="B2907" s="66" t="s">
        <v>23</v>
      </c>
      <c r="C2907" s="66" t="s">
        <v>26</v>
      </c>
      <c r="D2907" s="66" t="s">
        <v>315</v>
      </c>
      <c r="E2907" s="87">
        <f>+IF(ISNUMBER(DATA!N898),DATA!N898,"n/a")</f>
        <v>2.8653508388136699</v>
      </c>
      <c r="F2907" s="77">
        <f>+IF(ISNUMBER(DATA!O898),DATA!O898,"n/a")</f>
        <v>0.125999614766234</v>
      </c>
      <c r="G2907" s="87">
        <f>+IF(ISNUMBER(DATA!X898),DATA!X898,"n/a")</f>
        <v>2.8717403973314801</v>
      </c>
      <c r="H2907" s="77">
        <f>+IF(ISNUMBER(DATA!Y898),DATA!Y898,"n/a")</f>
        <v>0.13979439953469699</v>
      </c>
      <c r="I2907" s="87">
        <f>+IF(ISNUMBER(DATA!AH898),DATA!AH898,"n/a")</f>
        <v>2.8289611792074401</v>
      </c>
      <c r="J2907" s="77">
        <f>+IF(ISNUMBER(DATA!AI898),DATA!AI898,"n/a")</f>
        <v>0.14960356017323501</v>
      </c>
      <c r="K2907" s="87">
        <f>+IF(ISNUMBER(DATA!AR898),DATA!AR898,"n/a")</f>
        <v>2.8102626037203602</v>
      </c>
      <c r="L2907" s="77">
        <f>+IF(ISNUMBER(DATA!AS898),DATA!AS898,"n/a")</f>
        <v>0.106672293011265</v>
      </c>
      <c r="M2907" s="66"/>
      <c r="N2907" s="66"/>
      <c r="O2907" s="66"/>
      <c r="P2907" s="66"/>
      <c r="Q2907" s="66"/>
      <c r="S2907" s="70"/>
      <c r="U2907" s="70"/>
      <c r="W2907" s="70"/>
      <c r="Y2907" s="70"/>
    </row>
    <row r="2908" spans="1:25" s="69" customFormat="1" x14ac:dyDescent="0.2">
      <c r="A2908" s="66" t="s">
        <v>27</v>
      </c>
      <c r="B2908" s="66" t="s">
        <v>23</v>
      </c>
      <c r="C2908" s="66" t="s">
        <v>26</v>
      </c>
      <c r="D2908" s="66" t="s">
        <v>316</v>
      </c>
      <c r="E2908" s="87">
        <f>+IF(ISNUMBER(DATA!N899),DATA!N899,"n/a")</f>
        <v>2.2486140190206001</v>
      </c>
      <c r="F2908" s="77">
        <f>+IF(ISNUMBER(DATA!O899),DATA!O899,"n/a")</f>
        <v>-2.87146806197227E-2</v>
      </c>
      <c r="G2908" s="87">
        <f>+IF(ISNUMBER(DATA!X899),DATA!X899,"n/a")</f>
        <v>2.24424715653993</v>
      </c>
      <c r="H2908" s="77">
        <f>+IF(ISNUMBER(DATA!Y899),DATA!Y899,"n/a")</f>
        <v>-3.2491254282109097E-2</v>
      </c>
      <c r="I2908" s="87">
        <f>+IF(ISNUMBER(DATA!AH899),DATA!AH899,"n/a")</f>
        <v>2.2499191357000101</v>
      </c>
      <c r="J2908" s="77">
        <f>+IF(ISNUMBER(DATA!AI899),DATA!AI899,"n/a")</f>
        <v>-1.3853964058565E-2</v>
      </c>
      <c r="K2908" s="87">
        <f>+IF(ISNUMBER(DATA!AR899),DATA!AR899,"n/a")</f>
        <v>2.26566825476581</v>
      </c>
      <c r="L2908" s="77">
        <f>+IF(ISNUMBER(DATA!AS899),DATA!AS899,"n/a")</f>
        <v>-1.02330576476003E-2</v>
      </c>
      <c r="M2908" s="66"/>
      <c r="N2908" s="66"/>
      <c r="O2908" s="66"/>
      <c r="P2908" s="66"/>
      <c r="Q2908" s="66"/>
      <c r="S2908" s="70"/>
      <c r="U2908" s="70"/>
      <c r="W2908" s="70"/>
      <c r="Y2908" s="70"/>
    </row>
    <row r="2909" spans="1:25" s="69" customFormat="1" x14ac:dyDescent="0.2">
      <c r="A2909" s="66" t="s">
        <v>27</v>
      </c>
      <c r="B2909" s="66" t="s">
        <v>23</v>
      </c>
      <c r="C2909" s="66" t="s">
        <v>26</v>
      </c>
      <c r="D2909" s="66" t="s">
        <v>317</v>
      </c>
      <c r="E2909" s="87">
        <f>+IF(ISNUMBER(DATA!N900),DATA!N900,"n/a")</f>
        <v>2.66677547995483</v>
      </c>
      <c r="F2909" s="77">
        <f>+IF(ISNUMBER(DATA!O900),DATA!O900,"n/a")</f>
        <v>-0.11309992420803899</v>
      </c>
      <c r="G2909" s="87">
        <f>+IF(ISNUMBER(DATA!X900),DATA!X900,"n/a")</f>
        <v>2.6239452061553998</v>
      </c>
      <c r="H2909" s="77">
        <f>+IF(ISNUMBER(DATA!Y900),DATA!Y900,"n/a")</f>
        <v>-8.7759582073248604E-2</v>
      </c>
      <c r="I2909" s="87">
        <f>+IF(ISNUMBER(DATA!AH900),DATA!AH900,"n/a")</f>
        <v>2.6862468226819498</v>
      </c>
      <c r="J2909" s="77">
        <f>+IF(ISNUMBER(DATA!AI900),DATA!AI900,"n/a")</f>
        <v>-5.9114242427838803E-2</v>
      </c>
      <c r="K2909" s="87">
        <f>+IF(ISNUMBER(DATA!AR900),DATA!AR900,"n/a")</f>
        <v>2.7265284101111602</v>
      </c>
      <c r="L2909" s="77">
        <f>+IF(ISNUMBER(DATA!AS900),DATA!AS900,"n/a")</f>
        <v>-2.6520352567173302E-3</v>
      </c>
      <c r="M2909" s="66"/>
      <c r="N2909" s="66"/>
      <c r="O2909" s="66"/>
      <c r="P2909" s="66"/>
      <c r="Q2909" s="66"/>
      <c r="S2909" s="70"/>
      <c r="U2909" s="70"/>
      <c r="W2909" s="70"/>
      <c r="Y2909" s="70"/>
    </row>
    <row r="2910" spans="1:25" s="69" customFormat="1" x14ac:dyDescent="0.2">
      <c r="A2910" s="66" t="s">
        <v>27</v>
      </c>
      <c r="B2910" s="66" t="s">
        <v>23</v>
      </c>
      <c r="C2910" s="66" t="s">
        <v>26</v>
      </c>
      <c r="D2910" s="66" t="s">
        <v>318</v>
      </c>
      <c r="E2910" s="87">
        <f>+IF(ISNUMBER(DATA!N901),DATA!N901,"n/a")</f>
        <v>2.1509729850807799</v>
      </c>
      <c r="F2910" s="77">
        <f>+IF(ISNUMBER(DATA!O901),DATA!O901,"n/a")</f>
        <v>1.1271626484479699E-2</v>
      </c>
      <c r="G2910" s="87">
        <f>+IF(ISNUMBER(DATA!X901),DATA!X901,"n/a")</f>
        <v>2.1392967909671099</v>
      </c>
      <c r="H2910" s="77">
        <f>+IF(ISNUMBER(DATA!Y901),DATA!Y901,"n/a")</f>
        <v>1.5959465097085401E-2</v>
      </c>
      <c r="I2910" s="87">
        <f>+IF(ISNUMBER(DATA!AH901),DATA!AH901,"n/a")</f>
        <v>2.1424400616726902</v>
      </c>
      <c r="J2910" s="77">
        <f>+IF(ISNUMBER(DATA!AI901),DATA!AI901,"n/a")</f>
        <v>2.9969665092313899E-2</v>
      </c>
      <c r="K2910" s="87">
        <f>+IF(ISNUMBER(DATA!AR901),DATA!AR901,"n/a")</f>
        <v>2.1462372774723799</v>
      </c>
      <c r="L2910" s="77">
        <f>+IF(ISNUMBER(DATA!AS901),DATA!AS901,"n/a")</f>
        <v>2.5116602195033699E-2</v>
      </c>
      <c r="M2910" s="66"/>
      <c r="N2910" s="66"/>
      <c r="O2910" s="66"/>
      <c r="P2910" s="66"/>
      <c r="Q2910" s="66"/>
      <c r="S2910" s="70"/>
      <c r="U2910" s="70"/>
      <c r="W2910" s="70"/>
      <c r="Y2910" s="70"/>
    </row>
    <row r="2911" spans="1:25" s="69" customFormat="1" x14ac:dyDescent="0.2">
      <c r="A2911" s="66" t="s">
        <v>27</v>
      </c>
      <c r="B2911" s="66" t="s">
        <v>23</v>
      </c>
      <c r="C2911" s="66" t="s">
        <v>26</v>
      </c>
      <c r="D2911" s="66" t="s">
        <v>344</v>
      </c>
      <c r="E2911" s="87">
        <f>+IF(ISNUMBER(DATA!N902),DATA!N902,"n/a")</f>
        <v>2.16660343738232</v>
      </c>
      <c r="F2911" s="77">
        <f>+IF(ISNUMBER(DATA!O902),DATA!O902,"n/a")</f>
        <v>-8.1489743697858497E-2</v>
      </c>
      <c r="G2911" s="87">
        <f>+IF(ISNUMBER(DATA!X902),DATA!X902,"n/a")</f>
        <v>2.27093423781049</v>
      </c>
      <c r="H2911" s="77">
        <f>+IF(ISNUMBER(DATA!Y902),DATA!Y902,"n/a")</f>
        <v>1.6052949106686501E-4</v>
      </c>
      <c r="I2911" s="87">
        <f>+IF(ISNUMBER(DATA!AH902),DATA!AH902,"n/a")</f>
        <v>2.26001926744742</v>
      </c>
      <c r="J2911" s="77">
        <f>+IF(ISNUMBER(DATA!AI902),DATA!AI902,"n/a")</f>
        <v>9.1840162826160796E-3</v>
      </c>
      <c r="K2911" s="87">
        <f>+IF(ISNUMBER(DATA!AR902),DATA!AR902,"n/a")</f>
        <v>2.3126893153829302</v>
      </c>
      <c r="L2911" s="77">
        <f>+IF(ISNUMBER(DATA!AS902),DATA!AS902,"n/a")</f>
        <v>5.43288463644147E-2</v>
      </c>
      <c r="M2911" s="66"/>
      <c r="N2911" s="66"/>
      <c r="O2911" s="66"/>
      <c r="P2911" s="66"/>
      <c r="Q2911" s="66"/>
      <c r="S2911" s="70"/>
      <c r="U2911" s="70"/>
      <c r="W2911" s="70"/>
      <c r="Y2911" s="70"/>
    </row>
    <row r="2912" spans="1:25" s="69" customFormat="1" x14ac:dyDescent="0.2">
      <c r="A2912" s="66" t="s">
        <v>27</v>
      </c>
      <c r="B2912" s="66" t="s">
        <v>23</v>
      </c>
      <c r="C2912" s="66" t="s">
        <v>26</v>
      </c>
      <c r="D2912" s="66" t="s">
        <v>345</v>
      </c>
      <c r="E2912" s="87">
        <f>+IF(ISNUMBER(DATA!N903),DATA!N903,"n/a")</f>
        <v>2.40168921790562</v>
      </c>
      <c r="F2912" s="77">
        <f>+IF(ISNUMBER(DATA!O903),DATA!O903,"n/a")</f>
        <v>-7.24667623914614E-3</v>
      </c>
      <c r="G2912" s="87">
        <f>+IF(ISNUMBER(DATA!X903),DATA!X903,"n/a")</f>
        <v>2.4785510253964098</v>
      </c>
      <c r="H2912" s="77">
        <f>+IF(ISNUMBER(DATA!Y903),DATA!Y903,"n/a")</f>
        <v>1.52973226601455E-3</v>
      </c>
      <c r="I2912" s="87">
        <f>+IF(ISNUMBER(DATA!AH903),DATA!AH903,"n/a")</f>
        <v>2.4725364820959999</v>
      </c>
      <c r="J2912" s="77">
        <f>+IF(ISNUMBER(DATA!AI903),DATA!AI903,"n/a")</f>
        <v>-1.9569841861945998E-3</v>
      </c>
      <c r="K2912" s="87">
        <f>+IF(ISNUMBER(DATA!AR903),DATA!AR903,"n/a")</f>
        <v>2.43347073630318</v>
      </c>
      <c r="L2912" s="77">
        <f>+IF(ISNUMBER(DATA!AS903),DATA!AS903,"n/a")</f>
        <v>-2.4068585298449002E-2</v>
      </c>
      <c r="M2912" s="66"/>
      <c r="N2912" s="66"/>
      <c r="O2912" s="66"/>
      <c r="P2912" s="66"/>
      <c r="Q2912" s="66"/>
      <c r="S2912" s="70"/>
      <c r="U2912" s="70"/>
      <c r="W2912" s="70"/>
      <c r="Y2912" s="70"/>
    </row>
    <row r="2913" spans="1:25" x14ac:dyDescent="0.2">
      <c r="E2913" s="100"/>
      <c r="F2913" s="102"/>
      <c r="G2913" s="100"/>
      <c r="H2913" s="102"/>
      <c r="I2913" s="100"/>
      <c r="J2913" s="102"/>
      <c r="K2913" s="100"/>
      <c r="L2913" s="102"/>
    </row>
    <row r="2914" spans="1:25" s="69" customFormat="1" x14ac:dyDescent="0.2">
      <c r="A2914" s="66" t="s">
        <v>28</v>
      </c>
      <c r="B2914" s="66" t="s">
        <v>23</v>
      </c>
      <c r="C2914" s="66" t="s">
        <v>0</v>
      </c>
      <c r="D2914" s="66" t="s">
        <v>271</v>
      </c>
      <c r="E2914" s="76">
        <f>+IF(ISNUMBER(DATA!F972),DATA!F972,"n/a")</f>
        <v>37340.080000000002</v>
      </c>
      <c r="F2914" s="77">
        <f>+IF(ISNUMBER(DATA!G972),DATA!G972,"n/a")</f>
        <v>-0.205554722247931</v>
      </c>
      <c r="G2914" s="76">
        <f>+IF(ISNUMBER(DATA!P972),DATA!P972,"n/a")</f>
        <v>106900.44</v>
      </c>
      <c r="H2914" s="77">
        <f>+IF(ISNUMBER(DATA!Q972),DATA!Q972,"n/a")</f>
        <v>-0.144651002242461</v>
      </c>
      <c r="I2914" s="76">
        <f>+IF(ISNUMBER(DATA!Z972),DATA!Z972,"n/a")</f>
        <v>225876.66</v>
      </c>
      <c r="J2914" s="77">
        <f>+IF(ISNUMBER(DATA!AA972),DATA!AA972,"n/a")</f>
        <v>-9.6849815314891605E-2</v>
      </c>
      <c r="K2914" s="76">
        <f>+IF(ISNUMBER(DATA!AJ972),DATA!AJ972,"n/a")</f>
        <v>483361.88</v>
      </c>
      <c r="L2914" s="77">
        <f>+IF(ISNUMBER(DATA!AK972),DATA!AK972,"n/a")</f>
        <v>-0.15907649574885199</v>
      </c>
      <c r="M2914" s="66"/>
      <c r="N2914" s="66"/>
      <c r="O2914" s="66"/>
      <c r="P2914" s="66"/>
      <c r="Q2914" s="66"/>
      <c r="S2914" s="70"/>
      <c r="U2914" s="70"/>
      <c r="W2914" s="70"/>
      <c r="Y2914" s="70"/>
    </row>
    <row r="2915" spans="1:25" s="69" customFormat="1" x14ac:dyDescent="0.2">
      <c r="A2915" s="66" t="s">
        <v>28</v>
      </c>
      <c r="B2915" s="66" t="s">
        <v>23</v>
      </c>
      <c r="C2915" s="66" t="s">
        <v>0</v>
      </c>
      <c r="D2915" s="66" t="s">
        <v>272</v>
      </c>
      <c r="E2915" s="76">
        <f>+IF(ISNUMBER(DATA!F973),DATA!F973,"n/a")</f>
        <v>138411.81</v>
      </c>
      <c r="F2915" s="77">
        <f>+IF(ISNUMBER(DATA!G973),DATA!G973,"n/a")</f>
        <v>0.114851029465801</v>
      </c>
      <c r="G2915" s="76">
        <f>+IF(ISNUMBER(DATA!P973),DATA!P973,"n/a")</f>
        <v>384364.31</v>
      </c>
      <c r="H2915" s="77">
        <f>+IF(ISNUMBER(DATA!Q973),DATA!Q973,"n/a")</f>
        <v>0.106422671865072</v>
      </c>
      <c r="I2915" s="76">
        <f>+IF(ISNUMBER(DATA!Z973),DATA!Z973,"n/a")</f>
        <v>748135.06</v>
      </c>
      <c r="J2915" s="77">
        <f>+IF(ISNUMBER(DATA!AA973),DATA!AA973,"n/a")</f>
        <v>0.41188854465325597</v>
      </c>
      <c r="K2915" s="76">
        <f>+IF(ISNUMBER(DATA!AJ973),DATA!AJ973,"n/a")</f>
        <v>1478231.74</v>
      </c>
      <c r="L2915" s="77">
        <f>+IF(ISNUMBER(DATA!AK973),DATA!AK973,"n/a")</f>
        <v>0.955857992410582</v>
      </c>
      <c r="M2915" s="66"/>
      <c r="N2915" s="66"/>
      <c r="O2915" s="66"/>
      <c r="P2915" s="66"/>
      <c r="Q2915" s="66"/>
      <c r="S2915" s="70"/>
      <c r="U2915" s="70"/>
      <c r="W2915" s="70"/>
      <c r="Y2915" s="70"/>
    </row>
    <row r="2916" spans="1:25" s="69" customFormat="1" x14ac:dyDescent="0.2">
      <c r="A2916" s="66" t="s">
        <v>28</v>
      </c>
      <c r="B2916" s="66" t="s">
        <v>23</v>
      </c>
      <c r="C2916" s="66" t="s">
        <v>0</v>
      </c>
      <c r="D2916" s="66" t="s">
        <v>273</v>
      </c>
      <c r="E2916" s="76">
        <f>+IF(ISNUMBER(DATA!F974),DATA!F974,"n/a")</f>
        <v>105832.7</v>
      </c>
      <c r="F2916" s="77">
        <f>+IF(ISNUMBER(DATA!G974),DATA!G974,"n/a")</f>
        <v>0.46601875176183</v>
      </c>
      <c r="G2916" s="76">
        <f>+IF(ISNUMBER(DATA!P974),DATA!P974,"n/a")</f>
        <v>326122.58</v>
      </c>
      <c r="H2916" s="77">
        <f>+IF(ISNUMBER(DATA!Q974),DATA!Q974,"n/a")</f>
        <v>0.65200487634426996</v>
      </c>
      <c r="I2916" s="76">
        <f>+IF(ISNUMBER(DATA!Z974),DATA!Z974,"n/a")</f>
        <v>596626.69999999995</v>
      </c>
      <c r="J2916" s="77">
        <f>+IF(ISNUMBER(DATA!AA974),DATA!AA974,"n/a")</f>
        <v>0.48907920595946403</v>
      </c>
      <c r="K2916" s="76">
        <f>+IF(ISNUMBER(DATA!AJ974),DATA!AJ974,"n/a")</f>
        <v>1053795.75</v>
      </c>
      <c r="L2916" s="77">
        <f>+IF(ISNUMBER(DATA!AK974),DATA!AK974,"n/a")</f>
        <v>0.245792448485955</v>
      </c>
      <c r="M2916" s="66"/>
      <c r="N2916" s="66"/>
      <c r="O2916" s="66"/>
      <c r="P2916" s="66"/>
      <c r="Q2916" s="66"/>
      <c r="S2916" s="70"/>
      <c r="U2916" s="70"/>
      <c r="W2916" s="70"/>
      <c r="Y2916" s="70"/>
    </row>
    <row r="2917" spans="1:25" s="69" customFormat="1" x14ac:dyDescent="0.2">
      <c r="A2917" s="66" t="s">
        <v>28</v>
      </c>
      <c r="B2917" s="66" t="s">
        <v>23</v>
      </c>
      <c r="C2917" s="66" t="s">
        <v>0</v>
      </c>
      <c r="D2917" s="66" t="s">
        <v>274</v>
      </c>
      <c r="E2917" s="76">
        <f>+IF(ISNUMBER(DATA!F975),DATA!F975,"n/a")</f>
        <v>51825.52</v>
      </c>
      <c r="F2917" s="77">
        <f>+IF(ISNUMBER(DATA!G975),DATA!G975,"n/a")</f>
        <v>0.145825346353051</v>
      </c>
      <c r="G2917" s="76">
        <f>+IF(ISNUMBER(DATA!P975),DATA!P975,"n/a")</f>
        <v>134132.62</v>
      </c>
      <c r="H2917" s="77">
        <f>+IF(ISNUMBER(DATA!Q975),DATA!Q975,"n/a")</f>
        <v>0.131011930243737</v>
      </c>
      <c r="I2917" s="76">
        <f>+IF(ISNUMBER(DATA!Z975),DATA!Z975,"n/a")</f>
        <v>262794.17</v>
      </c>
      <c r="J2917" s="77">
        <f>+IF(ISNUMBER(DATA!AA975),DATA!AA975,"n/a")</f>
        <v>0.17932183810091901</v>
      </c>
      <c r="K2917" s="76">
        <f>+IF(ISNUMBER(DATA!AJ975),DATA!AJ975,"n/a")</f>
        <v>539303.04</v>
      </c>
      <c r="L2917" s="77">
        <f>+IF(ISNUMBER(DATA!AK975),DATA!AK975,"n/a")</f>
        <v>0.39239319206444201</v>
      </c>
      <c r="M2917" s="66"/>
      <c r="N2917" s="66"/>
      <c r="O2917" s="66"/>
      <c r="P2917" s="66"/>
      <c r="Q2917" s="66"/>
      <c r="S2917" s="70"/>
      <c r="U2917" s="70"/>
      <c r="W2917" s="70"/>
      <c r="Y2917" s="70"/>
    </row>
    <row r="2918" spans="1:25" s="69" customFormat="1" x14ac:dyDescent="0.2">
      <c r="A2918" s="66" t="s">
        <v>28</v>
      </c>
      <c r="B2918" s="66" t="s">
        <v>23</v>
      </c>
      <c r="C2918" s="66" t="s">
        <v>0</v>
      </c>
      <c r="D2918" s="66" t="s">
        <v>275</v>
      </c>
      <c r="E2918" s="76">
        <f>+IF(ISNUMBER(DATA!F976),DATA!F976,"n/a")</f>
        <v>177810.42</v>
      </c>
      <c r="F2918" s="77">
        <f>+IF(ISNUMBER(DATA!G976),DATA!G976,"n/a")</f>
        <v>2.4858513702827598</v>
      </c>
      <c r="G2918" s="76">
        <f>+IF(ISNUMBER(DATA!P976),DATA!P976,"n/a")</f>
        <v>560496.67000000004</v>
      </c>
      <c r="H2918" s="77">
        <f>+IF(ISNUMBER(DATA!Q976),DATA!Q976,"n/a")</f>
        <v>2.7984065572881698</v>
      </c>
      <c r="I2918" s="76">
        <f>+IF(ISNUMBER(DATA!Z976),DATA!Z976,"n/a")</f>
        <v>985391.76</v>
      </c>
      <c r="J2918" s="77">
        <f>+IF(ISNUMBER(DATA!AA976),DATA!AA976,"n/a")</f>
        <v>2.2415234800897599</v>
      </c>
      <c r="K2918" s="76">
        <f>+IF(ISNUMBER(DATA!AJ976),DATA!AJ976,"n/a")</f>
        <v>1539866.33</v>
      </c>
      <c r="L2918" s="77">
        <f>+IF(ISNUMBER(DATA!AK976),DATA!AK976,"n/a")</f>
        <v>1.3228954218937401</v>
      </c>
      <c r="M2918" s="66"/>
      <c r="N2918" s="66"/>
      <c r="O2918" s="66"/>
      <c r="P2918" s="66"/>
      <c r="Q2918" s="66"/>
      <c r="S2918" s="70"/>
      <c r="U2918" s="70"/>
      <c r="W2918" s="70"/>
      <c r="Y2918" s="70"/>
    </row>
    <row r="2919" spans="1:25" s="69" customFormat="1" x14ac:dyDescent="0.2">
      <c r="A2919" s="66" t="s">
        <v>28</v>
      </c>
      <c r="B2919" s="66" t="s">
        <v>23</v>
      </c>
      <c r="C2919" s="66" t="s">
        <v>0</v>
      </c>
      <c r="D2919" s="66" t="s">
        <v>276</v>
      </c>
      <c r="E2919" s="76">
        <f>+IF(ISNUMBER(DATA!F977),DATA!F977,"n/a")</f>
        <v>8944.44</v>
      </c>
      <c r="F2919" s="77">
        <f>+IF(ISNUMBER(DATA!G977),DATA!G977,"n/a")</f>
        <v>-0.15475356854295699</v>
      </c>
      <c r="G2919" s="76">
        <f>+IF(ISNUMBER(DATA!P977),DATA!P977,"n/a")</f>
        <v>29141.43</v>
      </c>
      <c r="H2919" s="77">
        <f>+IF(ISNUMBER(DATA!Q977),DATA!Q977,"n/a")</f>
        <v>1.93491946172329E-2</v>
      </c>
      <c r="I2919" s="76">
        <f>+IF(ISNUMBER(DATA!Z977),DATA!Z977,"n/a")</f>
        <v>67909.399999999994</v>
      </c>
      <c r="J2919" s="77">
        <f>+IF(ISNUMBER(DATA!AA977),DATA!AA977,"n/a")</f>
        <v>-5.6694141450734301E-2</v>
      </c>
      <c r="K2919" s="76">
        <f>+IF(ISNUMBER(DATA!AJ977),DATA!AJ977,"n/a")</f>
        <v>170751.68</v>
      </c>
      <c r="L2919" s="77">
        <f>+IF(ISNUMBER(DATA!AK977),DATA!AK977,"n/a")</f>
        <v>-8.4571566552573904E-2</v>
      </c>
      <c r="M2919" s="66"/>
      <c r="N2919" s="66"/>
      <c r="O2919" s="66"/>
      <c r="P2919" s="66"/>
      <c r="Q2919" s="66"/>
      <c r="S2919" s="70"/>
      <c r="U2919" s="70"/>
      <c r="W2919" s="70"/>
      <c r="Y2919" s="70"/>
    </row>
    <row r="2920" spans="1:25" s="69" customFormat="1" x14ac:dyDescent="0.2">
      <c r="A2920" s="66" t="s">
        <v>28</v>
      </c>
      <c r="B2920" s="66" t="s">
        <v>23</v>
      </c>
      <c r="C2920" s="66" t="s">
        <v>0</v>
      </c>
      <c r="D2920" s="66" t="s">
        <v>277</v>
      </c>
      <c r="E2920" s="76">
        <f>+IF(ISNUMBER(DATA!F978),DATA!F978,"n/a")</f>
        <v>9026.15</v>
      </c>
      <c r="F2920" s="77">
        <f>+IF(ISNUMBER(DATA!G978),DATA!G978,"n/a")</f>
        <v>9.6330772939239601E-3</v>
      </c>
      <c r="G2920" s="76">
        <f>+IF(ISNUMBER(DATA!P978),DATA!P978,"n/a")</f>
        <v>26434.48</v>
      </c>
      <c r="H2920" s="77">
        <f>+IF(ISNUMBER(DATA!Q978),DATA!Q978,"n/a")</f>
        <v>5.4828203472721597E-2</v>
      </c>
      <c r="I2920" s="76">
        <f>+IF(ISNUMBER(DATA!Z978),DATA!Z978,"n/a")</f>
        <v>56984.13</v>
      </c>
      <c r="J2920" s="77">
        <f>+IF(ISNUMBER(DATA!AA978),DATA!AA978,"n/a")</f>
        <v>7.0420024715494396E-4</v>
      </c>
      <c r="K2920" s="76">
        <f>+IF(ISNUMBER(DATA!AJ978),DATA!AJ978,"n/a")</f>
        <v>123755.74</v>
      </c>
      <c r="L2920" s="77">
        <f>+IF(ISNUMBER(DATA!AK978),DATA!AK978,"n/a")</f>
        <v>-4.6616922022813201E-2</v>
      </c>
      <c r="M2920" s="66"/>
      <c r="N2920" s="66"/>
      <c r="O2920" s="66"/>
      <c r="P2920" s="66"/>
      <c r="Q2920" s="66"/>
      <c r="S2920" s="70"/>
      <c r="U2920" s="70"/>
      <c r="W2920" s="70"/>
      <c r="Y2920" s="70"/>
    </row>
    <row r="2921" spans="1:25" s="69" customFormat="1" x14ac:dyDescent="0.2">
      <c r="A2921" s="66" t="s">
        <v>28</v>
      </c>
      <c r="B2921" s="66" t="s">
        <v>23</v>
      </c>
      <c r="C2921" s="66" t="s">
        <v>0</v>
      </c>
      <c r="D2921" s="66" t="s">
        <v>278</v>
      </c>
      <c r="E2921" s="76">
        <f>+IF(ISNUMBER(DATA!F979),DATA!F979,"n/a")</f>
        <v>47291.42</v>
      </c>
      <c r="F2921" s="77">
        <f>+IF(ISNUMBER(DATA!G979),DATA!G979,"n/a")</f>
        <v>-7.2820153684904895E-2</v>
      </c>
      <c r="G2921" s="76">
        <f>+IF(ISNUMBER(DATA!P979),DATA!P979,"n/a")</f>
        <v>138344.01999999999</v>
      </c>
      <c r="H2921" s="77">
        <f>+IF(ISNUMBER(DATA!Q979),DATA!Q979,"n/a")</f>
        <v>-9.1089811697992601E-2</v>
      </c>
      <c r="I2921" s="76">
        <f>+IF(ISNUMBER(DATA!Z979),DATA!Z979,"n/a")</f>
        <v>281187.65999999997</v>
      </c>
      <c r="J2921" s="77">
        <f>+IF(ISNUMBER(DATA!AA979),DATA!AA979,"n/a")</f>
        <v>-3.708821600744E-2</v>
      </c>
      <c r="K2921" s="76">
        <f>+IF(ISNUMBER(DATA!AJ979),DATA!AJ979,"n/a")</f>
        <v>602923.42000000004</v>
      </c>
      <c r="L2921" s="77">
        <f>+IF(ISNUMBER(DATA!AK979),DATA!AK979,"n/a")</f>
        <v>0.116325959776685</v>
      </c>
      <c r="M2921" s="66"/>
      <c r="N2921" s="66"/>
      <c r="O2921" s="66"/>
      <c r="P2921" s="66"/>
      <c r="Q2921" s="66"/>
      <c r="S2921" s="70"/>
      <c r="U2921" s="70"/>
      <c r="W2921" s="70"/>
      <c r="Y2921" s="70"/>
    </row>
    <row r="2922" spans="1:25" s="69" customFormat="1" x14ac:dyDescent="0.2">
      <c r="A2922" s="66" t="s">
        <v>28</v>
      </c>
      <c r="B2922" s="66" t="s">
        <v>23</v>
      </c>
      <c r="C2922" s="66" t="s">
        <v>0</v>
      </c>
      <c r="D2922" s="66" t="s">
        <v>279</v>
      </c>
      <c r="E2922" s="76">
        <f>+IF(ISNUMBER(DATA!F980),DATA!F980,"n/a")</f>
        <v>99265.43</v>
      </c>
      <c r="F2922" s="77">
        <f>+IF(ISNUMBER(DATA!G980),DATA!G980,"n/a")</f>
        <v>0.169430846074516</v>
      </c>
      <c r="G2922" s="76">
        <f>+IF(ISNUMBER(DATA!P980),DATA!P980,"n/a")</f>
        <v>276806.40000000002</v>
      </c>
      <c r="H2922" s="77">
        <f>+IF(ISNUMBER(DATA!Q980),DATA!Q980,"n/a")</f>
        <v>0.193511877949675</v>
      </c>
      <c r="I2922" s="76">
        <f>+IF(ISNUMBER(DATA!Z980),DATA!Z980,"n/a")</f>
        <v>548478.80000000005</v>
      </c>
      <c r="J2922" s="77">
        <f>+IF(ISNUMBER(DATA!AA980),DATA!AA980,"n/a")</f>
        <v>0.72726335986713997</v>
      </c>
      <c r="K2922" s="76">
        <f>+IF(ISNUMBER(DATA!AJ980),DATA!AJ980,"n/a")</f>
        <v>1009115.38</v>
      </c>
      <c r="L2922" s="77">
        <f>+IF(ISNUMBER(DATA!AK980),DATA!AK980,"n/a")</f>
        <v>1.4745279782921701</v>
      </c>
      <c r="M2922" s="66"/>
      <c r="N2922" s="66"/>
      <c r="O2922" s="66"/>
      <c r="P2922" s="66"/>
      <c r="Q2922" s="66"/>
      <c r="S2922" s="70"/>
      <c r="U2922" s="70"/>
      <c r="W2922" s="70"/>
      <c r="Y2922" s="70"/>
    </row>
    <row r="2923" spans="1:25" s="69" customFormat="1" x14ac:dyDescent="0.2">
      <c r="A2923" s="66" t="s">
        <v>28</v>
      </c>
      <c r="B2923" s="66" t="s">
        <v>23</v>
      </c>
      <c r="C2923" s="66" t="s">
        <v>0</v>
      </c>
      <c r="D2923" s="66" t="s">
        <v>280</v>
      </c>
      <c r="E2923" s="76">
        <f>+IF(ISNUMBER(DATA!F981),DATA!F981,"n/a")</f>
        <v>11156.12</v>
      </c>
      <c r="F2923" s="77">
        <f>+IF(ISNUMBER(DATA!G981),DATA!G981,"n/a")</f>
        <v>1.2223468700920601E-3</v>
      </c>
      <c r="G2923" s="76">
        <f>+IF(ISNUMBER(DATA!P981),DATA!P981,"n/a")</f>
        <v>35864.21</v>
      </c>
      <c r="H2923" s="77">
        <f>+IF(ISNUMBER(DATA!Q981),DATA!Q981,"n/a")</f>
        <v>4.9130162989188602E-3</v>
      </c>
      <c r="I2923" s="76">
        <f>+IF(ISNUMBER(DATA!Z981),DATA!Z981,"n/a")</f>
        <v>79818.97</v>
      </c>
      <c r="J2923" s="77">
        <f>+IF(ISNUMBER(DATA!AA981),DATA!AA981,"n/a")</f>
        <v>6.9737692429960196E-2</v>
      </c>
      <c r="K2923" s="76">
        <f>+IF(ISNUMBER(DATA!AJ981),DATA!AJ981,"n/a")</f>
        <v>183032.08</v>
      </c>
      <c r="L2923" s="77">
        <f>+IF(ISNUMBER(DATA!AK981),DATA!AK981,"n/a")</f>
        <v>0.112871071372026</v>
      </c>
      <c r="M2923" s="66"/>
      <c r="N2923" s="66"/>
      <c r="O2923" s="66"/>
      <c r="P2923" s="66"/>
      <c r="Q2923" s="66"/>
      <c r="S2923" s="70"/>
      <c r="U2923" s="70"/>
      <c r="W2923" s="70"/>
      <c r="Y2923" s="70"/>
    </row>
    <row r="2924" spans="1:25" s="69" customFormat="1" x14ac:dyDescent="0.2">
      <c r="A2924" s="66" t="s">
        <v>28</v>
      </c>
      <c r="B2924" s="66" t="s">
        <v>23</v>
      </c>
      <c r="C2924" s="66" t="s">
        <v>0</v>
      </c>
      <c r="D2924" s="66" t="s">
        <v>281</v>
      </c>
      <c r="E2924" s="76">
        <f>+IF(ISNUMBER(DATA!F982),DATA!F982,"n/a")</f>
        <v>45521.29</v>
      </c>
      <c r="F2924" s="77">
        <f>+IF(ISNUMBER(DATA!G982),DATA!G982,"n/a")</f>
        <v>4.1115296986955396</v>
      </c>
      <c r="G2924" s="76">
        <f>+IF(ISNUMBER(DATA!P982),DATA!P982,"n/a")</f>
        <v>133679.28</v>
      </c>
      <c r="H2924" s="77">
        <f>+IF(ISNUMBER(DATA!Q982),DATA!Q982,"n/a")</f>
        <v>4.1812047761291202</v>
      </c>
      <c r="I2924" s="76">
        <f>+IF(ISNUMBER(DATA!Z982),DATA!Z982,"n/a")</f>
        <v>261565.96</v>
      </c>
      <c r="J2924" s="77">
        <f>+IF(ISNUMBER(DATA!AA982),DATA!AA982,"n/a")</f>
        <v>3.4995161014532101</v>
      </c>
      <c r="K2924" s="76">
        <f>+IF(ISNUMBER(DATA!AJ982),DATA!AJ982,"n/a")</f>
        <v>439239.79</v>
      </c>
      <c r="L2924" s="77">
        <f>+IF(ISNUMBER(DATA!AK982),DATA!AK982,"n/a")</f>
        <v>2.2214288192164</v>
      </c>
      <c r="M2924" s="66"/>
      <c r="N2924" s="66"/>
      <c r="O2924" s="66"/>
      <c r="P2924" s="66"/>
      <c r="Q2924" s="66"/>
      <c r="S2924" s="70"/>
      <c r="U2924" s="70"/>
      <c r="W2924" s="70"/>
      <c r="Y2924" s="70"/>
    </row>
    <row r="2925" spans="1:25" s="69" customFormat="1" x14ac:dyDescent="0.2">
      <c r="A2925" s="66" t="s">
        <v>28</v>
      </c>
      <c r="B2925" s="66" t="s">
        <v>23</v>
      </c>
      <c r="C2925" s="66" t="s">
        <v>0</v>
      </c>
      <c r="D2925" s="66" t="s">
        <v>282</v>
      </c>
      <c r="E2925" s="76">
        <f>+IF(ISNUMBER(DATA!F983),DATA!F983,"n/a")</f>
        <v>96404.09</v>
      </c>
      <c r="F2925" s="77">
        <f>+IF(ISNUMBER(DATA!G983),DATA!G983,"n/a")</f>
        <v>0.34241004458868102</v>
      </c>
      <c r="G2925" s="76">
        <f>+IF(ISNUMBER(DATA!P983),DATA!P983,"n/a")</f>
        <v>271092.88</v>
      </c>
      <c r="H2925" s="77">
        <f>+IF(ISNUMBER(DATA!Q983),DATA!Q983,"n/a")</f>
        <v>0.38513007714472802</v>
      </c>
      <c r="I2925" s="76">
        <f>+IF(ISNUMBER(DATA!Z983),DATA!Z983,"n/a")</f>
        <v>508730.46</v>
      </c>
      <c r="J2925" s="77">
        <f>+IF(ISNUMBER(DATA!AA983),DATA!AA983,"n/a")</f>
        <v>0.69887998183339195</v>
      </c>
      <c r="K2925" s="76">
        <f>+IF(ISNUMBER(DATA!AJ983),DATA!AJ983,"n/a")</f>
        <v>920255</v>
      </c>
      <c r="L2925" s="77">
        <f>+IF(ISNUMBER(DATA!AK983),DATA!AK983,"n/a")</f>
        <v>0.88729599215364896</v>
      </c>
      <c r="M2925" s="66"/>
      <c r="N2925" s="66"/>
      <c r="O2925" s="66"/>
      <c r="P2925" s="66"/>
      <c r="Q2925" s="66"/>
      <c r="S2925" s="70"/>
      <c r="U2925" s="70"/>
      <c r="W2925" s="70"/>
      <c r="Y2925" s="70"/>
    </row>
    <row r="2926" spans="1:25" s="69" customFormat="1" x14ac:dyDescent="0.2">
      <c r="A2926" s="66" t="s">
        <v>28</v>
      </c>
      <c r="B2926" s="66" t="s">
        <v>23</v>
      </c>
      <c r="C2926" s="66" t="s">
        <v>0</v>
      </c>
      <c r="D2926" s="66" t="s">
        <v>283</v>
      </c>
      <c r="E2926" s="76">
        <f>+IF(ISNUMBER(DATA!F984),DATA!F984,"n/a")</f>
        <v>78369.429999999993</v>
      </c>
      <c r="F2926" s="77">
        <f>+IF(ISNUMBER(DATA!G984),DATA!G984,"n/a")</f>
        <v>0.81731650639520603</v>
      </c>
      <c r="G2926" s="76">
        <f>+IF(ISNUMBER(DATA!P984),DATA!P984,"n/a")</f>
        <v>233550.59</v>
      </c>
      <c r="H2926" s="77">
        <f>+IF(ISNUMBER(DATA!Q984),DATA!Q984,"n/a")</f>
        <v>0.84735360837357299</v>
      </c>
      <c r="I2926" s="76">
        <f>+IF(ISNUMBER(DATA!Z984),DATA!Z984,"n/a")</f>
        <v>422884.45</v>
      </c>
      <c r="J2926" s="77">
        <f>+IF(ISNUMBER(DATA!AA984),DATA!AA984,"n/a")</f>
        <v>1.17410926748023</v>
      </c>
      <c r="K2926" s="76">
        <f>+IF(ISNUMBER(DATA!AJ984),DATA!AJ984,"n/a")</f>
        <v>738532.74</v>
      </c>
      <c r="L2926" s="77">
        <f>+IF(ISNUMBER(DATA!AK984),DATA!AK984,"n/a")</f>
        <v>1.27022684754844</v>
      </c>
      <c r="M2926" s="66"/>
      <c r="N2926" s="66"/>
      <c r="O2926" s="66"/>
      <c r="P2926" s="66"/>
      <c r="Q2926" s="66"/>
      <c r="S2926" s="70"/>
      <c r="U2926" s="70"/>
      <c r="W2926" s="70"/>
      <c r="Y2926" s="70"/>
    </row>
    <row r="2927" spans="1:25" s="69" customFormat="1" x14ac:dyDescent="0.2">
      <c r="A2927" s="66" t="s">
        <v>28</v>
      </c>
      <c r="B2927" s="66" t="s">
        <v>23</v>
      </c>
      <c r="C2927" s="66" t="s">
        <v>0</v>
      </c>
      <c r="D2927" s="66" t="s">
        <v>284</v>
      </c>
      <c r="E2927" s="76">
        <f>+IF(ISNUMBER(DATA!F985),DATA!F985,"n/a")</f>
        <v>72791.08</v>
      </c>
      <c r="F2927" s="77">
        <f>+IF(ISNUMBER(DATA!G985),DATA!G985,"n/a")</f>
        <v>3.6295363727080798</v>
      </c>
      <c r="G2927" s="76">
        <f>+IF(ISNUMBER(DATA!P985),DATA!P985,"n/a")</f>
        <v>219937.3</v>
      </c>
      <c r="H2927" s="77">
        <f>+IF(ISNUMBER(DATA!Q985),DATA!Q985,"n/a")</f>
        <v>3.4880803415831401</v>
      </c>
      <c r="I2927" s="76">
        <f>+IF(ISNUMBER(DATA!Z985),DATA!Z985,"n/a")</f>
        <v>421615.45</v>
      </c>
      <c r="J2927" s="77">
        <f>+IF(ISNUMBER(DATA!AA985),DATA!AA985,"n/a")</f>
        <v>2.9924624200518801</v>
      </c>
      <c r="K2927" s="76">
        <f>+IF(ISNUMBER(DATA!AJ985),DATA!AJ985,"n/a")</f>
        <v>675700.58</v>
      </c>
      <c r="L2927" s="77">
        <f>+IF(ISNUMBER(DATA!AK985),DATA!AK985,"n/a")</f>
        <v>1.7861962956692301</v>
      </c>
      <c r="M2927" s="66"/>
      <c r="N2927" s="66"/>
      <c r="O2927" s="66"/>
      <c r="P2927" s="66"/>
      <c r="Q2927" s="66"/>
      <c r="S2927" s="70"/>
      <c r="U2927" s="70"/>
      <c r="W2927" s="70"/>
      <c r="Y2927" s="70"/>
    </row>
    <row r="2928" spans="1:25" s="69" customFormat="1" x14ac:dyDescent="0.2">
      <c r="A2928" s="66" t="s">
        <v>28</v>
      </c>
      <c r="B2928" s="66" t="s">
        <v>23</v>
      </c>
      <c r="C2928" s="66" t="s">
        <v>0</v>
      </c>
      <c r="D2928" s="66" t="s">
        <v>285</v>
      </c>
      <c r="E2928" s="76">
        <f>+IF(ISNUMBER(DATA!F986),DATA!F986,"n/a")</f>
        <v>737.02</v>
      </c>
      <c r="F2928" s="77">
        <f>+IF(ISNUMBER(DATA!G986),DATA!G986,"n/a")</f>
        <v>0.46594796722094001</v>
      </c>
      <c r="G2928" s="76">
        <f>+IF(ISNUMBER(DATA!P986),DATA!P986,"n/a")</f>
        <v>1688.23</v>
      </c>
      <c r="H2928" s="77">
        <f>+IF(ISNUMBER(DATA!Q986),DATA!Q986,"n/a")</f>
        <v>0.268735345397703</v>
      </c>
      <c r="I2928" s="76">
        <f>+IF(ISNUMBER(DATA!Z986),DATA!Z986,"n/a")</f>
        <v>3506.84</v>
      </c>
      <c r="J2928" s="77">
        <f>+IF(ISNUMBER(DATA!AA986),DATA!AA986,"n/a")</f>
        <v>-0.159138047202634</v>
      </c>
      <c r="K2928" s="76">
        <f>+IF(ISNUMBER(DATA!AJ986),DATA!AJ986,"n/a")</f>
        <v>6875.92</v>
      </c>
      <c r="L2928" s="77">
        <f>+IF(ISNUMBER(DATA!AK986),DATA!AK986,"n/a")</f>
        <v>-0.41850914700151498</v>
      </c>
      <c r="M2928" s="66"/>
      <c r="N2928" s="66"/>
      <c r="O2928" s="66"/>
      <c r="P2928" s="66"/>
      <c r="Q2928" s="66"/>
      <c r="S2928" s="70"/>
      <c r="U2928" s="70"/>
      <c r="W2928" s="70"/>
      <c r="Y2928" s="70"/>
    </row>
    <row r="2929" spans="1:25" s="69" customFormat="1" x14ac:dyDescent="0.2">
      <c r="A2929" s="66" t="s">
        <v>28</v>
      </c>
      <c r="B2929" s="66" t="s">
        <v>23</v>
      </c>
      <c r="C2929" s="66" t="s">
        <v>0</v>
      </c>
      <c r="D2929" s="66" t="s">
        <v>286</v>
      </c>
      <c r="E2929" s="76">
        <f>+IF(ISNUMBER(DATA!F987),DATA!F987,"n/a")</f>
        <v>48069.66</v>
      </c>
      <c r="F2929" s="77">
        <f>+IF(ISNUMBER(DATA!G987),DATA!G987,"n/a")</f>
        <v>1.0256778715356301</v>
      </c>
      <c r="G2929" s="76">
        <f>+IF(ISNUMBER(DATA!P987),DATA!P987,"n/a")</f>
        <v>151448.10999999999</v>
      </c>
      <c r="H2929" s="77">
        <f>+IF(ISNUMBER(DATA!Q987),DATA!Q987,"n/a")</f>
        <v>1.2500953089570199</v>
      </c>
      <c r="I2929" s="76">
        <f>+IF(ISNUMBER(DATA!Z987),DATA!Z987,"n/a")</f>
        <v>253301.44</v>
      </c>
      <c r="J2929" s="77">
        <f>+IF(ISNUMBER(DATA!AA987),DATA!AA987,"n/a")</f>
        <v>0.62853291749081397</v>
      </c>
      <c r="K2929" s="76">
        <f>+IF(ISNUMBER(DATA!AJ987),DATA!AJ987,"n/a")</f>
        <v>414021.61</v>
      </c>
      <c r="L2929" s="77">
        <f>+IF(ISNUMBER(DATA!AK987),DATA!AK987,"n/a")</f>
        <v>0.115033390948464</v>
      </c>
      <c r="M2929" s="66"/>
      <c r="N2929" s="66"/>
      <c r="O2929" s="66"/>
      <c r="P2929" s="66"/>
      <c r="Q2929" s="66"/>
      <c r="S2929" s="70"/>
      <c r="U2929" s="70"/>
      <c r="W2929" s="70"/>
      <c r="Y2929" s="70"/>
    </row>
    <row r="2930" spans="1:25" s="69" customFormat="1" x14ac:dyDescent="0.2">
      <c r="A2930" s="66" t="s">
        <v>28</v>
      </c>
      <c r="B2930" s="66" t="s">
        <v>23</v>
      </c>
      <c r="C2930" s="66" t="s">
        <v>0</v>
      </c>
      <c r="D2930" s="66" t="s">
        <v>287</v>
      </c>
      <c r="E2930" s="76">
        <f>+IF(ISNUMBER(DATA!F988),DATA!F988,"n/a")</f>
        <v>63383.15</v>
      </c>
      <c r="F2930" s="77">
        <f>+IF(ISNUMBER(DATA!G988),DATA!G988,"n/a")</f>
        <v>0.95540763040004895</v>
      </c>
      <c r="G2930" s="76">
        <f>+IF(ISNUMBER(DATA!P988),DATA!P988,"n/a")</f>
        <v>203298.99</v>
      </c>
      <c r="H2930" s="77">
        <f>+IF(ISNUMBER(DATA!Q988),DATA!Q988,"n/a")</f>
        <v>1.2193502980745301</v>
      </c>
      <c r="I2930" s="76">
        <f>+IF(ISNUMBER(DATA!Z988),DATA!Z988,"n/a")</f>
        <v>347789.31</v>
      </c>
      <c r="J2930" s="77">
        <f>+IF(ISNUMBER(DATA!AA988),DATA!AA988,"n/a")</f>
        <v>0.70897942488666998</v>
      </c>
      <c r="K2930" s="76">
        <f>+IF(ISNUMBER(DATA!AJ988),DATA!AJ988,"n/a")</f>
        <v>566920.87</v>
      </c>
      <c r="L2930" s="77">
        <f>+IF(ISNUMBER(DATA!AK988),DATA!AK988,"n/a")</f>
        <v>0.208173297288515</v>
      </c>
      <c r="M2930" s="66"/>
      <c r="N2930" s="66"/>
      <c r="O2930" s="66"/>
      <c r="P2930" s="66"/>
      <c r="Q2930" s="66"/>
      <c r="S2930" s="70"/>
      <c r="U2930" s="70"/>
      <c r="W2930" s="70"/>
      <c r="Y2930" s="70"/>
    </row>
    <row r="2931" spans="1:25" s="69" customFormat="1" x14ac:dyDescent="0.2">
      <c r="A2931" s="66" t="s">
        <v>28</v>
      </c>
      <c r="B2931" s="66" t="s">
        <v>23</v>
      </c>
      <c r="C2931" s="66" t="s">
        <v>0</v>
      </c>
      <c r="D2931" s="66" t="s">
        <v>288</v>
      </c>
      <c r="E2931" s="76">
        <f>+IF(ISNUMBER(DATA!F989),DATA!F989,"n/a")</f>
        <v>112566.05</v>
      </c>
      <c r="F2931" s="77">
        <f>+IF(ISNUMBER(DATA!G989),DATA!G989,"n/a")</f>
        <v>0.36280556754120802</v>
      </c>
      <c r="G2931" s="76">
        <f>+IF(ISNUMBER(DATA!P989),DATA!P989,"n/a")</f>
        <v>302250.06</v>
      </c>
      <c r="H2931" s="77">
        <f>+IF(ISNUMBER(DATA!Q989),DATA!Q989,"n/a")</f>
        <v>0.32874971556628801</v>
      </c>
      <c r="I2931" s="76">
        <f>+IF(ISNUMBER(DATA!Z989),DATA!Z989,"n/a")</f>
        <v>553981.96</v>
      </c>
      <c r="J2931" s="77">
        <f>+IF(ISNUMBER(DATA!AA989),DATA!AA989,"n/a")</f>
        <v>0.72235466234360202</v>
      </c>
      <c r="K2931" s="76">
        <f>+IF(ISNUMBER(DATA!AJ989),DATA!AJ989,"n/a")</f>
        <v>963240.29</v>
      </c>
      <c r="L2931" s="77">
        <f>+IF(ISNUMBER(DATA!AK989),DATA!AK989,"n/a")</f>
        <v>1.0602898543160899</v>
      </c>
      <c r="M2931" s="66"/>
      <c r="N2931" s="66"/>
      <c r="O2931" s="66"/>
      <c r="P2931" s="66"/>
      <c r="Q2931" s="66"/>
      <c r="S2931" s="70"/>
      <c r="U2931" s="70"/>
      <c r="W2931" s="70"/>
      <c r="Y2931" s="70"/>
    </row>
    <row r="2932" spans="1:25" s="69" customFormat="1" x14ac:dyDescent="0.2">
      <c r="A2932" s="66" t="s">
        <v>28</v>
      </c>
      <c r="B2932" s="66" t="s">
        <v>23</v>
      </c>
      <c r="C2932" s="66" t="s">
        <v>0</v>
      </c>
      <c r="D2932" s="66" t="s">
        <v>289</v>
      </c>
      <c r="E2932" s="76">
        <f>+IF(ISNUMBER(DATA!F990),DATA!F990,"n/a")</f>
        <v>42508.7</v>
      </c>
      <c r="F2932" s="77">
        <f>+IF(ISNUMBER(DATA!G990),DATA!G990,"n/a")</f>
        <v>0.30493976709904003</v>
      </c>
      <c r="G2932" s="76">
        <f>+IF(ISNUMBER(DATA!P990),DATA!P990,"n/a")</f>
        <v>115666.13</v>
      </c>
      <c r="H2932" s="77">
        <f>+IF(ISNUMBER(DATA!Q990),DATA!Q990,"n/a")</f>
        <v>0.244933965274792</v>
      </c>
      <c r="I2932" s="76">
        <f>+IF(ISNUMBER(DATA!Z990),DATA!Z990,"n/a")</f>
        <v>228679.18</v>
      </c>
      <c r="J2932" s="77">
        <f>+IF(ISNUMBER(DATA!AA990),DATA!AA990,"n/a")</f>
        <v>0.51544248587534702</v>
      </c>
      <c r="K2932" s="76">
        <f>+IF(ISNUMBER(DATA!AJ990),DATA!AJ990,"n/a")</f>
        <v>421875.29</v>
      </c>
      <c r="L2932" s="77">
        <f>+IF(ISNUMBER(DATA!AK990),DATA!AK990,"n/a")</f>
        <v>0.56930149680478404</v>
      </c>
      <c r="M2932" s="66"/>
      <c r="N2932" s="66"/>
      <c r="O2932" s="66"/>
      <c r="P2932" s="66"/>
      <c r="Q2932" s="66"/>
      <c r="S2932" s="70"/>
      <c r="U2932" s="70"/>
      <c r="W2932" s="70"/>
      <c r="Y2932" s="70"/>
    </row>
    <row r="2933" spans="1:25" s="69" customFormat="1" x14ac:dyDescent="0.2">
      <c r="A2933" s="66" t="s">
        <v>28</v>
      </c>
      <c r="B2933" s="66" t="s">
        <v>23</v>
      </c>
      <c r="C2933" s="66" t="s">
        <v>0</v>
      </c>
      <c r="D2933" s="66" t="s">
        <v>290</v>
      </c>
      <c r="E2933" s="76">
        <f>+IF(ISNUMBER(DATA!F991),DATA!F991,"n/a")</f>
        <v>17608.810000000001</v>
      </c>
      <c r="F2933" s="77">
        <f>+IF(ISNUMBER(DATA!G991),DATA!G991,"n/a")</f>
        <v>-9.5454260590475598E-2</v>
      </c>
      <c r="G2933" s="76">
        <f>+IF(ISNUMBER(DATA!P991),DATA!P991,"n/a")</f>
        <v>48020.79</v>
      </c>
      <c r="H2933" s="77">
        <f>+IF(ISNUMBER(DATA!Q991),DATA!Q991,"n/a")</f>
        <v>-2.0199633590888898E-2</v>
      </c>
      <c r="I2933" s="76">
        <f>+IF(ISNUMBER(DATA!Z991),DATA!Z991,"n/a")</f>
        <v>96874.78</v>
      </c>
      <c r="J2933" s="77">
        <f>+IF(ISNUMBER(DATA!AA991),DATA!AA991,"n/a")</f>
        <v>-4.5099686890556497E-2</v>
      </c>
      <c r="K2933" s="76">
        <f>+IF(ISNUMBER(DATA!AJ991),DATA!AJ991,"n/a")</f>
        <v>202759.01</v>
      </c>
      <c r="L2933" s="77">
        <f>+IF(ISNUMBER(DATA!AK991),DATA!AK991,"n/a")</f>
        <v>4.1401671037705701E-2</v>
      </c>
      <c r="M2933" s="66"/>
      <c r="N2933" s="66"/>
      <c r="O2933" s="66"/>
      <c r="P2933" s="66"/>
      <c r="Q2933" s="66"/>
      <c r="S2933" s="70"/>
      <c r="U2933" s="70"/>
      <c r="W2933" s="70"/>
      <c r="Y2933" s="70"/>
    </row>
    <row r="2934" spans="1:25" s="69" customFormat="1" x14ac:dyDescent="0.2">
      <c r="A2934" s="66" t="s">
        <v>28</v>
      </c>
      <c r="B2934" s="66" t="s">
        <v>23</v>
      </c>
      <c r="C2934" s="66" t="s">
        <v>0</v>
      </c>
      <c r="D2934" s="66" t="s">
        <v>291</v>
      </c>
      <c r="E2934" s="76">
        <f>+IF(ISNUMBER(DATA!F992),DATA!F992,"n/a")</f>
        <v>8409.02</v>
      </c>
      <c r="F2934" s="77">
        <f>+IF(ISNUMBER(DATA!G992),DATA!G992,"n/a")</f>
        <v>0.30414661494965001</v>
      </c>
      <c r="G2934" s="76">
        <f>+IF(ISNUMBER(DATA!P992),DATA!P992,"n/a")</f>
        <v>24862.78</v>
      </c>
      <c r="H2934" s="77">
        <f>+IF(ISNUMBER(DATA!Q992),DATA!Q992,"n/a")</f>
        <v>0.16661161150827999</v>
      </c>
      <c r="I2934" s="76">
        <f>+IF(ISNUMBER(DATA!Z992),DATA!Z992,"n/a")</f>
        <v>49191.53</v>
      </c>
      <c r="J2934" s="77">
        <f>+IF(ISNUMBER(DATA!AA992),DATA!AA992,"n/a")</f>
        <v>0.27861969512146001</v>
      </c>
      <c r="K2934" s="76">
        <f>+IF(ISNUMBER(DATA!AJ992),DATA!AJ992,"n/a")</f>
        <v>94730.99</v>
      </c>
      <c r="L2934" s="77">
        <f>+IF(ISNUMBER(DATA!AK992),DATA!AK992,"n/a")</f>
        <v>0.13943615519552399</v>
      </c>
      <c r="M2934" s="66"/>
      <c r="N2934" s="66"/>
      <c r="O2934" s="66"/>
      <c r="P2934" s="66"/>
      <c r="Q2934" s="66"/>
      <c r="S2934" s="70"/>
      <c r="U2934" s="70"/>
      <c r="W2934" s="70"/>
      <c r="Y2934" s="70"/>
    </row>
    <row r="2935" spans="1:25" s="69" customFormat="1" x14ac:dyDescent="0.2">
      <c r="A2935" s="66" t="s">
        <v>28</v>
      </c>
      <c r="B2935" s="66" t="s">
        <v>23</v>
      </c>
      <c r="C2935" s="66" t="s">
        <v>0</v>
      </c>
      <c r="D2935" s="66" t="s">
        <v>292</v>
      </c>
      <c r="E2935" s="76">
        <f>+IF(ISNUMBER(DATA!F993),DATA!F993,"n/a")</f>
        <v>205151.89</v>
      </c>
      <c r="F2935" s="77">
        <f>+IF(ISNUMBER(DATA!G993),DATA!G993,"n/a")</f>
        <v>2.59692776281921</v>
      </c>
      <c r="G2935" s="76">
        <f>+IF(ISNUMBER(DATA!P993),DATA!P993,"n/a")</f>
        <v>608286.92000000004</v>
      </c>
      <c r="H2935" s="77">
        <f>+IF(ISNUMBER(DATA!Q993),DATA!Q993,"n/a")</f>
        <v>2.4496266831611102</v>
      </c>
      <c r="I2935" s="76">
        <f>+IF(ISNUMBER(DATA!Z993),DATA!Z993,"n/a")</f>
        <v>1162961.9099999999</v>
      </c>
      <c r="J2935" s="77">
        <f>+IF(ISNUMBER(DATA!AA993),DATA!AA993,"n/a")</f>
        <v>2.2971424236117399</v>
      </c>
      <c r="K2935" s="76">
        <f>+IF(ISNUMBER(DATA!AJ993),DATA!AJ993,"n/a")</f>
        <v>2103780.58</v>
      </c>
      <c r="L2935" s="77">
        <f>+IF(ISNUMBER(DATA!AK993),DATA!AK993,"n/a")</f>
        <v>1.9084511816704699</v>
      </c>
      <c r="M2935" s="66"/>
      <c r="N2935" s="66"/>
      <c r="O2935" s="66"/>
      <c r="P2935" s="66"/>
      <c r="Q2935" s="66"/>
      <c r="S2935" s="70"/>
      <c r="U2935" s="70"/>
      <c r="W2935" s="70"/>
      <c r="Y2935" s="70"/>
    </row>
    <row r="2936" spans="1:25" s="69" customFormat="1" x14ac:dyDescent="0.2">
      <c r="A2936" s="66" t="s">
        <v>28</v>
      </c>
      <c r="B2936" s="66" t="s">
        <v>23</v>
      </c>
      <c r="C2936" s="66" t="s">
        <v>0</v>
      </c>
      <c r="D2936" s="66" t="s">
        <v>293</v>
      </c>
      <c r="E2936" s="76">
        <f>+IF(ISNUMBER(DATA!F994),DATA!F994,"n/a")</f>
        <v>39135.599999999999</v>
      </c>
      <c r="F2936" s="77">
        <f>+IF(ISNUMBER(DATA!G994),DATA!G994,"n/a")</f>
        <v>0.134891873011215</v>
      </c>
      <c r="G2936" s="76">
        <f>+IF(ISNUMBER(DATA!P994),DATA!P994,"n/a")</f>
        <v>104149.85</v>
      </c>
      <c r="H2936" s="77">
        <f>+IF(ISNUMBER(DATA!Q994),DATA!Q994,"n/a")</f>
        <v>5.6954665154960601E-2</v>
      </c>
      <c r="I2936" s="76">
        <f>+IF(ISNUMBER(DATA!Z994),DATA!Z994,"n/a")</f>
        <v>194772.81</v>
      </c>
      <c r="J2936" s="77">
        <f>+IF(ISNUMBER(DATA!AA994),DATA!AA994,"n/a")</f>
        <v>0.39868173796247702</v>
      </c>
      <c r="K2936" s="76">
        <f>+IF(ISNUMBER(DATA!AJ994),DATA!AJ994,"n/a")</f>
        <v>370096.35</v>
      </c>
      <c r="L2936" s="77">
        <f>+IF(ISNUMBER(DATA!AK994),DATA!AK994,"n/a")</f>
        <v>0.98742294162761501</v>
      </c>
      <c r="M2936" s="66"/>
      <c r="N2936" s="66"/>
      <c r="O2936" s="66"/>
      <c r="P2936" s="66"/>
      <c r="Q2936" s="66"/>
      <c r="S2936" s="70"/>
      <c r="U2936" s="70"/>
      <c r="W2936" s="70"/>
      <c r="Y2936" s="70"/>
    </row>
    <row r="2937" spans="1:25" s="69" customFormat="1" x14ac:dyDescent="0.2">
      <c r="A2937" s="66" t="s">
        <v>28</v>
      </c>
      <c r="B2937" s="66" t="s">
        <v>23</v>
      </c>
      <c r="C2937" s="66" t="s">
        <v>0</v>
      </c>
      <c r="D2937" s="66" t="s">
        <v>294</v>
      </c>
      <c r="E2937" s="76">
        <f>+IF(ISNUMBER(DATA!F995),DATA!F995,"n/a")</f>
        <v>68448.92</v>
      </c>
      <c r="F2937" s="77">
        <f>+IF(ISNUMBER(DATA!G995),DATA!G995,"n/a")</f>
        <v>-9.4013378900304201E-2</v>
      </c>
      <c r="G2937" s="76">
        <f>+IF(ISNUMBER(DATA!P995),DATA!P995,"n/a")</f>
        <v>197113.51</v>
      </c>
      <c r="H2937" s="77">
        <f>+IF(ISNUMBER(DATA!Q995),DATA!Q995,"n/a")</f>
        <v>-4.5583321910331397E-2</v>
      </c>
      <c r="I2937" s="76">
        <f>+IF(ISNUMBER(DATA!Z995),DATA!Z995,"n/a")</f>
        <v>389376.16</v>
      </c>
      <c r="J2937" s="77">
        <f>+IF(ISNUMBER(DATA!AA995),DATA!AA995,"n/a")</f>
        <v>-4.2717358320317103E-2</v>
      </c>
      <c r="K2937" s="76">
        <f>+IF(ISNUMBER(DATA!AJ995),DATA!AJ995,"n/a")</f>
        <v>778590.91</v>
      </c>
      <c r="L2937" s="77">
        <f>+IF(ISNUMBER(DATA!AK995),DATA!AK995,"n/a")</f>
        <v>1.2774953691931001E-2</v>
      </c>
      <c r="M2937" s="66"/>
      <c r="N2937" s="66"/>
      <c r="O2937" s="66"/>
      <c r="P2937" s="66"/>
      <c r="Q2937" s="66"/>
      <c r="S2937" s="70"/>
      <c r="U2937" s="70"/>
      <c r="W2937" s="70"/>
      <c r="Y2937" s="70"/>
    </row>
    <row r="2938" spans="1:25" s="69" customFormat="1" x14ac:dyDescent="0.2">
      <c r="A2938" s="66" t="s">
        <v>28</v>
      </c>
      <c r="B2938" s="66" t="s">
        <v>23</v>
      </c>
      <c r="C2938" s="66" t="s">
        <v>0</v>
      </c>
      <c r="D2938" s="66" t="s">
        <v>295</v>
      </c>
      <c r="E2938" s="76">
        <f>+IF(ISNUMBER(DATA!F996),DATA!F996,"n/a")</f>
        <v>10974.47</v>
      </c>
      <c r="F2938" s="77">
        <f>+IF(ISNUMBER(DATA!G996),DATA!G996,"n/a")</f>
        <v>0.304681267914228</v>
      </c>
      <c r="G2938" s="76">
        <f>+IF(ISNUMBER(DATA!P996),DATA!P996,"n/a")</f>
        <v>30483.68</v>
      </c>
      <c r="H2938" s="77">
        <f>+IF(ISNUMBER(DATA!Q996),DATA!Q996,"n/a")</f>
        <v>0.29391884865311602</v>
      </c>
      <c r="I2938" s="76">
        <f>+IF(ISNUMBER(DATA!Z996),DATA!Z996,"n/a")</f>
        <v>53487.09</v>
      </c>
      <c r="J2938" s="77">
        <f>+IF(ISNUMBER(DATA!AA996),DATA!AA996,"n/a")</f>
        <v>0.32321141511912499</v>
      </c>
      <c r="K2938" s="76">
        <f>+IF(ISNUMBER(DATA!AJ996),DATA!AJ996,"n/a")</f>
        <v>98106.83</v>
      </c>
      <c r="L2938" s="77">
        <f>+IF(ISNUMBER(DATA!AK996),DATA!AK996,"n/a")</f>
        <v>-0.30401832269451701</v>
      </c>
      <c r="M2938" s="66"/>
      <c r="N2938" s="66"/>
      <c r="O2938" s="66"/>
      <c r="P2938" s="66"/>
      <c r="Q2938" s="66"/>
      <c r="S2938" s="70"/>
      <c r="U2938" s="70"/>
      <c r="W2938" s="70"/>
      <c r="Y2938" s="70"/>
    </row>
    <row r="2939" spans="1:25" s="69" customFormat="1" x14ac:dyDescent="0.2">
      <c r="A2939" s="66" t="s">
        <v>28</v>
      </c>
      <c r="B2939" s="66" t="s">
        <v>23</v>
      </c>
      <c r="C2939" s="66" t="s">
        <v>0</v>
      </c>
      <c r="D2939" s="66" t="s">
        <v>296</v>
      </c>
      <c r="E2939" s="76">
        <f>+IF(ISNUMBER(DATA!F997),DATA!F997,"n/a")</f>
        <v>11609.35</v>
      </c>
      <c r="F2939" s="77">
        <f>+IF(ISNUMBER(DATA!G997),DATA!G997,"n/a")</f>
        <v>6.4352464329360801E-2</v>
      </c>
      <c r="G2939" s="76">
        <f>+IF(ISNUMBER(DATA!P997),DATA!P997,"n/a")</f>
        <v>34969.53</v>
      </c>
      <c r="H2939" s="77">
        <f>+IF(ISNUMBER(DATA!Q997),DATA!Q997,"n/a")</f>
        <v>0.100962481452295</v>
      </c>
      <c r="I2939" s="76">
        <f>+IF(ISNUMBER(DATA!Z997),DATA!Z997,"n/a")</f>
        <v>65954.12</v>
      </c>
      <c r="J2939" s="77">
        <f>+IF(ISNUMBER(DATA!AA997),DATA!AA997,"n/a")</f>
        <v>8.8976628999840199E-2</v>
      </c>
      <c r="K2939" s="76">
        <f>+IF(ISNUMBER(DATA!AJ997),DATA!AJ997,"n/a")</f>
        <v>131880.01999999999</v>
      </c>
      <c r="L2939" s="77">
        <f>+IF(ISNUMBER(DATA!AK997),DATA!AK997,"n/a")</f>
        <v>-3.7007374545000998E-2</v>
      </c>
      <c r="M2939" s="66"/>
      <c r="N2939" s="66"/>
      <c r="O2939" s="66"/>
      <c r="P2939" s="66"/>
      <c r="Q2939" s="66"/>
      <c r="S2939" s="70"/>
      <c r="U2939" s="70"/>
      <c r="W2939" s="70"/>
      <c r="Y2939" s="70"/>
    </row>
    <row r="2940" spans="1:25" s="69" customFormat="1" x14ac:dyDescent="0.2">
      <c r="A2940" s="66" t="s">
        <v>28</v>
      </c>
      <c r="B2940" s="66" t="s">
        <v>23</v>
      </c>
      <c r="C2940" s="66" t="s">
        <v>0</v>
      </c>
      <c r="D2940" s="66" t="s">
        <v>297</v>
      </c>
      <c r="E2940" s="76">
        <f>+IF(ISNUMBER(DATA!F998),DATA!F998,"n/a")</f>
        <v>47315.199999999997</v>
      </c>
      <c r="F2940" s="77">
        <f>+IF(ISNUMBER(DATA!G998),DATA!G998,"n/a")</f>
        <v>9.36142811114207E-2</v>
      </c>
      <c r="G2940" s="76">
        <f>+IF(ISNUMBER(DATA!P998),DATA!P998,"n/a")</f>
        <v>127955.09</v>
      </c>
      <c r="H2940" s="77">
        <f>+IF(ISNUMBER(DATA!Q998),DATA!Q998,"n/a")</f>
        <v>5.0210887417931602E-2</v>
      </c>
      <c r="I2940" s="76">
        <f>+IF(ISNUMBER(DATA!Z998),DATA!Z998,"n/a")</f>
        <v>246181.85</v>
      </c>
      <c r="J2940" s="77">
        <f>+IF(ISNUMBER(DATA!AA998),DATA!AA998,"n/a")</f>
        <v>0.36029229543151797</v>
      </c>
      <c r="K2940" s="76">
        <f>+IF(ISNUMBER(DATA!AJ998),DATA!AJ998,"n/a")</f>
        <v>476417.02</v>
      </c>
      <c r="L2940" s="77">
        <f>+IF(ISNUMBER(DATA!AK998),DATA!AK998,"n/a")</f>
        <v>0.91305730209047098</v>
      </c>
      <c r="M2940" s="66"/>
      <c r="N2940" s="66"/>
      <c r="O2940" s="66"/>
      <c r="P2940" s="66"/>
      <c r="Q2940" s="66"/>
      <c r="S2940" s="70"/>
      <c r="U2940" s="70"/>
      <c r="W2940" s="70"/>
      <c r="Y2940" s="70"/>
    </row>
    <row r="2941" spans="1:25" s="69" customFormat="1" x14ac:dyDescent="0.2">
      <c r="A2941" s="66" t="s">
        <v>28</v>
      </c>
      <c r="B2941" s="66" t="s">
        <v>23</v>
      </c>
      <c r="C2941" s="66" t="s">
        <v>0</v>
      </c>
      <c r="D2941" s="66" t="s">
        <v>298</v>
      </c>
      <c r="E2941" s="76">
        <f>+IF(ISNUMBER(DATA!F999),DATA!F999,"n/a")</f>
        <v>36639.82</v>
      </c>
      <c r="F2941" s="77">
        <f>+IF(ISNUMBER(DATA!G999),DATA!G999,"n/a")</f>
        <v>0.20550587242829399</v>
      </c>
      <c r="G2941" s="76">
        <f>+IF(ISNUMBER(DATA!P999),DATA!P999,"n/a")</f>
        <v>96130.26</v>
      </c>
      <c r="H2941" s="77">
        <f>+IF(ISNUMBER(DATA!Q999),DATA!Q999,"n/a")</f>
        <v>0.19408758688879699</v>
      </c>
      <c r="I2941" s="76">
        <f>+IF(ISNUMBER(DATA!Z999),DATA!Z999,"n/a")</f>
        <v>185839.37</v>
      </c>
      <c r="J2941" s="77">
        <f>+IF(ISNUMBER(DATA!AA999),DATA!AA999,"n/a")</f>
        <v>6.2463385508977003E-2</v>
      </c>
      <c r="K2941" s="76">
        <f>+IF(ISNUMBER(DATA!AJ999),DATA!AJ999,"n/a")</f>
        <v>380955.18</v>
      </c>
      <c r="L2941" s="77">
        <f>+IF(ISNUMBER(DATA!AK999),DATA!AK999,"n/a")</f>
        <v>0.13998686796076301</v>
      </c>
      <c r="M2941" s="66"/>
      <c r="N2941" s="66"/>
      <c r="O2941" s="66"/>
      <c r="P2941" s="66"/>
      <c r="Q2941" s="66"/>
      <c r="S2941" s="70"/>
      <c r="U2941" s="70"/>
      <c r="W2941" s="70"/>
      <c r="Y2941" s="70"/>
    </row>
    <row r="2942" spans="1:25" s="69" customFormat="1" x14ac:dyDescent="0.2">
      <c r="A2942" s="66" t="s">
        <v>28</v>
      </c>
      <c r="B2942" s="66" t="s">
        <v>23</v>
      </c>
      <c r="C2942" s="66" t="s">
        <v>0</v>
      </c>
      <c r="D2942" s="66" t="s">
        <v>299</v>
      </c>
      <c r="E2942" s="76">
        <f>+IF(ISNUMBER(DATA!F1000),DATA!F1000,"n/a")</f>
        <v>162223.4</v>
      </c>
      <c r="F2942" s="77">
        <f>+IF(ISNUMBER(DATA!G1000),DATA!G1000,"n/a")</f>
        <v>0.38754101187442302</v>
      </c>
      <c r="G2942" s="76">
        <f>+IF(ISNUMBER(DATA!P1000),DATA!P1000,"n/a")</f>
        <v>503931.55</v>
      </c>
      <c r="H2942" s="77">
        <f>+IF(ISNUMBER(DATA!Q1000),DATA!Q1000,"n/a")</f>
        <v>0.42229777167072602</v>
      </c>
      <c r="I2942" s="76">
        <f>+IF(ISNUMBER(DATA!Z1000),DATA!Z1000,"n/a")</f>
        <v>946151.85</v>
      </c>
      <c r="J2942" s="77">
        <f>+IF(ISNUMBER(DATA!AA1000),DATA!AA1000,"n/a")</f>
        <v>0.14682281430047101</v>
      </c>
      <c r="K2942" s="76">
        <f>+IF(ISNUMBER(DATA!AJ1000),DATA!AJ1000,"n/a")</f>
        <v>1795117.63</v>
      </c>
      <c r="L2942" s="77">
        <f>+IF(ISNUMBER(DATA!AK1000),DATA!AK1000,"n/a")</f>
        <v>-7.5430878148374E-2</v>
      </c>
      <c r="M2942" s="66"/>
      <c r="N2942" s="66"/>
      <c r="O2942" s="66"/>
      <c r="P2942" s="66"/>
      <c r="Q2942" s="66"/>
      <c r="S2942" s="70"/>
      <c r="U2942" s="70"/>
      <c r="W2942" s="70"/>
      <c r="Y2942" s="70"/>
    </row>
    <row r="2943" spans="1:25" s="69" customFormat="1" x14ac:dyDescent="0.2">
      <c r="A2943" s="66" t="s">
        <v>28</v>
      </c>
      <c r="B2943" s="66" t="s">
        <v>23</v>
      </c>
      <c r="C2943" s="66" t="s">
        <v>0</v>
      </c>
      <c r="D2943" s="66" t="s">
        <v>300</v>
      </c>
      <c r="E2943" s="76">
        <f>+IF(ISNUMBER(DATA!F1001),DATA!F1001,"n/a")</f>
        <v>86334.41</v>
      </c>
      <c r="F2943" s="77">
        <f>+IF(ISNUMBER(DATA!G1001),DATA!G1001,"n/a")</f>
        <v>1.47059744310662</v>
      </c>
      <c r="G2943" s="76">
        <f>+IF(ISNUMBER(DATA!P1001),DATA!P1001,"n/a")</f>
        <v>257358.88</v>
      </c>
      <c r="H2943" s="77">
        <f>+IF(ISNUMBER(DATA!Q1001),DATA!Q1001,"n/a")</f>
        <v>1.70663108571337</v>
      </c>
      <c r="I2943" s="76">
        <f>+IF(ISNUMBER(DATA!Z1001),DATA!Z1001,"n/a")</f>
        <v>481825.56</v>
      </c>
      <c r="J2943" s="77">
        <f>+IF(ISNUMBER(DATA!AA1001),DATA!AA1001,"n/a")</f>
        <v>1.4580650483376001</v>
      </c>
      <c r="K2943" s="76">
        <f>+IF(ISNUMBER(DATA!AJ1001),DATA!AJ1001,"n/a")</f>
        <v>830744.45</v>
      </c>
      <c r="L2943" s="77">
        <f>+IF(ISNUMBER(DATA!AK1001),DATA!AK1001,"n/a")</f>
        <v>0.88930590224016703</v>
      </c>
      <c r="M2943" s="66"/>
      <c r="N2943" s="66"/>
      <c r="O2943" s="66"/>
      <c r="P2943" s="66"/>
      <c r="Q2943" s="66"/>
      <c r="S2943" s="70"/>
      <c r="U2943" s="70"/>
      <c r="W2943" s="70"/>
      <c r="Y2943" s="70"/>
    </row>
    <row r="2944" spans="1:25" s="69" customFormat="1" x14ac:dyDescent="0.2">
      <c r="A2944" s="66" t="s">
        <v>28</v>
      </c>
      <c r="B2944" s="66" t="s">
        <v>23</v>
      </c>
      <c r="C2944" s="66" t="s">
        <v>0</v>
      </c>
      <c r="D2944" s="66" t="s">
        <v>301</v>
      </c>
      <c r="E2944" s="76">
        <f>+IF(ISNUMBER(DATA!F1002),DATA!F1002,"n/a")</f>
        <v>36676.6</v>
      </c>
      <c r="F2944" s="77">
        <f>+IF(ISNUMBER(DATA!G1002),DATA!G1002,"n/a")</f>
        <v>0.15901387469481401</v>
      </c>
      <c r="G2944" s="76">
        <f>+IF(ISNUMBER(DATA!P1002),DATA!P1002,"n/a")</f>
        <v>103664.5</v>
      </c>
      <c r="H2944" s="77">
        <f>+IF(ISNUMBER(DATA!Q1002),DATA!Q1002,"n/a")</f>
        <v>0.309293941538762</v>
      </c>
      <c r="I2944" s="76">
        <f>+IF(ISNUMBER(DATA!Z1002),DATA!Z1002,"n/a")</f>
        <v>191472.94</v>
      </c>
      <c r="J2944" s="77">
        <f>+IF(ISNUMBER(DATA!AA1002),DATA!AA1002,"n/a")</f>
        <v>1.04777541659136</v>
      </c>
      <c r="K2944" s="76">
        <f>+IF(ISNUMBER(DATA!AJ1002),DATA!AJ1002,"n/a")</f>
        <v>369463.07</v>
      </c>
      <c r="L2944" s="77">
        <f>+IF(ISNUMBER(DATA!AK1002),DATA!AK1002,"n/a")</f>
        <v>2.13661178108591</v>
      </c>
      <c r="M2944" s="66"/>
      <c r="N2944" s="66"/>
      <c r="O2944" s="66"/>
      <c r="P2944" s="66"/>
      <c r="Q2944" s="66"/>
      <c r="S2944" s="70"/>
      <c r="U2944" s="70"/>
      <c r="W2944" s="70"/>
      <c r="Y2944" s="70"/>
    </row>
    <row r="2945" spans="1:25" s="69" customFormat="1" x14ac:dyDescent="0.2">
      <c r="A2945" s="66" t="s">
        <v>28</v>
      </c>
      <c r="B2945" s="66" t="s">
        <v>23</v>
      </c>
      <c r="C2945" s="66" t="s">
        <v>0</v>
      </c>
      <c r="D2945" s="66" t="s">
        <v>302</v>
      </c>
      <c r="E2945" s="76">
        <f>+IF(ISNUMBER(DATA!F1003),DATA!F1003,"n/a")</f>
        <v>37157.07</v>
      </c>
      <c r="F2945" s="77">
        <f>+IF(ISNUMBER(DATA!G1003),DATA!G1003,"n/a")</f>
        <v>-7.9308376228821295E-2</v>
      </c>
      <c r="G2945" s="76">
        <f>+IF(ISNUMBER(DATA!P1003),DATA!P1003,"n/a")</f>
        <v>102899.97</v>
      </c>
      <c r="H2945" s="77">
        <f>+IF(ISNUMBER(DATA!Q1003),DATA!Q1003,"n/a")</f>
        <v>-5.1611693769474103E-2</v>
      </c>
      <c r="I2945" s="76">
        <f>+IF(ISNUMBER(DATA!Z1003),DATA!Z1003,"n/a")</f>
        <v>212206.59</v>
      </c>
      <c r="J2945" s="77">
        <f>+IF(ISNUMBER(DATA!AA1003),DATA!AA1003,"n/a")</f>
        <v>-6.4741254070750404E-2</v>
      </c>
      <c r="K2945" s="76">
        <f>+IF(ISNUMBER(DATA!AJ1003),DATA!AJ1003,"n/a")</f>
        <v>435695.01</v>
      </c>
      <c r="L2945" s="77">
        <f>+IF(ISNUMBER(DATA!AK1003),DATA!AK1003,"n/a")</f>
        <v>4.5611402051356199E-2</v>
      </c>
      <c r="M2945" s="66"/>
      <c r="N2945" s="66"/>
      <c r="O2945" s="66"/>
      <c r="P2945" s="66"/>
      <c r="Q2945" s="66"/>
      <c r="S2945" s="70"/>
      <c r="U2945" s="70"/>
      <c r="W2945" s="70"/>
      <c r="Y2945" s="70"/>
    </row>
    <row r="2946" spans="1:25" s="69" customFormat="1" x14ac:dyDescent="0.2">
      <c r="A2946" s="66" t="s">
        <v>28</v>
      </c>
      <c r="B2946" s="66" t="s">
        <v>23</v>
      </c>
      <c r="C2946" s="66" t="s">
        <v>0</v>
      </c>
      <c r="D2946" s="66" t="s">
        <v>303</v>
      </c>
      <c r="E2946" s="76">
        <f>+IF(ISNUMBER(DATA!F1004),DATA!F1004,"n/a")</f>
        <v>35601.86</v>
      </c>
      <c r="F2946" s="77">
        <f>+IF(ISNUMBER(DATA!G1004),DATA!G1004,"n/a")</f>
        <v>0.35829593127686898</v>
      </c>
      <c r="G2946" s="76">
        <f>+IF(ISNUMBER(DATA!P1004),DATA!P1004,"n/a")</f>
        <v>93626.6</v>
      </c>
      <c r="H2946" s="77">
        <f>+IF(ISNUMBER(DATA!Q1004),DATA!Q1004,"n/a")</f>
        <v>0.28972296053343</v>
      </c>
      <c r="I2946" s="76">
        <f>+IF(ISNUMBER(DATA!Z1004),DATA!Z1004,"n/a")</f>
        <v>181628.4</v>
      </c>
      <c r="J2946" s="77">
        <f>+IF(ISNUMBER(DATA!AA1004),DATA!AA1004,"n/a")</f>
        <v>0.55142304150441301</v>
      </c>
      <c r="K2946" s="76">
        <f>+IF(ISNUMBER(DATA!AJ1004),DATA!AJ1004,"n/a")</f>
        <v>344576.33</v>
      </c>
      <c r="L2946" s="77">
        <f>+IF(ISNUMBER(DATA!AK1004),DATA!AK1004,"n/a")</f>
        <v>0.674470448790365</v>
      </c>
      <c r="M2946" s="66"/>
      <c r="N2946" s="66"/>
      <c r="O2946" s="66"/>
      <c r="P2946" s="66"/>
      <c r="Q2946" s="66"/>
      <c r="S2946" s="70"/>
      <c r="U2946" s="70"/>
      <c r="W2946" s="70"/>
      <c r="Y2946" s="70"/>
    </row>
    <row r="2947" spans="1:25" s="69" customFormat="1" x14ac:dyDescent="0.2">
      <c r="A2947" s="66" t="s">
        <v>28</v>
      </c>
      <c r="B2947" s="66" t="s">
        <v>23</v>
      </c>
      <c r="C2947" s="66" t="s">
        <v>0</v>
      </c>
      <c r="D2947" s="66" t="s">
        <v>304</v>
      </c>
      <c r="E2947" s="76">
        <f>+IF(ISNUMBER(DATA!F1005),DATA!F1005,"n/a")</f>
        <v>49378.09</v>
      </c>
      <c r="F2947" s="77">
        <f>+IF(ISNUMBER(DATA!G1005),DATA!G1005,"n/a")</f>
        <v>0.45928502316091302</v>
      </c>
      <c r="G2947" s="76">
        <f>+IF(ISNUMBER(DATA!P1005),DATA!P1005,"n/a")</f>
        <v>158209.31</v>
      </c>
      <c r="H2947" s="77">
        <f>+IF(ISNUMBER(DATA!Q1005),DATA!Q1005,"n/a")</f>
        <v>0.54021916165216299</v>
      </c>
      <c r="I2947" s="76">
        <f>+IF(ISNUMBER(DATA!Z1005),DATA!Z1005,"n/a")</f>
        <v>290139.68</v>
      </c>
      <c r="J2947" s="77">
        <f>+IF(ISNUMBER(DATA!AA1005),DATA!AA1005,"n/a")</f>
        <v>9.2619549031648096E-2</v>
      </c>
      <c r="K2947" s="76">
        <f>+IF(ISNUMBER(DATA!AJ1005),DATA!AJ1005,"n/a")</f>
        <v>528660.66</v>
      </c>
      <c r="L2947" s="77">
        <f>+IF(ISNUMBER(DATA!AK1005),DATA!AK1005,"n/a")</f>
        <v>-0.19767513966757699</v>
      </c>
      <c r="M2947" s="66"/>
      <c r="N2947" s="66"/>
      <c r="O2947" s="66"/>
      <c r="P2947" s="66"/>
      <c r="Q2947" s="66"/>
      <c r="S2947" s="70"/>
      <c r="U2947" s="70"/>
      <c r="W2947" s="70"/>
      <c r="Y2947" s="70"/>
    </row>
    <row r="2948" spans="1:25" s="69" customFormat="1" x14ac:dyDescent="0.2">
      <c r="A2948" s="66" t="s">
        <v>28</v>
      </c>
      <c r="B2948" s="66" t="s">
        <v>23</v>
      </c>
      <c r="C2948" s="66" t="s">
        <v>0</v>
      </c>
      <c r="D2948" s="66" t="s">
        <v>305</v>
      </c>
      <c r="E2948" s="76">
        <f>+IF(ISNUMBER(DATA!F1006),DATA!F1006,"n/a")</f>
        <v>82391.149999999994</v>
      </c>
      <c r="F2948" s="77">
        <f>+IF(ISNUMBER(DATA!G1006),DATA!G1006,"n/a")</f>
        <v>1.13561829291337</v>
      </c>
      <c r="G2948" s="76">
        <f>+IF(ISNUMBER(DATA!P1006),DATA!P1006,"n/a")</f>
        <v>256758.84</v>
      </c>
      <c r="H2948" s="77">
        <f>+IF(ISNUMBER(DATA!Q1006),DATA!Q1006,"n/a")</f>
        <v>0.93690311208689303</v>
      </c>
      <c r="I2948" s="76">
        <f>+IF(ISNUMBER(DATA!Z1006),DATA!Z1006,"n/a")</f>
        <v>454588.7</v>
      </c>
      <c r="J2948" s="77">
        <f>+IF(ISNUMBER(DATA!AA1006),DATA!AA1006,"n/a")</f>
        <v>0.976140187548451</v>
      </c>
      <c r="K2948" s="76">
        <f>+IF(ISNUMBER(DATA!AJ1006),DATA!AJ1006,"n/a")</f>
        <v>680756.4</v>
      </c>
      <c r="L2948" s="77">
        <f>+IF(ISNUMBER(DATA!AK1006),DATA!AK1006,"n/a")</f>
        <v>0.60722595384746803</v>
      </c>
      <c r="M2948" s="66"/>
      <c r="N2948" s="66"/>
      <c r="O2948" s="66"/>
      <c r="P2948" s="66"/>
      <c r="Q2948" s="66"/>
      <c r="S2948" s="70"/>
      <c r="U2948" s="70"/>
      <c r="W2948" s="70"/>
      <c r="Y2948" s="70"/>
    </row>
    <row r="2949" spans="1:25" s="69" customFormat="1" x14ac:dyDescent="0.2">
      <c r="A2949" s="66" t="s">
        <v>28</v>
      </c>
      <c r="B2949" s="66" t="s">
        <v>23</v>
      </c>
      <c r="C2949" s="66" t="s">
        <v>0</v>
      </c>
      <c r="D2949" s="66" t="s">
        <v>306</v>
      </c>
      <c r="E2949" s="76">
        <f>+IF(ISNUMBER(DATA!F1007),DATA!F1007,"n/a")</f>
        <v>18975.919999999998</v>
      </c>
      <c r="F2949" s="77">
        <f>+IF(ISNUMBER(DATA!G1007),DATA!G1007,"n/a")</f>
        <v>0.23008349901111899</v>
      </c>
      <c r="G2949" s="76">
        <f>+IF(ISNUMBER(DATA!P1007),DATA!P1007,"n/a")</f>
        <v>57505.4</v>
      </c>
      <c r="H2949" s="77">
        <f>+IF(ISNUMBER(DATA!Q1007),DATA!Q1007,"n/a")</f>
        <v>0.16700506635576501</v>
      </c>
      <c r="I2949" s="76">
        <f>+IF(ISNUMBER(DATA!Z1007),DATA!Z1007,"n/a")</f>
        <v>132870.25</v>
      </c>
      <c r="J2949" s="77">
        <f>+IF(ISNUMBER(DATA!AA1007),DATA!AA1007,"n/a")</f>
        <v>0.16514339821715099</v>
      </c>
      <c r="K2949" s="76">
        <f>+IF(ISNUMBER(DATA!AJ1007),DATA!AJ1007,"n/a")</f>
        <v>308878.31</v>
      </c>
      <c r="L2949" s="77">
        <f>+IF(ISNUMBER(DATA!AK1007),DATA!AK1007,"n/a")</f>
        <v>0.11226105638659301</v>
      </c>
      <c r="M2949" s="66"/>
      <c r="N2949" s="66"/>
      <c r="O2949" s="66"/>
      <c r="P2949" s="66"/>
      <c r="Q2949" s="66"/>
      <c r="S2949" s="70"/>
      <c r="U2949" s="70"/>
      <c r="W2949" s="70"/>
      <c r="Y2949" s="70"/>
    </row>
    <row r="2950" spans="1:25" s="69" customFormat="1" x14ac:dyDescent="0.2">
      <c r="A2950" s="66" t="s">
        <v>28</v>
      </c>
      <c r="B2950" s="66" t="s">
        <v>23</v>
      </c>
      <c r="C2950" s="66" t="s">
        <v>0</v>
      </c>
      <c r="D2950" s="66" t="s">
        <v>307</v>
      </c>
      <c r="E2950" s="76">
        <f>+IF(ISNUMBER(DATA!F1008),DATA!F1008,"n/a")</f>
        <v>70899.59</v>
      </c>
      <c r="F2950" s="77">
        <f>+IF(ISNUMBER(DATA!G1008),DATA!G1008,"n/a")</f>
        <v>8.3975568364242303E-2</v>
      </c>
      <c r="G2950" s="76">
        <f>+IF(ISNUMBER(DATA!P1008),DATA!P1008,"n/a")</f>
        <v>223093.04</v>
      </c>
      <c r="H2950" s="77">
        <f>+IF(ISNUMBER(DATA!Q1008),DATA!Q1008,"n/a")</f>
        <v>1.5327530033529699</v>
      </c>
      <c r="I2950" s="76">
        <f>+IF(ISNUMBER(DATA!Z1008),DATA!Z1008,"n/a")</f>
        <v>423486.42</v>
      </c>
      <c r="J2950" s="77">
        <f>+IF(ISNUMBER(DATA!AA1008),DATA!AA1008,"n/a")</f>
        <v>2.4906372912907</v>
      </c>
      <c r="K2950" s="76">
        <f>+IF(ISNUMBER(DATA!AJ1008),DATA!AJ1008,"n/a")</f>
        <v>853485.25</v>
      </c>
      <c r="L2950" s="77">
        <f>+IF(ISNUMBER(DATA!AK1008),DATA!AK1008,"n/a")</f>
        <v>3.4052286296394998</v>
      </c>
      <c r="M2950" s="66"/>
      <c r="N2950" s="66"/>
      <c r="O2950" s="66"/>
      <c r="P2950" s="66"/>
      <c r="Q2950" s="66"/>
      <c r="S2950" s="70"/>
      <c r="U2950" s="70"/>
      <c r="W2950" s="70"/>
      <c r="Y2950" s="70"/>
    </row>
    <row r="2951" spans="1:25" s="69" customFormat="1" x14ac:dyDescent="0.2">
      <c r="A2951" s="66" t="s">
        <v>28</v>
      </c>
      <c r="B2951" s="66" t="s">
        <v>23</v>
      </c>
      <c r="C2951" s="66" t="s">
        <v>0</v>
      </c>
      <c r="D2951" s="66" t="s">
        <v>308</v>
      </c>
      <c r="E2951" s="76">
        <f>+IF(ISNUMBER(DATA!F1009),DATA!F1009,"n/a")</f>
        <v>19423.77</v>
      </c>
      <c r="F2951" s="77">
        <f>+IF(ISNUMBER(DATA!G1009),DATA!G1009,"n/a")</f>
        <v>0.90525874905098902</v>
      </c>
      <c r="G2951" s="76">
        <f>+IF(ISNUMBER(DATA!P1009),DATA!P1009,"n/a")</f>
        <v>55551.68</v>
      </c>
      <c r="H2951" s="77">
        <f>+IF(ISNUMBER(DATA!Q1009),DATA!Q1009,"n/a")</f>
        <v>0.94511271508514505</v>
      </c>
      <c r="I2951" s="76">
        <f>+IF(ISNUMBER(DATA!Z1009),DATA!Z1009,"n/a")</f>
        <v>114901.86</v>
      </c>
      <c r="J2951" s="77">
        <f>+IF(ISNUMBER(DATA!AA1009),DATA!AA1009,"n/a")</f>
        <v>0.77263658067178598</v>
      </c>
      <c r="K2951" s="76">
        <f>+IF(ISNUMBER(DATA!AJ1009),DATA!AJ1009,"n/a")</f>
        <v>212302.03</v>
      </c>
      <c r="L2951" s="77">
        <f>+IF(ISNUMBER(DATA!AK1009),DATA!AK1009,"n/a")</f>
        <v>0.386816537227339</v>
      </c>
      <c r="M2951" s="66"/>
      <c r="N2951" s="66"/>
      <c r="O2951" s="66"/>
      <c r="P2951" s="66"/>
      <c r="Q2951" s="66"/>
      <c r="S2951" s="70"/>
      <c r="U2951" s="70"/>
      <c r="W2951" s="70"/>
      <c r="Y2951" s="70"/>
    </row>
    <row r="2952" spans="1:25" s="69" customFormat="1" x14ac:dyDescent="0.2">
      <c r="A2952" s="66" t="s">
        <v>28</v>
      </c>
      <c r="B2952" s="66" t="s">
        <v>23</v>
      </c>
      <c r="C2952" s="66" t="s">
        <v>0</v>
      </c>
      <c r="D2952" s="66" t="s">
        <v>309</v>
      </c>
      <c r="E2952" s="76">
        <f>+IF(ISNUMBER(DATA!F1010),DATA!F1010,"n/a")</f>
        <v>45842.400000000001</v>
      </c>
      <c r="F2952" s="77">
        <f>+IF(ISNUMBER(DATA!G1010),DATA!G1010,"n/a")</f>
        <v>2.2833221125610601</v>
      </c>
      <c r="G2952" s="76">
        <f>+IF(ISNUMBER(DATA!P1010),DATA!P1010,"n/a")</f>
        <v>128601.53</v>
      </c>
      <c r="H2952" s="77">
        <f>+IF(ISNUMBER(DATA!Q1010),DATA!Q1010,"n/a")</f>
        <v>2.3738053106631698</v>
      </c>
      <c r="I2952" s="76">
        <f>+IF(ISNUMBER(DATA!Z1010),DATA!Z1010,"n/a")</f>
        <v>240574.64</v>
      </c>
      <c r="J2952" s="77">
        <f>+IF(ISNUMBER(DATA!AA1010),DATA!AA1010,"n/a")</f>
        <v>2.0403278946252299</v>
      </c>
      <c r="K2952" s="76">
        <f>+IF(ISNUMBER(DATA!AJ1010),DATA!AJ1010,"n/a")</f>
        <v>379749.71</v>
      </c>
      <c r="L2952" s="77">
        <f>+IF(ISNUMBER(DATA!AK1010),DATA!AK1010,"n/a")</f>
        <v>1.1129602487191199</v>
      </c>
      <c r="M2952" s="66"/>
      <c r="N2952" s="66"/>
      <c r="O2952" s="66"/>
      <c r="P2952" s="66"/>
      <c r="Q2952" s="66"/>
      <c r="S2952" s="70"/>
      <c r="U2952" s="70"/>
      <c r="W2952" s="70"/>
      <c r="Y2952" s="70"/>
    </row>
    <row r="2953" spans="1:25" s="69" customFormat="1" x14ac:dyDescent="0.2">
      <c r="A2953" s="66" t="s">
        <v>28</v>
      </c>
      <c r="B2953" s="66" t="s">
        <v>23</v>
      </c>
      <c r="C2953" s="66" t="s">
        <v>0</v>
      </c>
      <c r="D2953" s="66" t="s">
        <v>310</v>
      </c>
      <c r="E2953" s="76">
        <f>+IF(ISNUMBER(DATA!F1011),DATA!F1011,"n/a")</f>
        <v>48199.14</v>
      </c>
      <c r="F2953" s="77">
        <f>+IF(ISNUMBER(DATA!G1011),DATA!G1011,"n/a")</f>
        <v>3.8604452529644702</v>
      </c>
      <c r="G2953" s="76">
        <f>+IF(ISNUMBER(DATA!P1011),DATA!P1011,"n/a")</f>
        <v>131613.89000000001</v>
      </c>
      <c r="H2953" s="77">
        <f>+IF(ISNUMBER(DATA!Q1011),DATA!Q1011,"n/a")</f>
        <v>3.7637105098948802</v>
      </c>
      <c r="I2953" s="76">
        <f>+IF(ISNUMBER(DATA!Z1011),DATA!Z1011,"n/a")</f>
        <v>250831.33</v>
      </c>
      <c r="J2953" s="77">
        <f>+IF(ISNUMBER(DATA!AA1011),DATA!AA1011,"n/a")</f>
        <v>2.92799958407242</v>
      </c>
      <c r="K2953" s="76">
        <f>+IF(ISNUMBER(DATA!AJ1011),DATA!AJ1011,"n/a")</f>
        <v>396431.21</v>
      </c>
      <c r="L2953" s="77">
        <f>+IF(ISNUMBER(DATA!AK1011),DATA!AK1011,"n/a")</f>
        <v>1.6522763457051699</v>
      </c>
      <c r="M2953" s="66"/>
      <c r="N2953" s="66"/>
      <c r="O2953" s="66"/>
      <c r="P2953" s="66"/>
      <c r="Q2953" s="66"/>
      <c r="S2953" s="70"/>
      <c r="U2953" s="70"/>
      <c r="W2953" s="70"/>
      <c r="Y2953" s="70"/>
    </row>
    <row r="2954" spans="1:25" s="69" customFormat="1" x14ac:dyDescent="0.2">
      <c r="A2954" s="66" t="s">
        <v>28</v>
      </c>
      <c r="B2954" s="66" t="s">
        <v>23</v>
      </c>
      <c r="C2954" s="66" t="s">
        <v>0</v>
      </c>
      <c r="D2954" s="66" t="s">
        <v>311</v>
      </c>
      <c r="E2954" s="76">
        <f>+IF(ISNUMBER(DATA!F1012),DATA!F1012,"n/a")</f>
        <v>20536.439999999999</v>
      </c>
      <c r="F2954" s="77">
        <f>+IF(ISNUMBER(DATA!G1012),DATA!G1012,"n/a")</f>
        <v>0.93172691896345905</v>
      </c>
      <c r="G2954" s="76">
        <f>+IF(ISNUMBER(DATA!P1012),DATA!P1012,"n/a")</f>
        <v>63168.12</v>
      </c>
      <c r="H2954" s="77">
        <f>+IF(ISNUMBER(DATA!Q1012),DATA!Q1012,"n/a")</f>
        <v>1.04480314178123</v>
      </c>
      <c r="I2954" s="76">
        <f>+IF(ISNUMBER(DATA!Z1012),DATA!Z1012,"n/a")</f>
        <v>124204.82</v>
      </c>
      <c r="J2954" s="77">
        <f>+IF(ISNUMBER(DATA!AA1012),DATA!AA1012,"n/a")</f>
        <v>0.70099409797126699</v>
      </c>
      <c r="K2954" s="76">
        <f>+IF(ISNUMBER(DATA!AJ1012),DATA!AJ1012,"n/a")</f>
        <v>207425.81</v>
      </c>
      <c r="L2954" s="77">
        <f>+IF(ISNUMBER(DATA!AK1012),DATA!AK1012,"n/a")</f>
        <v>0.307432560411595</v>
      </c>
      <c r="M2954" s="66"/>
      <c r="N2954" s="66"/>
      <c r="O2954" s="66"/>
      <c r="P2954" s="66"/>
      <c r="Q2954" s="66"/>
      <c r="S2954" s="70"/>
      <c r="U2954" s="70"/>
      <c r="W2954" s="70"/>
      <c r="Y2954" s="70"/>
    </row>
    <row r="2955" spans="1:25" s="69" customFormat="1" x14ac:dyDescent="0.2">
      <c r="A2955" s="66" t="s">
        <v>28</v>
      </c>
      <c r="B2955" s="66" t="s">
        <v>23</v>
      </c>
      <c r="C2955" s="66" t="s">
        <v>0</v>
      </c>
      <c r="D2955" s="66" t="s">
        <v>312</v>
      </c>
      <c r="E2955" s="76">
        <f>+IF(ISNUMBER(DATA!F1013),DATA!F1013,"n/a")</f>
        <v>38605.480000000003</v>
      </c>
      <c r="F2955" s="77">
        <f>+IF(ISNUMBER(DATA!G1013),DATA!G1013,"n/a")</f>
        <v>0.37194222029056201</v>
      </c>
      <c r="G2955" s="76">
        <f>+IF(ISNUMBER(DATA!P1013),DATA!P1013,"n/a")</f>
        <v>112097.87</v>
      </c>
      <c r="H2955" s="77">
        <f>+IF(ISNUMBER(DATA!Q1013),DATA!Q1013,"n/a")</f>
        <v>0.78080198614824303</v>
      </c>
      <c r="I2955" s="76">
        <f>+IF(ISNUMBER(DATA!Z1013),DATA!Z1013,"n/a")</f>
        <v>194343.96</v>
      </c>
      <c r="J2955" s="77">
        <f>+IF(ISNUMBER(DATA!AA1013),DATA!AA1013,"n/a")</f>
        <v>1.0552105834103001</v>
      </c>
      <c r="K2955" s="76">
        <f>+IF(ISNUMBER(DATA!AJ1013),DATA!AJ1013,"n/a")</f>
        <v>364255.39</v>
      </c>
      <c r="L2955" s="77">
        <f>+IF(ISNUMBER(DATA!AK1013),DATA!AK1013,"n/a")</f>
        <v>1.5600594051501</v>
      </c>
      <c r="M2955" s="66"/>
      <c r="N2955" s="66"/>
      <c r="O2955" s="66"/>
      <c r="P2955" s="66"/>
      <c r="Q2955" s="66"/>
      <c r="S2955" s="70"/>
      <c r="U2955" s="70"/>
      <c r="W2955" s="70"/>
      <c r="Y2955" s="70"/>
    </row>
    <row r="2956" spans="1:25" s="69" customFormat="1" x14ac:dyDescent="0.2">
      <c r="A2956" s="66" t="s">
        <v>28</v>
      </c>
      <c r="B2956" s="66" t="s">
        <v>23</v>
      </c>
      <c r="C2956" s="66" t="s">
        <v>0</v>
      </c>
      <c r="D2956" s="66" t="s">
        <v>313</v>
      </c>
      <c r="E2956" s="76">
        <f>+IF(ISNUMBER(DATA!F1014),DATA!F1014,"n/a")</f>
        <v>38732.28</v>
      </c>
      <c r="F2956" s="77">
        <f>+IF(ISNUMBER(DATA!G1014),DATA!G1014,"n/a")</f>
        <v>1.44341181903289</v>
      </c>
      <c r="G2956" s="76">
        <f>+IF(ISNUMBER(DATA!P1014),DATA!P1014,"n/a")</f>
        <v>115619.94</v>
      </c>
      <c r="H2956" s="77">
        <f>+IF(ISNUMBER(DATA!Q1014),DATA!Q1014,"n/a")</f>
        <v>1.3212366765221899</v>
      </c>
      <c r="I2956" s="76">
        <f>+IF(ISNUMBER(DATA!Z1014),DATA!Z1014,"n/a")</f>
        <v>225079.86</v>
      </c>
      <c r="J2956" s="77">
        <f>+IF(ISNUMBER(DATA!AA1014),DATA!AA1014,"n/a")</f>
        <v>1.2103839400403</v>
      </c>
      <c r="K2956" s="76">
        <f>+IF(ISNUMBER(DATA!AJ1014),DATA!AJ1014,"n/a")</f>
        <v>407561.36</v>
      </c>
      <c r="L2956" s="77">
        <f>+IF(ISNUMBER(DATA!AK1014),DATA!AK1014,"n/a")</f>
        <v>0.93259525157677203</v>
      </c>
      <c r="M2956" s="66"/>
      <c r="N2956" s="66"/>
      <c r="O2956" s="66"/>
      <c r="P2956" s="66"/>
      <c r="Q2956" s="66"/>
      <c r="S2956" s="70"/>
      <c r="U2956" s="70"/>
      <c r="W2956" s="70"/>
      <c r="Y2956" s="70"/>
    </row>
    <row r="2957" spans="1:25" s="69" customFormat="1" x14ac:dyDescent="0.2">
      <c r="A2957" s="66" t="s">
        <v>28</v>
      </c>
      <c r="B2957" s="66" t="s">
        <v>23</v>
      </c>
      <c r="C2957" s="66" t="s">
        <v>0</v>
      </c>
      <c r="D2957" s="66" t="s">
        <v>314</v>
      </c>
      <c r="E2957" s="76">
        <f>+IF(ISNUMBER(DATA!F1015),DATA!F1015,"n/a")</f>
        <v>42403.13</v>
      </c>
      <c r="F2957" s="77">
        <f>+IF(ISNUMBER(DATA!G1015),DATA!G1015,"n/a")</f>
        <v>0.11050954221313999</v>
      </c>
      <c r="G2957" s="76">
        <f>+IF(ISNUMBER(DATA!P1015),DATA!P1015,"n/a")</f>
        <v>130822.94</v>
      </c>
      <c r="H2957" s="77">
        <f>+IF(ISNUMBER(DATA!Q1015),DATA!Q1015,"n/a")</f>
        <v>0.19521402547844499</v>
      </c>
      <c r="I2957" s="76">
        <f>+IF(ISNUMBER(DATA!Z1015),DATA!Z1015,"n/a")</f>
        <v>262731.34000000003</v>
      </c>
      <c r="J2957" s="77">
        <f>+IF(ISNUMBER(DATA!AA1015),DATA!AA1015,"n/a")</f>
        <v>0.253683849582373</v>
      </c>
      <c r="K2957" s="76">
        <f>+IF(ISNUMBER(DATA!AJ1015),DATA!AJ1015,"n/a")</f>
        <v>520220.64</v>
      </c>
      <c r="L2957" s="77">
        <f>+IF(ISNUMBER(DATA!AK1015),DATA!AK1015,"n/a")</f>
        <v>0.22575400672766599</v>
      </c>
      <c r="M2957" s="66"/>
      <c r="N2957" s="66"/>
      <c r="O2957" s="66"/>
      <c r="P2957" s="66"/>
      <c r="Q2957" s="66"/>
      <c r="S2957" s="70"/>
      <c r="U2957" s="70"/>
      <c r="W2957" s="70"/>
      <c r="Y2957" s="70"/>
    </row>
    <row r="2958" spans="1:25" s="69" customFormat="1" x14ac:dyDescent="0.2">
      <c r="A2958" s="66" t="s">
        <v>28</v>
      </c>
      <c r="B2958" s="66" t="s">
        <v>23</v>
      </c>
      <c r="C2958" s="66" t="s">
        <v>0</v>
      </c>
      <c r="D2958" s="66" t="s">
        <v>315</v>
      </c>
      <c r="E2958" s="76">
        <f>+IF(ISNUMBER(DATA!F1016),DATA!F1016,"n/a")</f>
        <v>112832.2</v>
      </c>
      <c r="F2958" s="77">
        <f>+IF(ISNUMBER(DATA!G1016),DATA!G1016,"n/a")</f>
        <v>0.36195207634797799</v>
      </c>
      <c r="G2958" s="76">
        <f>+IF(ISNUMBER(DATA!P1016),DATA!P1016,"n/a")</f>
        <v>348407.4</v>
      </c>
      <c r="H2958" s="77">
        <f>+IF(ISNUMBER(DATA!Q1016),DATA!Q1016,"n/a")</f>
        <v>1.8769486495391099</v>
      </c>
      <c r="I2958" s="76">
        <f>+IF(ISNUMBER(DATA!Z1016),DATA!Z1016,"n/a")</f>
        <v>649690.5</v>
      </c>
      <c r="J2958" s="77">
        <f>+IF(ISNUMBER(DATA!AA1016),DATA!AA1016,"n/a")</f>
        <v>2.7301363888019901</v>
      </c>
      <c r="K2958" s="76">
        <f>+IF(ISNUMBER(DATA!AJ1016),DATA!AJ1016,"n/a")</f>
        <v>1257271.58</v>
      </c>
      <c r="L2958" s="77">
        <f>+IF(ISNUMBER(DATA!AK1016),DATA!AK1016,"n/a")</f>
        <v>3.2911566998747102</v>
      </c>
      <c r="M2958" s="66"/>
      <c r="N2958" s="66"/>
      <c r="O2958" s="66"/>
      <c r="P2958" s="66"/>
      <c r="Q2958" s="66"/>
      <c r="S2958" s="70"/>
      <c r="U2958" s="70"/>
      <c r="W2958" s="70"/>
      <c r="Y2958" s="70"/>
    </row>
    <row r="2959" spans="1:25" s="69" customFormat="1" x14ac:dyDescent="0.2">
      <c r="A2959" s="66" t="s">
        <v>28</v>
      </c>
      <c r="B2959" s="66" t="s">
        <v>23</v>
      </c>
      <c r="C2959" s="66" t="s">
        <v>0</v>
      </c>
      <c r="D2959" s="66" t="s">
        <v>316</v>
      </c>
      <c r="E2959" s="76">
        <f>+IF(ISNUMBER(DATA!F1017),DATA!F1017,"n/a")</f>
        <v>54991.15</v>
      </c>
      <c r="F2959" s="77">
        <f>+IF(ISNUMBER(DATA!G1017),DATA!G1017,"n/a")</f>
        <v>8.2147633414855203E-2</v>
      </c>
      <c r="G2959" s="76">
        <f>+IF(ISNUMBER(DATA!P1017),DATA!P1017,"n/a")</f>
        <v>150656.12</v>
      </c>
      <c r="H2959" s="77">
        <f>+IF(ISNUMBER(DATA!Q1017),DATA!Q1017,"n/a")</f>
        <v>9.5407379379388493E-2</v>
      </c>
      <c r="I2959" s="76">
        <f>+IF(ISNUMBER(DATA!Z1017),DATA!Z1017,"n/a")</f>
        <v>308860.28000000003</v>
      </c>
      <c r="J2959" s="77">
        <f>+IF(ISNUMBER(DATA!AA1017),DATA!AA1017,"n/a")</f>
        <v>0.22843887102250701</v>
      </c>
      <c r="K2959" s="76">
        <f>+IF(ISNUMBER(DATA!AJ1017),DATA!AJ1017,"n/a")</f>
        <v>642136.15</v>
      </c>
      <c r="L2959" s="77">
        <f>+IF(ISNUMBER(DATA!AK1017),DATA!AK1017,"n/a")</f>
        <v>0.37920268273218799</v>
      </c>
      <c r="M2959" s="66"/>
      <c r="N2959" s="66"/>
      <c r="O2959" s="66"/>
      <c r="P2959" s="66"/>
      <c r="Q2959" s="66"/>
      <c r="S2959" s="70"/>
      <c r="U2959" s="70"/>
      <c r="W2959" s="70"/>
      <c r="Y2959" s="70"/>
    </row>
    <row r="2960" spans="1:25" s="69" customFormat="1" x14ac:dyDescent="0.2">
      <c r="A2960" s="66" t="s">
        <v>28</v>
      </c>
      <c r="B2960" s="66" t="s">
        <v>23</v>
      </c>
      <c r="C2960" s="66" t="s">
        <v>0</v>
      </c>
      <c r="D2960" s="66" t="s">
        <v>317</v>
      </c>
      <c r="E2960" s="76">
        <f>+IF(ISNUMBER(DATA!F1018),DATA!F1018,"n/a")</f>
        <v>34315.93</v>
      </c>
      <c r="F2960" s="77">
        <f>+IF(ISNUMBER(DATA!G1018),DATA!G1018,"n/a")</f>
        <v>0.386777336433208</v>
      </c>
      <c r="G2960" s="76">
        <f>+IF(ISNUMBER(DATA!P1018),DATA!P1018,"n/a")</f>
        <v>105093.14</v>
      </c>
      <c r="H2960" s="77">
        <f>+IF(ISNUMBER(DATA!Q1018),DATA!Q1018,"n/a")</f>
        <v>0.56303680842447101</v>
      </c>
      <c r="I2960" s="76">
        <f>+IF(ISNUMBER(DATA!Z1018),DATA!Z1018,"n/a")</f>
        <v>199067.34</v>
      </c>
      <c r="J2960" s="77">
        <f>+IF(ISNUMBER(DATA!AA1018),DATA!AA1018,"n/a")</f>
        <v>0.496709105694774</v>
      </c>
      <c r="K2960" s="76">
        <f>+IF(ISNUMBER(DATA!AJ1018),DATA!AJ1018,"n/a")</f>
        <v>374086.22</v>
      </c>
      <c r="L2960" s="77">
        <f>+IF(ISNUMBER(DATA!AK1018),DATA!AK1018,"n/a")</f>
        <v>0.34115736212987802</v>
      </c>
      <c r="M2960" s="66"/>
      <c r="N2960" s="66"/>
      <c r="O2960" s="66"/>
      <c r="P2960" s="66"/>
      <c r="Q2960" s="66"/>
      <c r="S2960" s="70"/>
      <c r="U2960" s="70"/>
      <c r="W2960" s="70"/>
      <c r="Y2960" s="70"/>
    </row>
    <row r="2961" spans="1:25" s="69" customFormat="1" x14ac:dyDescent="0.2">
      <c r="A2961" s="66" t="s">
        <v>28</v>
      </c>
      <c r="B2961" s="66" t="s">
        <v>23</v>
      </c>
      <c r="C2961" s="66" t="s">
        <v>0</v>
      </c>
      <c r="D2961" s="66" t="s">
        <v>318</v>
      </c>
      <c r="E2961" s="76">
        <f>+IF(ISNUMBER(DATA!F1019),DATA!F1019,"n/a")</f>
        <v>46324.55</v>
      </c>
      <c r="F2961" s="77">
        <f>+IF(ISNUMBER(DATA!G1019),DATA!G1019,"n/a")</f>
        <v>-3.1387125655976303E-2</v>
      </c>
      <c r="G2961" s="76">
        <f>+IF(ISNUMBER(DATA!P1019),DATA!P1019,"n/a")</f>
        <v>130988.8</v>
      </c>
      <c r="H2961" s="77">
        <f>+IF(ISNUMBER(DATA!Q1019),DATA!Q1019,"n/a")</f>
        <v>-2.99629037239818E-3</v>
      </c>
      <c r="I2961" s="76">
        <f>+IF(ISNUMBER(DATA!Z1019),DATA!Z1019,"n/a")</f>
        <v>261351.93</v>
      </c>
      <c r="J2961" s="77">
        <f>+IF(ISNUMBER(DATA!AA1019),DATA!AA1019,"n/a")</f>
        <v>-4.2596187417949599E-2</v>
      </c>
      <c r="K2961" s="76">
        <f>+IF(ISNUMBER(DATA!AJ1019),DATA!AJ1019,"n/a")</f>
        <v>529760.54</v>
      </c>
      <c r="L2961" s="77">
        <f>+IF(ISNUMBER(DATA!AK1019),DATA!AK1019,"n/a")</f>
        <v>3.4818472912966601E-2</v>
      </c>
      <c r="M2961" s="66"/>
      <c r="N2961" s="66"/>
      <c r="O2961" s="66"/>
      <c r="P2961" s="66"/>
      <c r="Q2961" s="66"/>
      <c r="S2961" s="70"/>
      <c r="U2961" s="70"/>
      <c r="W2961" s="70"/>
      <c r="Y2961" s="70"/>
    </row>
    <row r="2962" spans="1:25" s="69" customFormat="1" x14ac:dyDescent="0.2">
      <c r="A2962" s="66" t="s">
        <v>28</v>
      </c>
      <c r="B2962" s="66" t="s">
        <v>23</v>
      </c>
      <c r="C2962" s="66" t="s">
        <v>0</v>
      </c>
      <c r="D2962" s="66" t="s">
        <v>344</v>
      </c>
      <c r="E2962" s="76">
        <f>+IF(ISNUMBER(DATA!F1020),DATA!F1020,"n/a")</f>
        <v>28083.31</v>
      </c>
      <c r="F2962" s="77">
        <f>+IF(ISNUMBER(DATA!G1020),DATA!G1020,"n/a")</f>
        <v>3.6232160818910799</v>
      </c>
      <c r="G2962" s="76">
        <f>+IF(ISNUMBER(DATA!P1020),DATA!P1020,"n/a")</f>
        <v>79073.320000000007</v>
      </c>
      <c r="H2962" s="77">
        <f>+IF(ISNUMBER(DATA!Q1020),DATA!Q1020,"n/a")</f>
        <v>3.5431538402315699</v>
      </c>
      <c r="I2962" s="76">
        <f>+IF(ISNUMBER(DATA!Z1020),DATA!Z1020,"n/a")</f>
        <v>157538.42000000001</v>
      </c>
      <c r="J2962" s="77">
        <f>+IF(ISNUMBER(DATA!AA1020),DATA!AA1020,"n/a")</f>
        <v>2.9286986659896801</v>
      </c>
      <c r="K2962" s="76">
        <f>+IF(ISNUMBER(DATA!AJ1020),DATA!AJ1020,"n/a")</f>
        <v>264535.28000000003</v>
      </c>
      <c r="L2962" s="77">
        <f>+IF(ISNUMBER(DATA!AK1020),DATA!AK1020,"n/a")</f>
        <v>1.7387893370218399</v>
      </c>
      <c r="M2962" s="66"/>
      <c r="N2962" s="66"/>
      <c r="O2962" s="66"/>
      <c r="P2962" s="66"/>
      <c r="Q2962" s="66"/>
      <c r="S2962" s="70"/>
      <c r="U2962" s="70"/>
      <c r="W2962" s="70"/>
      <c r="Y2962" s="70"/>
    </row>
    <row r="2963" spans="1:25" s="69" customFormat="1" x14ac:dyDescent="0.2">
      <c r="A2963" s="66" t="s">
        <v>28</v>
      </c>
      <c r="B2963" s="66" t="s">
        <v>23</v>
      </c>
      <c r="C2963" s="66" t="s">
        <v>0</v>
      </c>
      <c r="D2963" s="66" t="s">
        <v>345</v>
      </c>
      <c r="E2963" s="76">
        <f>+IF(ISNUMBER(DATA!F1021),DATA!F1021,"n/a")</f>
        <v>41007.56</v>
      </c>
      <c r="F2963" s="77">
        <f>+IF(ISNUMBER(DATA!G1021),DATA!G1021,"n/a")</f>
        <v>0.60411798968312003</v>
      </c>
      <c r="G2963" s="76">
        <f>+IF(ISNUMBER(DATA!P1021),DATA!P1021,"n/a")</f>
        <v>117032.09</v>
      </c>
      <c r="H2963" s="77">
        <f>+IF(ISNUMBER(DATA!Q1021),DATA!Q1021,"n/a")</f>
        <v>0.67487162122902999</v>
      </c>
      <c r="I2963" s="76">
        <f>+IF(ISNUMBER(DATA!Z1021),DATA!Z1021,"n/a")</f>
        <v>213906.66</v>
      </c>
      <c r="J2963" s="77">
        <f>+IF(ISNUMBER(DATA!AA1021),DATA!AA1021,"n/a")</f>
        <v>0.515495297541127</v>
      </c>
      <c r="K2963" s="76">
        <f>+IF(ISNUMBER(DATA!AJ1021),DATA!AJ1021,"n/a")</f>
        <v>352219.17</v>
      </c>
      <c r="L2963" s="77">
        <f>+IF(ISNUMBER(DATA!AK1021),DATA!AK1021,"n/a")</f>
        <v>0.66664570460355299</v>
      </c>
      <c r="M2963" s="66"/>
      <c r="N2963" s="66"/>
      <c r="O2963" s="66"/>
      <c r="P2963" s="66"/>
      <c r="Q2963" s="66"/>
      <c r="S2963" s="70"/>
      <c r="U2963" s="70"/>
      <c r="W2963" s="70"/>
      <c r="Y2963" s="70"/>
    </row>
    <row r="2964" spans="1:25" x14ac:dyDescent="0.2">
      <c r="E2964" s="100"/>
      <c r="F2964" s="102"/>
      <c r="G2964" s="100"/>
      <c r="H2964" s="102"/>
      <c r="I2964" s="100"/>
      <c r="J2964" s="102"/>
      <c r="K2964" s="100"/>
      <c r="L2964" s="102"/>
    </row>
    <row r="2965" spans="1:25" s="69" customFormat="1" x14ac:dyDescent="0.2">
      <c r="A2965" s="66" t="s">
        <v>28</v>
      </c>
      <c r="B2965" s="66" t="s">
        <v>23</v>
      </c>
      <c r="C2965" s="66" t="s">
        <v>9</v>
      </c>
      <c r="D2965" s="66" t="s">
        <v>271</v>
      </c>
      <c r="E2965" s="86">
        <f>+IF(ISNUMBER(DATA!H972),DATA!H972,"n/a")</f>
        <v>7322.28</v>
      </c>
      <c r="F2965" s="77">
        <f>+IF(ISNUMBER(DATA!I972),DATA!I972,"n/a")</f>
        <v>-0.26040638721022702</v>
      </c>
      <c r="G2965" s="86">
        <f>+IF(ISNUMBER(DATA!R972),DATA!R972,"n/a")</f>
        <v>20946.34</v>
      </c>
      <c r="H2965" s="77">
        <f>+IF(ISNUMBER(DATA!S972),DATA!S972,"n/a")</f>
        <v>-9.59746362550324E-2</v>
      </c>
      <c r="I2965" s="86">
        <f>+IF(ISNUMBER(DATA!AB972),DATA!AB972,"n/a")</f>
        <v>45492.29</v>
      </c>
      <c r="J2965" s="77">
        <f>+IF(ISNUMBER(DATA!AC972),DATA!AC972,"n/a")</f>
        <v>-2.9629473206408699E-2</v>
      </c>
      <c r="K2965" s="86">
        <f>+IF(ISNUMBER(DATA!AL972),DATA!AL972,"n/a")</f>
        <v>96862.38</v>
      </c>
      <c r="L2965" s="77">
        <f>+IF(ISNUMBER(DATA!AM972),DATA!AM972,"n/a")</f>
        <v>-0.11213091228277899</v>
      </c>
      <c r="M2965" s="66"/>
      <c r="N2965" s="66"/>
      <c r="O2965" s="66"/>
      <c r="P2965" s="66"/>
      <c r="Q2965" s="66"/>
      <c r="S2965" s="70"/>
      <c r="U2965" s="70"/>
      <c r="W2965" s="70"/>
      <c r="Y2965" s="70"/>
    </row>
    <row r="2966" spans="1:25" s="69" customFormat="1" x14ac:dyDescent="0.2">
      <c r="A2966" s="66" t="s">
        <v>28</v>
      </c>
      <c r="B2966" s="66" t="s">
        <v>23</v>
      </c>
      <c r="C2966" s="66" t="s">
        <v>9</v>
      </c>
      <c r="D2966" s="66" t="s">
        <v>272</v>
      </c>
      <c r="E2966" s="86">
        <f>+IF(ISNUMBER(DATA!H973),DATA!H973,"n/a")</f>
        <v>28843.63</v>
      </c>
      <c r="F2966" s="77">
        <f>+IF(ISNUMBER(DATA!I973),DATA!I973,"n/a")</f>
        <v>0.13962704432409501</v>
      </c>
      <c r="G2966" s="86">
        <f>+IF(ISNUMBER(DATA!R973),DATA!R973,"n/a")</f>
        <v>78948.73</v>
      </c>
      <c r="H2966" s="77">
        <f>+IF(ISNUMBER(DATA!S973),DATA!S973,"n/a")</f>
        <v>0.117252711344946</v>
      </c>
      <c r="I2966" s="86">
        <f>+IF(ISNUMBER(DATA!AB973),DATA!AB973,"n/a")</f>
        <v>152679.89000000001</v>
      </c>
      <c r="J2966" s="77">
        <f>+IF(ISNUMBER(DATA!AC973),DATA!AC973,"n/a")</f>
        <v>0.48727559222941802</v>
      </c>
      <c r="K2966" s="86">
        <f>+IF(ISNUMBER(DATA!AL973),DATA!AL973,"n/a")</f>
        <v>299419.71000000002</v>
      </c>
      <c r="L2966" s="77">
        <f>+IF(ISNUMBER(DATA!AM973),DATA!AM973,"n/a")</f>
        <v>1.25786694935653</v>
      </c>
      <c r="M2966" s="66"/>
      <c r="N2966" s="66"/>
      <c r="O2966" s="66"/>
      <c r="P2966" s="66"/>
      <c r="Q2966" s="66"/>
      <c r="S2966" s="70"/>
      <c r="U2966" s="70"/>
      <c r="W2966" s="70"/>
      <c r="Y2966" s="70"/>
    </row>
    <row r="2967" spans="1:25" s="69" customFormat="1" x14ac:dyDescent="0.2">
      <c r="A2967" s="66" t="s">
        <v>28</v>
      </c>
      <c r="B2967" s="66" t="s">
        <v>23</v>
      </c>
      <c r="C2967" s="66" t="s">
        <v>9</v>
      </c>
      <c r="D2967" s="66" t="s">
        <v>273</v>
      </c>
      <c r="E2967" s="86">
        <f>+IF(ISNUMBER(DATA!H974),DATA!H974,"n/a")</f>
        <v>21656.21</v>
      </c>
      <c r="F2967" s="77">
        <f>+IF(ISNUMBER(DATA!I974),DATA!I974,"n/a")</f>
        <v>1.29231738168577</v>
      </c>
      <c r="G2967" s="86">
        <f>+IF(ISNUMBER(DATA!R974),DATA!R974,"n/a")</f>
        <v>69609.11</v>
      </c>
      <c r="H2967" s="77">
        <f>+IF(ISNUMBER(DATA!S974),DATA!S974,"n/a")</f>
        <v>1.6974294846258899</v>
      </c>
      <c r="I2967" s="86">
        <f>+IF(ISNUMBER(DATA!AB974),DATA!AB974,"n/a")</f>
        <v>119506.98</v>
      </c>
      <c r="J2967" s="77">
        <f>+IF(ISNUMBER(DATA!AC974),DATA!AC974,"n/a")</f>
        <v>1.26329846920948</v>
      </c>
      <c r="K2967" s="86">
        <f>+IF(ISNUMBER(DATA!AL974),DATA!AL974,"n/a")</f>
        <v>180765.96</v>
      </c>
      <c r="L2967" s="77">
        <f>+IF(ISNUMBER(DATA!AM974),DATA!AM974,"n/a")</f>
        <v>0.68496044351141006</v>
      </c>
      <c r="M2967" s="66"/>
      <c r="N2967" s="66"/>
      <c r="O2967" s="66"/>
      <c r="P2967" s="66"/>
      <c r="Q2967" s="66"/>
      <c r="S2967" s="70"/>
      <c r="U2967" s="70"/>
      <c r="W2967" s="70"/>
      <c r="Y2967" s="70"/>
    </row>
    <row r="2968" spans="1:25" s="69" customFormat="1" x14ac:dyDescent="0.2">
      <c r="A2968" s="66" t="s">
        <v>28</v>
      </c>
      <c r="B2968" s="66" t="s">
        <v>23</v>
      </c>
      <c r="C2968" s="66" t="s">
        <v>9</v>
      </c>
      <c r="D2968" s="66" t="s">
        <v>274</v>
      </c>
      <c r="E2968" s="86">
        <f>+IF(ISNUMBER(DATA!H975),DATA!H975,"n/a")</f>
        <v>10504.39</v>
      </c>
      <c r="F2968" s="77">
        <f>+IF(ISNUMBER(DATA!I975),DATA!I975,"n/a")</f>
        <v>0.14056533196667501</v>
      </c>
      <c r="G2968" s="86">
        <f>+IF(ISNUMBER(DATA!R975),DATA!R975,"n/a")</f>
        <v>26961.58</v>
      </c>
      <c r="H2968" s="77">
        <f>+IF(ISNUMBER(DATA!S975),DATA!S975,"n/a")</f>
        <v>0.117514521449136</v>
      </c>
      <c r="I2968" s="86">
        <f>+IF(ISNUMBER(DATA!AB975),DATA!AB975,"n/a")</f>
        <v>52419.87</v>
      </c>
      <c r="J2968" s="77">
        <f>+IF(ISNUMBER(DATA!AC975),DATA!AC975,"n/a")</f>
        <v>0.210900207900208</v>
      </c>
      <c r="K2968" s="86">
        <f>+IF(ISNUMBER(DATA!AL975),DATA!AL975,"n/a")</f>
        <v>107262.15</v>
      </c>
      <c r="L2968" s="77">
        <f>+IF(ISNUMBER(DATA!AM975),DATA!AM975,"n/a")</f>
        <v>0.55612875539469397</v>
      </c>
      <c r="M2968" s="66"/>
      <c r="N2968" s="66"/>
      <c r="O2968" s="66"/>
      <c r="P2968" s="66"/>
      <c r="Q2968" s="66"/>
      <c r="S2968" s="70"/>
      <c r="U2968" s="70"/>
      <c r="W2968" s="70"/>
      <c r="Y2968" s="70"/>
    </row>
    <row r="2969" spans="1:25" s="69" customFormat="1" x14ac:dyDescent="0.2">
      <c r="A2969" s="66" t="s">
        <v>28</v>
      </c>
      <c r="B2969" s="66" t="s">
        <v>23</v>
      </c>
      <c r="C2969" s="66" t="s">
        <v>9</v>
      </c>
      <c r="D2969" s="66" t="s">
        <v>275</v>
      </c>
      <c r="E2969" s="86">
        <f>+IF(ISNUMBER(DATA!H976),DATA!H976,"n/a")</f>
        <v>50397.01</v>
      </c>
      <c r="F2969" s="77">
        <f>+IF(ISNUMBER(DATA!I976),DATA!I976,"n/a")</f>
        <v>6.1280177418967003</v>
      </c>
      <c r="G2969" s="86">
        <f>+IF(ISNUMBER(DATA!R976),DATA!R976,"n/a")</f>
        <v>163138.47</v>
      </c>
      <c r="H2969" s="77">
        <f>+IF(ISNUMBER(DATA!S976),DATA!S976,"n/a")</f>
        <v>7.4293647845180102</v>
      </c>
      <c r="I2969" s="86">
        <f>+IF(ISNUMBER(DATA!AB976),DATA!AB976,"n/a")</f>
        <v>277860.02</v>
      </c>
      <c r="J2969" s="77">
        <f>+IF(ISNUMBER(DATA!AC976),DATA!AC976,"n/a")</f>
        <v>5.9723172476888804</v>
      </c>
      <c r="K2969" s="86">
        <f>+IF(ISNUMBER(DATA!AL976),DATA!AL976,"n/a")</f>
        <v>397991.15</v>
      </c>
      <c r="L2969" s="77">
        <f>+IF(ISNUMBER(DATA!AM976),DATA!AM976,"n/a")</f>
        <v>3.6007420768951399</v>
      </c>
      <c r="M2969" s="66"/>
      <c r="N2969" s="66"/>
      <c r="O2969" s="66"/>
      <c r="P2969" s="66"/>
      <c r="Q2969" s="66"/>
      <c r="S2969" s="70"/>
      <c r="U2969" s="70"/>
      <c r="W2969" s="70"/>
      <c r="Y2969" s="70"/>
    </row>
    <row r="2970" spans="1:25" s="69" customFormat="1" x14ac:dyDescent="0.2">
      <c r="A2970" s="66" t="s">
        <v>28</v>
      </c>
      <c r="B2970" s="66" t="s">
        <v>23</v>
      </c>
      <c r="C2970" s="66" t="s">
        <v>9</v>
      </c>
      <c r="D2970" s="66" t="s">
        <v>276</v>
      </c>
      <c r="E2970" s="86">
        <f>+IF(ISNUMBER(DATA!H977),DATA!H977,"n/a")</f>
        <v>1148.3</v>
      </c>
      <c r="F2970" s="77">
        <f>+IF(ISNUMBER(DATA!I977),DATA!I977,"n/a")</f>
        <v>-0.15972720221282299</v>
      </c>
      <c r="G2970" s="86">
        <f>+IF(ISNUMBER(DATA!R977),DATA!R977,"n/a")</f>
        <v>3846.64</v>
      </c>
      <c r="H2970" s="77">
        <f>+IF(ISNUMBER(DATA!S977),DATA!S977,"n/a")</f>
        <v>4.8110798976586197E-2</v>
      </c>
      <c r="I2970" s="86">
        <f>+IF(ISNUMBER(DATA!AB977),DATA!AB977,"n/a")</f>
        <v>9118.7000000000007</v>
      </c>
      <c r="J2970" s="77">
        <f>+IF(ISNUMBER(DATA!AC977),DATA!AC977,"n/a")</f>
        <v>-5.44808650244916E-2</v>
      </c>
      <c r="K2970" s="86">
        <f>+IF(ISNUMBER(DATA!AL977),DATA!AL977,"n/a")</f>
        <v>23318.86</v>
      </c>
      <c r="L2970" s="77">
        <f>+IF(ISNUMBER(DATA!AM977),DATA!AM977,"n/a")</f>
        <v>-9.07373108372099E-2</v>
      </c>
      <c r="M2970" s="66"/>
      <c r="N2970" s="66"/>
      <c r="O2970" s="66"/>
      <c r="P2970" s="66"/>
      <c r="Q2970" s="66"/>
      <c r="S2970" s="70"/>
      <c r="U2970" s="70"/>
      <c r="W2970" s="70"/>
      <c r="Y2970" s="70"/>
    </row>
    <row r="2971" spans="1:25" s="69" customFormat="1" x14ac:dyDescent="0.2">
      <c r="A2971" s="66" t="s">
        <v>28</v>
      </c>
      <c r="B2971" s="66" t="s">
        <v>23</v>
      </c>
      <c r="C2971" s="66" t="s">
        <v>9</v>
      </c>
      <c r="D2971" s="66" t="s">
        <v>277</v>
      </c>
      <c r="E2971" s="86">
        <f>+IF(ISNUMBER(DATA!H978),DATA!H978,"n/a")</f>
        <v>1196.1300000000001</v>
      </c>
      <c r="F2971" s="77">
        <f>+IF(ISNUMBER(DATA!I978),DATA!I978,"n/a")</f>
        <v>4.8979198091696902E-2</v>
      </c>
      <c r="G2971" s="86">
        <f>+IF(ISNUMBER(DATA!R978),DATA!R978,"n/a")</f>
        <v>3497.16</v>
      </c>
      <c r="H2971" s="77">
        <f>+IF(ISNUMBER(DATA!S978),DATA!S978,"n/a")</f>
        <v>9.4487129332603004E-2</v>
      </c>
      <c r="I2971" s="86">
        <f>+IF(ISNUMBER(DATA!AB978),DATA!AB978,"n/a")</f>
        <v>7815.41</v>
      </c>
      <c r="J2971" s="77">
        <f>+IF(ISNUMBER(DATA!AC978),DATA!AC978,"n/a")</f>
        <v>3.8435373245780599E-2</v>
      </c>
      <c r="K2971" s="86">
        <f>+IF(ISNUMBER(DATA!AL978),DATA!AL978,"n/a")</f>
        <v>16494.830000000002</v>
      </c>
      <c r="L2971" s="77">
        <f>+IF(ISNUMBER(DATA!AM978),DATA!AM978,"n/a")</f>
        <v>-1.38156907456753E-2</v>
      </c>
      <c r="M2971" s="66"/>
      <c r="N2971" s="66"/>
      <c r="O2971" s="66"/>
      <c r="P2971" s="66"/>
      <c r="Q2971" s="66"/>
      <c r="S2971" s="70"/>
      <c r="U2971" s="70"/>
      <c r="W2971" s="70"/>
      <c r="Y2971" s="70"/>
    </row>
    <row r="2972" spans="1:25" s="69" customFormat="1" x14ac:dyDescent="0.2">
      <c r="A2972" s="66" t="s">
        <v>28</v>
      </c>
      <c r="B2972" s="66" t="s">
        <v>23</v>
      </c>
      <c r="C2972" s="66" t="s">
        <v>9</v>
      </c>
      <c r="D2972" s="66" t="s">
        <v>278</v>
      </c>
      <c r="E2972" s="86">
        <f>+IF(ISNUMBER(DATA!H979),DATA!H979,"n/a")</f>
        <v>6756.58</v>
      </c>
      <c r="F2972" s="77">
        <f>+IF(ISNUMBER(DATA!I979),DATA!I979,"n/a")</f>
        <v>-0.125511239503412</v>
      </c>
      <c r="G2972" s="86">
        <f>+IF(ISNUMBER(DATA!R979),DATA!R979,"n/a")</f>
        <v>20182.73</v>
      </c>
      <c r="H2972" s="77">
        <f>+IF(ISNUMBER(DATA!S979),DATA!S979,"n/a")</f>
        <v>-0.122064392085728</v>
      </c>
      <c r="I2972" s="86">
        <f>+IF(ISNUMBER(DATA!AB979),DATA!AB979,"n/a")</f>
        <v>41477.01</v>
      </c>
      <c r="J2972" s="77">
        <f>+IF(ISNUMBER(DATA!AC979),DATA!AC979,"n/a")</f>
        <v>-7.7820609393745604E-2</v>
      </c>
      <c r="K2972" s="86">
        <f>+IF(ISNUMBER(DATA!AL979),DATA!AL979,"n/a")</f>
        <v>87661.47</v>
      </c>
      <c r="L2972" s="77">
        <f>+IF(ISNUMBER(DATA!AM979),DATA!AM979,"n/a")</f>
        <v>0.121256640801622</v>
      </c>
      <c r="M2972" s="66"/>
      <c r="N2972" s="66"/>
      <c r="O2972" s="66"/>
      <c r="P2972" s="66"/>
      <c r="Q2972" s="66"/>
      <c r="S2972" s="70"/>
      <c r="U2972" s="70"/>
      <c r="W2972" s="70"/>
      <c r="Y2972" s="70"/>
    </row>
    <row r="2973" spans="1:25" s="69" customFormat="1" x14ac:dyDescent="0.2">
      <c r="A2973" s="66" t="s">
        <v>28</v>
      </c>
      <c r="B2973" s="66" t="s">
        <v>23</v>
      </c>
      <c r="C2973" s="66" t="s">
        <v>9</v>
      </c>
      <c r="D2973" s="66" t="s">
        <v>279</v>
      </c>
      <c r="E2973" s="86">
        <f>+IF(ISNUMBER(DATA!H980),DATA!H980,"n/a")</f>
        <v>22284.43</v>
      </c>
      <c r="F2973" s="77">
        <f>+IF(ISNUMBER(DATA!I980),DATA!I980,"n/a")</f>
        <v>0.195874623411944</v>
      </c>
      <c r="G2973" s="86">
        <f>+IF(ISNUMBER(DATA!R980),DATA!R980,"n/a")</f>
        <v>59694.78</v>
      </c>
      <c r="H2973" s="77">
        <f>+IF(ISNUMBER(DATA!S980),DATA!S980,"n/a")</f>
        <v>0.209186733595705</v>
      </c>
      <c r="I2973" s="86">
        <f>+IF(ISNUMBER(DATA!AB980),DATA!AB980,"n/a")</f>
        <v>119838.3</v>
      </c>
      <c r="J2973" s="77">
        <f>+IF(ISNUMBER(DATA!AC980),DATA!AC980,"n/a")</f>
        <v>0.86751693084572701</v>
      </c>
      <c r="K2973" s="86">
        <f>+IF(ISNUMBER(DATA!AL980),DATA!AL980,"n/a")</f>
        <v>226636.29</v>
      </c>
      <c r="L2973" s="77">
        <f>+IF(ISNUMBER(DATA!AM980),DATA!AM980,"n/a")</f>
        <v>2.0285810309691601</v>
      </c>
      <c r="M2973" s="66"/>
      <c r="N2973" s="66"/>
      <c r="O2973" s="66"/>
      <c r="P2973" s="66"/>
      <c r="Q2973" s="66"/>
      <c r="S2973" s="70"/>
      <c r="U2973" s="70"/>
      <c r="W2973" s="70"/>
      <c r="Y2973" s="70"/>
    </row>
    <row r="2974" spans="1:25" s="69" customFormat="1" x14ac:dyDescent="0.2">
      <c r="A2974" s="66" t="s">
        <v>28</v>
      </c>
      <c r="B2974" s="66" t="s">
        <v>23</v>
      </c>
      <c r="C2974" s="66" t="s">
        <v>9</v>
      </c>
      <c r="D2974" s="66" t="s">
        <v>280</v>
      </c>
      <c r="E2974" s="86">
        <f>+IF(ISNUMBER(DATA!H981),DATA!H981,"n/a")</f>
        <v>1481.59</v>
      </c>
      <c r="F2974" s="77">
        <f>+IF(ISNUMBER(DATA!I981),DATA!I981,"n/a")</f>
        <v>0.10117729252449</v>
      </c>
      <c r="G2974" s="86">
        <f>+IF(ISNUMBER(DATA!R981),DATA!R981,"n/a")</f>
        <v>4702.6499999999996</v>
      </c>
      <c r="H2974" s="77">
        <f>+IF(ISNUMBER(DATA!S981),DATA!S981,"n/a")</f>
        <v>0.11293998480627999</v>
      </c>
      <c r="I2974" s="86">
        <f>+IF(ISNUMBER(DATA!AB981),DATA!AB981,"n/a")</f>
        <v>10655.52</v>
      </c>
      <c r="J2974" s="77">
        <f>+IF(ISNUMBER(DATA!AC981),DATA!AC981,"n/a")</f>
        <v>0.191891284237937</v>
      </c>
      <c r="K2974" s="86">
        <f>+IF(ISNUMBER(DATA!AL981),DATA!AL981,"n/a")</f>
        <v>23928.37</v>
      </c>
      <c r="L2974" s="77">
        <f>+IF(ISNUMBER(DATA!AM981),DATA!AM981,"n/a")</f>
        <v>0.21920669228550799</v>
      </c>
      <c r="M2974" s="66"/>
      <c r="N2974" s="66"/>
      <c r="O2974" s="66"/>
      <c r="P2974" s="66"/>
      <c r="Q2974" s="66"/>
      <c r="S2974" s="70"/>
      <c r="U2974" s="70"/>
      <c r="W2974" s="70"/>
      <c r="Y2974" s="70"/>
    </row>
    <row r="2975" spans="1:25" s="69" customFormat="1" x14ac:dyDescent="0.2">
      <c r="A2975" s="66" t="s">
        <v>28</v>
      </c>
      <c r="B2975" s="66" t="s">
        <v>23</v>
      </c>
      <c r="C2975" s="66" t="s">
        <v>9</v>
      </c>
      <c r="D2975" s="66" t="s">
        <v>281</v>
      </c>
      <c r="E2975" s="86">
        <f>+IF(ISNUMBER(DATA!H982),DATA!H982,"n/a")</f>
        <v>7583.49</v>
      </c>
      <c r="F2975" s="77">
        <f>+IF(ISNUMBER(DATA!I982),DATA!I982,"n/a")</f>
        <v>6.2581089746657401</v>
      </c>
      <c r="G2975" s="86">
        <f>+IF(ISNUMBER(DATA!R982),DATA!R982,"n/a")</f>
        <v>21873.02</v>
      </c>
      <c r="H2975" s="77">
        <f>+IF(ISNUMBER(DATA!S982),DATA!S982,"n/a")</f>
        <v>6.2224893180032099</v>
      </c>
      <c r="I2975" s="86">
        <f>+IF(ISNUMBER(DATA!AB982),DATA!AB982,"n/a")</f>
        <v>43299.31</v>
      </c>
      <c r="J2975" s="77">
        <f>+IF(ISNUMBER(DATA!AC982),DATA!AC982,"n/a")</f>
        <v>5.2032151217597304</v>
      </c>
      <c r="K2975" s="86">
        <f>+IF(ISNUMBER(DATA!AL982),DATA!AL982,"n/a")</f>
        <v>72520.72</v>
      </c>
      <c r="L2975" s="77">
        <f>+IF(ISNUMBER(DATA!AM982),DATA!AM982,"n/a")</f>
        <v>3.33961649947461</v>
      </c>
      <c r="M2975" s="66"/>
      <c r="N2975" s="66"/>
      <c r="O2975" s="66"/>
      <c r="P2975" s="66"/>
      <c r="Q2975" s="66"/>
      <c r="S2975" s="70"/>
      <c r="U2975" s="70"/>
      <c r="W2975" s="70"/>
      <c r="Y2975" s="70"/>
    </row>
    <row r="2976" spans="1:25" s="69" customFormat="1" x14ac:dyDescent="0.2">
      <c r="A2976" s="66" t="s">
        <v>28</v>
      </c>
      <c r="B2976" s="66" t="s">
        <v>23</v>
      </c>
      <c r="C2976" s="66" t="s">
        <v>9</v>
      </c>
      <c r="D2976" s="66" t="s">
        <v>282</v>
      </c>
      <c r="E2976" s="86">
        <f>+IF(ISNUMBER(DATA!H983),DATA!H983,"n/a")</f>
        <v>16809.560000000001</v>
      </c>
      <c r="F2976" s="77">
        <f>+IF(ISNUMBER(DATA!I983),DATA!I983,"n/a")</f>
        <v>0.30072334801489398</v>
      </c>
      <c r="G2976" s="86">
        <f>+IF(ISNUMBER(DATA!R983),DATA!R983,"n/a")</f>
        <v>47093.81</v>
      </c>
      <c r="H2976" s="77">
        <f>+IF(ISNUMBER(DATA!S983),DATA!S983,"n/a")</f>
        <v>0.334103778021278</v>
      </c>
      <c r="I2976" s="86">
        <f>+IF(ISNUMBER(DATA!AB983),DATA!AB983,"n/a")</f>
        <v>90171.04</v>
      </c>
      <c r="J2976" s="77">
        <f>+IF(ISNUMBER(DATA!AC983),DATA!AC983,"n/a")</f>
        <v>0.79797903664768199</v>
      </c>
      <c r="K2976" s="86">
        <f>+IF(ISNUMBER(DATA!AL983),DATA!AL983,"n/a")</f>
        <v>163986.43</v>
      </c>
      <c r="L2976" s="77">
        <f>+IF(ISNUMBER(DATA!AM983),DATA!AM983,"n/a")</f>
        <v>1.2401535397149901</v>
      </c>
      <c r="M2976" s="66"/>
      <c r="N2976" s="66"/>
      <c r="O2976" s="66"/>
      <c r="P2976" s="66"/>
      <c r="Q2976" s="66"/>
      <c r="S2976" s="70"/>
      <c r="U2976" s="70"/>
      <c r="W2976" s="70"/>
      <c r="Y2976" s="70"/>
    </row>
    <row r="2977" spans="1:25" s="69" customFormat="1" x14ac:dyDescent="0.2">
      <c r="A2977" s="66" t="s">
        <v>28</v>
      </c>
      <c r="B2977" s="66" t="s">
        <v>23</v>
      </c>
      <c r="C2977" s="66" t="s">
        <v>9</v>
      </c>
      <c r="D2977" s="66" t="s">
        <v>283</v>
      </c>
      <c r="E2977" s="86">
        <f>+IF(ISNUMBER(DATA!H984),DATA!H984,"n/a")</f>
        <v>13931.71</v>
      </c>
      <c r="F2977" s="77">
        <f>+IF(ISNUMBER(DATA!I984),DATA!I984,"n/a")</f>
        <v>1.0142745814712399</v>
      </c>
      <c r="G2977" s="86">
        <f>+IF(ISNUMBER(DATA!R984),DATA!R984,"n/a")</f>
        <v>40437.300000000003</v>
      </c>
      <c r="H2977" s="77">
        <f>+IF(ISNUMBER(DATA!S984),DATA!S984,"n/a")</f>
        <v>1.01194810777677</v>
      </c>
      <c r="I2977" s="86">
        <f>+IF(ISNUMBER(DATA!AB984),DATA!AB984,"n/a")</f>
        <v>73882.880000000005</v>
      </c>
      <c r="J2977" s="77">
        <f>+IF(ISNUMBER(DATA!AC984),DATA!AC984,"n/a")</f>
        <v>1.6483881952733801</v>
      </c>
      <c r="K2977" s="86">
        <f>+IF(ISNUMBER(DATA!AL984),DATA!AL984,"n/a")</f>
        <v>126492.32</v>
      </c>
      <c r="L2977" s="77">
        <f>+IF(ISNUMBER(DATA!AM984),DATA!AM984,"n/a")</f>
        <v>1.84091270479396</v>
      </c>
      <c r="M2977" s="66"/>
      <c r="N2977" s="66"/>
      <c r="O2977" s="66"/>
      <c r="P2977" s="66"/>
      <c r="Q2977" s="66"/>
      <c r="S2977" s="70"/>
      <c r="U2977" s="70"/>
      <c r="W2977" s="70"/>
      <c r="Y2977" s="70"/>
    </row>
    <row r="2978" spans="1:25" s="69" customFormat="1" x14ac:dyDescent="0.2">
      <c r="A2978" s="66" t="s">
        <v>28</v>
      </c>
      <c r="B2978" s="66" t="s">
        <v>23</v>
      </c>
      <c r="C2978" s="66" t="s">
        <v>9</v>
      </c>
      <c r="D2978" s="66" t="s">
        <v>284</v>
      </c>
      <c r="E2978" s="86">
        <f>+IF(ISNUMBER(DATA!H985),DATA!H985,"n/a")</f>
        <v>12087.47</v>
      </c>
      <c r="F2978" s="77">
        <f>+IF(ISNUMBER(DATA!I985),DATA!I985,"n/a")</f>
        <v>5.8445469988675001</v>
      </c>
      <c r="G2978" s="86">
        <f>+IF(ISNUMBER(DATA!R985),DATA!R985,"n/a")</f>
        <v>35853.49</v>
      </c>
      <c r="H2978" s="77">
        <f>+IF(ISNUMBER(DATA!S985),DATA!S985,"n/a")</f>
        <v>5.5375613349549502</v>
      </c>
      <c r="I2978" s="86">
        <f>+IF(ISNUMBER(DATA!AB985),DATA!AB985,"n/a")</f>
        <v>69714.69</v>
      </c>
      <c r="J2978" s="77">
        <f>+IF(ISNUMBER(DATA!AC985),DATA!AC985,"n/a")</f>
        <v>4.7183638918349597</v>
      </c>
      <c r="K2978" s="86">
        <f>+IF(ISNUMBER(DATA!AL985),DATA!AL985,"n/a")</f>
        <v>109889.23</v>
      </c>
      <c r="L2978" s="77">
        <f>+IF(ISNUMBER(DATA!AM985),DATA!AM985,"n/a")</f>
        <v>2.7899529158251402</v>
      </c>
      <c r="M2978" s="66"/>
      <c r="N2978" s="66"/>
      <c r="O2978" s="66"/>
      <c r="P2978" s="66"/>
      <c r="Q2978" s="66"/>
      <c r="S2978" s="70"/>
      <c r="U2978" s="70"/>
      <c r="W2978" s="70"/>
      <c r="Y2978" s="70"/>
    </row>
    <row r="2979" spans="1:25" s="69" customFormat="1" x14ac:dyDescent="0.2">
      <c r="A2979" s="66" t="s">
        <v>28</v>
      </c>
      <c r="B2979" s="66" t="s">
        <v>23</v>
      </c>
      <c r="C2979" s="66" t="s">
        <v>9</v>
      </c>
      <c r="D2979" s="66" t="s">
        <v>285</v>
      </c>
      <c r="E2979" s="86">
        <f>+IF(ISNUMBER(DATA!H986),DATA!H986,"n/a")</f>
        <v>132.05000000000001</v>
      </c>
      <c r="F2979" s="77">
        <f>+IF(ISNUMBER(DATA!I986),DATA!I986,"n/a")</f>
        <v>0.29549690964387298</v>
      </c>
      <c r="G2979" s="86">
        <f>+IF(ISNUMBER(DATA!R986),DATA!R986,"n/a")</f>
        <v>301.3</v>
      </c>
      <c r="H2979" s="77">
        <f>+IF(ISNUMBER(DATA!S986),DATA!S986,"n/a")</f>
        <v>0.22764128264678299</v>
      </c>
      <c r="I2979" s="86">
        <f>+IF(ISNUMBER(DATA!AB986),DATA!AB986,"n/a")</f>
        <v>639.67999999999995</v>
      </c>
      <c r="J2979" s="77">
        <f>+IF(ISNUMBER(DATA!AC986),DATA!AC986,"n/a")</f>
        <v>4.0316154108864903E-2</v>
      </c>
      <c r="K2979" s="86">
        <f>+IF(ISNUMBER(DATA!AL986),DATA!AL986,"n/a")</f>
        <v>1221.6400000000001</v>
      </c>
      <c r="L2979" s="77">
        <f>+IF(ISNUMBER(DATA!AM986),DATA!AM986,"n/a")</f>
        <v>-0.23490655844481201</v>
      </c>
      <c r="M2979" s="66"/>
      <c r="N2979" s="66"/>
      <c r="O2979" s="66"/>
      <c r="P2979" s="66"/>
      <c r="Q2979" s="66"/>
      <c r="S2979" s="70"/>
      <c r="U2979" s="70"/>
      <c r="W2979" s="70"/>
      <c r="Y2979" s="70"/>
    </row>
    <row r="2980" spans="1:25" s="69" customFormat="1" x14ac:dyDescent="0.2">
      <c r="A2980" s="66" t="s">
        <v>28</v>
      </c>
      <c r="B2980" s="66" t="s">
        <v>23</v>
      </c>
      <c r="C2980" s="66" t="s">
        <v>9</v>
      </c>
      <c r="D2980" s="66" t="s">
        <v>286</v>
      </c>
      <c r="E2980" s="86">
        <f>+IF(ISNUMBER(DATA!H987),DATA!H987,"n/a")</f>
        <v>12540.69</v>
      </c>
      <c r="F2980" s="77">
        <f>+IF(ISNUMBER(DATA!I987),DATA!I987,"n/a")</f>
        <v>2.23237819321547</v>
      </c>
      <c r="G2980" s="86">
        <f>+IF(ISNUMBER(DATA!R987),DATA!R987,"n/a")</f>
        <v>40606.080000000002</v>
      </c>
      <c r="H2980" s="77">
        <f>+IF(ISNUMBER(DATA!S987),DATA!S987,"n/a")</f>
        <v>2.9505919163144698</v>
      </c>
      <c r="I2980" s="86">
        <f>+IF(ISNUMBER(DATA!AB987),DATA!AB987,"n/a")</f>
        <v>62985.67</v>
      </c>
      <c r="J2980" s="77">
        <f>+IF(ISNUMBER(DATA!AC987),DATA!AC987,"n/a")</f>
        <v>1.68278707028372</v>
      </c>
      <c r="K2980" s="86">
        <f>+IF(ISNUMBER(DATA!AL987),DATA!AL987,"n/a")</f>
        <v>87898.23</v>
      </c>
      <c r="L2980" s="77">
        <f>+IF(ISNUMBER(DATA!AM987),DATA!AM987,"n/a")</f>
        <v>0.57012630750480098</v>
      </c>
      <c r="M2980" s="66"/>
      <c r="N2980" s="66"/>
      <c r="O2980" s="66"/>
      <c r="P2980" s="66"/>
      <c r="Q2980" s="66"/>
      <c r="S2980" s="70"/>
      <c r="U2980" s="70"/>
      <c r="W2980" s="70"/>
      <c r="Y2980" s="70"/>
    </row>
    <row r="2981" spans="1:25" s="69" customFormat="1" x14ac:dyDescent="0.2">
      <c r="A2981" s="66" t="s">
        <v>28</v>
      </c>
      <c r="B2981" s="66" t="s">
        <v>23</v>
      </c>
      <c r="C2981" s="66" t="s">
        <v>9</v>
      </c>
      <c r="D2981" s="66" t="s">
        <v>287</v>
      </c>
      <c r="E2981" s="86">
        <f>+IF(ISNUMBER(DATA!H988),DATA!H988,"n/a")</f>
        <v>16271.21</v>
      </c>
      <c r="F2981" s="77">
        <f>+IF(ISNUMBER(DATA!I988),DATA!I988,"n/a")</f>
        <v>2.57859906175978</v>
      </c>
      <c r="G2981" s="86">
        <f>+IF(ISNUMBER(DATA!R988),DATA!R988,"n/a")</f>
        <v>53071.12</v>
      </c>
      <c r="H2981" s="77">
        <f>+IF(ISNUMBER(DATA!S988),DATA!S988,"n/a")</f>
        <v>3.343341822872</v>
      </c>
      <c r="I2981" s="86">
        <f>+IF(ISNUMBER(DATA!AB988),DATA!AB988,"n/a")</f>
        <v>86810.87</v>
      </c>
      <c r="J2981" s="77">
        <f>+IF(ISNUMBER(DATA!AC988),DATA!AC988,"n/a")</f>
        <v>2.1501481799467399</v>
      </c>
      <c r="K2981" s="86">
        <f>+IF(ISNUMBER(DATA!AL988),DATA!AL988,"n/a")</f>
        <v>116641.29</v>
      </c>
      <c r="L2981" s="77">
        <f>+IF(ISNUMBER(DATA!AM988),DATA!AM988,"n/a")</f>
        <v>0.79109648780673603</v>
      </c>
      <c r="M2981" s="66"/>
      <c r="N2981" s="66"/>
      <c r="O2981" s="66"/>
      <c r="P2981" s="66"/>
      <c r="Q2981" s="66"/>
      <c r="S2981" s="70"/>
      <c r="U2981" s="70"/>
      <c r="W2981" s="70"/>
      <c r="Y2981" s="70"/>
    </row>
    <row r="2982" spans="1:25" s="69" customFormat="1" x14ac:dyDescent="0.2">
      <c r="A2982" s="66" t="s">
        <v>28</v>
      </c>
      <c r="B2982" s="66" t="s">
        <v>23</v>
      </c>
      <c r="C2982" s="66" t="s">
        <v>9</v>
      </c>
      <c r="D2982" s="66" t="s">
        <v>288</v>
      </c>
      <c r="E2982" s="86">
        <f>+IF(ISNUMBER(DATA!H989),DATA!H989,"n/a")</f>
        <v>20560.09</v>
      </c>
      <c r="F2982" s="77">
        <f>+IF(ISNUMBER(DATA!I989),DATA!I989,"n/a")</f>
        <v>0.32471989964130898</v>
      </c>
      <c r="G2982" s="86">
        <f>+IF(ISNUMBER(DATA!R989),DATA!R989,"n/a")</f>
        <v>55017.03</v>
      </c>
      <c r="H2982" s="77">
        <f>+IF(ISNUMBER(DATA!S989),DATA!S989,"n/a")</f>
        <v>0.28200448096637898</v>
      </c>
      <c r="I2982" s="86">
        <f>+IF(ISNUMBER(DATA!AB989),DATA!AB989,"n/a")</f>
        <v>102764.13</v>
      </c>
      <c r="J2982" s="77">
        <f>+IF(ISNUMBER(DATA!AC989),DATA!AC989,"n/a")</f>
        <v>0.79686847577262598</v>
      </c>
      <c r="K2982" s="86">
        <f>+IF(ISNUMBER(DATA!AL989),DATA!AL989,"n/a")</f>
        <v>180040.41</v>
      </c>
      <c r="L2982" s="77">
        <f>+IF(ISNUMBER(DATA!AM989),DATA!AM989,"n/a")</f>
        <v>1.37021833500045</v>
      </c>
      <c r="M2982" s="66"/>
      <c r="N2982" s="66"/>
      <c r="O2982" s="66"/>
      <c r="P2982" s="66"/>
      <c r="Q2982" s="66"/>
      <c r="S2982" s="70"/>
      <c r="U2982" s="70"/>
      <c r="W2982" s="70"/>
      <c r="Y2982" s="70"/>
    </row>
    <row r="2983" spans="1:25" s="69" customFormat="1" x14ac:dyDescent="0.2">
      <c r="A2983" s="66" t="s">
        <v>28</v>
      </c>
      <c r="B2983" s="66" t="s">
        <v>23</v>
      </c>
      <c r="C2983" s="66" t="s">
        <v>9</v>
      </c>
      <c r="D2983" s="66" t="s">
        <v>289</v>
      </c>
      <c r="E2983" s="86">
        <f>+IF(ISNUMBER(DATA!H990),DATA!H990,"n/a")</f>
        <v>8102.6</v>
      </c>
      <c r="F2983" s="77">
        <f>+IF(ISNUMBER(DATA!I990),DATA!I990,"n/a")</f>
        <v>0.33997704578604998</v>
      </c>
      <c r="G2983" s="86">
        <f>+IF(ISNUMBER(DATA!R990),DATA!R990,"n/a")</f>
        <v>20985.45</v>
      </c>
      <c r="H2983" s="77">
        <f>+IF(ISNUMBER(DATA!S990),DATA!S990,"n/a")</f>
        <v>0.31419437260071498</v>
      </c>
      <c r="I2983" s="86">
        <f>+IF(ISNUMBER(DATA!AB990),DATA!AB990,"n/a")</f>
        <v>41864.800000000003</v>
      </c>
      <c r="J2983" s="77">
        <f>+IF(ISNUMBER(DATA!AC990),DATA!AC990,"n/a")</f>
        <v>0.75745310182614001</v>
      </c>
      <c r="K2983" s="86">
        <f>+IF(ISNUMBER(DATA!AL990),DATA!AL990,"n/a")</f>
        <v>75465.67</v>
      </c>
      <c r="L2983" s="77">
        <f>+IF(ISNUMBER(DATA!AM990),DATA!AM990,"n/a")</f>
        <v>0.99273285443739201</v>
      </c>
      <c r="M2983" s="66"/>
      <c r="N2983" s="66"/>
      <c r="O2983" s="66"/>
      <c r="P2983" s="66"/>
      <c r="Q2983" s="66"/>
      <c r="S2983" s="70"/>
      <c r="U2983" s="70"/>
      <c r="W2983" s="70"/>
      <c r="Y2983" s="70"/>
    </row>
    <row r="2984" spans="1:25" s="69" customFormat="1" x14ac:dyDescent="0.2">
      <c r="A2984" s="66" t="s">
        <v>28</v>
      </c>
      <c r="B2984" s="66" t="s">
        <v>23</v>
      </c>
      <c r="C2984" s="66" t="s">
        <v>9</v>
      </c>
      <c r="D2984" s="66" t="s">
        <v>290</v>
      </c>
      <c r="E2984" s="86">
        <f>+IF(ISNUMBER(DATA!H991),DATA!H991,"n/a")</f>
        <v>3012.21</v>
      </c>
      <c r="F2984" s="77">
        <f>+IF(ISNUMBER(DATA!I991),DATA!I991,"n/a")</f>
        <v>-0.11906683745986101</v>
      </c>
      <c r="G2984" s="86">
        <f>+IF(ISNUMBER(DATA!R991),DATA!R991,"n/a")</f>
        <v>8122.79</v>
      </c>
      <c r="H2984" s="77">
        <f>+IF(ISNUMBER(DATA!S991),DATA!S991,"n/a")</f>
        <v>-4.4658629814760403E-2</v>
      </c>
      <c r="I2984" s="86">
        <f>+IF(ISNUMBER(DATA!AB991),DATA!AB991,"n/a")</f>
        <v>16387.650000000001</v>
      </c>
      <c r="J2984" s="77">
        <f>+IF(ISNUMBER(DATA!AC991),DATA!AC991,"n/a")</f>
        <v>-3.7230845695734101E-2</v>
      </c>
      <c r="K2984" s="86">
        <f>+IF(ISNUMBER(DATA!AL991),DATA!AL991,"n/a")</f>
        <v>34491.57</v>
      </c>
      <c r="L2984" s="77">
        <f>+IF(ISNUMBER(DATA!AM991),DATA!AM991,"n/a")</f>
        <v>0.14602117168602599</v>
      </c>
      <c r="M2984" s="66"/>
      <c r="N2984" s="66"/>
      <c r="O2984" s="66"/>
      <c r="P2984" s="66"/>
      <c r="Q2984" s="66"/>
      <c r="S2984" s="70"/>
      <c r="U2984" s="70"/>
      <c r="W2984" s="70"/>
      <c r="Y2984" s="70"/>
    </row>
    <row r="2985" spans="1:25" s="69" customFormat="1" x14ac:dyDescent="0.2">
      <c r="A2985" s="66" t="s">
        <v>28</v>
      </c>
      <c r="B2985" s="66" t="s">
        <v>23</v>
      </c>
      <c r="C2985" s="66" t="s">
        <v>9</v>
      </c>
      <c r="D2985" s="66" t="s">
        <v>291</v>
      </c>
      <c r="E2985" s="86">
        <f>+IF(ISNUMBER(DATA!H992),DATA!H992,"n/a")</f>
        <v>1107.3800000000001</v>
      </c>
      <c r="F2985" s="77">
        <f>+IF(ISNUMBER(DATA!I992),DATA!I992,"n/a")</f>
        <v>0.462756753186712</v>
      </c>
      <c r="G2985" s="86">
        <f>+IF(ISNUMBER(DATA!R992),DATA!R992,"n/a")</f>
        <v>3265.54</v>
      </c>
      <c r="H2985" s="77">
        <f>+IF(ISNUMBER(DATA!S992),DATA!S992,"n/a")</f>
        <v>0.30514056417511998</v>
      </c>
      <c r="I2985" s="86">
        <f>+IF(ISNUMBER(DATA!AB992),DATA!AB992,"n/a")</f>
        <v>6265.15</v>
      </c>
      <c r="J2985" s="77">
        <f>+IF(ISNUMBER(DATA!AC992),DATA!AC992,"n/a")</f>
        <v>0.45657804188520601</v>
      </c>
      <c r="K2985" s="86">
        <f>+IF(ISNUMBER(DATA!AL992),DATA!AL992,"n/a")</f>
        <v>11812.08</v>
      </c>
      <c r="L2985" s="77">
        <f>+IF(ISNUMBER(DATA!AM992),DATA!AM992,"n/a")</f>
        <v>0.31101122099024398</v>
      </c>
      <c r="M2985" s="66"/>
      <c r="N2985" s="66"/>
      <c r="O2985" s="66"/>
      <c r="P2985" s="66"/>
      <c r="Q2985" s="66"/>
      <c r="S2985" s="70"/>
      <c r="U2985" s="70"/>
      <c r="W2985" s="70"/>
      <c r="Y2985" s="70"/>
    </row>
    <row r="2986" spans="1:25" s="69" customFormat="1" x14ac:dyDescent="0.2">
      <c r="A2986" s="66" t="s">
        <v>28</v>
      </c>
      <c r="B2986" s="66" t="s">
        <v>23</v>
      </c>
      <c r="C2986" s="66" t="s">
        <v>9</v>
      </c>
      <c r="D2986" s="66" t="s">
        <v>292</v>
      </c>
      <c r="E2986" s="86">
        <f>+IF(ISNUMBER(DATA!H993),DATA!H993,"n/a")</f>
        <v>34702.49</v>
      </c>
      <c r="F2986" s="77">
        <f>+IF(ISNUMBER(DATA!I993),DATA!I993,"n/a")</f>
        <v>4.0730110326418298</v>
      </c>
      <c r="G2986" s="86">
        <f>+IF(ISNUMBER(DATA!R993),DATA!R993,"n/a")</f>
        <v>101431.1</v>
      </c>
      <c r="H2986" s="77">
        <f>+IF(ISNUMBER(DATA!S993),DATA!S993,"n/a")</f>
        <v>4.0446242733169004</v>
      </c>
      <c r="I2986" s="86">
        <f>+IF(ISNUMBER(DATA!AB993),DATA!AB993,"n/a")</f>
        <v>194382.63</v>
      </c>
      <c r="J2986" s="77">
        <f>+IF(ISNUMBER(DATA!AC993),DATA!AC993,"n/a")</f>
        <v>3.9847566675154802</v>
      </c>
      <c r="K2986" s="86">
        <f>+IF(ISNUMBER(DATA!AL993),DATA!AL993,"n/a")</f>
        <v>355543.89</v>
      </c>
      <c r="L2986" s="77">
        <f>+IF(ISNUMBER(DATA!AM993),DATA!AM993,"n/a")</f>
        <v>3.3586457869786401</v>
      </c>
      <c r="M2986" s="66"/>
      <c r="N2986" s="66"/>
      <c r="O2986" s="66"/>
      <c r="P2986" s="66"/>
      <c r="Q2986" s="66"/>
      <c r="S2986" s="70"/>
      <c r="U2986" s="70"/>
      <c r="W2986" s="70"/>
      <c r="Y2986" s="70"/>
    </row>
    <row r="2987" spans="1:25" s="69" customFormat="1" x14ac:dyDescent="0.2">
      <c r="A2987" s="66" t="s">
        <v>28</v>
      </c>
      <c r="B2987" s="66" t="s">
        <v>23</v>
      </c>
      <c r="C2987" s="66" t="s">
        <v>9</v>
      </c>
      <c r="D2987" s="66" t="s">
        <v>293</v>
      </c>
      <c r="E2987" s="86">
        <f>+IF(ISNUMBER(DATA!H994),DATA!H994,"n/a")</f>
        <v>7760.05</v>
      </c>
      <c r="F2987" s="77">
        <f>+IF(ISNUMBER(DATA!I994),DATA!I994,"n/a")</f>
        <v>0.60837718689180997</v>
      </c>
      <c r="G2987" s="86">
        <f>+IF(ISNUMBER(DATA!R994),DATA!R994,"n/a")</f>
        <v>19905.939999999999</v>
      </c>
      <c r="H2987" s="77">
        <f>+IF(ISNUMBER(DATA!S994),DATA!S994,"n/a")</f>
        <v>0.44467563646550501</v>
      </c>
      <c r="I2987" s="86">
        <f>+IF(ISNUMBER(DATA!AB994),DATA!AB994,"n/a")</f>
        <v>38102.39</v>
      </c>
      <c r="J2987" s="77">
        <f>+IF(ISNUMBER(DATA!AC994),DATA!AC994,"n/a")</f>
        <v>0.91889331622385495</v>
      </c>
      <c r="K2987" s="86">
        <f>+IF(ISNUMBER(DATA!AL994),DATA!AL994,"n/a")</f>
        <v>67396.179999999993</v>
      </c>
      <c r="L2987" s="77">
        <f>+IF(ISNUMBER(DATA!AM994),DATA!AM994,"n/a")</f>
        <v>1.5293444986078399</v>
      </c>
      <c r="M2987" s="66"/>
      <c r="N2987" s="66"/>
      <c r="O2987" s="66"/>
      <c r="P2987" s="66"/>
      <c r="Q2987" s="66"/>
      <c r="S2987" s="70"/>
      <c r="U2987" s="70"/>
      <c r="W2987" s="70"/>
      <c r="Y2987" s="70"/>
    </row>
    <row r="2988" spans="1:25" s="69" customFormat="1" x14ac:dyDescent="0.2">
      <c r="A2988" s="66" t="s">
        <v>28</v>
      </c>
      <c r="B2988" s="66" t="s">
        <v>23</v>
      </c>
      <c r="C2988" s="66" t="s">
        <v>9</v>
      </c>
      <c r="D2988" s="66" t="s">
        <v>294</v>
      </c>
      <c r="E2988" s="86">
        <f>+IF(ISNUMBER(DATA!H995),DATA!H995,"n/a")</f>
        <v>10017.1</v>
      </c>
      <c r="F2988" s="77">
        <f>+IF(ISNUMBER(DATA!I995),DATA!I995,"n/a")</f>
        <v>-0.123949002919266</v>
      </c>
      <c r="G2988" s="86">
        <f>+IF(ISNUMBER(DATA!R995),DATA!R995,"n/a")</f>
        <v>28353.1</v>
      </c>
      <c r="H2988" s="77">
        <f>+IF(ISNUMBER(DATA!S995),DATA!S995,"n/a")</f>
        <v>-7.4859351578309904E-2</v>
      </c>
      <c r="I2988" s="86">
        <f>+IF(ISNUMBER(DATA!AB995),DATA!AB995,"n/a")</f>
        <v>56546.28</v>
      </c>
      <c r="J2988" s="77">
        <f>+IF(ISNUMBER(DATA!AC995),DATA!AC995,"n/a")</f>
        <v>-4.7439135695031102E-2</v>
      </c>
      <c r="K2988" s="86">
        <f>+IF(ISNUMBER(DATA!AL995),DATA!AL995,"n/a")</f>
        <v>112818.05</v>
      </c>
      <c r="L2988" s="77">
        <f>+IF(ISNUMBER(DATA!AM995),DATA!AM995,"n/a")</f>
        <v>6.8691570016706005E-2</v>
      </c>
      <c r="M2988" s="66"/>
      <c r="N2988" s="66"/>
      <c r="O2988" s="66"/>
      <c r="P2988" s="66"/>
      <c r="Q2988" s="66"/>
      <c r="S2988" s="70"/>
      <c r="U2988" s="70"/>
      <c r="W2988" s="70"/>
      <c r="Y2988" s="70"/>
    </row>
    <row r="2989" spans="1:25" s="69" customFormat="1" x14ac:dyDescent="0.2">
      <c r="A2989" s="66" t="s">
        <v>28</v>
      </c>
      <c r="B2989" s="66" t="s">
        <v>23</v>
      </c>
      <c r="C2989" s="66" t="s">
        <v>9</v>
      </c>
      <c r="D2989" s="66" t="s">
        <v>295</v>
      </c>
      <c r="E2989" s="86">
        <f>+IF(ISNUMBER(DATA!H996),DATA!H996,"n/a")</f>
        <v>2577.87</v>
      </c>
      <c r="F2989" s="77">
        <f>+IF(ISNUMBER(DATA!I996),DATA!I996,"n/a")</f>
        <v>0.20003631014449599</v>
      </c>
      <c r="G2989" s="86">
        <f>+IF(ISNUMBER(DATA!R996),DATA!R996,"n/a")</f>
        <v>7151.64</v>
      </c>
      <c r="H2989" s="77">
        <f>+IF(ISNUMBER(DATA!S996),DATA!S996,"n/a")</f>
        <v>0.19049949561031199</v>
      </c>
      <c r="I2989" s="86">
        <f>+IF(ISNUMBER(DATA!AB996),DATA!AB996,"n/a")</f>
        <v>12622.24</v>
      </c>
      <c r="J2989" s="77">
        <f>+IF(ISNUMBER(DATA!AC996),DATA!AC996,"n/a")</f>
        <v>0.27756241434664602</v>
      </c>
      <c r="K2989" s="86">
        <f>+IF(ISNUMBER(DATA!AL996),DATA!AL996,"n/a")</f>
        <v>23393.74</v>
      </c>
      <c r="L2989" s="77">
        <f>+IF(ISNUMBER(DATA!AM996),DATA!AM996,"n/a")</f>
        <v>-4.4298409025544501E-2</v>
      </c>
      <c r="M2989" s="66"/>
      <c r="N2989" s="66"/>
      <c r="O2989" s="66"/>
      <c r="P2989" s="66"/>
      <c r="Q2989" s="66"/>
      <c r="S2989" s="70"/>
      <c r="U2989" s="70"/>
      <c r="W2989" s="70"/>
      <c r="Y2989" s="70"/>
    </row>
    <row r="2990" spans="1:25" s="69" customFormat="1" x14ac:dyDescent="0.2">
      <c r="A2990" s="66" t="s">
        <v>28</v>
      </c>
      <c r="B2990" s="66" t="s">
        <v>23</v>
      </c>
      <c r="C2990" s="66" t="s">
        <v>9</v>
      </c>
      <c r="D2990" s="66" t="s">
        <v>296</v>
      </c>
      <c r="E2990" s="86">
        <f>+IF(ISNUMBER(DATA!H997),DATA!H997,"n/a")</f>
        <v>2154.9299999999998</v>
      </c>
      <c r="F2990" s="77">
        <f>+IF(ISNUMBER(DATA!I997),DATA!I997,"n/a")</f>
        <v>2.5268576757286401E-2</v>
      </c>
      <c r="G2990" s="86">
        <f>+IF(ISNUMBER(DATA!R997),DATA!R997,"n/a")</f>
        <v>6595.54</v>
      </c>
      <c r="H2990" s="77">
        <f>+IF(ISNUMBER(DATA!S997),DATA!S997,"n/a")</f>
        <v>8.4095589842716298E-2</v>
      </c>
      <c r="I2990" s="86">
        <f>+IF(ISNUMBER(DATA!AB997),DATA!AB997,"n/a")</f>
        <v>12188.22</v>
      </c>
      <c r="J2990" s="77">
        <f>+IF(ISNUMBER(DATA!AC997),DATA!AC997,"n/a")</f>
        <v>0.11161861261775601</v>
      </c>
      <c r="K2990" s="86">
        <f>+IF(ISNUMBER(DATA!AL997),DATA!AL997,"n/a")</f>
        <v>24030.17</v>
      </c>
      <c r="L2990" s="77">
        <f>+IF(ISNUMBER(DATA!AM997),DATA!AM997,"n/a")</f>
        <v>0.136767864939877</v>
      </c>
      <c r="M2990" s="66"/>
      <c r="N2990" s="66"/>
      <c r="O2990" s="66"/>
      <c r="P2990" s="66"/>
      <c r="Q2990" s="66"/>
      <c r="S2990" s="70"/>
      <c r="U2990" s="70"/>
      <c r="W2990" s="70"/>
      <c r="Y2990" s="70"/>
    </row>
    <row r="2991" spans="1:25" s="69" customFormat="1" x14ac:dyDescent="0.2">
      <c r="A2991" s="66" t="s">
        <v>28</v>
      </c>
      <c r="B2991" s="66" t="s">
        <v>23</v>
      </c>
      <c r="C2991" s="66" t="s">
        <v>9</v>
      </c>
      <c r="D2991" s="66" t="s">
        <v>297</v>
      </c>
      <c r="E2991" s="86">
        <f>+IF(ISNUMBER(DATA!H998),DATA!H998,"n/a")</f>
        <v>9260.14</v>
      </c>
      <c r="F2991" s="77">
        <f>+IF(ISNUMBER(DATA!I998),DATA!I998,"n/a")</f>
        <v>0.45841378636923402</v>
      </c>
      <c r="G2991" s="86">
        <f>+IF(ISNUMBER(DATA!R998),DATA!R998,"n/a")</f>
        <v>24329.279999999999</v>
      </c>
      <c r="H2991" s="77">
        <f>+IF(ISNUMBER(DATA!S998),DATA!S998,"n/a")</f>
        <v>0.36751721672501098</v>
      </c>
      <c r="I2991" s="86">
        <f>+IF(ISNUMBER(DATA!AB998),DATA!AB998,"n/a")</f>
        <v>47744.87</v>
      </c>
      <c r="J2991" s="77">
        <f>+IF(ISNUMBER(DATA!AC998),DATA!AC998,"n/a")</f>
        <v>0.76578578698526001</v>
      </c>
      <c r="K2991" s="86">
        <f>+IF(ISNUMBER(DATA!AL998),DATA!AL998,"n/a")</f>
        <v>86965.86</v>
      </c>
      <c r="L2991" s="77">
        <f>+IF(ISNUMBER(DATA!AM998),DATA!AM998,"n/a")</f>
        <v>1.3522487806105099</v>
      </c>
      <c r="M2991" s="66"/>
      <c r="N2991" s="66"/>
      <c r="O2991" s="66"/>
      <c r="P2991" s="66"/>
      <c r="Q2991" s="66"/>
      <c r="S2991" s="70"/>
      <c r="U2991" s="70"/>
      <c r="W2991" s="70"/>
      <c r="Y2991" s="70"/>
    </row>
    <row r="2992" spans="1:25" s="69" customFormat="1" x14ac:dyDescent="0.2">
      <c r="A2992" s="66" t="s">
        <v>28</v>
      </c>
      <c r="B2992" s="66" t="s">
        <v>23</v>
      </c>
      <c r="C2992" s="66" t="s">
        <v>9</v>
      </c>
      <c r="D2992" s="66" t="s">
        <v>298</v>
      </c>
      <c r="E2992" s="86">
        <f>+IF(ISNUMBER(DATA!H999),DATA!H999,"n/a")</f>
        <v>7234.31</v>
      </c>
      <c r="F2992" s="77">
        <f>+IF(ISNUMBER(DATA!I999),DATA!I999,"n/a")</f>
        <v>0.16169400293542399</v>
      </c>
      <c r="G2992" s="86">
        <f>+IF(ISNUMBER(DATA!R999),DATA!R999,"n/a")</f>
        <v>18812.43</v>
      </c>
      <c r="H2992" s="77">
        <f>+IF(ISNUMBER(DATA!S999),DATA!S999,"n/a")</f>
        <v>0.14948667781991101</v>
      </c>
      <c r="I2992" s="86">
        <f>+IF(ISNUMBER(DATA!AB999),DATA!AB999,"n/a")</f>
        <v>36074.870000000003</v>
      </c>
      <c r="J2992" s="77">
        <f>+IF(ISNUMBER(DATA!AC999),DATA!AC999,"n/a")</f>
        <v>4.3700769404803601E-2</v>
      </c>
      <c r="K2992" s="86">
        <f>+IF(ISNUMBER(DATA!AL999),DATA!AL999,"n/a")</f>
        <v>73499.55</v>
      </c>
      <c r="L2992" s="77">
        <f>+IF(ISNUMBER(DATA!AM999),DATA!AM999,"n/a")</f>
        <v>0.219952469696859</v>
      </c>
      <c r="M2992" s="66"/>
      <c r="N2992" s="66"/>
      <c r="O2992" s="66"/>
      <c r="P2992" s="66"/>
      <c r="Q2992" s="66"/>
      <c r="S2992" s="70"/>
      <c r="U2992" s="70"/>
      <c r="W2992" s="70"/>
      <c r="Y2992" s="70"/>
    </row>
    <row r="2993" spans="1:25" s="69" customFormat="1" x14ac:dyDescent="0.2">
      <c r="A2993" s="66" t="s">
        <v>28</v>
      </c>
      <c r="B2993" s="66" t="s">
        <v>23</v>
      </c>
      <c r="C2993" s="66" t="s">
        <v>9</v>
      </c>
      <c r="D2993" s="66" t="s">
        <v>299</v>
      </c>
      <c r="E2993" s="86">
        <f>+IF(ISNUMBER(DATA!H1000),DATA!H1000,"n/a")</f>
        <v>37211.06</v>
      </c>
      <c r="F2993" s="77">
        <f>+IF(ISNUMBER(DATA!I1000),DATA!I1000,"n/a")</f>
        <v>1.7993668691090701</v>
      </c>
      <c r="G2993" s="86">
        <f>+IF(ISNUMBER(DATA!R1000),DATA!R1000,"n/a")</f>
        <v>118732.78</v>
      </c>
      <c r="H2993" s="77">
        <f>+IF(ISNUMBER(DATA!S1000),DATA!S1000,"n/a")</f>
        <v>2.0563177651743398</v>
      </c>
      <c r="I2993" s="86">
        <f>+IF(ISNUMBER(DATA!AB1000),DATA!AB1000,"n/a")</f>
        <v>212115.23</v>
      </c>
      <c r="J2993" s="77">
        <f>+IF(ISNUMBER(DATA!AC1000),DATA!AC1000,"n/a")</f>
        <v>1.2006836880768901</v>
      </c>
      <c r="K2993" s="86">
        <f>+IF(ISNUMBER(DATA!AL1000),DATA!AL1000,"n/a")</f>
        <v>354276.09</v>
      </c>
      <c r="L2993" s="77">
        <f>+IF(ISNUMBER(DATA!AM1000),DATA!AM1000,"n/a")</f>
        <v>0.365232724883225</v>
      </c>
      <c r="M2993" s="66"/>
      <c r="N2993" s="66"/>
      <c r="O2993" s="66"/>
      <c r="P2993" s="66"/>
      <c r="Q2993" s="66"/>
      <c r="S2993" s="70"/>
      <c r="U2993" s="70"/>
      <c r="W2993" s="70"/>
      <c r="Y2993" s="70"/>
    </row>
    <row r="2994" spans="1:25" s="69" customFormat="1" x14ac:dyDescent="0.2">
      <c r="A2994" s="66" t="s">
        <v>28</v>
      </c>
      <c r="B2994" s="66" t="s">
        <v>23</v>
      </c>
      <c r="C2994" s="66" t="s">
        <v>9</v>
      </c>
      <c r="D2994" s="66" t="s">
        <v>300</v>
      </c>
      <c r="E2994" s="86">
        <f>+IF(ISNUMBER(DATA!H1001),DATA!H1001,"n/a")</f>
        <v>24302.11</v>
      </c>
      <c r="F2994" s="77">
        <f>+IF(ISNUMBER(DATA!I1001),DATA!I1001,"n/a")</f>
        <v>2.8070852634728598</v>
      </c>
      <c r="G2994" s="86">
        <f>+IF(ISNUMBER(DATA!R1001),DATA!R1001,"n/a")</f>
        <v>74921.440000000002</v>
      </c>
      <c r="H2994" s="77">
        <f>+IF(ISNUMBER(DATA!S1001),DATA!S1001,"n/a")</f>
        <v>3.8284203661073599</v>
      </c>
      <c r="I2994" s="86">
        <f>+IF(ISNUMBER(DATA!AB1001),DATA!AB1001,"n/a")</f>
        <v>136894.57999999999</v>
      </c>
      <c r="J2994" s="77">
        <f>+IF(ISNUMBER(DATA!AC1001),DATA!AC1001,"n/a")</f>
        <v>3.3186126640995801</v>
      </c>
      <c r="K2994" s="86">
        <f>+IF(ISNUMBER(DATA!AL1001),DATA!AL1001,"n/a")</f>
        <v>220099.92</v>
      </c>
      <c r="L2994" s="77">
        <f>+IF(ISNUMBER(DATA!AM1001),DATA!AM1001,"n/a")</f>
        <v>2.0829406586233801</v>
      </c>
      <c r="M2994" s="66"/>
      <c r="N2994" s="66"/>
      <c r="O2994" s="66"/>
      <c r="P2994" s="66"/>
      <c r="Q2994" s="66"/>
      <c r="S2994" s="70"/>
      <c r="U2994" s="70"/>
      <c r="W2994" s="70"/>
      <c r="Y2994" s="70"/>
    </row>
    <row r="2995" spans="1:25" s="69" customFormat="1" x14ac:dyDescent="0.2">
      <c r="A2995" s="66" t="s">
        <v>28</v>
      </c>
      <c r="B2995" s="66" t="s">
        <v>23</v>
      </c>
      <c r="C2995" s="66" t="s">
        <v>9</v>
      </c>
      <c r="D2995" s="66" t="s">
        <v>301</v>
      </c>
      <c r="E2995" s="86">
        <f>+IF(ISNUMBER(DATA!H1002),DATA!H1002,"n/a")</f>
        <v>6902.43</v>
      </c>
      <c r="F2995" s="77">
        <f>+IF(ISNUMBER(DATA!I1002),DATA!I1002,"n/a")</f>
        <v>0.18790109816353201</v>
      </c>
      <c r="G2995" s="86">
        <f>+IF(ISNUMBER(DATA!R1002),DATA!R1002,"n/a")</f>
        <v>19123.54</v>
      </c>
      <c r="H2995" s="77">
        <f>+IF(ISNUMBER(DATA!S1002),DATA!S1002,"n/a")</f>
        <v>0.32880797693082697</v>
      </c>
      <c r="I2995" s="86">
        <f>+IF(ISNUMBER(DATA!AB1002),DATA!AB1002,"n/a")</f>
        <v>35058.25</v>
      </c>
      <c r="J2995" s="77">
        <f>+IF(ISNUMBER(DATA!AC1002),DATA!AC1002,"n/a")</f>
        <v>1.1001691720990601</v>
      </c>
      <c r="K2995" s="86">
        <f>+IF(ISNUMBER(DATA!AL1002),DATA!AL1002,"n/a")</f>
        <v>67044.06</v>
      </c>
      <c r="L2995" s="77">
        <f>+IF(ISNUMBER(DATA!AM1002),DATA!AM1002,"n/a")</f>
        <v>2.3449377951090198</v>
      </c>
      <c r="M2995" s="66"/>
      <c r="N2995" s="66"/>
      <c r="O2995" s="66"/>
      <c r="P2995" s="66"/>
      <c r="Q2995" s="66"/>
      <c r="S2995" s="70"/>
      <c r="U2995" s="70"/>
      <c r="W2995" s="70"/>
      <c r="Y2995" s="70"/>
    </row>
    <row r="2996" spans="1:25" s="69" customFormat="1" x14ac:dyDescent="0.2">
      <c r="A2996" s="66" t="s">
        <v>28</v>
      </c>
      <c r="B2996" s="66" t="s">
        <v>23</v>
      </c>
      <c r="C2996" s="66" t="s">
        <v>9</v>
      </c>
      <c r="D2996" s="66" t="s">
        <v>302</v>
      </c>
      <c r="E2996" s="86">
        <f>+IF(ISNUMBER(DATA!H1003),DATA!H1003,"n/a")</f>
        <v>6447.82</v>
      </c>
      <c r="F2996" s="77">
        <f>+IF(ISNUMBER(DATA!I1003),DATA!I1003,"n/a")</f>
        <v>-0.124532247114732</v>
      </c>
      <c r="G2996" s="86">
        <f>+IF(ISNUMBER(DATA!R1003),DATA!R1003,"n/a")</f>
        <v>17732.7</v>
      </c>
      <c r="H2996" s="77">
        <f>+IF(ISNUMBER(DATA!S1003),DATA!S1003,"n/a")</f>
        <v>-0.10009226075385901</v>
      </c>
      <c r="I2996" s="86">
        <f>+IF(ISNUMBER(DATA!AB1003),DATA!AB1003,"n/a")</f>
        <v>36943.449999999997</v>
      </c>
      <c r="J2996" s="77">
        <f>+IF(ISNUMBER(DATA!AC1003),DATA!AC1003,"n/a")</f>
        <v>-6.8290406985908506E-2</v>
      </c>
      <c r="K2996" s="86">
        <f>+IF(ISNUMBER(DATA!AL1003),DATA!AL1003,"n/a")</f>
        <v>75730.47</v>
      </c>
      <c r="L2996" s="77">
        <f>+IF(ISNUMBER(DATA!AM1003),DATA!AM1003,"n/a")</f>
        <v>0.136156388638387</v>
      </c>
      <c r="M2996" s="66"/>
      <c r="N2996" s="66"/>
      <c r="O2996" s="66"/>
      <c r="P2996" s="66"/>
      <c r="Q2996" s="66"/>
      <c r="S2996" s="70"/>
      <c r="U2996" s="70"/>
      <c r="W2996" s="70"/>
      <c r="Y2996" s="70"/>
    </row>
    <row r="2997" spans="1:25" s="69" customFormat="1" x14ac:dyDescent="0.2">
      <c r="A2997" s="66" t="s">
        <v>28</v>
      </c>
      <c r="B2997" s="66" t="s">
        <v>23</v>
      </c>
      <c r="C2997" s="66" t="s">
        <v>9</v>
      </c>
      <c r="D2997" s="66" t="s">
        <v>303</v>
      </c>
      <c r="E2997" s="86">
        <f>+IF(ISNUMBER(DATA!H1004),DATA!H1004,"n/a")</f>
        <v>7119.16</v>
      </c>
      <c r="F2997" s="77">
        <f>+IF(ISNUMBER(DATA!I1004),DATA!I1004,"n/a")</f>
        <v>0.34348361870002603</v>
      </c>
      <c r="G2997" s="86">
        <f>+IF(ISNUMBER(DATA!R1004),DATA!R1004,"n/a")</f>
        <v>18104.68</v>
      </c>
      <c r="H2997" s="77">
        <f>+IF(ISNUMBER(DATA!S1004),DATA!S1004,"n/a")</f>
        <v>0.28689117705177702</v>
      </c>
      <c r="I2997" s="86">
        <f>+IF(ISNUMBER(DATA!AB1004),DATA!AB1004,"n/a")</f>
        <v>35261.1</v>
      </c>
      <c r="J2997" s="77">
        <f>+IF(ISNUMBER(DATA!AC1004),DATA!AC1004,"n/a")</f>
        <v>0.63429691736536897</v>
      </c>
      <c r="K2997" s="86">
        <f>+IF(ISNUMBER(DATA!AL1004),DATA!AL1004,"n/a")</f>
        <v>65639.360000000001</v>
      </c>
      <c r="L2997" s="77">
        <f>+IF(ISNUMBER(DATA!AM1004),DATA!AM1004,"n/a")</f>
        <v>0.87220240062955001</v>
      </c>
      <c r="M2997" s="66"/>
      <c r="N2997" s="66"/>
      <c r="O2997" s="66"/>
      <c r="P2997" s="66"/>
      <c r="Q2997" s="66"/>
      <c r="S2997" s="70"/>
      <c r="U2997" s="70"/>
      <c r="W2997" s="70"/>
      <c r="Y2997" s="70"/>
    </row>
    <row r="2998" spans="1:25" s="69" customFormat="1" x14ac:dyDescent="0.2">
      <c r="A2998" s="66" t="s">
        <v>28</v>
      </c>
      <c r="B2998" s="66" t="s">
        <v>23</v>
      </c>
      <c r="C2998" s="66" t="s">
        <v>9</v>
      </c>
      <c r="D2998" s="66" t="s">
        <v>304</v>
      </c>
      <c r="E2998" s="86">
        <f>+IF(ISNUMBER(DATA!H1005),DATA!H1005,"n/a")</f>
        <v>10498.96</v>
      </c>
      <c r="F2998" s="77">
        <f>+IF(ISNUMBER(DATA!I1005),DATA!I1005,"n/a")</f>
        <v>1.73258843401967</v>
      </c>
      <c r="G2998" s="86">
        <f>+IF(ISNUMBER(DATA!R1005),DATA!R1005,"n/a")</f>
        <v>35167.72</v>
      </c>
      <c r="H2998" s="77">
        <f>+IF(ISNUMBER(DATA!S1005),DATA!S1005,"n/a")</f>
        <v>2.0284991896495601</v>
      </c>
      <c r="I2998" s="86">
        <f>+IF(ISNUMBER(DATA!AB1005),DATA!AB1005,"n/a")</f>
        <v>58809.52</v>
      </c>
      <c r="J2998" s="77">
        <f>+IF(ISNUMBER(DATA!AC1005),DATA!AC1005,"n/a")</f>
        <v>0.82339439372184098</v>
      </c>
      <c r="K2998" s="86">
        <f>+IF(ISNUMBER(DATA!AL1005),DATA!AL1005,"n/a")</f>
        <v>90852.25</v>
      </c>
      <c r="L2998" s="77">
        <f>+IF(ISNUMBER(DATA!AM1005),DATA!AM1005,"n/a")</f>
        <v>6.5954116182249403E-2</v>
      </c>
      <c r="M2998" s="66"/>
      <c r="N2998" s="66"/>
      <c r="O2998" s="66"/>
      <c r="P2998" s="66"/>
      <c r="Q2998" s="66"/>
      <c r="S2998" s="70"/>
      <c r="U2998" s="70"/>
      <c r="W2998" s="70"/>
      <c r="Y2998" s="70"/>
    </row>
    <row r="2999" spans="1:25" s="69" customFormat="1" x14ac:dyDescent="0.2">
      <c r="A2999" s="66" t="s">
        <v>28</v>
      </c>
      <c r="B2999" s="66" t="s">
        <v>23</v>
      </c>
      <c r="C2999" s="66" t="s">
        <v>9</v>
      </c>
      <c r="D2999" s="66" t="s">
        <v>305</v>
      </c>
      <c r="E2999" s="86">
        <f>+IF(ISNUMBER(DATA!H1006),DATA!H1006,"n/a")</f>
        <v>12461.21</v>
      </c>
      <c r="F2999" s="77">
        <f>+IF(ISNUMBER(DATA!I1006),DATA!I1006,"n/a")</f>
        <v>0.67616445800310998</v>
      </c>
      <c r="G2999" s="86">
        <f>+IF(ISNUMBER(DATA!R1006),DATA!R1006,"n/a")</f>
        <v>38558.79</v>
      </c>
      <c r="H2999" s="77">
        <f>+IF(ISNUMBER(DATA!S1006),DATA!S1006,"n/a")</f>
        <v>0.53548307709951803</v>
      </c>
      <c r="I2999" s="86">
        <f>+IF(ISNUMBER(DATA!AB1006),DATA!AB1006,"n/a")</f>
        <v>69335.03</v>
      </c>
      <c r="J2999" s="77">
        <f>+IF(ISNUMBER(DATA!AC1006),DATA!AC1006,"n/a")</f>
        <v>0.71121719849666698</v>
      </c>
      <c r="K2999" s="86">
        <f>+IF(ISNUMBER(DATA!AL1006),DATA!AL1006,"n/a")</f>
        <v>111160.63</v>
      </c>
      <c r="L2999" s="77">
        <f>+IF(ISNUMBER(DATA!AM1006),DATA!AM1006,"n/a")</f>
        <v>0.58980843603410005</v>
      </c>
      <c r="M2999" s="66"/>
      <c r="N2999" s="66"/>
      <c r="O2999" s="66"/>
      <c r="P2999" s="66"/>
      <c r="Q2999" s="66"/>
      <c r="S2999" s="70"/>
      <c r="U2999" s="70"/>
      <c r="W2999" s="70"/>
      <c r="Y2999" s="70"/>
    </row>
    <row r="3000" spans="1:25" s="69" customFormat="1" x14ac:dyDescent="0.2">
      <c r="A3000" s="66" t="s">
        <v>28</v>
      </c>
      <c r="B3000" s="66" t="s">
        <v>23</v>
      </c>
      <c r="C3000" s="66" t="s">
        <v>9</v>
      </c>
      <c r="D3000" s="66" t="s">
        <v>306</v>
      </c>
      <c r="E3000" s="86">
        <f>+IF(ISNUMBER(DATA!H1007),DATA!H1007,"n/a")</f>
        <v>2620.4299999999998</v>
      </c>
      <c r="F3000" s="77">
        <f>+IF(ISNUMBER(DATA!I1007),DATA!I1007,"n/a")</f>
        <v>0.49315653918037999</v>
      </c>
      <c r="G3000" s="86">
        <f>+IF(ISNUMBER(DATA!R1007),DATA!R1007,"n/a")</f>
        <v>7963.02</v>
      </c>
      <c r="H3000" s="77">
        <f>+IF(ISNUMBER(DATA!S1007),DATA!S1007,"n/a")</f>
        <v>0.431497540771421</v>
      </c>
      <c r="I3000" s="86">
        <f>+IF(ISNUMBER(DATA!AB1007),DATA!AB1007,"n/a")</f>
        <v>18870.060000000001</v>
      </c>
      <c r="J3000" s="77">
        <f>+IF(ISNUMBER(DATA!AC1007),DATA!AC1007,"n/a")</f>
        <v>0.45499589410254399</v>
      </c>
      <c r="K3000" s="86">
        <f>+IF(ISNUMBER(DATA!AL1007),DATA!AL1007,"n/a")</f>
        <v>41467.25</v>
      </c>
      <c r="L3000" s="77">
        <f>+IF(ISNUMBER(DATA!AM1007),DATA!AM1007,"n/a")</f>
        <v>0.29191364821104698</v>
      </c>
      <c r="M3000" s="66"/>
      <c r="N3000" s="66"/>
      <c r="O3000" s="66"/>
      <c r="P3000" s="66"/>
      <c r="Q3000" s="66"/>
      <c r="S3000" s="70"/>
      <c r="U3000" s="70"/>
      <c r="W3000" s="70"/>
      <c r="Y3000" s="70"/>
    </row>
    <row r="3001" spans="1:25" s="69" customFormat="1" x14ac:dyDescent="0.2">
      <c r="A3001" s="66" t="s">
        <v>28</v>
      </c>
      <c r="B3001" s="66" t="s">
        <v>23</v>
      </c>
      <c r="C3001" s="66" t="s">
        <v>9</v>
      </c>
      <c r="D3001" s="66" t="s">
        <v>307</v>
      </c>
      <c r="E3001" s="86">
        <f>+IF(ISNUMBER(DATA!H1008),DATA!H1008,"n/a")</f>
        <v>16187.52</v>
      </c>
      <c r="F3001" s="77">
        <f>+IF(ISNUMBER(DATA!I1008),DATA!I1008,"n/a")</f>
        <v>3.3318949338549099E-2</v>
      </c>
      <c r="G3001" s="86">
        <f>+IF(ISNUMBER(DATA!R1008),DATA!R1008,"n/a")</f>
        <v>51175.46</v>
      </c>
      <c r="H3001" s="77">
        <f>+IF(ISNUMBER(DATA!S1008),DATA!S1008,"n/a")</f>
        <v>1.8448132863121101</v>
      </c>
      <c r="I3001" s="86">
        <f>+IF(ISNUMBER(DATA!AB1008),DATA!AB1008,"n/a")</f>
        <v>99539.15</v>
      </c>
      <c r="J3001" s="77">
        <f>+IF(ISNUMBER(DATA!AC1008),DATA!AC1008,"n/a")</f>
        <v>3.5595845309941301</v>
      </c>
      <c r="K3001" s="86">
        <f>+IF(ISNUMBER(DATA!AL1008),DATA!AL1008,"n/a")</f>
        <v>205335.81</v>
      </c>
      <c r="L3001" s="77">
        <f>+IF(ISNUMBER(DATA!AM1008),DATA!AM1008,"n/a")</f>
        <v>5.9804882973978497</v>
      </c>
      <c r="M3001" s="66"/>
      <c r="N3001" s="66"/>
      <c r="O3001" s="66"/>
      <c r="P3001" s="66"/>
      <c r="Q3001" s="66"/>
      <c r="S3001" s="70"/>
      <c r="U3001" s="70"/>
      <c r="W3001" s="70"/>
      <c r="Y3001" s="70"/>
    </row>
    <row r="3002" spans="1:25" s="69" customFormat="1" x14ac:dyDescent="0.2">
      <c r="A3002" s="66" t="s">
        <v>28</v>
      </c>
      <c r="B3002" s="66" t="s">
        <v>23</v>
      </c>
      <c r="C3002" s="66" t="s">
        <v>9</v>
      </c>
      <c r="D3002" s="66" t="s">
        <v>308</v>
      </c>
      <c r="E3002" s="86">
        <f>+IF(ISNUMBER(DATA!H1009),DATA!H1009,"n/a")</f>
        <v>2898.47</v>
      </c>
      <c r="F3002" s="77">
        <f>+IF(ISNUMBER(DATA!I1009),DATA!I1009,"n/a")</f>
        <v>1.29347439052374</v>
      </c>
      <c r="G3002" s="86">
        <f>+IF(ISNUMBER(DATA!R1009),DATA!R1009,"n/a")</f>
        <v>8461.2000000000007</v>
      </c>
      <c r="H3002" s="77">
        <f>+IF(ISNUMBER(DATA!S1009),DATA!S1009,"n/a")</f>
        <v>1.41952502823809</v>
      </c>
      <c r="I3002" s="86">
        <f>+IF(ISNUMBER(DATA!AB1009),DATA!AB1009,"n/a")</f>
        <v>17340.75</v>
      </c>
      <c r="J3002" s="77">
        <f>+IF(ISNUMBER(DATA!AC1009),DATA!AC1009,"n/a")</f>
        <v>1.22657288243973</v>
      </c>
      <c r="K3002" s="86">
        <f>+IF(ISNUMBER(DATA!AL1009),DATA!AL1009,"n/a")</f>
        <v>30128.720000000001</v>
      </c>
      <c r="L3002" s="77">
        <f>+IF(ISNUMBER(DATA!AM1009),DATA!AM1009,"n/a")</f>
        <v>0.66715748363067295</v>
      </c>
      <c r="M3002" s="66"/>
      <c r="N3002" s="66"/>
      <c r="O3002" s="66"/>
      <c r="P3002" s="66"/>
      <c r="Q3002" s="66"/>
      <c r="S3002" s="70"/>
      <c r="U3002" s="70"/>
      <c r="W3002" s="70"/>
      <c r="Y3002" s="70"/>
    </row>
    <row r="3003" spans="1:25" s="69" customFormat="1" x14ac:dyDescent="0.2">
      <c r="A3003" s="66" t="s">
        <v>28</v>
      </c>
      <c r="B3003" s="66" t="s">
        <v>23</v>
      </c>
      <c r="C3003" s="66" t="s">
        <v>9</v>
      </c>
      <c r="D3003" s="66" t="s">
        <v>309</v>
      </c>
      <c r="E3003" s="86">
        <f>+IF(ISNUMBER(DATA!H1010),DATA!H1010,"n/a")</f>
        <v>8236.5</v>
      </c>
      <c r="F3003" s="77">
        <f>+IF(ISNUMBER(DATA!I1010),DATA!I1010,"n/a")</f>
        <v>3.4087420111121798</v>
      </c>
      <c r="G3003" s="86">
        <f>+IF(ISNUMBER(DATA!R1010),DATA!R1010,"n/a")</f>
        <v>23609.040000000001</v>
      </c>
      <c r="H3003" s="77">
        <f>+IF(ISNUMBER(DATA!S1010),DATA!S1010,"n/a")</f>
        <v>3.5600449649146202</v>
      </c>
      <c r="I3003" s="86">
        <f>+IF(ISNUMBER(DATA!AB1010),DATA!AB1010,"n/a")</f>
        <v>42168.7</v>
      </c>
      <c r="J3003" s="77">
        <f>+IF(ISNUMBER(DATA!AC1010),DATA!AC1010,"n/a")</f>
        <v>2.97398032267792</v>
      </c>
      <c r="K3003" s="86">
        <f>+IF(ISNUMBER(DATA!AL1010),DATA!AL1010,"n/a")</f>
        <v>60871.95</v>
      </c>
      <c r="L3003" s="77">
        <f>+IF(ISNUMBER(DATA!AM1010),DATA!AM1010,"n/a")</f>
        <v>1.6776910218624901</v>
      </c>
      <c r="M3003" s="66"/>
      <c r="N3003" s="66"/>
      <c r="O3003" s="66"/>
      <c r="P3003" s="66"/>
      <c r="Q3003" s="66"/>
      <c r="S3003" s="70"/>
      <c r="U3003" s="70"/>
      <c r="W3003" s="70"/>
      <c r="Y3003" s="70"/>
    </row>
    <row r="3004" spans="1:25" s="69" customFormat="1" x14ac:dyDescent="0.2">
      <c r="A3004" s="66" t="s">
        <v>28</v>
      </c>
      <c r="B3004" s="66" t="s">
        <v>23</v>
      </c>
      <c r="C3004" s="66" t="s">
        <v>9</v>
      </c>
      <c r="D3004" s="66" t="s">
        <v>310</v>
      </c>
      <c r="E3004" s="86">
        <f>+IF(ISNUMBER(DATA!H1011),DATA!H1011,"n/a")</f>
        <v>8476.98</v>
      </c>
      <c r="F3004" s="77">
        <f>+IF(ISNUMBER(DATA!I1011),DATA!I1011,"n/a")</f>
        <v>4.9989809422038496</v>
      </c>
      <c r="G3004" s="86">
        <f>+IF(ISNUMBER(DATA!R1011),DATA!R1011,"n/a")</f>
        <v>23706.11</v>
      </c>
      <c r="H3004" s="77">
        <f>+IF(ISNUMBER(DATA!S1011),DATA!S1011,"n/a")</f>
        <v>5.1557523272873604</v>
      </c>
      <c r="I3004" s="86">
        <f>+IF(ISNUMBER(DATA!AB1011),DATA!AB1011,"n/a")</f>
        <v>43214.7</v>
      </c>
      <c r="J3004" s="77">
        <f>+IF(ISNUMBER(DATA!AC1011),DATA!AC1011,"n/a")</f>
        <v>3.9642739806597</v>
      </c>
      <c r="K3004" s="86">
        <f>+IF(ISNUMBER(DATA!AL1011),DATA!AL1011,"n/a")</f>
        <v>64996.88</v>
      </c>
      <c r="L3004" s="77">
        <f>+IF(ISNUMBER(DATA!AM1011),DATA!AM1011,"n/a")</f>
        <v>2.3652397537768901</v>
      </c>
      <c r="M3004" s="66"/>
      <c r="N3004" s="66"/>
      <c r="O3004" s="66"/>
      <c r="P3004" s="66"/>
      <c r="Q3004" s="66"/>
      <c r="S3004" s="70"/>
      <c r="U3004" s="70"/>
      <c r="W3004" s="70"/>
      <c r="Y3004" s="70"/>
    </row>
    <row r="3005" spans="1:25" s="69" customFormat="1" x14ac:dyDescent="0.2">
      <c r="A3005" s="66" t="s">
        <v>28</v>
      </c>
      <c r="B3005" s="66" t="s">
        <v>23</v>
      </c>
      <c r="C3005" s="66" t="s">
        <v>9</v>
      </c>
      <c r="D3005" s="66" t="s">
        <v>311</v>
      </c>
      <c r="E3005" s="86">
        <f>+IF(ISNUMBER(DATA!H1012),DATA!H1012,"n/a")</f>
        <v>3586.17</v>
      </c>
      <c r="F3005" s="77">
        <f>+IF(ISNUMBER(DATA!I1012),DATA!I1012,"n/a")</f>
        <v>1.6987425028032199</v>
      </c>
      <c r="G3005" s="86">
        <f>+IF(ISNUMBER(DATA!R1012),DATA!R1012,"n/a")</f>
        <v>11208.86</v>
      </c>
      <c r="H3005" s="77">
        <f>+IF(ISNUMBER(DATA!S1012),DATA!S1012,"n/a")</f>
        <v>1.8584040781665601</v>
      </c>
      <c r="I3005" s="86">
        <f>+IF(ISNUMBER(DATA!AB1012),DATA!AB1012,"n/a")</f>
        <v>21214.03</v>
      </c>
      <c r="J3005" s="77">
        <f>+IF(ISNUMBER(DATA!AC1012),DATA!AC1012,"n/a")</f>
        <v>1.06367579693241</v>
      </c>
      <c r="K3005" s="86">
        <f>+IF(ISNUMBER(DATA!AL1012),DATA!AL1012,"n/a")</f>
        <v>32616.1</v>
      </c>
      <c r="L3005" s="77">
        <f>+IF(ISNUMBER(DATA!AM1012),DATA!AM1012,"n/a")</f>
        <v>0.438012783178441</v>
      </c>
      <c r="M3005" s="66"/>
      <c r="N3005" s="66"/>
      <c r="O3005" s="66"/>
      <c r="P3005" s="66"/>
      <c r="Q3005" s="66"/>
      <c r="S3005" s="70"/>
      <c r="U3005" s="70"/>
      <c r="W3005" s="70"/>
      <c r="Y3005" s="70"/>
    </row>
    <row r="3006" spans="1:25" s="69" customFormat="1" x14ac:dyDescent="0.2">
      <c r="A3006" s="66" t="s">
        <v>28</v>
      </c>
      <c r="B3006" s="66" t="s">
        <v>23</v>
      </c>
      <c r="C3006" s="66" t="s">
        <v>9</v>
      </c>
      <c r="D3006" s="66" t="s">
        <v>312</v>
      </c>
      <c r="E3006" s="86">
        <f>+IF(ISNUMBER(DATA!H1013),DATA!H1013,"n/a")</f>
        <v>7553.35</v>
      </c>
      <c r="F3006" s="77">
        <f>+IF(ISNUMBER(DATA!I1013),DATA!I1013,"n/a")</f>
        <v>0.27967790137805099</v>
      </c>
      <c r="G3006" s="86">
        <f>+IF(ISNUMBER(DATA!R1013),DATA!R1013,"n/a")</f>
        <v>20913.78</v>
      </c>
      <c r="H3006" s="77">
        <f>+IF(ISNUMBER(DATA!S1013),DATA!S1013,"n/a")</f>
        <v>0.54815971810967701</v>
      </c>
      <c r="I3006" s="86">
        <f>+IF(ISNUMBER(DATA!AB1013),DATA!AB1013,"n/a")</f>
        <v>38216.93</v>
      </c>
      <c r="J3006" s="77">
        <f>+IF(ISNUMBER(DATA!AC1013),DATA!AC1013,"n/a")</f>
        <v>0.90149967833116296</v>
      </c>
      <c r="K3006" s="86">
        <f>+IF(ISNUMBER(DATA!AL1013),DATA!AL1013,"n/a")</f>
        <v>73531.86</v>
      </c>
      <c r="L3006" s="77">
        <f>+IF(ISNUMBER(DATA!AM1013),DATA!AM1013,"n/a")</f>
        <v>1.6458551476826999</v>
      </c>
      <c r="M3006" s="66"/>
      <c r="N3006" s="66"/>
      <c r="O3006" s="66"/>
      <c r="P3006" s="66"/>
      <c r="Q3006" s="66"/>
      <c r="S3006" s="70"/>
      <c r="U3006" s="70"/>
      <c r="W3006" s="70"/>
      <c r="Y3006" s="70"/>
    </row>
    <row r="3007" spans="1:25" s="69" customFormat="1" x14ac:dyDescent="0.2">
      <c r="A3007" s="66" t="s">
        <v>28</v>
      </c>
      <c r="B3007" s="66" t="s">
        <v>23</v>
      </c>
      <c r="C3007" s="66" t="s">
        <v>9</v>
      </c>
      <c r="D3007" s="66" t="s">
        <v>313</v>
      </c>
      <c r="E3007" s="86">
        <f>+IF(ISNUMBER(DATA!H1014),DATA!H1014,"n/a")</f>
        <v>6406</v>
      </c>
      <c r="F3007" s="77">
        <f>+IF(ISNUMBER(DATA!I1014),DATA!I1014,"n/a")</f>
        <v>2.2436099971645</v>
      </c>
      <c r="G3007" s="86">
        <f>+IF(ISNUMBER(DATA!R1014),DATA!R1014,"n/a")</f>
        <v>18818.52</v>
      </c>
      <c r="H3007" s="77">
        <f>+IF(ISNUMBER(DATA!S1014),DATA!S1014,"n/a")</f>
        <v>2.1126909195565799</v>
      </c>
      <c r="I3007" s="86">
        <f>+IF(ISNUMBER(DATA!AB1014),DATA!AB1014,"n/a")</f>
        <v>36646.28</v>
      </c>
      <c r="J3007" s="77">
        <f>+IF(ISNUMBER(DATA!AC1014),DATA!AC1014,"n/a")</f>
        <v>2.0246536358128902</v>
      </c>
      <c r="K3007" s="86">
        <f>+IF(ISNUMBER(DATA!AL1014),DATA!AL1014,"n/a")</f>
        <v>65817.440000000002</v>
      </c>
      <c r="L3007" s="77">
        <f>+IF(ISNUMBER(DATA!AM1014),DATA!AM1014,"n/a")</f>
        <v>1.5364494877382799</v>
      </c>
      <c r="M3007" s="66"/>
      <c r="N3007" s="66"/>
      <c r="O3007" s="66"/>
      <c r="P3007" s="66"/>
      <c r="Q3007" s="66"/>
      <c r="S3007" s="70"/>
      <c r="U3007" s="70"/>
      <c r="W3007" s="70"/>
      <c r="Y3007" s="70"/>
    </row>
    <row r="3008" spans="1:25" s="69" customFormat="1" x14ac:dyDescent="0.2">
      <c r="A3008" s="66" t="s">
        <v>28</v>
      </c>
      <c r="B3008" s="66" t="s">
        <v>23</v>
      </c>
      <c r="C3008" s="66" t="s">
        <v>9</v>
      </c>
      <c r="D3008" s="66" t="s">
        <v>314</v>
      </c>
      <c r="E3008" s="86">
        <f>+IF(ISNUMBER(DATA!H1015),DATA!H1015,"n/a")</f>
        <v>5918.69</v>
      </c>
      <c r="F3008" s="77">
        <f>+IF(ISNUMBER(DATA!I1015),DATA!I1015,"n/a")</f>
        <v>0.23429985944219001</v>
      </c>
      <c r="G3008" s="86">
        <f>+IF(ISNUMBER(DATA!R1015),DATA!R1015,"n/a")</f>
        <v>17561.34</v>
      </c>
      <c r="H3008" s="77">
        <f>+IF(ISNUMBER(DATA!S1015),DATA!S1015,"n/a")</f>
        <v>0.27514349715547098</v>
      </c>
      <c r="I3008" s="86">
        <f>+IF(ISNUMBER(DATA!AB1015),DATA!AB1015,"n/a")</f>
        <v>35241.43</v>
      </c>
      <c r="J3008" s="77">
        <f>+IF(ISNUMBER(DATA!AC1015),DATA!AC1015,"n/a")</f>
        <v>0.321343366236848</v>
      </c>
      <c r="K3008" s="86">
        <f>+IF(ISNUMBER(DATA!AL1015),DATA!AL1015,"n/a")</f>
        <v>68461.33</v>
      </c>
      <c r="L3008" s="77">
        <f>+IF(ISNUMBER(DATA!AM1015),DATA!AM1015,"n/a")</f>
        <v>0.23733039676399001</v>
      </c>
      <c r="M3008" s="66"/>
      <c r="N3008" s="66"/>
      <c r="O3008" s="66"/>
      <c r="P3008" s="66"/>
      <c r="Q3008" s="66"/>
      <c r="S3008" s="70"/>
      <c r="U3008" s="70"/>
      <c r="W3008" s="70"/>
      <c r="Y3008" s="70"/>
    </row>
    <row r="3009" spans="1:25" s="69" customFormat="1" x14ac:dyDescent="0.2">
      <c r="A3009" s="66" t="s">
        <v>28</v>
      </c>
      <c r="B3009" s="66" t="s">
        <v>23</v>
      </c>
      <c r="C3009" s="66" t="s">
        <v>9</v>
      </c>
      <c r="D3009" s="66" t="s">
        <v>315</v>
      </c>
      <c r="E3009" s="86">
        <f>+IF(ISNUMBER(DATA!H1016),DATA!H1016,"n/a")</f>
        <v>21779.71</v>
      </c>
      <c r="F3009" s="77">
        <f>+IF(ISNUMBER(DATA!I1016),DATA!I1016,"n/a")</f>
        <v>0.35255691309861398</v>
      </c>
      <c r="G3009" s="86">
        <f>+IF(ISNUMBER(DATA!R1016),DATA!R1016,"n/a")</f>
        <v>67532.67</v>
      </c>
      <c r="H3009" s="77">
        <f>+IF(ISNUMBER(DATA!S1016),DATA!S1016,"n/a")</f>
        <v>2.3642480209110199</v>
      </c>
      <c r="I3009" s="86">
        <f>+IF(ISNUMBER(DATA!AB1016),DATA!AB1016,"n/a")</f>
        <v>128876.3</v>
      </c>
      <c r="J3009" s="77">
        <f>+IF(ISNUMBER(DATA!AC1016),DATA!AC1016,"n/a")</f>
        <v>3.9199079514072599</v>
      </c>
      <c r="K3009" s="86">
        <f>+IF(ISNUMBER(DATA!AL1016),DATA!AL1016,"n/a")</f>
        <v>250148.93</v>
      </c>
      <c r="L3009" s="77">
        <f>+IF(ISNUMBER(DATA!AM1016),DATA!AM1016,"n/a")</f>
        <v>5.4043126567322401</v>
      </c>
      <c r="M3009" s="66"/>
      <c r="N3009" s="66"/>
      <c r="O3009" s="66"/>
      <c r="P3009" s="66"/>
      <c r="Q3009" s="66"/>
      <c r="S3009" s="70"/>
      <c r="U3009" s="70"/>
      <c r="W3009" s="70"/>
      <c r="Y3009" s="70"/>
    </row>
    <row r="3010" spans="1:25" s="69" customFormat="1" x14ac:dyDescent="0.2">
      <c r="A3010" s="66" t="s">
        <v>28</v>
      </c>
      <c r="B3010" s="66" t="s">
        <v>23</v>
      </c>
      <c r="C3010" s="66" t="s">
        <v>9</v>
      </c>
      <c r="D3010" s="66" t="s">
        <v>316</v>
      </c>
      <c r="E3010" s="86">
        <f>+IF(ISNUMBER(DATA!H1017),DATA!H1017,"n/a")</f>
        <v>10337.75</v>
      </c>
      <c r="F3010" s="77">
        <f>+IF(ISNUMBER(DATA!I1017),DATA!I1017,"n/a")</f>
        <v>9.8993681005596093E-2</v>
      </c>
      <c r="G3010" s="86">
        <f>+IF(ISNUMBER(DATA!R1017),DATA!R1017,"n/a")</f>
        <v>28056.23</v>
      </c>
      <c r="H3010" s="77">
        <f>+IF(ISNUMBER(DATA!S1017),DATA!S1017,"n/a")</f>
        <v>0.109792884662548</v>
      </c>
      <c r="I3010" s="86">
        <f>+IF(ISNUMBER(DATA!AB1017),DATA!AB1017,"n/a")</f>
        <v>56875.72</v>
      </c>
      <c r="J3010" s="77">
        <f>+IF(ISNUMBER(DATA!AC1017),DATA!AC1017,"n/a")</f>
        <v>0.29327222723102297</v>
      </c>
      <c r="K3010" s="86">
        <f>+IF(ISNUMBER(DATA!AL1017),DATA!AL1017,"n/a")</f>
        <v>116249.78</v>
      </c>
      <c r="L3010" s="77">
        <f>+IF(ISNUMBER(DATA!AM1017),DATA!AM1017,"n/a")</f>
        <v>0.58401516515143703</v>
      </c>
      <c r="M3010" s="66"/>
      <c r="N3010" s="66"/>
      <c r="O3010" s="66"/>
      <c r="P3010" s="66"/>
      <c r="Q3010" s="66"/>
      <c r="S3010" s="70"/>
      <c r="U3010" s="70"/>
      <c r="W3010" s="70"/>
      <c r="Y3010" s="70"/>
    </row>
    <row r="3011" spans="1:25" s="69" customFormat="1" x14ac:dyDescent="0.2">
      <c r="A3011" s="66" t="s">
        <v>28</v>
      </c>
      <c r="B3011" s="66" t="s">
        <v>23</v>
      </c>
      <c r="C3011" s="66" t="s">
        <v>9</v>
      </c>
      <c r="D3011" s="66" t="s">
        <v>317</v>
      </c>
      <c r="E3011" s="86">
        <f>+IF(ISNUMBER(DATA!H1018),DATA!H1018,"n/a")</f>
        <v>6074.92</v>
      </c>
      <c r="F3011" s="77">
        <f>+IF(ISNUMBER(DATA!I1018),DATA!I1018,"n/a")</f>
        <v>0.40423889249745198</v>
      </c>
      <c r="G3011" s="86">
        <f>+IF(ISNUMBER(DATA!R1018),DATA!R1018,"n/a")</f>
        <v>19293.7</v>
      </c>
      <c r="H3011" s="77">
        <f>+IF(ISNUMBER(DATA!S1018),DATA!S1018,"n/a")</f>
        <v>0.679399744961244</v>
      </c>
      <c r="I3011" s="86">
        <f>+IF(ISNUMBER(DATA!AB1018),DATA!AB1018,"n/a")</f>
        <v>36455.33</v>
      </c>
      <c r="J3011" s="77">
        <f>+IF(ISNUMBER(DATA!AC1018),DATA!AC1018,"n/a")</f>
        <v>0.69968943824269003</v>
      </c>
      <c r="K3011" s="86">
        <f>+IF(ISNUMBER(DATA!AL1018),DATA!AL1018,"n/a")</f>
        <v>66940.61</v>
      </c>
      <c r="L3011" s="77">
        <f>+IF(ISNUMBER(DATA!AM1018),DATA!AM1018,"n/a")</f>
        <v>0.54518279687540805</v>
      </c>
      <c r="M3011" s="66"/>
      <c r="N3011" s="66"/>
      <c r="O3011" s="66"/>
      <c r="P3011" s="66"/>
      <c r="Q3011" s="66"/>
      <c r="S3011" s="70"/>
      <c r="U3011" s="70"/>
      <c r="W3011" s="70"/>
      <c r="Y3011" s="70"/>
    </row>
    <row r="3012" spans="1:25" s="69" customFormat="1" x14ac:dyDescent="0.2">
      <c r="A3012" s="66" t="s">
        <v>28</v>
      </c>
      <c r="B3012" s="66" t="s">
        <v>23</v>
      </c>
      <c r="C3012" s="66" t="s">
        <v>9</v>
      </c>
      <c r="D3012" s="66" t="s">
        <v>318</v>
      </c>
      <c r="E3012" s="86">
        <f>+IF(ISNUMBER(DATA!H1019),DATA!H1019,"n/a")</f>
        <v>7767.82</v>
      </c>
      <c r="F3012" s="77">
        <f>+IF(ISNUMBER(DATA!I1019),DATA!I1019,"n/a")</f>
        <v>-5.47935537568204E-2</v>
      </c>
      <c r="G3012" s="86">
        <f>+IF(ISNUMBER(DATA!R1019),DATA!R1019,"n/a")</f>
        <v>21473.83</v>
      </c>
      <c r="H3012" s="77">
        <f>+IF(ISNUMBER(DATA!S1019),DATA!S1019,"n/a")</f>
        <v>-2.8204644326148099E-2</v>
      </c>
      <c r="I3012" s="86">
        <f>+IF(ISNUMBER(DATA!AB1019),DATA!AB1019,"n/a")</f>
        <v>42806.3</v>
      </c>
      <c r="J3012" s="77">
        <f>+IF(ISNUMBER(DATA!AC1019),DATA!AC1019,"n/a")</f>
        <v>-3.20872386143971E-2</v>
      </c>
      <c r="K3012" s="86">
        <f>+IF(ISNUMBER(DATA!AL1019),DATA!AL1019,"n/a")</f>
        <v>86126.88</v>
      </c>
      <c r="L3012" s="77">
        <f>+IF(ISNUMBER(DATA!AM1019),DATA!AM1019,"n/a")</f>
        <v>0.120891623305864</v>
      </c>
      <c r="M3012" s="66"/>
      <c r="N3012" s="66"/>
      <c r="O3012" s="66"/>
      <c r="P3012" s="66"/>
      <c r="Q3012" s="66"/>
      <c r="S3012" s="70"/>
      <c r="U3012" s="70"/>
      <c r="W3012" s="70"/>
      <c r="Y3012" s="70"/>
    </row>
    <row r="3013" spans="1:25" s="69" customFormat="1" x14ac:dyDescent="0.2">
      <c r="A3013" s="66" t="s">
        <v>28</v>
      </c>
      <c r="B3013" s="66" t="s">
        <v>23</v>
      </c>
      <c r="C3013" s="66" t="s">
        <v>9</v>
      </c>
      <c r="D3013" s="66" t="s">
        <v>344</v>
      </c>
      <c r="E3013" s="86">
        <f>+IF(ISNUMBER(DATA!H1020),DATA!H1020,"n/a")</f>
        <v>4917.03</v>
      </c>
      <c r="F3013" s="77">
        <f>+IF(ISNUMBER(DATA!I1020),DATA!I1020,"n/a")</f>
        <v>4.2022704910227802</v>
      </c>
      <c r="G3013" s="86">
        <f>+IF(ISNUMBER(DATA!R1020),DATA!R1020,"n/a")</f>
        <v>13545.48</v>
      </c>
      <c r="H3013" s="77">
        <f>+IF(ISNUMBER(DATA!S1020),DATA!S1020,"n/a")</f>
        <v>4.3750838277018298</v>
      </c>
      <c r="I3013" s="86">
        <f>+IF(ISNUMBER(DATA!AB1020),DATA!AB1020,"n/a")</f>
        <v>27489.79</v>
      </c>
      <c r="J3013" s="77">
        <f>+IF(ISNUMBER(DATA!AC1020),DATA!AC1020,"n/a")</f>
        <v>4.1429119318713301</v>
      </c>
      <c r="K3013" s="86">
        <f>+IF(ISNUMBER(DATA!AL1020),DATA!AL1020,"n/a")</f>
        <v>46363.8</v>
      </c>
      <c r="L3013" s="77">
        <f>+IF(ISNUMBER(DATA!AM1020),DATA!AM1020,"n/a")</f>
        <v>2.7793515633788402</v>
      </c>
      <c r="M3013" s="66"/>
      <c r="N3013" s="66"/>
      <c r="O3013" s="66"/>
      <c r="P3013" s="66"/>
      <c r="Q3013" s="66"/>
      <c r="S3013" s="70"/>
      <c r="U3013" s="70"/>
      <c r="W3013" s="70"/>
      <c r="Y3013" s="70"/>
    </row>
    <row r="3014" spans="1:25" s="69" customFormat="1" x14ac:dyDescent="0.2">
      <c r="A3014" s="66" t="s">
        <v>28</v>
      </c>
      <c r="B3014" s="66" t="s">
        <v>23</v>
      </c>
      <c r="C3014" s="66" t="s">
        <v>9</v>
      </c>
      <c r="D3014" s="66" t="s">
        <v>345</v>
      </c>
      <c r="E3014" s="86">
        <f>+IF(ISNUMBER(DATA!H1021),DATA!H1021,"n/a")</f>
        <v>8444.41</v>
      </c>
      <c r="F3014" s="77">
        <f>+IF(ISNUMBER(DATA!I1021),DATA!I1021,"n/a")</f>
        <v>0.47097730582439701</v>
      </c>
      <c r="G3014" s="86">
        <f>+IF(ISNUMBER(DATA!R1021),DATA!R1021,"n/a")</f>
        <v>22898.7</v>
      </c>
      <c r="H3014" s="77">
        <f>+IF(ISNUMBER(DATA!S1021),DATA!S1021,"n/a")</f>
        <v>0.44574182762243397</v>
      </c>
      <c r="I3014" s="86">
        <f>+IF(ISNUMBER(DATA!AB1021),DATA!AB1021,"n/a")</f>
        <v>41312.67</v>
      </c>
      <c r="J3014" s="77">
        <f>+IF(ISNUMBER(DATA!AC1021),DATA!AC1021,"n/a")</f>
        <v>0.34705769573136502</v>
      </c>
      <c r="K3014" s="86">
        <f>+IF(ISNUMBER(DATA!AL1021),DATA!AL1021,"n/a")</f>
        <v>69670.58</v>
      </c>
      <c r="L3014" s="77">
        <f>+IF(ISNUMBER(DATA!AM1021),DATA!AM1021,"n/a")</f>
        <v>0.770899335873796</v>
      </c>
      <c r="M3014" s="66"/>
      <c r="N3014" s="66"/>
      <c r="O3014" s="66"/>
      <c r="P3014" s="66"/>
      <c r="Q3014" s="66"/>
      <c r="S3014" s="70"/>
      <c r="U3014" s="70"/>
      <c r="W3014" s="70"/>
      <c r="Y3014" s="70"/>
    </row>
    <row r="3015" spans="1:25" x14ac:dyDescent="0.2">
      <c r="E3015" s="100"/>
      <c r="F3015" s="102"/>
      <c r="G3015" s="100"/>
      <c r="H3015" s="102"/>
      <c r="I3015" s="100"/>
      <c r="J3015" s="102"/>
      <c r="K3015" s="100"/>
      <c r="L3015" s="102"/>
    </row>
    <row r="3016" spans="1:25" s="69" customFormat="1" x14ac:dyDescent="0.2">
      <c r="A3016" s="66" t="s">
        <v>28</v>
      </c>
      <c r="B3016" s="66" t="s">
        <v>23</v>
      </c>
      <c r="C3016" s="66" t="s">
        <v>25</v>
      </c>
      <c r="D3016" s="66" t="s">
        <v>271</v>
      </c>
      <c r="E3016" s="86">
        <f>+IF(ISNUMBER(DATA!J972),DATA!J972,"n/a")</f>
        <v>13908.03</v>
      </c>
      <c r="F3016" s="77">
        <f>+IF(ISNUMBER(DATA!K972),DATA!K972,"n/a")</f>
        <v>-0.26963022090119698</v>
      </c>
      <c r="G3016" s="86">
        <f>+IF(ISNUMBER(DATA!T972),DATA!T972,"n/a")</f>
        <v>39877.75</v>
      </c>
      <c r="H3016" s="77">
        <f>+IF(ISNUMBER(DATA!U972),DATA!U972,"n/a")</f>
        <v>-9.6921138061328196E-2</v>
      </c>
      <c r="I3016" s="86">
        <f>+IF(ISNUMBER(DATA!AD972),DATA!AD972,"n/a")</f>
        <v>85587.38</v>
      </c>
      <c r="J3016" s="77">
        <f>+IF(ISNUMBER(DATA!AE972),DATA!AE972,"n/a")</f>
        <v>-2.9266156510132799E-2</v>
      </c>
      <c r="K3016" s="86">
        <f>+IF(ISNUMBER(DATA!AN972),DATA!AN972,"n/a")</f>
        <v>175490.36</v>
      </c>
      <c r="L3016" s="77">
        <f>+IF(ISNUMBER(DATA!AO972),DATA!AO972,"n/a")</f>
        <v>-9.8173358999033594E-2</v>
      </c>
      <c r="M3016" s="66"/>
      <c r="N3016" s="66"/>
      <c r="O3016" s="66"/>
      <c r="P3016" s="66"/>
      <c r="Q3016" s="66"/>
      <c r="S3016" s="70"/>
      <c r="U3016" s="70"/>
      <c r="W3016" s="70"/>
      <c r="Y3016" s="70"/>
    </row>
    <row r="3017" spans="1:25" s="69" customFormat="1" x14ac:dyDescent="0.2">
      <c r="A3017" s="66" t="s">
        <v>28</v>
      </c>
      <c r="B3017" s="66" t="s">
        <v>23</v>
      </c>
      <c r="C3017" s="66" t="s">
        <v>25</v>
      </c>
      <c r="D3017" s="66" t="s">
        <v>272</v>
      </c>
      <c r="E3017" s="86">
        <f>+IF(ISNUMBER(DATA!J973),DATA!J973,"n/a")</f>
        <v>54852.77</v>
      </c>
      <c r="F3017" s="77">
        <f>+IF(ISNUMBER(DATA!K973),DATA!K973,"n/a")</f>
        <v>0.143517904689</v>
      </c>
      <c r="G3017" s="86">
        <f>+IF(ISNUMBER(DATA!T973),DATA!T973,"n/a")</f>
        <v>150687.73000000001</v>
      </c>
      <c r="H3017" s="77">
        <f>+IF(ISNUMBER(DATA!U973),DATA!U973,"n/a")</f>
        <v>0.12766136093841601</v>
      </c>
      <c r="I3017" s="86">
        <f>+IF(ISNUMBER(DATA!AD973),DATA!AD973,"n/a")</f>
        <v>291915.36</v>
      </c>
      <c r="J3017" s="77">
        <f>+IF(ISNUMBER(DATA!AE973),DATA!AE973,"n/a")</f>
        <v>0.49533236508101602</v>
      </c>
      <c r="K3017" s="86">
        <f>+IF(ISNUMBER(DATA!AN973),DATA!AN973,"n/a")</f>
        <v>570095</v>
      </c>
      <c r="L3017" s="77">
        <f>+IF(ISNUMBER(DATA!AO973),DATA!AO973,"n/a")</f>
        <v>1.1739232398169499</v>
      </c>
      <c r="M3017" s="66"/>
      <c r="N3017" s="66"/>
      <c r="O3017" s="66"/>
      <c r="P3017" s="66"/>
      <c r="Q3017" s="66"/>
      <c r="S3017" s="70"/>
      <c r="U3017" s="70"/>
      <c r="W3017" s="70"/>
      <c r="Y3017" s="70"/>
    </row>
    <row r="3018" spans="1:25" s="69" customFormat="1" x14ac:dyDescent="0.2">
      <c r="A3018" s="66" t="s">
        <v>28</v>
      </c>
      <c r="B3018" s="66" t="s">
        <v>23</v>
      </c>
      <c r="C3018" s="66" t="s">
        <v>25</v>
      </c>
      <c r="D3018" s="66" t="s">
        <v>273</v>
      </c>
      <c r="E3018" s="86">
        <f>+IF(ISNUMBER(DATA!J974),DATA!J974,"n/a")</f>
        <v>31705.09</v>
      </c>
      <c r="F3018" s="77">
        <f>+IF(ISNUMBER(DATA!K974),DATA!K974,"n/a")</f>
        <v>0.43362046356837303</v>
      </c>
      <c r="G3018" s="86">
        <f>+IF(ISNUMBER(DATA!T974),DATA!T974,"n/a")</f>
        <v>99372.24</v>
      </c>
      <c r="H3018" s="77">
        <f>+IF(ISNUMBER(DATA!U974),DATA!U974,"n/a")</f>
        <v>0.65708833280694101</v>
      </c>
      <c r="I3018" s="86">
        <f>+IF(ISNUMBER(DATA!AD974),DATA!AD974,"n/a")</f>
        <v>183995.23</v>
      </c>
      <c r="J3018" s="77">
        <f>+IF(ISNUMBER(DATA!AE974),DATA!AE974,"n/a")</f>
        <v>0.498562279541725</v>
      </c>
      <c r="K3018" s="86">
        <f>+IF(ISNUMBER(DATA!AN974),DATA!AN974,"n/a")</f>
        <v>323690.02</v>
      </c>
      <c r="L3018" s="77">
        <f>+IF(ISNUMBER(DATA!AO974),DATA!AO974,"n/a")</f>
        <v>0.24097617267621299</v>
      </c>
      <c r="M3018" s="66"/>
      <c r="N3018" s="66"/>
      <c r="O3018" s="66"/>
      <c r="P3018" s="66"/>
      <c r="Q3018" s="66"/>
      <c r="S3018" s="70"/>
      <c r="U3018" s="70"/>
      <c r="W3018" s="70"/>
      <c r="Y3018" s="70"/>
    </row>
    <row r="3019" spans="1:25" s="69" customFormat="1" x14ac:dyDescent="0.2">
      <c r="A3019" s="66" t="s">
        <v>28</v>
      </c>
      <c r="B3019" s="66" t="s">
        <v>23</v>
      </c>
      <c r="C3019" s="66" t="s">
        <v>25</v>
      </c>
      <c r="D3019" s="66" t="s">
        <v>274</v>
      </c>
      <c r="E3019" s="86">
        <f>+IF(ISNUMBER(DATA!J975),DATA!J975,"n/a")</f>
        <v>16489.36</v>
      </c>
      <c r="F3019" s="77">
        <f>+IF(ISNUMBER(DATA!K975),DATA!K975,"n/a")</f>
        <v>0.140158508235873</v>
      </c>
      <c r="G3019" s="86">
        <f>+IF(ISNUMBER(DATA!T975),DATA!T975,"n/a")</f>
        <v>42313.43</v>
      </c>
      <c r="H3019" s="77">
        <f>+IF(ISNUMBER(DATA!U975),DATA!U975,"n/a")</f>
        <v>0.136787335641291</v>
      </c>
      <c r="I3019" s="86">
        <f>+IF(ISNUMBER(DATA!AD975),DATA!AD975,"n/a")</f>
        <v>83252.86</v>
      </c>
      <c r="J3019" s="77">
        <f>+IF(ISNUMBER(DATA!AE975),DATA!AE975,"n/a")</f>
        <v>0.22466948299099199</v>
      </c>
      <c r="K3019" s="86">
        <f>+IF(ISNUMBER(DATA!AN975),DATA!AN975,"n/a")</f>
        <v>168714.84</v>
      </c>
      <c r="L3019" s="77">
        <f>+IF(ISNUMBER(DATA!AO975),DATA!AO975,"n/a")</f>
        <v>0.44472066124194798</v>
      </c>
      <c r="M3019" s="66"/>
      <c r="N3019" s="66"/>
      <c r="O3019" s="66"/>
      <c r="P3019" s="66"/>
      <c r="Q3019" s="66"/>
      <c r="S3019" s="70"/>
      <c r="U3019" s="70"/>
      <c r="W3019" s="70"/>
      <c r="Y3019" s="70"/>
    </row>
    <row r="3020" spans="1:25" s="69" customFormat="1" x14ac:dyDescent="0.2">
      <c r="A3020" s="66" t="s">
        <v>28</v>
      </c>
      <c r="B3020" s="66" t="s">
        <v>23</v>
      </c>
      <c r="C3020" s="66" t="s">
        <v>25</v>
      </c>
      <c r="D3020" s="66" t="s">
        <v>275</v>
      </c>
      <c r="E3020" s="86">
        <f>+IF(ISNUMBER(DATA!J976),DATA!J976,"n/a")</f>
        <v>58763.11</v>
      </c>
      <c r="F3020" s="77">
        <f>+IF(ISNUMBER(DATA!K976),DATA!K976,"n/a")</f>
        <v>2.5269201521369</v>
      </c>
      <c r="G3020" s="86">
        <f>+IF(ISNUMBER(DATA!T976),DATA!T976,"n/a")</f>
        <v>187564.69</v>
      </c>
      <c r="H3020" s="77">
        <f>+IF(ISNUMBER(DATA!U976),DATA!U976,"n/a")</f>
        <v>3.0906598499430999</v>
      </c>
      <c r="I3020" s="86">
        <f>+IF(ISNUMBER(DATA!AD976),DATA!AD976,"n/a")</f>
        <v>329292.90999999997</v>
      </c>
      <c r="J3020" s="77">
        <f>+IF(ISNUMBER(DATA!AE976),DATA!AE976,"n/a")</f>
        <v>2.48360085770575</v>
      </c>
      <c r="K3020" s="86">
        <f>+IF(ISNUMBER(DATA!AN976),DATA!AN976,"n/a")</f>
        <v>509523.02</v>
      </c>
      <c r="L3020" s="77">
        <f>+IF(ISNUMBER(DATA!AO976),DATA!AO976,"n/a")</f>
        <v>1.49475437327331</v>
      </c>
      <c r="M3020" s="66"/>
      <c r="N3020" s="66"/>
      <c r="O3020" s="66"/>
      <c r="P3020" s="66"/>
      <c r="Q3020" s="66"/>
      <c r="S3020" s="70"/>
      <c r="U3020" s="70"/>
      <c r="W3020" s="70"/>
      <c r="Y3020" s="70"/>
    </row>
    <row r="3021" spans="1:25" s="69" customFormat="1" x14ac:dyDescent="0.2">
      <c r="A3021" s="66" t="s">
        <v>28</v>
      </c>
      <c r="B3021" s="66" t="s">
        <v>23</v>
      </c>
      <c r="C3021" s="66" t="s">
        <v>25</v>
      </c>
      <c r="D3021" s="66" t="s">
        <v>276</v>
      </c>
      <c r="E3021" s="86">
        <f>+IF(ISNUMBER(DATA!J977),DATA!J977,"n/a")</f>
        <v>2920.99</v>
      </c>
      <c r="F3021" s="77">
        <f>+IF(ISNUMBER(DATA!K977),DATA!K977,"n/a")</f>
        <v>-0.115320663284622</v>
      </c>
      <c r="G3021" s="86">
        <f>+IF(ISNUMBER(DATA!T977),DATA!T977,"n/a")</f>
        <v>9857.23</v>
      </c>
      <c r="H3021" s="77">
        <f>+IF(ISNUMBER(DATA!U977),DATA!U977,"n/a")</f>
        <v>7.0693213416753595E-2</v>
      </c>
      <c r="I3021" s="86">
        <f>+IF(ISNUMBER(DATA!AD977),DATA!AD977,"n/a")</f>
        <v>22875.84</v>
      </c>
      <c r="J3021" s="77">
        <f>+IF(ISNUMBER(DATA!AE977),DATA!AE977,"n/a")</f>
        <v>-3.8591919845675997E-2</v>
      </c>
      <c r="K3021" s="86">
        <f>+IF(ISNUMBER(DATA!AN977),DATA!AN977,"n/a")</f>
        <v>57056.26</v>
      </c>
      <c r="L3021" s="77">
        <f>+IF(ISNUMBER(DATA!AO977),DATA!AO977,"n/a")</f>
        <v>-8.1446695543050104E-2</v>
      </c>
      <c r="M3021" s="66"/>
      <c r="N3021" s="66"/>
      <c r="O3021" s="66"/>
      <c r="P3021" s="66"/>
      <c r="Q3021" s="66"/>
      <c r="S3021" s="70"/>
      <c r="U3021" s="70"/>
      <c r="W3021" s="70"/>
      <c r="Y3021" s="70"/>
    </row>
    <row r="3022" spans="1:25" s="69" customFormat="1" x14ac:dyDescent="0.2">
      <c r="A3022" s="66" t="s">
        <v>28</v>
      </c>
      <c r="B3022" s="66" t="s">
        <v>23</v>
      </c>
      <c r="C3022" s="66" t="s">
        <v>25</v>
      </c>
      <c r="D3022" s="66" t="s">
        <v>277</v>
      </c>
      <c r="E3022" s="86">
        <f>+IF(ISNUMBER(DATA!J978),DATA!J978,"n/a")</f>
        <v>2789.54</v>
      </c>
      <c r="F3022" s="77">
        <f>+IF(ISNUMBER(DATA!K978),DATA!K978,"n/a")</f>
        <v>-3.55454906909606E-2</v>
      </c>
      <c r="G3022" s="86">
        <f>+IF(ISNUMBER(DATA!T978),DATA!T978,"n/a")</f>
        <v>8126.6</v>
      </c>
      <c r="H3022" s="77">
        <f>+IF(ISNUMBER(DATA!U978),DATA!U978,"n/a")</f>
        <v>-1.07848865517578E-2</v>
      </c>
      <c r="I3022" s="86">
        <f>+IF(ISNUMBER(DATA!AD978),DATA!AD978,"n/a")</f>
        <v>17955.419999999998</v>
      </c>
      <c r="J3022" s="77">
        <f>+IF(ISNUMBER(DATA!AE978),DATA!AE978,"n/a")</f>
        <v>-7.9869365516739704E-2</v>
      </c>
      <c r="K3022" s="86">
        <f>+IF(ISNUMBER(DATA!AN978),DATA!AN978,"n/a")</f>
        <v>39858.78</v>
      </c>
      <c r="L3022" s="77">
        <f>+IF(ISNUMBER(DATA!AO978),DATA!AO978,"n/a")</f>
        <v>-9.0153566965126497E-2</v>
      </c>
      <c r="M3022" s="66"/>
      <c r="N3022" s="66"/>
      <c r="O3022" s="66"/>
      <c r="P3022" s="66"/>
      <c r="Q3022" s="66"/>
      <c r="S3022" s="70"/>
      <c r="U3022" s="70"/>
      <c r="W3022" s="70"/>
      <c r="Y3022" s="70"/>
    </row>
    <row r="3023" spans="1:25" s="69" customFormat="1" x14ac:dyDescent="0.2">
      <c r="A3023" s="66" t="s">
        <v>28</v>
      </c>
      <c r="B3023" s="66" t="s">
        <v>23</v>
      </c>
      <c r="C3023" s="66" t="s">
        <v>25</v>
      </c>
      <c r="D3023" s="66" t="s">
        <v>278</v>
      </c>
      <c r="E3023" s="86">
        <f>+IF(ISNUMBER(DATA!J979),DATA!J979,"n/a")</f>
        <v>12975.25</v>
      </c>
      <c r="F3023" s="77">
        <f>+IF(ISNUMBER(DATA!K979),DATA!K979,"n/a")</f>
        <v>-0.106721797564685</v>
      </c>
      <c r="G3023" s="86">
        <f>+IF(ISNUMBER(DATA!T979),DATA!T979,"n/a")</f>
        <v>38715.269999999997</v>
      </c>
      <c r="H3023" s="77">
        <f>+IF(ISNUMBER(DATA!U979),DATA!U979,"n/a")</f>
        <v>-0.11342879794011899</v>
      </c>
      <c r="I3023" s="86">
        <f>+IF(ISNUMBER(DATA!AD979),DATA!AD979,"n/a")</f>
        <v>80788.160000000003</v>
      </c>
      <c r="J3023" s="77">
        <f>+IF(ISNUMBER(DATA!AE979),DATA!AE979,"n/a")</f>
        <v>-0.118053984753198</v>
      </c>
      <c r="K3023" s="86">
        <f>+IF(ISNUMBER(DATA!AN979),DATA!AN979,"n/a")</f>
        <v>175134</v>
      </c>
      <c r="L3023" s="77">
        <f>+IF(ISNUMBER(DATA!AO979),DATA!AO979,"n/a")</f>
        <v>2.2296505446218098E-2</v>
      </c>
      <c r="M3023" s="66"/>
      <c r="N3023" s="66"/>
      <c r="O3023" s="66"/>
      <c r="P3023" s="66"/>
      <c r="Q3023" s="66"/>
      <c r="S3023" s="70"/>
      <c r="U3023" s="70"/>
      <c r="W3023" s="70"/>
      <c r="Y3023" s="70"/>
    </row>
    <row r="3024" spans="1:25" s="69" customFormat="1" x14ac:dyDescent="0.2">
      <c r="A3024" s="66" t="s">
        <v>28</v>
      </c>
      <c r="B3024" s="66" t="s">
        <v>23</v>
      </c>
      <c r="C3024" s="66" t="s">
        <v>25</v>
      </c>
      <c r="D3024" s="66" t="s">
        <v>279</v>
      </c>
      <c r="E3024" s="86">
        <f>+IF(ISNUMBER(DATA!J980),DATA!J980,"n/a")</f>
        <v>44543.519999999997</v>
      </c>
      <c r="F3024" s="77">
        <f>+IF(ISNUMBER(DATA!K980),DATA!K980,"n/a")</f>
        <v>0.19466610594568901</v>
      </c>
      <c r="G3024" s="86">
        <f>+IF(ISNUMBER(DATA!T980),DATA!T980,"n/a")</f>
        <v>119333.45</v>
      </c>
      <c r="H3024" s="77">
        <f>+IF(ISNUMBER(DATA!U980),DATA!U980,"n/a")</f>
        <v>0.20808522054282799</v>
      </c>
      <c r="I3024" s="86">
        <f>+IF(ISNUMBER(DATA!AD980),DATA!AD980,"n/a")</f>
        <v>239561.33</v>
      </c>
      <c r="J3024" s="77">
        <f>+IF(ISNUMBER(DATA!AE980),DATA!AE980,"n/a")</f>
        <v>0.83546119537385999</v>
      </c>
      <c r="K3024" s="86">
        <f>+IF(ISNUMBER(DATA!AN980),DATA!AN980,"n/a")</f>
        <v>453112.5</v>
      </c>
      <c r="L3024" s="77">
        <f>+IF(ISNUMBER(DATA!AO980),DATA!AO980,"n/a")</f>
        <v>1.8543278441795401</v>
      </c>
      <c r="M3024" s="66"/>
      <c r="N3024" s="66"/>
      <c r="O3024" s="66"/>
      <c r="P3024" s="66"/>
      <c r="Q3024" s="66"/>
      <c r="S3024" s="70"/>
      <c r="U3024" s="70"/>
      <c r="W3024" s="70"/>
      <c r="Y3024" s="70"/>
    </row>
    <row r="3025" spans="1:25" s="69" customFormat="1" x14ac:dyDescent="0.2">
      <c r="A3025" s="66" t="s">
        <v>28</v>
      </c>
      <c r="B3025" s="66" t="s">
        <v>23</v>
      </c>
      <c r="C3025" s="66" t="s">
        <v>25</v>
      </c>
      <c r="D3025" s="66" t="s">
        <v>280</v>
      </c>
      <c r="E3025" s="86">
        <f>+IF(ISNUMBER(DATA!J981),DATA!J981,"n/a")</f>
        <v>3462.7</v>
      </c>
      <c r="F3025" s="77">
        <f>+IF(ISNUMBER(DATA!K981),DATA!K981,"n/a")</f>
        <v>1.32201128303565E-2</v>
      </c>
      <c r="G3025" s="86">
        <f>+IF(ISNUMBER(DATA!T981),DATA!T981,"n/a")</f>
        <v>11123.92</v>
      </c>
      <c r="H3025" s="77">
        <f>+IF(ISNUMBER(DATA!U981),DATA!U981,"n/a")</f>
        <v>3.3758152380987803E-2</v>
      </c>
      <c r="I3025" s="86">
        <f>+IF(ISNUMBER(DATA!AD981),DATA!AD981,"n/a")</f>
        <v>25414.83</v>
      </c>
      <c r="J3025" s="77">
        <f>+IF(ISNUMBER(DATA!AE981),DATA!AE981,"n/a")</f>
        <v>0.116889423472018</v>
      </c>
      <c r="K3025" s="86">
        <f>+IF(ISNUMBER(DATA!AN981),DATA!AN981,"n/a")</f>
        <v>58076.480000000003</v>
      </c>
      <c r="L3025" s="77">
        <f>+IF(ISNUMBER(DATA!AO981),DATA!AO981,"n/a")</f>
        <v>0.14614399227647901</v>
      </c>
      <c r="M3025" s="66"/>
      <c r="N3025" s="66"/>
      <c r="O3025" s="66"/>
      <c r="P3025" s="66"/>
      <c r="Q3025" s="66"/>
      <c r="S3025" s="70"/>
      <c r="U3025" s="70"/>
      <c r="W3025" s="70"/>
      <c r="Y3025" s="70"/>
    </row>
    <row r="3026" spans="1:25" s="69" customFormat="1" x14ac:dyDescent="0.2">
      <c r="A3026" s="66" t="s">
        <v>28</v>
      </c>
      <c r="B3026" s="66" t="s">
        <v>23</v>
      </c>
      <c r="C3026" s="66" t="s">
        <v>25</v>
      </c>
      <c r="D3026" s="66" t="s">
        <v>281</v>
      </c>
      <c r="E3026" s="86">
        <f>+IF(ISNUMBER(DATA!J982),DATA!J982,"n/a")</f>
        <v>15442.86</v>
      </c>
      <c r="F3026" s="77">
        <f>+IF(ISNUMBER(DATA!K982),DATA!K982,"n/a")</f>
        <v>4.6115859242140198</v>
      </c>
      <c r="G3026" s="86">
        <f>+IF(ISNUMBER(DATA!T982),DATA!T982,"n/a")</f>
        <v>44541.25</v>
      </c>
      <c r="H3026" s="77">
        <f>+IF(ISNUMBER(DATA!U982),DATA!U982,"n/a")</f>
        <v>4.5926062646983903</v>
      </c>
      <c r="I3026" s="86">
        <f>+IF(ISNUMBER(DATA!AD982),DATA!AD982,"n/a")</f>
        <v>88478.38</v>
      </c>
      <c r="J3026" s="77">
        <f>+IF(ISNUMBER(DATA!AE982),DATA!AE982,"n/a")</f>
        <v>3.8095433785486499</v>
      </c>
      <c r="K3026" s="86">
        <f>+IF(ISNUMBER(DATA!AN982),DATA!AN982,"n/a")</f>
        <v>150533.57999999999</v>
      </c>
      <c r="L3026" s="77">
        <f>+IF(ISNUMBER(DATA!AO982),DATA!AO982,"n/a")</f>
        <v>2.4063505554394</v>
      </c>
      <c r="M3026" s="66"/>
      <c r="N3026" s="66"/>
      <c r="O3026" s="66"/>
      <c r="P3026" s="66"/>
      <c r="Q3026" s="66"/>
      <c r="S3026" s="70"/>
      <c r="U3026" s="70"/>
      <c r="W3026" s="70"/>
      <c r="Y3026" s="70"/>
    </row>
    <row r="3027" spans="1:25" s="69" customFormat="1" x14ac:dyDescent="0.2">
      <c r="A3027" s="66" t="s">
        <v>28</v>
      </c>
      <c r="B3027" s="66" t="s">
        <v>23</v>
      </c>
      <c r="C3027" s="66" t="s">
        <v>25</v>
      </c>
      <c r="D3027" s="66" t="s">
        <v>282</v>
      </c>
      <c r="E3027" s="86">
        <f>+IF(ISNUMBER(DATA!J983),DATA!J983,"n/a")</f>
        <v>33851.120000000003</v>
      </c>
      <c r="F3027" s="77">
        <f>+IF(ISNUMBER(DATA!K983),DATA!K983,"n/a")</f>
        <v>0.32159643567278801</v>
      </c>
      <c r="G3027" s="86">
        <f>+IF(ISNUMBER(DATA!T983),DATA!T983,"n/a")</f>
        <v>94605.97</v>
      </c>
      <c r="H3027" s="77">
        <f>+IF(ISNUMBER(DATA!U983),DATA!U983,"n/a")</f>
        <v>0.34938876261156698</v>
      </c>
      <c r="I3027" s="86">
        <f>+IF(ISNUMBER(DATA!AD983),DATA!AD983,"n/a")</f>
        <v>182070.31</v>
      </c>
      <c r="J3027" s="77">
        <f>+IF(ISNUMBER(DATA!AE983),DATA!AE983,"n/a")</f>
        <v>0.77042325655613098</v>
      </c>
      <c r="K3027" s="86">
        <f>+IF(ISNUMBER(DATA!AN983),DATA!AN983,"n/a")</f>
        <v>331213.34999999998</v>
      </c>
      <c r="L3027" s="77">
        <f>+IF(ISNUMBER(DATA!AO983),DATA!AO983,"n/a")</f>
        <v>1.1067903083919</v>
      </c>
      <c r="M3027" s="66"/>
      <c r="N3027" s="66"/>
      <c r="O3027" s="66"/>
      <c r="P3027" s="66"/>
      <c r="Q3027" s="66"/>
      <c r="S3027" s="70"/>
      <c r="U3027" s="70"/>
      <c r="W3027" s="70"/>
      <c r="Y3027" s="70"/>
    </row>
    <row r="3028" spans="1:25" s="69" customFormat="1" x14ac:dyDescent="0.2">
      <c r="A3028" s="66" t="s">
        <v>28</v>
      </c>
      <c r="B3028" s="66" t="s">
        <v>23</v>
      </c>
      <c r="C3028" s="66" t="s">
        <v>25</v>
      </c>
      <c r="D3028" s="66" t="s">
        <v>283</v>
      </c>
      <c r="E3028" s="86">
        <f>+IF(ISNUMBER(DATA!J984),DATA!J984,"n/a")</f>
        <v>28291.53</v>
      </c>
      <c r="F3028" s="77">
        <f>+IF(ISNUMBER(DATA!K984),DATA!K984,"n/a")</f>
        <v>1.0452260398352899</v>
      </c>
      <c r="G3028" s="86">
        <f>+IF(ISNUMBER(DATA!T984),DATA!T984,"n/a")</f>
        <v>82037.039999999994</v>
      </c>
      <c r="H3028" s="77">
        <f>+IF(ISNUMBER(DATA!U984),DATA!U984,"n/a")</f>
        <v>1.0350783362262199</v>
      </c>
      <c r="I3028" s="86">
        <f>+IF(ISNUMBER(DATA!AD984),DATA!AD984,"n/a")</f>
        <v>149939.69</v>
      </c>
      <c r="J3028" s="77">
        <f>+IF(ISNUMBER(DATA!AE984),DATA!AE984,"n/a")</f>
        <v>1.5718956440121299</v>
      </c>
      <c r="K3028" s="86">
        <f>+IF(ISNUMBER(DATA!AN984),DATA!AN984,"n/a")</f>
        <v>256343.28</v>
      </c>
      <c r="L3028" s="77">
        <f>+IF(ISNUMBER(DATA!AO984),DATA!AO984,"n/a")</f>
        <v>1.6977096807326599</v>
      </c>
      <c r="M3028" s="66"/>
      <c r="N3028" s="66"/>
      <c r="O3028" s="66"/>
      <c r="P3028" s="66"/>
      <c r="Q3028" s="66"/>
      <c r="S3028" s="70"/>
      <c r="U3028" s="70"/>
      <c r="W3028" s="70"/>
      <c r="Y3028" s="70"/>
    </row>
    <row r="3029" spans="1:25" s="69" customFormat="1" x14ac:dyDescent="0.2">
      <c r="A3029" s="66" t="s">
        <v>28</v>
      </c>
      <c r="B3029" s="66" t="s">
        <v>23</v>
      </c>
      <c r="C3029" s="66" t="s">
        <v>25</v>
      </c>
      <c r="D3029" s="66" t="s">
        <v>284</v>
      </c>
      <c r="E3029" s="86">
        <f>+IF(ISNUMBER(DATA!J985),DATA!J985,"n/a")</f>
        <v>24453.59</v>
      </c>
      <c r="F3029" s="77">
        <f>+IF(ISNUMBER(DATA!K985),DATA!K985,"n/a")</f>
        <v>4.19262776342081</v>
      </c>
      <c r="G3029" s="86">
        <f>+IF(ISNUMBER(DATA!T985),DATA!T985,"n/a")</f>
        <v>72487.490000000005</v>
      </c>
      <c r="H3029" s="77">
        <f>+IF(ISNUMBER(DATA!U985),DATA!U985,"n/a")</f>
        <v>3.9566163101503702</v>
      </c>
      <c r="I3029" s="86">
        <f>+IF(ISNUMBER(DATA!AD985),DATA!AD985,"n/a")</f>
        <v>140911.16</v>
      </c>
      <c r="J3029" s="77">
        <f>+IF(ISNUMBER(DATA!AE985),DATA!AE985,"n/a")</f>
        <v>3.3352984719667802</v>
      </c>
      <c r="K3029" s="86">
        <f>+IF(ISNUMBER(DATA!AN985),DATA!AN985,"n/a")</f>
        <v>225437.71</v>
      </c>
      <c r="L3029" s="77">
        <f>+IF(ISNUMBER(DATA!AO985),DATA!AO985,"n/a")</f>
        <v>1.9180714385938</v>
      </c>
      <c r="M3029" s="66"/>
      <c r="N3029" s="66"/>
      <c r="O3029" s="66"/>
      <c r="P3029" s="66"/>
      <c r="Q3029" s="66"/>
      <c r="S3029" s="70"/>
      <c r="U3029" s="70"/>
      <c r="W3029" s="70"/>
      <c r="Y3029" s="70"/>
    </row>
    <row r="3030" spans="1:25" s="69" customFormat="1" x14ac:dyDescent="0.2">
      <c r="A3030" s="66" t="s">
        <v>28</v>
      </c>
      <c r="B3030" s="66" t="s">
        <v>23</v>
      </c>
      <c r="C3030" s="66" t="s">
        <v>25</v>
      </c>
      <c r="D3030" s="66" t="s">
        <v>285</v>
      </c>
      <c r="E3030" s="86">
        <f>+IF(ISNUMBER(DATA!J986),DATA!J986,"n/a")</f>
        <v>275.23</v>
      </c>
      <c r="F3030" s="77">
        <f>+IF(ISNUMBER(DATA!K986),DATA!K986,"n/a")</f>
        <v>0.34989455098337402</v>
      </c>
      <c r="G3030" s="86">
        <f>+IF(ISNUMBER(DATA!T986),DATA!T986,"n/a")</f>
        <v>614.16</v>
      </c>
      <c r="H3030" s="77">
        <f>+IF(ISNUMBER(DATA!U986),DATA!U986,"n/a")</f>
        <v>0.23822580645161301</v>
      </c>
      <c r="I3030" s="86">
        <f>+IF(ISNUMBER(DATA!AD986),DATA!AD986,"n/a")</f>
        <v>1298.94</v>
      </c>
      <c r="J3030" s="77">
        <f>+IF(ISNUMBER(DATA!AE986),DATA!AE986,"n/a")</f>
        <v>-0.10474116244288099</v>
      </c>
      <c r="K3030" s="86">
        <f>+IF(ISNUMBER(DATA!AN986),DATA!AN986,"n/a")</f>
        <v>2482.4299999999998</v>
      </c>
      <c r="L3030" s="77">
        <f>+IF(ISNUMBER(DATA!AO986),DATA!AO986,"n/a")</f>
        <v>-0.38989245091967301</v>
      </c>
      <c r="M3030" s="66"/>
      <c r="N3030" s="66"/>
      <c r="O3030" s="66"/>
      <c r="P3030" s="66"/>
      <c r="Q3030" s="66"/>
      <c r="S3030" s="70"/>
      <c r="U3030" s="70"/>
      <c r="W3030" s="70"/>
      <c r="Y3030" s="70"/>
    </row>
    <row r="3031" spans="1:25" s="69" customFormat="1" x14ac:dyDescent="0.2">
      <c r="A3031" s="66" t="s">
        <v>28</v>
      </c>
      <c r="B3031" s="66" t="s">
        <v>23</v>
      </c>
      <c r="C3031" s="66" t="s">
        <v>25</v>
      </c>
      <c r="D3031" s="66" t="s">
        <v>286</v>
      </c>
      <c r="E3031" s="86">
        <f>+IF(ISNUMBER(DATA!J987),DATA!J987,"n/a")</f>
        <v>15838.62</v>
      </c>
      <c r="F3031" s="77">
        <f>+IF(ISNUMBER(DATA!K987),DATA!K987,"n/a")</f>
        <v>0.91857925549247199</v>
      </c>
      <c r="G3031" s="86">
        <f>+IF(ISNUMBER(DATA!T987),DATA!T987,"n/a")</f>
        <v>50303.85</v>
      </c>
      <c r="H3031" s="77">
        <f>+IF(ISNUMBER(DATA!U987),DATA!U987,"n/a")</f>
        <v>1.2974263486869999</v>
      </c>
      <c r="I3031" s="86">
        <f>+IF(ISNUMBER(DATA!AD987),DATA!AD987,"n/a")</f>
        <v>84578.75</v>
      </c>
      <c r="J3031" s="77">
        <f>+IF(ISNUMBER(DATA!AE987),DATA!AE987,"n/a")</f>
        <v>0.66858259921584495</v>
      </c>
      <c r="K3031" s="86">
        <f>+IF(ISNUMBER(DATA!AN987),DATA!AN987,"n/a")</f>
        <v>135989.17000000001</v>
      </c>
      <c r="L3031" s="77">
        <f>+IF(ISNUMBER(DATA!AO987),DATA!AO987,"n/a")</f>
        <v>0.132390959136583</v>
      </c>
      <c r="M3031" s="66"/>
      <c r="N3031" s="66"/>
      <c r="O3031" s="66"/>
      <c r="P3031" s="66"/>
      <c r="Q3031" s="66"/>
      <c r="S3031" s="70"/>
      <c r="U3031" s="70"/>
      <c r="W3031" s="70"/>
      <c r="Y3031" s="70"/>
    </row>
    <row r="3032" spans="1:25" s="69" customFormat="1" x14ac:dyDescent="0.2">
      <c r="A3032" s="66" t="s">
        <v>28</v>
      </c>
      <c r="B3032" s="66" t="s">
        <v>23</v>
      </c>
      <c r="C3032" s="66" t="s">
        <v>25</v>
      </c>
      <c r="D3032" s="66" t="s">
        <v>287</v>
      </c>
      <c r="E3032" s="86">
        <f>+IF(ISNUMBER(DATA!J988),DATA!J988,"n/a")</f>
        <v>20489.47</v>
      </c>
      <c r="F3032" s="77">
        <f>+IF(ISNUMBER(DATA!K988),DATA!K988,"n/a")</f>
        <v>0.94676333909428101</v>
      </c>
      <c r="G3032" s="86">
        <f>+IF(ISNUMBER(DATA!T988),DATA!T988,"n/a")</f>
        <v>65854.77</v>
      </c>
      <c r="H3032" s="77">
        <f>+IF(ISNUMBER(DATA!U988),DATA!U988,"n/a")</f>
        <v>1.3392954701590001</v>
      </c>
      <c r="I3032" s="86">
        <f>+IF(ISNUMBER(DATA!AD988),DATA!AD988,"n/a")</f>
        <v>117593.41</v>
      </c>
      <c r="J3032" s="77">
        <f>+IF(ISNUMBER(DATA!AE988),DATA!AE988,"n/a")</f>
        <v>0.86075090886794003</v>
      </c>
      <c r="K3032" s="86">
        <f>+IF(ISNUMBER(DATA!AN988),DATA!AN988,"n/a")</f>
        <v>184887.92</v>
      </c>
      <c r="L3032" s="77">
        <f>+IF(ISNUMBER(DATA!AO988),DATA!AO988,"n/a")</f>
        <v>0.26830855099554302</v>
      </c>
      <c r="M3032" s="66"/>
      <c r="N3032" s="66"/>
      <c r="O3032" s="66"/>
      <c r="P3032" s="66"/>
      <c r="Q3032" s="66"/>
      <c r="S3032" s="70"/>
      <c r="U3032" s="70"/>
      <c r="W3032" s="70"/>
      <c r="Y3032" s="70"/>
    </row>
    <row r="3033" spans="1:25" s="69" customFormat="1" x14ac:dyDescent="0.2">
      <c r="A3033" s="66" t="s">
        <v>28</v>
      </c>
      <c r="B3033" s="66" t="s">
        <v>23</v>
      </c>
      <c r="C3033" s="66" t="s">
        <v>25</v>
      </c>
      <c r="D3033" s="66" t="s">
        <v>288</v>
      </c>
      <c r="E3033" s="86">
        <f>+IF(ISNUMBER(DATA!J989),DATA!J989,"n/a")</f>
        <v>40297.019999999997</v>
      </c>
      <c r="F3033" s="77">
        <f>+IF(ISNUMBER(DATA!K989),DATA!K989,"n/a")</f>
        <v>0.33593091101975903</v>
      </c>
      <c r="G3033" s="86">
        <f>+IF(ISNUMBER(DATA!T989),DATA!T989,"n/a")</f>
        <v>107882.3</v>
      </c>
      <c r="H3033" s="77">
        <f>+IF(ISNUMBER(DATA!U989),DATA!U989,"n/a")</f>
        <v>0.29865363257745497</v>
      </c>
      <c r="I3033" s="86">
        <f>+IF(ISNUMBER(DATA!AD989),DATA!AD989,"n/a")</f>
        <v>202416.38</v>
      </c>
      <c r="J3033" s="77">
        <f>+IF(ISNUMBER(DATA!AE989),DATA!AE989,"n/a")</f>
        <v>0.80164449060933196</v>
      </c>
      <c r="K3033" s="86">
        <f>+IF(ISNUMBER(DATA!AN989),DATA!AN989,"n/a")</f>
        <v>354255.9</v>
      </c>
      <c r="L3033" s="77">
        <f>+IF(ISNUMBER(DATA!AO989),DATA!AO989,"n/a")</f>
        <v>1.2969523111364401</v>
      </c>
      <c r="M3033" s="66"/>
      <c r="N3033" s="66"/>
      <c r="O3033" s="66"/>
      <c r="P3033" s="66"/>
      <c r="Q3033" s="66"/>
      <c r="S3033" s="70"/>
      <c r="U3033" s="70"/>
      <c r="W3033" s="70"/>
      <c r="Y3033" s="70"/>
    </row>
    <row r="3034" spans="1:25" s="69" customFormat="1" x14ac:dyDescent="0.2">
      <c r="A3034" s="66" t="s">
        <v>28</v>
      </c>
      <c r="B3034" s="66" t="s">
        <v>23</v>
      </c>
      <c r="C3034" s="66" t="s">
        <v>25</v>
      </c>
      <c r="D3034" s="66" t="s">
        <v>289</v>
      </c>
      <c r="E3034" s="86">
        <f>+IF(ISNUMBER(DATA!J990),DATA!J990,"n/a")</f>
        <v>16261.02</v>
      </c>
      <c r="F3034" s="77">
        <f>+IF(ISNUMBER(DATA!K990),DATA!K990,"n/a")</f>
        <v>0.31188463884290302</v>
      </c>
      <c r="G3034" s="86">
        <f>+IF(ISNUMBER(DATA!T990),DATA!T990,"n/a")</f>
        <v>42137.87</v>
      </c>
      <c r="H3034" s="77">
        <f>+IF(ISNUMBER(DATA!U990),DATA!U990,"n/a")</f>
        <v>0.27120092626782599</v>
      </c>
      <c r="I3034" s="86">
        <f>+IF(ISNUMBER(DATA!AD990),DATA!AD990,"n/a")</f>
        <v>84027.24</v>
      </c>
      <c r="J3034" s="77">
        <f>+IF(ISNUMBER(DATA!AE990),DATA!AE990,"n/a")</f>
        <v>0.62202067212891698</v>
      </c>
      <c r="K3034" s="86">
        <f>+IF(ISNUMBER(DATA!AN990),DATA!AN990,"n/a")</f>
        <v>152222.03</v>
      </c>
      <c r="L3034" s="77">
        <f>+IF(ISNUMBER(DATA!AO990),DATA!AO990,"n/a")</f>
        <v>0.71134843171769202</v>
      </c>
      <c r="M3034" s="66"/>
      <c r="N3034" s="66"/>
      <c r="O3034" s="66"/>
      <c r="P3034" s="66"/>
      <c r="Q3034" s="66"/>
      <c r="S3034" s="70"/>
      <c r="U3034" s="70"/>
      <c r="W3034" s="70"/>
      <c r="Y3034" s="70"/>
    </row>
    <row r="3035" spans="1:25" s="69" customFormat="1" x14ac:dyDescent="0.2">
      <c r="A3035" s="66" t="s">
        <v>28</v>
      </c>
      <c r="B3035" s="66" t="s">
        <v>23</v>
      </c>
      <c r="C3035" s="66" t="s">
        <v>25</v>
      </c>
      <c r="D3035" s="66" t="s">
        <v>290</v>
      </c>
      <c r="E3035" s="86">
        <f>+IF(ISNUMBER(DATA!J991),DATA!J991,"n/a")</f>
        <v>5075.3500000000004</v>
      </c>
      <c r="F3035" s="77">
        <f>+IF(ISNUMBER(DATA!K991),DATA!K991,"n/a")</f>
        <v>-0.14855263930479701</v>
      </c>
      <c r="G3035" s="86">
        <f>+IF(ISNUMBER(DATA!T991),DATA!T991,"n/a")</f>
        <v>13507.68</v>
      </c>
      <c r="H3035" s="77">
        <f>+IF(ISNUMBER(DATA!U991),DATA!U991,"n/a")</f>
        <v>-5.6313064449308399E-2</v>
      </c>
      <c r="I3035" s="86">
        <f>+IF(ISNUMBER(DATA!AD991),DATA!AD991,"n/a")</f>
        <v>27407.34</v>
      </c>
      <c r="J3035" s="77">
        <f>+IF(ISNUMBER(DATA!AE991),DATA!AE991,"n/a")</f>
        <v>-6.9616798356446297E-2</v>
      </c>
      <c r="K3035" s="86">
        <f>+IF(ISNUMBER(DATA!AN991),DATA!AN991,"n/a")</f>
        <v>57454.17</v>
      </c>
      <c r="L3035" s="77">
        <f>+IF(ISNUMBER(DATA!AO991),DATA!AO991,"n/a")</f>
        <v>-2.37485271120777E-3</v>
      </c>
      <c r="M3035" s="66"/>
      <c r="N3035" s="66"/>
      <c r="O3035" s="66"/>
      <c r="P3035" s="66"/>
      <c r="Q3035" s="66"/>
      <c r="S3035" s="70"/>
      <c r="U3035" s="70"/>
      <c r="W3035" s="70"/>
      <c r="Y3035" s="70"/>
    </row>
    <row r="3036" spans="1:25" s="69" customFormat="1" x14ac:dyDescent="0.2">
      <c r="A3036" s="66" t="s">
        <v>28</v>
      </c>
      <c r="B3036" s="66" t="s">
        <v>23</v>
      </c>
      <c r="C3036" s="66" t="s">
        <v>25</v>
      </c>
      <c r="D3036" s="66" t="s">
        <v>291</v>
      </c>
      <c r="E3036" s="86">
        <f>+IF(ISNUMBER(DATA!J992),DATA!J992,"n/a")</f>
        <v>2614.4899999999998</v>
      </c>
      <c r="F3036" s="77">
        <f>+IF(ISNUMBER(DATA!K992),DATA!K992,"n/a")</f>
        <v>0.45573750410636998</v>
      </c>
      <c r="G3036" s="86">
        <f>+IF(ISNUMBER(DATA!T992),DATA!T992,"n/a")</f>
        <v>7687.69</v>
      </c>
      <c r="H3036" s="77">
        <f>+IF(ISNUMBER(DATA!U992),DATA!U992,"n/a")</f>
        <v>0.28791226832810901</v>
      </c>
      <c r="I3036" s="86">
        <f>+IF(ISNUMBER(DATA!AD992),DATA!AD992,"n/a")</f>
        <v>14912.83</v>
      </c>
      <c r="J3036" s="77">
        <f>+IF(ISNUMBER(DATA!AE992),DATA!AE992,"n/a")</f>
        <v>0.38506126641719901</v>
      </c>
      <c r="K3036" s="86">
        <f>+IF(ISNUMBER(DATA!AN992),DATA!AN992,"n/a")</f>
        <v>28269.14</v>
      </c>
      <c r="L3036" s="77">
        <f>+IF(ISNUMBER(DATA!AO992),DATA!AO992,"n/a")</f>
        <v>0.21207082619267401</v>
      </c>
      <c r="M3036" s="66"/>
      <c r="N3036" s="66"/>
      <c r="O3036" s="66"/>
      <c r="P3036" s="66"/>
      <c r="Q3036" s="66"/>
      <c r="S3036" s="70"/>
      <c r="U3036" s="70"/>
      <c r="W3036" s="70"/>
      <c r="Y3036" s="70"/>
    </row>
    <row r="3037" spans="1:25" s="69" customFormat="1" x14ac:dyDescent="0.2">
      <c r="A3037" s="66" t="s">
        <v>28</v>
      </c>
      <c r="B3037" s="66" t="s">
        <v>23</v>
      </c>
      <c r="C3037" s="66" t="s">
        <v>25</v>
      </c>
      <c r="D3037" s="66" t="s">
        <v>292</v>
      </c>
      <c r="E3037" s="86">
        <f>+IF(ISNUMBER(DATA!J993),DATA!J993,"n/a")</f>
        <v>67820.87</v>
      </c>
      <c r="F3037" s="77">
        <f>+IF(ISNUMBER(DATA!K993),DATA!K993,"n/a")</f>
        <v>3.2010240406742101</v>
      </c>
      <c r="G3037" s="86">
        <f>+IF(ISNUMBER(DATA!T993),DATA!T993,"n/a")</f>
        <v>197524.43</v>
      </c>
      <c r="H3037" s="77">
        <f>+IF(ISNUMBER(DATA!U993),DATA!U993,"n/a")</f>
        <v>3.1730860157851999</v>
      </c>
      <c r="I3037" s="86">
        <f>+IF(ISNUMBER(DATA!AD993),DATA!AD993,"n/a")</f>
        <v>383297.68</v>
      </c>
      <c r="J3037" s="77">
        <f>+IF(ISNUMBER(DATA!AE993),DATA!AE993,"n/a")</f>
        <v>3.1668271587893599</v>
      </c>
      <c r="K3037" s="86">
        <f>+IF(ISNUMBER(DATA!AN993),DATA!AN993,"n/a")</f>
        <v>718087.9</v>
      </c>
      <c r="L3037" s="77">
        <f>+IF(ISNUMBER(DATA!AO993),DATA!AO993,"n/a")</f>
        <v>2.7597362894018498</v>
      </c>
      <c r="M3037" s="66"/>
      <c r="N3037" s="66"/>
      <c r="O3037" s="66"/>
      <c r="P3037" s="66"/>
      <c r="Q3037" s="66"/>
      <c r="S3037" s="70"/>
      <c r="U3037" s="70"/>
      <c r="W3037" s="70"/>
      <c r="Y3037" s="70"/>
    </row>
    <row r="3038" spans="1:25" s="69" customFormat="1" x14ac:dyDescent="0.2">
      <c r="A3038" s="66" t="s">
        <v>28</v>
      </c>
      <c r="B3038" s="66" t="s">
        <v>23</v>
      </c>
      <c r="C3038" s="66" t="s">
        <v>25</v>
      </c>
      <c r="D3038" s="66" t="s">
        <v>293</v>
      </c>
      <c r="E3038" s="86">
        <f>+IF(ISNUMBER(DATA!J994),DATA!J994,"n/a")</f>
        <v>14527.64</v>
      </c>
      <c r="F3038" s="77">
        <f>+IF(ISNUMBER(DATA!K994),DATA!K994,"n/a")</f>
        <v>0.66935630287249503</v>
      </c>
      <c r="G3038" s="86">
        <f>+IF(ISNUMBER(DATA!T994),DATA!T994,"n/a")</f>
        <v>37172.129999999997</v>
      </c>
      <c r="H3038" s="77">
        <f>+IF(ISNUMBER(DATA!U994),DATA!U994,"n/a")</f>
        <v>0.49076775554253499</v>
      </c>
      <c r="I3038" s="86">
        <f>+IF(ISNUMBER(DATA!AD994),DATA!AD994,"n/a")</f>
        <v>71278.77</v>
      </c>
      <c r="J3038" s="77">
        <f>+IF(ISNUMBER(DATA!AE994),DATA!AE994,"n/a")</f>
        <v>0.99092588030440898</v>
      </c>
      <c r="K3038" s="86">
        <f>+IF(ISNUMBER(DATA!AN994),DATA!AN994,"n/a")</f>
        <v>124359.72</v>
      </c>
      <c r="L3038" s="77">
        <f>+IF(ISNUMBER(DATA!AO994),DATA!AO994,"n/a")</f>
        <v>1.4960273415562999</v>
      </c>
      <c r="M3038" s="66"/>
      <c r="N3038" s="66"/>
      <c r="O3038" s="66"/>
      <c r="P3038" s="66"/>
      <c r="Q3038" s="66"/>
      <c r="S3038" s="70"/>
      <c r="U3038" s="70"/>
      <c r="W3038" s="70"/>
      <c r="Y3038" s="70"/>
    </row>
    <row r="3039" spans="1:25" s="69" customFormat="1" x14ac:dyDescent="0.2">
      <c r="A3039" s="66" t="s">
        <v>28</v>
      </c>
      <c r="B3039" s="66" t="s">
        <v>23</v>
      </c>
      <c r="C3039" s="66" t="s">
        <v>25</v>
      </c>
      <c r="D3039" s="66" t="s">
        <v>294</v>
      </c>
      <c r="E3039" s="86">
        <f>+IF(ISNUMBER(DATA!J995),DATA!J995,"n/a")</f>
        <v>19509.48</v>
      </c>
      <c r="F3039" s="77">
        <f>+IF(ISNUMBER(DATA!K995),DATA!K995,"n/a")</f>
        <v>-0.17752591853116001</v>
      </c>
      <c r="G3039" s="86">
        <f>+IF(ISNUMBER(DATA!T995),DATA!T995,"n/a")</f>
        <v>55473.57</v>
      </c>
      <c r="H3039" s="77">
        <f>+IF(ISNUMBER(DATA!U995),DATA!U995,"n/a")</f>
        <v>-9.0445421875322798E-2</v>
      </c>
      <c r="I3039" s="86">
        <f>+IF(ISNUMBER(DATA!AD995),DATA!AD995,"n/a")</f>
        <v>110495.25</v>
      </c>
      <c r="J3039" s="77">
        <f>+IF(ISNUMBER(DATA!AE995),DATA!AE995,"n/a")</f>
        <v>-7.2089719429017499E-2</v>
      </c>
      <c r="K3039" s="86">
        <f>+IF(ISNUMBER(DATA!AN995),DATA!AN995,"n/a")</f>
        <v>220613.18</v>
      </c>
      <c r="L3039" s="77">
        <f>+IF(ISNUMBER(DATA!AO995),DATA!AO995,"n/a")</f>
        <v>-3.0824613545731998E-2</v>
      </c>
      <c r="M3039" s="66"/>
      <c r="N3039" s="66"/>
      <c r="O3039" s="66"/>
      <c r="P3039" s="66"/>
      <c r="Q3039" s="66"/>
      <c r="S3039" s="70"/>
      <c r="U3039" s="70"/>
      <c r="W3039" s="70"/>
      <c r="Y3039" s="70"/>
    </row>
    <row r="3040" spans="1:25" s="69" customFormat="1" x14ac:dyDescent="0.2">
      <c r="A3040" s="66" t="s">
        <v>28</v>
      </c>
      <c r="B3040" s="66" t="s">
        <v>23</v>
      </c>
      <c r="C3040" s="66" t="s">
        <v>25</v>
      </c>
      <c r="D3040" s="66" t="s">
        <v>295</v>
      </c>
      <c r="E3040" s="86">
        <f>+IF(ISNUMBER(DATA!J996),DATA!J996,"n/a")</f>
        <v>2874.72</v>
      </c>
      <c r="F3040" s="77">
        <f>+IF(ISNUMBER(DATA!K996),DATA!K996,"n/a")</f>
        <v>0.324542124542125</v>
      </c>
      <c r="G3040" s="86">
        <f>+IF(ISNUMBER(DATA!T996),DATA!T996,"n/a")</f>
        <v>8012.75</v>
      </c>
      <c r="H3040" s="77">
        <f>+IF(ISNUMBER(DATA!U996),DATA!U996,"n/a")</f>
        <v>0.31749863115957599</v>
      </c>
      <c r="I3040" s="86">
        <f>+IF(ISNUMBER(DATA!AD996),DATA!AD996,"n/a")</f>
        <v>14188.25</v>
      </c>
      <c r="J3040" s="77">
        <f>+IF(ISNUMBER(DATA!AE996),DATA!AE996,"n/a")</f>
        <v>0.328229146383476</v>
      </c>
      <c r="K3040" s="86">
        <f>+IF(ISNUMBER(DATA!AN996),DATA!AN996,"n/a")</f>
        <v>26066.57</v>
      </c>
      <c r="L3040" s="77">
        <f>+IF(ISNUMBER(DATA!AO996),DATA!AO996,"n/a")</f>
        <v>-0.409482775220748</v>
      </c>
      <c r="M3040" s="66"/>
      <c r="N3040" s="66"/>
      <c r="O3040" s="66"/>
      <c r="P3040" s="66"/>
      <c r="Q3040" s="66"/>
      <c r="S3040" s="70"/>
      <c r="U3040" s="70"/>
      <c r="W3040" s="70"/>
      <c r="Y3040" s="70"/>
    </row>
    <row r="3041" spans="1:25" s="69" customFormat="1" x14ac:dyDescent="0.2">
      <c r="A3041" s="66" t="s">
        <v>28</v>
      </c>
      <c r="B3041" s="66" t="s">
        <v>23</v>
      </c>
      <c r="C3041" s="66" t="s">
        <v>25</v>
      </c>
      <c r="D3041" s="66" t="s">
        <v>296</v>
      </c>
      <c r="E3041" s="86">
        <f>+IF(ISNUMBER(DATA!J997),DATA!J997,"n/a")</f>
        <v>3158.12</v>
      </c>
      <c r="F3041" s="77">
        <f>+IF(ISNUMBER(DATA!K997),DATA!K997,"n/a")</f>
        <v>6.9385516099430694E-2</v>
      </c>
      <c r="G3041" s="86">
        <f>+IF(ISNUMBER(DATA!T997),DATA!T997,"n/a")</f>
        <v>9479.64</v>
      </c>
      <c r="H3041" s="77">
        <f>+IF(ISNUMBER(DATA!U997),DATA!U997,"n/a")</f>
        <v>0.100733734241667</v>
      </c>
      <c r="I3041" s="86">
        <f>+IF(ISNUMBER(DATA!AD997),DATA!AD997,"n/a")</f>
        <v>18061.689999999999</v>
      </c>
      <c r="J3041" s="77">
        <f>+IF(ISNUMBER(DATA!AE997),DATA!AE997,"n/a")</f>
        <v>7.9711219218256996E-2</v>
      </c>
      <c r="K3041" s="86">
        <f>+IF(ISNUMBER(DATA!AN997),DATA!AN997,"n/a")</f>
        <v>36248.49</v>
      </c>
      <c r="L3041" s="77">
        <f>+IF(ISNUMBER(DATA!AO997),DATA!AO997,"n/a")</f>
        <v>-9.5268343356097795E-2</v>
      </c>
      <c r="M3041" s="66"/>
      <c r="N3041" s="66"/>
      <c r="O3041" s="66"/>
      <c r="P3041" s="66"/>
      <c r="Q3041" s="66"/>
      <c r="S3041" s="70"/>
      <c r="U3041" s="70"/>
      <c r="W3041" s="70"/>
      <c r="Y3041" s="70"/>
    </row>
    <row r="3042" spans="1:25" s="69" customFormat="1" x14ac:dyDescent="0.2">
      <c r="A3042" s="66" t="s">
        <v>28</v>
      </c>
      <c r="B3042" s="66" t="s">
        <v>23</v>
      </c>
      <c r="C3042" s="66" t="s">
        <v>25</v>
      </c>
      <c r="D3042" s="66" t="s">
        <v>297</v>
      </c>
      <c r="E3042" s="86">
        <f>+IF(ISNUMBER(DATA!J998),DATA!J998,"n/a")</f>
        <v>16991.28</v>
      </c>
      <c r="F3042" s="77">
        <f>+IF(ISNUMBER(DATA!K998),DATA!K998,"n/a")</f>
        <v>0.518948777110389</v>
      </c>
      <c r="G3042" s="86">
        <f>+IF(ISNUMBER(DATA!T998),DATA!T998,"n/a")</f>
        <v>44378.26</v>
      </c>
      <c r="H3042" s="77">
        <f>+IF(ISNUMBER(DATA!U998),DATA!U998,"n/a")</f>
        <v>0.41894464492059902</v>
      </c>
      <c r="I3042" s="86">
        <f>+IF(ISNUMBER(DATA!AD998),DATA!AD998,"n/a")</f>
        <v>87393.38</v>
      </c>
      <c r="J3042" s="77">
        <f>+IF(ISNUMBER(DATA!AE998),DATA!AE998,"n/a")</f>
        <v>0.84343689916332398</v>
      </c>
      <c r="K3042" s="86">
        <f>+IF(ISNUMBER(DATA!AN998),DATA!AN998,"n/a")</f>
        <v>156602.43</v>
      </c>
      <c r="L3042" s="77">
        <f>+IF(ISNUMBER(DATA!AO998),DATA!AO998,"n/a")</f>
        <v>1.31593662063062</v>
      </c>
      <c r="M3042" s="66"/>
      <c r="N3042" s="66"/>
      <c r="O3042" s="66"/>
      <c r="P3042" s="66"/>
      <c r="Q3042" s="66"/>
      <c r="S3042" s="70"/>
      <c r="U3042" s="70"/>
      <c r="W3042" s="70"/>
      <c r="Y3042" s="70"/>
    </row>
    <row r="3043" spans="1:25" s="69" customFormat="1" x14ac:dyDescent="0.2">
      <c r="A3043" s="66" t="s">
        <v>28</v>
      </c>
      <c r="B3043" s="66" t="s">
        <v>23</v>
      </c>
      <c r="C3043" s="66" t="s">
        <v>25</v>
      </c>
      <c r="D3043" s="66" t="s">
        <v>298</v>
      </c>
      <c r="E3043" s="86">
        <f>+IF(ISNUMBER(DATA!J999),DATA!J999,"n/a")</f>
        <v>10690.36</v>
      </c>
      <c r="F3043" s="77">
        <f>+IF(ISNUMBER(DATA!K999),DATA!K999,"n/a")</f>
        <v>0.26874992582394802</v>
      </c>
      <c r="G3043" s="86">
        <f>+IF(ISNUMBER(DATA!T999),DATA!T999,"n/a")</f>
        <v>27014.240000000002</v>
      </c>
      <c r="H3043" s="77">
        <f>+IF(ISNUMBER(DATA!U999),DATA!U999,"n/a")</f>
        <v>0.223004633196942</v>
      </c>
      <c r="I3043" s="86">
        <f>+IF(ISNUMBER(DATA!AD999),DATA!AD999,"n/a")</f>
        <v>52129.18</v>
      </c>
      <c r="J3043" s="77">
        <f>+IF(ISNUMBER(DATA!AE999),DATA!AE999,"n/a")</f>
        <v>7.4911122030622196E-2</v>
      </c>
      <c r="K3043" s="86">
        <f>+IF(ISNUMBER(DATA!AN999),DATA!AN999,"n/a")</f>
        <v>106843.35</v>
      </c>
      <c r="L3043" s="77">
        <f>+IF(ISNUMBER(DATA!AO999),DATA!AO999,"n/a")</f>
        <v>0.121003991064565</v>
      </c>
      <c r="M3043" s="66"/>
      <c r="N3043" s="66"/>
      <c r="O3043" s="66"/>
      <c r="P3043" s="66"/>
      <c r="Q3043" s="66"/>
      <c r="S3043" s="70"/>
      <c r="U3043" s="70"/>
      <c r="W3043" s="70"/>
      <c r="Y3043" s="70"/>
    </row>
    <row r="3044" spans="1:25" s="69" customFormat="1" x14ac:dyDescent="0.2">
      <c r="A3044" s="66" t="s">
        <v>28</v>
      </c>
      <c r="B3044" s="66" t="s">
        <v>23</v>
      </c>
      <c r="C3044" s="66" t="s">
        <v>25</v>
      </c>
      <c r="D3044" s="66" t="s">
        <v>299</v>
      </c>
      <c r="E3044" s="86">
        <f>+IF(ISNUMBER(DATA!J1000),DATA!J1000,"n/a")</f>
        <v>47484.08</v>
      </c>
      <c r="F3044" s="77">
        <f>+IF(ISNUMBER(DATA!K1000),DATA!K1000,"n/a")</f>
        <v>0.46693576714179402</v>
      </c>
      <c r="G3044" s="86">
        <f>+IF(ISNUMBER(DATA!T1000),DATA!T1000,"n/a")</f>
        <v>149418.54999999999</v>
      </c>
      <c r="H3044" s="77">
        <f>+IF(ISNUMBER(DATA!U1000),DATA!U1000,"n/a")</f>
        <v>0.53680683985447197</v>
      </c>
      <c r="I3044" s="86">
        <f>+IF(ISNUMBER(DATA!AD1000),DATA!AD1000,"n/a")</f>
        <v>288253.40000000002</v>
      </c>
      <c r="J3044" s="77">
        <f>+IF(ISNUMBER(DATA!AE1000),DATA!AE1000,"n/a")</f>
        <v>0.220835194740929</v>
      </c>
      <c r="K3044" s="86">
        <f>+IF(ISNUMBER(DATA!AN1000),DATA!AN1000,"n/a")</f>
        <v>527760.47</v>
      </c>
      <c r="L3044" s="77">
        <f>+IF(ISNUMBER(DATA!AO1000),DATA!AO1000,"n/a")</f>
        <v>-7.0577770404772006E-2</v>
      </c>
      <c r="M3044" s="66"/>
      <c r="N3044" s="66"/>
      <c r="O3044" s="66"/>
      <c r="P3044" s="66"/>
      <c r="Q3044" s="66"/>
      <c r="S3044" s="70"/>
      <c r="U3044" s="70"/>
      <c r="W3044" s="70"/>
      <c r="Y3044" s="70"/>
    </row>
    <row r="3045" spans="1:25" s="69" customFormat="1" x14ac:dyDescent="0.2">
      <c r="A3045" s="66" t="s">
        <v>28</v>
      </c>
      <c r="B3045" s="66" t="s">
        <v>23</v>
      </c>
      <c r="C3045" s="66" t="s">
        <v>25</v>
      </c>
      <c r="D3045" s="66" t="s">
        <v>300</v>
      </c>
      <c r="E3045" s="86">
        <f>+IF(ISNUMBER(DATA!J1001),DATA!J1001,"n/a")</f>
        <v>29595.42</v>
      </c>
      <c r="F3045" s="77">
        <f>+IF(ISNUMBER(DATA!K1001),DATA!K1001,"n/a")</f>
        <v>1.27970975420001</v>
      </c>
      <c r="G3045" s="86">
        <f>+IF(ISNUMBER(DATA!T1001),DATA!T1001,"n/a")</f>
        <v>89295.7</v>
      </c>
      <c r="H3045" s="77">
        <f>+IF(ISNUMBER(DATA!U1001),DATA!U1001,"n/a")</f>
        <v>1.8002187599858599</v>
      </c>
      <c r="I3045" s="86">
        <f>+IF(ISNUMBER(DATA!AD1001),DATA!AD1001,"n/a")</f>
        <v>166462.65</v>
      </c>
      <c r="J3045" s="77">
        <f>+IF(ISNUMBER(DATA!AE1001),DATA!AE1001,"n/a")</f>
        <v>1.5615900563999401</v>
      </c>
      <c r="K3045" s="86">
        <f>+IF(ISNUMBER(DATA!AN1001),DATA!AN1001,"n/a")</f>
        <v>284004.43</v>
      </c>
      <c r="L3045" s="77">
        <f>+IF(ISNUMBER(DATA!AO1001),DATA!AO1001,"n/a")</f>
        <v>0.99823798966884902</v>
      </c>
      <c r="M3045" s="66"/>
      <c r="N3045" s="66"/>
      <c r="O3045" s="66"/>
      <c r="P3045" s="66"/>
      <c r="Q3045" s="66"/>
      <c r="S3045" s="70"/>
      <c r="U3045" s="70"/>
      <c r="W3045" s="70"/>
      <c r="Y3045" s="70"/>
    </row>
    <row r="3046" spans="1:25" s="69" customFormat="1" x14ac:dyDescent="0.2">
      <c r="A3046" s="66" t="s">
        <v>28</v>
      </c>
      <c r="B3046" s="66" t="s">
        <v>23</v>
      </c>
      <c r="C3046" s="66" t="s">
        <v>25</v>
      </c>
      <c r="D3046" s="66" t="s">
        <v>301</v>
      </c>
      <c r="E3046" s="86">
        <f>+IF(ISNUMBER(DATA!J1002),DATA!J1002,"n/a")</f>
        <v>12761.84</v>
      </c>
      <c r="F3046" s="77">
        <f>+IF(ISNUMBER(DATA!K1002),DATA!K1002,"n/a")</f>
        <v>0.19647596751979901</v>
      </c>
      <c r="G3046" s="86">
        <f>+IF(ISNUMBER(DATA!T1002),DATA!T1002,"n/a")</f>
        <v>35377.54</v>
      </c>
      <c r="H3046" s="77">
        <f>+IF(ISNUMBER(DATA!U1002),DATA!U1002,"n/a")</f>
        <v>0.34228938098627598</v>
      </c>
      <c r="I3046" s="86">
        <f>+IF(ISNUMBER(DATA!AD1002),DATA!AD1002,"n/a")</f>
        <v>64845.59</v>
      </c>
      <c r="J3046" s="77">
        <f>+IF(ISNUMBER(DATA!AE1002),DATA!AE1002,"n/a")</f>
        <v>1.1488514709615201</v>
      </c>
      <c r="K3046" s="86">
        <f>+IF(ISNUMBER(DATA!AN1002),DATA!AN1002,"n/a")</f>
        <v>124332.33</v>
      </c>
      <c r="L3046" s="77">
        <f>+IF(ISNUMBER(DATA!AO1002),DATA!AO1002,"n/a")</f>
        <v>2.3769716739503002</v>
      </c>
      <c r="M3046" s="66"/>
      <c r="N3046" s="66"/>
      <c r="O3046" s="66"/>
      <c r="P3046" s="66"/>
      <c r="Q3046" s="66"/>
      <c r="S3046" s="70"/>
      <c r="U3046" s="70"/>
      <c r="W3046" s="70"/>
      <c r="Y3046" s="70"/>
    </row>
    <row r="3047" spans="1:25" s="69" customFormat="1" x14ac:dyDescent="0.2">
      <c r="A3047" s="66" t="s">
        <v>28</v>
      </c>
      <c r="B3047" s="66" t="s">
        <v>23</v>
      </c>
      <c r="C3047" s="66" t="s">
        <v>25</v>
      </c>
      <c r="D3047" s="66" t="s">
        <v>302</v>
      </c>
      <c r="E3047" s="86">
        <f>+IF(ISNUMBER(DATA!J1003),DATA!J1003,"n/a")</f>
        <v>10578.97</v>
      </c>
      <c r="F3047" s="77">
        <f>+IF(ISNUMBER(DATA!K1003),DATA!K1003,"n/a")</f>
        <v>-0.132612517177256</v>
      </c>
      <c r="G3047" s="86">
        <f>+IF(ISNUMBER(DATA!T1003),DATA!T1003,"n/a")</f>
        <v>28822.01</v>
      </c>
      <c r="H3047" s="77">
        <f>+IF(ISNUMBER(DATA!U1003),DATA!U1003,"n/a")</f>
        <v>-7.7102367570063501E-2</v>
      </c>
      <c r="I3047" s="86">
        <f>+IF(ISNUMBER(DATA!AD1003),DATA!AD1003,"n/a")</f>
        <v>59816.53</v>
      </c>
      <c r="J3047" s="77">
        <f>+IF(ISNUMBER(DATA!AE1003),DATA!AE1003,"n/a")</f>
        <v>-8.3030840127071001E-2</v>
      </c>
      <c r="K3047" s="86">
        <f>+IF(ISNUMBER(DATA!AN1003),DATA!AN1003,"n/a")</f>
        <v>122559.43</v>
      </c>
      <c r="L3047" s="77">
        <f>+IF(ISNUMBER(DATA!AO1003),DATA!AO1003,"n/a")</f>
        <v>1.11433299998095E-3</v>
      </c>
      <c r="M3047" s="66"/>
      <c r="N3047" s="66"/>
      <c r="O3047" s="66"/>
      <c r="P3047" s="66"/>
      <c r="Q3047" s="66"/>
      <c r="S3047" s="70"/>
      <c r="U3047" s="70"/>
      <c r="W3047" s="70"/>
      <c r="Y3047" s="70"/>
    </row>
    <row r="3048" spans="1:25" s="69" customFormat="1" x14ac:dyDescent="0.2">
      <c r="A3048" s="66" t="s">
        <v>28</v>
      </c>
      <c r="B3048" s="66" t="s">
        <v>23</v>
      </c>
      <c r="C3048" s="66" t="s">
        <v>25</v>
      </c>
      <c r="D3048" s="66" t="s">
        <v>303</v>
      </c>
      <c r="E3048" s="86">
        <f>+IF(ISNUMBER(DATA!J1004),DATA!J1004,"n/a")</f>
        <v>12274.01</v>
      </c>
      <c r="F3048" s="77">
        <f>+IF(ISNUMBER(DATA!K1004),DATA!K1004,"n/a")</f>
        <v>0.31637618255507999</v>
      </c>
      <c r="G3048" s="86">
        <f>+IF(ISNUMBER(DATA!T1004),DATA!T1004,"n/a")</f>
        <v>30587.4</v>
      </c>
      <c r="H3048" s="77">
        <f>+IF(ISNUMBER(DATA!U1004),DATA!U1004,"n/a")</f>
        <v>0.241741151081064</v>
      </c>
      <c r="I3048" s="86">
        <f>+IF(ISNUMBER(DATA!AD1004),DATA!AD1004,"n/a")</f>
        <v>60918.41</v>
      </c>
      <c r="J3048" s="77">
        <f>+IF(ISNUMBER(DATA!AE1004),DATA!AE1004,"n/a")</f>
        <v>0.57217401313310601</v>
      </c>
      <c r="K3048" s="86">
        <f>+IF(ISNUMBER(DATA!AN1004),DATA!AN1004,"n/a")</f>
        <v>115029.65</v>
      </c>
      <c r="L3048" s="77">
        <f>+IF(ISNUMBER(DATA!AO1004),DATA!AO1004,"n/a")</f>
        <v>0.73139434037182005</v>
      </c>
      <c r="M3048" s="66"/>
      <c r="N3048" s="66"/>
      <c r="O3048" s="66"/>
      <c r="P3048" s="66"/>
      <c r="Q3048" s="66"/>
      <c r="S3048" s="70"/>
      <c r="U3048" s="70"/>
      <c r="W3048" s="70"/>
      <c r="Y3048" s="70"/>
    </row>
    <row r="3049" spans="1:25" s="69" customFormat="1" x14ac:dyDescent="0.2">
      <c r="A3049" s="66" t="s">
        <v>28</v>
      </c>
      <c r="B3049" s="66" t="s">
        <v>23</v>
      </c>
      <c r="C3049" s="66" t="s">
        <v>25</v>
      </c>
      <c r="D3049" s="66" t="s">
        <v>304</v>
      </c>
      <c r="E3049" s="86">
        <f>+IF(ISNUMBER(DATA!J1005),DATA!J1005,"n/a")</f>
        <v>14994.68</v>
      </c>
      <c r="F3049" s="77">
        <f>+IF(ISNUMBER(DATA!K1005),DATA!K1005,"n/a")</f>
        <v>0.53918513317648598</v>
      </c>
      <c r="G3049" s="86">
        <f>+IF(ISNUMBER(DATA!T1005),DATA!T1005,"n/a")</f>
        <v>48795.360000000001</v>
      </c>
      <c r="H3049" s="77">
        <f>+IF(ISNUMBER(DATA!U1005),DATA!U1005,"n/a")</f>
        <v>0.65472337888663801</v>
      </c>
      <c r="I3049" s="86">
        <f>+IF(ISNUMBER(DATA!AD1005),DATA!AD1005,"n/a")</f>
        <v>88902.75</v>
      </c>
      <c r="J3049" s="77">
        <f>+IF(ISNUMBER(DATA!AE1005),DATA!AE1005,"n/a")</f>
        <v>0.12847328000097499</v>
      </c>
      <c r="K3049" s="86">
        <f>+IF(ISNUMBER(DATA!AN1005),DATA!AN1005,"n/a")</f>
        <v>158346.84</v>
      </c>
      <c r="L3049" s="77">
        <f>+IF(ISNUMBER(DATA!AO1005),DATA!AO1005,"n/a")</f>
        <v>-0.20109341641925799</v>
      </c>
      <c r="M3049" s="66"/>
      <c r="N3049" s="66"/>
      <c r="O3049" s="66"/>
      <c r="P3049" s="66"/>
      <c r="Q3049" s="66"/>
      <c r="S3049" s="70"/>
      <c r="U3049" s="70"/>
      <c r="W3049" s="70"/>
      <c r="Y3049" s="70"/>
    </row>
    <row r="3050" spans="1:25" s="69" customFormat="1" x14ac:dyDescent="0.2">
      <c r="A3050" s="66" t="s">
        <v>28</v>
      </c>
      <c r="B3050" s="66" t="s">
        <v>23</v>
      </c>
      <c r="C3050" s="66" t="s">
        <v>25</v>
      </c>
      <c r="D3050" s="66" t="s">
        <v>305</v>
      </c>
      <c r="E3050" s="86">
        <f>+IF(ISNUMBER(DATA!J1006),DATA!J1006,"n/a")</f>
        <v>20993.79</v>
      </c>
      <c r="F3050" s="77">
        <f>+IF(ISNUMBER(DATA!K1006),DATA!K1006,"n/a")</f>
        <v>0.91024384651291002</v>
      </c>
      <c r="G3050" s="86">
        <f>+IF(ISNUMBER(DATA!T1006),DATA!T1006,"n/a")</f>
        <v>65856.17</v>
      </c>
      <c r="H3050" s="77">
        <f>+IF(ISNUMBER(DATA!U1006),DATA!U1006,"n/a")</f>
        <v>0.69472030213375802</v>
      </c>
      <c r="I3050" s="86">
        <f>+IF(ISNUMBER(DATA!AD1006),DATA!AD1006,"n/a")</f>
        <v>119952.57</v>
      </c>
      <c r="J3050" s="77">
        <f>+IF(ISNUMBER(DATA!AE1006),DATA!AE1006,"n/a")</f>
        <v>0.68309932276172203</v>
      </c>
      <c r="K3050" s="86">
        <f>+IF(ISNUMBER(DATA!AN1006),DATA!AN1006,"n/a")</f>
        <v>185863.71</v>
      </c>
      <c r="L3050" s="77">
        <f>+IF(ISNUMBER(DATA!AO1006),DATA!AO1006,"n/a")</f>
        <v>0.37159112611685802</v>
      </c>
      <c r="M3050" s="66"/>
      <c r="N3050" s="66"/>
      <c r="O3050" s="66"/>
      <c r="P3050" s="66"/>
      <c r="Q3050" s="66"/>
      <c r="S3050" s="70"/>
      <c r="U3050" s="70"/>
      <c r="W3050" s="70"/>
      <c r="Y3050" s="70"/>
    </row>
    <row r="3051" spans="1:25" s="69" customFormat="1" x14ac:dyDescent="0.2">
      <c r="A3051" s="66" t="s">
        <v>28</v>
      </c>
      <c r="B3051" s="66" t="s">
        <v>23</v>
      </c>
      <c r="C3051" s="66" t="s">
        <v>25</v>
      </c>
      <c r="D3051" s="66" t="s">
        <v>306</v>
      </c>
      <c r="E3051" s="86">
        <f>+IF(ISNUMBER(DATA!J1007),DATA!J1007,"n/a")</f>
        <v>5686.76</v>
      </c>
      <c r="F3051" s="77">
        <f>+IF(ISNUMBER(DATA!K1007),DATA!K1007,"n/a")</f>
        <v>0.249170223375208</v>
      </c>
      <c r="G3051" s="86">
        <f>+IF(ISNUMBER(DATA!T1007),DATA!T1007,"n/a")</f>
        <v>17276.02</v>
      </c>
      <c r="H3051" s="77">
        <f>+IF(ISNUMBER(DATA!U1007),DATA!U1007,"n/a")</f>
        <v>0.19885194584215499</v>
      </c>
      <c r="I3051" s="86">
        <f>+IF(ISNUMBER(DATA!AD1007),DATA!AD1007,"n/a")</f>
        <v>41696.019999999997</v>
      </c>
      <c r="J3051" s="77">
        <f>+IF(ISNUMBER(DATA!AE1007),DATA!AE1007,"n/a")</f>
        <v>0.23936872361074199</v>
      </c>
      <c r="K3051" s="86">
        <f>+IF(ISNUMBER(DATA!AN1007),DATA!AN1007,"n/a")</f>
        <v>96566.01</v>
      </c>
      <c r="L3051" s="77">
        <f>+IF(ISNUMBER(DATA!AO1007),DATA!AO1007,"n/a")</f>
        <v>0.15775407769394001</v>
      </c>
      <c r="M3051" s="66"/>
      <c r="N3051" s="66"/>
      <c r="O3051" s="66"/>
      <c r="P3051" s="66"/>
      <c r="Q3051" s="66"/>
      <c r="S3051" s="70"/>
      <c r="U3051" s="70"/>
      <c r="W3051" s="70"/>
      <c r="Y3051" s="70"/>
    </row>
    <row r="3052" spans="1:25" s="69" customFormat="1" x14ac:dyDescent="0.2">
      <c r="A3052" s="66" t="s">
        <v>28</v>
      </c>
      <c r="B3052" s="66" t="s">
        <v>23</v>
      </c>
      <c r="C3052" s="66" t="s">
        <v>25</v>
      </c>
      <c r="D3052" s="66" t="s">
        <v>307</v>
      </c>
      <c r="E3052" s="86">
        <f>+IF(ISNUMBER(DATA!J1008),DATA!J1008,"n/a")</f>
        <v>32382.66</v>
      </c>
      <c r="F3052" s="77">
        <f>+IF(ISNUMBER(DATA!K1008),DATA!K1008,"n/a")</f>
        <v>3.00467109124135E-2</v>
      </c>
      <c r="G3052" s="86">
        <f>+IF(ISNUMBER(DATA!T1008),DATA!T1008,"n/a")</f>
        <v>102374.24</v>
      </c>
      <c r="H3052" s="77">
        <f>+IF(ISNUMBER(DATA!U1008),DATA!U1008,"n/a")</f>
        <v>1.7838513397392499</v>
      </c>
      <c r="I3052" s="86">
        <f>+IF(ISNUMBER(DATA!AD1008),DATA!AD1008,"n/a")</f>
        <v>199139.57</v>
      </c>
      <c r="J3052" s="77">
        <f>+IF(ISNUMBER(DATA!AE1008),DATA!AE1008,"n/a")</f>
        <v>3.3661412186852999</v>
      </c>
      <c r="K3052" s="86">
        <f>+IF(ISNUMBER(DATA!AN1008),DATA!AN1008,"n/a")</f>
        <v>410838.37</v>
      </c>
      <c r="L3052" s="77">
        <f>+IF(ISNUMBER(DATA!AO1008),DATA!AO1008,"n/a")</f>
        <v>5.2857671576389897</v>
      </c>
      <c r="M3052" s="66"/>
      <c r="N3052" s="66"/>
      <c r="O3052" s="66"/>
      <c r="P3052" s="66"/>
      <c r="Q3052" s="66"/>
      <c r="S3052" s="70"/>
      <c r="U3052" s="70"/>
      <c r="W3052" s="70"/>
      <c r="Y3052" s="70"/>
    </row>
    <row r="3053" spans="1:25" s="69" customFormat="1" x14ac:dyDescent="0.2">
      <c r="A3053" s="66" t="s">
        <v>28</v>
      </c>
      <c r="B3053" s="66" t="s">
        <v>23</v>
      </c>
      <c r="C3053" s="66" t="s">
        <v>25</v>
      </c>
      <c r="D3053" s="66" t="s">
        <v>308</v>
      </c>
      <c r="E3053" s="86">
        <f>+IF(ISNUMBER(DATA!J1009),DATA!J1009,"n/a")</f>
        <v>6277.67</v>
      </c>
      <c r="F3053" s="77">
        <f>+IF(ISNUMBER(DATA!K1009),DATA!K1009,"n/a")</f>
        <v>0.862738232649779</v>
      </c>
      <c r="G3053" s="86">
        <f>+IF(ISNUMBER(DATA!T1009),DATA!T1009,"n/a")</f>
        <v>18246.27</v>
      </c>
      <c r="H3053" s="77">
        <f>+IF(ISNUMBER(DATA!U1009),DATA!U1009,"n/a")</f>
        <v>0.95660174425150901</v>
      </c>
      <c r="I3053" s="86">
        <f>+IF(ISNUMBER(DATA!AD1009),DATA!AD1009,"n/a")</f>
        <v>37395.78</v>
      </c>
      <c r="J3053" s="77">
        <f>+IF(ISNUMBER(DATA!AE1009),DATA!AE1009,"n/a")</f>
        <v>0.80062778701465998</v>
      </c>
      <c r="K3053" s="86">
        <f>+IF(ISNUMBER(DATA!AN1009),DATA!AN1009,"n/a")</f>
        <v>68986.78</v>
      </c>
      <c r="L3053" s="77">
        <f>+IF(ISNUMBER(DATA!AO1009),DATA!AO1009,"n/a")</f>
        <v>0.43153661119817299</v>
      </c>
      <c r="M3053" s="66"/>
      <c r="N3053" s="66"/>
      <c r="O3053" s="66"/>
      <c r="P3053" s="66"/>
      <c r="Q3053" s="66"/>
      <c r="S3053" s="70"/>
      <c r="U3053" s="70"/>
      <c r="W3053" s="70"/>
      <c r="Y3053" s="70"/>
    </row>
    <row r="3054" spans="1:25" s="69" customFormat="1" x14ac:dyDescent="0.2">
      <c r="A3054" s="66" t="s">
        <v>28</v>
      </c>
      <c r="B3054" s="66" t="s">
        <v>23</v>
      </c>
      <c r="C3054" s="66" t="s">
        <v>25</v>
      </c>
      <c r="D3054" s="66" t="s">
        <v>309</v>
      </c>
      <c r="E3054" s="86">
        <f>+IF(ISNUMBER(DATA!J1010),DATA!J1010,"n/a")</f>
        <v>15191.02</v>
      </c>
      <c r="F3054" s="77">
        <f>+IF(ISNUMBER(DATA!K1010),DATA!K1010,"n/a")</f>
        <v>2.0492361363412801</v>
      </c>
      <c r="G3054" s="86">
        <f>+IF(ISNUMBER(DATA!T1010),DATA!T1010,"n/a")</f>
        <v>43304.36</v>
      </c>
      <c r="H3054" s="77">
        <f>+IF(ISNUMBER(DATA!U1010),DATA!U1010,"n/a")</f>
        <v>2.13669469126225</v>
      </c>
      <c r="I3054" s="86">
        <f>+IF(ISNUMBER(DATA!AD1010),DATA!AD1010,"n/a")</f>
        <v>79287.570000000007</v>
      </c>
      <c r="J3054" s="77">
        <f>+IF(ISNUMBER(DATA!AE1010),DATA!AE1010,"n/a")</f>
        <v>1.8049011037760301</v>
      </c>
      <c r="K3054" s="86">
        <f>+IF(ISNUMBER(DATA!AN1010),DATA!AN1010,"n/a")</f>
        <v>123165.41</v>
      </c>
      <c r="L3054" s="77">
        <f>+IF(ISNUMBER(DATA!AO1010),DATA!AO1010,"n/a")</f>
        <v>1.03595073863614</v>
      </c>
      <c r="M3054" s="66"/>
      <c r="N3054" s="66"/>
      <c r="O3054" s="66"/>
      <c r="P3054" s="66"/>
      <c r="Q3054" s="66"/>
      <c r="S3054" s="70"/>
      <c r="U3054" s="70"/>
      <c r="W3054" s="70"/>
      <c r="Y3054" s="70"/>
    </row>
    <row r="3055" spans="1:25" s="69" customFormat="1" x14ac:dyDescent="0.2">
      <c r="A3055" s="66" t="s">
        <v>28</v>
      </c>
      <c r="B3055" s="66" t="s">
        <v>23</v>
      </c>
      <c r="C3055" s="66" t="s">
        <v>25</v>
      </c>
      <c r="D3055" s="66" t="s">
        <v>310</v>
      </c>
      <c r="E3055" s="86">
        <f>+IF(ISNUMBER(DATA!J1011),DATA!J1011,"n/a")</f>
        <v>16017.58</v>
      </c>
      <c r="F3055" s="77">
        <f>+IF(ISNUMBER(DATA!K1011),DATA!K1011,"n/a")</f>
        <v>4.6106358980825703</v>
      </c>
      <c r="G3055" s="86">
        <f>+IF(ISNUMBER(DATA!T1011),DATA!T1011,"n/a")</f>
        <v>44562.51</v>
      </c>
      <c r="H3055" s="77">
        <f>+IF(ISNUMBER(DATA!U1011),DATA!U1011,"n/a")</f>
        <v>4.6080347940333697</v>
      </c>
      <c r="I3055" s="86">
        <f>+IF(ISNUMBER(DATA!AD1011),DATA!AD1011,"n/a")</f>
        <v>82003.490000000005</v>
      </c>
      <c r="J3055" s="77">
        <f>+IF(ISNUMBER(DATA!AE1011),DATA!AE1011,"n/a")</f>
        <v>3.3521602248591198</v>
      </c>
      <c r="K3055" s="86">
        <f>+IF(ISNUMBER(DATA!AN1011),DATA!AN1011,"n/a")</f>
        <v>125657.68</v>
      </c>
      <c r="L3055" s="77">
        <f>+IF(ISNUMBER(DATA!AO1011),DATA!AO1011,"n/a")</f>
        <v>1.7601457988382001</v>
      </c>
      <c r="M3055" s="66"/>
      <c r="N3055" s="66"/>
      <c r="O3055" s="66"/>
      <c r="P3055" s="66"/>
      <c r="Q3055" s="66"/>
      <c r="S3055" s="70"/>
      <c r="U3055" s="70"/>
      <c r="W3055" s="70"/>
      <c r="Y3055" s="70"/>
    </row>
    <row r="3056" spans="1:25" s="69" customFormat="1" x14ac:dyDescent="0.2">
      <c r="A3056" s="66" t="s">
        <v>28</v>
      </c>
      <c r="B3056" s="66" t="s">
        <v>23</v>
      </c>
      <c r="C3056" s="66" t="s">
        <v>25</v>
      </c>
      <c r="D3056" s="66" t="s">
        <v>311</v>
      </c>
      <c r="E3056" s="86">
        <f>+IF(ISNUMBER(DATA!J1012),DATA!J1012,"n/a")</f>
        <v>5453.9</v>
      </c>
      <c r="F3056" s="77">
        <f>+IF(ISNUMBER(DATA!K1012),DATA!K1012,"n/a")</f>
        <v>1.0425903246707</v>
      </c>
      <c r="G3056" s="86">
        <f>+IF(ISNUMBER(DATA!T1012),DATA!T1012,"n/a")</f>
        <v>16418.3</v>
      </c>
      <c r="H3056" s="77">
        <f>+IF(ISNUMBER(DATA!U1012),DATA!U1012,"n/a")</f>
        <v>1.0986224606531501</v>
      </c>
      <c r="I3056" s="86">
        <f>+IF(ISNUMBER(DATA!AD1012),DATA!AD1012,"n/a")</f>
        <v>32162.41</v>
      </c>
      <c r="J3056" s="77">
        <f>+IF(ISNUMBER(DATA!AE1012),DATA!AE1012,"n/a")</f>
        <v>0.69054736305411102</v>
      </c>
      <c r="K3056" s="86">
        <f>+IF(ISNUMBER(DATA!AN1012),DATA!AN1012,"n/a")</f>
        <v>54022.35</v>
      </c>
      <c r="L3056" s="77">
        <f>+IF(ISNUMBER(DATA!AO1012),DATA!AO1012,"n/a")</f>
        <v>0.262153422303257</v>
      </c>
      <c r="M3056" s="66"/>
      <c r="N3056" s="66"/>
      <c r="O3056" s="66"/>
      <c r="P3056" s="66"/>
      <c r="Q3056" s="66"/>
      <c r="S3056" s="70"/>
      <c r="U3056" s="70"/>
      <c r="W3056" s="70"/>
      <c r="Y3056" s="70"/>
    </row>
    <row r="3057" spans="1:25" s="69" customFormat="1" x14ac:dyDescent="0.2">
      <c r="A3057" s="66" t="s">
        <v>28</v>
      </c>
      <c r="B3057" s="66" t="s">
        <v>23</v>
      </c>
      <c r="C3057" s="66" t="s">
        <v>25</v>
      </c>
      <c r="D3057" s="66" t="s">
        <v>312</v>
      </c>
      <c r="E3057" s="86">
        <f>+IF(ISNUMBER(DATA!J1013),DATA!J1013,"n/a")</f>
        <v>13218.66</v>
      </c>
      <c r="F3057" s="77">
        <f>+IF(ISNUMBER(DATA!K1013),DATA!K1013,"n/a")</f>
        <v>0.40095257474977403</v>
      </c>
      <c r="G3057" s="86">
        <f>+IF(ISNUMBER(DATA!T1013),DATA!T1013,"n/a")</f>
        <v>36181.22</v>
      </c>
      <c r="H3057" s="77">
        <f>+IF(ISNUMBER(DATA!U1013),DATA!U1013,"n/a")</f>
        <v>0.81077761718108798</v>
      </c>
      <c r="I3057" s="86">
        <f>+IF(ISNUMBER(DATA!AD1013),DATA!AD1013,"n/a")</f>
        <v>65575.95</v>
      </c>
      <c r="J3057" s="77">
        <f>+IF(ISNUMBER(DATA!AE1013),DATA!AE1013,"n/a")</f>
        <v>1.2518161926503399</v>
      </c>
      <c r="K3057" s="86">
        <f>+IF(ISNUMBER(DATA!AN1013),DATA!AN1013,"n/a")</f>
        <v>124329.02</v>
      </c>
      <c r="L3057" s="77">
        <f>+IF(ISNUMBER(DATA!AO1013),DATA!AO1013,"n/a")</f>
        <v>1.8749352828074799</v>
      </c>
      <c r="M3057" s="66"/>
      <c r="N3057" s="66"/>
      <c r="O3057" s="66"/>
      <c r="P3057" s="66"/>
      <c r="Q3057" s="66"/>
      <c r="S3057" s="70"/>
      <c r="U3057" s="70"/>
      <c r="W3057" s="70"/>
      <c r="Y3057" s="70"/>
    </row>
    <row r="3058" spans="1:25" s="69" customFormat="1" x14ac:dyDescent="0.2">
      <c r="A3058" s="66" t="s">
        <v>28</v>
      </c>
      <c r="B3058" s="66" t="s">
        <v>23</v>
      </c>
      <c r="C3058" s="66" t="s">
        <v>25</v>
      </c>
      <c r="D3058" s="66" t="s">
        <v>313</v>
      </c>
      <c r="E3058" s="86">
        <f>+IF(ISNUMBER(DATA!J1014),DATA!J1014,"n/a")</f>
        <v>12199.8</v>
      </c>
      <c r="F3058" s="77">
        <f>+IF(ISNUMBER(DATA!K1014),DATA!K1014,"n/a")</f>
        <v>1.8006372702062401</v>
      </c>
      <c r="G3058" s="86">
        <f>+IF(ISNUMBER(DATA!T1014),DATA!T1014,"n/a")</f>
        <v>35707.040000000001</v>
      </c>
      <c r="H3058" s="77">
        <f>+IF(ISNUMBER(DATA!U1014),DATA!U1014,"n/a")</f>
        <v>1.7050787878787901</v>
      </c>
      <c r="I3058" s="86">
        <f>+IF(ISNUMBER(DATA!AD1014),DATA!AD1014,"n/a")</f>
        <v>70459.63</v>
      </c>
      <c r="J3058" s="77">
        <f>+IF(ISNUMBER(DATA!AE1014),DATA!AE1014,"n/a")</f>
        <v>1.6575552701604299</v>
      </c>
      <c r="K3058" s="86">
        <f>+IF(ISNUMBER(DATA!AN1014),DATA!AN1014,"n/a")</f>
        <v>130721.87</v>
      </c>
      <c r="L3058" s="77">
        <f>+IF(ISNUMBER(DATA!AO1014),DATA!AO1014,"n/a")</f>
        <v>1.3125792107198</v>
      </c>
      <c r="M3058" s="66"/>
      <c r="N3058" s="66"/>
      <c r="O3058" s="66"/>
      <c r="P3058" s="66"/>
      <c r="Q3058" s="66"/>
      <c r="S3058" s="70"/>
      <c r="U3058" s="70"/>
      <c r="W3058" s="70"/>
      <c r="Y3058" s="70"/>
    </row>
    <row r="3059" spans="1:25" s="69" customFormat="1" x14ac:dyDescent="0.2">
      <c r="A3059" s="66" t="s">
        <v>28</v>
      </c>
      <c r="B3059" s="66" t="s">
        <v>23</v>
      </c>
      <c r="C3059" s="66" t="s">
        <v>25</v>
      </c>
      <c r="D3059" s="66" t="s">
        <v>314</v>
      </c>
      <c r="E3059" s="86">
        <f>+IF(ISNUMBER(DATA!J1015),DATA!J1015,"n/a")</f>
        <v>11411.83</v>
      </c>
      <c r="F3059" s="77">
        <f>+IF(ISNUMBER(DATA!K1015),DATA!K1015,"n/a")</f>
        <v>0.186883967155315</v>
      </c>
      <c r="G3059" s="86">
        <f>+IF(ISNUMBER(DATA!T1015),DATA!T1015,"n/a")</f>
        <v>33548.26</v>
      </c>
      <c r="H3059" s="77">
        <f>+IF(ISNUMBER(DATA!U1015),DATA!U1015,"n/a")</f>
        <v>0.215886719146407</v>
      </c>
      <c r="I3059" s="86">
        <f>+IF(ISNUMBER(DATA!AD1015),DATA!AD1015,"n/a")</f>
        <v>67519.09</v>
      </c>
      <c r="J3059" s="77">
        <f>+IF(ISNUMBER(DATA!AE1015),DATA!AE1015,"n/a")</f>
        <v>0.27401216026277597</v>
      </c>
      <c r="K3059" s="86">
        <f>+IF(ISNUMBER(DATA!AN1015),DATA!AN1015,"n/a")</f>
        <v>133908.32999999999</v>
      </c>
      <c r="L3059" s="77">
        <f>+IF(ISNUMBER(DATA!AO1015),DATA!AO1015,"n/a")</f>
        <v>0.21506700056094699</v>
      </c>
      <c r="M3059" s="66"/>
      <c r="N3059" s="66"/>
      <c r="O3059" s="66"/>
      <c r="P3059" s="66"/>
      <c r="Q3059" s="66"/>
      <c r="S3059" s="70"/>
      <c r="U3059" s="70"/>
      <c r="W3059" s="70"/>
      <c r="Y3059" s="70"/>
    </row>
    <row r="3060" spans="1:25" s="69" customFormat="1" x14ac:dyDescent="0.2">
      <c r="A3060" s="66" t="s">
        <v>28</v>
      </c>
      <c r="B3060" s="66" t="s">
        <v>23</v>
      </c>
      <c r="C3060" s="66" t="s">
        <v>25</v>
      </c>
      <c r="D3060" s="66" t="s">
        <v>315</v>
      </c>
      <c r="E3060" s="86">
        <f>+IF(ISNUMBER(DATA!J1016),DATA!J1016,"n/a")</f>
        <v>43560.76</v>
      </c>
      <c r="F3060" s="77">
        <f>+IF(ISNUMBER(DATA!K1016),DATA!K1016,"n/a")</f>
        <v>0.34603079254368801</v>
      </c>
      <c r="G3060" s="86">
        <f>+IF(ISNUMBER(DATA!T1016),DATA!T1016,"n/a")</f>
        <v>135083.06</v>
      </c>
      <c r="H3060" s="77">
        <f>+IF(ISNUMBER(DATA!U1016),DATA!U1016,"n/a")</f>
        <v>2.27069074222756</v>
      </c>
      <c r="I3060" s="86">
        <f>+IF(ISNUMBER(DATA!AD1016),DATA!AD1016,"n/a")</f>
        <v>257778.76</v>
      </c>
      <c r="J3060" s="77">
        <f>+IF(ISNUMBER(DATA!AE1016),DATA!AE1016,"n/a")</f>
        <v>3.6662464647283799</v>
      </c>
      <c r="K3060" s="86">
        <f>+IF(ISNUMBER(DATA!AN1016),DATA!AN1016,"n/a")</f>
        <v>500329.45</v>
      </c>
      <c r="L3060" s="77">
        <f>+IF(ISNUMBER(DATA!AO1016),DATA!AO1016,"n/a")</f>
        <v>4.7165625909049096</v>
      </c>
      <c r="M3060" s="66"/>
      <c r="N3060" s="66"/>
      <c r="O3060" s="66"/>
      <c r="P3060" s="66"/>
      <c r="Q3060" s="66"/>
      <c r="S3060" s="70"/>
      <c r="U3060" s="70"/>
      <c r="W3060" s="70"/>
      <c r="Y3060" s="70"/>
    </row>
    <row r="3061" spans="1:25" s="69" customFormat="1" x14ac:dyDescent="0.2">
      <c r="A3061" s="66" t="s">
        <v>28</v>
      </c>
      <c r="B3061" s="66" t="s">
        <v>23</v>
      </c>
      <c r="C3061" s="66" t="s">
        <v>25</v>
      </c>
      <c r="D3061" s="66" t="s">
        <v>316</v>
      </c>
      <c r="E3061" s="86">
        <f>+IF(ISNUMBER(DATA!J1017),DATA!J1017,"n/a")</f>
        <v>19495.27</v>
      </c>
      <c r="F3061" s="77">
        <f>+IF(ISNUMBER(DATA!K1017),DATA!K1017,"n/a")</f>
        <v>7.2381297093086702E-2</v>
      </c>
      <c r="G3061" s="86">
        <f>+IF(ISNUMBER(DATA!T1017),DATA!T1017,"n/a")</f>
        <v>52651.29</v>
      </c>
      <c r="H3061" s="77">
        <f>+IF(ISNUMBER(DATA!U1017),DATA!U1017,"n/a")</f>
        <v>8.2232217294572099E-2</v>
      </c>
      <c r="I3061" s="86">
        <f>+IF(ISNUMBER(DATA!AD1017),DATA!AD1017,"n/a")</f>
        <v>108035.05</v>
      </c>
      <c r="J3061" s="77">
        <f>+IF(ISNUMBER(DATA!AE1017),DATA!AE1017,"n/a")</f>
        <v>0.23655921362951199</v>
      </c>
      <c r="K3061" s="86">
        <f>+IF(ISNUMBER(DATA!AN1017),DATA!AN1017,"n/a")</f>
        <v>223391.52</v>
      </c>
      <c r="L3061" s="77">
        <f>+IF(ISNUMBER(DATA!AO1017),DATA!AO1017,"n/a")</f>
        <v>0.41315950685060399</v>
      </c>
      <c r="M3061" s="66"/>
      <c r="N3061" s="66"/>
      <c r="O3061" s="66"/>
      <c r="P3061" s="66"/>
      <c r="Q3061" s="66"/>
      <c r="S3061" s="70"/>
      <c r="U3061" s="70"/>
      <c r="W3061" s="70"/>
      <c r="Y3061" s="70"/>
    </row>
    <row r="3062" spans="1:25" s="69" customFormat="1" x14ac:dyDescent="0.2">
      <c r="A3062" s="66" t="s">
        <v>28</v>
      </c>
      <c r="B3062" s="66" t="s">
        <v>23</v>
      </c>
      <c r="C3062" s="66" t="s">
        <v>25</v>
      </c>
      <c r="D3062" s="66" t="s">
        <v>317</v>
      </c>
      <c r="E3062" s="86">
        <f>+IF(ISNUMBER(DATA!J1018),DATA!J1018,"n/a")</f>
        <v>8374.65</v>
      </c>
      <c r="F3062" s="77">
        <f>+IF(ISNUMBER(DATA!K1018),DATA!K1018,"n/a")</f>
        <v>0.17941521093754401</v>
      </c>
      <c r="G3062" s="86">
        <f>+IF(ISNUMBER(DATA!T1018),DATA!T1018,"n/a")</f>
        <v>25450.83</v>
      </c>
      <c r="H3062" s="77">
        <f>+IF(ISNUMBER(DATA!U1018),DATA!U1018,"n/a")</f>
        <v>0.380604147861408</v>
      </c>
      <c r="I3062" s="86">
        <f>+IF(ISNUMBER(DATA!AD1018),DATA!AD1018,"n/a")</f>
        <v>49404.39</v>
      </c>
      <c r="J3062" s="77">
        <f>+IF(ISNUMBER(DATA!AE1018),DATA!AE1018,"n/a")</f>
        <v>0.350626837468418</v>
      </c>
      <c r="K3062" s="86">
        <f>+IF(ISNUMBER(DATA!AN1018),DATA!AN1018,"n/a")</f>
        <v>97674.83</v>
      </c>
      <c r="L3062" s="77">
        <f>+IF(ISNUMBER(DATA!AO1018),DATA!AO1018,"n/a")</f>
        <v>0.21040290284057001</v>
      </c>
      <c r="M3062" s="66"/>
      <c r="N3062" s="66"/>
      <c r="O3062" s="66"/>
      <c r="P3062" s="66"/>
      <c r="Q3062" s="66"/>
      <c r="S3062" s="70"/>
      <c r="U3062" s="70"/>
      <c r="W3062" s="70"/>
      <c r="Y3062" s="70"/>
    </row>
    <row r="3063" spans="1:25" s="69" customFormat="1" x14ac:dyDescent="0.2">
      <c r="A3063" s="66" t="s">
        <v>28</v>
      </c>
      <c r="B3063" s="66" t="s">
        <v>23</v>
      </c>
      <c r="C3063" s="66" t="s">
        <v>25</v>
      </c>
      <c r="D3063" s="66" t="s">
        <v>318</v>
      </c>
      <c r="E3063" s="86">
        <f>+IF(ISNUMBER(DATA!J1019),DATA!J1019,"n/a")</f>
        <v>13044.05</v>
      </c>
      <c r="F3063" s="77">
        <f>+IF(ISNUMBER(DATA!K1019),DATA!K1019,"n/a")</f>
        <v>-0.116752853580205</v>
      </c>
      <c r="G3063" s="86">
        <f>+IF(ISNUMBER(DATA!T1019),DATA!T1019,"n/a")</f>
        <v>36657.19</v>
      </c>
      <c r="H3063" s="77">
        <f>+IF(ISNUMBER(DATA!U1019),DATA!U1019,"n/a")</f>
        <v>-4.9269066326735597E-2</v>
      </c>
      <c r="I3063" s="86">
        <f>+IF(ISNUMBER(DATA!AD1019),DATA!AD1019,"n/a")</f>
        <v>73952.7</v>
      </c>
      <c r="J3063" s="77">
        <f>+IF(ISNUMBER(DATA!AE1019),DATA!AE1019,"n/a")</f>
        <v>-7.6251268468679204E-2</v>
      </c>
      <c r="K3063" s="86">
        <f>+IF(ISNUMBER(DATA!AN1019),DATA!AN1019,"n/a")</f>
        <v>150014.37</v>
      </c>
      <c r="L3063" s="77">
        <f>+IF(ISNUMBER(DATA!AO1019),DATA!AO1019,"n/a")</f>
        <v>-2.0775648944882499E-2</v>
      </c>
      <c r="M3063" s="66"/>
      <c r="N3063" s="66"/>
      <c r="O3063" s="66"/>
      <c r="P3063" s="66"/>
      <c r="Q3063" s="66"/>
      <c r="S3063" s="70"/>
      <c r="U3063" s="70"/>
      <c r="W3063" s="70"/>
      <c r="Y3063" s="70"/>
    </row>
    <row r="3064" spans="1:25" s="69" customFormat="1" x14ac:dyDescent="0.2">
      <c r="A3064" s="66" t="s">
        <v>28</v>
      </c>
      <c r="B3064" s="66" t="s">
        <v>23</v>
      </c>
      <c r="C3064" s="66" t="s">
        <v>25</v>
      </c>
      <c r="D3064" s="66" t="s">
        <v>344</v>
      </c>
      <c r="E3064" s="86">
        <f>+IF(ISNUMBER(DATA!J1020),DATA!J1020,"n/a")</f>
        <v>9791.0300000000007</v>
      </c>
      <c r="F3064" s="77">
        <f>+IF(ISNUMBER(DATA!K1020),DATA!K1020,"n/a")</f>
        <v>3.50135394206323</v>
      </c>
      <c r="G3064" s="86">
        <f>+IF(ISNUMBER(DATA!T1020),DATA!T1020,"n/a")</f>
        <v>26951.4</v>
      </c>
      <c r="H3064" s="77">
        <f>+IF(ISNUMBER(DATA!U1020),DATA!U1020,"n/a")</f>
        <v>3.5458440156524098</v>
      </c>
      <c r="I3064" s="86">
        <f>+IF(ISNUMBER(DATA!AD1020),DATA!AD1020,"n/a")</f>
        <v>54566.47</v>
      </c>
      <c r="J3064" s="77">
        <f>+IF(ISNUMBER(DATA!AE1020),DATA!AE1020,"n/a")</f>
        <v>3.1045351390344198</v>
      </c>
      <c r="K3064" s="86">
        <f>+IF(ISNUMBER(DATA!AN1020),DATA!AN1020,"n/a")</f>
        <v>92904.38</v>
      </c>
      <c r="L3064" s="77">
        <f>+IF(ISNUMBER(DATA!AO1020),DATA!AO1020,"n/a")</f>
        <v>1.9258614114080499</v>
      </c>
      <c r="M3064" s="66"/>
      <c r="N3064" s="66"/>
      <c r="O3064" s="66"/>
      <c r="P3064" s="66"/>
      <c r="Q3064" s="66"/>
      <c r="S3064" s="70"/>
      <c r="U3064" s="70"/>
      <c r="W3064" s="70"/>
      <c r="Y3064" s="70"/>
    </row>
    <row r="3065" spans="1:25" s="69" customFormat="1" x14ac:dyDescent="0.2">
      <c r="A3065" s="66" t="s">
        <v>28</v>
      </c>
      <c r="B3065" s="66" t="s">
        <v>23</v>
      </c>
      <c r="C3065" s="66" t="s">
        <v>25</v>
      </c>
      <c r="D3065" s="66" t="s">
        <v>345</v>
      </c>
      <c r="E3065" s="86">
        <f>+IF(ISNUMBER(DATA!J1021),DATA!J1021,"n/a")</f>
        <v>11794.51</v>
      </c>
      <c r="F3065" s="77">
        <f>+IF(ISNUMBER(DATA!K1021),DATA!K1021,"n/a")</f>
        <v>0.72216568228775002</v>
      </c>
      <c r="G3065" s="86">
        <f>+IF(ISNUMBER(DATA!T1021),DATA!T1021,"n/a")</f>
        <v>31725.59</v>
      </c>
      <c r="H3065" s="77">
        <f>+IF(ISNUMBER(DATA!U1021),DATA!U1021,"n/a")</f>
        <v>0.71102521537753005</v>
      </c>
      <c r="I3065" s="86">
        <f>+IF(ISNUMBER(DATA!AD1021),DATA!AD1021,"n/a")</f>
        <v>58015.839999999997</v>
      </c>
      <c r="J3065" s="77">
        <f>+IF(ISNUMBER(DATA!AE1021),DATA!AE1021,"n/a")</f>
        <v>0.50045609170145899</v>
      </c>
      <c r="K3065" s="86">
        <f>+IF(ISNUMBER(DATA!AN1021),DATA!AN1021,"n/a")</f>
        <v>95680.23</v>
      </c>
      <c r="L3065" s="77">
        <f>+IF(ISNUMBER(DATA!AO1021),DATA!AO1021,"n/a")</f>
        <v>0.57434232945173103</v>
      </c>
      <c r="M3065" s="66"/>
      <c r="N3065" s="66"/>
      <c r="O3065" s="66"/>
      <c r="P3065" s="66"/>
      <c r="Q3065" s="66"/>
      <c r="S3065" s="70"/>
      <c r="U3065" s="70"/>
      <c r="W3065" s="70"/>
      <c r="Y3065" s="70"/>
    </row>
    <row r="3066" spans="1:25" x14ac:dyDescent="0.2">
      <c r="E3066" s="100"/>
      <c r="F3066" s="102"/>
      <c r="G3066" s="100"/>
      <c r="H3066" s="102"/>
      <c r="I3066" s="100"/>
      <c r="J3066" s="102"/>
      <c r="K3066" s="100"/>
      <c r="L3066" s="102"/>
    </row>
    <row r="3067" spans="1:25" s="69" customFormat="1" x14ac:dyDescent="0.2">
      <c r="A3067" s="66" t="s">
        <v>28</v>
      </c>
      <c r="B3067" s="66" t="s">
        <v>23</v>
      </c>
      <c r="C3067" s="66" t="s">
        <v>10</v>
      </c>
      <c r="D3067" s="66" t="s">
        <v>271</v>
      </c>
      <c r="E3067" s="87">
        <f>+IF(ISNUMBER(DATA!L972),DATA!L972,"n/a")</f>
        <v>5.0995154514714001</v>
      </c>
      <c r="F3067" s="77">
        <f>+IF(ISNUMBER(DATA!M972),DATA!M972,"n/a")</f>
        <v>7.41646006857654E-2</v>
      </c>
      <c r="G3067" s="87">
        <f>+IF(ISNUMBER(DATA!V972),DATA!V972,"n/a")</f>
        <v>5.10353789731285</v>
      </c>
      <c r="H3067" s="77">
        <f>+IF(ISNUMBER(DATA!W972),DATA!W972,"n/a")</f>
        <v>-5.3844026881928297E-2</v>
      </c>
      <c r="I3067" s="87">
        <f>+IF(ISNUMBER(DATA!AF972),DATA!AF972,"n/a")</f>
        <v>4.9651635474934297</v>
      </c>
      <c r="J3067" s="77">
        <f>+IF(ISNUMBER(DATA!AG972),DATA!AG972,"n/a")</f>
        <v>-6.9272860471762204E-2</v>
      </c>
      <c r="K3067" s="87">
        <f>+IF(ISNUMBER(DATA!AP972),DATA!AP972,"n/a")</f>
        <v>4.9901920642461999</v>
      </c>
      <c r="L3067" s="77">
        <f>+IF(ISNUMBER(DATA!AQ972),DATA!AQ972,"n/a")</f>
        <v>-5.2874442995614702E-2</v>
      </c>
      <c r="M3067" s="66"/>
      <c r="N3067" s="66"/>
      <c r="O3067" s="66"/>
      <c r="P3067" s="66"/>
      <c r="Q3067" s="66"/>
      <c r="S3067" s="70"/>
      <c r="U3067" s="70"/>
      <c r="W3067" s="70"/>
      <c r="Y3067" s="70"/>
    </row>
    <row r="3068" spans="1:25" s="69" customFormat="1" x14ac:dyDescent="0.2">
      <c r="A3068" s="66" t="s">
        <v>28</v>
      </c>
      <c r="B3068" s="66" t="s">
        <v>23</v>
      </c>
      <c r="C3068" s="66" t="s">
        <v>10</v>
      </c>
      <c r="D3068" s="66" t="s">
        <v>272</v>
      </c>
      <c r="E3068" s="87">
        <f>+IF(ISNUMBER(DATA!L973),DATA!L973,"n/a")</f>
        <v>4.79869593390291</v>
      </c>
      <c r="F3068" s="77">
        <f>+IF(ISNUMBER(DATA!M973),DATA!M973,"n/a")</f>
        <v>-2.17404588472087E-2</v>
      </c>
      <c r="G3068" s="87">
        <f>+IF(ISNUMBER(DATA!V973),DATA!V973,"n/a")</f>
        <v>4.8685306274084503</v>
      </c>
      <c r="H3068" s="77">
        <f>+IF(ISNUMBER(DATA!W973),DATA!W973,"n/a")</f>
        <v>-9.6934555359792507E-3</v>
      </c>
      <c r="I3068" s="87">
        <f>+IF(ISNUMBER(DATA!AF973),DATA!AF973,"n/a")</f>
        <v>4.9000235721940903</v>
      </c>
      <c r="J3068" s="77">
        <f>+IF(ISNUMBER(DATA!AG973),DATA!AG973,"n/a")</f>
        <v>-5.0688015032343103E-2</v>
      </c>
      <c r="K3068" s="87">
        <f>+IF(ISNUMBER(DATA!AP973),DATA!AP973,"n/a")</f>
        <v>4.93698875067376</v>
      </c>
      <c r="L3068" s="77">
        <f>+IF(ISNUMBER(DATA!AQ973),DATA!AQ973,"n/a")</f>
        <v>-0.133758526839686</v>
      </c>
      <c r="M3068" s="66"/>
      <c r="N3068" s="66"/>
      <c r="O3068" s="66"/>
      <c r="P3068" s="66"/>
      <c r="Q3068" s="66"/>
      <c r="S3068" s="70"/>
      <c r="U3068" s="70"/>
      <c r="W3068" s="70"/>
      <c r="Y3068" s="70"/>
    </row>
    <row r="3069" spans="1:25" s="69" customFormat="1" x14ac:dyDescent="0.2">
      <c r="A3069" s="66" t="s">
        <v>28</v>
      </c>
      <c r="B3069" s="66" t="s">
        <v>23</v>
      </c>
      <c r="C3069" s="66" t="s">
        <v>10</v>
      </c>
      <c r="D3069" s="66" t="s">
        <v>273</v>
      </c>
      <c r="E3069" s="87">
        <f>+IF(ISNUMBER(DATA!L974),DATA!L974,"n/a")</f>
        <v>4.88694466852695</v>
      </c>
      <c r="F3069" s="77">
        <f>+IF(ISNUMBER(DATA!M974),DATA!M974,"n/a")</f>
        <v>-0.36046432161862402</v>
      </c>
      <c r="G3069" s="87">
        <f>+IF(ISNUMBER(DATA!V974),DATA!V974,"n/a")</f>
        <v>4.6850560221212403</v>
      </c>
      <c r="H3069" s="77">
        <f>+IF(ISNUMBER(DATA!W974),DATA!W974,"n/a")</f>
        <v>-0.38756327616349601</v>
      </c>
      <c r="I3069" s="87">
        <f>+IF(ISNUMBER(DATA!AF974),DATA!AF974,"n/a")</f>
        <v>4.9924004438903902</v>
      </c>
      <c r="J3069" s="77">
        <f>+IF(ISNUMBER(DATA!AG974),DATA!AG974,"n/a")</f>
        <v>-0.34207563597232199</v>
      </c>
      <c r="K3069" s="87">
        <f>+IF(ISNUMBER(DATA!AP974),DATA!AP974,"n/a")</f>
        <v>5.8296138830563002</v>
      </c>
      <c r="L3069" s="77">
        <f>+IF(ISNUMBER(DATA!AQ974),DATA!AQ974,"n/a")</f>
        <v>-0.26063994363585302</v>
      </c>
      <c r="M3069" s="66"/>
      <c r="N3069" s="66"/>
      <c r="O3069" s="66"/>
      <c r="P3069" s="66"/>
      <c r="Q3069" s="66"/>
      <c r="S3069" s="70"/>
      <c r="U3069" s="70"/>
      <c r="W3069" s="70"/>
      <c r="Y3069" s="70"/>
    </row>
    <row r="3070" spans="1:25" s="69" customFormat="1" x14ac:dyDescent="0.2">
      <c r="A3070" s="66" t="s">
        <v>28</v>
      </c>
      <c r="B3070" s="66" t="s">
        <v>23</v>
      </c>
      <c r="C3070" s="66" t="s">
        <v>10</v>
      </c>
      <c r="D3070" s="66" t="s">
        <v>274</v>
      </c>
      <c r="E3070" s="87">
        <f>+IF(ISNUMBER(DATA!L975),DATA!L975,"n/a")</f>
        <v>4.93370105260753</v>
      </c>
      <c r="F3070" s="77">
        <f>+IF(ISNUMBER(DATA!M975),DATA!M975,"n/a")</f>
        <v>4.6117607110731903E-3</v>
      </c>
      <c r="G3070" s="87">
        <f>+IF(ISNUMBER(DATA!V975),DATA!V975,"n/a")</f>
        <v>4.97495399008515</v>
      </c>
      <c r="H3070" s="77">
        <f>+IF(ISNUMBER(DATA!W975),DATA!W975,"n/a")</f>
        <v>1.2078061211320001E-2</v>
      </c>
      <c r="I3070" s="87">
        <f>+IF(ISNUMBER(DATA!AF975),DATA!AF975,"n/a")</f>
        <v>5.0132548974272497</v>
      </c>
      <c r="J3070" s="77">
        <f>+IF(ISNUMBER(DATA!AG975),DATA!AG975,"n/a")</f>
        <v>-2.6078424624311501E-2</v>
      </c>
      <c r="K3070" s="87">
        <f>+IF(ISNUMBER(DATA!AP975),DATA!AP975,"n/a")</f>
        <v>5.0278969795030202</v>
      </c>
      <c r="L3070" s="77">
        <f>+IF(ISNUMBER(DATA!AQ975),DATA!AQ975,"n/a")</f>
        <v>-0.10521980444267499</v>
      </c>
      <c r="M3070" s="66"/>
      <c r="N3070" s="66"/>
      <c r="O3070" s="66"/>
      <c r="P3070" s="66"/>
      <c r="Q3070" s="66"/>
      <c r="S3070" s="70"/>
      <c r="U3070" s="70"/>
      <c r="W3070" s="70"/>
      <c r="Y3070" s="70"/>
    </row>
    <row r="3071" spans="1:25" s="69" customFormat="1" x14ac:dyDescent="0.2">
      <c r="A3071" s="66" t="s">
        <v>28</v>
      </c>
      <c r="B3071" s="66" t="s">
        <v>23</v>
      </c>
      <c r="C3071" s="66" t="s">
        <v>10</v>
      </c>
      <c r="D3071" s="66" t="s">
        <v>275</v>
      </c>
      <c r="E3071" s="87">
        <f>+IF(ISNUMBER(DATA!L976),DATA!L976,"n/a")</f>
        <v>3.5281938353088802</v>
      </c>
      <c r="F3071" s="77">
        <f>+IF(ISNUMBER(DATA!M976),DATA!M976,"n/a")</f>
        <v>-0.51096482970380397</v>
      </c>
      <c r="G3071" s="87">
        <f>+IF(ISNUMBER(DATA!V976),DATA!V976,"n/a")</f>
        <v>3.43571120901158</v>
      </c>
      <c r="H3071" s="77">
        <f>+IF(ISNUMBER(DATA!W976),DATA!W976,"n/a")</f>
        <v>-0.54938401001880899</v>
      </c>
      <c r="I3071" s="87">
        <f>+IF(ISNUMBER(DATA!AF976),DATA!AF976,"n/a")</f>
        <v>3.5463603579960901</v>
      </c>
      <c r="J3071" s="77">
        <f>+IF(ISNUMBER(DATA!AG976),DATA!AG976,"n/a")</f>
        <v>-0.53508663405064805</v>
      </c>
      <c r="K3071" s="87">
        <f>+IF(ISNUMBER(DATA!AP976),DATA!AP976,"n/a")</f>
        <v>3.8690969133358899</v>
      </c>
      <c r="L3071" s="77">
        <f>+IF(ISNUMBER(DATA!AQ976),DATA!AQ976,"n/a")</f>
        <v>-0.49510418470114098</v>
      </c>
      <c r="M3071" s="66"/>
      <c r="N3071" s="66"/>
      <c r="O3071" s="66"/>
      <c r="P3071" s="66"/>
      <c r="Q3071" s="66"/>
      <c r="S3071" s="70"/>
      <c r="U3071" s="70"/>
      <c r="W3071" s="70"/>
      <c r="Y3071" s="70"/>
    </row>
    <row r="3072" spans="1:25" s="69" customFormat="1" x14ac:dyDescent="0.2">
      <c r="A3072" s="66" t="s">
        <v>28</v>
      </c>
      <c r="B3072" s="66" t="s">
        <v>23</v>
      </c>
      <c r="C3072" s="66" t="s">
        <v>10</v>
      </c>
      <c r="D3072" s="66" t="s">
        <v>276</v>
      </c>
      <c r="E3072" s="87">
        <f>+IF(ISNUMBER(DATA!L977),DATA!L977,"n/a")</f>
        <v>7.7892885134546699</v>
      </c>
      <c r="F3072" s="77">
        <f>+IF(ISNUMBER(DATA!M977),DATA!M977,"n/a")</f>
        <v>5.9190701912093698E-3</v>
      </c>
      <c r="G3072" s="87">
        <f>+IF(ISNUMBER(DATA!V977),DATA!V977,"n/a")</f>
        <v>7.5758142170829599</v>
      </c>
      <c r="H3072" s="77">
        <f>+IF(ISNUMBER(DATA!W977),DATA!W977,"n/a")</f>
        <v>-2.74413777507466E-2</v>
      </c>
      <c r="I3072" s="87">
        <f>+IF(ISNUMBER(DATA!AF977),DATA!AF977,"n/a")</f>
        <v>7.4472677026330496</v>
      </c>
      <c r="J3072" s="77">
        <f>+IF(ISNUMBER(DATA!AG977),DATA!AG977,"n/a")</f>
        <v>-2.3408055367382498E-3</v>
      </c>
      <c r="K3072" s="87">
        <f>+IF(ISNUMBER(DATA!AP977),DATA!AP977,"n/a")</f>
        <v>7.3224711671153697</v>
      </c>
      <c r="L3072" s="77">
        <f>+IF(ISNUMBER(DATA!AQ977),DATA!AQ977,"n/a")</f>
        <v>6.7810373813020301E-3</v>
      </c>
      <c r="M3072" s="66"/>
      <c r="N3072" s="66"/>
      <c r="O3072" s="66"/>
      <c r="P3072" s="66"/>
      <c r="Q3072" s="66"/>
      <c r="S3072" s="70"/>
      <c r="U3072" s="70"/>
      <c r="W3072" s="70"/>
      <c r="Y3072" s="70"/>
    </row>
    <row r="3073" spans="1:25" s="69" customFormat="1" x14ac:dyDescent="0.2">
      <c r="A3073" s="66" t="s">
        <v>28</v>
      </c>
      <c r="B3073" s="66" t="s">
        <v>23</v>
      </c>
      <c r="C3073" s="66" t="s">
        <v>10</v>
      </c>
      <c r="D3073" s="66" t="s">
        <v>277</v>
      </c>
      <c r="E3073" s="87">
        <f>+IF(ISNUMBER(DATA!L978),DATA!L978,"n/a")</f>
        <v>7.5461279292384598</v>
      </c>
      <c r="F3073" s="77">
        <f>+IF(ISNUMBER(DATA!M978),DATA!M978,"n/a")</f>
        <v>-3.75089619216009E-2</v>
      </c>
      <c r="G3073" s="87">
        <f>+IF(ISNUMBER(DATA!V978),DATA!V978,"n/a")</f>
        <v>7.5588420318201104</v>
      </c>
      <c r="H3073" s="77">
        <f>+IF(ISNUMBER(DATA!W978),DATA!W978,"n/a")</f>
        <v>-3.6235168780892502E-2</v>
      </c>
      <c r="I3073" s="87">
        <f>+IF(ISNUMBER(DATA!AF978),DATA!AF978,"n/a")</f>
        <v>7.29125279415923</v>
      </c>
      <c r="J3073" s="77">
        <f>+IF(ISNUMBER(DATA!AG978),DATA!AG978,"n/a")</f>
        <v>-3.6334637639212297E-2</v>
      </c>
      <c r="K3073" s="87">
        <f>+IF(ISNUMBER(DATA!AP978),DATA!AP978,"n/a")</f>
        <v>7.50269872438819</v>
      </c>
      <c r="L3073" s="77">
        <f>+IF(ISNUMBER(DATA!AQ978),DATA!AQ978,"n/a")</f>
        <v>-3.3260751534304703E-2</v>
      </c>
      <c r="M3073" s="66"/>
      <c r="N3073" s="66"/>
      <c r="O3073" s="66"/>
      <c r="P3073" s="66"/>
      <c r="Q3073" s="66"/>
      <c r="S3073" s="70"/>
      <c r="U3073" s="70"/>
      <c r="W3073" s="70"/>
      <c r="Y3073" s="70"/>
    </row>
    <row r="3074" spans="1:25" s="69" customFormat="1" x14ac:dyDescent="0.2">
      <c r="A3074" s="66" t="s">
        <v>28</v>
      </c>
      <c r="B3074" s="66" t="s">
        <v>23</v>
      </c>
      <c r="C3074" s="66" t="s">
        <v>10</v>
      </c>
      <c r="D3074" s="66" t="s">
        <v>278</v>
      </c>
      <c r="E3074" s="87">
        <f>+IF(ISNUMBER(DATA!L979),DATA!L979,"n/a")</f>
        <v>6.9993132620349403</v>
      </c>
      <c r="F3074" s="77">
        <f>+IF(ISNUMBER(DATA!M979),DATA!M979,"n/a")</f>
        <v>6.0253588380696402E-2</v>
      </c>
      <c r="G3074" s="87">
        <f>+IF(ISNUMBER(DATA!V979),DATA!V979,"n/a")</f>
        <v>6.8545741829772302</v>
      </c>
      <c r="H3074" s="77">
        <f>+IF(ISNUMBER(DATA!W979),DATA!W979,"n/a")</f>
        <v>3.5281152864186503E-2</v>
      </c>
      <c r="I3074" s="87">
        <f>+IF(ISNUMBER(DATA!AF979),DATA!AF979,"n/a")</f>
        <v>6.77936186817709</v>
      </c>
      <c r="J3074" s="77">
        <f>+IF(ISNUMBER(DATA!AG979),DATA!AG979,"n/a")</f>
        <v>4.4169706893500998E-2</v>
      </c>
      <c r="K3074" s="87">
        <f>+IF(ISNUMBER(DATA!AP979),DATA!AP979,"n/a")</f>
        <v>6.8778611629487898</v>
      </c>
      <c r="L3074" s="77">
        <f>+IF(ISNUMBER(DATA!AQ979),DATA!AQ979,"n/a")</f>
        <v>-4.3974598192008003E-3</v>
      </c>
      <c r="M3074" s="66"/>
      <c r="N3074" s="66"/>
      <c r="O3074" s="66"/>
      <c r="P3074" s="66"/>
      <c r="Q3074" s="66"/>
      <c r="S3074" s="70"/>
      <c r="U3074" s="70"/>
      <c r="W3074" s="70"/>
      <c r="Y3074" s="70"/>
    </row>
    <row r="3075" spans="1:25" s="69" customFormat="1" x14ac:dyDescent="0.2">
      <c r="A3075" s="66" t="s">
        <v>28</v>
      </c>
      <c r="B3075" s="66" t="s">
        <v>23</v>
      </c>
      <c r="C3075" s="66" t="s">
        <v>10</v>
      </c>
      <c r="D3075" s="66" t="s">
        <v>279</v>
      </c>
      <c r="E3075" s="87">
        <f>+IF(ISNUMBER(DATA!L980),DATA!L980,"n/a")</f>
        <v>4.4544747162032001</v>
      </c>
      <c r="F3075" s="77">
        <f>+IF(ISNUMBER(DATA!M980),DATA!M980,"n/a")</f>
        <v>-2.21124997719091E-2</v>
      </c>
      <c r="G3075" s="87">
        <f>+IF(ISNUMBER(DATA!V980),DATA!V980,"n/a")</f>
        <v>4.6370285643066298</v>
      </c>
      <c r="H3075" s="77">
        <f>+IF(ISNUMBER(DATA!W980),DATA!W980,"n/a")</f>
        <v>-1.29631389515976E-2</v>
      </c>
      <c r="I3075" s="87">
        <f>+IF(ISNUMBER(DATA!AF980),DATA!AF980,"n/a")</f>
        <v>4.5768239369216701</v>
      </c>
      <c r="J3075" s="77">
        <f>+IF(ISNUMBER(DATA!AG980),DATA!AG980,"n/a")</f>
        <v>-7.5101632901968904E-2</v>
      </c>
      <c r="K3075" s="87">
        <f>+IF(ISNUMBER(DATA!AP980),DATA!AP980,"n/a")</f>
        <v>4.4525763283541204</v>
      </c>
      <c r="L3075" s="77">
        <f>+IF(ISNUMBER(DATA!AQ980),DATA!AQ980,"n/a")</f>
        <v>-0.18294146566047101</v>
      </c>
      <c r="M3075" s="66"/>
      <c r="N3075" s="66"/>
      <c r="O3075" s="66"/>
      <c r="P3075" s="66"/>
      <c r="Q3075" s="66"/>
      <c r="S3075" s="70"/>
      <c r="U3075" s="70"/>
      <c r="W3075" s="70"/>
      <c r="Y3075" s="70"/>
    </row>
    <row r="3076" spans="1:25" s="69" customFormat="1" x14ac:dyDescent="0.2">
      <c r="A3076" s="66" t="s">
        <v>28</v>
      </c>
      <c r="B3076" s="66" t="s">
        <v>23</v>
      </c>
      <c r="C3076" s="66" t="s">
        <v>10</v>
      </c>
      <c r="D3076" s="66" t="s">
        <v>280</v>
      </c>
      <c r="E3076" s="87">
        <f>+IF(ISNUMBER(DATA!L981),DATA!L981,"n/a")</f>
        <v>7.5298294399935202</v>
      </c>
      <c r="F3076" s="77">
        <f>+IF(ISNUMBER(DATA!M981),DATA!M981,"n/a")</f>
        <v>-9.0770983322083706E-2</v>
      </c>
      <c r="G3076" s="87">
        <f>+IF(ISNUMBER(DATA!V981),DATA!V981,"n/a")</f>
        <v>7.62638299682094</v>
      </c>
      <c r="H3076" s="77">
        <f>+IF(ISNUMBER(DATA!W981),DATA!W981,"n/a")</f>
        <v>-9.7064504809003097E-2</v>
      </c>
      <c r="I3076" s="87">
        <f>+IF(ISNUMBER(DATA!AF981),DATA!AF981,"n/a")</f>
        <v>7.4908563824196301</v>
      </c>
      <c r="J3076" s="77">
        <f>+IF(ISNUMBER(DATA!AG981),DATA!AG981,"n/a")</f>
        <v>-0.102487192769497</v>
      </c>
      <c r="K3076" s="87">
        <f>+IF(ISNUMBER(DATA!AP981),DATA!AP981,"n/a")</f>
        <v>7.6491662407426801</v>
      </c>
      <c r="L3076" s="77">
        <f>+IF(ISNUMBER(DATA!AQ981),DATA!AQ981,"n/a")</f>
        <v>-8.7217058097136493E-2</v>
      </c>
      <c r="M3076" s="66"/>
      <c r="N3076" s="66"/>
      <c r="O3076" s="66"/>
      <c r="P3076" s="66"/>
      <c r="Q3076" s="66"/>
      <c r="S3076" s="70"/>
      <c r="U3076" s="70"/>
      <c r="W3076" s="70"/>
      <c r="Y3076" s="70"/>
    </row>
    <row r="3077" spans="1:25" s="69" customFormat="1" x14ac:dyDescent="0.2">
      <c r="A3077" s="66" t="s">
        <v>28</v>
      </c>
      <c r="B3077" s="66" t="s">
        <v>23</v>
      </c>
      <c r="C3077" s="66" t="s">
        <v>10</v>
      </c>
      <c r="D3077" s="66" t="s">
        <v>281</v>
      </c>
      <c r="E3077" s="87">
        <f>+IF(ISNUMBER(DATA!L982),DATA!L982,"n/a")</f>
        <v>6.0026834610449802</v>
      </c>
      <c r="F3077" s="77">
        <f>+IF(ISNUMBER(DATA!M982),DATA!M982,"n/a")</f>
        <v>-0.29574911088587702</v>
      </c>
      <c r="G3077" s="87">
        <f>+IF(ISNUMBER(DATA!V982),DATA!V982,"n/a")</f>
        <v>6.11160598765054</v>
      </c>
      <c r="H3077" s="77">
        <f>+IF(ISNUMBER(DATA!W982),DATA!W982,"n/a")</f>
        <v>-0.28262894578270398</v>
      </c>
      <c r="I3077" s="87">
        <f>+IF(ISNUMBER(DATA!AF982),DATA!AF982,"n/a")</f>
        <v>6.0408805590666503</v>
      </c>
      <c r="J3077" s="77">
        <f>+IF(ISNUMBER(DATA!AG982),DATA!AG982,"n/a")</f>
        <v>-0.27464774102872302</v>
      </c>
      <c r="K3077" s="87">
        <f>+IF(ISNUMBER(DATA!AP982),DATA!AP982,"n/a")</f>
        <v>6.05674888500831</v>
      </c>
      <c r="L3077" s="77">
        <f>+IF(ISNUMBER(DATA!AQ982),DATA!AQ982,"n/a")</f>
        <v>-0.25766969970585801</v>
      </c>
      <c r="M3077" s="66"/>
      <c r="N3077" s="66"/>
      <c r="O3077" s="66"/>
      <c r="P3077" s="66"/>
      <c r="Q3077" s="66"/>
      <c r="S3077" s="70"/>
      <c r="U3077" s="70"/>
      <c r="W3077" s="70"/>
      <c r="Y3077" s="70"/>
    </row>
    <row r="3078" spans="1:25" s="69" customFormat="1" x14ac:dyDescent="0.2">
      <c r="A3078" s="66" t="s">
        <v>28</v>
      </c>
      <c r="B3078" s="66" t="s">
        <v>23</v>
      </c>
      <c r="C3078" s="66" t="s">
        <v>10</v>
      </c>
      <c r="D3078" s="66" t="s">
        <v>282</v>
      </c>
      <c r="E3078" s="87">
        <f>+IF(ISNUMBER(DATA!L983),DATA!L983,"n/a")</f>
        <v>5.7350751596115499</v>
      </c>
      <c r="F3078" s="77">
        <f>+IF(ISNUMBER(DATA!M983),DATA!M983,"n/a")</f>
        <v>3.2048856997459803E-2</v>
      </c>
      <c r="G3078" s="87">
        <f>+IF(ISNUMBER(DATA!V983),DATA!V983,"n/a")</f>
        <v>5.7564439997528298</v>
      </c>
      <c r="H3078" s="77">
        <f>+IF(ISNUMBER(DATA!W983),DATA!W983,"n/a")</f>
        <v>3.8247623583775002E-2</v>
      </c>
      <c r="I3078" s="87">
        <f>+IF(ISNUMBER(DATA!AF983),DATA!AF983,"n/a")</f>
        <v>5.64183866571795</v>
      </c>
      <c r="J3078" s="77">
        <f>+IF(ISNUMBER(DATA!AG983),DATA!AG983,"n/a")</f>
        <v>-5.5116913375730901E-2</v>
      </c>
      <c r="K3078" s="87">
        <f>+IF(ISNUMBER(DATA!AP983),DATA!AP983,"n/a")</f>
        <v>5.611775315799</v>
      </c>
      <c r="L3078" s="77">
        <f>+IF(ISNUMBER(DATA!AQ983),DATA!AQ983,"n/a")</f>
        <v>-0.15751489409348099</v>
      </c>
      <c r="M3078" s="66"/>
      <c r="N3078" s="66"/>
      <c r="O3078" s="66"/>
      <c r="P3078" s="66"/>
      <c r="Q3078" s="66"/>
      <c r="S3078" s="70"/>
      <c r="U3078" s="70"/>
      <c r="W3078" s="70"/>
      <c r="Y3078" s="70"/>
    </row>
    <row r="3079" spans="1:25" s="69" customFormat="1" x14ac:dyDescent="0.2">
      <c r="A3079" s="66" t="s">
        <v>28</v>
      </c>
      <c r="B3079" s="66" t="s">
        <v>23</v>
      </c>
      <c r="C3079" s="66" t="s">
        <v>10</v>
      </c>
      <c r="D3079" s="66" t="s">
        <v>283</v>
      </c>
      <c r="E3079" s="87">
        <f>+IF(ISNUMBER(DATA!L984),DATA!L984,"n/a")</f>
        <v>5.6252556218870504</v>
      </c>
      <c r="F3079" s="77">
        <f>+IF(ISNUMBER(DATA!M984),DATA!M984,"n/a")</f>
        <v>-9.7781145077138601E-2</v>
      </c>
      <c r="G3079" s="87">
        <f>+IF(ISNUMBER(DATA!V984),DATA!V984,"n/a")</f>
        <v>5.7756227542392802</v>
      </c>
      <c r="H3079" s="77">
        <f>+IF(ISNUMBER(DATA!W984),DATA!W984,"n/a")</f>
        <v>-8.1808521187494807E-2</v>
      </c>
      <c r="I3079" s="87">
        <f>+IF(ISNUMBER(DATA!AF984),DATA!AF984,"n/a")</f>
        <v>5.7237136668197</v>
      </c>
      <c r="J3079" s="77">
        <f>+IF(ISNUMBER(DATA!AG984),DATA!AG984,"n/a")</f>
        <v>-0.17908210308428299</v>
      </c>
      <c r="K3079" s="87">
        <f>+IF(ISNUMBER(DATA!AP984),DATA!AP984,"n/a")</f>
        <v>5.83855794565235</v>
      </c>
      <c r="L3079" s="77">
        <f>+IF(ISNUMBER(DATA!AQ984),DATA!AQ984,"n/a")</f>
        <v>-0.200881166212007</v>
      </c>
      <c r="M3079" s="66"/>
      <c r="N3079" s="66"/>
      <c r="O3079" s="66"/>
      <c r="P3079" s="66"/>
      <c r="Q3079" s="66"/>
      <c r="S3079" s="70"/>
      <c r="U3079" s="70"/>
      <c r="W3079" s="70"/>
      <c r="Y3079" s="70"/>
    </row>
    <row r="3080" spans="1:25" s="69" customFormat="1" x14ac:dyDescent="0.2">
      <c r="A3080" s="66" t="s">
        <v>28</v>
      </c>
      <c r="B3080" s="66" t="s">
        <v>23</v>
      </c>
      <c r="C3080" s="66" t="s">
        <v>10</v>
      </c>
      <c r="D3080" s="66" t="s">
        <v>284</v>
      </c>
      <c r="E3080" s="87">
        <f>+IF(ISNUMBER(DATA!L985),DATA!L985,"n/a")</f>
        <v>6.0220277692519604</v>
      </c>
      <c r="F3080" s="77">
        <f>+IF(ISNUMBER(DATA!M985),DATA!M985,"n/a")</f>
        <v>-0.32361683344798597</v>
      </c>
      <c r="G3080" s="87">
        <f>+IF(ISNUMBER(DATA!V985),DATA!V985,"n/a")</f>
        <v>6.1343344818035801</v>
      </c>
      <c r="H3080" s="77">
        <f>+IF(ISNUMBER(DATA!W985),DATA!W985,"n/a")</f>
        <v>-0.31349319545403997</v>
      </c>
      <c r="I3080" s="87">
        <f>+IF(ISNUMBER(DATA!AF985),DATA!AF985,"n/a")</f>
        <v>6.0477275305964904</v>
      </c>
      <c r="J3080" s="77">
        <f>+IF(ISNUMBER(DATA!AG985),DATA!AG985,"n/a")</f>
        <v>-0.30181735622796402</v>
      </c>
      <c r="K3080" s="87">
        <f>+IF(ISNUMBER(DATA!AP985),DATA!AP985,"n/a")</f>
        <v>6.1489245124385699</v>
      </c>
      <c r="L3080" s="77">
        <f>+IF(ISNUMBER(DATA!AQ985),DATA!AQ985,"n/a")</f>
        <v>-0.26484672565842998</v>
      </c>
      <c r="M3080" s="66"/>
      <c r="N3080" s="66"/>
      <c r="O3080" s="66"/>
      <c r="P3080" s="66"/>
      <c r="Q3080" s="66"/>
      <c r="S3080" s="70"/>
      <c r="U3080" s="70"/>
      <c r="W3080" s="70"/>
      <c r="Y3080" s="70"/>
    </row>
    <row r="3081" spans="1:25" s="69" customFormat="1" x14ac:dyDescent="0.2">
      <c r="A3081" s="66" t="s">
        <v>28</v>
      </c>
      <c r="B3081" s="66" t="s">
        <v>23</v>
      </c>
      <c r="C3081" s="66" t="s">
        <v>10</v>
      </c>
      <c r="D3081" s="66" t="s">
        <v>285</v>
      </c>
      <c r="E3081" s="87">
        <f>+IF(ISNUMBER(DATA!L986),DATA!L986,"n/a")</f>
        <v>5.5813706929193501</v>
      </c>
      <c r="F3081" s="77">
        <f>+IF(ISNUMBER(DATA!M986),DATA!M986,"n/a")</f>
        <v>0.13157195228194199</v>
      </c>
      <c r="G3081" s="87">
        <f>+IF(ISNUMBER(DATA!V986),DATA!V986,"n/a")</f>
        <v>5.6031530036508501</v>
      </c>
      <c r="H3081" s="77">
        <f>+IF(ISNUMBER(DATA!W986),DATA!W986,"n/a")</f>
        <v>3.3473998741979302E-2</v>
      </c>
      <c r="I3081" s="87">
        <f>+IF(ISNUMBER(DATA!AF986),DATA!AF986,"n/a")</f>
        <v>5.4821785892946497</v>
      </c>
      <c r="J3081" s="77">
        <f>+IF(ISNUMBER(DATA!AG986),DATA!AG986,"n/a")</f>
        <v>-0.191724602683259</v>
      </c>
      <c r="K3081" s="87">
        <f>+IF(ISNUMBER(DATA!AP986),DATA!AP986,"n/a")</f>
        <v>5.6284339085164197</v>
      </c>
      <c r="L3081" s="77">
        <f>+IF(ISNUMBER(DATA!AQ986),DATA!AQ986,"n/a")</f>
        <v>-0.23997407190355599</v>
      </c>
      <c r="M3081" s="66"/>
      <c r="N3081" s="66"/>
      <c r="O3081" s="66"/>
      <c r="P3081" s="66"/>
      <c r="Q3081" s="66"/>
      <c r="S3081" s="70"/>
      <c r="U3081" s="70"/>
      <c r="W3081" s="70"/>
      <c r="Y3081" s="70"/>
    </row>
    <row r="3082" spans="1:25" s="69" customFormat="1" x14ac:dyDescent="0.2">
      <c r="A3082" s="66" t="s">
        <v>28</v>
      </c>
      <c r="B3082" s="66" t="s">
        <v>23</v>
      </c>
      <c r="C3082" s="66" t="s">
        <v>10</v>
      </c>
      <c r="D3082" s="66" t="s">
        <v>286</v>
      </c>
      <c r="E3082" s="87">
        <f>+IF(ISNUMBER(DATA!L987),DATA!L987,"n/a")</f>
        <v>3.8330953081528998</v>
      </c>
      <c r="F3082" s="77">
        <f>+IF(ISNUMBER(DATA!M987),DATA!M987,"n/a")</f>
        <v>-0.37331656432177901</v>
      </c>
      <c r="G3082" s="87">
        <f>+IF(ISNUMBER(DATA!V987),DATA!V987,"n/a")</f>
        <v>3.72969047984932</v>
      </c>
      <c r="H3082" s="77">
        <f>+IF(ISNUMBER(DATA!W987),DATA!W987,"n/a")</f>
        <v>-0.43044096767753598</v>
      </c>
      <c r="I3082" s="87">
        <f>+IF(ISNUMBER(DATA!AF987),DATA!AF987,"n/a")</f>
        <v>4.0215725259412203</v>
      </c>
      <c r="J3082" s="77">
        <f>+IF(ISNUMBER(DATA!AG987),DATA!AG987,"n/a")</f>
        <v>-0.39296974570606202</v>
      </c>
      <c r="K3082" s="87">
        <f>+IF(ISNUMBER(DATA!AP987),DATA!AP987,"n/a")</f>
        <v>4.7102383062776099</v>
      </c>
      <c r="L3082" s="77">
        <f>+IF(ISNUMBER(DATA!AQ987),DATA!AQ987,"n/a")</f>
        <v>-0.28984478151923798</v>
      </c>
      <c r="M3082" s="66"/>
      <c r="N3082" s="66"/>
      <c r="O3082" s="66"/>
      <c r="P3082" s="66"/>
      <c r="Q3082" s="66"/>
      <c r="S3082" s="70"/>
      <c r="U3082" s="70"/>
      <c r="W3082" s="70"/>
      <c r="Y3082" s="70"/>
    </row>
    <row r="3083" spans="1:25" s="69" customFormat="1" x14ac:dyDescent="0.2">
      <c r="A3083" s="66" t="s">
        <v>28</v>
      </c>
      <c r="B3083" s="66" t="s">
        <v>23</v>
      </c>
      <c r="C3083" s="66" t="s">
        <v>10</v>
      </c>
      <c r="D3083" s="66" t="s">
        <v>287</v>
      </c>
      <c r="E3083" s="87">
        <f>+IF(ISNUMBER(DATA!L988),DATA!L988,"n/a")</f>
        <v>3.89541712017729</v>
      </c>
      <c r="F3083" s="77">
        <f>+IF(ISNUMBER(DATA!M988),DATA!M988,"n/a")</f>
        <v>-0.45358292542599798</v>
      </c>
      <c r="G3083" s="87">
        <f>+IF(ISNUMBER(DATA!V988),DATA!V988,"n/a")</f>
        <v>3.83068964815515</v>
      </c>
      <c r="H3083" s="77">
        <f>+IF(ISNUMBER(DATA!W988),DATA!W988,"n/a")</f>
        <v>-0.48902241900753701</v>
      </c>
      <c r="I3083" s="87">
        <f>+IF(ISNUMBER(DATA!AF988),DATA!AF988,"n/a")</f>
        <v>4.0062875766594699</v>
      </c>
      <c r="J3083" s="77">
        <f>+IF(ISNUMBER(DATA!AG988),DATA!AG988,"n/a")</f>
        <v>-0.45749236948099198</v>
      </c>
      <c r="K3083" s="87">
        <f>+IF(ISNUMBER(DATA!AP988),DATA!AP988,"n/a")</f>
        <v>4.8603789447116004</v>
      </c>
      <c r="L3083" s="77">
        <f>+IF(ISNUMBER(DATA!AQ988),DATA!AQ988,"n/a")</f>
        <v>-0.32545605135546402</v>
      </c>
      <c r="M3083" s="66"/>
      <c r="N3083" s="66"/>
      <c r="O3083" s="66"/>
      <c r="P3083" s="66"/>
      <c r="Q3083" s="66"/>
      <c r="S3083" s="70"/>
      <c r="U3083" s="70"/>
      <c r="W3083" s="70"/>
      <c r="Y3083" s="70"/>
    </row>
    <row r="3084" spans="1:25" s="69" customFormat="1" x14ac:dyDescent="0.2">
      <c r="A3084" s="66" t="s">
        <v>28</v>
      </c>
      <c r="B3084" s="66" t="s">
        <v>23</v>
      </c>
      <c r="C3084" s="66" t="s">
        <v>10</v>
      </c>
      <c r="D3084" s="66" t="s">
        <v>288</v>
      </c>
      <c r="E3084" s="87">
        <f>+IF(ISNUMBER(DATA!L989),DATA!L989,"n/a")</f>
        <v>5.4749784655611897</v>
      </c>
      <c r="F3084" s="77">
        <f>+IF(ISNUMBER(DATA!M989),DATA!M989,"n/a")</f>
        <v>2.8749977946440401E-2</v>
      </c>
      <c r="G3084" s="87">
        <f>+IF(ISNUMBER(DATA!V989),DATA!V989,"n/a")</f>
        <v>5.4937545701758204</v>
      </c>
      <c r="H3084" s="77">
        <f>+IF(ISNUMBER(DATA!W989),DATA!W989,"n/a")</f>
        <v>3.6462614050047998E-2</v>
      </c>
      <c r="I3084" s="87">
        <f>+IF(ISNUMBER(DATA!AF989),DATA!AF989,"n/a")</f>
        <v>5.3908105873129104</v>
      </c>
      <c r="J3084" s="77">
        <f>+IF(ISNUMBER(DATA!AG989),DATA!AG989,"n/a")</f>
        <v>-4.1468707606428699E-2</v>
      </c>
      <c r="K3084" s="87">
        <f>+IF(ISNUMBER(DATA!AP989),DATA!AP989,"n/a")</f>
        <v>5.3501338393975004</v>
      </c>
      <c r="L3084" s="77">
        <f>+IF(ISNUMBER(DATA!AQ989),DATA!AQ989,"n/a")</f>
        <v>-0.13075946469053801</v>
      </c>
      <c r="M3084" s="66"/>
      <c r="N3084" s="66"/>
      <c r="O3084" s="66"/>
      <c r="P3084" s="66"/>
      <c r="Q3084" s="66"/>
      <c r="S3084" s="70"/>
      <c r="U3084" s="70"/>
      <c r="W3084" s="70"/>
      <c r="Y3084" s="70"/>
    </row>
    <row r="3085" spans="1:25" s="69" customFormat="1" x14ac:dyDescent="0.2">
      <c r="A3085" s="66" t="s">
        <v>28</v>
      </c>
      <c r="B3085" s="66" t="s">
        <v>23</v>
      </c>
      <c r="C3085" s="66" t="s">
        <v>10</v>
      </c>
      <c r="D3085" s="66" t="s">
        <v>289</v>
      </c>
      <c r="E3085" s="87">
        <f>+IF(ISNUMBER(DATA!L990),DATA!L990,"n/a")</f>
        <v>5.2463036556167104</v>
      </c>
      <c r="F3085" s="77">
        <f>+IF(ISNUMBER(DATA!M990),DATA!M990,"n/a")</f>
        <v>-2.6147670810626501E-2</v>
      </c>
      <c r="G3085" s="87">
        <f>+IF(ISNUMBER(DATA!V990),DATA!V990,"n/a")</f>
        <v>5.5117297937380396</v>
      </c>
      <c r="H3085" s="77">
        <f>+IF(ISNUMBER(DATA!W990),DATA!W990,"n/a")</f>
        <v>-5.2701798736865001E-2</v>
      </c>
      <c r="I3085" s="87">
        <f>+IF(ISNUMBER(DATA!AF990),DATA!AF990,"n/a")</f>
        <v>5.4623258680323303</v>
      </c>
      <c r="J3085" s="77">
        <f>+IF(ISNUMBER(DATA!AG990),DATA!AG990,"n/a")</f>
        <v>-0.13770530530762001</v>
      </c>
      <c r="K3085" s="87">
        <f>+IF(ISNUMBER(DATA!AP990),DATA!AP990,"n/a")</f>
        <v>5.5902941032657596</v>
      </c>
      <c r="L3085" s="77">
        <f>+IF(ISNUMBER(DATA!AQ990),DATA!AQ990,"n/a")</f>
        <v>-0.21248776858860799</v>
      </c>
      <c r="M3085" s="66"/>
      <c r="N3085" s="66"/>
      <c r="O3085" s="66"/>
      <c r="P3085" s="66"/>
      <c r="Q3085" s="66"/>
      <c r="S3085" s="70"/>
      <c r="U3085" s="70"/>
      <c r="W3085" s="70"/>
      <c r="Y3085" s="70"/>
    </row>
    <row r="3086" spans="1:25" s="69" customFormat="1" x14ac:dyDescent="0.2">
      <c r="A3086" s="66" t="s">
        <v>28</v>
      </c>
      <c r="B3086" s="66" t="s">
        <v>23</v>
      </c>
      <c r="C3086" s="66" t="s">
        <v>10</v>
      </c>
      <c r="D3086" s="66" t="s">
        <v>290</v>
      </c>
      <c r="E3086" s="87">
        <f>+IF(ISNUMBER(DATA!L991),DATA!L991,"n/a")</f>
        <v>5.84581088303936</v>
      </c>
      <c r="F3086" s="77">
        <f>+IF(ISNUMBER(DATA!M991),DATA!M991,"n/a")</f>
        <v>2.6804050379144798E-2</v>
      </c>
      <c r="G3086" s="87">
        <f>+IF(ISNUMBER(DATA!V991),DATA!V991,"n/a")</f>
        <v>5.9118591025989797</v>
      </c>
      <c r="H3086" s="77">
        <f>+IF(ISNUMBER(DATA!W991),DATA!W991,"n/a")</f>
        <v>2.5602362660301199E-2</v>
      </c>
      <c r="I3086" s="87">
        <f>+IF(ISNUMBER(DATA!AF991),DATA!AF991,"n/a")</f>
        <v>5.9114503909956602</v>
      </c>
      <c r="J3086" s="77">
        <f>+IF(ISNUMBER(DATA!AG991),DATA!AG991,"n/a")</f>
        <v>-8.1731338812041903E-3</v>
      </c>
      <c r="K3086" s="87">
        <f>+IF(ISNUMBER(DATA!AP991),DATA!AP991,"n/a")</f>
        <v>5.87850915455574</v>
      </c>
      <c r="L3086" s="77">
        <f>+IF(ISNUMBER(DATA!AQ991),DATA!AQ991,"n/a")</f>
        <v>-9.1289326264718695E-2</v>
      </c>
      <c r="M3086" s="66"/>
      <c r="N3086" s="66"/>
      <c r="O3086" s="66"/>
      <c r="P3086" s="66"/>
      <c r="Q3086" s="66"/>
      <c r="S3086" s="70"/>
      <c r="U3086" s="70"/>
      <c r="W3086" s="70"/>
      <c r="Y3086" s="70"/>
    </row>
    <row r="3087" spans="1:25" s="69" customFormat="1" x14ac:dyDescent="0.2">
      <c r="A3087" s="66" t="s">
        <v>28</v>
      </c>
      <c r="B3087" s="66" t="s">
        <v>23</v>
      </c>
      <c r="C3087" s="66" t="s">
        <v>10</v>
      </c>
      <c r="D3087" s="66" t="s">
        <v>291</v>
      </c>
      <c r="E3087" s="87">
        <f>+IF(ISNUMBER(DATA!L992),DATA!L992,"n/a")</f>
        <v>7.5936173671187799</v>
      </c>
      <c r="F3087" s="77">
        <f>+IF(ISNUMBER(DATA!M992),DATA!M992,"n/a")</f>
        <v>-0.108432340436316</v>
      </c>
      <c r="G3087" s="87">
        <f>+IF(ISNUMBER(DATA!V992),DATA!V992,"n/a")</f>
        <v>7.6136810450951504</v>
      </c>
      <c r="H3087" s="77">
        <f>+IF(ISNUMBER(DATA!W992),DATA!W992,"n/a")</f>
        <v>-0.106141021487899</v>
      </c>
      <c r="I3087" s="87">
        <f>+IF(ISNUMBER(DATA!AF992),DATA!AF992,"n/a")</f>
        <v>7.8516124913210401</v>
      </c>
      <c r="J3087" s="77">
        <f>+IF(ISNUMBER(DATA!AG992),DATA!AG992,"n/a")</f>
        <v>-0.122175634704352</v>
      </c>
      <c r="K3087" s="87">
        <f>+IF(ISNUMBER(DATA!AP992),DATA!AP992,"n/a")</f>
        <v>8.0198398588563595</v>
      </c>
      <c r="L3087" s="77">
        <f>+IF(ISNUMBER(DATA!AQ992),DATA!AQ992,"n/a")</f>
        <v>-0.130872309136396</v>
      </c>
      <c r="M3087" s="66"/>
      <c r="N3087" s="66"/>
      <c r="O3087" s="66"/>
      <c r="P3087" s="66"/>
      <c r="Q3087" s="66"/>
      <c r="S3087" s="70"/>
      <c r="U3087" s="70"/>
      <c r="W3087" s="70"/>
      <c r="Y3087" s="70"/>
    </row>
    <row r="3088" spans="1:25" s="69" customFormat="1" x14ac:dyDescent="0.2">
      <c r="A3088" s="66" t="s">
        <v>28</v>
      </c>
      <c r="B3088" s="66" t="s">
        <v>23</v>
      </c>
      <c r="C3088" s="66" t="s">
        <v>10</v>
      </c>
      <c r="D3088" s="66" t="s">
        <v>292</v>
      </c>
      <c r="E3088" s="87">
        <f>+IF(ISNUMBER(DATA!L993),DATA!L993,"n/a")</f>
        <v>5.9117339994910996</v>
      </c>
      <c r="F3088" s="77">
        <f>+IF(ISNUMBER(DATA!M993),DATA!M993,"n/a")</f>
        <v>-0.29096788087486802</v>
      </c>
      <c r="G3088" s="87">
        <f>+IF(ISNUMBER(DATA!V993),DATA!V993,"n/a")</f>
        <v>5.9970454821055901</v>
      </c>
      <c r="H3088" s="77">
        <f>+IF(ISNUMBER(DATA!W993),DATA!W993,"n/a")</f>
        <v>-0.31617767820537002</v>
      </c>
      <c r="I3088" s="87">
        <f>+IF(ISNUMBER(DATA!AF993),DATA!AF993,"n/a")</f>
        <v>5.98284893048314</v>
      </c>
      <c r="J3088" s="77">
        <f>+IF(ISNUMBER(DATA!AG993),DATA!AG993,"n/a")</f>
        <v>-0.33855499003623202</v>
      </c>
      <c r="K3088" s="87">
        <f>+IF(ISNUMBER(DATA!AP993),DATA!AP993,"n/a")</f>
        <v>5.9170770168487499</v>
      </c>
      <c r="L3088" s="77">
        <f>+IF(ISNUMBER(DATA!AQ993),DATA!AQ993,"n/a")</f>
        <v>-0.33271678318999798</v>
      </c>
      <c r="M3088" s="66"/>
      <c r="N3088" s="66"/>
      <c r="O3088" s="66"/>
      <c r="P3088" s="66"/>
      <c r="Q3088" s="66"/>
      <c r="S3088" s="70"/>
      <c r="U3088" s="70"/>
      <c r="W3088" s="70"/>
      <c r="Y3088" s="70"/>
    </row>
    <row r="3089" spans="1:25" s="69" customFormat="1" x14ac:dyDescent="0.2">
      <c r="A3089" s="66" t="s">
        <v>28</v>
      </c>
      <c r="B3089" s="66" t="s">
        <v>23</v>
      </c>
      <c r="C3089" s="66" t="s">
        <v>10</v>
      </c>
      <c r="D3089" s="66" t="s">
        <v>293</v>
      </c>
      <c r="E3089" s="87">
        <f>+IF(ISNUMBER(DATA!L994),DATA!L994,"n/a")</f>
        <v>5.0432149277388696</v>
      </c>
      <c r="F3089" s="77">
        <f>+IF(ISNUMBER(DATA!M994),DATA!M994,"n/a")</f>
        <v>-0.29438698692040399</v>
      </c>
      <c r="G3089" s="87">
        <f>+IF(ISNUMBER(DATA!V994),DATA!V994,"n/a")</f>
        <v>5.2320990618880598</v>
      </c>
      <c r="H3089" s="77">
        <f>+IF(ISNUMBER(DATA!W994),DATA!W994,"n/a")</f>
        <v>-0.26837925519331801</v>
      </c>
      <c r="I3089" s="87">
        <f>+IF(ISNUMBER(DATA!AF994),DATA!AF994,"n/a")</f>
        <v>5.1118265809572598</v>
      </c>
      <c r="J3089" s="77">
        <f>+IF(ISNUMBER(DATA!AG994),DATA!AG994,"n/a")</f>
        <v>-0.27109979166798598</v>
      </c>
      <c r="K3089" s="87">
        <f>+IF(ISNUMBER(DATA!AP994),DATA!AP994,"n/a")</f>
        <v>5.4913549996453801</v>
      </c>
      <c r="L3089" s="77">
        <f>+IF(ISNUMBER(DATA!AQ994),DATA!AQ994,"n/a")</f>
        <v>-0.21425375518380499</v>
      </c>
      <c r="M3089" s="66"/>
      <c r="N3089" s="66"/>
      <c r="O3089" s="66"/>
      <c r="P3089" s="66"/>
      <c r="Q3089" s="66"/>
      <c r="S3089" s="70"/>
      <c r="U3089" s="70"/>
      <c r="W3089" s="70"/>
      <c r="Y3089" s="70"/>
    </row>
    <row r="3090" spans="1:25" s="69" customFormat="1" x14ac:dyDescent="0.2">
      <c r="A3090" s="66" t="s">
        <v>28</v>
      </c>
      <c r="B3090" s="66" t="s">
        <v>23</v>
      </c>
      <c r="C3090" s="66" t="s">
        <v>10</v>
      </c>
      <c r="D3090" s="66" t="s">
        <v>294</v>
      </c>
      <c r="E3090" s="87">
        <f>+IF(ISNUMBER(DATA!L995),DATA!L995,"n/a")</f>
        <v>6.8332072156612202</v>
      </c>
      <c r="F3090" s="77">
        <f>+IF(ISNUMBER(DATA!M995),DATA!M995,"n/a")</f>
        <v>3.4171097480302497E-2</v>
      </c>
      <c r="G3090" s="87">
        <f>+IF(ISNUMBER(DATA!V995),DATA!V995,"n/a")</f>
        <v>6.9520973015296397</v>
      </c>
      <c r="H3090" s="77">
        <f>+IF(ISNUMBER(DATA!W995),DATA!W995,"n/a")</f>
        <v>3.1644950114260099E-2</v>
      </c>
      <c r="I3090" s="87">
        <f>+IF(ISNUMBER(DATA!AF995),DATA!AF995,"n/a")</f>
        <v>6.8859730472101797</v>
      </c>
      <c r="J3090" s="77">
        <f>+IF(ISNUMBER(DATA!AG995),DATA!AG995,"n/a")</f>
        <v>4.9569298421253596E-3</v>
      </c>
      <c r="K3090" s="87">
        <f>+IF(ISNUMBER(DATA!AP995),DATA!AP995,"n/a")</f>
        <v>6.9012973544570198</v>
      </c>
      <c r="L3090" s="77">
        <f>+IF(ISNUMBER(DATA!AQ995),DATA!AQ995,"n/a")</f>
        <v>-5.23225015463544E-2</v>
      </c>
      <c r="M3090" s="66"/>
      <c r="N3090" s="66"/>
      <c r="O3090" s="66"/>
      <c r="P3090" s="66"/>
      <c r="Q3090" s="66"/>
      <c r="S3090" s="70"/>
      <c r="U3090" s="70"/>
      <c r="W3090" s="70"/>
      <c r="Y3090" s="70"/>
    </row>
    <row r="3091" spans="1:25" s="69" customFormat="1" x14ac:dyDescent="0.2">
      <c r="A3091" s="66" t="s">
        <v>28</v>
      </c>
      <c r="B3091" s="66" t="s">
        <v>23</v>
      </c>
      <c r="C3091" s="66" t="s">
        <v>10</v>
      </c>
      <c r="D3091" s="66" t="s">
        <v>295</v>
      </c>
      <c r="E3091" s="87">
        <f>+IF(ISNUMBER(DATA!L996),DATA!L996,"n/a")</f>
        <v>4.2571851955296403</v>
      </c>
      <c r="F3091" s="77">
        <f>+IF(ISNUMBER(DATA!M996),DATA!M996,"n/a")</f>
        <v>8.7201492892437504E-2</v>
      </c>
      <c r="G3091" s="87">
        <f>+IF(ISNUMBER(DATA!V996),DATA!V996,"n/a")</f>
        <v>4.2624740618935002</v>
      </c>
      <c r="H3091" s="77">
        <f>+IF(ISNUMBER(DATA!W996),DATA!W996,"n/a")</f>
        <v>8.6870555950791295E-2</v>
      </c>
      <c r="I3091" s="87">
        <f>+IF(ISNUMBER(DATA!AF996),DATA!AF996,"n/a")</f>
        <v>4.2375275703837003</v>
      </c>
      <c r="J3091" s="77">
        <f>+IF(ISNUMBER(DATA!AG996),DATA!AG996,"n/a")</f>
        <v>3.5731327299437302E-2</v>
      </c>
      <c r="K3091" s="87">
        <f>+IF(ISNUMBER(DATA!AP996),DATA!AP996,"n/a")</f>
        <v>4.1937214827556399</v>
      </c>
      <c r="L3091" s="77">
        <f>+IF(ISNUMBER(DATA!AQ996),DATA!AQ996,"n/a")</f>
        <v>-0.27175837742841502</v>
      </c>
      <c r="M3091" s="66"/>
      <c r="N3091" s="66"/>
      <c r="O3091" s="66"/>
      <c r="P3091" s="66"/>
      <c r="Q3091" s="66"/>
      <c r="S3091" s="70"/>
      <c r="U3091" s="70"/>
      <c r="W3091" s="70"/>
      <c r="Y3091" s="70"/>
    </row>
    <row r="3092" spans="1:25" s="69" customFormat="1" x14ac:dyDescent="0.2">
      <c r="A3092" s="66" t="s">
        <v>28</v>
      </c>
      <c r="B3092" s="66" t="s">
        <v>23</v>
      </c>
      <c r="C3092" s="66" t="s">
        <v>10</v>
      </c>
      <c r="D3092" s="66" t="s">
        <v>296</v>
      </c>
      <c r="E3092" s="87">
        <f>+IF(ISNUMBER(DATA!L997),DATA!L997,"n/a")</f>
        <v>5.3873443684945697</v>
      </c>
      <c r="F3092" s="77">
        <f>+IF(ISNUMBER(DATA!M997),DATA!M997,"n/a")</f>
        <v>3.8120633420453402E-2</v>
      </c>
      <c r="G3092" s="87">
        <f>+IF(ISNUMBER(DATA!V997),DATA!V997,"n/a")</f>
        <v>5.3019965006655996</v>
      </c>
      <c r="H3092" s="77">
        <f>+IF(ISNUMBER(DATA!W997),DATA!W997,"n/a")</f>
        <v>1.55584911216418E-2</v>
      </c>
      <c r="I3092" s="87">
        <f>+IF(ISNUMBER(DATA!AF997),DATA!AF997,"n/a")</f>
        <v>5.4113004195854701</v>
      </c>
      <c r="J3092" s="77">
        <f>+IF(ISNUMBER(DATA!AG997),DATA!AG997,"n/a")</f>
        <v>-2.03684819243862E-2</v>
      </c>
      <c r="K3092" s="87">
        <f>+IF(ISNUMBER(DATA!AP997),DATA!AP997,"n/a")</f>
        <v>5.4881018319886996</v>
      </c>
      <c r="L3092" s="77">
        <f>+IF(ISNUMBER(DATA!AQ997),DATA!AQ997,"n/a")</f>
        <v>-0.152867832425988</v>
      </c>
      <c r="M3092" s="66"/>
      <c r="N3092" s="66"/>
      <c r="O3092" s="66"/>
      <c r="P3092" s="66"/>
      <c r="Q3092" s="66"/>
      <c r="S3092" s="70"/>
      <c r="U3092" s="70"/>
      <c r="W3092" s="70"/>
      <c r="Y3092" s="70"/>
    </row>
    <row r="3093" spans="1:25" s="69" customFormat="1" x14ac:dyDescent="0.2">
      <c r="A3093" s="66" t="s">
        <v>28</v>
      </c>
      <c r="B3093" s="66" t="s">
        <v>23</v>
      </c>
      <c r="C3093" s="66" t="s">
        <v>10</v>
      </c>
      <c r="D3093" s="66" t="s">
        <v>297</v>
      </c>
      <c r="E3093" s="87">
        <f>+IF(ISNUMBER(DATA!L998),DATA!L998,"n/a")</f>
        <v>5.1095555790733203</v>
      </c>
      <c r="F3093" s="77">
        <f>+IF(ISNUMBER(DATA!M998),DATA!M998,"n/a")</f>
        <v>-0.25013443281141301</v>
      </c>
      <c r="G3093" s="87">
        <f>+IF(ISNUMBER(DATA!V998),DATA!V998,"n/a")</f>
        <v>5.2593044266003801</v>
      </c>
      <c r="H3093" s="77">
        <f>+IF(ISNUMBER(DATA!W998),DATA!W998,"n/a")</f>
        <v>-0.232030957582368</v>
      </c>
      <c r="I3093" s="87">
        <f>+IF(ISNUMBER(DATA!AF998),DATA!AF998,"n/a")</f>
        <v>5.1561947911890904</v>
      </c>
      <c r="J3093" s="77">
        <f>+IF(ISNUMBER(DATA!AG998),DATA!AG998,"n/a")</f>
        <v>-0.22963911848336099</v>
      </c>
      <c r="K3093" s="87">
        <f>+IF(ISNUMBER(DATA!AP998),DATA!AP998,"n/a")</f>
        <v>5.4782074253045998</v>
      </c>
      <c r="L3093" s="77">
        <f>+IF(ISNUMBER(DATA!AQ998),DATA!AQ998,"n/a")</f>
        <v>-0.18671132158310699</v>
      </c>
      <c r="M3093" s="66"/>
      <c r="N3093" s="66"/>
      <c r="O3093" s="66"/>
      <c r="P3093" s="66"/>
      <c r="Q3093" s="66"/>
      <c r="S3093" s="70"/>
      <c r="U3093" s="70"/>
      <c r="W3093" s="70"/>
      <c r="Y3093" s="70"/>
    </row>
    <row r="3094" spans="1:25" s="69" customFormat="1" x14ac:dyDescent="0.2">
      <c r="A3094" s="66" t="s">
        <v>28</v>
      </c>
      <c r="B3094" s="66" t="s">
        <v>23</v>
      </c>
      <c r="C3094" s="66" t="s">
        <v>10</v>
      </c>
      <c r="D3094" s="66" t="s">
        <v>298</v>
      </c>
      <c r="E3094" s="87">
        <f>+IF(ISNUMBER(DATA!L999),DATA!L999,"n/a")</f>
        <v>5.0647290481054901</v>
      </c>
      <c r="F3094" s="77">
        <f>+IF(ISNUMBER(DATA!M999),DATA!M999,"n/a")</f>
        <v>3.7713777795326101E-2</v>
      </c>
      <c r="G3094" s="87">
        <f>+IF(ISNUMBER(DATA!V999),DATA!V999,"n/a")</f>
        <v>5.1099331665287302</v>
      </c>
      <c r="H3094" s="77">
        <f>+IF(ISNUMBER(DATA!W999),DATA!W999,"n/a")</f>
        <v>3.8800718555064E-2</v>
      </c>
      <c r="I3094" s="87">
        <f>+IF(ISNUMBER(DATA!AF999),DATA!AF999,"n/a")</f>
        <v>5.1514910518042099</v>
      </c>
      <c r="J3094" s="77">
        <f>+IF(ISNUMBER(DATA!AG999),DATA!AG999,"n/a")</f>
        <v>1.79770070638859E-2</v>
      </c>
      <c r="K3094" s="87">
        <f>+IF(ISNUMBER(DATA!AP999),DATA!AP999,"n/a")</f>
        <v>5.1830954067065704</v>
      </c>
      <c r="L3094" s="77">
        <f>+IF(ISNUMBER(DATA!AQ999),DATA!AQ999,"n/a")</f>
        <v>-6.5548128900437097E-2</v>
      </c>
      <c r="M3094" s="66"/>
      <c r="N3094" s="66"/>
      <c r="O3094" s="66"/>
      <c r="P3094" s="66"/>
      <c r="Q3094" s="66"/>
      <c r="S3094" s="70"/>
      <c r="U3094" s="70"/>
      <c r="W3094" s="70"/>
      <c r="Y3094" s="70"/>
    </row>
    <row r="3095" spans="1:25" s="69" customFormat="1" x14ac:dyDescent="0.2">
      <c r="A3095" s="66" t="s">
        <v>28</v>
      </c>
      <c r="B3095" s="66" t="s">
        <v>23</v>
      </c>
      <c r="C3095" s="66" t="s">
        <v>10</v>
      </c>
      <c r="D3095" s="66" t="s">
        <v>299</v>
      </c>
      <c r="E3095" s="87">
        <f>+IF(ISNUMBER(DATA!L1000),DATA!L1000,"n/a")</f>
        <v>4.3595479408541404</v>
      </c>
      <c r="F3095" s="77">
        <f>+IF(ISNUMBER(DATA!M1000),DATA!M1000,"n/a")</f>
        <v>-0.50433756032983801</v>
      </c>
      <c r="G3095" s="87">
        <f>+IF(ISNUMBER(DATA!V1000),DATA!V1000,"n/a")</f>
        <v>4.2442495661265598</v>
      </c>
      <c r="H3095" s="77">
        <f>+IF(ISNUMBER(DATA!W1000),DATA!W1000,"n/a")</f>
        <v>-0.53463681431384402</v>
      </c>
      <c r="I3095" s="87">
        <f>+IF(ISNUMBER(DATA!AF1000),DATA!AF1000,"n/a")</f>
        <v>4.4605559440498403</v>
      </c>
      <c r="J3095" s="77">
        <f>+IF(ISNUMBER(DATA!AG1000),DATA!AG1000,"n/a")</f>
        <v>-0.47887885000745101</v>
      </c>
      <c r="K3095" s="87">
        <f>+IF(ISNUMBER(DATA!AP1000),DATA!AP1000,"n/a")</f>
        <v>5.0670019249676104</v>
      </c>
      <c r="L3095" s="77">
        <f>+IF(ISNUMBER(DATA!AQ1000),DATA!AQ1000,"n/a")</f>
        <v>-0.32277544699881899</v>
      </c>
      <c r="M3095" s="66"/>
      <c r="N3095" s="66"/>
      <c r="O3095" s="66"/>
      <c r="P3095" s="66"/>
      <c r="Q3095" s="66"/>
      <c r="S3095" s="70"/>
      <c r="U3095" s="70"/>
      <c r="W3095" s="70"/>
      <c r="Y3095" s="70"/>
    </row>
    <row r="3096" spans="1:25" s="69" customFormat="1" x14ac:dyDescent="0.2">
      <c r="A3096" s="66" t="s">
        <v>28</v>
      </c>
      <c r="B3096" s="66" t="s">
        <v>23</v>
      </c>
      <c r="C3096" s="66" t="s">
        <v>10</v>
      </c>
      <c r="D3096" s="66" t="s">
        <v>300</v>
      </c>
      <c r="E3096" s="87">
        <f>+IF(ISNUMBER(DATA!L1001),DATA!L1001,"n/a")</f>
        <v>3.5525479063340599</v>
      </c>
      <c r="F3096" s="77">
        <f>+IF(ISNUMBER(DATA!M1001),DATA!M1001,"n/a")</f>
        <v>-0.35105276816077502</v>
      </c>
      <c r="G3096" s="87">
        <f>+IF(ISNUMBER(DATA!V1001),DATA!V1001,"n/a")</f>
        <v>3.4350498335322999</v>
      </c>
      <c r="H3096" s="77">
        <f>+IF(ISNUMBER(DATA!W1001),DATA!W1001,"n/a")</f>
        <v>-0.43943756332561401</v>
      </c>
      <c r="I3096" s="87">
        <f>+IF(ISNUMBER(DATA!AF1001),DATA!AF1001,"n/a")</f>
        <v>3.5196832482337901</v>
      </c>
      <c r="J3096" s="77">
        <f>+IF(ISNUMBER(DATA!AG1001),DATA!AG1001,"n/a")</f>
        <v>-0.43082067332146501</v>
      </c>
      <c r="K3096" s="87">
        <f>+IF(ISNUMBER(DATA!AP1001),DATA!AP1001,"n/a")</f>
        <v>3.7743968739289002</v>
      </c>
      <c r="L3096" s="77">
        <f>+IF(ISNUMBER(DATA!AQ1001),DATA!AQ1001,"n/a")</f>
        <v>-0.38717409400809</v>
      </c>
      <c r="M3096" s="66"/>
      <c r="N3096" s="66"/>
      <c r="O3096" s="66"/>
      <c r="P3096" s="66"/>
      <c r="Q3096" s="66"/>
      <c r="S3096" s="70"/>
      <c r="U3096" s="70"/>
      <c r="W3096" s="70"/>
      <c r="Y3096" s="70"/>
    </row>
    <row r="3097" spans="1:25" s="69" customFormat="1" x14ac:dyDescent="0.2">
      <c r="A3097" s="66" t="s">
        <v>28</v>
      </c>
      <c r="B3097" s="66" t="s">
        <v>23</v>
      </c>
      <c r="C3097" s="66" t="s">
        <v>10</v>
      </c>
      <c r="D3097" s="66" t="s">
        <v>301</v>
      </c>
      <c r="E3097" s="87">
        <f>+IF(ISNUMBER(DATA!L1002),DATA!L1002,"n/a")</f>
        <v>5.3135779718157199</v>
      </c>
      <c r="F3097" s="77">
        <f>+IF(ISNUMBER(DATA!M1002),DATA!M1002,"n/a")</f>
        <v>-2.4317869150366801E-2</v>
      </c>
      <c r="G3097" s="87">
        <f>+IF(ISNUMBER(DATA!V1002),DATA!V1002,"n/a")</f>
        <v>5.42077983469588</v>
      </c>
      <c r="H3097" s="77">
        <f>+IF(ISNUMBER(DATA!W1002),DATA!W1002,"n/a")</f>
        <v>-1.46853689403172E-2</v>
      </c>
      <c r="I3097" s="87">
        <f>+IF(ISNUMBER(DATA!AF1002),DATA!AF1002,"n/a")</f>
        <v>5.4615658225952499</v>
      </c>
      <c r="J3097" s="77">
        <f>+IF(ISNUMBER(DATA!AG1002),DATA!AG1002,"n/a")</f>
        <v>-2.4947397668607901E-2</v>
      </c>
      <c r="K3097" s="87">
        <f>+IF(ISNUMBER(DATA!AP1002),DATA!AP1002,"n/a")</f>
        <v>5.5107502439440603</v>
      </c>
      <c r="L3097" s="77">
        <f>+IF(ISNUMBER(DATA!AQ1002),DATA!AQ1002,"n/a")</f>
        <v>-6.2280983020888102E-2</v>
      </c>
      <c r="M3097" s="66"/>
      <c r="N3097" s="66"/>
      <c r="O3097" s="66"/>
      <c r="P3097" s="66"/>
      <c r="Q3097" s="66"/>
      <c r="S3097" s="70"/>
      <c r="U3097" s="70"/>
      <c r="W3097" s="70"/>
      <c r="Y3097" s="70"/>
    </row>
    <row r="3098" spans="1:25" s="69" customFormat="1" x14ac:dyDescent="0.2">
      <c r="A3098" s="66" t="s">
        <v>28</v>
      </c>
      <c r="B3098" s="66" t="s">
        <v>23</v>
      </c>
      <c r="C3098" s="66" t="s">
        <v>10</v>
      </c>
      <c r="D3098" s="66" t="s">
        <v>302</v>
      </c>
      <c r="E3098" s="87">
        <f>+IF(ISNUMBER(DATA!L1003),DATA!L1003,"n/a")</f>
        <v>5.7627337611782004</v>
      </c>
      <c r="F3098" s="77">
        <f>+IF(ISNUMBER(DATA!M1003),DATA!M1003,"n/a")</f>
        <v>5.1656809444855997E-2</v>
      </c>
      <c r="G3098" s="87">
        <f>+IF(ISNUMBER(DATA!V1003),DATA!V1003,"n/a")</f>
        <v>5.8028371314013096</v>
      </c>
      <c r="H3098" s="77">
        <f>+IF(ISNUMBER(DATA!W1003),DATA!W1003,"n/a")</f>
        <v>5.3872819257001901E-2</v>
      </c>
      <c r="I3098" s="87">
        <f>+IF(ISNUMBER(DATA!AF1003),DATA!AF1003,"n/a")</f>
        <v>5.74409238985531</v>
      </c>
      <c r="J3098" s="77">
        <f>+IF(ISNUMBER(DATA!AG1003),DATA!AG1003,"n/a")</f>
        <v>3.80929094405545E-3</v>
      </c>
      <c r="K3098" s="87">
        <f>+IF(ISNUMBER(DATA!AP1003),DATA!AP1003,"n/a")</f>
        <v>5.7532326156169402</v>
      </c>
      <c r="L3098" s="77">
        <f>+IF(ISNUMBER(DATA!AQ1003),DATA!AQ1003,"n/a")</f>
        <v>-7.9694122651145796E-2</v>
      </c>
      <c r="M3098" s="66"/>
      <c r="N3098" s="66"/>
      <c r="O3098" s="66"/>
      <c r="P3098" s="66"/>
      <c r="Q3098" s="66"/>
      <c r="S3098" s="70"/>
      <c r="U3098" s="70"/>
      <c r="W3098" s="70"/>
      <c r="Y3098" s="70"/>
    </row>
    <row r="3099" spans="1:25" s="69" customFormat="1" x14ac:dyDescent="0.2">
      <c r="A3099" s="66" t="s">
        <v>28</v>
      </c>
      <c r="B3099" s="66" t="s">
        <v>23</v>
      </c>
      <c r="C3099" s="66" t="s">
        <v>10</v>
      </c>
      <c r="D3099" s="66" t="s">
        <v>303</v>
      </c>
      <c r="E3099" s="87">
        <f>+IF(ISNUMBER(DATA!L1004),DATA!L1004,"n/a")</f>
        <v>5.0008512240208098</v>
      </c>
      <c r="F3099" s="77">
        <f>+IF(ISNUMBER(DATA!M1004),DATA!M1004,"n/a")</f>
        <v>1.10253019617576E-2</v>
      </c>
      <c r="G3099" s="87">
        <f>+IF(ISNUMBER(DATA!V1004),DATA!V1004,"n/a")</f>
        <v>5.1714031951959401</v>
      </c>
      <c r="H3099" s="77">
        <f>+IF(ISNUMBER(DATA!W1004),DATA!W1004,"n/a")</f>
        <v>2.2004840286036602E-3</v>
      </c>
      <c r="I3099" s="87">
        <f>+IF(ISNUMBER(DATA!AF1004),DATA!AF1004,"n/a")</f>
        <v>5.1509567200115702</v>
      </c>
      <c r="J3099" s="77">
        <f>+IF(ISNUMBER(DATA!AG1004),DATA!AG1004,"n/a")</f>
        <v>-5.0709191812315597E-2</v>
      </c>
      <c r="K3099" s="87">
        <f>+IF(ISNUMBER(DATA!AP1004),DATA!AP1004,"n/a")</f>
        <v>5.2495382343764501</v>
      </c>
      <c r="L3099" s="77">
        <f>+IF(ISNUMBER(DATA!AQ1004),DATA!AQ1004,"n/a")</f>
        <v>-0.105614623596624</v>
      </c>
      <c r="M3099" s="66"/>
      <c r="N3099" s="66"/>
      <c r="O3099" s="66"/>
      <c r="P3099" s="66"/>
      <c r="Q3099" s="66"/>
      <c r="S3099" s="70"/>
      <c r="U3099" s="70"/>
      <c r="W3099" s="70"/>
      <c r="Y3099" s="70"/>
    </row>
    <row r="3100" spans="1:25" s="69" customFormat="1" x14ac:dyDescent="0.2">
      <c r="A3100" s="66" t="s">
        <v>28</v>
      </c>
      <c r="B3100" s="66" t="s">
        <v>23</v>
      </c>
      <c r="C3100" s="66" t="s">
        <v>10</v>
      </c>
      <c r="D3100" s="66" t="s">
        <v>304</v>
      </c>
      <c r="E3100" s="87">
        <f>+IF(ISNUMBER(DATA!L1005),DATA!L1005,"n/a")</f>
        <v>4.7031410730205696</v>
      </c>
      <c r="F3100" s="77">
        <f>+IF(ISNUMBER(DATA!M1005),DATA!M1005,"n/a")</f>
        <v>-0.465969699280953</v>
      </c>
      <c r="G3100" s="87">
        <f>+IF(ISNUMBER(DATA!V1005),DATA!V1005,"n/a")</f>
        <v>4.49870819035183</v>
      </c>
      <c r="H3100" s="77">
        <f>+IF(ISNUMBER(DATA!W1005),DATA!W1005,"n/a")</f>
        <v>-0.49142493849226099</v>
      </c>
      <c r="I3100" s="87">
        <f>+IF(ISNUMBER(DATA!AF1005),DATA!AF1005,"n/a")</f>
        <v>4.9335495341570503</v>
      </c>
      <c r="J3100" s="77">
        <f>+IF(ISNUMBER(DATA!AG1005),DATA!AG1005,"n/a")</f>
        <v>-0.40077716987961398</v>
      </c>
      <c r="K3100" s="87">
        <f>+IF(ISNUMBER(DATA!AP1005),DATA!AP1005,"n/a")</f>
        <v>5.8189055306830602</v>
      </c>
      <c r="L3100" s="77">
        <f>+IF(ISNUMBER(DATA!AQ1005),DATA!AQ1005,"n/a")</f>
        <v>-0.24731763951906599</v>
      </c>
      <c r="M3100" s="66"/>
      <c r="N3100" s="66"/>
      <c r="O3100" s="66"/>
      <c r="P3100" s="66"/>
      <c r="Q3100" s="66"/>
      <c r="S3100" s="70"/>
      <c r="U3100" s="70"/>
      <c r="W3100" s="70"/>
      <c r="Y3100" s="70"/>
    </row>
    <row r="3101" spans="1:25" s="69" customFormat="1" x14ac:dyDescent="0.2">
      <c r="A3101" s="66" t="s">
        <v>28</v>
      </c>
      <c r="B3101" s="66" t="s">
        <v>23</v>
      </c>
      <c r="C3101" s="66" t="s">
        <v>10</v>
      </c>
      <c r="D3101" s="66" t="s">
        <v>305</v>
      </c>
      <c r="E3101" s="87">
        <f>+IF(ISNUMBER(DATA!L1006),DATA!L1006,"n/a")</f>
        <v>6.6118097680722796</v>
      </c>
      <c r="F3101" s="77">
        <f>+IF(ISNUMBER(DATA!M1006),DATA!M1006,"n/a")</f>
        <v>0.27411023585216998</v>
      </c>
      <c r="G3101" s="87">
        <f>+IF(ISNUMBER(DATA!V1006),DATA!V1006,"n/a")</f>
        <v>6.6588925637967398</v>
      </c>
      <c r="H3101" s="77">
        <f>+IF(ISNUMBER(DATA!W1006),DATA!W1006,"n/a")</f>
        <v>0.26142914954533097</v>
      </c>
      <c r="I3101" s="87">
        <f>+IF(ISNUMBER(DATA!AF1006),DATA!AF1006,"n/a")</f>
        <v>6.5564073456087097</v>
      </c>
      <c r="J3101" s="77">
        <f>+IF(ISNUMBER(DATA!AG1006),DATA!AG1006,"n/a")</f>
        <v>0.15481552504528601</v>
      </c>
      <c r="K3101" s="87">
        <f>+IF(ISNUMBER(DATA!AP1006),DATA!AP1006,"n/a")</f>
        <v>6.1240782820320501</v>
      </c>
      <c r="L3101" s="77">
        <f>+IF(ISNUMBER(DATA!AQ1006),DATA!AQ1006,"n/a")</f>
        <v>1.09557336711696E-2</v>
      </c>
      <c r="M3101" s="66"/>
      <c r="N3101" s="66"/>
      <c r="O3101" s="66"/>
      <c r="P3101" s="66"/>
      <c r="Q3101" s="66"/>
      <c r="S3101" s="70"/>
      <c r="U3101" s="70"/>
      <c r="W3101" s="70"/>
      <c r="Y3101" s="70"/>
    </row>
    <row r="3102" spans="1:25" s="69" customFormat="1" x14ac:dyDescent="0.2">
      <c r="A3102" s="66" t="s">
        <v>28</v>
      </c>
      <c r="B3102" s="66" t="s">
        <v>23</v>
      </c>
      <c r="C3102" s="66" t="s">
        <v>10</v>
      </c>
      <c r="D3102" s="66" t="s">
        <v>306</v>
      </c>
      <c r="E3102" s="87">
        <f>+IF(ISNUMBER(DATA!L1007),DATA!L1007,"n/a")</f>
        <v>7.2415290620241697</v>
      </c>
      <c r="F3102" s="77">
        <f>+IF(ISNUMBER(DATA!M1007),DATA!M1007,"n/a")</f>
        <v>-0.17618584071142801</v>
      </c>
      <c r="G3102" s="87">
        <f>+IF(ISNUMBER(DATA!V1007),DATA!V1007,"n/a")</f>
        <v>7.2215566455942604</v>
      </c>
      <c r="H3102" s="77">
        <f>+IF(ISNUMBER(DATA!W1007),DATA!W1007,"n/a")</f>
        <v>-0.184766279286183</v>
      </c>
      <c r="I3102" s="87">
        <f>+IF(ISNUMBER(DATA!AF1007),DATA!AF1007,"n/a")</f>
        <v>7.0413263126879304</v>
      </c>
      <c r="J3102" s="77">
        <f>+IF(ISNUMBER(DATA!AG1007),DATA!AG1007,"n/a")</f>
        <v>-0.19921189953884799</v>
      </c>
      <c r="K3102" s="87">
        <f>+IF(ISNUMBER(DATA!AP1007),DATA!AP1007,"n/a")</f>
        <v>7.4487290572680802</v>
      </c>
      <c r="L3102" s="77">
        <f>+IF(ISNUMBER(DATA!AQ1007),DATA!AQ1007,"n/a")</f>
        <v>-0.13905928780396801</v>
      </c>
      <c r="M3102" s="66"/>
      <c r="N3102" s="66"/>
      <c r="O3102" s="66"/>
      <c r="P3102" s="66"/>
      <c r="Q3102" s="66"/>
      <c r="S3102" s="70"/>
      <c r="U3102" s="70"/>
      <c r="W3102" s="70"/>
      <c r="Y3102" s="70"/>
    </row>
    <row r="3103" spans="1:25" s="69" customFormat="1" x14ac:dyDescent="0.2">
      <c r="A3103" s="66" t="s">
        <v>28</v>
      </c>
      <c r="B3103" s="66" t="s">
        <v>23</v>
      </c>
      <c r="C3103" s="66" t="s">
        <v>10</v>
      </c>
      <c r="D3103" s="66" t="s">
        <v>307</v>
      </c>
      <c r="E3103" s="87">
        <f>+IF(ISNUMBER(DATA!L1008),DATA!L1008,"n/a")</f>
        <v>4.3798920402878299</v>
      </c>
      <c r="F3103" s="77">
        <f>+IF(ISNUMBER(DATA!M1008),DATA!M1008,"n/a")</f>
        <v>4.9023216943925897E-2</v>
      </c>
      <c r="G3103" s="87">
        <f>+IF(ISNUMBER(DATA!V1008),DATA!V1008,"n/a")</f>
        <v>4.3593753724929902</v>
      </c>
      <c r="H3103" s="77">
        <f>+IF(ISNUMBER(DATA!W1008),DATA!W1008,"n/a")</f>
        <v>-0.10969446903971899</v>
      </c>
      <c r="I3103" s="87">
        <f>+IF(ISNUMBER(DATA!AF1008),DATA!AF1008,"n/a")</f>
        <v>4.2544709292775797</v>
      </c>
      <c r="J3103" s="77">
        <f>+IF(ISNUMBER(DATA!AG1008),DATA!AG1008,"n/a")</f>
        <v>-0.23443961449495501</v>
      </c>
      <c r="K3103" s="87">
        <f>+IF(ISNUMBER(DATA!AP1008),DATA!AP1008,"n/a")</f>
        <v>4.1565338749242002</v>
      </c>
      <c r="L3103" s="77">
        <f>+IF(ISNUMBER(DATA!AQ1008),DATA!AQ1008,"n/a")</f>
        <v>-0.36892256788373101</v>
      </c>
      <c r="M3103" s="66"/>
      <c r="N3103" s="66"/>
      <c r="O3103" s="66"/>
      <c r="P3103" s="66"/>
      <c r="Q3103" s="66"/>
      <c r="S3103" s="70"/>
      <c r="U3103" s="70"/>
      <c r="W3103" s="70"/>
      <c r="Y3103" s="70"/>
    </row>
    <row r="3104" spans="1:25" s="69" customFormat="1" x14ac:dyDescent="0.2">
      <c r="A3104" s="66" t="s">
        <v>28</v>
      </c>
      <c r="B3104" s="66" t="s">
        <v>23</v>
      </c>
      <c r="C3104" s="66" t="s">
        <v>10</v>
      </c>
      <c r="D3104" s="66" t="s">
        <v>308</v>
      </c>
      <c r="E3104" s="87">
        <f>+IF(ISNUMBER(DATA!L1009),DATA!L1009,"n/a")</f>
        <v>6.7013872836358503</v>
      </c>
      <c r="F3104" s="77">
        <f>+IF(ISNUMBER(DATA!M1009),DATA!M1009,"n/a")</f>
        <v>-0.16926966487038</v>
      </c>
      <c r="G3104" s="87">
        <f>+IF(ISNUMBER(DATA!V1009),DATA!V1009,"n/a")</f>
        <v>6.5654611639010998</v>
      </c>
      <c r="H3104" s="77">
        <f>+IF(ISNUMBER(DATA!W1009),DATA!W1009,"n/a")</f>
        <v>-0.19607662975836701</v>
      </c>
      <c r="I3104" s="87">
        <f>+IF(ISNUMBER(DATA!AF1009),DATA!AF1009,"n/a")</f>
        <v>6.6261182474806501</v>
      </c>
      <c r="J3104" s="77">
        <f>+IF(ISNUMBER(DATA!AG1009),DATA!AG1009,"n/a")</f>
        <v>-0.203872195403075</v>
      </c>
      <c r="K3104" s="87">
        <f>+IF(ISNUMBER(DATA!AP1009),DATA!AP1009,"n/a")</f>
        <v>7.04650015002297</v>
      </c>
      <c r="L3104" s="77">
        <f>+IF(ISNUMBER(DATA!AQ1009),DATA!AQ1009,"n/a")</f>
        <v>-0.168155047831965</v>
      </c>
      <c r="M3104" s="66"/>
      <c r="N3104" s="66"/>
      <c r="O3104" s="66"/>
      <c r="P3104" s="66"/>
      <c r="Q3104" s="66"/>
      <c r="S3104" s="70"/>
      <c r="U3104" s="70"/>
      <c r="W3104" s="70"/>
      <c r="Y3104" s="70"/>
    </row>
    <row r="3105" spans="1:25" s="69" customFormat="1" x14ac:dyDescent="0.2">
      <c r="A3105" s="66" t="s">
        <v>28</v>
      </c>
      <c r="B3105" s="66" t="s">
        <v>23</v>
      </c>
      <c r="C3105" s="66" t="s">
        <v>10</v>
      </c>
      <c r="D3105" s="66" t="s">
        <v>309</v>
      </c>
      <c r="E3105" s="87">
        <f>+IF(ISNUMBER(DATA!L1010),DATA!L1010,"n/a")</f>
        <v>5.5657621562556896</v>
      </c>
      <c r="F3105" s="77">
        <f>+IF(ISNUMBER(DATA!M1010),DATA!M1010,"n/a")</f>
        <v>-0.25527007380212202</v>
      </c>
      <c r="G3105" s="87">
        <f>+IF(ISNUMBER(DATA!V1010),DATA!V1010,"n/a")</f>
        <v>5.4471308447950397</v>
      </c>
      <c r="H3105" s="77">
        <f>+IF(ISNUMBER(DATA!W1010),DATA!W1010,"n/a")</f>
        <v>-0.26013770990823099</v>
      </c>
      <c r="I3105" s="87">
        <f>+IF(ISNUMBER(DATA!AF1010),DATA!AF1010,"n/a")</f>
        <v>5.7050523255400298</v>
      </c>
      <c r="J3105" s="77">
        <f>+IF(ISNUMBER(DATA!AG1010),DATA!AG1010,"n/a")</f>
        <v>-0.23494138174884999</v>
      </c>
      <c r="K3105" s="87">
        <f>+IF(ISNUMBER(DATA!AP1010),DATA!AP1010,"n/a")</f>
        <v>6.2385008201643002</v>
      </c>
      <c r="L3105" s="77">
        <f>+IF(ISNUMBER(DATA!AQ1010),DATA!AQ1010,"n/a")</f>
        <v>-0.21090214238032901</v>
      </c>
      <c r="M3105" s="66"/>
      <c r="N3105" s="66"/>
      <c r="O3105" s="66"/>
      <c r="P3105" s="66"/>
      <c r="Q3105" s="66"/>
      <c r="S3105" s="70"/>
      <c r="U3105" s="70"/>
      <c r="W3105" s="70"/>
      <c r="Y3105" s="70"/>
    </row>
    <row r="3106" spans="1:25" s="69" customFormat="1" x14ac:dyDescent="0.2">
      <c r="A3106" s="66" t="s">
        <v>28</v>
      </c>
      <c r="B3106" s="66" t="s">
        <v>23</v>
      </c>
      <c r="C3106" s="66" t="s">
        <v>10</v>
      </c>
      <c r="D3106" s="66" t="s">
        <v>310</v>
      </c>
      <c r="E3106" s="87">
        <f>+IF(ISNUMBER(DATA!L1011),DATA!L1011,"n/a")</f>
        <v>5.6858857753586802</v>
      </c>
      <c r="F3106" s="77">
        <f>+IF(ISNUMBER(DATA!M1011),DATA!M1011,"n/a")</f>
        <v>-0.189788182394378</v>
      </c>
      <c r="G3106" s="87">
        <f>+IF(ISNUMBER(DATA!V1011),DATA!V1011,"n/a")</f>
        <v>5.5518973800425302</v>
      </c>
      <c r="H3106" s="77">
        <f>+IF(ISNUMBER(DATA!W1011),DATA!W1011,"n/a")</f>
        <v>-0.22613674874829001</v>
      </c>
      <c r="I3106" s="87">
        <f>+IF(ISNUMBER(DATA!AF1011),DATA!AF1011,"n/a")</f>
        <v>5.8043057107882303</v>
      </c>
      <c r="J3106" s="77">
        <f>+IF(ISNUMBER(DATA!AG1011),DATA!AG1011,"n/a")</f>
        <v>-0.20874641500942601</v>
      </c>
      <c r="K3106" s="87">
        <f>+IF(ISNUMBER(DATA!AP1011),DATA!AP1011,"n/a")</f>
        <v>6.0992344555615601</v>
      </c>
      <c r="L3106" s="77">
        <f>+IF(ISNUMBER(DATA!AQ1011),DATA!AQ1011,"n/a")</f>
        <v>-0.21186110358750701</v>
      </c>
      <c r="M3106" s="66"/>
      <c r="N3106" s="66"/>
      <c r="O3106" s="66"/>
      <c r="P3106" s="66"/>
      <c r="Q3106" s="66"/>
      <c r="S3106" s="70"/>
      <c r="U3106" s="70"/>
      <c r="W3106" s="70"/>
      <c r="Y3106" s="70"/>
    </row>
    <row r="3107" spans="1:25" s="69" customFormat="1" x14ac:dyDescent="0.2">
      <c r="A3107" s="66" t="s">
        <v>28</v>
      </c>
      <c r="B3107" s="66" t="s">
        <v>23</v>
      </c>
      <c r="C3107" s="66" t="s">
        <v>10</v>
      </c>
      <c r="D3107" s="66" t="s">
        <v>311</v>
      </c>
      <c r="E3107" s="87">
        <f>+IF(ISNUMBER(DATA!L1012),DATA!L1012,"n/a")</f>
        <v>5.7265662252486598</v>
      </c>
      <c r="F3107" s="77">
        <f>+IF(ISNUMBER(DATA!M1012),DATA!M1012,"n/a")</f>
        <v>-0.28421221477893899</v>
      </c>
      <c r="G3107" s="87">
        <f>+IF(ISNUMBER(DATA!V1012),DATA!V1012,"n/a")</f>
        <v>5.6355525896478298</v>
      </c>
      <c r="H3107" s="77">
        <f>+IF(ISNUMBER(DATA!W1012),DATA!W1012,"n/a")</f>
        <v>-0.28463468219902299</v>
      </c>
      <c r="I3107" s="87">
        <f>+IF(ISNUMBER(DATA!AF1012),DATA!AF1012,"n/a")</f>
        <v>5.8548432334638898</v>
      </c>
      <c r="J3107" s="77">
        <f>+IF(ISNUMBER(DATA!AG1012),DATA!AG1012,"n/a")</f>
        <v>-0.17574548264812601</v>
      </c>
      <c r="K3107" s="87">
        <f>+IF(ISNUMBER(DATA!AP1012),DATA!AP1012,"n/a")</f>
        <v>6.3596141169545097</v>
      </c>
      <c r="L3107" s="77">
        <f>+IF(ISNUMBER(DATA!AQ1012),DATA!AQ1012,"n/a")</f>
        <v>-9.0806023628124399E-2</v>
      </c>
      <c r="M3107" s="66"/>
      <c r="N3107" s="66"/>
      <c r="O3107" s="66"/>
      <c r="P3107" s="66"/>
      <c r="Q3107" s="66"/>
      <c r="S3107" s="70"/>
      <c r="U3107" s="70"/>
      <c r="W3107" s="70"/>
      <c r="Y3107" s="70"/>
    </row>
    <row r="3108" spans="1:25" s="69" customFormat="1" x14ac:dyDescent="0.2">
      <c r="A3108" s="66" t="s">
        <v>28</v>
      </c>
      <c r="B3108" s="66" t="s">
        <v>23</v>
      </c>
      <c r="C3108" s="66" t="s">
        <v>10</v>
      </c>
      <c r="D3108" s="66" t="s">
        <v>312</v>
      </c>
      <c r="E3108" s="87">
        <f>+IF(ISNUMBER(DATA!L1013),DATA!L1013,"n/a")</f>
        <v>5.1110407964677904</v>
      </c>
      <c r="F3108" s="77">
        <f>+IF(ISNUMBER(DATA!M1013),DATA!M1013,"n/a")</f>
        <v>7.20996422718201E-2</v>
      </c>
      <c r="G3108" s="87">
        <f>+IF(ISNUMBER(DATA!V1013),DATA!V1013,"n/a")</f>
        <v>5.3600004399013503</v>
      </c>
      <c r="H3108" s="77">
        <f>+IF(ISNUMBER(DATA!W1013),DATA!W1013,"n/a")</f>
        <v>0.150270198427993</v>
      </c>
      <c r="I3108" s="87">
        <f>+IF(ISNUMBER(DATA!AF1013),DATA!AF1013,"n/a")</f>
        <v>5.0852844537748103</v>
      </c>
      <c r="J3108" s="77">
        <f>+IF(ISNUMBER(DATA!AG1013),DATA!AG1013,"n/a")</f>
        <v>8.0836671618079198E-2</v>
      </c>
      <c r="K3108" s="87">
        <f>+IF(ISNUMBER(DATA!AP1013),DATA!AP1013,"n/a")</f>
        <v>4.9537083653262703</v>
      </c>
      <c r="L3108" s="77">
        <f>+IF(ISNUMBER(DATA!AQ1013),DATA!AQ1013,"n/a")</f>
        <v>-3.24264699856079E-2</v>
      </c>
      <c r="M3108" s="66"/>
      <c r="N3108" s="66"/>
      <c r="O3108" s="66"/>
      <c r="P3108" s="66"/>
      <c r="Q3108" s="66"/>
      <c r="S3108" s="70"/>
      <c r="U3108" s="70"/>
      <c r="W3108" s="70"/>
      <c r="Y3108" s="70"/>
    </row>
    <row r="3109" spans="1:25" s="69" customFormat="1" x14ac:dyDescent="0.2">
      <c r="A3109" s="66" t="s">
        <v>28</v>
      </c>
      <c r="B3109" s="66" t="s">
        <v>23</v>
      </c>
      <c r="C3109" s="66" t="s">
        <v>10</v>
      </c>
      <c r="D3109" s="66" t="s">
        <v>313</v>
      </c>
      <c r="E3109" s="87">
        <f>+IF(ISNUMBER(DATA!L1014),DATA!L1014,"n/a")</f>
        <v>6.0462503902591296</v>
      </c>
      <c r="F3109" s="77">
        <f>+IF(ISNUMBER(DATA!M1014),DATA!M1014,"n/a")</f>
        <v>-0.24669987416216199</v>
      </c>
      <c r="G3109" s="87">
        <f>+IF(ISNUMBER(DATA!V1014),DATA!V1014,"n/a")</f>
        <v>6.1439443696953804</v>
      </c>
      <c r="H3109" s="77">
        <f>+IF(ISNUMBER(DATA!W1014),DATA!W1014,"n/a")</f>
        <v>-0.25426689108828598</v>
      </c>
      <c r="I3109" s="87">
        <f>+IF(ISNUMBER(DATA!AF1014),DATA!AF1014,"n/a")</f>
        <v>6.1419565642133396</v>
      </c>
      <c r="J3109" s="77">
        <f>+IF(ISNUMBER(DATA!AG1014),DATA!AG1014,"n/a")</f>
        <v>-0.269210889515206</v>
      </c>
      <c r="K3109" s="87">
        <f>+IF(ISNUMBER(DATA!AP1014),DATA!AP1014,"n/a")</f>
        <v>6.1923003994078201</v>
      </c>
      <c r="L3109" s="77">
        <f>+IF(ISNUMBER(DATA!AQ1014),DATA!AQ1014,"n/a")</f>
        <v>-0.23807067283644601</v>
      </c>
      <c r="M3109" s="66"/>
      <c r="N3109" s="66"/>
      <c r="O3109" s="66"/>
      <c r="P3109" s="66"/>
      <c r="Q3109" s="66"/>
      <c r="S3109" s="70"/>
      <c r="U3109" s="70"/>
      <c r="W3109" s="70"/>
      <c r="Y3109" s="70"/>
    </row>
    <row r="3110" spans="1:25" s="69" customFormat="1" x14ac:dyDescent="0.2">
      <c r="A3110" s="66" t="s">
        <v>28</v>
      </c>
      <c r="B3110" s="66" t="s">
        <v>23</v>
      </c>
      <c r="C3110" s="66" t="s">
        <v>10</v>
      </c>
      <c r="D3110" s="66" t="s">
        <v>314</v>
      </c>
      <c r="E3110" s="87">
        <f>+IF(ISNUMBER(DATA!L1015),DATA!L1015,"n/a")</f>
        <v>7.1642762165276404</v>
      </c>
      <c r="F3110" s="77">
        <f>+IF(ISNUMBER(DATA!M1015),DATA!M1015,"n/a")</f>
        <v>-0.100291931723134</v>
      </c>
      <c r="G3110" s="87">
        <f>+IF(ISNUMBER(DATA!V1015),DATA!V1015,"n/a")</f>
        <v>7.4494850620738502</v>
      </c>
      <c r="H3110" s="77">
        <f>+IF(ISNUMBER(DATA!W1015),DATA!W1015,"n/a")</f>
        <v>-6.2682726967850003E-2</v>
      </c>
      <c r="I3110" s="87">
        <f>+IF(ISNUMBER(DATA!AF1015),DATA!AF1015,"n/a")</f>
        <v>7.4551838560467001</v>
      </c>
      <c r="J3110" s="77">
        <f>+IF(ISNUMBER(DATA!AG1015),DATA!AG1015,"n/a")</f>
        <v>-5.1205098071644299E-2</v>
      </c>
      <c r="K3110" s="87">
        <f>+IF(ISNUMBER(DATA!AP1015),DATA!AP1015,"n/a")</f>
        <v>7.5987515872098896</v>
      </c>
      <c r="L3110" s="77">
        <f>+IF(ISNUMBER(DATA!AQ1015),DATA!AQ1015,"n/a")</f>
        <v>-9.3559408760988203E-3</v>
      </c>
      <c r="M3110" s="66"/>
      <c r="N3110" s="66"/>
      <c r="O3110" s="66"/>
      <c r="P3110" s="66"/>
      <c r="Q3110" s="66"/>
      <c r="S3110" s="70"/>
      <c r="U3110" s="70"/>
      <c r="W3110" s="70"/>
      <c r="Y3110" s="70"/>
    </row>
    <row r="3111" spans="1:25" s="69" customFormat="1" x14ac:dyDescent="0.2">
      <c r="A3111" s="66" t="s">
        <v>28</v>
      </c>
      <c r="B3111" s="66" t="s">
        <v>23</v>
      </c>
      <c r="C3111" s="66" t="s">
        <v>10</v>
      </c>
      <c r="D3111" s="66" t="s">
        <v>315</v>
      </c>
      <c r="E3111" s="87">
        <f>+IF(ISNUMBER(DATA!L1016),DATA!L1016,"n/a")</f>
        <v>5.1806107611166503</v>
      </c>
      <c r="F3111" s="77">
        <f>+IF(ISNUMBER(DATA!M1016),DATA!M1016,"n/a")</f>
        <v>6.9462239691196401E-3</v>
      </c>
      <c r="G3111" s="87">
        <f>+IF(ISNUMBER(DATA!V1016),DATA!V1016,"n/a")</f>
        <v>5.1590941095620799</v>
      </c>
      <c r="H3111" s="77">
        <f>+IF(ISNUMBER(DATA!W1016),DATA!W1016,"n/a")</f>
        <v>-0.144846446618388</v>
      </c>
      <c r="I3111" s="87">
        <f>+IF(ISNUMBER(DATA!AF1016),DATA!AF1016,"n/a")</f>
        <v>5.0411945408116203</v>
      </c>
      <c r="J3111" s="77">
        <f>+IF(ISNUMBER(DATA!AG1016),DATA!AG1016,"n/a")</f>
        <v>-0.24182801271006699</v>
      </c>
      <c r="K3111" s="87">
        <f>+IF(ISNUMBER(DATA!AP1016),DATA!AP1016,"n/a")</f>
        <v>5.0260921763686897</v>
      </c>
      <c r="L3111" s="77">
        <f>+IF(ISNUMBER(DATA!AQ1016),DATA!AQ1016,"n/a")</f>
        <v>-0.32995827501272501</v>
      </c>
      <c r="M3111" s="66"/>
      <c r="N3111" s="66"/>
      <c r="O3111" s="66"/>
      <c r="P3111" s="66"/>
      <c r="Q3111" s="66"/>
      <c r="S3111" s="70"/>
      <c r="U3111" s="70"/>
      <c r="W3111" s="70"/>
      <c r="Y3111" s="70"/>
    </row>
    <row r="3112" spans="1:25" s="69" customFormat="1" x14ac:dyDescent="0.2">
      <c r="A3112" s="66" t="s">
        <v>28</v>
      </c>
      <c r="B3112" s="66" t="s">
        <v>23</v>
      </c>
      <c r="C3112" s="66" t="s">
        <v>10</v>
      </c>
      <c r="D3112" s="66" t="s">
        <v>316</v>
      </c>
      <c r="E3112" s="87">
        <f>+IF(ISNUMBER(DATA!L1017),DATA!L1017,"n/a")</f>
        <v>5.31945055742304</v>
      </c>
      <c r="F3112" s="77">
        <f>+IF(ISNUMBER(DATA!M1017),DATA!M1017,"n/a")</f>
        <v>-1.53286118763909E-2</v>
      </c>
      <c r="G3112" s="87">
        <f>+IF(ISNUMBER(DATA!V1017),DATA!V1017,"n/a")</f>
        <v>5.36979202123735</v>
      </c>
      <c r="H3112" s="77">
        <f>+IF(ISNUMBER(DATA!W1017),DATA!W1017,"n/a")</f>
        <v>-1.2962333316394599E-2</v>
      </c>
      <c r="I3112" s="87">
        <f>+IF(ISNUMBER(DATA!AF1017),DATA!AF1017,"n/a")</f>
        <v>5.4304416717713604</v>
      </c>
      <c r="J3112" s="77">
        <f>+IF(ISNUMBER(DATA!AG1017),DATA!AG1017,"n/a")</f>
        <v>-5.0131252216965801E-2</v>
      </c>
      <c r="K3112" s="87">
        <f>+IF(ISNUMBER(DATA!AP1017),DATA!AP1017,"n/a")</f>
        <v>5.5237622815286196</v>
      </c>
      <c r="L3112" s="77">
        <f>+IF(ISNUMBER(DATA!AQ1017),DATA!AQ1017,"n/a")</f>
        <v>-0.129299571699282</v>
      </c>
      <c r="M3112" s="66"/>
      <c r="N3112" s="66"/>
      <c r="O3112" s="66"/>
      <c r="P3112" s="66"/>
      <c r="Q3112" s="66"/>
      <c r="S3112" s="70"/>
      <c r="U3112" s="70"/>
      <c r="W3112" s="70"/>
      <c r="Y3112" s="70"/>
    </row>
    <row r="3113" spans="1:25" s="69" customFormat="1" x14ac:dyDescent="0.2">
      <c r="A3113" s="66" t="s">
        <v>28</v>
      </c>
      <c r="B3113" s="66" t="s">
        <v>23</v>
      </c>
      <c r="C3113" s="66" t="s">
        <v>10</v>
      </c>
      <c r="D3113" s="66" t="s">
        <v>317</v>
      </c>
      <c r="E3113" s="87">
        <f>+IF(ISNUMBER(DATA!L1018),DATA!L1018,"n/a")</f>
        <v>5.6487871445220703</v>
      </c>
      <c r="F3113" s="77">
        <f>+IF(ISNUMBER(DATA!M1018),DATA!M1018,"n/a")</f>
        <v>-1.24348899304366E-2</v>
      </c>
      <c r="G3113" s="87">
        <f>+IF(ISNUMBER(DATA!V1018),DATA!V1018,"n/a")</f>
        <v>5.4470184568019597</v>
      </c>
      <c r="H3113" s="77">
        <f>+IF(ISNUMBER(DATA!W1018),DATA!W1018,"n/a")</f>
        <v>-6.9288409079434704E-2</v>
      </c>
      <c r="I3113" s="87">
        <f>+IF(ISNUMBER(DATA!AF1018),DATA!AF1018,"n/a")</f>
        <v>5.4605825814771096</v>
      </c>
      <c r="J3113" s="77">
        <f>+IF(ISNUMBER(DATA!AG1018),DATA!AG1018,"n/a")</f>
        <v>-0.119422012034021</v>
      </c>
      <c r="K3113" s="87">
        <f>+IF(ISNUMBER(DATA!AP1018),DATA!AP1018,"n/a")</f>
        <v>5.5883300137241099</v>
      </c>
      <c r="L3113" s="77">
        <f>+IF(ISNUMBER(DATA!AQ1018),DATA!AQ1018,"n/a")</f>
        <v>-0.13203967527861399</v>
      </c>
      <c r="M3113" s="66"/>
      <c r="N3113" s="66"/>
      <c r="O3113" s="66"/>
      <c r="P3113" s="66"/>
      <c r="Q3113" s="66"/>
      <c r="S3113" s="70"/>
      <c r="U3113" s="70"/>
      <c r="W3113" s="70"/>
      <c r="Y3113" s="70"/>
    </row>
    <row r="3114" spans="1:25" s="69" customFormat="1" x14ac:dyDescent="0.2">
      <c r="A3114" s="66" t="s">
        <v>28</v>
      </c>
      <c r="B3114" s="66" t="s">
        <v>23</v>
      </c>
      <c r="C3114" s="66" t="s">
        <v>10</v>
      </c>
      <c r="D3114" s="66" t="s">
        <v>318</v>
      </c>
      <c r="E3114" s="87">
        <f>+IF(ISNUMBER(DATA!L1019),DATA!L1019,"n/a")</f>
        <v>5.9636487457227396</v>
      </c>
      <c r="F3114" s="77">
        <f>+IF(ISNUMBER(DATA!M1019),DATA!M1019,"n/a")</f>
        <v>2.4763297154685501E-2</v>
      </c>
      <c r="G3114" s="87">
        <f>+IF(ISNUMBER(DATA!V1019),DATA!V1019,"n/a")</f>
        <v>6.09992721372946</v>
      </c>
      <c r="H3114" s="77">
        <f>+IF(ISNUMBER(DATA!W1019),DATA!W1019,"n/a")</f>
        <v>2.59399819175615E-2</v>
      </c>
      <c r="I3114" s="87">
        <f>+IF(ISNUMBER(DATA!AF1019),DATA!AF1019,"n/a")</f>
        <v>6.1054548045498001</v>
      </c>
      <c r="J3114" s="77">
        <f>+IF(ISNUMBER(DATA!AG1019),DATA!AG1019,"n/a")</f>
        <v>-1.08573305599447E-2</v>
      </c>
      <c r="K3114" s="87">
        <f>+IF(ISNUMBER(DATA!AP1019),DATA!AP1019,"n/a")</f>
        <v>6.15093150941959</v>
      </c>
      <c r="L3114" s="77">
        <f>+IF(ISNUMBER(DATA!AQ1019),DATA!AQ1019,"n/a")</f>
        <v>-7.6789895296960495E-2</v>
      </c>
      <c r="M3114" s="66"/>
      <c r="N3114" s="66"/>
      <c r="O3114" s="66"/>
      <c r="P3114" s="66"/>
      <c r="Q3114" s="66"/>
      <c r="S3114" s="70"/>
      <c r="U3114" s="70"/>
      <c r="W3114" s="70"/>
      <c r="Y3114" s="70"/>
    </row>
    <row r="3115" spans="1:25" s="69" customFormat="1" x14ac:dyDescent="0.2">
      <c r="A3115" s="66" t="s">
        <v>28</v>
      </c>
      <c r="B3115" s="66" t="s">
        <v>23</v>
      </c>
      <c r="C3115" s="66" t="s">
        <v>10</v>
      </c>
      <c r="D3115" s="66" t="s">
        <v>344</v>
      </c>
      <c r="E3115" s="87">
        <f>+IF(ISNUMBER(DATA!L1020),DATA!L1020,"n/a")</f>
        <v>5.7114375954590502</v>
      </c>
      <c r="F3115" s="77">
        <f>+IF(ISNUMBER(DATA!M1020),DATA!M1020,"n/a")</f>
        <v>-0.11130801639994201</v>
      </c>
      <c r="G3115" s="87">
        <f>+IF(ISNUMBER(DATA!V1020),DATA!V1020,"n/a")</f>
        <v>5.8376166809887904</v>
      </c>
      <c r="H3115" s="77">
        <f>+IF(ISNUMBER(DATA!W1020),DATA!W1020,"n/a")</f>
        <v>-0.154775258235547</v>
      </c>
      <c r="I3115" s="87">
        <f>+IF(ISNUMBER(DATA!AF1020),DATA!AF1020,"n/a")</f>
        <v>5.7307975070016903</v>
      </c>
      <c r="J3115" s="77">
        <f>+IF(ISNUMBER(DATA!AG1020),DATA!AG1020,"n/a")</f>
        <v>-0.23609450870760601</v>
      </c>
      <c r="K3115" s="87">
        <f>+IF(ISNUMBER(DATA!AP1020),DATA!AP1020,"n/a")</f>
        <v>5.7056427643980898</v>
      </c>
      <c r="L3115" s="77">
        <f>+IF(ISNUMBER(DATA!AQ1020),DATA!AQ1020,"n/a")</f>
        <v>-0.27532824319384303</v>
      </c>
      <c r="M3115" s="66"/>
      <c r="N3115" s="66"/>
      <c r="O3115" s="66"/>
      <c r="P3115" s="66"/>
      <c r="Q3115" s="66"/>
      <c r="S3115" s="70"/>
      <c r="U3115" s="70"/>
      <c r="W3115" s="70"/>
      <c r="Y3115" s="70"/>
    </row>
    <row r="3116" spans="1:25" s="69" customFormat="1" x14ac:dyDescent="0.2">
      <c r="A3116" s="66" t="s">
        <v>28</v>
      </c>
      <c r="B3116" s="66" t="s">
        <v>23</v>
      </c>
      <c r="C3116" s="66" t="s">
        <v>10</v>
      </c>
      <c r="D3116" s="66" t="s">
        <v>345</v>
      </c>
      <c r="E3116" s="87">
        <f>+IF(ISNUMBER(DATA!L1021),DATA!L1021,"n/a")</f>
        <v>4.85617822914804</v>
      </c>
      <c r="F3116" s="77">
        <f>+IF(ISNUMBER(DATA!M1021),DATA!M1021,"n/a")</f>
        <v>9.0511718523152304E-2</v>
      </c>
      <c r="G3116" s="87">
        <f>+IF(ISNUMBER(DATA!V1021),DATA!V1021,"n/a")</f>
        <v>5.1108617519771897</v>
      </c>
      <c r="H3116" s="77">
        <f>+IF(ISNUMBER(DATA!W1021),DATA!W1021,"n/a")</f>
        <v>0.158485968399633</v>
      </c>
      <c r="I3116" s="87">
        <f>+IF(ISNUMBER(DATA!AF1021),DATA!AF1021,"n/a")</f>
        <v>5.1777495862649401</v>
      </c>
      <c r="J3116" s="77">
        <f>+IF(ISNUMBER(DATA!AG1021),DATA!AG1021,"n/a")</f>
        <v>0.125041119132103</v>
      </c>
      <c r="K3116" s="87">
        <f>+IF(ISNUMBER(DATA!AP1021),DATA!AP1021,"n/a")</f>
        <v>5.0554935813653303</v>
      </c>
      <c r="L3116" s="77">
        <f>+IF(ISNUMBER(DATA!AQ1021),DATA!AQ1021,"n/a")</f>
        <v>-5.88704446144038E-2</v>
      </c>
      <c r="M3116" s="66"/>
      <c r="N3116" s="66"/>
      <c r="O3116" s="66"/>
      <c r="P3116" s="66"/>
      <c r="Q3116" s="66"/>
      <c r="S3116" s="70"/>
      <c r="U3116" s="70"/>
      <c r="W3116" s="70"/>
      <c r="Y3116" s="70"/>
    </row>
    <row r="3117" spans="1:25" x14ac:dyDescent="0.2">
      <c r="E3117" s="100"/>
      <c r="F3117" s="102"/>
      <c r="G3117" s="100"/>
      <c r="H3117" s="102"/>
      <c r="I3117" s="100"/>
      <c r="J3117" s="102"/>
      <c r="K3117" s="100"/>
      <c r="L3117" s="102"/>
    </row>
    <row r="3118" spans="1:25" s="69" customFormat="1" x14ac:dyDescent="0.2">
      <c r="A3118" s="66" t="s">
        <v>28</v>
      </c>
      <c r="B3118" s="66" t="s">
        <v>23</v>
      </c>
      <c r="C3118" s="66" t="s">
        <v>26</v>
      </c>
      <c r="D3118" s="66" t="s">
        <v>271</v>
      </c>
      <c r="E3118" s="87">
        <f>+IF(ISNUMBER(DATA!N972),DATA!N972,"n/a")</f>
        <v>2.6847856957455498</v>
      </c>
      <c r="F3118" s="77">
        <f>+IF(ISNUMBER(DATA!O972),DATA!O972,"n/a")</f>
        <v>8.7730216236943201E-2</v>
      </c>
      <c r="G3118" s="87">
        <f>+IF(ISNUMBER(DATA!X972),DATA!X972,"n/a")</f>
        <v>2.6807039012983398</v>
      </c>
      <c r="H3118" s="77">
        <f>+IF(ISNUMBER(DATA!Y972),DATA!Y972,"n/a")</f>
        <v>-5.2852376678012201E-2</v>
      </c>
      <c r="I3118" s="87">
        <f>+IF(ISNUMBER(DATA!AH972),DATA!AH972,"n/a")</f>
        <v>2.6391351154808098</v>
      </c>
      <c r="J3118" s="77">
        <f>+IF(ISNUMBER(DATA!AI972),DATA!AI972,"n/a")</f>
        <v>-6.9621203853148794E-2</v>
      </c>
      <c r="K3118" s="87">
        <f>+IF(ISNUMBER(DATA!AR972),DATA!AR972,"n/a")</f>
        <v>2.7543500395121399</v>
      </c>
      <c r="L3118" s="77">
        <f>+IF(ISNUMBER(DATA!AS972),DATA!AS972,"n/a")</f>
        <v>-6.7533086716333998E-2</v>
      </c>
      <c r="M3118" s="66"/>
      <c r="N3118" s="66"/>
      <c r="O3118" s="66"/>
      <c r="P3118" s="66"/>
      <c r="Q3118" s="66"/>
      <c r="S3118" s="70"/>
      <c r="U3118" s="70"/>
      <c r="W3118" s="70"/>
      <c r="Y3118" s="70"/>
    </row>
    <row r="3119" spans="1:25" s="69" customFormat="1" x14ac:dyDescent="0.2">
      <c r="A3119" s="66" t="s">
        <v>28</v>
      </c>
      <c r="B3119" s="66" t="s">
        <v>23</v>
      </c>
      <c r="C3119" s="66" t="s">
        <v>26</v>
      </c>
      <c r="D3119" s="66" t="s">
        <v>272</v>
      </c>
      <c r="E3119" s="87">
        <f>+IF(ISNUMBER(DATA!N973),DATA!N973,"n/a")</f>
        <v>2.5233330969429599</v>
      </c>
      <c r="F3119" s="77">
        <f>+IF(ISNUMBER(DATA!O973),DATA!O973,"n/a")</f>
        <v>-2.5069021749156199E-2</v>
      </c>
      <c r="G3119" s="87">
        <f>+IF(ISNUMBER(DATA!X973),DATA!X973,"n/a")</f>
        <v>2.5507339582327</v>
      </c>
      <c r="H3119" s="77">
        <f>+IF(ISNUMBER(DATA!Y973),DATA!Y973,"n/a")</f>
        <v>-1.8834279340448901E-2</v>
      </c>
      <c r="I3119" s="87">
        <f>+IF(ISNUMBER(DATA!AH973),DATA!AH973,"n/a")</f>
        <v>2.5628492450688398</v>
      </c>
      <c r="J3119" s="77">
        <f>+IF(ISNUMBER(DATA!AI973),DATA!AI973,"n/a")</f>
        <v>-5.5802858532550501E-2</v>
      </c>
      <c r="K3119" s="87">
        <f>+IF(ISNUMBER(DATA!AR973),DATA!AR973,"n/a")</f>
        <v>2.59295685806751</v>
      </c>
      <c r="L3119" s="77">
        <f>+IF(ISNUMBER(DATA!AS973),DATA!AS973,"n/a")</f>
        <v>-0.100309543323495</v>
      </c>
      <c r="M3119" s="66"/>
      <c r="N3119" s="66"/>
      <c r="O3119" s="66"/>
      <c r="P3119" s="66"/>
      <c r="Q3119" s="66"/>
      <c r="S3119" s="70"/>
      <c r="U3119" s="70"/>
      <c r="W3119" s="70"/>
      <c r="Y3119" s="70"/>
    </row>
    <row r="3120" spans="1:25" s="69" customFormat="1" x14ac:dyDescent="0.2">
      <c r="A3120" s="66" t="s">
        <v>28</v>
      </c>
      <c r="B3120" s="66" t="s">
        <v>23</v>
      </c>
      <c r="C3120" s="66" t="s">
        <v>26</v>
      </c>
      <c r="D3120" s="66" t="s">
        <v>273</v>
      </c>
      <c r="E3120" s="87">
        <f>+IF(ISNUMBER(DATA!N974),DATA!N974,"n/a")</f>
        <v>3.33803499690428</v>
      </c>
      <c r="F3120" s="77">
        <f>+IF(ISNUMBER(DATA!O974),DATA!O974,"n/a")</f>
        <v>2.25989297842582E-2</v>
      </c>
      <c r="G3120" s="87">
        <f>+IF(ISNUMBER(DATA!X974),DATA!X974,"n/a")</f>
        <v>3.28182780221116</v>
      </c>
      <c r="H3120" s="77">
        <f>+IF(ISNUMBER(DATA!Y974),DATA!Y974,"n/a")</f>
        <v>-3.06770397330644E-3</v>
      </c>
      <c r="I3120" s="87">
        <f>+IF(ISNUMBER(DATA!AH974),DATA!AH974,"n/a")</f>
        <v>3.2426204744546898</v>
      </c>
      <c r="J3120" s="77">
        <f>+IF(ISNUMBER(DATA!AI974),DATA!AI974,"n/a")</f>
        <v>-6.3281144278903396E-3</v>
      </c>
      <c r="K3120" s="87">
        <f>+IF(ISNUMBER(DATA!AR974),DATA!AR974,"n/a")</f>
        <v>3.2555707154641298</v>
      </c>
      <c r="L3120" s="77">
        <f>+IF(ISNUMBER(DATA!AS974),DATA!AS974,"n/a")</f>
        <v>3.88103810192892E-3</v>
      </c>
      <c r="M3120" s="66"/>
      <c r="N3120" s="66"/>
      <c r="O3120" s="66"/>
      <c r="P3120" s="66"/>
      <c r="Q3120" s="66"/>
      <c r="S3120" s="70"/>
      <c r="U3120" s="70"/>
      <c r="W3120" s="70"/>
      <c r="Y3120" s="70"/>
    </row>
    <row r="3121" spans="1:25" s="69" customFormat="1" x14ac:dyDescent="0.2">
      <c r="A3121" s="66" t="s">
        <v>28</v>
      </c>
      <c r="B3121" s="66" t="s">
        <v>23</v>
      </c>
      <c r="C3121" s="66" t="s">
        <v>26</v>
      </c>
      <c r="D3121" s="66" t="s">
        <v>274</v>
      </c>
      <c r="E3121" s="87">
        <f>+IF(ISNUMBER(DATA!N975),DATA!N975,"n/a")</f>
        <v>3.1429673437901799</v>
      </c>
      <c r="F3121" s="77">
        <f>+IF(ISNUMBER(DATA!O975),DATA!O975,"n/a")</f>
        <v>4.9702195582837297E-3</v>
      </c>
      <c r="G3121" s="87">
        <f>+IF(ISNUMBER(DATA!X975),DATA!X975,"n/a")</f>
        <v>3.1699774752365899</v>
      </c>
      <c r="H3121" s="77">
        <f>+IF(ISNUMBER(DATA!Y975),DATA!Y975,"n/a")</f>
        <v>-5.0804624721611097E-3</v>
      </c>
      <c r="I3121" s="87">
        <f>+IF(ISNUMBER(DATA!AH975),DATA!AH975,"n/a")</f>
        <v>3.1565782845177899</v>
      </c>
      <c r="J3121" s="77">
        <f>+IF(ISNUMBER(DATA!AI975),DATA!AI975,"n/a")</f>
        <v>-3.7028476270446802E-2</v>
      </c>
      <c r="K3121" s="87">
        <f>+IF(ISNUMBER(DATA!AR975),DATA!AR975,"n/a")</f>
        <v>3.1965358826763599</v>
      </c>
      <c r="L3121" s="77">
        <f>+IF(ISNUMBER(DATA!AS975),DATA!AS975,"n/a")</f>
        <v>-3.6219783229599102E-2</v>
      </c>
      <c r="M3121" s="66"/>
      <c r="N3121" s="66"/>
      <c r="O3121" s="66"/>
      <c r="P3121" s="66"/>
      <c r="Q3121" s="66"/>
      <c r="S3121" s="70"/>
      <c r="U3121" s="70"/>
      <c r="W3121" s="70"/>
      <c r="Y3121" s="70"/>
    </row>
    <row r="3122" spans="1:25" s="69" customFormat="1" x14ac:dyDescent="0.2">
      <c r="A3122" s="66" t="s">
        <v>28</v>
      </c>
      <c r="B3122" s="66" t="s">
        <v>23</v>
      </c>
      <c r="C3122" s="66" t="s">
        <v>26</v>
      </c>
      <c r="D3122" s="66" t="s">
        <v>275</v>
      </c>
      <c r="E3122" s="87">
        <f>+IF(ISNUMBER(DATA!N976),DATA!N976,"n/a")</f>
        <v>3.02588511738062</v>
      </c>
      <c r="F3122" s="77">
        <f>+IF(ISNUMBER(DATA!O976),DATA!O976,"n/a")</f>
        <v>-1.16443752856873E-2</v>
      </c>
      <c r="G3122" s="87">
        <f>+IF(ISNUMBER(DATA!X976),DATA!X976,"n/a")</f>
        <v>2.9882845753110598</v>
      </c>
      <c r="H3122" s="77">
        <f>+IF(ISNUMBER(DATA!Y976),DATA!Y976,"n/a")</f>
        <v>-7.1444046529312896E-2</v>
      </c>
      <c r="I3122" s="87">
        <f>+IF(ISNUMBER(DATA!AH976),DATA!AH976,"n/a")</f>
        <v>2.9924475446495298</v>
      </c>
      <c r="J3122" s="77">
        <f>+IF(ISNUMBER(DATA!AI976),DATA!AI976,"n/a")</f>
        <v>-6.9490560917883096E-2</v>
      </c>
      <c r="K3122" s="87">
        <f>+IF(ISNUMBER(DATA!AR976),DATA!AR976,"n/a")</f>
        <v>3.02217224650615</v>
      </c>
      <c r="L3122" s="77">
        <f>+IF(ISNUMBER(DATA!AS976),DATA!AS976,"n/a")</f>
        <v>-6.8888125107915102E-2</v>
      </c>
      <c r="M3122" s="66"/>
      <c r="N3122" s="66"/>
      <c r="O3122" s="66"/>
      <c r="P3122" s="66"/>
      <c r="Q3122" s="66"/>
      <c r="S3122" s="70"/>
      <c r="U3122" s="70"/>
      <c r="W3122" s="70"/>
      <c r="Y3122" s="70"/>
    </row>
    <row r="3123" spans="1:25" s="69" customFormat="1" x14ac:dyDescent="0.2">
      <c r="A3123" s="66" t="s">
        <v>28</v>
      </c>
      <c r="B3123" s="66" t="s">
        <v>23</v>
      </c>
      <c r="C3123" s="66" t="s">
        <v>26</v>
      </c>
      <c r="D3123" s="66" t="s">
        <v>276</v>
      </c>
      <c r="E3123" s="87">
        <f>+IF(ISNUMBER(DATA!N977),DATA!N977,"n/a")</f>
        <v>3.0621261969400799</v>
      </c>
      <c r="F3123" s="77">
        <f>+IF(ISNUMBER(DATA!O977),DATA!O977,"n/a")</f>
        <v>-4.4573105329599898E-2</v>
      </c>
      <c r="G3123" s="87">
        <f>+IF(ISNUMBER(DATA!X977),DATA!X977,"n/a")</f>
        <v>2.95635082066666</v>
      </c>
      <c r="H3123" s="77">
        <f>+IF(ISNUMBER(DATA!Y977),DATA!Y977,"n/a")</f>
        <v>-4.7953996678164898E-2</v>
      </c>
      <c r="I3123" s="87">
        <f>+IF(ISNUMBER(DATA!AH977),DATA!AH977,"n/a")</f>
        <v>2.9686079287143099</v>
      </c>
      <c r="J3123" s="77">
        <f>+IF(ISNUMBER(DATA!AI977),DATA!AI977,"n/a")</f>
        <v>-1.88288635998905E-2</v>
      </c>
      <c r="K3123" s="87">
        <f>+IF(ISNUMBER(DATA!AR977),DATA!AR977,"n/a")</f>
        <v>2.9926896715627702</v>
      </c>
      <c r="L3123" s="77">
        <f>+IF(ISNUMBER(DATA!AS977),DATA!AS977,"n/a")</f>
        <v>-3.4019484708850498E-3</v>
      </c>
      <c r="M3123" s="66"/>
      <c r="N3123" s="66"/>
      <c r="O3123" s="66"/>
      <c r="P3123" s="66"/>
      <c r="Q3123" s="66"/>
      <c r="S3123" s="70"/>
      <c r="U3123" s="70"/>
      <c r="W3123" s="70"/>
      <c r="Y3123" s="70"/>
    </row>
    <row r="3124" spans="1:25" s="69" customFormat="1" x14ac:dyDescent="0.2">
      <c r="A3124" s="66" t="s">
        <v>28</v>
      </c>
      <c r="B3124" s="66" t="s">
        <v>23</v>
      </c>
      <c r="C3124" s="66" t="s">
        <v>26</v>
      </c>
      <c r="D3124" s="66" t="s">
        <v>277</v>
      </c>
      <c r="E3124" s="87">
        <f>+IF(ISNUMBER(DATA!N978),DATA!N978,"n/a")</f>
        <v>3.2357126981509499</v>
      </c>
      <c r="F3124" s="77">
        <f>+IF(ISNUMBER(DATA!O978),DATA!O978,"n/a")</f>
        <v>4.6843648454971298E-2</v>
      </c>
      <c r="G3124" s="87">
        <f>+IF(ISNUMBER(DATA!X978),DATA!X978,"n/a")</f>
        <v>3.25283390347747</v>
      </c>
      <c r="H3124" s="77">
        <f>+IF(ISNUMBER(DATA!Y978),DATA!Y978,"n/a")</f>
        <v>6.6328434667524194E-2</v>
      </c>
      <c r="I3124" s="87">
        <f>+IF(ISNUMBER(DATA!AH978),DATA!AH978,"n/a")</f>
        <v>3.1736450609342501</v>
      </c>
      <c r="J3124" s="77">
        <f>+IF(ISNUMBER(DATA!AI978),DATA!AI978,"n/a")</f>
        <v>8.7567528722858307E-2</v>
      </c>
      <c r="K3124" s="87">
        <f>+IF(ISNUMBER(DATA!AR978),DATA!AR978,"n/a")</f>
        <v>3.10485519125272</v>
      </c>
      <c r="L3124" s="77">
        <f>+IF(ISNUMBER(DATA!AS978),DATA!AS978,"n/a")</f>
        <v>4.7850541983324398E-2</v>
      </c>
      <c r="M3124" s="66"/>
      <c r="N3124" s="66"/>
      <c r="O3124" s="66"/>
      <c r="P3124" s="66"/>
      <c r="Q3124" s="66"/>
      <c r="S3124" s="70"/>
      <c r="U3124" s="70"/>
      <c r="W3124" s="70"/>
      <c r="Y3124" s="70"/>
    </row>
    <row r="3125" spans="1:25" s="69" customFormat="1" x14ac:dyDescent="0.2">
      <c r="A3125" s="66" t="s">
        <v>28</v>
      </c>
      <c r="B3125" s="66" t="s">
        <v>23</v>
      </c>
      <c r="C3125" s="66" t="s">
        <v>26</v>
      </c>
      <c r="D3125" s="66" t="s">
        <v>278</v>
      </c>
      <c r="E3125" s="87">
        <f>+IF(ISNUMBER(DATA!N979),DATA!N979,"n/a")</f>
        <v>3.6447405637656298</v>
      </c>
      <c r="F3125" s="77">
        <f>+IF(ISNUMBER(DATA!O979),DATA!O979,"n/a")</f>
        <v>3.7951943512508302E-2</v>
      </c>
      <c r="G3125" s="87">
        <f>+IF(ISNUMBER(DATA!X979),DATA!X979,"n/a")</f>
        <v>3.5733709205695798</v>
      </c>
      <c r="H3125" s="77">
        <f>+IF(ISNUMBER(DATA!Y979),DATA!Y979,"n/a")</f>
        <v>2.51970582737444E-2</v>
      </c>
      <c r="I3125" s="87">
        <f>+IF(ISNUMBER(DATA!AH979),DATA!AH979,"n/a")</f>
        <v>3.48055531899724</v>
      </c>
      <c r="J3125" s="77">
        <f>+IF(ISNUMBER(DATA!AI979),DATA!AI979,"n/a")</f>
        <v>9.1803542786120101E-2</v>
      </c>
      <c r="K3125" s="87">
        <f>+IF(ISNUMBER(DATA!AR979),DATA!AR979,"n/a")</f>
        <v>3.4426406066212198</v>
      </c>
      <c r="L3125" s="77">
        <f>+IF(ISNUMBER(DATA!AS979),DATA!AS979,"n/a")</f>
        <v>9.1978651819243404E-2</v>
      </c>
      <c r="M3125" s="66"/>
      <c r="N3125" s="66"/>
      <c r="O3125" s="66"/>
      <c r="P3125" s="66"/>
      <c r="Q3125" s="66"/>
      <c r="S3125" s="70"/>
      <c r="U3125" s="70"/>
      <c r="W3125" s="70"/>
      <c r="Y3125" s="70"/>
    </row>
    <row r="3126" spans="1:25" s="69" customFormat="1" x14ac:dyDescent="0.2">
      <c r="A3126" s="66" t="s">
        <v>28</v>
      </c>
      <c r="B3126" s="66" t="s">
        <v>23</v>
      </c>
      <c r="C3126" s="66" t="s">
        <v>26</v>
      </c>
      <c r="D3126" s="66" t="s">
        <v>279</v>
      </c>
      <c r="E3126" s="87">
        <f>+IF(ISNUMBER(DATA!N980),DATA!N980,"n/a")</f>
        <v>2.22850439300711</v>
      </c>
      <c r="F3126" s="77">
        <f>+IF(ISNUMBER(DATA!O980),DATA!O980,"n/a")</f>
        <v>-2.1123274315376701E-2</v>
      </c>
      <c r="G3126" s="87">
        <f>+IF(ISNUMBER(DATA!X980),DATA!X980,"n/a")</f>
        <v>2.3196044361409101</v>
      </c>
      <c r="H3126" s="77">
        <f>+IF(ISNUMBER(DATA!Y980),DATA!Y980,"n/a")</f>
        <v>-1.2063174307028199E-2</v>
      </c>
      <c r="I3126" s="87">
        <f>+IF(ISNUMBER(DATA!AH980),DATA!AH980,"n/a")</f>
        <v>2.2895130862731499</v>
      </c>
      <c r="J3126" s="77">
        <f>+IF(ISNUMBER(DATA!AI980),DATA!AI980,"n/a")</f>
        <v>-5.8948582394128E-2</v>
      </c>
      <c r="K3126" s="87">
        <f>+IF(ISNUMBER(DATA!AR980),DATA!AR980,"n/a")</f>
        <v>2.2270746889569399</v>
      </c>
      <c r="L3126" s="77">
        <f>+IF(ISNUMBER(DATA!AS980),DATA!AS980,"n/a")</f>
        <v>-0.13306105206584901</v>
      </c>
      <c r="M3126" s="66"/>
      <c r="N3126" s="66"/>
      <c r="O3126" s="66"/>
      <c r="P3126" s="66"/>
      <c r="Q3126" s="66"/>
      <c r="S3126" s="70"/>
      <c r="U3126" s="70"/>
      <c r="W3126" s="70"/>
      <c r="Y3126" s="70"/>
    </row>
    <row r="3127" spans="1:25" s="69" customFormat="1" x14ac:dyDescent="0.2">
      <c r="A3127" s="66" t="s">
        <v>28</v>
      </c>
      <c r="B3127" s="66" t="s">
        <v>23</v>
      </c>
      <c r="C3127" s="66" t="s">
        <v>26</v>
      </c>
      <c r="D3127" s="66" t="s">
        <v>280</v>
      </c>
      <c r="E3127" s="87">
        <f>+IF(ISNUMBER(DATA!N981),DATA!N981,"n/a")</f>
        <v>3.2217980188870001</v>
      </c>
      <c r="F3127" s="77">
        <f>+IF(ISNUMBER(DATA!O981),DATA!O981,"n/a")</f>
        <v>-1.1841223647593701E-2</v>
      </c>
      <c r="G3127" s="87">
        <f>+IF(ISNUMBER(DATA!X981),DATA!X981,"n/a")</f>
        <v>3.2240622010945801</v>
      </c>
      <c r="H3127" s="77">
        <f>+IF(ISNUMBER(DATA!Y981),DATA!Y981,"n/a")</f>
        <v>-2.79031764012036E-2</v>
      </c>
      <c r="I3127" s="87">
        <f>+IF(ISNUMBER(DATA!AH981),DATA!AH981,"n/a")</f>
        <v>3.14064544205096</v>
      </c>
      <c r="J3127" s="77">
        <f>+IF(ISNUMBER(DATA!AI981),DATA!AI981,"n/a")</f>
        <v>-4.2217009178473097E-2</v>
      </c>
      <c r="K3127" s="87">
        <f>+IF(ISNUMBER(DATA!AR981),DATA!AR981,"n/a")</f>
        <v>3.1515697921086101</v>
      </c>
      <c r="L3127" s="77">
        <f>+IF(ISNUMBER(DATA!AS981),DATA!AS981,"n/a")</f>
        <v>-2.90303148022148E-2</v>
      </c>
      <c r="M3127" s="66"/>
      <c r="N3127" s="66"/>
      <c r="O3127" s="66"/>
      <c r="P3127" s="66"/>
      <c r="Q3127" s="66"/>
      <c r="S3127" s="70"/>
      <c r="U3127" s="70"/>
      <c r="W3127" s="70"/>
      <c r="Y3127" s="70"/>
    </row>
    <row r="3128" spans="1:25" s="69" customFormat="1" x14ac:dyDescent="0.2">
      <c r="A3128" s="66" t="s">
        <v>28</v>
      </c>
      <c r="B3128" s="66" t="s">
        <v>23</v>
      </c>
      <c r="C3128" s="66" t="s">
        <v>26</v>
      </c>
      <c r="D3128" s="66" t="s">
        <v>281</v>
      </c>
      <c r="E3128" s="87">
        <f>+IF(ISNUMBER(DATA!N982),DATA!N982,"n/a")</f>
        <v>2.9477240614756601</v>
      </c>
      <c r="F3128" s="77">
        <f>+IF(ISNUMBER(DATA!O982),DATA!O982,"n/a")</f>
        <v>-8.9111390660656001E-2</v>
      </c>
      <c r="G3128" s="87">
        <f>+IF(ISNUMBER(DATA!X982),DATA!X982,"n/a")</f>
        <v>3.0012467095108502</v>
      </c>
      <c r="H3128" s="77">
        <f>+IF(ISNUMBER(DATA!Y982),DATA!Y982,"n/a")</f>
        <v>-7.3561675737144297E-2</v>
      </c>
      <c r="I3128" s="87">
        <f>+IF(ISNUMBER(DATA!AH982),DATA!AH982,"n/a")</f>
        <v>2.9562697689537298</v>
      </c>
      <c r="J3128" s="77">
        <f>+IF(ISNUMBER(DATA!AI982),DATA!AI982,"n/a")</f>
        <v>-6.4460854741058296E-2</v>
      </c>
      <c r="K3128" s="87">
        <f>+IF(ISNUMBER(DATA!AR982),DATA!AR982,"n/a")</f>
        <v>2.9178857634290001</v>
      </c>
      <c r="L3128" s="77">
        <f>+IF(ISNUMBER(DATA!AS982),DATA!AS982,"n/a")</f>
        <v>-5.4287347474471101E-2</v>
      </c>
      <c r="M3128" s="66"/>
      <c r="N3128" s="66"/>
      <c r="O3128" s="66"/>
      <c r="P3128" s="66"/>
      <c r="Q3128" s="66"/>
      <c r="S3128" s="70"/>
      <c r="U3128" s="70"/>
      <c r="W3128" s="70"/>
      <c r="Y3128" s="70"/>
    </row>
    <row r="3129" spans="1:25" s="69" customFormat="1" x14ac:dyDescent="0.2">
      <c r="A3129" s="66" t="s">
        <v>28</v>
      </c>
      <c r="B3129" s="66" t="s">
        <v>23</v>
      </c>
      <c r="C3129" s="66" t="s">
        <v>26</v>
      </c>
      <c r="D3129" s="66" t="s">
        <v>282</v>
      </c>
      <c r="E3129" s="87">
        <f>+IF(ISNUMBER(DATA!N983),DATA!N983,"n/a")</f>
        <v>2.8478847967216399</v>
      </c>
      <c r="F3129" s="77">
        <f>+IF(ISNUMBER(DATA!O983),DATA!O983,"n/a")</f>
        <v>1.5748838566818399E-2</v>
      </c>
      <c r="G3129" s="87">
        <f>+IF(ISNUMBER(DATA!X983),DATA!X983,"n/a")</f>
        <v>2.8654944291570601</v>
      </c>
      <c r="H3129" s="77">
        <f>+IF(ISNUMBER(DATA!Y983),DATA!Y983,"n/a")</f>
        <v>2.64870402981482E-2</v>
      </c>
      <c r="I3129" s="87">
        <f>+IF(ISNUMBER(DATA!AH983),DATA!AH983,"n/a")</f>
        <v>2.79414287810022</v>
      </c>
      <c r="J3129" s="77">
        <f>+IF(ISNUMBER(DATA!AI983),DATA!AI983,"n/a")</f>
        <v>-4.0410265995888303E-2</v>
      </c>
      <c r="K3129" s="87">
        <f>+IF(ISNUMBER(DATA!AR983),DATA!AR983,"n/a")</f>
        <v>2.7784357122078598</v>
      </c>
      <c r="L3129" s="77">
        <f>+IF(ISNUMBER(DATA!AS983),DATA!AS983,"n/a")</f>
        <v>-0.104184225342194</v>
      </c>
      <c r="M3129" s="66"/>
      <c r="N3129" s="66"/>
      <c r="O3129" s="66"/>
      <c r="P3129" s="66"/>
      <c r="Q3129" s="66"/>
      <c r="S3129" s="70"/>
      <c r="U3129" s="70"/>
      <c r="W3129" s="70"/>
      <c r="Y3129" s="70"/>
    </row>
    <row r="3130" spans="1:25" s="69" customFormat="1" x14ac:dyDescent="0.2">
      <c r="A3130" s="66" t="s">
        <v>28</v>
      </c>
      <c r="B3130" s="66" t="s">
        <v>23</v>
      </c>
      <c r="C3130" s="66" t="s">
        <v>26</v>
      </c>
      <c r="D3130" s="66" t="s">
        <v>283</v>
      </c>
      <c r="E3130" s="87">
        <f>+IF(ISNUMBER(DATA!N984),DATA!N984,"n/a")</f>
        <v>2.77006687160433</v>
      </c>
      <c r="F3130" s="77">
        <f>+IF(ISNUMBER(DATA!O984),DATA!O984,"n/a")</f>
        <v>-0.111434887391929</v>
      </c>
      <c r="G3130" s="87">
        <f>+IF(ISNUMBER(DATA!X984),DATA!X984,"n/a")</f>
        <v>2.8468919648978099</v>
      </c>
      <c r="H3130" s="77">
        <f>+IF(ISNUMBER(DATA!Y984),DATA!Y984,"n/a")</f>
        <v>-9.2244472613648695E-2</v>
      </c>
      <c r="I3130" s="87">
        <f>+IF(ISNUMBER(DATA!AH984),DATA!AH984,"n/a")</f>
        <v>2.8203636408745401</v>
      </c>
      <c r="J3130" s="77">
        <f>+IF(ISNUMBER(DATA!AI984),DATA!AI984,"n/a")</f>
        <v>-0.15466660844425101</v>
      </c>
      <c r="K3130" s="87">
        <f>+IF(ISNUMBER(DATA!AR984),DATA!AR984,"n/a")</f>
        <v>2.8810302341453999</v>
      </c>
      <c r="L3130" s="77">
        <f>+IF(ISNUMBER(DATA!AS984),DATA!AS984,"n/a")</f>
        <v>-0.158461392727821</v>
      </c>
      <c r="M3130" s="66"/>
      <c r="N3130" s="66"/>
      <c r="O3130" s="66"/>
      <c r="P3130" s="66"/>
      <c r="Q3130" s="66"/>
      <c r="S3130" s="70"/>
      <c r="U3130" s="70"/>
      <c r="W3130" s="70"/>
      <c r="Y3130" s="70"/>
    </row>
    <row r="3131" spans="1:25" s="69" customFormat="1" x14ac:dyDescent="0.2">
      <c r="A3131" s="66" t="s">
        <v>28</v>
      </c>
      <c r="B3131" s="66" t="s">
        <v>23</v>
      </c>
      <c r="C3131" s="66" t="s">
        <v>26</v>
      </c>
      <c r="D3131" s="66" t="s">
        <v>284</v>
      </c>
      <c r="E3131" s="87">
        <f>+IF(ISNUMBER(DATA!N985),DATA!N985,"n/a")</f>
        <v>2.9767032161739899</v>
      </c>
      <c r="F3131" s="77">
        <f>+IF(ISNUMBER(DATA!O985),DATA!O985,"n/a")</f>
        <v>-0.108440546168049</v>
      </c>
      <c r="G3131" s="87">
        <f>+IF(ISNUMBER(DATA!X985),DATA!X985,"n/a")</f>
        <v>3.03414147737768</v>
      </c>
      <c r="H3131" s="77">
        <f>+IF(ISNUMBER(DATA!Y985),DATA!Y985,"n/a")</f>
        <v>-9.4527383047128502E-2</v>
      </c>
      <c r="I3131" s="87">
        <f>+IF(ISNUMBER(DATA!AH985),DATA!AH985,"n/a")</f>
        <v>2.9920657100544799</v>
      </c>
      <c r="J3131" s="77">
        <f>+IF(ISNUMBER(DATA!AI985),DATA!AI985,"n/a")</f>
        <v>-7.9080149644082803E-2</v>
      </c>
      <c r="K3131" s="87">
        <f>+IF(ISNUMBER(DATA!AR985),DATA!AR985,"n/a")</f>
        <v>2.99728284145541</v>
      </c>
      <c r="L3131" s="77">
        <f>+IF(ISNUMBER(DATA!AS985),DATA!AS985,"n/a")</f>
        <v>-4.5192568345112601E-2</v>
      </c>
      <c r="M3131" s="66"/>
      <c r="N3131" s="66"/>
      <c r="O3131" s="66"/>
      <c r="P3131" s="66"/>
      <c r="Q3131" s="66"/>
      <c r="S3131" s="70"/>
      <c r="U3131" s="70"/>
      <c r="W3131" s="70"/>
      <c r="Y3131" s="70"/>
    </row>
    <row r="3132" spans="1:25" s="69" customFormat="1" x14ac:dyDescent="0.2">
      <c r="A3132" s="66" t="s">
        <v>28</v>
      </c>
      <c r="B3132" s="66" t="s">
        <v>23</v>
      </c>
      <c r="C3132" s="66" t="s">
        <v>26</v>
      </c>
      <c r="D3132" s="66" t="s">
        <v>285</v>
      </c>
      <c r="E3132" s="87">
        <f>+IF(ISNUMBER(DATA!N986),DATA!N986,"n/a")</f>
        <v>2.6778330850561298</v>
      </c>
      <c r="F3132" s="77">
        <f>+IF(ISNUMBER(DATA!O986),DATA!O986,"n/a")</f>
        <v>8.5972208831441105E-2</v>
      </c>
      <c r="G3132" s="87">
        <f>+IF(ISNUMBER(DATA!X986),DATA!X986,"n/a")</f>
        <v>2.7488439494594199</v>
      </c>
      <c r="H3132" s="77">
        <f>+IF(ISNUMBER(DATA!Y986),DATA!Y986,"n/a")</f>
        <v>2.46397214362069E-2</v>
      </c>
      <c r="I3132" s="87">
        <f>+IF(ISNUMBER(DATA!AH986),DATA!AH986,"n/a")</f>
        <v>2.6997705821669999</v>
      </c>
      <c r="J3132" s="77">
        <f>+IF(ISNUMBER(DATA!AI986),DATA!AI986,"n/a")</f>
        <v>-6.0761069846777503E-2</v>
      </c>
      <c r="K3132" s="87">
        <f>+IF(ISNUMBER(DATA!AR986),DATA!AR986,"n/a")</f>
        <v>2.7698343961360399</v>
      </c>
      <c r="L3132" s="77">
        <f>+IF(ISNUMBER(DATA!AS986),DATA!AS986,"n/a")</f>
        <v>-4.6904346823735503E-2</v>
      </c>
      <c r="M3132" s="66"/>
      <c r="N3132" s="66"/>
      <c r="O3132" s="66"/>
      <c r="P3132" s="66"/>
      <c r="Q3132" s="66"/>
      <c r="S3132" s="70"/>
      <c r="U3132" s="70"/>
      <c r="W3132" s="70"/>
      <c r="Y3132" s="70"/>
    </row>
    <row r="3133" spans="1:25" s="69" customFormat="1" x14ac:dyDescent="0.2">
      <c r="A3133" s="66" t="s">
        <v>28</v>
      </c>
      <c r="B3133" s="66" t="s">
        <v>23</v>
      </c>
      <c r="C3133" s="66" t="s">
        <v>26</v>
      </c>
      <c r="D3133" s="66" t="s">
        <v>286</v>
      </c>
      <c r="E3133" s="87">
        <f>+IF(ISNUMBER(DATA!N987),DATA!N987,"n/a")</f>
        <v>3.0349651674198901</v>
      </c>
      <c r="F3133" s="77">
        <f>+IF(ISNUMBER(DATA!O987),DATA!O987,"n/a")</f>
        <v>5.5821835734208097E-2</v>
      </c>
      <c r="G3133" s="87">
        <f>+IF(ISNUMBER(DATA!X987),DATA!X987,"n/a")</f>
        <v>3.0106663804062701</v>
      </c>
      <c r="H3133" s="77">
        <f>+IF(ISNUMBER(DATA!Y987),DATA!Y987,"n/a")</f>
        <v>-2.0601765865980198E-2</v>
      </c>
      <c r="I3133" s="87">
        <f>+IF(ISNUMBER(DATA!AH987),DATA!AH987,"n/a")</f>
        <v>2.9948591105921998</v>
      </c>
      <c r="J3133" s="77">
        <f>+IF(ISNUMBER(DATA!AI987),DATA!AI987,"n/a")</f>
        <v>-2.4002217057670999E-2</v>
      </c>
      <c r="K3133" s="87">
        <f>+IF(ISNUMBER(DATA!AR987),DATA!AR987,"n/a")</f>
        <v>3.0445189863281001</v>
      </c>
      <c r="L3133" s="77">
        <f>+IF(ISNUMBER(DATA!AS987),DATA!AS987,"n/a")</f>
        <v>-1.53282468815837E-2</v>
      </c>
      <c r="M3133" s="66"/>
      <c r="N3133" s="66"/>
      <c r="O3133" s="66"/>
      <c r="P3133" s="66"/>
      <c r="Q3133" s="66"/>
      <c r="S3133" s="70"/>
      <c r="U3133" s="70"/>
      <c r="W3133" s="70"/>
      <c r="Y3133" s="70"/>
    </row>
    <row r="3134" spans="1:25" s="69" customFormat="1" x14ac:dyDescent="0.2">
      <c r="A3134" s="66" t="s">
        <v>28</v>
      </c>
      <c r="B3134" s="66" t="s">
        <v>23</v>
      </c>
      <c r="C3134" s="66" t="s">
        <v>26</v>
      </c>
      <c r="D3134" s="66" t="s">
        <v>287</v>
      </c>
      <c r="E3134" s="87">
        <f>+IF(ISNUMBER(DATA!N988),DATA!N988,"n/a")</f>
        <v>3.0934499525854</v>
      </c>
      <c r="F3134" s="77">
        <f>+IF(ISNUMBER(DATA!O988),DATA!O988,"n/a")</f>
        <v>4.44034009279727E-3</v>
      </c>
      <c r="G3134" s="87">
        <f>+IF(ISNUMBER(DATA!X988),DATA!X988,"n/a")</f>
        <v>3.0870807080489402</v>
      </c>
      <c r="H3134" s="77">
        <f>+IF(ISNUMBER(DATA!Y988),DATA!Y988,"n/a")</f>
        <v>-5.1274058200234202E-2</v>
      </c>
      <c r="I3134" s="87">
        <f>+IF(ISNUMBER(DATA!AH988),DATA!AH988,"n/a")</f>
        <v>2.9575578257319002</v>
      </c>
      <c r="J3134" s="77">
        <f>+IF(ISNUMBER(DATA!AI988),DATA!AI988,"n/a")</f>
        <v>-8.1564643208266105E-2</v>
      </c>
      <c r="K3134" s="87">
        <f>+IF(ISNUMBER(DATA!AR988),DATA!AR988,"n/a")</f>
        <v>3.0662948125545499</v>
      </c>
      <c r="L3134" s="77">
        <f>+IF(ISNUMBER(DATA!AS988),DATA!AS988,"n/a")</f>
        <v>-4.7413741443141803E-2</v>
      </c>
      <c r="M3134" s="66"/>
      <c r="N3134" s="66"/>
      <c r="O3134" s="66"/>
      <c r="P3134" s="66"/>
      <c r="Q3134" s="66"/>
      <c r="S3134" s="70"/>
      <c r="U3134" s="70"/>
      <c r="W3134" s="70"/>
      <c r="Y3134" s="70"/>
    </row>
    <row r="3135" spans="1:25" s="69" customFormat="1" x14ac:dyDescent="0.2">
      <c r="A3135" s="66" t="s">
        <v>28</v>
      </c>
      <c r="B3135" s="66" t="s">
        <v>23</v>
      </c>
      <c r="C3135" s="66" t="s">
        <v>26</v>
      </c>
      <c r="D3135" s="66" t="s">
        <v>288</v>
      </c>
      <c r="E3135" s="87">
        <f>+IF(ISNUMBER(DATA!N989),DATA!N989,"n/a")</f>
        <v>2.79340879300752</v>
      </c>
      <c r="F3135" s="77">
        <f>+IF(ISNUMBER(DATA!O989),DATA!O989,"n/a")</f>
        <v>2.0116801175694799E-2</v>
      </c>
      <c r="G3135" s="87">
        <f>+IF(ISNUMBER(DATA!X989),DATA!X989,"n/a")</f>
        <v>2.8016649626491099</v>
      </c>
      <c r="H3135" s="77">
        <f>+IF(ISNUMBER(DATA!Y989),DATA!Y989,"n/a")</f>
        <v>2.3174834485390001E-2</v>
      </c>
      <c r="I3135" s="87">
        <f>+IF(ISNUMBER(DATA!AH989),DATA!AH989,"n/a")</f>
        <v>2.73684353015304</v>
      </c>
      <c r="J3135" s="77">
        <f>+IF(ISNUMBER(DATA!AI989),DATA!AI989,"n/a")</f>
        <v>-4.40096970734297E-2</v>
      </c>
      <c r="K3135" s="87">
        <f>+IF(ISNUMBER(DATA!AR989),DATA!AR989,"n/a")</f>
        <v>2.7190522162086799</v>
      </c>
      <c r="L3135" s="77">
        <f>+IF(ISNUMBER(DATA!AS989),DATA!AS989,"n/a")</f>
        <v>-0.103033247870636</v>
      </c>
      <c r="M3135" s="66"/>
      <c r="N3135" s="66"/>
      <c r="O3135" s="66"/>
      <c r="P3135" s="66"/>
      <c r="Q3135" s="66"/>
      <c r="S3135" s="70"/>
      <c r="U3135" s="70"/>
      <c r="W3135" s="70"/>
      <c r="Y3135" s="70"/>
    </row>
    <row r="3136" spans="1:25" s="69" customFormat="1" x14ac:dyDescent="0.2">
      <c r="A3136" s="66" t="s">
        <v>28</v>
      </c>
      <c r="B3136" s="66" t="s">
        <v>23</v>
      </c>
      <c r="C3136" s="66" t="s">
        <v>26</v>
      </c>
      <c r="D3136" s="66" t="s">
        <v>289</v>
      </c>
      <c r="E3136" s="87">
        <f>+IF(ISNUMBER(DATA!N990),DATA!N990,"n/a")</f>
        <v>2.6141472060178299</v>
      </c>
      <c r="F3136" s="77">
        <f>+IF(ISNUMBER(DATA!O990),DATA!O990,"n/a")</f>
        <v>-5.2938128385958102E-3</v>
      </c>
      <c r="G3136" s="87">
        <f>+IF(ISNUMBER(DATA!X990),DATA!X990,"n/a")</f>
        <v>2.7449448678824999</v>
      </c>
      <c r="H3136" s="77">
        <f>+IF(ISNUMBER(DATA!Y990),DATA!Y990,"n/a")</f>
        <v>-2.0663107184914199E-2</v>
      </c>
      <c r="I3136" s="87">
        <f>+IF(ISNUMBER(DATA!AH990),DATA!AH990,"n/a")</f>
        <v>2.7214886505852198</v>
      </c>
      <c r="J3136" s="77">
        <f>+IF(ISNUMBER(DATA!AI990),DATA!AI990,"n/a")</f>
        <v>-6.5707045591277699E-2</v>
      </c>
      <c r="K3136" s="87">
        <f>+IF(ISNUMBER(DATA!AR990),DATA!AR990,"n/a")</f>
        <v>2.7714470106593598</v>
      </c>
      <c r="L3136" s="77">
        <f>+IF(ISNUMBER(DATA!AS990),DATA!AS990,"n/a")</f>
        <v>-8.30029304846676E-2</v>
      </c>
      <c r="M3136" s="66"/>
      <c r="N3136" s="66"/>
      <c r="O3136" s="66"/>
      <c r="P3136" s="66"/>
      <c r="Q3136" s="66"/>
      <c r="S3136" s="70"/>
      <c r="U3136" s="70"/>
      <c r="W3136" s="70"/>
      <c r="Y3136" s="70"/>
    </row>
    <row r="3137" spans="1:25" s="69" customFormat="1" x14ac:dyDescent="0.2">
      <c r="A3137" s="66" t="s">
        <v>28</v>
      </c>
      <c r="B3137" s="66" t="s">
        <v>23</v>
      </c>
      <c r="C3137" s="66" t="s">
        <v>26</v>
      </c>
      <c r="D3137" s="66" t="s">
        <v>290</v>
      </c>
      <c r="E3137" s="87">
        <f>+IF(ISNUMBER(DATA!N991),DATA!N991,"n/a")</f>
        <v>3.46947698188302</v>
      </c>
      <c r="F3137" s="77">
        <f>+IF(ISNUMBER(DATA!O991),DATA!O991,"n/a")</f>
        <v>6.2362491406358897E-2</v>
      </c>
      <c r="G3137" s="87">
        <f>+IF(ISNUMBER(DATA!X991),DATA!X991,"n/a")</f>
        <v>3.5550731139618401</v>
      </c>
      <c r="H3137" s="77">
        <f>+IF(ISNUMBER(DATA!Y991),DATA!Y991,"n/a")</f>
        <v>3.8268444224403203E-2</v>
      </c>
      <c r="I3137" s="87">
        <f>+IF(ISNUMBER(DATA!AH991),DATA!AH991,"n/a")</f>
        <v>3.5346290446281898</v>
      </c>
      <c r="J3137" s="77">
        <f>+IF(ISNUMBER(DATA!AI991),DATA!AI991,"n/a")</f>
        <v>2.6351627396732299E-2</v>
      </c>
      <c r="K3137" s="87">
        <f>+IF(ISNUMBER(DATA!AR991),DATA!AR991,"n/a")</f>
        <v>3.5290564636126498</v>
      </c>
      <c r="L3137" s="77">
        <f>+IF(ISNUMBER(DATA!AS991),DATA!AS991,"n/a")</f>
        <v>4.3880734029092303E-2</v>
      </c>
      <c r="M3137" s="66"/>
      <c r="N3137" s="66"/>
      <c r="O3137" s="66"/>
      <c r="P3137" s="66"/>
      <c r="Q3137" s="66"/>
      <c r="S3137" s="70"/>
      <c r="U3137" s="70"/>
      <c r="W3137" s="70"/>
      <c r="Y3137" s="70"/>
    </row>
    <row r="3138" spans="1:25" s="69" customFormat="1" x14ac:dyDescent="0.2">
      <c r="A3138" s="66" t="s">
        <v>28</v>
      </c>
      <c r="B3138" s="66" t="s">
        <v>23</v>
      </c>
      <c r="C3138" s="66" t="s">
        <v>26</v>
      </c>
      <c r="D3138" s="66" t="s">
        <v>291</v>
      </c>
      <c r="E3138" s="87">
        <f>+IF(ISNUMBER(DATA!N992),DATA!N992,"n/a")</f>
        <v>3.21631369789137</v>
      </c>
      <c r="F3138" s="77">
        <f>+IF(ISNUMBER(DATA!O992),DATA!O992,"n/a")</f>
        <v>-0.10413339542954</v>
      </c>
      <c r="G3138" s="87">
        <f>+IF(ISNUMBER(DATA!X992),DATA!X992,"n/a")</f>
        <v>3.2341028319300098</v>
      </c>
      <c r="H3138" s="77">
        <f>+IF(ISNUMBER(DATA!Y992),DATA!Y992,"n/a")</f>
        <v>-9.4183943893394795E-2</v>
      </c>
      <c r="I3138" s="87">
        <f>+IF(ISNUMBER(DATA!AH992),DATA!AH992,"n/a")</f>
        <v>3.2986046243402498</v>
      </c>
      <c r="J3138" s="77">
        <f>+IF(ISNUMBER(DATA!AI992),DATA!AI992,"n/a")</f>
        <v>-7.6849720569456201E-2</v>
      </c>
      <c r="K3138" s="87">
        <f>+IF(ISNUMBER(DATA!AR992),DATA!AR992,"n/a")</f>
        <v>3.3510389774856999</v>
      </c>
      <c r="L3138" s="77">
        <f>+IF(ISNUMBER(DATA!AS992),DATA!AS992,"n/a")</f>
        <v>-5.9926094603982703E-2</v>
      </c>
      <c r="M3138" s="66"/>
      <c r="N3138" s="66"/>
      <c r="O3138" s="66"/>
      <c r="P3138" s="66"/>
      <c r="Q3138" s="66"/>
      <c r="S3138" s="70"/>
      <c r="U3138" s="70"/>
      <c r="W3138" s="70"/>
      <c r="Y3138" s="70"/>
    </row>
    <row r="3139" spans="1:25" s="69" customFormat="1" x14ac:dyDescent="0.2">
      <c r="A3139" s="66" t="s">
        <v>28</v>
      </c>
      <c r="B3139" s="66" t="s">
        <v>23</v>
      </c>
      <c r="C3139" s="66" t="s">
        <v>26</v>
      </c>
      <c r="D3139" s="66" t="s">
        <v>292</v>
      </c>
      <c r="E3139" s="87">
        <f>+IF(ISNUMBER(DATA!N993),DATA!N993,"n/a")</f>
        <v>3.02490796711986</v>
      </c>
      <c r="F3139" s="77">
        <f>+IF(ISNUMBER(DATA!O993),DATA!O993,"n/a")</f>
        <v>-0.14379738654341401</v>
      </c>
      <c r="G3139" s="87">
        <f>+IF(ISNUMBER(DATA!X993),DATA!X993,"n/a")</f>
        <v>3.0795528431596999</v>
      </c>
      <c r="H3139" s="77">
        <f>+IF(ISNUMBER(DATA!Y993),DATA!Y993,"n/a")</f>
        <v>-0.173363148971174</v>
      </c>
      <c r="I3139" s="87">
        <f>+IF(ISNUMBER(DATA!AH993),DATA!AH993,"n/a")</f>
        <v>3.0340958755607401</v>
      </c>
      <c r="J3139" s="77">
        <f>+IF(ISNUMBER(DATA!AI993),DATA!AI993,"n/a")</f>
        <v>-0.208716297085456</v>
      </c>
      <c r="K3139" s="87">
        <f>+IF(ISNUMBER(DATA!AR993),DATA!AR993,"n/a")</f>
        <v>2.92969785453842</v>
      </c>
      <c r="L3139" s="77">
        <f>+IF(ISNUMBER(DATA!AS993),DATA!AS993,"n/a")</f>
        <v>-0.22642149401037201</v>
      </c>
      <c r="M3139" s="66"/>
      <c r="N3139" s="66"/>
      <c r="O3139" s="66"/>
      <c r="P3139" s="66"/>
      <c r="Q3139" s="66"/>
      <c r="S3139" s="70"/>
      <c r="U3139" s="70"/>
      <c r="W3139" s="70"/>
      <c r="Y3139" s="70"/>
    </row>
    <row r="3140" spans="1:25" s="69" customFormat="1" x14ac:dyDescent="0.2">
      <c r="A3140" s="66" t="s">
        <v>28</v>
      </c>
      <c r="B3140" s="66" t="s">
        <v>23</v>
      </c>
      <c r="C3140" s="66" t="s">
        <v>26</v>
      </c>
      <c r="D3140" s="66" t="s">
        <v>293</v>
      </c>
      <c r="E3140" s="87">
        <f>+IF(ISNUMBER(DATA!N994),DATA!N994,"n/a")</f>
        <v>2.6938718195109499</v>
      </c>
      <c r="F3140" s="77">
        <f>+IF(ISNUMBER(DATA!O994),DATA!O994,"n/a")</f>
        <v>-0.32016198635463</v>
      </c>
      <c r="G3140" s="87">
        <f>+IF(ISNUMBER(DATA!X994),DATA!X994,"n/a")</f>
        <v>2.8018262606958499</v>
      </c>
      <c r="H3140" s="77">
        <f>+IF(ISNUMBER(DATA!Y994),DATA!Y994,"n/a")</f>
        <v>-0.29099978100190199</v>
      </c>
      <c r="I3140" s="87">
        <f>+IF(ISNUMBER(DATA!AH994),DATA!AH994,"n/a")</f>
        <v>2.73255009871803</v>
      </c>
      <c r="J3140" s="77">
        <f>+IF(ISNUMBER(DATA!AI994),DATA!AI994,"n/a")</f>
        <v>-0.29747171815928097</v>
      </c>
      <c r="K3140" s="87">
        <f>+IF(ISNUMBER(DATA!AR994),DATA!AR994,"n/a")</f>
        <v>2.9760146613388998</v>
      </c>
      <c r="L3140" s="77">
        <f>+IF(ISNUMBER(DATA!AS994),DATA!AS994,"n/a")</f>
        <v>-0.203765556354669</v>
      </c>
      <c r="M3140" s="66"/>
      <c r="N3140" s="66"/>
      <c r="O3140" s="66"/>
      <c r="P3140" s="66"/>
      <c r="Q3140" s="66"/>
      <c r="S3140" s="70"/>
      <c r="U3140" s="70"/>
      <c r="W3140" s="70"/>
      <c r="Y3140" s="70"/>
    </row>
    <row r="3141" spans="1:25" s="69" customFormat="1" x14ac:dyDescent="0.2">
      <c r="A3141" s="66" t="s">
        <v>28</v>
      </c>
      <c r="B3141" s="66" t="s">
        <v>23</v>
      </c>
      <c r="C3141" s="66" t="s">
        <v>26</v>
      </c>
      <c r="D3141" s="66" t="s">
        <v>294</v>
      </c>
      <c r="E3141" s="87">
        <f>+IF(ISNUMBER(DATA!N995),DATA!N995,"n/a")</f>
        <v>3.5084953571289401</v>
      </c>
      <c r="F3141" s="77">
        <f>+IF(ISNUMBER(DATA!O995),DATA!O995,"n/a")</f>
        <v>0.101538202251568</v>
      </c>
      <c r="G3141" s="87">
        <f>+IF(ISNUMBER(DATA!X995),DATA!X995,"n/a")</f>
        <v>3.5532869076210498</v>
      </c>
      <c r="H3141" s="77">
        <f>+IF(ISNUMBER(DATA!Y995),DATA!Y995,"n/a")</f>
        <v>4.9323153380733099E-2</v>
      </c>
      <c r="I3141" s="87">
        <f>+IF(ISNUMBER(DATA!AH995),DATA!AH995,"n/a")</f>
        <v>3.5239176344684502</v>
      </c>
      <c r="J3141" s="77">
        <f>+IF(ISNUMBER(DATA!AI995),DATA!AI995,"n/a")</f>
        <v>3.16543115468301E-2</v>
      </c>
      <c r="K3141" s="87">
        <f>+IF(ISNUMBER(DATA!AR995),DATA!AR995,"n/a")</f>
        <v>3.5292130325123798</v>
      </c>
      <c r="L3141" s="77">
        <f>+IF(ISNUMBER(DATA!AS995),DATA!AS995,"n/a")</f>
        <v>4.4986251040869202E-2</v>
      </c>
      <c r="M3141" s="66"/>
      <c r="N3141" s="66"/>
      <c r="O3141" s="66"/>
      <c r="P3141" s="66"/>
      <c r="Q3141" s="66"/>
      <c r="S3141" s="70"/>
      <c r="U3141" s="70"/>
      <c r="W3141" s="70"/>
      <c r="Y3141" s="70"/>
    </row>
    <row r="3142" spans="1:25" s="69" customFormat="1" x14ac:dyDescent="0.2">
      <c r="A3142" s="66" t="s">
        <v>28</v>
      </c>
      <c r="B3142" s="66" t="s">
        <v>23</v>
      </c>
      <c r="C3142" s="66" t="s">
        <v>26</v>
      </c>
      <c r="D3142" s="66" t="s">
        <v>295</v>
      </c>
      <c r="E3142" s="87">
        <f>+IF(ISNUMBER(DATA!N996),DATA!N996,"n/a")</f>
        <v>3.8175787554961902</v>
      </c>
      <c r="F3142" s="77">
        <f>+IF(ISNUMBER(DATA!O996),DATA!O996,"n/a")</f>
        <v>-1.4994507354579001E-2</v>
      </c>
      <c r="G3142" s="87">
        <f>+IF(ISNUMBER(DATA!X996),DATA!X996,"n/a")</f>
        <v>3.8043967426913401</v>
      </c>
      <c r="H3142" s="77">
        <f>+IF(ISNUMBER(DATA!Y996),DATA!Y996,"n/a")</f>
        <v>-1.7897386721158998E-2</v>
      </c>
      <c r="I3142" s="87">
        <f>+IF(ISNUMBER(DATA!AH996),DATA!AH996,"n/a")</f>
        <v>3.7698158687646499</v>
      </c>
      <c r="J3142" s="77">
        <f>+IF(ISNUMBER(DATA!AI996),DATA!AI996,"n/a")</f>
        <v>-3.7777602441666702E-3</v>
      </c>
      <c r="K3142" s="87">
        <f>+IF(ISNUMBER(DATA!AR996),DATA!AR996,"n/a")</f>
        <v>3.7637030879014799</v>
      </c>
      <c r="L3142" s="77">
        <f>+IF(ISNUMBER(DATA!AS996),DATA!AS996,"n/a")</f>
        <v>0.17859674214525401</v>
      </c>
      <c r="M3142" s="66"/>
      <c r="N3142" s="66"/>
      <c r="O3142" s="66"/>
      <c r="P3142" s="66"/>
      <c r="Q3142" s="66"/>
      <c r="S3142" s="70"/>
      <c r="U3142" s="70"/>
      <c r="W3142" s="70"/>
      <c r="Y3142" s="70"/>
    </row>
    <row r="3143" spans="1:25" s="69" customFormat="1" x14ac:dyDescent="0.2">
      <c r="A3143" s="66" t="s">
        <v>28</v>
      </c>
      <c r="B3143" s="66" t="s">
        <v>23</v>
      </c>
      <c r="C3143" s="66" t="s">
        <v>26</v>
      </c>
      <c r="D3143" s="66" t="s">
        <v>296</v>
      </c>
      <c r="E3143" s="87">
        <f>+IF(ISNUMBER(DATA!N997),DATA!N997,"n/a")</f>
        <v>3.6760319430547299</v>
      </c>
      <c r="F3143" s="77">
        <f>+IF(ISNUMBER(DATA!O997),DATA!O997,"n/a")</f>
        <v>-4.7064895627424901E-3</v>
      </c>
      <c r="G3143" s="87">
        <f>+IF(ISNUMBER(DATA!X997),DATA!X997,"n/a")</f>
        <v>3.6889090724964202</v>
      </c>
      <c r="H3143" s="77">
        <f>+IF(ISNUMBER(DATA!Y997),DATA!Y997,"n/a")</f>
        <v>2.0781339166124E-4</v>
      </c>
      <c r="I3143" s="87">
        <f>+IF(ISNUMBER(DATA!AH997),DATA!AH997,"n/a")</f>
        <v>3.6516029230930198</v>
      </c>
      <c r="J3143" s="77">
        <f>+IF(ISNUMBER(DATA!AI997),DATA!AI997,"n/a")</f>
        <v>8.5813777023560096E-3</v>
      </c>
      <c r="K3143" s="87">
        <f>+IF(ISNUMBER(DATA!AR997),DATA!AR997,"n/a")</f>
        <v>3.63822106796724</v>
      </c>
      <c r="L3143" s="77">
        <f>+IF(ISNUMBER(DATA!AS997),DATA!AS997,"n/a")</f>
        <v>6.4395855260791501E-2</v>
      </c>
      <c r="M3143" s="66"/>
      <c r="N3143" s="66"/>
      <c r="O3143" s="66"/>
      <c r="P3143" s="66"/>
      <c r="Q3143" s="66"/>
      <c r="S3143" s="70"/>
      <c r="U3143" s="70"/>
      <c r="W3143" s="70"/>
      <c r="Y3143" s="70"/>
    </row>
    <row r="3144" spans="1:25" s="69" customFormat="1" x14ac:dyDescent="0.2">
      <c r="A3144" s="66" t="s">
        <v>28</v>
      </c>
      <c r="B3144" s="66" t="s">
        <v>23</v>
      </c>
      <c r="C3144" s="66" t="s">
        <v>26</v>
      </c>
      <c r="D3144" s="66" t="s">
        <v>297</v>
      </c>
      <c r="E3144" s="87">
        <f>+IF(ISNUMBER(DATA!N998),DATA!N998,"n/a")</f>
        <v>2.7846754335164898</v>
      </c>
      <c r="F3144" s="77">
        <f>+IF(ISNUMBER(DATA!O998),DATA!O998,"n/a")</f>
        <v>-0.28001898576732398</v>
      </c>
      <c r="G3144" s="87">
        <f>+IF(ISNUMBER(DATA!X998),DATA!X998,"n/a")</f>
        <v>2.8832831661268399</v>
      </c>
      <c r="H3144" s="77">
        <f>+IF(ISNUMBER(DATA!Y998),DATA!Y998,"n/a")</f>
        <v>-0.25986479375543298</v>
      </c>
      <c r="I3144" s="87">
        <f>+IF(ISNUMBER(DATA!AH998),DATA!AH998,"n/a")</f>
        <v>2.8169393379681602</v>
      </c>
      <c r="J3144" s="77">
        <f>+IF(ISNUMBER(DATA!AI998),DATA!AI998,"n/a")</f>
        <v>-0.26208903811738299</v>
      </c>
      <c r="K3144" s="87">
        <f>+IF(ISNUMBER(DATA!AR998),DATA!AR998,"n/a")</f>
        <v>3.0422070717548899</v>
      </c>
      <c r="L3144" s="77">
        <f>+IF(ISNUMBER(DATA!AS998),DATA!AS998,"n/a")</f>
        <v>-0.17395956130718701</v>
      </c>
      <c r="M3144" s="66"/>
      <c r="N3144" s="66"/>
      <c r="O3144" s="66"/>
      <c r="P3144" s="66"/>
      <c r="Q3144" s="66"/>
      <c r="S3144" s="70"/>
      <c r="U3144" s="70"/>
      <c r="W3144" s="70"/>
      <c r="Y3144" s="70"/>
    </row>
    <row r="3145" spans="1:25" s="69" customFormat="1" x14ac:dyDescent="0.2">
      <c r="A3145" s="66" t="s">
        <v>28</v>
      </c>
      <c r="B3145" s="66" t="s">
        <v>23</v>
      </c>
      <c r="C3145" s="66" t="s">
        <v>26</v>
      </c>
      <c r="D3145" s="66" t="s">
        <v>298</v>
      </c>
      <c r="E3145" s="87">
        <f>+IF(ISNUMBER(DATA!N999),DATA!N999,"n/a")</f>
        <v>3.42737007921155</v>
      </c>
      <c r="F3145" s="77">
        <f>+IF(ISNUMBER(DATA!O999),DATA!O999,"n/a")</f>
        <v>-4.9847532684253897E-2</v>
      </c>
      <c r="G3145" s="87">
        <f>+IF(ISNUMBER(DATA!X999),DATA!X999,"n/a")</f>
        <v>3.5585032190429899</v>
      </c>
      <c r="H3145" s="77">
        <f>+IF(ISNUMBER(DATA!Y999),DATA!Y999,"n/a")</f>
        <v>-2.3644265543422999E-2</v>
      </c>
      <c r="I3145" s="87">
        <f>+IF(ISNUMBER(DATA!AH999),DATA!AH999,"n/a")</f>
        <v>3.5649778108921</v>
      </c>
      <c r="J3145" s="77">
        <f>+IF(ISNUMBER(DATA!AI999),DATA!AI999,"n/a")</f>
        <v>-1.15802472097695E-2</v>
      </c>
      <c r="K3145" s="87">
        <f>+IF(ISNUMBER(DATA!AR999),DATA!AR999,"n/a")</f>
        <v>3.5655488151578898</v>
      </c>
      <c r="L3145" s="77">
        <f>+IF(ISNUMBER(DATA!AS999),DATA!AS999,"n/a")</f>
        <v>1.6933817406101202E-2</v>
      </c>
      <c r="M3145" s="66"/>
      <c r="N3145" s="66"/>
      <c r="O3145" s="66"/>
      <c r="P3145" s="66"/>
      <c r="Q3145" s="66"/>
      <c r="S3145" s="70"/>
      <c r="U3145" s="70"/>
      <c r="W3145" s="70"/>
      <c r="Y3145" s="70"/>
    </row>
    <row r="3146" spans="1:25" s="69" customFormat="1" x14ac:dyDescent="0.2">
      <c r="A3146" s="66" t="s">
        <v>28</v>
      </c>
      <c r="B3146" s="66" t="s">
        <v>23</v>
      </c>
      <c r="C3146" s="66" t="s">
        <v>26</v>
      </c>
      <c r="D3146" s="66" t="s">
        <v>299</v>
      </c>
      <c r="E3146" s="87">
        <f>+IF(ISNUMBER(DATA!N1000),DATA!N1000,"n/a")</f>
        <v>3.4163744985687798</v>
      </c>
      <c r="F3146" s="77">
        <f>+IF(ISNUMBER(DATA!O1000),DATA!O1000,"n/a")</f>
        <v>-5.4122857350506197E-2</v>
      </c>
      <c r="G3146" s="87">
        <f>+IF(ISNUMBER(DATA!X1000),DATA!X1000,"n/a")</f>
        <v>3.37261705457589</v>
      </c>
      <c r="H3146" s="77">
        <f>+IF(ISNUMBER(DATA!Y1000),DATA!Y1000,"n/a")</f>
        <v>-7.4511034968187506E-2</v>
      </c>
      <c r="I3146" s="87">
        <f>+IF(ISNUMBER(DATA!AH1000),DATA!AH1000,"n/a")</f>
        <v>3.2823614569680699</v>
      </c>
      <c r="J3146" s="77">
        <f>+IF(ISNUMBER(DATA!AI1000),DATA!AI1000,"n/a")</f>
        <v>-6.0624383011961998E-2</v>
      </c>
      <c r="K3146" s="87">
        <f>+IF(ISNUMBER(DATA!AR1000),DATA!AR1000,"n/a")</f>
        <v>3.40138705348659</v>
      </c>
      <c r="L3146" s="77">
        <f>+IF(ISNUMBER(DATA!AS1000),DATA!AS1000,"n/a")</f>
        <v>-5.2216394110948597E-3</v>
      </c>
      <c r="M3146" s="66"/>
      <c r="N3146" s="66"/>
      <c r="O3146" s="66"/>
      <c r="P3146" s="66"/>
      <c r="Q3146" s="66"/>
      <c r="S3146" s="70"/>
      <c r="U3146" s="70"/>
      <c r="W3146" s="70"/>
      <c r="Y3146" s="70"/>
    </row>
    <row r="3147" spans="1:25" s="69" customFormat="1" x14ac:dyDescent="0.2">
      <c r="A3147" s="66" t="s">
        <v>28</v>
      </c>
      <c r="B3147" s="66" t="s">
        <v>23</v>
      </c>
      <c r="C3147" s="66" t="s">
        <v>26</v>
      </c>
      <c r="D3147" s="66" t="s">
        <v>300</v>
      </c>
      <c r="E3147" s="87">
        <f>+IF(ISNUMBER(DATA!N1001),DATA!N1001,"n/a")</f>
        <v>2.9171544110541401</v>
      </c>
      <c r="F3147" s="77">
        <f>+IF(ISNUMBER(DATA!O1001),DATA!O1001,"n/a")</f>
        <v>8.37333298920723E-2</v>
      </c>
      <c r="G3147" s="87">
        <f>+IF(ISNUMBER(DATA!X1001),DATA!X1001,"n/a")</f>
        <v>2.88209712225785</v>
      </c>
      <c r="H3147" s="77">
        <f>+IF(ISNUMBER(DATA!Y1001),DATA!Y1001,"n/a")</f>
        <v>-3.3421558204603699E-2</v>
      </c>
      <c r="I3147" s="87">
        <f>+IF(ISNUMBER(DATA!AH1001),DATA!AH1001,"n/a")</f>
        <v>2.8944965131817901</v>
      </c>
      <c r="J3147" s="77">
        <f>+IF(ISNUMBER(DATA!AI1001),DATA!AI1001,"n/a")</f>
        <v>-4.0414354281121598E-2</v>
      </c>
      <c r="K3147" s="87">
        <f>+IF(ISNUMBER(DATA!AR1001),DATA!AR1001,"n/a")</f>
        <v>2.9251108864745499</v>
      </c>
      <c r="L3147" s="77">
        <f>+IF(ISNUMBER(DATA!AS1001),DATA!AS1001,"n/a")</f>
        <v>-5.4514070892393802E-2</v>
      </c>
      <c r="M3147" s="66"/>
      <c r="N3147" s="66"/>
      <c r="O3147" s="66"/>
      <c r="P3147" s="66"/>
      <c r="Q3147" s="66"/>
      <c r="S3147" s="70"/>
      <c r="U3147" s="70"/>
      <c r="W3147" s="70"/>
      <c r="Y3147" s="70"/>
    </row>
    <row r="3148" spans="1:25" s="69" customFormat="1" x14ac:dyDescent="0.2">
      <c r="A3148" s="66" t="s">
        <v>28</v>
      </c>
      <c r="B3148" s="66" t="s">
        <v>23</v>
      </c>
      <c r="C3148" s="66" t="s">
        <v>26</v>
      </c>
      <c r="D3148" s="66" t="s">
        <v>301</v>
      </c>
      <c r="E3148" s="87">
        <f>+IF(ISNUMBER(DATA!N1002),DATA!N1002,"n/a")</f>
        <v>2.8739272706757002</v>
      </c>
      <c r="F3148" s="77">
        <f>+IF(ISNUMBER(DATA!O1002),DATA!O1002,"n/a")</f>
        <v>-3.1310359624389397E-2</v>
      </c>
      <c r="G3148" s="87">
        <f>+IF(ISNUMBER(DATA!X1002),DATA!X1002,"n/a")</f>
        <v>2.9302348326084902</v>
      </c>
      <c r="H3148" s="77">
        <f>+IF(ISNUMBER(DATA!Y1002),DATA!Y1002,"n/a")</f>
        <v>-2.45814650066517E-2</v>
      </c>
      <c r="I3148" s="87">
        <f>+IF(ISNUMBER(DATA!AH1002),DATA!AH1002,"n/a")</f>
        <v>2.9527519142010998</v>
      </c>
      <c r="J3148" s="77">
        <f>+IF(ISNUMBER(DATA!AI1002),DATA!AI1002,"n/a")</f>
        <v>-4.7037245587262501E-2</v>
      </c>
      <c r="K3148" s="87">
        <f>+IF(ISNUMBER(DATA!AR1002),DATA!AR1002,"n/a")</f>
        <v>2.97157682157167</v>
      </c>
      <c r="L3148" s="77">
        <f>+IF(ISNUMBER(DATA!AS1002),DATA!AS1002,"n/a")</f>
        <v>-7.1176164940472603E-2</v>
      </c>
      <c r="M3148" s="66"/>
      <c r="N3148" s="66"/>
      <c r="O3148" s="66"/>
      <c r="P3148" s="66"/>
      <c r="Q3148" s="66"/>
      <c r="S3148" s="70"/>
      <c r="U3148" s="70"/>
      <c r="W3148" s="70"/>
      <c r="Y3148" s="70"/>
    </row>
    <row r="3149" spans="1:25" s="69" customFormat="1" x14ac:dyDescent="0.2">
      <c r="A3149" s="66" t="s">
        <v>28</v>
      </c>
      <c r="B3149" s="66" t="s">
        <v>23</v>
      </c>
      <c r="C3149" s="66" t="s">
        <v>26</v>
      </c>
      <c r="D3149" s="66" t="s">
        <v>302</v>
      </c>
      <c r="E3149" s="87">
        <f>+IF(ISNUMBER(DATA!N1003),DATA!N1003,"n/a")</f>
        <v>3.51235233675868</v>
      </c>
      <c r="F3149" s="77">
        <f>+IF(ISNUMBER(DATA!O1003),DATA!O1003,"n/a")</f>
        <v>6.1453666330262197E-2</v>
      </c>
      <c r="G3149" s="87">
        <f>+IF(ISNUMBER(DATA!X1003),DATA!X1003,"n/a")</f>
        <v>3.5701871590496301</v>
      </c>
      <c r="H3149" s="77">
        <f>+IF(ISNUMBER(DATA!Y1003),DATA!Y1003,"n/a")</f>
        <v>2.76202613430418E-2</v>
      </c>
      <c r="I3149" s="87">
        <f>+IF(ISNUMBER(DATA!AH1003),DATA!AH1003,"n/a")</f>
        <v>3.5476245445865899</v>
      </c>
      <c r="J3149" s="77">
        <f>+IF(ISNUMBER(DATA!AI1003),DATA!AI1003,"n/a")</f>
        <v>1.9945693766685701E-2</v>
      </c>
      <c r="K3149" s="87">
        <f>+IF(ISNUMBER(DATA!AR1003),DATA!AR1003,"n/a")</f>
        <v>3.55496929122467</v>
      </c>
      <c r="L3149" s="77">
        <f>+IF(ISNUMBER(DATA!AS1003),DATA!AS1003,"n/a")</f>
        <v>4.4447539691129398E-2</v>
      </c>
      <c r="M3149" s="66"/>
      <c r="N3149" s="66"/>
      <c r="O3149" s="66"/>
      <c r="P3149" s="66"/>
      <c r="Q3149" s="66"/>
      <c r="S3149" s="70"/>
      <c r="U3149" s="70"/>
      <c r="W3149" s="70"/>
      <c r="Y3149" s="70"/>
    </row>
    <row r="3150" spans="1:25" s="69" customFormat="1" x14ac:dyDescent="0.2">
      <c r="A3150" s="66" t="s">
        <v>28</v>
      </c>
      <c r="B3150" s="66" t="s">
        <v>23</v>
      </c>
      <c r="C3150" s="66" t="s">
        <v>26</v>
      </c>
      <c r="D3150" s="66" t="s">
        <v>303</v>
      </c>
      <c r="E3150" s="87">
        <f>+IF(ISNUMBER(DATA!N1004),DATA!N1004,"n/a")</f>
        <v>2.9005891310174898</v>
      </c>
      <c r="F3150" s="77">
        <f>+IF(ISNUMBER(DATA!O1004),DATA!O1004,"n/a")</f>
        <v>3.1844809468082602E-2</v>
      </c>
      <c r="G3150" s="87">
        <f>+IF(ISNUMBER(DATA!X1004),DATA!X1004,"n/a")</f>
        <v>3.0609532029528501</v>
      </c>
      <c r="H3150" s="77">
        <f>+IF(ISNUMBER(DATA!Y1004),DATA!Y1004,"n/a")</f>
        <v>3.8640750055349699E-2</v>
      </c>
      <c r="I3150" s="87">
        <f>+IF(ISNUMBER(DATA!AH1004),DATA!AH1004,"n/a")</f>
        <v>2.9815026360668302</v>
      </c>
      <c r="J3150" s="77">
        <f>+IF(ISNUMBER(DATA!AI1004),DATA!AI1004,"n/a")</f>
        <v>-1.3198902573983901E-2</v>
      </c>
      <c r="K3150" s="87">
        <f>+IF(ISNUMBER(DATA!AR1004),DATA!AR1004,"n/a")</f>
        <v>2.99554358376297</v>
      </c>
      <c r="L3150" s="77">
        <f>+IF(ISNUMBER(DATA!AS1004),DATA!AS1004,"n/a")</f>
        <v>-3.2877485073233098E-2</v>
      </c>
      <c r="M3150" s="66"/>
      <c r="N3150" s="66"/>
      <c r="O3150" s="66"/>
      <c r="P3150" s="66"/>
      <c r="Q3150" s="66"/>
      <c r="S3150" s="70"/>
      <c r="U3150" s="70"/>
      <c r="W3150" s="70"/>
      <c r="Y3150" s="70"/>
    </row>
    <row r="3151" spans="1:25" s="69" customFormat="1" x14ac:dyDescent="0.2">
      <c r="A3151" s="66" t="s">
        <v>28</v>
      </c>
      <c r="B3151" s="66" t="s">
        <v>23</v>
      </c>
      <c r="C3151" s="66" t="s">
        <v>26</v>
      </c>
      <c r="D3151" s="66" t="s">
        <v>304</v>
      </c>
      <c r="E3151" s="87">
        <f>+IF(ISNUMBER(DATA!N1005),DATA!N1005,"n/a")</f>
        <v>3.2930405983989002</v>
      </c>
      <c r="F3151" s="77">
        <f>+IF(ISNUMBER(DATA!O1005),DATA!O1005,"n/a")</f>
        <v>-5.1910656030492802E-2</v>
      </c>
      <c r="G3151" s="87">
        <f>+IF(ISNUMBER(DATA!X1005),DATA!X1005,"n/a")</f>
        <v>3.2423023418620098</v>
      </c>
      <c r="H3151" s="77">
        <f>+IF(ISNUMBER(DATA!Y1005),DATA!Y1005,"n/a")</f>
        <v>-6.9198404213952999E-2</v>
      </c>
      <c r="I3151" s="87">
        <f>+IF(ISNUMBER(DATA!AH1005),DATA!AH1005,"n/a")</f>
        <v>3.26356248822449</v>
      </c>
      <c r="J3151" s="77">
        <f>+IF(ISNUMBER(DATA!AI1005),DATA!AI1005,"n/a")</f>
        <v>-3.1771891815901697E-2</v>
      </c>
      <c r="K3151" s="87">
        <f>+IF(ISNUMBER(DATA!AR1005),DATA!AR1005,"n/a")</f>
        <v>3.3386246293263602</v>
      </c>
      <c r="L3151" s="77">
        <f>+IF(ISNUMBER(DATA!AS1005),DATA!AS1005,"n/a")</f>
        <v>4.2786939323496802E-3</v>
      </c>
      <c r="M3151" s="66"/>
      <c r="N3151" s="66"/>
      <c r="O3151" s="66"/>
      <c r="P3151" s="66"/>
      <c r="Q3151" s="66"/>
      <c r="S3151" s="70"/>
      <c r="U3151" s="70"/>
      <c r="W3151" s="70"/>
      <c r="Y3151" s="70"/>
    </row>
    <row r="3152" spans="1:25" s="69" customFormat="1" x14ac:dyDescent="0.2">
      <c r="A3152" s="66" t="s">
        <v>28</v>
      </c>
      <c r="B3152" s="66" t="s">
        <v>23</v>
      </c>
      <c r="C3152" s="66" t="s">
        <v>26</v>
      </c>
      <c r="D3152" s="66" t="s">
        <v>305</v>
      </c>
      <c r="E3152" s="87">
        <f>+IF(ISNUMBER(DATA!N1006),DATA!N1006,"n/a")</f>
        <v>3.9245486403360199</v>
      </c>
      <c r="F3152" s="77">
        <f>+IF(ISNUMBER(DATA!O1006),DATA!O1006,"n/a")</f>
        <v>0.11798202978738501</v>
      </c>
      <c r="G3152" s="87">
        <f>+IF(ISNUMBER(DATA!X1006),DATA!X1006,"n/a")</f>
        <v>3.8987818453457002</v>
      </c>
      <c r="H3152" s="77">
        <f>+IF(ISNUMBER(DATA!Y1006),DATA!Y1006,"n/a")</f>
        <v>0.14290429497316601</v>
      </c>
      <c r="I3152" s="87">
        <f>+IF(ISNUMBER(DATA!AH1006),DATA!AH1006,"n/a")</f>
        <v>3.7897370602397298</v>
      </c>
      <c r="J3152" s="77">
        <f>+IF(ISNUMBER(DATA!AI1006),DATA!AI1006,"n/a")</f>
        <v>0.17410788586492401</v>
      </c>
      <c r="K3152" s="87">
        <f>+IF(ISNUMBER(DATA!AR1006),DATA!AR1006,"n/a")</f>
        <v>3.6626644329869502</v>
      </c>
      <c r="L3152" s="77">
        <f>+IF(ISNUMBER(DATA!AS1006),DATA!AS1006,"n/a")</f>
        <v>0.17179669891691501</v>
      </c>
      <c r="M3152" s="66"/>
      <c r="N3152" s="66"/>
      <c r="O3152" s="66"/>
      <c r="P3152" s="66"/>
      <c r="Q3152" s="66"/>
      <c r="S3152" s="70"/>
      <c r="U3152" s="70"/>
      <c r="W3152" s="70"/>
      <c r="Y3152" s="70"/>
    </row>
    <row r="3153" spans="1:25" s="69" customFormat="1" x14ac:dyDescent="0.2">
      <c r="A3153" s="66" t="s">
        <v>28</v>
      </c>
      <c r="B3153" s="66" t="s">
        <v>23</v>
      </c>
      <c r="C3153" s="66" t="s">
        <v>26</v>
      </c>
      <c r="D3153" s="66" t="s">
        <v>306</v>
      </c>
      <c r="E3153" s="87">
        <f>+IF(ISNUMBER(DATA!N1007),DATA!N1007,"n/a")</f>
        <v>3.3368596529482502</v>
      </c>
      <c r="F3153" s="77">
        <f>+IF(ISNUMBER(DATA!O1007),DATA!O1007,"n/a")</f>
        <v>-1.52795223636677E-2</v>
      </c>
      <c r="G3153" s="87">
        <f>+IF(ISNUMBER(DATA!X1007),DATA!X1007,"n/a")</f>
        <v>3.3286254588730499</v>
      </c>
      <c r="H3153" s="77">
        <f>+IF(ISNUMBER(DATA!Y1007),DATA!Y1007,"n/a")</f>
        <v>-2.65644807908441E-2</v>
      </c>
      <c r="I3153" s="87">
        <f>+IF(ISNUMBER(DATA!AH1007),DATA!AH1007,"n/a")</f>
        <v>3.1866410750954199</v>
      </c>
      <c r="J3153" s="77">
        <f>+IF(ISNUMBER(DATA!AI1007),DATA!AI1007,"n/a")</f>
        <v>-5.9889622821322298E-2</v>
      </c>
      <c r="K3153" s="87">
        <f>+IF(ISNUMBER(DATA!AR1007),DATA!AR1007,"n/a")</f>
        <v>3.1986235115233601</v>
      </c>
      <c r="L3153" s="77">
        <f>+IF(ISNUMBER(DATA!AS1007),DATA!AS1007,"n/a")</f>
        <v>-3.92942008876025E-2</v>
      </c>
      <c r="M3153" s="66"/>
      <c r="N3153" s="66"/>
      <c r="O3153" s="66"/>
      <c r="P3153" s="66"/>
      <c r="Q3153" s="66"/>
      <c r="S3153" s="70"/>
      <c r="U3153" s="70"/>
      <c r="W3153" s="70"/>
      <c r="Y3153" s="70"/>
    </row>
    <row r="3154" spans="1:25" s="69" customFormat="1" x14ac:dyDescent="0.2">
      <c r="A3154" s="66" t="s">
        <v>28</v>
      </c>
      <c r="B3154" s="66" t="s">
        <v>23</v>
      </c>
      <c r="C3154" s="66" t="s">
        <v>26</v>
      </c>
      <c r="D3154" s="66" t="s">
        <v>307</v>
      </c>
      <c r="E3154" s="87">
        <f>+IF(ISNUMBER(DATA!N1008),DATA!N1008,"n/a")</f>
        <v>2.1894307014927099</v>
      </c>
      <c r="F3154" s="77">
        <f>+IF(ISNUMBER(DATA!O1008),DATA!O1008,"n/a")</f>
        <v>5.2355739677144103E-2</v>
      </c>
      <c r="G3154" s="87">
        <f>+IF(ISNUMBER(DATA!X1008),DATA!X1008,"n/a")</f>
        <v>2.1791911715290899</v>
      </c>
      <c r="H3154" s="77">
        <f>+IF(ISNUMBER(DATA!Y1008),DATA!Y1008,"n/a")</f>
        <v>-9.0198184364904496E-2</v>
      </c>
      <c r="I3154" s="87">
        <f>+IF(ISNUMBER(DATA!AH1008),DATA!AH1008,"n/a")</f>
        <v>2.12658097032147</v>
      </c>
      <c r="J3154" s="77">
        <f>+IF(ISNUMBER(DATA!AI1008),DATA!AI1008,"n/a")</f>
        <v>-0.200521211647439</v>
      </c>
      <c r="K3154" s="87">
        <f>+IF(ISNUMBER(DATA!AR1008),DATA!AR1008,"n/a")</f>
        <v>2.0774234159287501</v>
      </c>
      <c r="L3154" s="77">
        <f>+IF(ISNUMBER(DATA!AS1008),DATA!AS1008,"n/a")</f>
        <v>-0.29917406751443198</v>
      </c>
      <c r="M3154" s="66"/>
      <c r="N3154" s="66"/>
      <c r="O3154" s="66"/>
      <c r="P3154" s="66"/>
      <c r="Q3154" s="66"/>
      <c r="S3154" s="70"/>
      <c r="U3154" s="70"/>
      <c r="W3154" s="70"/>
      <c r="Y3154" s="70"/>
    </row>
    <row r="3155" spans="1:25" s="69" customFormat="1" x14ac:dyDescent="0.2">
      <c r="A3155" s="66" t="s">
        <v>28</v>
      </c>
      <c r="B3155" s="66" t="s">
        <v>23</v>
      </c>
      <c r="C3155" s="66" t="s">
        <v>26</v>
      </c>
      <c r="D3155" s="66" t="s">
        <v>308</v>
      </c>
      <c r="E3155" s="87">
        <f>+IF(ISNUMBER(DATA!N1009),DATA!N1009,"n/a")</f>
        <v>3.0941049784394501</v>
      </c>
      <c r="F3155" s="77">
        <f>+IF(ISNUMBER(DATA!O1009),DATA!O1009,"n/a")</f>
        <v>2.2826887673166801E-2</v>
      </c>
      <c r="G3155" s="87">
        <f>+IF(ISNUMBER(DATA!X1009),DATA!X1009,"n/a")</f>
        <v>3.0445499271905998</v>
      </c>
      <c r="H3155" s="77">
        <f>+IF(ISNUMBER(DATA!Y1009),DATA!Y1009,"n/a")</f>
        <v>-5.8719303507309903E-3</v>
      </c>
      <c r="I3155" s="87">
        <f>+IF(ISNUMBER(DATA!AH1009),DATA!AH1009,"n/a")</f>
        <v>3.0725889391797701</v>
      </c>
      <c r="J3155" s="77">
        <f>+IF(ISNUMBER(DATA!AI1009),DATA!AI1009,"n/a")</f>
        <v>-1.55452484654156E-2</v>
      </c>
      <c r="K3155" s="87">
        <f>+IF(ISNUMBER(DATA!AR1009),DATA!AR1009,"n/a")</f>
        <v>3.07743063236174</v>
      </c>
      <c r="L3155" s="77">
        <f>+IF(ISNUMBER(DATA!AS1009),DATA!AS1009,"n/a")</f>
        <v>-3.1239210803978901E-2</v>
      </c>
      <c r="M3155" s="66"/>
      <c r="N3155" s="66"/>
      <c r="O3155" s="66"/>
      <c r="P3155" s="66"/>
      <c r="Q3155" s="66"/>
      <c r="S3155" s="70"/>
      <c r="U3155" s="70"/>
      <c r="W3155" s="70"/>
      <c r="Y3155" s="70"/>
    </row>
    <row r="3156" spans="1:25" s="69" customFormat="1" x14ac:dyDescent="0.2">
      <c r="A3156" s="66" t="s">
        <v>28</v>
      </c>
      <c r="B3156" s="66" t="s">
        <v>23</v>
      </c>
      <c r="C3156" s="66" t="s">
        <v>26</v>
      </c>
      <c r="D3156" s="66" t="s">
        <v>309</v>
      </c>
      <c r="E3156" s="87">
        <f>+IF(ISNUMBER(DATA!N1010),DATA!N1010,"n/a")</f>
        <v>3.0177302116645199</v>
      </c>
      <c r="F3156" s="77">
        <f>+IF(ISNUMBER(DATA!O1010),DATA!O1010,"n/a")</f>
        <v>7.6768726905043799E-2</v>
      </c>
      <c r="G3156" s="87">
        <f>+IF(ISNUMBER(DATA!X1010),DATA!X1010,"n/a")</f>
        <v>2.9697132113256002</v>
      </c>
      <c r="H3156" s="77">
        <f>+IF(ISNUMBER(DATA!Y1010),DATA!Y1010,"n/a")</f>
        <v>7.5592508273574499E-2</v>
      </c>
      <c r="I3156" s="87">
        <f>+IF(ISNUMBER(DATA!AH1010),DATA!AH1010,"n/a")</f>
        <v>3.03420372197054</v>
      </c>
      <c r="J3156" s="77">
        <f>+IF(ISNUMBER(DATA!AI1010),DATA!AI1010,"n/a")</f>
        <v>8.3934079006301399E-2</v>
      </c>
      <c r="K3156" s="87">
        <f>+IF(ISNUMBER(DATA!AR1010),DATA!AR1010,"n/a")</f>
        <v>3.0832496721279101</v>
      </c>
      <c r="L3156" s="77">
        <f>+IF(ISNUMBER(DATA!AS1010),DATA!AS1010,"n/a")</f>
        <v>3.7824839580632097E-2</v>
      </c>
      <c r="M3156" s="66"/>
      <c r="N3156" s="66"/>
      <c r="O3156" s="66"/>
      <c r="P3156" s="66"/>
      <c r="Q3156" s="66"/>
      <c r="S3156" s="70"/>
      <c r="U3156" s="70"/>
      <c r="W3156" s="70"/>
      <c r="Y3156" s="70"/>
    </row>
    <row r="3157" spans="1:25" s="69" customFormat="1" x14ac:dyDescent="0.2">
      <c r="A3157" s="66" t="s">
        <v>28</v>
      </c>
      <c r="B3157" s="66" t="s">
        <v>23</v>
      </c>
      <c r="C3157" s="66" t="s">
        <v>26</v>
      </c>
      <c r="D3157" s="66" t="s">
        <v>310</v>
      </c>
      <c r="E3157" s="87">
        <f>+IF(ISNUMBER(DATA!N1011),DATA!N1011,"n/a")</f>
        <v>3.0091399574717301</v>
      </c>
      <c r="F3157" s="77">
        <f>+IF(ISNUMBER(DATA!O1011),DATA!O1011,"n/a")</f>
        <v>-0.133708666672609</v>
      </c>
      <c r="G3157" s="87">
        <f>+IF(ISNUMBER(DATA!X1011),DATA!X1011,"n/a")</f>
        <v>2.9534667145095699</v>
      </c>
      <c r="H3157" s="77">
        <f>+IF(ISNUMBER(DATA!Y1011),DATA!Y1011,"n/a")</f>
        <v>-0.15055617790331899</v>
      </c>
      <c r="I3157" s="87">
        <f>+IF(ISNUMBER(DATA!AH1011),DATA!AH1011,"n/a")</f>
        <v>3.0587884735149702</v>
      </c>
      <c r="J3157" s="77">
        <f>+IF(ISNUMBER(DATA!AI1011),DATA!AI1011,"n/a")</f>
        <v>-9.7459794417479595E-2</v>
      </c>
      <c r="K3157" s="87">
        <f>+IF(ISNUMBER(DATA!AR1011),DATA!AR1011,"n/a")</f>
        <v>3.1548506227394899</v>
      </c>
      <c r="L3157" s="77">
        <f>+IF(ISNUMBER(DATA!AS1011),DATA!AS1011,"n/a")</f>
        <v>-3.9081070709538E-2</v>
      </c>
      <c r="M3157" s="66"/>
      <c r="N3157" s="66"/>
      <c r="O3157" s="66"/>
      <c r="P3157" s="66"/>
      <c r="Q3157" s="66"/>
      <c r="S3157" s="70"/>
      <c r="U3157" s="70"/>
      <c r="W3157" s="70"/>
      <c r="Y3157" s="70"/>
    </row>
    <row r="3158" spans="1:25" s="69" customFormat="1" x14ac:dyDescent="0.2">
      <c r="A3158" s="66" t="s">
        <v>28</v>
      </c>
      <c r="B3158" s="66" t="s">
        <v>23</v>
      </c>
      <c r="C3158" s="66" t="s">
        <v>26</v>
      </c>
      <c r="D3158" s="66" t="s">
        <v>311</v>
      </c>
      <c r="E3158" s="87">
        <f>+IF(ISNUMBER(DATA!N1012),DATA!N1012,"n/a")</f>
        <v>3.7654595793835601</v>
      </c>
      <c r="F3158" s="77">
        <f>+IF(ISNUMBER(DATA!O1012),DATA!O1012,"n/a")</f>
        <v>-5.4275888986753798E-2</v>
      </c>
      <c r="G3158" s="87">
        <f>+IF(ISNUMBER(DATA!X1012),DATA!X1012,"n/a")</f>
        <v>3.8474214748177298</v>
      </c>
      <c r="H3158" s="77">
        <f>+IF(ISNUMBER(DATA!Y1012),DATA!Y1012,"n/a")</f>
        <v>-2.5645069506768699E-2</v>
      </c>
      <c r="I3158" s="87">
        <f>+IF(ISNUMBER(DATA!AH1012),DATA!AH1012,"n/a")</f>
        <v>3.8618007792326501</v>
      </c>
      <c r="J3158" s="77">
        <f>+IF(ISNUMBER(DATA!AI1012),DATA!AI1012,"n/a")</f>
        <v>6.1794985135954902E-3</v>
      </c>
      <c r="K3158" s="87">
        <f>+IF(ISNUMBER(DATA!AR1012),DATA!AR1012,"n/a")</f>
        <v>3.8396295237063902</v>
      </c>
      <c r="L3158" s="77">
        <f>+IF(ISNUMBER(DATA!AS1012),DATA!AS1012,"n/a")</f>
        <v>3.5874512011153999E-2</v>
      </c>
      <c r="M3158" s="66"/>
      <c r="N3158" s="66"/>
      <c r="O3158" s="66"/>
      <c r="P3158" s="66"/>
      <c r="Q3158" s="66"/>
      <c r="S3158" s="70"/>
      <c r="U3158" s="70"/>
      <c r="W3158" s="70"/>
      <c r="Y3158" s="70"/>
    </row>
    <row r="3159" spans="1:25" s="69" customFormat="1" x14ac:dyDescent="0.2">
      <c r="A3159" s="66" t="s">
        <v>28</v>
      </c>
      <c r="B3159" s="66" t="s">
        <v>23</v>
      </c>
      <c r="C3159" s="66" t="s">
        <v>26</v>
      </c>
      <c r="D3159" s="66" t="s">
        <v>312</v>
      </c>
      <c r="E3159" s="87">
        <f>+IF(ISNUMBER(DATA!N1013),DATA!N1013,"n/a")</f>
        <v>2.9205290097483401</v>
      </c>
      <c r="F3159" s="77">
        <f>+IF(ISNUMBER(DATA!O1013),DATA!O1013,"n/a")</f>
        <v>-2.0707592092754499E-2</v>
      </c>
      <c r="G3159" s="87">
        <f>+IF(ISNUMBER(DATA!X1013),DATA!X1013,"n/a")</f>
        <v>3.0982335587357199</v>
      </c>
      <c r="H3159" s="77">
        <f>+IF(ISNUMBER(DATA!Y1013),DATA!Y1013,"n/a")</f>
        <v>-1.65540101382021E-2</v>
      </c>
      <c r="I3159" s="87">
        <f>+IF(ISNUMBER(DATA!AH1013),DATA!AH1013,"n/a")</f>
        <v>2.96364688578663</v>
      </c>
      <c r="J3159" s="77">
        <f>+IF(ISNUMBER(DATA!AI1013),DATA!AI1013,"n/a")</f>
        <v>-8.7309794592355203E-2</v>
      </c>
      <c r="K3159" s="87">
        <f>+IF(ISNUMBER(DATA!AR1013),DATA!AR1013,"n/a")</f>
        <v>2.9297696547435201</v>
      </c>
      <c r="L3159" s="77">
        <f>+IF(ISNUMBER(DATA!AS1013),DATA!AS1013,"n/a")</f>
        <v>-0.109524509835192</v>
      </c>
      <c r="M3159" s="66"/>
      <c r="N3159" s="66"/>
      <c r="O3159" s="66"/>
      <c r="P3159" s="66"/>
      <c r="Q3159" s="66"/>
      <c r="S3159" s="70"/>
      <c r="U3159" s="70"/>
      <c r="W3159" s="70"/>
      <c r="Y3159" s="70"/>
    </row>
    <row r="3160" spans="1:25" s="69" customFormat="1" x14ac:dyDescent="0.2">
      <c r="A3160" s="66" t="s">
        <v>28</v>
      </c>
      <c r="B3160" s="66" t="s">
        <v>23</v>
      </c>
      <c r="C3160" s="66" t="s">
        <v>26</v>
      </c>
      <c r="D3160" s="66" t="s">
        <v>313</v>
      </c>
      <c r="E3160" s="87">
        <f>+IF(ISNUMBER(DATA!N1014),DATA!N1014,"n/a")</f>
        <v>3.1748290955589402</v>
      </c>
      <c r="F3160" s="77">
        <f>+IF(ISNUMBER(DATA!O1014),DATA!O1014,"n/a")</f>
        <v>-0.127551488003674</v>
      </c>
      <c r="G3160" s="87">
        <f>+IF(ISNUMBER(DATA!X1014),DATA!X1014,"n/a")</f>
        <v>3.2380152485336202</v>
      </c>
      <c r="H3160" s="77">
        <f>+IF(ISNUMBER(DATA!Y1014),DATA!Y1014,"n/a")</f>
        <v>-0.14189683238675299</v>
      </c>
      <c r="I3160" s="87">
        <f>+IF(ISNUMBER(DATA!AH1014),DATA!AH1014,"n/a")</f>
        <v>3.1944513475304901</v>
      </c>
      <c r="J3160" s="77">
        <f>+IF(ISNUMBER(DATA!AI1014),DATA!AI1014,"n/a")</f>
        <v>-0.168264169381935</v>
      </c>
      <c r="K3160" s="87">
        <f>+IF(ISNUMBER(DATA!AR1014),DATA!AR1014,"n/a")</f>
        <v>3.1177748604728501</v>
      </c>
      <c r="L3160" s="77">
        <f>+IF(ISNUMBER(DATA!AS1014),DATA!AS1014,"n/a")</f>
        <v>-0.164311759520122</v>
      </c>
      <c r="M3160" s="66"/>
      <c r="N3160" s="66"/>
      <c r="O3160" s="66"/>
      <c r="P3160" s="66"/>
      <c r="Q3160" s="66"/>
      <c r="S3160" s="70"/>
      <c r="U3160" s="70"/>
      <c r="W3160" s="70"/>
      <c r="Y3160" s="70"/>
    </row>
    <row r="3161" spans="1:25" s="69" customFormat="1" x14ac:dyDescent="0.2">
      <c r="A3161" s="66" t="s">
        <v>28</v>
      </c>
      <c r="B3161" s="66" t="s">
        <v>23</v>
      </c>
      <c r="C3161" s="66" t="s">
        <v>26</v>
      </c>
      <c r="D3161" s="66" t="s">
        <v>314</v>
      </c>
      <c r="E3161" s="87">
        <f>+IF(ISNUMBER(DATA!N1015),DATA!N1015,"n/a")</f>
        <v>3.7157169358463999</v>
      </c>
      <c r="F3161" s="77">
        <f>+IF(ISNUMBER(DATA!O1015),DATA!O1015,"n/a")</f>
        <v>-6.4348687028966498E-2</v>
      </c>
      <c r="G3161" s="87">
        <f>+IF(ISNUMBER(DATA!X1015),DATA!X1015,"n/a")</f>
        <v>3.8995447155828602</v>
      </c>
      <c r="H3161" s="77">
        <f>+IF(ISNUMBER(DATA!Y1015),DATA!Y1015,"n/a")</f>
        <v>-1.70021543474667E-2</v>
      </c>
      <c r="I3161" s="87">
        <f>+IF(ISNUMBER(DATA!AH1015),DATA!AH1015,"n/a")</f>
        <v>3.8912156547133598</v>
      </c>
      <c r="J3161" s="77">
        <f>+IF(ISNUMBER(DATA!AI1015),DATA!AI1015,"n/a")</f>
        <v>-1.5956135517740999E-2</v>
      </c>
      <c r="K3161" s="87">
        <f>+IF(ISNUMBER(DATA!AR1015),DATA!AR1015,"n/a")</f>
        <v>3.8849012604369002</v>
      </c>
      <c r="L3161" s="77">
        <f>+IF(ISNUMBER(DATA!AS1015),DATA!AS1015,"n/a")</f>
        <v>8.7954048309977408E-3</v>
      </c>
      <c r="M3161" s="66"/>
      <c r="N3161" s="66"/>
      <c r="O3161" s="66"/>
      <c r="P3161" s="66"/>
      <c r="Q3161" s="66"/>
      <c r="S3161" s="70"/>
      <c r="U3161" s="70"/>
      <c r="W3161" s="70"/>
      <c r="Y3161" s="70"/>
    </row>
    <row r="3162" spans="1:25" s="69" customFormat="1" x14ac:dyDescent="0.2">
      <c r="A3162" s="66" t="s">
        <v>28</v>
      </c>
      <c r="B3162" s="66" t="s">
        <v>23</v>
      </c>
      <c r="C3162" s="66" t="s">
        <v>26</v>
      </c>
      <c r="D3162" s="66" t="s">
        <v>315</v>
      </c>
      <c r="E3162" s="87">
        <f>+IF(ISNUMBER(DATA!N1016),DATA!N1016,"n/a")</f>
        <v>2.5902256985415302</v>
      </c>
      <c r="F3162" s="77">
        <f>+IF(ISNUMBER(DATA!O1016),DATA!O1016,"n/a")</f>
        <v>1.1828320639085999E-2</v>
      </c>
      <c r="G3162" s="87">
        <f>+IF(ISNUMBER(DATA!X1016),DATA!X1016,"n/a")</f>
        <v>2.5792086735375999</v>
      </c>
      <c r="H3162" s="77">
        <f>+IF(ISNUMBER(DATA!Y1016),DATA!Y1016,"n/a")</f>
        <v>-0.120384996234859</v>
      </c>
      <c r="I3162" s="87">
        <f>+IF(ISNUMBER(DATA!AH1016),DATA!AH1016,"n/a")</f>
        <v>2.5203414742161101</v>
      </c>
      <c r="J3162" s="77">
        <f>+IF(ISNUMBER(DATA!AI1016),DATA!AI1016,"n/a")</f>
        <v>-0.20061308012818099</v>
      </c>
      <c r="K3162" s="87">
        <f>+IF(ISNUMBER(DATA!AR1016),DATA!AR1016,"n/a")</f>
        <v>2.5128874184799601</v>
      </c>
      <c r="L3162" s="77">
        <f>+IF(ISNUMBER(DATA!AS1016),DATA!AS1016,"n/a")</f>
        <v>-0.24934667789661399</v>
      </c>
      <c r="M3162" s="66"/>
      <c r="N3162" s="66"/>
      <c r="O3162" s="66"/>
      <c r="P3162" s="66"/>
      <c r="Q3162" s="66"/>
      <c r="S3162" s="70"/>
      <c r="U3162" s="70"/>
      <c r="W3162" s="70"/>
      <c r="Y3162" s="70"/>
    </row>
    <row r="3163" spans="1:25" s="69" customFormat="1" x14ac:dyDescent="0.2">
      <c r="A3163" s="66" t="s">
        <v>28</v>
      </c>
      <c r="B3163" s="66" t="s">
        <v>23</v>
      </c>
      <c r="C3163" s="66" t="s">
        <v>26</v>
      </c>
      <c r="D3163" s="66" t="s">
        <v>316</v>
      </c>
      <c r="E3163" s="87">
        <f>+IF(ISNUMBER(DATA!N1017),DATA!N1017,"n/a")</f>
        <v>2.8207431853983</v>
      </c>
      <c r="F3163" s="77">
        <f>+IF(ISNUMBER(DATA!O1017),DATA!O1017,"n/a")</f>
        <v>9.1071490599865905E-3</v>
      </c>
      <c r="G3163" s="87">
        <f>+IF(ISNUMBER(DATA!X1017),DATA!X1017,"n/a")</f>
        <v>2.8613946590862298</v>
      </c>
      <c r="H3163" s="77">
        <f>+IF(ISNUMBER(DATA!Y1017),DATA!Y1017,"n/a")</f>
        <v>1.21740619751206E-2</v>
      </c>
      <c r="I3163" s="87">
        <f>+IF(ISNUMBER(DATA!AH1017),DATA!AH1017,"n/a")</f>
        <v>2.8588895918500499</v>
      </c>
      <c r="J3163" s="77">
        <f>+IF(ISNUMBER(DATA!AI1017),DATA!AI1017,"n/a")</f>
        <v>-6.5668853682877204E-3</v>
      </c>
      <c r="K3163" s="87">
        <f>+IF(ISNUMBER(DATA!AR1017),DATA!AR1017,"n/a")</f>
        <v>2.8744875812653898</v>
      </c>
      <c r="L3163" s="77">
        <f>+IF(ISNUMBER(DATA!AS1017),DATA!AS1017,"n/a")</f>
        <v>-2.4029010139197102E-2</v>
      </c>
      <c r="M3163" s="66"/>
      <c r="N3163" s="66"/>
      <c r="O3163" s="66"/>
      <c r="P3163" s="66"/>
      <c r="Q3163" s="66"/>
      <c r="S3163" s="70"/>
      <c r="U3163" s="70"/>
      <c r="W3163" s="70"/>
      <c r="Y3163" s="70"/>
    </row>
    <row r="3164" spans="1:25" s="69" customFormat="1" x14ac:dyDescent="0.2">
      <c r="A3164" s="66" t="s">
        <v>28</v>
      </c>
      <c r="B3164" s="66" t="s">
        <v>23</v>
      </c>
      <c r="C3164" s="66" t="s">
        <v>26</v>
      </c>
      <c r="D3164" s="66" t="s">
        <v>317</v>
      </c>
      <c r="E3164" s="87">
        <f>+IF(ISNUMBER(DATA!N1018),DATA!N1018,"n/a")</f>
        <v>4.0975957204181697</v>
      </c>
      <c r="F3164" s="77">
        <f>+IF(ISNUMBER(DATA!O1018),DATA!O1018,"n/a")</f>
        <v>0.17581774728072799</v>
      </c>
      <c r="G3164" s="87">
        <f>+IF(ISNUMBER(DATA!X1018),DATA!X1018,"n/a")</f>
        <v>4.1292617961771798</v>
      </c>
      <c r="H3164" s="77">
        <f>+IF(ISNUMBER(DATA!Y1018),DATA!Y1018,"n/a")</f>
        <v>0.132139730889303</v>
      </c>
      <c r="I3164" s="87">
        <f>+IF(ISNUMBER(DATA!AH1018),DATA!AH1018,"n/a")</f>
        <v>4.0293451654802297</v>
      </c>
      <c r="J3164" s="77">
        <f>+IF(ISNUMBER(DATA!AI1018),DATA!AI1018,"n/a")</f>
        <v>0.10815886681192299</v>
      </c>
      <c r="K3164" s="87">
        <f>+IF(ISNUMBER(DATA!AR1018),DATA!AR1018,"n/a")</f>
        <v>3.8299142163851201</v>
      </c>
      <c r="L3164" s="77">
        <f>+IF(ISNUMBER(DATA!AS1018),DATA!AS1018,"n/a")</f>
        <v>0.108025566513806</v>
      </c>
      <c r="M3164" s="66"/>
      <c r="N3164" s="66"/>
      <c r="O3164" s="66"/>
      <c r="P3164" s="66"/>
      <c r="Q3164" s="66"/>
      <c r="S3164" s="70"/>
      <c r="U3164" s="70"/>
      <c r="W3164" s="70"/>
      <c r="Y3164" s="70"/>
    </row>
    <row r="3165" spans="1:25" s="69" customFormat="1" x14ac:dyDescent="0.2">
      <c r="A3165" s="66" t="s">
        <v>28</v>
      </c>
      <c r="B3165" s="66" t="s">
        <v>23</v>
      </c>
      <c r="C3165" s="66" t="s">
        <v>26</v>
      </c>
      <c r="D3165" s="66" t="s">
        <v>318</v>
      </c>
      <c r="E3165" s="87">
        <f>+IF(ISNUMBER(DATA!N1019),DATA!N1019,"n/a")</f>
        <v>3.5513931639329801</v>
      </c>
      <c r="F3165" s="77">
        <f>+IF(ISNUMBER(DATA!O1019),DATA!O1019,"n/a")</f>
        <v>9.6649876843933002E-2</v>
      </c>
      <c r="G3165" s="87">
        <f>+IF(ISNUMBER(DATA!X1019),DATA!X1019,"n/a")</f>
        <v>3.5733453655340202</v>
      </c>
      <c r="H3165" s="77">
        <f>+IF(ISNUMBER(DATA!Y1019),DATA!Y1019,"n/a")</f>
        <v>4.8670737761268498E-2</v>
      </c>
      <c r="I3165" s="87">
        <f>+IF(ISNUMBER(DATA!AH1019),DATA!AH1019,"n/a")</f>
        <v>3.5340417591244102</v>
      </c>
      <c r="J3165" s="77">
        <f>+IF(ISNUMBER(DATA!AI1019),DATA!AI1019,"n/a")</f>
        <v>3.6433155361348897E-2</v>
      </c>
      <c r="K3165" s="87">
        <f>+IF(ISNUMBER(DATA!AR1019),DATA!AR1019,"n/a")</f>
        <v>3.5313986253450298</v>
      </c>
      <c r="L3165" s="77">
        <f>+IF(ISNUMBER(DATA!AS1019),DATA!AS1019,"n/a")</f>
        <v>5.6773630882388001E-2</v>
      </c>
      <c r="M3165" s="66"/>
      <c r="N3165" s="66"/>
      <c r="O3165" s="66"/>
      <c r="P3165" s="66"/>
      <c r="Q3165" s="66"/>
      <c r="S3165" s="70"/>
      <c r="U3165" s="70"/>
      <c r="W3165" s="70"/>
      <c r="Y3165" s="70"/>
    </row>
    <row r="3166" spans="1:25" s="69" customFormat="1" x14ac:dyDescent="0.2">
      <c r="A3166" s="66" t="s">
        <v>28</v>
      </c>
      <c r="B3166" s="66" t="s">
        <v>23</v>
      </c>
      <c r="C3166" s="66" t="s">
        <v>26</v>
      </c>
      <c r="D3166" s="66" t="s">
        <v>344</v>
      </c>
      <c r="E3166" s="87">
        <f>+IF(ISNUMBER(DATA!N1020),DATA!N1020,"n/a")</f>
        <v>2.86826922193069</v>
      </c>
      <c r="F3166" s="77">
        <f>+IF(ISNUMBER(DATA!O1020),DATA!O1020,"n/a")</f>
        <v>2.7072330102527301E-2</v>
      </c>
      <c r="G3166" s="87">
        <f>+IF(ISNUMBER(DATA!X1020),DATA!X1020,"n/a")</f>
        <v>2.9339225420571799</v>
      </c>
      <c r="H3166" s="77">
        <f>+IF(ISNUMBER(DATA!Y1020),DATA!Y1020,"n/a")</f>
        <v>-5.9178788616121903E-4</v>
      </c>
      <c r="I3166" s="87">
        <f>+IF(ISNUMBER(DATA!AH1020),DATA!AH1020,"n/a")</f>
        <v>2.88709201823024</v>
      </c>
      <c r="J3166" s="77">
        <f>+IF(ISNUMBER(DATA!AI1020),DATA!AI1020,"n/a")</f>
        <v>-4.2839558461205601E-2</v>
      </c>
      <c r="K3166" s="87">
        <f>+IF(ISNUMBER(DATA!AR1020),DATA!AR1020,"n/a")</f>
        <v>2.8473929862079701</v>
      </c>
      <c r="L3166" s="77">
        <f>+IF(ISNUMBER(DATA!AS1020),DATA!AS1020,"n/a")</f>
        <v>-6.3937435196627895E-2</v>
      </c>
      <c r="M3166" s="66"/>
      <c r="N3166" s="66"/>
      <c r="O3166" s="66"/>
      <c r="P3166" s="66"/>
      <c r="Q3166" s="66"/>
      <c r="S3166" s="70"/>
      <c r="U3166" s="70"/>
      <c r="W3166" s="70"/>
      <c r="Y3166" s="70"/>
    </row>
    <row r="3167" spans="1:25" s="69" customFormat="1" x14ac:dyDescent="0.2">
      <c r="A3167" s="66" t="s">
        <v>28</v>
      </c>
      <c r="B3167" s="66" t="s">
        <v>23</v>
      </c>
      <c r="C3167" s="66" t="s">
        <v>26</v>
      </c>
      <c r="D3167" s="66" t="s">
        <v>345</v>
      </c>
      <c r="E3167" s="87">
        <f>+IF(ISNUMBER(DATA!N1021),DATA!N1021,"n/a")</f>
        <v>3.4768345611644702</v>
      </c>
      <c r="F3167" s="77">
        <f>+IF(ISNUMBER(DATA!O1021),DATA!O1021,"n/a")</f>
        <v>-6.8546071855185298E-2</v>
      </c>
      <c r="G3167" s="87">
        <f>+IF(ISNUMBER(DATA!X1021),DATA!X1021,"n/a")</f>
        <v>3.68888616413438</v>
      </c>
      <c r="H3167" s="77">
        <f>+IF(ISNUMBER(DATA!Y1021),DATA!Y1021,"n/a")</f>
        <v>-2.1129784542960099E-2</v>
      </c>
      <c r="I3167" s="87">
        <f>+IF(ISNUMBER(DATA!AH1021),DATA!AH1021,"n/a")</f>
        <v>3.68703891902625</v>
      </c>
      <c r="J3167" s="77">
        <f>+IF(ISNUMBER(DATA!AI1021),DATA!AI1021,"n/a")</f>
        <v>1.0023089594454301E-2</v>
      </c>
      <c r="K3167" s="87">
        <f>+IF(ISNUMBER(DATA!AR1021),DATA!AR1021,"n/a")</f>
        <v>3.6812115731745201</v>
      </c>
      <c r="L3167" s="77">
        <f>+IF(ISNUMBER(DATA!AS1021),DATA!AS1021,"n/a")</f>
        <v>5.8629799520137998E-2</v>
      </c>
      <c r="M3167" s="66"/>
      <c r="N3167" s="66"/>
      <c r="O3167" s="66"/>
      <c r="P3167" s="66"/>
      <c r="Q3167" s="66"/>
      <c r="S3167" s="70"/>
      <c r="U3167" s="70"/>
      <c r="W3167" s="70"/>
      <c r="Y3167" s="70"/>
    </row>
    <row r="3168" spans="1:25" x14ac:dyDescent="0.2">
      <c r="E3168" s="100"/>
      <c r="F3168" s="102"/>
      <c r="G3168" s="100"/>
      <c r="H3168" s="102"/>
      <c r="I3168" s="100"/>
      <c r="J3168" s="102"/>
      <c r="K3168" s="100"/>
      <c r="L3168" s="102"/>
    </row>
    <row r="3169" spans="1:25" s="69" customFormat="1" x14ac:dyDescent="0.2">
      <c r="A3169" s="66" t="s">
        <v>11</v>
      </c>
      <c r="B3169" s="66" t="s">
        <v>24</v>
      </c>
      <c r="C3169" s="66" t="s">
        <v>0</v>
      </c>
      <c r="D3169" s="66" t="s">
        <v>271</v>
      </c>
      <c r="E3169" s="76">
        <f>+IF(ISNUMBER(DATA!F432),DATA!F432,"n/a")</f>
        <v>116375.08</v>
      </c>
      <c r="F3169" s="77">
        <f>+IF(ISNUMBER(DATA!G432),DATA!G432,"n/a")</f>
        <v>0.71978191924131296</v>
      </c>
      <c r="G3169" s="76">
        <f>+IF(ISNUMBER(DATA!P432),DATA!P432,"n/a")</f>
        <v>286333.65999999997</v>
      </c>
      <c r="H3169" s="77">
        <f>+IF(ISNUMBER(DATA!Q432),DATA!Q432,"n/a")</f>
        <v>0.25026967369134001</v>
      </c>
      <c r="I3169" s="76">
        <f>+IF(ISNUMBER(DATA!Z432),DATA!Z432,"n/a")</f>
        <v>512328.68</v>
      </c>
      <c r="J3169" s="77">
        <f>+IF(ISNUMBER(DATA!AA432),DATA!AA432,"n/a")</f>
        <v>0.17574849597873099</v>
      </c>
      <c r="K3169" s="76">
        <f>+IF(ISNUMBER(DATA!AJ432),DATA!AJ432,"n/a")</f>
        <v>1021618.21</v>
      </c>
      <c r="L3169" s="77">
        <f>+IF(ISNUMBER(DATA!AK432),DATA!AK432,"n/a")</f>
        <v>0.17041827191990999</v>
      </c>
      <c r="M3169" s="66"/>
      <c r="N3169" s="66"/>
      <c r="O3169" s="66"/>
      <c r="P3169" s="66"/>
      <c r="Q3169" s="66"/>
      <c r="S3169" s="70"/>
      <c r="U3169" s="70"/>
      <c r="W3169" s="70"/>
      <c r="Y3169" s="70"/>
    </row>
    <row r="3170" spans="1:25" s="69" customFormat="1" x14ac:dyDescent="0.2">
      <c r="A3170" s="66" t="s">
        <v>11</v>
      </c>
      <c r="B3170" s="66" t="s">
        <v>24</v>
      </c>
      <c r="C3170" s="66" t="s">
        <v>0</v>
      </c>
      <c r="D3170" s="66" t="s">
        <v>272</v>
      </c>
      <c r="E3170" s="76">
        <f>+IF(ISNUMBER(DATA!F433),DATA!F433,"n/a")</f>
        <v>224969.87</v>
      </c>
      <c r="F3170" s="77">
        <f>+IF(ISNUMBER(DATA!G433),DATA!G433,"n/a")</f>
        <v>0.37359345798643701</v>
      </c>
      <c r="G3170" s="76">
        <f>+IF(ISNUMBER(DATA!P433),DATA!P433,"n/a")</f>
        <v>635158.67000000004</v>
      </c>
      <c r="H3170" s="77">
        <f>+IF(ISNUMBER(DATA!Q433),DATA!Q433,"n/a")</f>
        <v>0.28572464123681202</v>
      </c>
      <c r="I3170" s="76">
        <f>+IF(ISNUMBER(DATA!Z433),DATA!Z433,"n/a")</f>
        <v>1221828.6599999999</v>
      </c>
      <c r="J3170" s="77">
        <f>+IF(ISNUMBER(DATA!AA433),DATA!AA433,"n/a")</f>
        <v>0.251176070750883</v>
      </c>
      <c r="K3170" s="76">
        <f>+IF(ISNUMBER(DATA!AJ433),DATA!AJ433,"n/a")</f>
        <v>2381584.7200000002</v>
      </c>
      <c r="L3170" s="77">
        <f>+IF(ISNUMBER(DATA!AK433),DATA!AK433,"n/a")</f>
        <v>0.234958617264755</v>
      </c>
      <c r="M3170" s="66"/>
      <c r="N3170" s="66"/>
      <c r="O3170" s="66"/>
      <c r="P3170" s="66"/>
      <c r="Q3170" s="66"/>
      <c r="S3170" s="70"/>
      <c r="U3170" s="70"/>
      <c r="W3170" s="70"/>
      <c r="Y3170" s="70"/>
    </row>
    <row r="3171" spans="1:25" s="69" customFormat="1" x14ac:dyDescent="0.2">
      <c r="A3171" s="66" t="s">
        <v>11</v>
      </c>
      <c r="B3171" s="66" t="s">
        <v>24</v>
      </c>
      <c r="C3171" s="66" t="s">
        <v>0</v>
      </c>
      <c r="D3171" s="66" t="s">
        <v>273</v>
      </c>
      <c r="E3171" s="76">
        <f>+IF(ISNUMBER(DATA!F434),DATA!F434,"n/a")</f>
        <v>400225.72</v>
      </c>
      <c r="F3171" s="77">
        <f>+IF(ISNUMBER(DATA!G434),DATA!G434,"n/a")</f>
        <v>1.79101247190405E-2</v>
      </c>
      <c r="G3171" s="76">
        <f>+IF(ISNUMBER(DATA!P434),DATA!P434,"n/a")</f>
        <v>1171675</v>
      </c>
      <c r="H3171" s="77">
        <f>+IF(ISNUMBER(DATA!Q434),DATA!Q434,"n/a")</f>
        <v>-3.8266680722374297E-2</v>
      </c>
      <c r="I3171" s="76">
        <f>+IF(ISNUMBER(DATA!Z434),DATA!Z434,"n/a")</f>
        <v>2243548.1800000002</v>
      </c>
      <c r="J3171" s="77">
        <f>+IF(ISNUMBER(DATA!AA434),DATA!AA434,"n/a")</f>
        <v>-2.3078858120014801E-2</v>
      </c>
      <c r="K3171" s="76">
        <f>+IF(ISNUMBER(DATA!AJ434),DATA!AJ434,"n/a")</f>
        <v>4339740.93</v>
      </c>
      <c r="L3171" s="77">
        <f>+IF(ISNUMBER(DATA!AK434),DATA!AK434,"n/a")</f>
        <v>-3.9382808401102302E-2</v>
      </c>
      <c r="M3171" s="66"/>
      <c r="N3171" s="66"/>
      <c r="O3171" s="66"/>
      <c r="P3171" s="66"/>
      <c r="Q3171" s="66"/>
      <c r="S3171" s="70"/>
      <c r="U3171" s="70"/>
      <c r="W3171" s="70"/>
      <c r="Y3171" s="70"/>
    </row>
    <row r="3172" spans="1:25" s="69" customFormat="1" x14ac:dyDescent="0.2">
      <c r="A3172" s="66" t="s">
        <v>11</v>
      </c>
      <c r="B3172" s="66" t="s">
        <v>24</v>
      </c>
      <c r="C3172" s="66" t="s">
        <v>0</v>
      </c>
      <c r="D3172" s="66" t="s">
        <v>274</v>
      </c>
      <c r="E3172" s="76">
        <f>+IF(ISNUMBER(DATA!F435),DATA!F435,"n/a")</f>
        <v>145907.78</v>
      </c>
      <c r="F3172" s="77">
        <f>+IF(ISNUMBER(DATA!G435),DATA!G435,"n/a")</f>
        <v>0.16606855893758701</v>
      </c>
      <c r="G3172" s="76">
        <f>+IF(ISNUMBER(DATA!P435),DATA!P435,"n/a")</f>
        <v>404549.1</v>
      </c>
      <c r="H3172" s="77">
        <f>+IF(ISNUMBER(DATA!Q435),DATA!Q435,"n/a")</f>
        <v>0.164402181695327</v>
      </c>
      <c r="I3172" s="76">
        <f>+IF(ISNUMBER(DATA!Z435),DATA!Z435,"n/a")</f>
        <v>790531.74</v>
      </c>
      <c r="J3172" s="77">
        <f>+IF(ISNUMBER(DATA!AA435),DATA!AA435,"n/a")</f>
        <v>0.151961740493156</v>
      </c>
      <c r="K3172" s="76">
        <f>+IF(ISNUMBER(DATA!AJ435),DATA!AJ435,"n/a")</f>
        <v>1635555.85</v>
      </c>
      <c r="L3172" s="77">
        <f>+IF(ISNUMBER(DATA!AK435),DATA!AK435,"n/a")</f>
        <v>0.18926308002744399</v>
      </c>
      <c r="M3172" s="66"/>
      <c r="N3172" s="66"/>
      <c r="O3172" s="66"/>
      <c r="P3172" s="66"/>
      <c r="Q3172" s="66"/>
      <c r="S3172" s="70"/>
      <c r="U3172" s="70"/>
      <c r="W3172" s="70"/>
      <c r="Y3172" s="70"/>
    </row>
    <row r="3173" spans="1:25" s="69" customFormat="1" x14ac:dyDescent="0.2">
      <c r="A3173" s="66" t="s">
        <v>11</v>
      </c>
      <c r="B3173" s="66" t="s">
        <v>24</v>
      </c>
      <c r="C3173" s="66" t="s">
        <v>0</v>
      </c>
      <c r="D3173" s="66" t="s">
        <v>275</v>
      </c>
      <c r="E3173" s="76">
        <f>+IF(ISNUMBER(DATA!F436),DATA!F436,"n/a")</f>
        <v>325923.71999999997</v>
      </c>
      <c r="F3173" s="77">
        <f>+IF(ISNUMBER(DATA!G436),DATA!G436,"n/a")</f>
        <v>-0.115362430588894</v>
      </c>
      <c r="G3173" s="76">
        <f>+IF(ISNUMBER(DATA!P436),DATA!P436,"n/a")</f>
        <v>958229.06</v>
      </c>
      <c r="H3173" s="77">
        <f>+IF(ISNUMBER(DATA!Q436),DATA!Q436,"n/a")</f>
        <v>-0.17362481156703199</v>
      </c>
      <c r="I3173" s="76">
        <f>+IF(ISNUMBER(DATA!Z436),DATA!Z436,"n/a")</f>
        <v>1898818.23</v>
      </c>
      <c r="J3173" s="77">
        <f>+IF(ISNUMBER(DATA!AA436),DATA!AA436,"n/a")</f>
        <v>-0.15673453103236901</v>
      </c>
      <c r="K3173" s="76">
        <f>+IF(ISNUMBER(DATA!AJ436),DATA!AJ436,"n/a")</f>
        <v>3920786.14</v>
      </c>
      <c r="L3173" s="77">
        <f>+IF(ISNUMBER(DATA!AK436),DATA!AK436,"n/a")</f>
        <v>-0.108652998711132</v>
      </c>
      <c r="M3173" s="66"/>
      <c r="N3173" s="66"/>
      <c r="O3173" s="66"/>
      <c r="P3173" s="66"/>
      <c r="Q3173" s="66"/>
      <c r="S3173" s="70"/>
      <c r="U3173" s="70"/>
      <c r="W3173" s="70"/>
      <c r="Y3173" s="70"/>
    </row>
    <row r="3174" spans="1:25" s="69" customFormat="1" x14ac:dyDescent="0.2">
      <c r="A3174" s="66" t="s">
        <v>11</v>
      </c>
      <c r="B3174" s="66" t="s">
        <v>24</v>
      </c>
      <c r="C3174" s="66" t="s">
        <v>0</v>
      </c>
      <c r="D3174" s="66" t="s">
        <v>276</v>
      </c>
      <c r="E3174" s="76">
        <f>+IF(ISNUMBER(DATA!F437),DATA!F437,"n/a")</f>
        <v>163012.35999999999</v>
      </c>
      <c r="F3174" s="77">
        <f>+IF(ISNUMBER(DATA!G437),DATA!G437,"n/a")</f>
        <v>-3.4285422139004602E-2</v>
      </c>
      <c r="G3174" s="76">
        <f>+IF(ISNUMBER(DATA!P437),DATA!P437,"n/a")</f>
        <v>496049.18</v>
      </c>
      <c r="H3174" s="77">
        <f>+IF(ISNUMBER(DATA!Q437),DATA!Q437,"n/a")</f>
        <v>-8.9009453548175698E-3</v>
      </c>
      <c r="I3174" s="76">
        <f>+IF(ISNUMBER(DATA!Z437),DATA!Z437,"n/a")</f>
        <v>971499.42</v>
      </c>
      <c r="J3174" s="77">
        <f>+IF(ISNUMBER(DATA!AA437),DATA!AA437,"n/a")</f>
        <v>-2.7971076964465599E-2</v>
      </c>
      <c r="K3174" s="76">
        <f>+IF(ISNUMBER(DATA!AJ437),DATA!AJ437,"n/a")</f>
        <v>2100965.7999999998</v>
      </c>
      <c r="L3174" s="77">
        <f>+IF(ISNUMBER(DATA!AK437),DATA!AK437,"n/a")</f>
        <v>1.2455852941366599E-2</v>
      </c>
      <c r="M3174" s="66"/>
      <c r="N3174" s="66"/>
      <c r="O3174" s="66"/>
      <c r="P3174" s="66"/>
      <c r="Q3174" s="66"/>
      <c r="S3174" s="70"/>
      <c r="U3174" s="70"/>
      <c r="W3174" s="70"/>
      <c r="Y3174" s="70"/>
    </row>
    <row r="3175" spans="1:25" s="69" customFormat="1" x14ac:dyDescent="0.2">
      <c r="A3175" s="66" t="s">
        <v>11</v>
      </c>
      <c r="B3175" s="66" t="s">
        <v>24</v>
      </c>
      <c r="C3175" s="66" t="s">
        <v>0</v>
      </c>
      <c r="D3175" s="66" t="s">
        <v>277</v>
      </c>
      <c r="E3175" s="76">
        <f>+IF(ISNUMBER(DATA!F438),DATA!F438,"n/a")</f>
        <v>85849.75</v>
      </c>
      <c r="F3175" s="77">
        <f>+IF(ISNUMBER(DATA!G438),DATA!G438,"n/a")</f>
        <v>-4.5853512914190798E-2</v>
      </c>
      <c r="G3175" s="76">
        <f>+IF(ISNUMBER(DATA!P438),DATA!P438,"n/a")</f>
        <v>257331.18</v>
      </c>
      <c r="H3175" s="77">
        <f>+IF(ISNUMBER(DATA!Q438),DATA!Q438,"n/a")</f>
        <v>2.2449686511919E-2</v>
      </c>
      <c r="I3175" s="76">
        <f>+IF(ISNUMBER(DATA!Z438),DATA!Z438,"n/a")</f>
        <v>514067.93</v>
      </c>
      <c r="J3175" s="77">
        <f>+IF(ISNUMBER(DATA!AA438),DATA!AA438,"n/a")</f>
        <v>5.49193119018061E-2</v>
      </c>
      <c r="K3175" s="76">
        <f>+IF(ISNUMBER(DATA!AJ438),DATA!AJ438,"n/a")</f>
        <v>1040203.46</v>
      </c>
      <c r="L3175" s="77">
        <f>+IF(ISNUMBER(DATA!AK438),DATA!AK438,"n/a")</f>
        <v>0.116193895776723</v>
      </c>
      <c r="M3175" s="66"/>
      <c r="N3175" s="66"/>
      <c r="O3175" s="66"/>
      <c r="P3175" s="66"/>
      <c r="Q3175" s="66"/>
      <c r="S3175" s="70"/>
      <c r="U3175" s="70"/>
      <c r="W3175" s="70"/>
      <c r="Y3175" s="70"/>
    </row>
    <row r="3176" spans="1:25" s="69" customFormat="1" x14ac:dyDescent="0.2">
      <c r="A3176" s="66" t="s">
        <v>11</v>
      </c>
      <c r="B3176" s="66" t="s">
        <v>24</v>
      </c>
      <c r="C3176" s="66" t="s">
        <v>0</v>
      </c>
      <c r="D3176" s="66" t="s">
        <v>278</v>
      </c>
      <c r="E3176" s="76">
        <f>+IF(ISNUMBER(DATA!F439),DATA!F439,"n/a")</f>
        <v>322697.12</v>
      </c>
      <c r="F3176" s="77">
        <f>+IF(ISNUMBER(DATA!G439),DATA!G439,"n/a")</f>
        <v>0.176198258569539</v>
      </c>
      <c r="G3176" s="76">
        <f>+IF(ISNUMBER(DATA!P439),DATA!P439,"n/a")</f>
        <v>937218.9</v>
      </c>
      <c r="H3176" s="77">
        <f>+IF(ISNUMBER(DATA!Q439),DATA!Q439,"n/a")</f>
        <v>0.10254666556414201</v>
      </c>
      <c r="I3176" s="76">
        <f>+IF(ISNUMBER(DATA!Z439),DATA!Z439,"n/a")</f>
        <v>1718777.7</v>
      </c>
      <c r="J3176" s="77">
        <f>+IF(ISNUMBER(DATA!AA439),DATA!AA439,"n/a")</f>
        <v>8.1320203405839106E-2</v>
      </c>
      <c r="K3176" s="76">
        <f>+IF(ISNUMBER(DATA!AJ439),DATA!AJ439,"n/a")</f>
        <v>3453043.49</v>
      </c>
      <c r="L3176" s="77">
        <f>+IF(ISNUMBER(DATA!AK439),DATA!AK439,"n/a")</f>
        <v>0.11195952765610399</v>
      </c>
      <c r="M3176" s="66"/>
      <c r="N3176" s="66"/>
      <c r="O3176" s="66"/>
      <c r="P3176" s="66"/>
      <c r="Q3176" s="66"/>
      <c r="S3176" s="70"/>
      <c r="U3176" s="70"/>
      <c r="W3176" s="70"/>
      <c r="Y3176" s="70"/>
    </row>
    <row r="3177" spans="1:25" s="69" customFormat="1" x14ac:dyDescent="0.2">
      <c r="A3177" s="66" t="s">
        <v>11</v>
      </c>
      <c r="B3177" s="66" t="s">
        <v>24</v>
      </c>
      <c r="C3177" s="66" t="s">
        <v>0</v>
      </c>
      <c r="D3177" s="66" t="s">
        <v>279</v>
      </c>
      <c r="E3177" s="76">
        <f>+IF(ISNUMBER(DATA!F440),DATA!F440,"n/a")</f>
        <v>189874.09</v>
      </c>
      <c r="F3177" s="77">
        <f>+IF(ISNUMBER(DATA!G440),DATA!G440,"n/a")</f>
        <v>0.32518772564940601</v>
      </c>
      <c r="G3177" s="76">
        <f>+IF(ISNUMBER(DATA!P440),DATA!P440,"n/a")</f>
        <v>535577.72</v>
      </c>
      <c r="H3177" s="77">
        <f>+IF(ISNUMBER(DATA!Q440),DATA!Q440,"n/a")</f>
        <v>0.28396165925241501</v>
      </c>
      <c r="I3177" s="76">
        <f>+IF(ISNUMBER(DATA!Z440),DATA!Z440,"n/a")</f>
        <v>1034352.33</v>
      </c>
      <c r="J3177" s="77">
        <f>+IF(ISNUMBER(DATA!AA440),DATA!AA440,"n/a")</f>
        <v>0.42438018635508101</v>
      </c>
      <c r="K3177" s="76">
        <f>+IF(ISNUMBER(DATA!AJ440),DATA!AJ440,"n/a")</f>
        <v>2022870.84</v>
      </c>
      <c r="L3177" s="77">
        <f>+IF(ISNUMBER(DATA!AK440),DATA!AK440,"n/a")</f>
        <v>0.486951279668695</v>
      </c>
      <c r="M3177" s="66"/>
      <c r="N3177" s="66"/>
      <c r="O3177" s="66"/>
      <c r="P3177" s="66"/>
      <c r="Q3177" s="66"/>
      <c r="S3177" s="70"/>
      <c r="U3177" s="70"/>
      <c r="W3177" s="70"/>
      <c r="Y3177" s="70"/>
    </row>
    <row r="3178" spans="1:25" s="69" customFormat="1" x14ac:dyDescent="0.2">
      <c r="A3178" s="66" t="s">
        <v>11</v>
      </c>
      <c r="B3178" s="66" t="s">
        <v>24</v>
      </c>
      <c r="C3178" s="66" t="s">
        <v>0</v>
      </c>
      <c r="D3178" s="66" t="s">
        <v>280</v>
      </c>
      <c r="E3178" s="76">
        <f>+IF(ISNUMBER(DATA!F441),DATA!F441,"n/a")</f>
        <v>72519.5</v>
      </c>
      <c r="F3178" s="77">
        <f>+IF(ISNUMBER(DATA!G441),DATA!G441,"n/a")</f>
        <v>0.13687152808532599</v>
      </c>
      <c r="G3178" s="76">
        <f>+IF(ISNUMBER(DATA!P441),DATA!P441,"n/a")</f>
        <v>242867.98</v>
      </c>
      <c r="H3178" s="77">
        <f>+IF(ISNUMBER(DATA!Q441),DATA!Q441,"n/a")</f>
        <v>6.4969139009994403E-2</v>
      </c>
      <c r="I3178" s="76">
        <f>+IF(ISNUMBER(DATA!Z441),DATA!Z441,"n/a")</f>
        <v>470789.35</v>
      </c>
      <c r="J3178" s="77">
        <f>+IF(ISNUMBER(DATA!AA441),DATA!AA441,"n/a")</f>
        <v>0.10731610516222299</v>
      </c>
      <c r="K3178" s="76">
        <f>+IF(ISNUMBER(DATA!AJ441),DATA!AJ441,"n/a")</f>
        <v>1019570.68</v>
      </c>
      <c r="L3178" s="77">
        <f>+IF(ISNUMBER(DATA!AK441),DATA!AK441,"n/a")</f>
        <v>0.189481304271791</v>
      </c>
      <c r="M3178" s="66"/>
      <c r="N3178" s="66"/>
      <c r="O3178" s="66"/>
      <c r="P3178" s="66"/>
      <c r="Q3178" s="66"/>
      <c r="S3178" s="70"/>
      <c r="U3178" s="70"/>
      <c r="W3178" s="70"/>
      <c r="Y3178" s="70"/>
    </row>
    <row r="3179" spans="1:25" s="69" customFormat="1" x14ac:dyDescent="0.2">
      <c r="A3179" s="66" t="s">
        <v>11</v>
      </c>
      <c r="B3179" s="66" t="s">
        <v>24</v>
      </c>
      <c r="C3179" s="66" t="s">
        <v>0</v>
      </c>
      <c r="D3179" s="66" t="s">
        <v>281</v>
      </c>
      <c r="E3179" s="76">
        <f>+IF(ISNUMBER(DATA!F442),DATA!F442,"n/a")</f>
        <v>108902.63</v>
      </c>
      <c r="F3179" s="77">
        <f>+IF(ISNUMBER(DATA!G442),DATA!G442,"n/a")</f>
        <v>0.14530438121455899</v>
      </c>
      <c r="G3179" s="76">
        <f>+IF(ISNUMBER(DATA!P442),DATA!P442,"n/a")</f>
        <v>316959.46999999997</v>
      </c>
      <c r="H3179" s="77">
        <f>+IF(ISNUMBER(DATA!Q442),DATA!Q442,"n/a")</f>
        <v>0.118384215795446</v>
      </c>
      <c r="I3179" s="76">
        <f>+IF(ISNUMBER(DATA!Z442),DATA!Z442,"n/a")</f>
        <v>621110.85</v>
      </c>
      <c r="J3179" s="77">
        <f>+IF(ISNUMBER(DATA!AA442),DATA!AA442,"n/a")</f>
        <v>0.19971502871500901</v>
      </c>
      <c r="K3179" s="76">
        <f>+IF(ISNUMBER(DATA!AJ442),DATA!AJ442,"n/a")</f>
        <v>1299073.93</v>
      </c>
      <c r="L3179" s="77">
        <f>+IF(ISNUMBER(DATA!AK442),DATA!AK442,"n/a")</f>
        <v>0.27924933903057603</v>
      </c>
      <c r="M3179" s="66"/>
      <c r="N3179" s="66"/>
      <c r="O3179" s="66"/>
      <c r="P3179" s="66"/>
      <c r="Q3179" s="66"/>
      <c r="S3179" s="70"/>
      <c r="U3179" s="70"/>
      <c r="W3179" s="70"/>
      <c r="Y3179" s="70"/>
    </row>
    <row r="3180" spans="1:25" s="69" customFormat="1" x14ac:dyDescent="0.2">
      <c r="A3180" s="66" t="s">
        <v>11</v>
      </c>
      <c r="B3180" s="66" t="s">
        <v>24</v>
      </c>
      <c r="C3180" s="66" t="s">
        <v>0</v>
      </c>
      <c r="D3180" s="66" t="s">
        <v>282</v>
      </c>
      <c r="E3180" s="76">
        <f>+IF(ISNUMBER(DATA!F443),DATA!F443,"n/a")</f>
        <v>265383.52</v>
      </c>
      <c r="F3180" s="77">
        <f>+IF(ISNUMBER(DATA!G443),DATA!G443,"n/a")</f>
        <v>0.182468701509479</v>
      </c>
      <c r="G3180" s="76">
        <f>+IF(ISNUMBER(DATA!P443),DATA!P443,"n/a")</f>
        <v>807125.07</v>
      </c>
      <c r="H3180" s="77">
        <f>+IF(ISNUMBER(DATA!Q443),DATA!Q443,"n/a")</f>
        <v>0.235628733925423</v>
      </c>
      <c r="I3180" s="76">
        <f>+IF(ISNUMBER(DATA!Z443),DATA!Z443,"n/a")</f>
        <v>1534472.38</v>
      </c>
      <c r="J3180" s="77">
        <f>+IF(ISNUMBER(DATA!AA443),DATA!AA443,"n/a")</f>
        <v>0.26567178976718298</v>
      </c>
      <c r="K3180" s="76">
        <f>+IF(ISNUMBER(DATA!AJ443),DATA!AJ443,"n/a")</f>
        <v>3065612.79</v>
      </c>
      <c r="L3180" s="77">
        <f>+IF(ISNUMBER(DATA!AK443),DATA!AK443,"n/a")</f>
        <v>0.33045147156406601</v>
      </c>
      <c r="M3180" s="66"/>
      <c r="N3180" s="66"/>
      <c r="O3180" s="66"/>
      <c r="P3180" s="66"/>
      <c r="Q3180" s="66"/>
      <c r="S3180" s="70"/>
      <c r="U3180" s="70"/>
      <c r="W3180" s="70"/>
      <c r="Y3180" s="70"/>
    </row>
    <row r="3181" spans="1:25" s="69" customFormat="1" x14ac:dyDescent="0.2">
      <c r="A3181" s="66" t="s">
        <v>11</v>
      </c>
      <c r="B3181" s="66" t="s">
        <v>24</v>
      </c>
      <c r="C3181" s="66" t="s">
        <v>0</v>
      </c>
      <c r="D3181" s="66" t="s">
        <v>283</v>
      </c>
      <c r="E3181" s="76">
        <f>+IF(ISNUMBER(DATA!F444),DATA!F444,"n/a")</f>
        <v>292456.55</v>
      </c>
      <c r="F3181" s="77">
        <f>+IF(ISNUMBER(DATA!G444),DATA!G444,"n/a")</f>
        <v>0.33375516661783899</v>
      </c>
      <c r="G3181" s="76">
        <f>+IF(ISNUMBER(DATA!P444),DATA!P444,"n/a")</f>
        <v>899709.21</v>
      </c>
      <c r="H3181" s="77">
        <f>+IF(ISNUMBER(DATA!Q444),DATA!Q444,"n/a")</f>
        <v>0.36649899418228499</v>
      </c>
      <c r="I3181" s="76">
        <f>+IF(ISNUMBER(DATA!Z444),DATA!Z444,"n/a")</f>
        <v>1700112.74</v>
      </c>
      <c r="J3181" s="77">
        <f>+IF(ISNUMBER(DATA!AA444),DATA!AA444,"n/a")</f>
        <v>0.36498639821037998</v>
      </c>
      <c r="K3181" s="76">
        <f>+IF(ISNUMBER(DATA!AJ444),DATA!AJ444,"n/a")</f>
        <v>3270535.02</v>
      </c>
      <c r="L3181" s="77">
        <f>+IF(ISNUMBER(DATA!AK444),DATA!AK444,"n/a")</f>
        <v>0.30867637383228602</v>
      </c>
      <c r="M3181" s="66"/>
      <c r="N3181" s="66"/>
      <c r="O3181" s="66"/>
      <c r="P3181" s="66"/>
      <c r="Q3181" s="66"/>
      <c r="S3181" s="70"/>
      <c r="U3181" s="70"/>
      <c r="W3181" s="70"/>
      <c r="Y3181" s="70"/>
    </row>
    <row r="3182" spans="1:25" s="69" customFormat="1" x14ac:dyDescent="0.2">
      <c r="A3182" s="66" t="s">
        <v>11</v>
      </c>
      <c r="B3182" s="66" t="s">
        <v>24</v>
      </c>
      <c r="C3182" s="66" t="s">
        <v>0</v>
      </c>
      <c r="D3182" s="66" t="s">
        <v>284</v>
      </c>
      <c r="E3182" s="76">
        <f>+IF(ISNUMBER(DATA!F445),DATA!F445,"n/a")</f>
        <v>241193.61</v>
      </c>
      <c r="F3182" s="77">
        <f>+IF(ISNUMBER(DATA!G445),DATA!G445,"n/a")</f>
        <v>0.300341364825287</v>
      </c>
      <c r="G3182" s="76">
        <f>+IF(ISNUMBER(DATA!P445),DATA!P445,"n/a")</f>
        <v>674294.61</v>
      </c>
      <c r="H3182" s="77">
        <f>+IF(ISNUMBER(DATA!Q445),DATA!Q445,"n/a")</f>
        <v>0.223678160235358</v>
      </c>
      <c r="I3182" s="76">
        <f>+IF(ISNUMBER(DATA!Z445),DATA!Z445,"n/a")</f>
        <v>1254224.78</v>
      </c>
      <c r="J3182" s="77">
        <f>+IF(ISNUMBER(DATA!AA445),DATA!AA445,"n/a")</f>
        <v>0.24396952015523099</v>
      </c>
      <c r="K3182" s="76">
        <f>+IF(ISNUMBER(DATA!AJ445),DATA!AJ445,"n/a")</f>
        <v>2504596.1800000002</v>
      </c>
      <c r="L3182" s="77">
        <f>+IF(ISNUMBER(DATA!AK445),DATA!AK445,"n/a")</f>
        <v>0.27893125139661501</v>
      </c>
      <c r="M3182" s="66"/>
      <c r="N3182" s="66"/>
      <c r="O3182" s="66"/>
      <c r="P3182" s="66"/>
      <c r="Q3182" s="66"/>
      <c r="S3182" s="70"/>
      <c r="U3182" s="70"/>
      <c r="W3182" s="70"/>
      <c r="Y3182" s="70"/>
    </row>
    <row r="3183" spans="1:25" s="69" customFormat="1" x14ac:dyDescent="0.2">
      <c r="A3183" s="66" t="s">
        <v>11</v>
      </c>
      <c r="B3183" s="66" t="s">
        <v>24</v>
      </c>
      <c r="C3183" s="66" t="s">
        <v>0</v>
      </c>
      <c r="D3183" s="66" t="s">
        <v>285</v>
      </c>
      <c r="E3183" s="76">
        <f>+IF(ISNUMBER(DATA!F446),DATA!F446,"n/a")</f>
        <v>131556.32</v>
      </c>
      <c r="F3183" s="77">
        <f>+IF(ISNUMBER(DATA!G446),DATA!G446,"n/a")</f>
        <v>0.45244302871327002</v>
      </c>
      <c r="G3183" s="76">
        <f>+IF(ISNUMBER(DATA!P446),DATA!P446,"n/a")</f>
        <v>366162.5</v>
      </c>
      <c r="H3183" s="77">
        <f>+IF(ISNUMBER(DATA!Q446),DATA!Q446,"n/a")</f>
        <v>0.32072232947627499</v>
      </c>
      <c r="I3183" s="76">
        <f>+IF(ISNUMBER(DATA!Z446),DATA!Z446,"n/a")</f>
        <v>670918.87</v>
      </c>
      <c r="J3183" s="77">
        <f>+IF(ISNUMBER(DATA!AA446),DATA!AA446,"n/a")</f>
        <v>0.22826213375444199</v>
      </c>
      <c r="K3183" s="76">
        <f>+IF(ISNUMBER(DATA!AJ446),DATA!AJ446,"n/a")</f>
        <v>1319014.45</v>
      </c>
      <c r="L3183" s="77">
        <f>+IF(ISNUMBER(DATA!AK446),DATA!AK446,"n/a")</f>
        <v>0.17707824697649299</v>
      </c>
      <c r="M3183" s="66"/>
      <c r="N3183" s="66"/>
      <c r="O3183" s="66"/>
      <c r="P3183" s="66"/>
      <c r="Q3183" s="66"/>
      <c r="S3183" s="70"/>
      <c r="U3183" s="70"/>
      <c r="W3183" s="70"/>
      <c r="Y3183" s="70"/>
    </row>
    <row r="3184" spans="1:25" s="69" customFormat="1" x14ac:dyDescent="0.2">
      <c r="A3184" s="66" t="s">
        <v>11</v>
      </c>
      <c r="B3184" s="66" t="s">
        <v>24</v>
      </c>
      <c r="C3184" s="66" t="s">
        <v>0</v>
      </c>
      <c r="D3184" s="66" t="s">
        <v>286</v>
      </c>
      <c r="E3184" s="76">
        <f>+IF(ISNUMBER(DATA!F447),DATA!F447,"n/a")</f>
        <v>195231.11</v>
      </c>
      <c r="F3184" s="77">
        <f>+IF(ISNUMBER(DATA!G447),DATA!G447,"n/a")</f>
        <v>1.4842460937650201E-2</v>
      </c>
      <c r="G3184" s="76">
        <f>+IF(ISNUMBER(DATA!P447),DATA!P447,"n/a")</f>
        <v>565010.78</v>
      </c>
      <c r="H3184" s="77">
        <f>+IF(ISNUMBER(DATA!Q447),DATA!Q447,"n/a")</f>
        <v>-0.15740712544381799</v>
      </c>
      <c r="I3184" s="76">
        <f>+IF(ISNUMBER(DATA!Z447),DATA!Z447,"n/a")</f>
        <v>1090755.29</v>
      </c>
      <c r="J3184" s="77">
        <f>+IF(ISNUMBER(DATA!AA447),DATA!AA447,"n/a")</f>
        <v>-0.184345904934161</v>
      </c>
      <c r="K3184" s="76">
        <f>+IF(ISNUMBER(DATA!AJ447),DATA!AJ447,"n/a")</f>
        <v>2255253.37</v>
      </c>
      <c r="L3184" s="77">
        <f>+IF(ISNUMBER(DATA!AK447),DATA!AK447,"n/a")</f>
        <v>-0.163760822833945</v>
      </c>
      <c r="M3184" s="66"/>
      <c r="N3184" s="66"/>
      <c r="O3184" s="66"/>
      <c r="P3184" s="66"/>
      <c r="Q3184" s="66"/>
      <c r="S3184" s="70"/>
      <c r="U3184" s="70"/>
      <c r="W3184" s="70"/>
      <c r="Y3184" s="70"/>
    </row>
    <row r="3185" spans="1:25" s="69" customFormat="1" x14ac:dyDescent="0.2">
      <c r="A3185" s="66" t="s">
        <v>11</v>
      </c>
      <c r="B3185" s="66" t="s">
        <v>24</v>
      </c>
      <c r="C3185" s="66" t="s">
        <v>0</v>
      </c>
      <c r="D3185" s="66" t="s">
        <v>287</v>
      </c>
      <c r="E3185" s="76">
        <f>+IF(ISNUMBER(DATA!F448),DATA!F448,"n/a")</f>
        <v>219931.87</v>
      </c>
      <c r="F3185" s="77">
        <f>+IF(ISNUMBER(DATA!G448),DATA!G448,"n/a")</f>
        <v>6.9803123946434301E-2</v>
      </c>
      <c r="G3185" s="76">
        <f>+IF(ISNUMBER(DATA!P448),DATA!P448,"n/a")</f>
        <v>588536.22</v>
      </c>
      <c r="H3185" s="77">
        <f>+IF(ISNUMBER(DATA!Q448),DATA!Q448,"n/a")</f>
        <v>-0.17630234015808</v>
      </c>
      <c r="I3185" s="76">
        <f>+IF(ISNUMBER(DATA!Z448),DATA!Z448,"n/a")</f>
        <v>1142330.1299999999</v>
      </c>
      <c r="J3185" s="77">
        <f>+IF(ISNUMBER(DATA!AA448),DATA!AA448,"n/a")</f>
        <v>-0.22126560709272999</v>
      </c>
      <c r="K3185" s="76">
        <f>+IF(ISNUMBER(DATA!AJ448),DATA!AJ448,"n/a")</f>
        <v>2418869.7200000002</v>
      </c>
      <c r="L3185" s="77">
        <f>+IF(ISNUMBER(DATA!AK448),DATA!AK448,"n/a")</f>
        <v>-0.21456439820972401</v>
      </c>
      <c r="M3185" s="66"/>
      <c r="N3185" s="66"/>
      <c r="O3185" s="66"/>
      <c r="P3185" s="66"/>
      <c r="Q3185" s="66"/>
      <c r="S3185" s="70"/>
      <c r="U3185" s="70"/>
      <c r="W3185" s="70"/>
      <c r="Y3185" s="70"/>
    </row>
    <row r="3186" spans="1:25" s="69" customFormat="1" x14ac:dyDescent="0.2">
      <c r="A3186" s="66" t="s">
        <v>11</v>
      </c>
      <c r="B3186" s="66" t="s">
        <v>24</v>
      </c>
      <c r="C3186" s="66" t="s">
        <v>0</v>
      </c>
      <c r="D3186" s="66" t="s">
        <v>288</v>
      </c>
      <c r="E3186" s="76">
        <f>+IF(ISNUMBER(DATA!F449),DATA!F449,"n/a")</f>
        <v>233732.85</v>
      </c>
      <c r="F3186" s="77">
        <f>+IF(ISNUMBER(DATA!G449),DATA!G449,"n/a")</f>
        <v>0.34629579635164198</v>
      </c>
      <c r="G3186" s="76">
        <f>+IF(ISNUMBER(DATA!P449),DATA!P449,"n/a")</f>
        <v>679794.6</v>
      </c>
      <c r="H3186" s="77">
        <f>+IF(ISNUMBER(DATA!Q449),DATA!Q449,"n/a")</f>
        <v>0.37437338952606702</v>
      </c>
      <c r="I3186" s="76">
        <f>+IF(ISNUMBER(DATA!Z449),DATA!Z449,"n/a")</f>
        <v>1313260.28</v>
      </c>
      <c r="J3186" s="77">
        <f>+IF(ISNUMBER(DATA!AA449),DATA!AA449,"n/a")</f>
        <v>0.42784602276861899</v>
      </c>
      <c r="K3186" s="76">
        <f>+IF(ISNUMBER(DATA!AJ449),DATA!AJ449,"n/a")</f>
        <v>2588869.09</v>
      </c>
      <c r="L3186" s="77">
        <f>+IF(ISNUMBER(DATA!AK449),DATA!AK449,"n/a")</f>
        <v>0.46232836126151799</v>
      </c>
      <c r="M3186" s="66"/>
      <c r="N3186" s="66"/>
      <c r="O3186" s="66"/>
      <c r="P3186" s="66"/>
      <c r="Q3186" s="66"/>
      <c r="S3186" s="70"/>
      <c r="U3186" s="70"/>
      <c r="W3186" s="70"/>
      <c r="Y3186" s="70"/>
    </row>
    <row r="3187" spans="1:25" s="69" customFormat="1" x14ac:dyDescent="0.2">
      <c r="A3187" s="66" t="s">
        <v>11</v>
      </c>
      <c r="B3187" s="66" t="s">
        <v>24</v>
      </c>
      <c r="C3187" s="66" t="s">
        <v>0</v>
      </c>
      <c r="D3187" s="66" t="s">
        <v>289</v>
      </c>
      <c r="E3187" s="76">
        <f>+IF(ISNUMBER(DATA!F450),DATA!F450,"n/a")</f>
        <v>122477.25</v>
      </c>
      <c r="F3187" s="77">
        <f>+IF(ISNUMBER(DATA!G450),DATA!G450,"n/a")</f>
        <v>0.24175234575103399</v>
      </c>
      <c r="G3187" s="76">
        <f>+IF(ISNUMBER(DATA!P450),DATA!P450,"n/a")</f>
        <v>343647.08</v>
      </c>
      <c r="H3187" s="77">
        <f>+IF(ISNUMBER(DATA!Q450),DATA!Q450,"n/a")</f>
        <v>0.228103565408105</v>
      </c>
      <c r="I3187" s="76">
        <f>+IF(ISNUMBER(DATA!Z450),DATA!Z450,"n/a")</f>
        <v>662787.9</v>
      </c>
      <c r="J3187" s="77">
        <f>+IF(ISNUMBER(DATA!AA450),DATA!AA450,"n/a")</f>
        <v>0.29804649249507598</v>
      </c>
      <c r="K3187" s="76">
        <f>+IF(ISNUMBER(DATA!AJ450),DATA!AJ450,"n/a")</f>
        <v>1341414.97</v>
      </c>
      <c r="L3187" s="77">
        <f>+IF(ISNUMBER(DATA!AK450),DATA!AK450,"n/a")</f>
        <v>0.37718396311299002</v>
      </c>
      <c r="M3187" s="66"/>
      <c r="N3187" s="66"/>
      <c r="O3187" s="66"/>
      <c r="P3187" s="66"/>
      <c r="Q3187" s="66"/>
      <c r="S3187" s="70"/>
      <c r="U3187" s="70"/>
      <c r="W3187" s="70"/>
      <c r="Y3187" s="70"/>
    </row>
    <row r="3188" spans="1:25" s="69" customFormat="1" x14ac:dyDescent="0.2">
      <c r="A3188" s="66" t="s">
        <v>11</v>
      </c>
      <c r="B3188" s="66" t="s">
        <v>24</v>
      </c>
      <c r="C3188" s="66" t="s">
        <v>0</v>
      </c>
      <c r="D3188" s="66" t="s">
        <v>290</v>
      </c>
      <c r="E3188" s="76">
        <f>+IF(ISNUMBER(DATA!F451),DATA!F451,"n/a")</f>
        <v>99475.45</v>
      </c>
      <c r="F3188" s="77">
        <f>+IF(ISNUMBER(DATA!G451),DATA!G451,"n/a")</f>
        <v>8.3370997480949297E-2</v>
      </c>
      <c r="G3188" s="76">
        <f>+IF(ISNUMBER(DATA!P451),DATA!P451,"n/a")</f>
        <v>288899.09000000003</v>
      </c>
      <c r="H3188" s="77">
        <f>+IF(ISNUMBER(DATA!Q451),DATA!Q451,"n/a")</f>
        <v>9.4790637020850596E-2</v>
      </c>
      <c r="I3188" s="76">
        <f>+IF(ISNUMBER(DATA!Z451),DATA!Z451,"n/a")</f>
        <v>558703.56999999995</v>
      </c>
      <c r="J3188" s="77">
        <f>+IF(ISNUMBER(DATA!AA451),DATA!AA451,"n/a")</f>
        <v>8.1002960017560702E-2</v>
      </c>
      <c r="K3188" s="76">
        <f>+IF(ISNUMBER(DATA!AJ451),DATA!AJ451,"n/a")</f>
        <v>1129399.67</v>
      </c>
      <c r="L3188" s="77">
        <f>+IF(ISNUMBER(DATA!AK451),DATA!AK451,"n/a")</f>
        <v>0.12701444535770001</v>
      </c>
      <c r="M3188" s="66"/>
      <c r="N3188" s="66"/>
      <c r="O3188" s="66"/>
      <c r="P3188" s="66"/>
      <c r="Q3188" s="66"/>
      <c r="S3188" s="70"/>
      <c r="U3188" s="70"/>
      <c r="W3188" s="70"/>
      <c r="Y3188" s="70"/>
    </row>
    <row r="3189" spans="1:25" s="69" customFormat="1" x14ac:dyDescent="0.2">
      <c r="A3189" s="66" t="s">
        <v>11</v>
      </c>
      <c r="B3189" s="66" t="s">
        <v>24</v>
      </c>
      <c r="C3189" s="66" t="s">
        <v>0</v>
      </c>
      <c r="D3189" s="66" t="s">
        <v>291</v>
      </c>
      <c r="E3189" s="76">
        <f>+IF(ISNUMBER(DATA!F452),DATA!F452,"n/a")</f>
        <v>195808.02</v>
      </c>
      <c r="F3189" s="77">
        <f>+IF(ISNUMBER(DATA!G452),DATA!G452,"n/a")</f>
        <v>0.48513912938612003</v>
      </c>
      <c r="G3189" s="76">
        <f>+IF(ISNUMBER(DATA!P452),DATA!P452,"n/a")</f>
        <v>558056.46</v>
      </c>
      <c r="H3189" s="77">
        <f>+IF(ISNUMBER(DATA!Q452),DATA!Q452,"n/a")</f>
        <v>0.23825443669605401</v>
      </c>
      <c r="I3189" s="76">
        <f>+IF(ISNUMBER(DATA!Z452),DATA!Z452,"n/a")</f>
        <v>1055789.32</v>
      </c>
      <c r="J3189" s="77">
        <f>+IF(ISNUMBER(DATA!AA452),DATA!AA452,"n/a")</f>
        <v>0.39532612298292003</v>
      </c>
      <c r="K3189" s="76">
        <f>+IF(ISNUMBER(DATA!AJ452),DATA!AJ452,"n/a")</f>
        <v>1978376.08</v>
      </c>
      <c r="L3189" s="77">
        <f>+IF(ISNUMBER(DATA!AK452),DATA!AK452,"n/a")</f>
        <v>0.62143776454203203</v>
      </c>
      <c r="M3189" s="66"/>
      <c r="N3189" s="66"/>
      <c r="O3189" s="66"/>
      <c r="P3189" s="66"/>
      <c r="Q3189" s="66"/>
      <c r="S3189" s="70"/>
      <c r="U3189" s="70"/>
      <c r="W3189" s="70"/>
      <c r="Y3189" s="70"/>
    </row>
    <row r="3190" spans="1:25" s="69" customFormat="1" x14ac:dyDescent="0.2">
      <c r="A3190" s="66" t="s">
        <v>11</v>
      </c>
      <c r="B3190" s="66" t="s">
        <v>24</v>
      </c>
      <c r="C3190" s="66" t="s">
        <v>0</v>
      </c>
      <c r="D3190" s="66" t="s">
        <v>292</v>
      </c>
      <c r="E3190" s="76">
        <f>+IF(ISNUMBER(DATA!F453),DATA!F453,"n/a")</f>
        <v>590785.91</v>
      </c>
      <c r="F3190" s="77">
        <f>+IF(ISNUMBER(DATA!G453),DATA!G453,"n/a")</f>
        <v>4.06232876226129E-2</v>
      </c>
      <c r="G3190" s="76">
        <f>+IF(ISNUMBER(DATA!P453),DATA!P453,"n/a")</f>
        <v>1795473.79</v>
      </c>
      <c r="H3190" s="77">
        <f>+IF(ISNUMBER(DATA!Q453),DATA!Q453,"n/a")</f>
        <v>3.4725932253409503E-2</v>
      </c>
      <c r="I3190" s="76">
        <f>+IF(ISNUMBER(DATA!Z453),DATA!Z453,"n/a")</f>
        <v>3368519.32</v>
      </c>
      <c r="J3190" s="77">
        <f>+IF(ISNUMBER(DATA!AA453),DATA!AA453,"n/a")</f>
        <v>6.3000146629118597E-2</v>
      </c>
      <c r="K3190" s="76">
        <f>+IF(ISNUMBER(DATA!AJ453),DATA!AJ453,"n/a")</f>
        <v>6744590.4299999997</v>
      </c>
      <c r="L3190" s="77">
        <f>+IF(ISNUMBER(DATA!AK453),DATA!AK453,"n/a")</f>
        <v>0.109984787479405</v>
      </c>
      <c r="M3190" s="66"/>
      <c r="N3190" s="66"/>
      <c r="O3190" s="66"/>
      <c r="P3190" s="66"/>
      <c r="Q3190" s="66"/>
      <c r="S3190" s="70"/>
      <c r="U3190" s="70"/>
      <c r="W3190" s="70"/>
      <c r="Y3190" s="70"/>
    </row>
    <row r="3191" spans="1:25" s="69" customFormat="1" x14ac:dyDescent="0.2">
      <c r="A3191" s="66" t="s">
        <v>11</v>
      </c>
      <c r="B3191" s="66" t="s">
        <v>24</v>
      </c>
      <c r="C3191" s="66" t="s">
        <v>0</v>
      </c>
      <c r="D3191" s="66" t="s">
        <v>293</v>
      </c>
      <c r="E3191" s="76">
        <f>+IF(ISNUMBER(DATA!F454),DATA!F454,"n/a")</f>
        <v>66867.64</v>
      </c>
      <c r="F3191" s="77">
        <f>+IF(ISNUMBER(DATA!G454),DATA!G454,"n/a")</f>
        <v>0.61234190377834696</v>
      </c>
      <c r="G3191" s="76">
        <f>+IF(ISNUMBER(DATA!P454),DATA!P454,"n/a")</f>
        <v>179325.09</v>
      </c>
      <c r="H3191" s="77">
        <f>+IF(ISNUMBER(DATA!Q454),DATA!Q454,"n/a")</f>
        <v>0.55933993062995102</v>
      </c>
      <c r="I3191" s="76">
        <f>+IF(ISNUMBER(DATA!Z454),DATA!Z454,"n/a")</f>
        <v>333309.18</v>
      </c>
      <c r="J3191" s="77">
        <f>+IF(ISNUMBER(DATA!AA454),DATA!AA454,"n/a")</f>
        <v>0.50751525180781498</v>
      </c>
      <c r="K3191" s="76">
        <f>+IF(ISNUMBER(DATA!AJ454),DATA!AJ454,"n/a")</f>
        <v>653716.06999999995</v>
      </c>
      <c r="L3191" s="77">
        <f>+IF(ISNUMBER(DATA!AK454),DATA!AK454,"n/a")</f>
        <v>0.467207418549827</v>
      </c>
      <c r="M3191" s="66"/>
      <c r="N3191" s="66"/>
      <c r="O3191" s="66"/>
      <c r="P3191" s="66"/>
      <c r="Q3191" s="66"/>
      <c r="S3191" s="70"/>
      <c r="U3191" s="70"/>
      <c r="W3191" s="70"/>
      <c r="Y3191" s="70"/>
    </row>
    <row r="3192" spans="1:25" s="69" customFormat="1" x14ac:dyDescent="0.2">
      <c r="A3192" s="66" t="s">
        <v>11</v>
      </c>
      <c r="B3192" s="66" t="s">
        <v>24</v>
      </c>
      <c r="C3192" s="66" t="s">
        <v>0</v>
      </c>
      <c r="D3192" s="66" t="s">
        <v>294</v>
      </c>
      <c r="E3192" s="76">
        <f>+IF(ISNUMBER(DATA!F455),DATA!F455,"n/a")</f>
        <v>326641.34999999998</v>
      </c>
      <c r="F3192" s="77">
        <f>+IF(ISNUMBER(DATA!G455),DATA!G455,"n/a")</f>
        <v>9.0187984892428005E-2</v>
      </c>
      <c r="G3192" s="76">
        <f>+IF(ISNUMBER(DATA!P455),DATA!P455,"n/a")</f>
        <v>986024.41</v>
      </c>
      <c r="H3192" s="77">
        <f>+IF(ISNUMBER(DATA!Q455),DATA!Q455,"n/a")</f>
        <v>0.101249917869005</v>
      </c>
      <c r="I3192" s="76">
        <f>+IF(ISNUMBER(DATA!Z455),DATA!Z455,"n/a")</f>
        <v>1869398.91</v>
      </c>
      <c r="J3192" s="77">
        <f>+IF(ISNUMBER(DATA!AA455),DATA!AA455,"n/a")</f>
        <v>9.0882613247879093E-2</v>
      </c>
      <c r="K3192" s="76">
        <f>+IF(ISNUMBER(DATA!AJ455),DATA!AJ455,"n/a")</f>
        <v>3661812.51</v>
      </c>
      <c r="L3192" s="77">
        <f>+IF(ISNUMBER(DATA!AK455),DATA!AK455,"n/a")</f>
        <v>0.13474266353630299</v>
      </c>
      <c r="M3192" s="66"/>
      <c r="N3192" s="66"/>
      <c r="O3192" s="66"/>
      <c r="P3192" s="66"/>
      <c r="Q3192" s="66"/>
      <c r="S3192" s="70"/>
      <c r="U3192" s="70"/>
      <c r="W3192" s="70"/>
      <c r="Y3192" s="70"/>
    </row>
    <row r="3193" spans="1:25" s="69" customFormat="1" x14ac:dyDescent="0.2">
      <c r="A3193" s="66" t="s">
        <v>11</v>
      </c>
      <c r="B3193" s="66" t="s">
        <v>24</v>
      </c>
      <c r="C3193" s="66" t="s">
        <v>0</v>
      </c>
      <c r="D3193" s="66" t="s">
        <v>295</v>
      </c>
      <c r="E3193" s="76">
        <f>+IF(ISNUMBER(DATA!F456),DATA!F456,"n/a")</f>
        <v>237657.54</v>
      </c>
      <c r="F3193" s="77">
        <f>+IF(ISNUMBER(DATA!G456),DATA!G456,"n/a")</f>
        <v>0.18408673786705801</v>
      </c>
      <c r="G3193" s="76">
        <f>+IF(ISNUMBER(DATA!P456),DATA!P456,"n/a")</f>
        <v>729039.97</v>
      </c>
      <c r="H3193" s="77">
        <f>+IF(ISNUMBER(DATA!Q456),DATA!Q456,"n/a")</f>
        <v>0.11445029229557201</v>
      </c>
      <c r="I3193" s="76">
        <f>+IF(ISNUMBER(DATA!Z456),DATA!Z456,"n/a")</f>
        <v>1467467.22</v>
      </c>
      <c r="J3193" s="77">
        <f>+IF(ISNUMBER(DATA!AA456),DATA!AA456,"n/a")</f>
        <v>0.228470115702369</v>
      </c>
      <c r="K3193" s="76">
        <f>+IF(ISNUMBER(DATA!AJ456),DATA!AJ456,"n/a")</f>
        <v>2760506.84</v>
      </c>
      <c r="L3193" s="77">
        <f>+IF(ISNUMBER(DATA!AK456),DATA!AK456,"n/a")</f>
        <v>0.46291006988644101</v>
      </c>
      <c r="M3193" s="66"/>
      <c r="N3193" s="66"/>
      <c r="O3193" s="66"/>
      <c r="P3193" s="66"/>
      <c r="Q3193" s="66"/>
      <c r="S3193" s="70"/>
      <c r="U3193" s="70"/>
      <c r="W3193" s="70"/>
      <c r="Y3193" s="70"/>
    </row>
    <row r="3194" spans="1:25" s="69" customFormat="1" x14ac:dyDescent="0.2">
      <c r="A3194" s="66" t="s">
        <v>11</v>
      </c>
      <c r="B3194" s="66" t="s">
        <v>24</v>
      </c>
      <c r="C3194" s="66" t="s">
        <v>0</v>
      </c>
      <c r="D3194" s="66" t="s">
        <v>296</v>
      </c>
      <c r="E3194" s="76">
        <f>+IF(ISNUMBER(DATA!F457),DATA!F457,"n/a")</f>
        <v>248692.35</v>
      </c>
      <c r="F3194" s="77">
        <f>+IF(ISNUMBER(DATA!G457),DATA!G457,"n/a")</f>
        <v>0.39322984870806299</v>
      </c>
      <c r="G3194" s="76">
        <f>+IF(ISNUMBER(DATA!P457),DATA!P457,"n/a")</f>
        <v>801241.59999999998</v>
      </c>
      <c r="H3194" s="77">
        <f>+IF(ISNUMBER(DATA!Q457),DATA!Q457,"n/a")</f>
        <v>0.369884321737388</v>
      </c>
      <c r="I3194" s="76">
        <f>+IF(ISNUMBER(DATA!Z457),DATA!Z457,"n/a")</f>
        <v>1586543.73</v>
      </c>
      <c r="J3194" s="77">
        <f>+IF(ISNUMBER(DATA!AA457),DATA!AA457,"n/a")</f>
        <v>0.33334109588473498</v>
      </c>
      <c r="K3194" s="76">
        <f>+IF(ISNUMBER(DATA!AJ457),DATA!AJ457,"n/a")</f>
        <v>2917496.78</v>
      </c>
      <c r="L3194" s="77">
        <f>+IF(ISNUMBER(DATA!AK457),DATA!AK457,"n/a")</f>
        <v>0.42402851008284098</v>
      </c>
      <c r="M3194" s="66"/>
      <c r="N3194" s="66"/>
      <c r="O3194" s="66"/>
      <c r="P3194" s="66"/>
      <c r="Q3194" s="66"/>
      <c r="S3194" s="70"/>
      <c r="U3194" s="70"/>
      <c r="W3194" s="70"/>
      <c r="Y3194" s="70"/>
    </row>
    <row r="3195" spans="1:25" s="69" customFormat="1" x14ac:dyDescent="0.2">
      <c r="A3195" s="66" t="s">
        <v>11</v>
      </c>
      <c r="B3195" s="66" t="s">
        <v>24</v>
      </c>
      <c r="C3195" s="66" t="s">
        <v>0</v>
      </c>
      <c r="D3195" s="66" t="s">
        <v>297</v>
      </c>
      <c r="E3195" s="76">
        <f>+IF(ISNUMBER(DATA!F458),DATA!F458,"n/a")</f>
        <v>85460.67</v>
      </c>
      <c r="F3195" s="77">
        <f>+IF(ISNUMBER(DATA!G458),DATA!G458,"n/a")</f>
        <v>0.35170457214520301</v>
      </c>
      <c r="G3195" s="76">
        <f>+IF(ISNUMBER(DATA!P458),DATA!P458,"n/a")</f>
        <v>231141.39</v>
      </c>
      <c r="H3195" s="77">
        <f>+IF(ISNUMBER(DATA!Q458),DATA!Q458,"n/a")</f>
        <v>0.35556080375580901</v>
      </c>
      <c r="I3195" s="76">
        <f>+IF(ISNUMBER(DATA!Z458),DATA!Z458,"n/a")</f>
        <v>450562.41</v>
      </c>
      <c r="J3195" s="77">
        <f>+IF(ISNUMBER(DATA!AA458),DATA!AA458,"n/a")</f>
        <v>0.34991058567997502</v>
      </c>
      <c r="K3195" s="76">
        <f>+IF(ISNUMBER(DATA!AJ458),DATA!AJ458,"n/a")</f>
        <v>897836.26</v>
      </c>
      <c r="L3195" s="77">
        <f>+IF(ISNUMBER(DATA!AK458),DATA!AK458,"n/a")</f>
        <v>0.34261221649416101</v>
      </c>
      <c r="M3195" s="66"/>
      <c r="N3195" s="66"/>
      <c r="O3195" s="66"/>
      <c r="P3195" s="66"/>
      <c r="Q3195" s="66"/>
      <c r="S3195" s="70"/>
      <c r="U3195" s="70"/>
      <c r="W3195" s="70"/>
      <c r="Y3195" s="70"/>
    </row>
    <row r="3196" spans="1:25" s="69" customFormat="1" x14ac:dyDescent="0.2">
      <c r="A3196" s="66" t="s">
        <v>11</v>
      </c>
      <c r="B3196" s="66" t="s">
        <v>24</v>
      </c>
      <c r="C3196" s="66" t="s">
        <v>0</v>
      </c>
      <c r="D3196" s="66" t="s">
        <v>298</v>
      </c>
      <c r="E3196" s="76">
        <f>+IF(ISNUMBER(DATA!F459),DATA!F459,"n/a")</f>
        <v>142113.97</v>
      </c>
      <c r="F3196" s="77">
        <f>+IF(ISNUMBER(DATA!G459),DATA!G459,"n/a")</f>
        <v>0.15821976057932999</v>
      </c>
      <c r="G3196" s="76">
        <f>+IF(ISNUMBER(DATA!P459),DATA!P459,"n/a")</f>
        <v>391944.48</v>
      </c>
      <c r="H3196" s="77">
        <f>+IF(ISNUMBER(DATA!Q459),DATA!Q459,"n/a")</f>
        <v>0.13372706618195701</v>
      </c>
      <c r="I3196" s="76">
        <f>+IF(ISNUMBER(DATA!Z459),DATA!Z459,"n/a")</f>
        <v>743250.62</v>
      </c>
      <c r="J3196" s="77">
        <f>+IF(ISNUMBER(DATA!AA459),DATA!AA459,"n/a")</f>
        <v>0.112117245324765</v>
      </c>
      <c r="K3196" s="76">
        <f>+IF(ISNUMBER(DATA!AJ459),DATA!AJ459,"n/a")</f>
        <v>1554040.07</v>
      </c>
      <c r="L3196" s="77">
        <f>+IF(ISNUMBER(DATA!AK459),DATA!AK459,"n/a")</f>
        <v>0.16687355862637901</v>
      </c>
      <c r="M3196" s="66"/>
      <c r="N3196" s="66"/>
      <c r="O3196" s="66"/>
      <c r="P3196" s="66"/>
      <c r="Q3196" s="66"/>
      <c r="S3196" s="70"/>
      <c r="U3196" s="70"/>
      <c r="W3196" s="70"/>
      <c r="Y3196" s="70"/>
    </row>
    <row r="3197" spans="1:25" s="69" customFormat="1" x14ac:dyDescent="0.2">
      <c r="A3197" s="66" t="s">
        <v>11</v>
      </c>
      <c r="B3197" s="66" t="s">
        <v>24</v>
      </c>
      <c r="C3197" s="66" t="s">
        <v>0</v>
      </c>
      <c r="D3197" s="66" t="s">
        <v>299</v>
      </c>
      <c r="E3197" s="76">
        <f>+IF(ISNUMBER(DATA!F460),DATA!F460,"n/a")</f>
        <v>868852.64</v>
      </c>
      <c r="F3197" s="77">
        <f>+IF(ISNUMBER(DATA!G460),DATA!G460,"n/a")</f>
        <v>6.4822563242743006E-2</v>
      </c>
      <c r="G3197" s="76">
        <f>+IF(ISNUMBER(DATA!P460),DATA!P460,"n/a")</f>
        <v>2609410.67</v>
      </c>
      <c r="H3197" s="77">
        <f>+IF(ISNUMBER(DATA!Q460),DATA!Q460,"n/a")</f>
        <v>-6.4828102245730906E-2</v>
      </c>
      <c r="I3197" s="76">
        <f>+IF(ISNUMBER(DATA!Z460),DATA!Z460,"n/a")</f>
        <v>5066305.84</v>
      </c>
      <c r="J3197" s="77">
        <f>+IF(ISNUMBER(DATA!AA460),DATA!AA460,"n/a")</f>
        <v>-0.103631334904141</v>
      </c>
      <c r="K3197" s="76">
        <f>+IF(ISNUMBER(DATA!AJ460),DATA!AJ460,"n/a")</f>
        <v>10456690.01</v>
      </c>
      <c r="L3197" s="77">
        <f>+IF(ISNUMBER(DATA!AK460),DATA!AK460,"n/a")</f>
        <v>-5.23488412419831E-2</v>
      </c>
      <c r="M3197" s="66"/>
      <c r="N3197" s="66"/>
      <c r="O3197" s="66"/>
      <c r="P3197" s="66"/>
      <c r="Q3197" s="66"/>
      <c r="S3197" s="70"/>
      <c r="U3197" s="70"/>
      <c r="W3197" s="70"/>
      <c r="Y3197" s="70"/>
    </row>
    <row r="3198" spans="1:25" s="69" customFormat="1" x14ac:dyDescent="0.2">
      <c r="A3198" s="66" t="s">
        <v>11</v>
      </c>
      <c r="B3198" s="66" t="s">
        <v>24</v>
      </c>
      <c r="C3198" s="66" t="s">
        <v>0</v>
      </c>
      <c r="D3198" s="66" t="s">
        <v>300</v>
      </c>
      <c r="E3198" s="76">
        <f>+IF(ISNUMBER(DATA!F461),DATA!F461,"n/a")</f>
        <v>278533.75</v>
      </c>
      <c r="F3198" s="77">
        <f>+IF(ISNUMBER(DATA!G461),DATA!G461,"n/a")</f>
        <v>0.14277954642113699</v>
      </c>
      <c r="G3198" s="76">
        <f>+IF(ISNUMBER(DATA!P461),DATA!P461,"n/a")</f>
        <v>770615.42</v>
      </c>
      <c r="H3198" s="77">
        <f>+IF(ISNUMBER(DATA!Q461),DATA!Q461,"n/a")</f>
        <v>6.5603980505728104E-2</v>
      </c>
      <c r="I3198" s="76">
        <f>+IF(ISNUMBER(DATA!Z461),DATA!Z461,"n/a")</f>
        <v>1501605.42</v>
      </c>
      <c r="J3198" s="77">
        <f>+IF(ISNUMBER(DATA!AA461),DATA!AA461,"n/a")</f>
        <v>6.6076603631920097E-2</v>
      </c>
      <c r="K3198" s="76">
        <f>+IF(ISNUMBER(DATA!AJ461),DATA!AJ461,"n/a")</f>
        <v>3160367.24</v>
      </c>
      <c r="L3198" s="77">
        <f>+IF(ISNUMBER(DATA!AK461),DATA!AK461,"n/a")</f>
        <v>0.101252429416824</v>
      </c>
      <c r="M3198" s="66"/>
      <c r="N3198" s="66"/>
      <c r="O3198" s="66"/>
      <c r="P3198" s="66"/>
      <c r="Q3198" s="66"/>
      <c r="S3198" s="70"/>
      <c r="U3198" s="70"/>
      <c r="W3198" s="70"/>
      <c r="Y3198" s="70"/>
    </row>
    <row r="3199" spans="1:25" s="69" customFormat="1" x14ac:dyDescent="0.2">
      <c r="A3199" s="66" t="s">
        <v>11</v>
      </c>
      <c r="B3199" s="66" t="s">
        <v>24</v>
      </c>
      <c r="C3199" s="66" t="s">
        <v>0</v>
      </c>
      <c r="D3199" s="66" t="s">
        <v>301</v>
      </c>
      <c r="E3199" s="76">
        <f>+IF(ISNUMBER(DATA!F462),DATA!F462,"n/a")</f>
        <v>53010.97</v>
      </c>
      <c r="F3199" s="77">
        <f>+IF(ISNUMBER(DATA!G462),DATA!G462,"n/a")</f>
        <v>0.48520148892857301</v>
      </c>
      <c r="G3199" s="76">
        <f>+IF(ISNUMBER(DATA!P462),DATA!P462,"n/a")</f>
        <v>146565.21</v>
      </c>
      <c r="H3199" s="77">
        <f>+IF(ISNUMBER(DATA!Q462),DATA!Q462,"n/a")</f>
        <v>0.392434284967279</v>
      </c>
      <c r="I3199" s="76">
        <f>+IF(ISNUMBER(DATA!Z462),DATA!Z462,"n/a")</f>
        <v>279074.12</v>
      </c>
      <c r="J3199" s="77">
        <f>+IF(ISNUMBER(DATA!AA462),DATA!AA462,"n/a")</f>
        <v>0.427503197346143</v>
      </c>
      <c r="K3199" s="76">
        <f>+IF(ISNUMBER(DATA!AJ462),DATA!AJ462,"n/a")</f>
        <v>558070.43000000005</v>
      </c>
      <c r="L3199" s="77">
        <f>+IF(ISNUMBER(DATA!AK462),DATA!AK462,"n/a")</f>
        <v>0.40743355457010699</v>
      </c>
      <c r="M3199" s="66"/>
      <c r="N3199" s="66"/>
      <c r="O3199" s="66"/>
      <c r="P3199" s="66"/>
      <c r="Q3199" s="66"/>
      <c r="S3199" s="70"/>
      <c r="U3199" s="70"/>
      <c r="W3199" s="70"/>
      <c r="Y3199" s="70"/>
    </row>
    <row r="3200" spans="1:25" s="69" customFormat="1" x14ac:dyDescent="0.2">
      <c r="A3200" s="66" t="s">
        <v>11</v>
      </c>
      <c r="B3200" s="66" t="s">
        <v>24</v>
      </c>
      <c r="C3200" s="66" t="s">
        <v>0</v>
      </c>
      <c r="D3200" s="66" t="s">
        <v>302</v>
      </c>
      <c r="E3200" s="76">
        <f>+IF(ISNUMBER(DATA!F463),DATA!F463,"n/a")</f>
        <v>199001.59</v>
      </c>
      <c r="F3200" s="77">
        <f>+IF(ISNUMBER(DATA!G463),DATA!G463,"n/a")</f>
        <v>0.116913658830055</v>
      </c>
      <c r="G3200" s="76">
        <f>+IF(ISNUMBER(DATA!P463),DATA!P463,"n/a")</f>
        <v>590608.25</v>
      </c>
      <c r="H3200" s="77">
        <f>+IF(ISNUMBER(DATA!Q463),DATA!Q463,"n/a")</f>
        <v>0.11518737095323001</v>
      </c>
      <c r="I3200" s="76">
        <f>+IF(ISNUMBER(DATA!Z463),DATA!Z463,"n/a")</f>
        <v>1131066.29</v>
      </c>
      <c r="J3200" s="77">
        <f>+IF(ISNUMBER(DATA!AA463),DATA!AA463,"n/a")</f>
        <v>0.10754888493989601</v>
      </c>
      <c r="K3200" s="76">
        <f>+IF(ISNUMBER(DATA!AJ463),DATA!AJ463,"n/a")</f>
        <v>2236014</v>
      </c>
      <c r="L3200" s="77">
        <f>+IF(ISNUMBER(DATA!AK463),DATA!AK463,"n/a")</f>
        <v>0.13886426840364999</v>
      </c>
      <c r="M3200" s="66"/>
      <c r="N3200" s="66"/>
      <c r="O3200" s="66"/>
      <c r="P3200" s="66"/>
      <c r="Q3200" s="66"/>
      <c r="S3200" s="70"/>
      <c r="U3200" s="70"/>
      <c r="W3200" s="70"/>
      <c r="Y3200" s="70"/>
    </row>
    <row r="3201" spans="1:25" s="69" customFormat="1" x14ac:dyDescent="0.2">
      <c r="A3201" s="66" t="s">
        <v>11</v>
      </c>
      <c r="B3201" s="66" t="s">
        <v>24</v>
      </c>
      <c r="C3201" s="66" t="s">
        <v>0</v>
      </c>
      <c r="D3201" s="66" t="s">
        <v>303</v>
      </c>
      <c r="E3201" s="76">
        <f>+IF(ISNUMBER(DATA!F464),DATA!F464,"n/a")</f>
        <v>108692.23</v>
      </c>
      <c r="F3201" s="77">
        <f>+IF(ISNUMBER(DATA!G464),DATA!G464,"n/a")</f>
        <v>0.22032547407757</v>
      </c>
      <c r="G3201" s="76">
        <f>+IF(ISNUMBER(DATA!P464),DATA!P464,"n/a")</f>
        <v>308208.75</v>
      </c>
      <c r="H3201" s="77">
        <f>+IF(ISNUMBER(DATA!Q464),DATA!Q464,"n/a")</f>
        <v>0.168372168663874</v>
      </c>
      <c r="I3201" s="76">
        <f>+IF(ISNUMBER(DATA!Z464),DATA!Z464,"n/a")</f>
        <v>580815.25</v>
      </c>
      <c r="J3201" s="77">
        <f>+IF(ISNUMBER(DATA!AA464),DATA!AA464,"n/a")</f>
        <v>0.211156051670714</v>
      </c>
      <c r="K3201" s="76">
        <f>+IF(ISNUMBER(DATA!AJ464),DATA!AJ464,"n/a")</f>
        <v>1190680.8600000001</v>
      </c>
      <c r="L3201" s="77">
        <f>+IF(ISNUMBER(DATA!AK464),DATA!AK464,"n/a")</f>
        <v>0.27780570350934702</v>
      </c>
      <c r="M3201" s="66"/>
      <c r="N3201" s="66"/>
      <c r="O3201" s="66"/>
      <c r="P3201" s="66"/>
      <c r="Q3201" s="66"/>
      <c r="S3201" s="70"/>
      <c r="U3201" s="70"/>
      <c r="W3201" s="70"/>
      <c r="Y3201" s="70"/>
    </row>
    <row r="3202" spans="1:25" s="69" customFormat="1" x14ac:dyDescent="0.2">
      <c r="A3202" s="66" t="s">
        <v>11</v>
      </c>
      <c r="B3202" s="66" t="s">
        <v>24</v>
      </c>
      <c r="C3202" s="66" t="s">
        <v>0</v>
      </c>
      <c r="D3202" s="66" t="s">
        <v>304</v>
      </c>
      <c r="E3202" s="76">
        <f>+IF(ISNUMBER(DATA!F465),DATA!F465,"n/a")</f>
        <v>297433.34999999998</v>
      </c>
      <c r="F3202" s="77">
        <f>+IF(ISNUMBER(DATA!G465),DATA!G465,"n/a")</f>
        <v>1.9571416671722699E-2</v>
      </c>
      <c r="G3202" s="76">
        <f>+IF(ISNUMBER(DATA!P465),DATA!P465,"n/a")</f>
        <v>887528.04</v>
      </c>
      <c r="H3202" s="77">
        <f>+IF(ISNUMBER(DATA!Q465),DATA!Q465,"n/a")</f>
        <v>-7.0296275955001999E-2</v>
      </c>
      <c r="I3202" s="76">
        <f>+IF(ISNUMBER(DATA!Z465),DATA!Z465,"n/a")</f>
        <v>1697115.76</v>
      </c>
      <c r="J3202" s="77">
        <f>+IF(ISNUMBER(DATA!AA465),DATA!AA465,"n/a")</f>
        <v>-0.11086512051820401</v>
      </c>
      <c r="K3202" s="76">
        <f>+IF(ISNUMBER(DATA!AJ465),DATA!AJ465,"n/a")</f>
        <v>3421161.18</v>
      </c>
      <c r="L3202" s="77">
        <f>+IF(ISNUMBER(DATA!AK465),DATA!AK465,"n/a")</f>
        <v>-7.4322868234209402E-2</v>
      </c>
      <c r="M3202" s="66"/>
      <c r="N3202" s="66"/>
      <c r="O3202" s="66"/>
      <c r="P3202" s="66"/>
      <c r="Q3202" s="66"/>
      <c r="S3202" s="70"/>
      <c r="U3202" s="70"/>
      <c r="W3202" s="70"/>
      <c r="Y3202" s="70"/>
    </row>
    <row r="3203" spans="1:25" s="69" customFormat="1" x14ac:dyDescent="0.2">
      <c r="A3203" s="66" t="s">
        <v>11</v>
      </c>
      <c r="B3203" s="66" t="s">
        <v>24</v>
      </c>
      <c r="C3203" s="66" t="s">
        <v>0</v>
      </c>
      <c r="D3203" s="66" t="s">
        <v>305</v>
      </c>
      <c r="E3203" s="76">
        <f>+IF(ISNUMBER(DATA!F466),DATA!F466,"n/a")</f>
        <v>223603.72</v>
      </c>
      <c r="F3203" s="77">
        <f>+IF(ISNUMBER(DATA!G466),DATA!G466,"n/a")</f>
        <v>0.21331740202462199</v>
      </c>
      <c r="G3203" s="76">
        <f>+IF(ISNUMBER(DATA!P466),DATA!P466,"n/a")</f>
        <v>687140.71</v>
      </c>
      <c r="H3203" s="77">
        <f>+IF(ISNUMBER(DATA!Q466),DATA!Q466,"n/a")</f>
        <v>0.170953415549354</v>
      </c>
      <c r="I3203" s="76">
        <f>+IF(ISNUMBER(DATA!Z466),DATA!Z466,"n/a")</f>
        <v>1243851.8</v>
      </c>
      <c r="J3203" s="77">
        <f>+IF(ISNUMBER(DATA!AA466),DATA!AA466,"n/a")</f>
        <v>0.133629078688035</v>
      </c>
      <c r="K3203" s="76">
        <f>+IF(ISNUMBER(DATA!AJ466),DATA!AJ466,"n/a")</f>
        <v>2312532.89</v>
      </c>
      <c r="L3203" s="77">
        <f>+IF(ISNUMBER(DATA!AK466),DATA!AK466,"n/a")</f>
        <v>0.15270254233366401</v>
      </c>
      <c r="M3203" s="66"/>
      <c r="N3203" s="66"/>
      <c r="O3203" s="66"/>
      <c r="P3203" s="66"/>
      <c r="Q3203" s="66"/>
      <c r="S3203" s="70"/>
      <c r="U3203" s="70"/>
      <c r="W3203" s="70"/>
      <c r="Y3203" s="70"/>
    </row>
    <row r="3204" spans="1:25" s="69" customFormat="1" x14ac:dyDescent="0.2">
      <c r="A3204" s="66" t="s">
        <v>11</v>
      </c>
      <c r="B3204" s="66" t="s">
        <v>24</v>
      </c>
      <c r="C3204" s="66" t="s">
        <v>0</v>
      </c>
      <c r="D3204" s="66" t="s">
        <v>306</v>
      </c>
      <c r="E3204" s="76">
        <f>+IF(ISNUMBER(DATA!F467),DATA!F467,"n/a")</f>
        <v>141588.26999999999</v>
      </c>
      <c r="F3204" s="77">
        <f>+IF(ISNUMBER(DATA!G467),DATA!G467,"n/a")</f>
        <v>0.14082159979805101</v>
      </c>
      <c r="G3204" s="76">
        <f>+IF(ISNUMBER(DATA!P467),DATA!P467,"n/a")</f>
        <v>468058.86</v>
      </c>
      <c r="H3204" s="77">
        <f>+IF(ISNUMBER(DATA!Q467),DATA!Q467,"n/a")</f>
        <v>8.9326731788421598E-2</v>
      </c>
      <c r="I3204" s="76">
        <f>+IF(ISNUMBER(DATA!Z467),DATA!Z467,"n/a")</f>
        <v>904811.23</v>
      </c>
      <c r="J3204" s="77">
        <f>+IF(ISNUMBER(DATA!AA467),DATA!AA467,"n/a")</f>
        <v>0.108455377169986</v>
      </c>
      <c r="K3204" s="76">
        <f>+IF(ISNUMBER(DATA!AJ467),DATA!AJ467,"n/a")</f>
        <v>1950902.96</v>
      </c>
      <c r="L3204" s="77">
        <f>+IF(ISNUMBER(DATA!AK467),DATA!AK467,"n/a")</f>
        <v>0.16268215855104601</v>
      </c>
      <c r="M3204" s="66"/>
      <c r="N3204" s="66"/>
      <c r="O3204" s="66"/>
      <c r="P3204" s="66"/>
      <c r="Q3204" s="66"/>
      <c r="S3204" s="70"/>
      <c r="U3204" s="70"/>
      <c r="W3204" s="70"/>
      <c r="Y3204" s="70"/>
    </row>
    <row r="3205" spans="1:25" s="69" customFormat="1" x14ac:dyDescent="0.2">
      <c r="A3205" s="66" t="s">
        <v>11</v>
      </c>
      <c r="B3205" s="66" t="s">
        <v>24</v>
      </c>
      <c r="C3205" s="66" t="s">
        <v>0</v>
      </c>
      <c r="D3205" s="66" t="s">
        <v>307</v>
      </c>
      <c r="E3205" s="76">
        <f>+IF(ISNUMBER(DATA!F468),DATA!F468,"n/a")</f>
        <v>289780.44</v>
      </c>
      <c r="F3205" s="77">
        <f>+IF(ISNUMBER(DATA!G468),DATA!G468,"n/a")</f>
        <v>0.19265884979262901</v>
      </c>
      <c r="G3205" s="76">
        <f>+IF(ISNUMBER(DATA!P468),DATA!P468,"n/a")</f>
        <v>891153.1</v>
      </c>
      <c r="H3205" s="77">
        <f>+IF(ISNUMBER(DATA!Q468),DATA!Q468,"n/a")</f>
        <v>0.18522507800127799</v>
      </c>
      <c r="I3205" s="76">
        <f>+IF(ISNUMBER(DATA!Z468),DATA!Z468,"n/a")</f>
        <v>1686195.94</v>
      </c>
      <c r="J3205" s="77">
        <f>+IF(ISNUMBER(DATA!AA468),DATA!AA468,"n/a")</f>
        <v>0.20557395478677801</v>
      </c>
      <c r="K3205" s="76">
        <f>+IF(ISNUMBER(DATA!AJ468),DATA!AJ468,"n/a")</f>
        <v>3333598.6</v>
      </c>
      <c r="L3205" s="77">
        <f>+IF(ISNUMBER(DATA!AK468),DATA!AK468,"n/a")</f>
        <v>0.16304369066378299</v>
      </c>
      <c r="M3205" s="66"/>
      <c r="N3205" s="66"/>
      <c r="O3205" s="66"/>
      <c r="P3205" s="66"/>
      <c r="Q3205" s="66"/>
      <c r="S3205" s="70"/>
      <c r="U3205" s="70"/>
      <c r="W3205" s="70"/>
      <c r="Y3205" s="70"/>
    </row>
    <row r="3206" spans="1:25" s="69" customFormat="1" x14ac:dyDescent="0.2">
      <c r="A3206" s="66" t="s">
        <v>11</v>
      </c>
      <c r="B3206" s="66" t="s">
        <v>24</v>
      </c>
      <c r="C3206" s="66" t="s">
        <v>0</v>
      </c>
      <c r="D3206" s="66" t="s">
        <v>308</v>
      </c>
      <c r="E3206" s="76">
        <f>+IF(ISNUMBER(DATA!F469),DATA!F469,"n/a")</f>
        <v>127571.29</v>
      </c>
      <c r="F3206" s="77">
        <f>+IF(ISNUMBER(DATA!G469),DATA!G469,"n/a")</f>
        <v>2.2019216202425699E-2</v>
      </c>
      <c r="G3206" s="76">
        <f>+IF(ISNUMBER(DATA!P469),DATA!P469,"n/a")</f>
        <v>375714.05</v>
      </c>
      <c r="H3206" s="77">
        <f>+IF(ISNUMBER(DATA!Q469),DATA!Q469,"n/a")</f>
        <v>4.71867211543874E-2</v>
      </c>
      <c r="I3206" s="76">
        <f>+IF(ISNUMBER(DATA!Z469),DATA!Z469,"n/a")</f>
        <v>722681.5</v>
      </c>
      <c r="J3206" s="77">
        <f>+IF(ISNUMBER(DATA!AA469),DATA!AA469,"n/a")</f>
        <v>4.6106935768099197E-2</v>
      </c>
      <c r="K3206" s="76">
        <f>+IF(ISNUMBER(DATA!AJ469),DATA!AJ469,"n/a")</f>
        <v>1475153.11</v>
      </c>
      <c r="L3206" s="77">
        <f>+IF(ISNUMBER(DATA!AK469),DATA!AK469,"n/a")</f>
        <v>0.110856999348239</v>
      </c>
      <c r="M3206" s="66"/>
      <c r="N3206" s="66"/>
      <c r="O3206" s="66"/>
      <c r="P3206" s="66"/>
      <c r="Q3206" s="66"/>
      <c r="S3206" s="70"/>
      <c r="U3206" s="70"/>
      <c r="W3206" s="70"/>
      <c r="Y3206" s="70"/>
    </row>
    <row r="3207" spans="1:25" s="69" customFormat="1" x14ac:dyDescent="0.2">
      <c r="A3207" s="66" t="s">
        <v>11</v>
      </c>
      <c r="B3207" s="66" t="s">
        <v>24</v>
      </c>
      <c r="C3207" s="66" t="s">
        <v>0</v>
      </c>
      <c r="D3207" s="66" t="s">
        <v>309</v>
      </c>
      <c r="E3207" s="76">
        <f>+IF(ISNUMBER(DATA!F470),DATA!F470,"n/a")</f>
        <v>152487.12</v>
      </c>
      <c r="F3207" s="77">
        <f>+IF(ISNUMBER(DATA!G470),DATA!G470,"n/a")</f>
        <v>5.3306508243354901E-2</v>
      </c>
      <c r="G3207" s="76">
        <f>+IF(ISNUMBER(DATA!P470),DATA!P470,"n/a")</f>
        <v>440041.2</v>
      </c>
      <c r="H3207" s="77">
        <f>+IF(ISNUMBER(DATA!Q470),DATA!Q470,"n/a")</f>
        <v>5.4848445774803398E-2</v>
      </c>
      <c r="I3207" s="76">
        <f>+IF(ISNUMBER(DATA!Z470),DATA!Z470,"n/a")</f>
        <v>849101.7</v>
      </c>
      <c r="J3207" s="77">
        <f>+IF(ISNUMBER(DATA!AA470),DATA!AA470,"n/a")</f>
        <v>0.11859891254645</v>
      </c>
      <c r="K3207" s="76">
        <f>+IF(ISNUMBER(DATA!AJ470),DATA!AJ470,"n/a")</f>
        <v>1709437.09</v>
      </c>
      <c r="L3207" s="77">
        <f>+IF(ISNUMBER(DATA!AK470),DATA!AK470,"n/a")</f>
        <v>0.20686089414859399</v>
      </c>
      <c r="M3207" s="66"/>
      <c r="N3207" s="66"/>
      <c r="O3207" s="66"/>
      <c r="P3207" s="66"/>
      <c r="Q3207" s="66"/>
      <c r="S3207" s="70"/>
      <c r="U3207" s="70"/>
      <c r="W3207" s="70"/>
      <c r="Y3207" s="70"/>
    </row>
    <row r="3208" spans="1:25" s="69" customFormat="1" x14ac:dyDescent="0.2">
      <c r="A3208" s="66" t="s">
        <v>11</v>
      </c>
      <c r="B3208" s="66" t="s">
        <v>24</v>
      </c>
      <c r="C3208" s="66" t="s">
        <v>0</v>
      </c>
      <c r="D3208" s="66" t="s">
        <v>310</v>
      </c>
      <c r="E3208" s="76">
        <f>+IF(ISNUMBER(DATA!F471),DATA!F471,"n/a")</f>
        <v>86568.48</v>
      </c>
      <c r="F3208" s="77">
        <f>+IF(ISNUMBER(DATA!G471),DATA!G471,"n/a")</f>
        <v>6.7824909658231E-2</v>
      </c>
      <c r="G3208" s="76">
        <f>+IF(ISNUMBER(DATA!P471),DATA!P471,"n/a")</f>
        <v>250043.87</v>
      </c>
      <c r="H3208" s="77">
        <f>+IF(ISNUMBER(DATA!Q471),DATA!Q471,"n/a")</f>
        <v>4.2073938427569603E-2</v>
      </c>
      <c r="I3208" s="76">
        <f>+IF(ISNUMBER(DATA!Z471),DATA!Z471,"n/a")</f>
        <v>478625.24</v>
      </c>
      <c r="J3208" s="77">
        <f>+IF(ISNUMBER(DATA!AA471),DATA!AA471,"n/a")</f>
        <v>4.1606798108510402E-2</v>
      </c>
      <c r="K3208" s="76">
        <f>+IF(ISNUMBER(DATA!AJ471),DATA!AJ471,"n/a")</f>
        <v>1005995.19</v>
      </c>
      <c r="L3208" s="77">
        <f>+IF(ISNUMBER(DATA!AK471),DATA!AK471,"n/a")</f>
        <v>0.118188076265593</v>
      </c>
      <c r="M3208" s="66"/>
      <c r="N3208" s="66"/>
      <c r="O3208" s="66"/>
      <c r="P3208" s="66"/>
      <c r="Q3208" s="66"/>
      <c r="S3208" s="70"/>
      <c r="U3208" s="70"/>
      <c r="W3208" s="70"/>
      <c r="Y3208" s="70"/>
    </row>
    <row r="3209" spans="1:25" s="69" customFormat="1" x14ac:dyDescent="0.2">
      <c r="A3209" s="66" t="s">
        <v>11</v>
      </c>
      <c r="B3209" s="66" t="s">
        <v>24</v>
      </c>
      <c r="C3209" s="66" t="s">
        <v>0</v>
      </c>
      <c r="D3209" s="66" t="s">
        <v>311</v>
      </c>
      <c r="E3209" s="76">
        <f>+IF(ISNUMBER(DATA!F472),DATA!F472,"n/a")</f>
        <v>133643.81</v>
      </c>
      <c r="F3209" s="77">
        <f>+IF(ISNUMBER(DATA!G472),DATA!G472,"n/a")</f>
        <v>-0.13143749820056599</v>
      </c>
      <c r="G3209" s="76">
        <f>+IF(ISNUMBER(DATA!P472),DATA!P472,"n/a")</f>
        <v>411755.68</v>
      </c>
      <c r="H3209" s="77">
        <f>+IF(ISNUMBER(DATA!Q472),DATA!Q472,"n/a")</f>
        <v>-0.16762068722026599</v>
      </c>
      <c r="I3209" s="76">
        <f>+IF(ISNUMBER(DATA!Z472),DATA!Z472,"n/a")</f>
        <v>822582.32</v>
      </c>
      <c r="J3209" s="77">
        <f>+IF(ISNUMBER(DATA!AA472),DATA!AA472,"n/a")</f>
        <v>-0.144101835383314</v>
      </c>
      <c r="K3209" s="76">
        <f>+IF(ISNUMBER(DATA!AJ472),DATA!AJ472,"n/a")</f>
        <v>1732147.7</v>
      </c>
      <c r="L3209" s="77">
        <f>+IF(ISNUMBER(DATA!AK472),DATA!AK472,"n/a")</f>
        <v>-0.11452914046217599</v>
      </c>
      <c r="M3209" s="66"/>
      <c r="N3209" s="66"/>
      <c r="O3209" s="66"/>
      <c r="P3209" s="66"/>
      <c r="Q3209" s="66"/>
      <c r="S3209" s="70"/>
      <c r="U3209" s="70"/>
      <c r="W3209" s="70"/>
      <c r="Y3209" s="70"/>
    </row>
    <row r="3210" spans="1:25" s="69" customFormat="1" x14ac:dyDescent="0.2">
      <c r="A3210" s="66" t="s">
        <v>11</v>
      </c>
      <c r="B3210" s="66" t="s">
        <v>24</v>
      </c>
      <c r="C3210" s="66" t="s">
        <v>0</v>
      </c>
      <c r="D3210" s="66" t="s">
        <v>312</v>
      </c>
      <c r="E3210" s="76">
        <f>+IF(ISNUMBER(DATA!F473),DATA!F473,"n/a")</f>
        <v>79236.7</v>
      </c>
      <c r="F3210" s="77">
        <f>+IF(ISNUMBER(DATA!G473),DATA!G473,"n/a")</f>
        <v>0.285360859326449</v>
      </c>
      <c r="G3210" s="76">
        <f>+IF(ISNUMBER(DATA!P473),DATA!P473,"n/a")</f>
        <v>238184.37</v>
      </c>
      <c r="H3210" s="77">
        <f>+IF(ISNUMBER(DATA!Q473),DATA!Q473,"n/a")</f>
        <v>0.24100354068726701</v>
      </c>
      <c r="I3210" s="76">
        <f>+IF(ISNUMBER(DATA!Z473),DATA!Z473,"n/a")</f>
        <v>431920.86</v>
      </c>
      <c r="J3210" s="77">
        <f>+IF(ISNUMBER(DATA!AA473),DATA!AA473,"n/a")</f>
        <v>0.22297095727243799</v>
      </c>
      <c r="K3210" s="76">
        <f>+IF(ISNUMBER(DATA!AJ473),DATA!AJ473,"n/a")</f>
        <v>868261.25</v>
      </c>
      <c r="L3210" s="77">
        <f>+IF(ISNUMBER(DATA!AK473),DATA!AK473,"n/a")</f>
        <v>0.264035949197026</v>
      </c>
      <c r="M3210" s="66"/>
      <c r="N3210" s="66"/>
      <c r="O3210" s="66"/>
      <c r="P3210" s="66"/>
      <c r="Q3210" s="66"/>
      <c r="S3210" s="70"/>
      <c r="U3210" s="70"/>
      <c r="W3210" s="70"/>
      <c r="Y3210" s="70"/>
    </row>
    <row r="3211" spans="1:25" s="69" customFormat="1" x14ac:dyDescent="0.2">
      <c r="A3211" s="66" t="s">
        <v>11</v>
      </c>
      <c r="B3211" s="66" t="s">
        <v>24</v>
      </c>
      <c r="C3211" s="66" t="s">
        <v>0</v>
      </c>
      <c r="D3211" s="66" t="s">
        <v>313</v>
      </c>
      <c r="E3211" s="76">
        <f>+IF(ISNUMBER(DATA!F474),DATA!F474,"n/a")</f>
        <v>155562.51999999999</v>
      </c>
      <c r="F3211" s="77">
        <f>+IF(ISNUMBER(DATA!G474),DATA!G474,"n/a")</f>
        <v>-5.2765019243842196E-3</v>
      </c>
      <c r="G3211" s="76">
        <f>+IF(ISNUMBER(DATA!P474),DATA!P474,"n/a")</f>
        <v>478620.62</v>
      </c>
      <c r="H3211" s="77">
        <f>+IF(ISNUMBER(DATA!Q474),DATA!Q474,"n/a")</f>
        <v>2.8847444585189202E-4</v>
      </c>
      <c r="I3211" s="76">
        <f>+IF(ISNUMBER(DATA!Z474),DATA!Z474,"n/a")</f>
        <v>911357.04</v>
      </c>
      <c r="J3211" s="77">
        <f>+IF(ISNUMBER(DATA!AA474),DATA!AA474,"n/a")</f>
        <v>1.82949432903988E-2</v>
      </c>
      <c r="K3211" s="76">
        <f>+IF(ISNUMBER(DATA!AJ474),DATA!AJ474,"n/a")</f>
        <v>1853963.75</v>
      </c>
      <c r="L3211" s="77">
        <f>+IF(ISNUMBER(DATA!AK474),DATA!AK474,"n/a")</f>
        <v>4.7548820331586597E-2</v>
      </c>
      <c r="M3211" s="66"/>
      <c r="N3211" s="66"/>
      <c r="O3211" s="66"/>
      <c r="P3211" s="66"/>
      <c r="Q3211" s="66"/>
      <c r="S3211" s="70"/>
      <c r="U3211" s="70"/>
      <c r="W3211" s="70"/>
      <c r="Y3211" s="70"/>
    </row>
    <row r="3212" spans="1:25" s="69" customFormat="1" x14ac:dyDescent="0.2">
      <c r="A3212" s="66" t="s">
        <v>11</v>
      </c>
      <c r="B3212" s="66" t="s">
        <v>24</v>
      </c>
      <c r="C3212" s="66" t="s">
        <v>0</v>
      </c>
      <c r="D3212" s="66" t="s">
        <v>314</v>
      </c>
      <c r="E3212" s="76">
        <f>+IF(ISNUMBER(DATA!F475),DATA!F475,"n/a")</f>
        <v>302041.8</v>
      </c>
      <c r="F3212" s="77">
        <f>+IF(ISNUMBER(DATA!G475),DATA!G475,"n/a")</f>
        <v>-1.4807128377883699E-2</v>
      </c>
      <c r="G3212" s="76">
        <f>+IF(ISNUMBER(DATA!P475),DATA!P475,"n/a")</f>
        <v>914704.31</v>
      </c>
      <c r="H3212" s="77">
        <f>+IF(ISNUMBER(DATA!Q475),DATA!Q475,"n/a")</f>
        <v>-9.9591227959235001E-2</v>
      </c>
      <c r="I3212" s="76">
        <f>+IF(ISNUMBER(DATA!Z475),DATA!Z475,"n/a")</f>
        <v>1791876.14</v>
      </c>
      <c r="J3212" s="77">
        <f>+IF(ISNUMBER(DATA!AA475),DATA!AA475,"n/a")</f>
        <v>-0.16265699543413201</v>
      </c>
      <c r="K3212" s="76">
        <f>+IF(ISNUMBER(DATA!AJ475),DATA!AJ475,"n/a")</f>
        <v>3688784.39</v>
      </c>
      <c r="L3212" s="77">
        <f>+IF(ISNUMBER(DATA!AK475),DATA!AK475,"n/a")</f>
        <v>-0.18414259366962099</v>
      </c>
      <c r="M3212" s="66"/>
      <c r="N3212" s="66"/>
      <c r="O3212" s="66"/>
      <c r="P3212" s="66"/>
      <c r="Q3212" s="66"/>
      <c r="S3212" s="70"/>
      <c r="U3212" s="70"/>
      <c r="W3212" s="70"/>
      <c r="Y3212" s="70"/>
    </row>
    <row r="3213" spans="1:25" s="69" customFormat="1" x14ac:dyDescent="0.2">
      <c r="A3213" s="66" t="s">
        <v>11</v>
      </c>
      <c r="B3213" s="66" t="s">
        <v>24</v>
      </c>
      <c r="C3213" s="66" t="s">
        <v>0</v>
      </c>
      <c r="D3213" s="66" t="s">
        <v>315</v>
      </c>
      <c r="E3213" s="76">
        <f>+IF(ISNUMBER(DATA!F476),DATA!F476,"n/a")</f>
        <v>350811.64</v>
      </c>
      <c r="F3213" s="77">
        <f>+IF(ISNUMBER(DATA!G476),DATA!G476,"n/a")</f>
        <v>0.13705903798403099</v>
      </c>
      <c r="G3213" s="76">
        <f>+IF(ISNUMBER(DATA!P476),DATA!P476,"n/a")</f>
        <v>1090640.1000000001</v>
      </c>
      <c r="H3213" s="77">
        <f>+IF(ISNUMBER(DATA!Q476),DATA!Q476,"n/a")</f>
        <v>0.15088170220562999</v>
      </c>
      <c r="I3213" s="76">
        <f>+IF(ISNUMBER(DATA!Z476),DATA!Z476,"n/a")</f>
        <v>2047528.86</v>
      </c>
      <c r="J3213" s="77">
        <f>+IF(ISNUMBER(DATA!AA476),DATA!AA476,"n/a")</f>
        <v>0.18880451421409</v>
      </c>
      <c r="K3213" s="76">
        <f>+IF(ISNUMBER(DATA!AJ476),DATA!AJ476,"n/a")</f>
        <v>3983131.81</v>
      </c>
      <c r="L3213" s="77">
        <f>+IF(ISNUMBER(DATA!AK476),DATA!AK476,"n/a")</f>
        <v>0.16614377403545699</v>
      </c>
      <c r="M3213" s="66"/>
      <c r="N3213" s="66"/>
      <c r="O3213" s="66"/>
      <c r="P3213" s="66"/>
      <c r="Q3213" s="66"/>
      <c r="S3213" s="70"/>
      <c r="U3213" s="70"/>
      <c r="W3213" s="70"/>
      <c r="Y3213" s="70"/>
    </row>
    <row r="3214" spans="1:25" s="69" customFormat="1" x14ac:dyDescent="0.2">
      <c r="A3214" s="66" t="s">
        <v>11</v>
      </c>
      <c r="B3214" s="66" t="s">
        <v>24</v>
      </c>
      <c r="C3214" s="66" t="s">
        <v>0</v>
      </c>
      <c r="D3214" s="66" t="s">
        <v>316</v>
      </c>
      <c r="E3214" s="76">
        <f>+IF(ISNUMBER(DATA!F477),DATA!F477,"n/a")</f>
        <v>208623.3</v>
      </c>
      <c r="F3214" s="77">
        <f>+IF(ISNUMBER(DATA!G477),DATA!G477,"n/a")</f>
        <v>9.7432148288081402E-2</v>
      </c>
      <c r="G3214" s="76">
        <f>+IF(ISNUMBER(DATA!P477),DATA!P477,"n/a")</f>
        <v>595107.6</v>
      </c>
      <c r="H3214" s="77">
        <f>+IF(ISNUMBER(DATA!Q477),DATA!Q477,"n/a")</f>
        <v>0.113688662663203</v>
      </c>
      <c r="I3214" s="76">
        <f>+IF(ISNUMBER(DATA!Z477),DATA!Z477,"n/a")</f>
        <v>1159894.3400000001</v>
      </c>
      <c r="J3214" s="77">
        <f>+IF(ISNUMBER(DATA!AA477),DATA!AA477,"n/a")</f>
        <v>9.8424359907813203E-2</v>
      </c>
      <c r="K3214" s="76">
        <f>+IF(ISNUMBER(DATA!AJ477),DATA!AJ477,"n/a")</f>
        <v>2382304.88</v>
      </c>
      <c r="L3214" s="77">
        <f>+IF(ISNUMBER(DATA!AK477),DATA!AK477,"n/a")</f>
        <v>0.155835342100337</v>
      </c>
      <c r="M3214" s="66"/>
      <c r="N3214" s="66"/>
      <c r="O3214" s="66"/>
      <c r="P3214" s="66"/>
      <c r="Q3214" s="66"/>
      <c r="S3214" s="70"/>
      <c r="U3214" s="70"/>
      <c r="W3214" s="70"/>
      <c r="Y3214" s="70"/>
    </row>
    <row r="3215" spans="1:25" s="69" customFormat="1" x14ac:dyDescent="0.2">
      <c r="A3215" s="66" t="s">
        <v>11</v>
      </c>
      <c r="B3215" s="66" t="s">
        <v>24</v>
      </c>
      <c r="C3215" s="66" t="s">
        <v>0</v>
      </c>
      <c r="D3215" s="66" t="s">
        <v>317</v>
      </c>
      <c r="E3215" s="76">
        <f>+IF(ISNUMBER(DATA!F478),DATA!F478,"n/a")</f>
        <v>140267.65</v>
      </c>
      <c r="F3215" s="77">
        <f>+IF(ISNUMBER(DATA!G478),DATA!G478,"n/a")</f>
        <v>0.24535027850163699</v>
      </c>
      <c r="G3215" s="76">
        <f>+IF(ISNUMBER(DATA!P478),DATA!P478,"n/a")</f>
        <v>406062.75</v>
      </c>
      <c r="H3215" s="77">
        <f>+IF(ISNUMBER(DATA!Q478),DATA!Q478,"n/a")</f>
        <v>0.142055774222002</v>
      </c>
      <c r="I3215" s="76">
        <f>+IF(ISNUMBER(DATA!Z478),DATA!Z478,"n/a")</f>
        <v>749764.67</v>
      </c>
      <c r="J3215" s="77">
        <f>+IF(ISNUMBER(DATA!AA478),DATA!AA478,"n/a")</f>
        <v>0.121295324326626</v>
      </c>
      <c r="K3215" s="76">
        <f>+IF(ISNUMBER(DATA!AJ478),DATA!AJ478,"n/a")</f>
        <v>1478411.31</v>
      </c>
      <c r="L3215" s="77">
        <f>+IF(ISNUMBER(DATA!AK478),DATA!AK478,"n/a")</f>
        <v>7.2477526076749899E-2</v>
      </c>
      <c r="M3215" s="66"/>
      <c r="N3215" s="66"/>
      <c r="O3215" s="66"/>
      <c r="P3215" s="66"/>
      <c r="Q3215" s="66"/>
      <c r="S3215" s="70"/>
      <c r="U3215" s="70"/>
      <c r="W3215" s="70"/>
      <c r="Y3215" s="70"/>
    </row>
    <row r="3216" spans="1:25" s="69" customFormat="1" x14ac:dyDescent="0.2">
      <c r="A3216" s="66" t="s">
        <v>11</v>
      </c>
      <c r="B3216" s="66" t="s">
        <v>24</v>
      </c>
      <c r="C3216" s="66" t="s">
        <v>0</v>
      </c>
      <c r="D3216" s="66" t="s">
        <v>318</v>
      </c>
      <c r="E3216" s="76">
        <f>+IF(ISNUMBER(DATA!F479),DATA!F479,"n/a")</f>
        <v>251614.94</v>
      </c>
      <c r="F3216" s="77">
        <f>+IF(ISNUMBER(DATA!G479),DATA!G479,"n/a")</f>
        <v>0.123816852133823</v>
      </c>
      <c r="G3216" s="76">
        <f>+IF(ISNUMBER(DATA!P479),DATA!P479,"n/a")</f>
        <v>758596.36</v>
      </c>
      <c r="H3216" s="77">
        <f>+IF(ISNUMBER(DATA!Q479),DATA!Q479,"n/a")</f>
        <v>0.121298619618016</v>
      </c>
      <c r="I3216" s="76">
        <f>+IF(ISNUMBER(DATA!Z479),DATA!Z479,"n/a")</f>
        <v>1425273.89</v>
      </c>
      <c r="J3216" s="77">
        <f>+IF(ISNUMBER(DATA!AA479),DATA!AA479,"n/a")</f>
        <v>0.100110652951831</v>
      </c>
      <c r="K3216" s="76">
        <f>+IF(ISNUMBER(DATA!AJ479),DATA!AJ479,"n/a")</f>
        <v>2795593.73</v>
      </c>
      <c r="L3216" s="77">
        <f>+IF(ISNUMBER(DATA!AK479),DATA!AK479,"n/a")</f>
        <v>0.12492731776631499</v>
      </c>
      <c r="M3216" s="66"/>
      <c r="N3216" s="66"/>
      <c r="O3216" s="66"/>
      <c r="P3216" s="66"/>
      <c r="Q3216" s="66"/>
      <c r="S3216" s="70"/>
      <c r="U3216" s="70"/>
      <c r="W3216" s="70"/>
      <c r="Y3216" s="70"/>
    </row>
    <row r="3217" spans="1:25" s="69" customFormat="1" x14ac:dyDescent="0.2">
      <c r="A3217" s="66" t="s">
        <v>11</v>
      </c>
      <c r="B3217" s="66" t="s">
        <v>24</v>
      </c>
      <c r="C3217" s="66" t="s">
        <v>0</v>
      </c>
      <c r="D3217" s="66" t="s">
        <v>344</v>
      </c>
      <c r="E3217" s="76">
        <f>+IF(ISNUMBER(DATA!F480),DATA!F480,"n/a")</f>
        <v>91434.55</v>
      </c>
      <c r="F3217" s="77">
        <f>+IF(ISNUMBER(DATA!G480),DATA!G480,"n/a")</f>
        <v>0.28825110897078599</v>
      </c>
      <c r="G3217" s="76">
        <f>+IF(ISNUMBER(DATA!P480),DATA!P480,"n/a")</f>
        <v>252158.83</v>
      </c>
      <c r="H3217" s="77">
        <f>+IF(ISNUMBER(DATA!Q480),DATA!Q480,"n/a")</f>
        <v>0.227880864812738</v>
      </c>
      <c r="I3217" s="76">
        <f>+IF(ISNUMBER(DATA!Z480),DATA!Z480,"n/a")</f>
        <v>483694.71</v>
      </c>
      <c r="J3217" s="77">
        <f>+IF(ISNUMBER(DATA!AA480),DATA!AA480,"n/a")</f>
        <v>0.26438617039694301</v>
      </c>
      <c r="K3217" s="76">
        <f>+IF(ISNUMBER(DATA!AJ480),DATA!AJ480,"n/a")</f>
        <v>998596.72</v>
      </c>
      <c r="L3217" s="77">
        <f>+IF(ISNUMBER(DATA!AK480),DATA!AK480,"n/a")</f>
        <v>0.34206299843958099</v>
      </c>
      <c r="M3217" s="66"/>
      <c r="N3217" s="66"/>
      <c r="O3217" s="66"/>
      <c r="P3217" s="66"/>
      <c r="Q3217" s="66"/>
      <c r="S3217" s="70"/>
      <c r="U3217" s="70"/>
      <c r="W3217" s="70"/>
      <c r="Y3217" s="70"/>
    </row>
    <row r="3218" spans="1:25" s="69" customFormat="1" x14ac:dyDescent="0.2">
      <c r="A3218" s="66" t="s">
        <v>11</v>
      </c>
      <c r="B3218" s="66" t="s">
        <v>24</v>
      </c>
      <c r="C3218" s="66" t="s">
        <v>0</v>
      </c>
      <c r="D3218" s="66" t="s">
        <v>345</v>
      </c>
      <c r="E3218" s="76">
        <f>+IF(ISNUMBER(DATA!F481),DATA!F481,"n/a")</f>
        <v>209799.1</v>
      </c>
      <c r="F3218" s="77">
        <f>+IF(ISNUMBER(DATA!G481),DATA!G481,"n/a")</f>
        <v>0.18742543892763999</v>
      </c>
      <c r="G3218" s="76">
        <f>+IF(ISNUMBER(DATA!P481),DATA!P481,"n/a")</f>
        <v>625092.24</v>
      </c>
      <c r="H3218" s="77">
        <f>+IF(ISNUMBER(DATA!Q481),DATA!Q481,"n/a")</f>
        <v>0.16266935756075401</v>
      </c>
      <c r="I3218" s="76">
        <f>+IF(ISNUMBER(DATA!Z481),DATA!Z481,"n/a")</f>
        <v>1169538.26</v>
      </c>
      <c r="J3218" s="77">
        <f>+IF(ISNUMBER(DATA!AA481),DATA!AA481,"n/a")</f>
        <v>0.18133196958515599</v>
      </c>
      <c r="K3218" s="76">
        <f>+IF(ISNUMBER(DATA!AJ481),DATA!AJ481,"n/a")</f>
        <v>2303795.83</v>
      </c>
      <c r="L3218" s="77">
        <f>+IF(ISNUMBER(DATA!AK481),DATA!AK481,"n/a")</f>
        <v>0.27651310267881501</v>
      </c>
      <c r="M3218" s="66"/>
      <c r="N3218" s="66"/>
      <c r="O3218" s="66"/>
      <c r="P3218" s="66"/>
      <c r="Q3218" s="66"/>
      <c r="S3218" s="70"/>
      <c r="U3218" s="70"/>
      <c r="W3218" s="70"/>
      <c r="Y3218" s="70"/>
    </row>
    <row r="3219" spans="1:25" x14ac:dyDescent="0.2">
      <c r="E3219" s="100"/>
      <c r="F3219" s="102"/>
      <c r="G3219" s="100"/>
      <c r="H3219" s="102"/>
      <c r="I3219" s="100"/>
      <c r="J3219" s="102"/>
      <c r="K3219" s="100"/>
      <c r="L3219" s="102"/>
    </row>
    <row r="3220" spans="1:25" s="69" customFormat="1" x14ac:dyDescent="0.2">
      <c r="A3220" s="66" t="s">
        <v>11</v>
      </c>
      <c r="B3220" s="66" t="s">
        <v>24</v>
      </c>
      <c r="C3220" s="66" t="s">
        <v>9</v>
      </c>
      <c r="D3220" s="66" t="s">
        <v>271</v>
      </c>
      <c r="E3220" s="86">
        <f>+IF(ISNUMBER(DATA!H432),DATA!H432,"n/a")</f>
        <v>25261.09</v>
      </c>
      <c r="F3220" s="77">
        <f>+IF(ISNUMBER(DATA!I432),DATA!I432,"n/a")</f>
        <v>0.72202142685746695</v>
      </c>
      <c r="G3220" s="86">
        <f>+IF(ISNUMBER(DATA!R432),DATA!R432,"n/a")</f>
        <v>65542.92</v>
      </c>
      <c r="H3220" s="77">
        <f>+IF(ISNUMBER(DATA!S432),DATA!S432,"n/a")</f>
        <v>0.32406756282020699</v>
      </c>
      <c r="I3220" s="86">
        <f>+IF(ISNUMBER(DATA!AB432),DATA!AB432,"n/a")</f>
        <v>120058.44</v>
      </c>
      <c r="J3220" s="77">
        <f>+IF(ISNUMBER(DATA!AC432),DATA!AC432,"n/a")</f>
        <v>0.24196788779233999</v>
      </c>
      <c r="K3220" s="86">
        <f>+IF(ISNUMBER(DATA!AL432),DATA!AL432,"n/a")</f>
        <v>238687.26</v>
      </c>
      <c r="L3220" s="77">
        <f>+IF(ISNUMBER(DATA!AM432),DATA!AM432,"n/a")</f>
        <v>0.23673264014231801</v>
      </c>
      <c r="M3220" s="66"/>
      <c r="N3220" s="66"/>
      <c r="O3220" s="66"/>
      <c r="P3220" s="66"/>
      <c r="Q3220" s="66"/>
      <c r="S3220" s="70"/>
      <c r="U3220" s="70"/>
      <c r="W3220" s="70"/>
      <c r="Y3220" s="70"/>
    </row>
    <row r="3221" spans="1:25" s="69" customFormat="1" x14ac:dyDescent="0.2">
      <c r="A3221" s="66" t="s">
        <v>11</v>
      </c>
      <c r="B3221" s="66" t="s">
        <v>24</v>
      </c>
      <c r="C3221" s="66" t="s">
        <v>9</v>
      </c>
      <c r="D3221" s="66" t="s">
        <v>272</v>
      </c>
      <c r="E3221" s="86">
        <f>+IF(ISNUMBER(DATA!H433),DATA!H433,"n/a")</f>
        <v>45796.15</v>
      </c>
      <c r="F3221" s="77">
        <f>+IF(ISNUMBER(DATA!I433),DATA!I433,"n/a")</f>
        <v>0.41349239443210001</v>
      </c>
      <c r="G3221" s="86">
        <f>+IF(ISNUMBER(DATA!R433),DATA!R433,"n/a")</f>
        <v>128582.96</v>
      </c>
      <c r="H3221" s="77">
        <f>+IF(ISNUMBER(DATA!S433),DATA!S433,"n/a")</f>
        <v>0.33668109246890399</v>
      </c>
      <c r="I3221" s="86">
        <f>+IF(ISNUMBER(DATA!AB433),DATA!AB433,"n/a")</f>
        <v>242636.73</v>
      </c>
      <c r="J3221" s="77">
        <f>+IF(ISNUMBER(DATA!AC433),DATA!AC433,"n/a")</f>
        <v>0.27621521768299301</v>
      </c>
      <c r="K3221" s="86">
        <f>+IF(ISNUMBER(DATA!AL433),DATA!AL433,"n/a")</f>
        <v>461728.02</v>
      </c>
      <c r="L3221" s="77">
        <f>+IF(ISNUMBER(DATA!AM433),DATA!AM433,"n/a")</f>
        <v>0.24414334248290401</v>
      </c>
      <c r="M3221" s="66"/>
      <c r="N3221" s="66"/>
      <c r="O3221" s="66"/>
      <c r="P3221" s="66"/>
      <c r="Q3221" s="66"/>
      <c r="S3221" s="70"/>
      <c r="U3221" s="70"/>
      <c r="W3221" s="70"/>
      <c r="Y3221" s="70"/>
    </row>
    <row r="3222" spans="1:25" s="69" customFormat="1" x14ac:dyDescent="0.2">
      <c r="A3222" s="66" t="s">
        <v>11</v>
      </c>
      <c r="B3222" s="66" t="s">
        <v>24</v>
      </c>
      <c r="C3222" s="66" t="s">
        <v>9</v>
      </c>
      <c r="D3222" s="66" t="s">
        <v>273</v>
      </c>
      <c r="E3222" s="86">
        <f>+IF(ISNUMBER(DATA!H434),DATA!H434,"n/a")</f>
        <v>87509.83</v>
      </c>
      <c r="F3222" s="77">
        <f>+IF(ISNUMBER(DATA!I434),DATA!I434,"n/a")</f>
        <v>-3.4722907798375197E-2</v>
      </c>
      <c r="G3222" s="86">
        <f>+IF(ISNUMBER(DATA!R434),DATA!R434,"n/a")</f>
        <v>256325.93</v>
      </c>
      <c r="H3222" s="77">
        <f>+IF(ISNUMBER(DATA!S434),DATA!S434,"n/a")</f>
        <v>-0.121910180738371</v>
      </c>
      <c r="I3222" s="86">
        <f>+IF(ISNUMBER(DATA!AB434),DATA!AB434,"n/a")</f>
        <v>485891.41</v>
      </c>
      <c r="J3222" s="77">
        <f>+IF(ISNUMBER(DATA!AC434),DATA!AC434,"n/a")</f>
        <v>-9.8137581275082097E-2</v>
      </c>
      <c r="K3222" s="86">
        <f>+IF(ISNUMBER(DATA!AL434),DATA!AL434,"n/a")</f>
        <v>939167.95</v>
      </c>
      <c r="L3222" s="77">
        <f>+IF(ISNUMBER(DATA!AM434),DATA!AM434,"n/a")</f>
        <v>-9.3886211148080795E-2</v>
      </c>
      <c r="M3222" s="66"/>
      <c r="N3222" s="66"/>
      <c r="O3222" s="66"/>
      <c r="P3222" s="66"/>
      <c r="Q3222" s="66"/>
      <c r="S3222" s="70"/>
      <c r="U3222" s="70"/>
      <c r="W3222" s="70"/>
      <c r="Y3222" s="70"/>
    </row>
    <row r="3223" spans="1:25" s="69" customFormat="1" x14ac:dyDescent="0.2">
      <c r="A3223" s="66" t="s">
        <v>11</v>
      </c>
      <c r="B3223" s="66" t="s">
        <v>24</v>
      </c>
      <c r="C3223" s="66" t="s">
        <v>9</v>
      </c>
      <c r="D3223" s="66" t="s">
        <v>274</v>
      </c>
      <c r="E3223" s="86">
        <f>+IF(ISNUMBER(DATA!H435),DATA!H435,"n/a")</f>
        <v>32541.27</v>
      </c>
      <c r="F3223" s="77">
        <f>+IF(ISNUMBER(DATA!I435),DATA!I435,"n/a")</f>
        <v>0.234609527292759</v>
      </c>
      <c r="G3223" s="86">
        <f>+IF(ISNUMBER(DATA!R435),DATA!R435,"n/a")</f>
        <v>90585.08</v>
      </c>
      <c r="H3223" s="77">
        <f>+IF(ISNUMBER(DATA!S435),DATA!S435,"n/a")</f>
        <v>0.24966328719164199</v>
      </c>
      <c r="I3223" s="86">
        <f>+IF(ISNUMBER(DATA!AB435),DATA!AB435,"n/a")</f>
        <v>176634.64</v>
      </c>
      <c r="J3223" s="77">
        <f>+IF(ISNUMBER(DATA!AC435),DATA!AC435,"n/a")</f>
        <v>0.25259939635981998</v>
      </c>
      <c r="K3223" s="86">
        <f>+IF(ISNUMBER(DATA!AL435),DATA!AL435,"n/a")</f>
        <v>361294.07</v>
      </c>
      <c r="L3223" s="77">
        <f>+IF(ISNUMBER(DATA!AM435),DATA!AM435,"n/a")</f>
        <v>0.326262180530482</v>
      </c>
      <c r="M3223" s="66"/>
      <c r="N3223" s="66"/>
      <c r="O3223" s="66"/>
      <c r="P3223" s="66"/>
      <c r="Q3223" s="66"/>
      <c r="S3223" s="70"/>
      <c r="U3223" s="70"/>
      <c r="W3223" s="70"/>
      <c r="Y3223" s="70"/>
    </row>
    <row r="3224" spans="1:25" s="69" customFormat="1" x14ac:dyDescent="0.2">
      <c r="A3224" s="66" t="s">
        <v>11</v>
      </c>
      <c r="B3224" s="66" t="s">
        <v>24</v>
      </c>
      <c r="C3224" s="66" t="s">
        <v>9</v>
      </c>
      <c r="D3224" s="66" t="s">
        <v>275</v>
      </c>
      <c r="E3224" s="86">
        <f>+IF(ISNUMBER(DATA!H436),DATA!H436,"n/a")</f>
        <v>77219</v>
      </c>
      <c r="F3224" s="77">
        <f>+IF(ISNUMBER(DATA!I436),DATA!I436,"n/a")</f>
        <v>-0.162903913306856</v>
      </c>
      <c r="G3224" s="86">
        <f>+IF(ISNUMBER(DATA!R436),DATA!R436,"n/a")</f>
        <v>231857.59</v>
      </c>
      <c r="H3224" s="77">
        <f>+IF(ISNUMBER(DATA!S436),DATA!S436,"n/a")</f>
        <v>-0.21071081258108601</v>
      </c>
      <c r="I3224" s="86">
        <f>+IF(ISNUMBER(DATA!AB436),DATA!AB436,"n/a")</f>
        <v>452449.5</v>
      </c>
      <c r="J3224" s="77">
        <f>+IF(ISNUMBER(DATA!AC436),DATA!AC436,"n/a")</f>
        <v>-0.18168259808547299</v>
      </c>
      <c r="K3224" s="86">
        <f>+IF(ISNUMBER(DATA!AL436),DATA!AL436,"n/a")</f>
        <v>929466.95</v>
      </c>
      <c r="L3224" s="77">
        <f>+IF(ISNUMBER(DATA!AM436),DATA!AM436,"n/a")</f>
        <v>-0.111237161510119</v>
      </c>
      <c r="M3224" s="66"/>
      <c r="N3224" s="66"/>
      <c r="O3224" s="66"/>
      <c r="P3224" s="66"/>
      <c r="Q3224" s="66"/>
      <c r="S3224" s="70"/>
      <c r="U3224" s="70"/>
      <c r="W3224" s="70"/>
      <c r="Y3224" s="70"/>
    </row>
    <row r="3225" spans="1:25" s="69" customFormat="1" x14ac:dyDescent="0.2">
      <c r="A3225" s="66" t="s">
        <v>11</v>
      </c>
      <c r="B3225" s="66" t="s">
        <v>24</v>
      </c>
      <c r="C3225" s="66" t="s">
        <v>9</v>
      </c>
      <c r="D3225" s="66" t="s">
        <v>276</v>
      </c>
      <c r="E3225" s="86">
        <f>+IF(ISNUMBER(DATA!H437),DATA!H437,"n/a")</f>
        <v>36874.480000000003</v>
      </c>
      <c r="F3225" s="77">
        <f>+IF(ISNUMBER(DATA!I437),DATA!I437,"n/a")</f>
        <v>-3.7465880131423303E-2</v>
      </c>
      <c r="G3225" s="86">
        <f>+IF(ISNUMBER(DATA!R437),DATA!R437,"n/a")</f>
        <v>112972.46</v>
      </c>
      <c r="H3225" s="77">
        <f>+IF(ISNUMBER(DATA!S437),DATA!S437,"n/a")</f>
        <v>-1.4768556757627499E-2</v>
      </c>
      <c r="I3225" s="86">
        <f>+IF(ISNUMBER(DATA!AB437),DATA!AB437,"n/a")</f>
        <v>217100.55</v>
      </c>
      <c r="J3225" s="77">
        <f>+IF(ISNUMBER(DATA!AC437),DATA!AC437,"n/a")</f>
        <v>-2.9418036773831199E-2</v>
      </c>
      <c r="K3225" s="86">
        <f>+IF(ISNUMBER(DATA!AL437),DATA!AL437,"n/a")</f>
        <v>461328.74</v>
      </c>
      <c r="L3225" s="77">
        <f>+IF(ISNUMBER(DATA!AM437),DATA!AM437,"n/a")</f>
        <v>-1.2596804338986899E-4</v>
      </c>
      <c r="M3225" s="66"/>
      <c r="N3225" s="66"/>
      <c r="O3225" s="66"/>
      <c r="P3225" s="66"/>
      <c r="Q3225" s="66"/>
      <c r="S3225" s="70"/>
      <c r="U3225" s="70"/>
      <c r="W3225" s="70"/>
      <c r="Y3225" s="70"/>
    </row>
    <row r="3226" spans="1:25" s="69" customFormat="1" x14ac:dyDescent="0.2">
      <c r="A3226" s="66" t="s">
        <v>11</v>
      </c>
      <c r="B3226" s="66" t="s">
        <v>24</v>
      </c>
      <c r="C3226" s="66" t="s">
        <v>9</v>
      </c>
      <c r="D3226" s="66" t="s">
        <v>277</v>
      </c>
      <c r="E3226" s="86">
        <f>+IF(ISNUMBER(DATA!H438),DATA!H438,"n/a")</f>
        <v>18486.330000000002</v>
      </c>
      <c r="F3226" s="77">
        <f>+IF(ISNUMBER(DATA!I438),DATA!I438,"n/a")</f>
        <v>-2.0021713293348901E-2</v>
      </c>
      <c r="G3226" s="86">
        <f>+IF(ISNUMBER(DATA!R438),DATA!R438,"n/a")</f>
        <v>55043.39</v>
      </c>
      <c r="H3226" s="77">
        <f>+IF(ISNUMBER(DATA!S438),DATA!S438,"n/a")</f>
        <v>5.4456124568348897E-2</v>
      </c>
      <c r="I3226" s="86">
        <f>+IF(ISNUMBER(DATA!AB438),DATA!AB438,"n/a")</f>
        <v>107880.23</v>
      </c>
      <c r="J3226" s="77">
        <f>+IF(ISNUMBER(DATA!AC438),DATA!AC438,"n/a")</f>
        <v>9.5344299140042693E-2</v>
      </c>
      <c r="K3226" s="86">
        <f>+IF(ISNUMBER(DATA!AL438),DATA!AL438,"n/a")</f>
        <v>214934.11</v>
      </c>
      <c r="L3226" s="77">
        <f>+IF(ISNUMBER(DATA!AM438),DATA!AM438,"n/a")</f>
        <v>0.15865727057954701</v>
      </c>
      <c r="M3226" s="66"/>
      <c r="N3226" s="66"/>
      <c r="O3226" s="66"/>
      <c r="P3226" s="66"/>
      <c r="Q3226" s="66"/>
      <c r="S3226" s="70"/>
      <c r="U3226" s="70"/>
      <c r="W3226" s="70"/>
      <c r="Y3226" s="70"/>
    </row>
    <row r="3227" spans="1:25" s="69" customFormat="1" x14ac:dyDescent="0.2">
      <c r="A3227" s="66" t="s">
        <v>11</v>
      </c>
      <c r="B3227" s="66" t="s">
        <v>24</v>
      </c>
      <c r="C3227" s="66" t="s">
        <v>9</v>
      </c>
      <c r="D3227" s="66" t="s">
        <v>278</v>
      </c>
      <c r="E3227" s="86">
        <f>+IF(ISNUMBER(DATA!H439),DATA!H439,"n/a")</f>
        <v>73890.09</v>
      </c>
      <c r="F3227" s="77">
        <f>+IF(ISNUMBER(DATA!I439),DATA!I439,"n/a")</f>
        <v>0.243949704694882</v>
      </c>
      <c r="G3227" s="86">
        <f>+IF(ISNUMBER(DATA!R439),DATA!R439,"n/a")</f>
        <v>214894.96</v>
      </c>
      <c r="H3227" s="77">
        <f>+IF(ISNUMBER(DATA!S439),DATA!S439,"n/a")</f>
        <v>0.17547900935810501</v>
      </c>
      <c r="I3227" s="86">
        <f>+IF(ISNUMBER(DATA!AB439),DATA!AB439,"n/a")</f>
        <v>386074.45</v>
      </c>
      <c r="J3227" s="77">
        <f>+IF(ISNUMBER(DATA!AC439),DATA!AC439,"n/a")</f>
        <v>0.111779057804962</v>
      </c>
      <c r="K3227" s="86">
        <f>+IF(ISNUMBER(DATA!AL439),DATA!AL439,"n/a")</f>
        <v>749080.67</v>
      </c>
      <c r="L3227" s="77">
        <f>+IF(ISNUMBER(DATA!AM439),DATA!AM439,"n/a")</f>
        <v>0.107451629792918</v>
      </c>
      <c r="M3227" s="66"/>
      <c r="N3227" s="66"/>
      <c r="O3227" s="66"/>
      <c r="P3227" s="66"/>
      <c r="Q3227" s="66"/>
      <c r="S3227" s="70"/>
      <c r="U3227" s="70"/>
      <c r="W3227" s="70"/>
      <c r="Y3227" s="70"/>
    </row>
    <row r="3228" spans="1:25" s="69" customFormat="1" x14ac:dyDescent="0.2">
      <c r="A3228" s="66" t="s">
        <v>11</v>
      </c>
      <c r="B3228" s="66" t="s">
        <v>24</v>
      </c>
      <c r="C3228" s="66" t="s">
        <v>9</v>
      </c>
      <c r="D3228" s="66" t="s">
        <v>279</v>
      </c>
      <c r="E3228" s="86">
        <f>+IF(ISNUMBER(DATA!H440),DATA!H440,"n/a")</f>
        <v>47396.45</v>
      </c>
      <c r="F3228" s="77">
        <f>+IF(ISNUMBER(DATA!I440),DATA!I440,"n/a")</f>
        <v>0.38262003951555701</v>
      </c>
      <c r="G3228" s="86">
        <f>+IF(ISNUMBER(DATA!R440),DATA!R440,"n/a")</f>
        <v>129900.03</v>
      </c>
      <c r="H3228" s="77">
        <f>+IF(ISNUMBER(DATA!S440),DATA!S440,"n/a")</f>
        <v>0.27654297305512199</v>
      </c>
      <c r="I3228" s="86">
        <f>+IF(ISNUMBER(DATA!AB440),DATA!AB440,"n/a")</f>
        <v>249220.88</v>
      </c>
      <c r="J3228" s="77">
        <f>+IF(ISNUMBER(DATA!AC440),DATA!AC440,"n/a")</f>
        <v>0.30095357858847399</v>
      </c>
      <c r="K3228" s="86">
        <f>+IF(ISNUMBER(DATA!AL440),DATA!AL440,"n/a")</f>
        <v>487663.5</v>
      </c>
      <c r="L3228" s="77">
        <f>+IF(ISNUMBER(DATA!AM440),DATA!AM440,"n/a")</f>
        <v>0.29249484275306697</v>
      </c>
      <c r="M3228" s="66"/>
      <c r="N3228" s="66"/>
      <c r="O3228" s="66"/>
      <c r="P3228" s="66"/>
      <c r="Q3228" s="66"/>
      <c r="S3228" s="70"/>
      <c r="U3228" s="70"/>
      <c r="W3228" s="70"/>
      <c r="Y3228" s="70"/>
    </row>
    <row r="3229" spans="1:25" s="69" customFormat="1" x14ac:dyDescent="0.2">
      <c r="A3229" s="66" t="s">
        <v>11</v>
      </c>
      <c r="B3229" s="66" t="s">
        <v>24</v>
      </c>
      <c r="C3229" s="66" t="s">
        <v>9</v>
      </c>
      <c r="D3229" s="66" t="s">
        <v>280</v>
      </c>
      <c r="E3229" s="86">
        <f>+IF(ISNUMBER(DATA!H441),DATA!H441,"n/a")</f>
        <v>14658.27</v>
      </c>
      <c r="F3229" s="77">
        <f>+IF(ISNUMBER(DATA!I441),DATA!I441,"n/a")</f>
        <v>0.17182351182434299</v>
      </c>
      <c r="G3229" s="86">
        <f>+IF(ISNUMBER(DATA!R441),DATA!R441,"n/a")</f>
        <v>50058.2</v>
      </c>
      <c r="H3229" s="77">
        <f>+IF(ISNUMBER(DATA!S441),DATA!S441,"n/a")</f>
        <v>7.9961442738842703E-2</v>
      </c>
      <c r="I3229" s="86">
        <f>+IF(ISNUMBER(DATA!AB441),DATA!AB441,"n/a")</f>
        <v>94242.21</v>
      </c>
      <c r="J3229" s="77">
        <f>+IF(ISNUMBER(DATA!AC441),DATA!AC441,"n/a")</f>
        <v>0.121244976288319</v>
      </c>
      <c r="K3229" s="86">
        <f>+IF(ISNUMBER(DATA!AL441),DATA!AL441,"n/a")</f>
        <v>201576.25</v>
      </c>
      <c r="L3229" s="77">
        <f>+IF(ISNUMBER(DATA!AM441),DATA!AM441,"n/a")</f>
        <v>0.24787214588353601</v>
      </c>
      <c r="M3229" s="66"/>
      <c r="N3229" s="66"/>
      <c r="O3229" s="66"/>
      <c r="P3229" s="66"/>
      <c r="Q3229" s="66"/>
      <c r="S3229" s="70"/>
      <c r="U3229" s="70"/>
      <c r="W3229" s="70"/>
      <c r="Y3229" s="70"/>
    </row>
    <row r="3230" spans="1:25" s="69" customFormat="1" x14ac:dyDescent="0.2">
      <c r="A3230" s="66" t="s">
        <v>11</v>
      </c>
      <c r="B3230" s="66" t="s">
        <v>24</v>
      </c>
      <c r="C3230" s="66" t="s">
        <v>9</v>
      </c>
      <c r="D3230" s="66" t="s">
        <v>281</v>
      </c>
      <c r="E3230" s="86">
        <f>+IF(ISNUMBER(DATA!H442),DATA!H442,"n/a")</f>
        <v>28573.65</v>
      </c>
      <c r="F3230" s="77">
        <f>+IF(ISNUMBER(DATA!I442),DATA!I442,"n/a")</f>
        <v>0.217493621438104</v>
      </c>
      <c r="G3230" s="86">
        <f>+IF(ISNUMBER(DATA!R442),DATA!R442,"n/a")</f>
        <v>80217.850000000006</v>
      </c>
      <c r="H3230" s="77">
        <f>+IF(ISNUMBER(DATA!S442),DATA!S442,"n/a")</f>
        <v>0.11672015150604</v>
      </c>
      <c r="I3230" s="86">
        <f>+IF(ISNUMBER(DATA!AB442),DATA!AB442,"n/a")</f>
        <v>153595.4</v>
      </c>
      <c r="J3230" s="77">
        <f>+IF(ISNUMBER(DATA!AC442),DATA!AC442,"n/a")</f>
        <v>0.14674026331617299</v>
      </c>
      <c r="K3230" s="86">
        <f>+IF(ISNUMBER(DATA!AL442),DATA!AL442,"n/a")</f>
        <v>316844.42</v>
      </c>
      <c r="L3230" s="77">
        <f>+IF(ISNUMBER(DATA!AM442),DATA!AM442,"n/a")</f>
        <v>0.20523797240901701</v>
      </c>
      <c r="M3230" s="66"/>
      <c r="N3230" s="66"/>
      <c r="O3230" s="66"/>
      <c r="P3230" s="66"/>
      <c r="Q3230" s="66"/>
      <c r="S3230" s="70"/>
      <c r="U3230" s="70"/>
      <c r="W3230" s="70"/>
      <c r="Y3230" s="70"/>
    </row>
    <row r="3231" spans="1:25" s="69" customFormat="1" x14ac:dyDescent="0.2">
      <c r="A3231" s="66" t="s">
        <v>11</v>
      </c>
      <c r="B3231" s="66" t="s">
        <v>24</v>
      </c>
      <c r="C3231" s="66" t="s">
        <v>9</v>
      </c>
      <c r="D3231" s="66" t="s">
        <v>282</v>
      </c>
      <c r="E3231" s="86">
        <f>+IF(ISNUMBER(DATA!H443),DATA!H443,"n/a")</f>
        <v>54082.45</v>
      </c>
      <c r="F3231" s="77">
        <f>+IF(ISNUMBER(DATA!I443),DATA!I443,"n/a")</f>
        <v>0.14348404311551399</v>
      </c>
      <c r="G3231" s="86">
        <f>+IF(ISNUMBER(DATA!R443),DATA!R443,"n/a")</f>
        <v>163748.04</v>
      </c>
      <c r="H3231" s="77">
        <f>+IF(ISNUMBER(DATA!S443),DATA!S443,"n/a")</f>
        <v>0.169135648918392</v>
      </c>
      <c r="I3231" s="86">
        <f>+IF(ISNUMBER(DATA!AB443),DATA!AB443,"n/a")</f>
        <v>316759.03000000003</v>
      </c>
      <c r="J3231" s="77">
        <f>+IF(ISNUMBER(DATA!AC443),DATA!AC443,"n/a")</f>
        <v>0.27719956324447398</v>
      </c>
      <c r="K3231" s="86">
        <f>+IF(ISNUMBER(DATA!AL443),DATA!AL443,"n/a")</f>
        <v>635539.05000000005</v>
      </c>
      <c r="L3231" s="77">
        <f>+IF(ISNUMBER(DATA!AM443),DATA!AM443,"n/a")</f>
        <v>0.39306822035411298</v>
      </c>
      <c r="M3231" s="66"/>
      <c r="N3231" s="66"/>
      <c r="O3231" s="66"/>
      <c r="P3231" s="66"/>
      <c r="Q3231" s="66"/>
      <c r="S3231" s="70"/>
      <c r="U3231" s="70"/>
      <c r="W3231" s="70"/>
      <c r="Y3231" s="70"/>
    </row>
    <row r="3232" spans="1:25" s="69" customFormat="1" x14ac:dyDescent="0.2">
      <c r="A3232" s="66" t="s">
        <v>11</v>
      </c>
      <c r="B3232" s="66" t="s">
        <v>24</v>
      </c>
      <c r="C3232" s="66" t="s">
        <v>9</v>
      </c>
      <c r="D3232" s="66" t="s">
        <v>283</v>
      </c>
      <c r="E3232" s="86">
        <f>+IF(ISNUMBER(DATA!H444),DATA!H444,"n/a")</f>
        <v>58045.48</v>
      </c>
      <c r="F3232" s="77">
        <f>+IF(ISNUMBER(DATA!I444),DATA!I444,"n/a")</f>
        <v>0.14826513399744701</v>
      </c>
      <c r="G3232" s="86">
        <f>+IF(ISNUMBER(DATA!R444),DATA!R444,"n/a")</f>
        <v>179568.3</v>
      </c>
      <c r="H3232" s="77">
        <f>+IF(ISNUMBER(DATA!S444),DATA!S444,"n/a")</f>
        <v>0.140463180924634</v>
      </c>
      <c r="I3232" s="86">
        <f>+IF(ISNUMBER(DATA!AB444),DATA!AB444,"n/a")</f>
        <v>357537.63</v>
      </c>
      <c r="J3232" s="77">
        <f>+IF(ISNUMBER(DATA!AC444),DATA!AC444,"n/a")</f>
        <v>0.19769666471057901</v>
      </c>
      <c r="K3232" s="86">
        <f>+IF(ISNUMBER(DATA!AL444),DATA!AL444,"n/a")</f>
        <v>717802.91</v>
      </c>
      <c r="L3232" s="77">
        <f>+IF(ISNUMBER(DATA!AM444),DATA!AM444,"n/a")</f>
        <v>0.18915629371670301</v>
      </c>
      <c r="M3232" s="66"/>
      <c r="N3232" s="66"/>
      <c r="O3232" s="66"/>
      <c r="P3232" s="66"/>
      <c r="Q3232" s="66"/>
      <c r="S3232" s="70"/>
      <c r="U3232" s="70"/>
      <c r="W3232" s="70"/>
      <c r="Y3232" s="70"/>
    </row>
    <row r="3233" spans="1:25" s="69" customFormat="1" x14ac:dyDescent="0.2">
      <c r="A3233" s="66" t="s">
        <v>11</v>
      </c>
      <c r="B3233" s="66" t="s">
        <v>24</v>
      </c>
      <c r="C3233" s="66" t="s">
        <v>9</v>
      </c>
      <c r="D3233" s="66" t="s">
        <v>284</v>
      </c>
      <c r="E3233" s="86">
        <f>+IF(ISNUMBER(DATA!H445),DATA!H445,"n/a")</f>
        <v>78215.789999999994</v>
      </c>
      <c r="F3233" s="77">
        <f>+IF(ISNUMBER(DATA!I445),DATA!I445,"n/a")</f>
        <v>0.54535918791370097</v>
      </c>
      <c r="G3233" s="86">
        <f>+IF(ISNUMBER(DATA!R445),DATA!R445,"n/a")</f>
        <v>203335.44</v>
      </c>
      <c r="H3233" s="77">
        <f>+IF(ISNUMBER(DATA!S445),DATA!S445,"n/a")</f>
        <v>0.34986372603007099</v>
      </c>
      <c r="I3233" s="86">
        <f>+IF(ISNUMBER(DATA!AB445),DATA!AB445,"n/a")</f>
        <v>372197.21</v>
      </c>
      <c r="J3233" s="77">
        <f>+IF(ISNUMBER(DATA!AC445),DATA!AC445,"n/a")</f>
        <v>0.23462744621933199</v>
      </c>
      <c r="K3233" s="86">
        <f>+IF(ISNUMBER(DATA!AL445),DATA!AL445,"n/a")</f>
        <v>719871.42</v>
      </c>
      <c r="L3233" s="77">
        <f>+IF(ISNUMBER(DATA!AM445),DATA!AM445,"n/a")</f>
        <v>0.17287735230388501</v>
      </c>
      <c r="M3233" s="66"/>
      <c r="N3233" s="66"/>
      <c r="O3233" s="66"/>
      <c r="P3233" s="66"/>
      <c r="Q3233" s="66"/>
      <c r="S3233" s="70"/>
      <c r="U3233" s="70"/>
      <c r="W3233" s="70"/>
      <c r="Y3233" s="70"/>
    </row>
    <row r="3234" spans="1:25" s="69" customFormat="1" x14ac:dyDescent="0.2">
      <c r="A3234" s="66" t="s">
        <v>11</v>
      </c>
      <c r="B3234" s="66" t="s">
        <v>24</v>
      </c>
      <c r="C3234" s="66" t="s">
        <v>9</v>
      </c>
      <c r="D3234" s="66" t="s">
        <v>285</v>
      </c>
      <c r="E3234" s="86">
        <f>+IF(ISNUMBER(DATA!H446),DATA!H446,"n/a")</f>
        <v>53902.21</v>
      </c>
      <c r="F3234" s="77">
        <f>+IF(ISNUMBER(DATA!I446),DATA!I446,"n/a")</f>
        <v>0.898122872182336</v>
      </c>
      <c r="G3234" s="86">
        <f>+IF(ISNUMBER(DATA!R446),DATA!R446,"n/a")</f>
        <v>137016.32999999999</v>
      </c>
      <c r="H3234" s="77">
        <f>+IF(ISNUMBER(DATA!S446),DATA!S446,"n/a")</f>
        <v>0.58166258869529996</v>
      </c>
      <c r="I3234" s="86">
        <f>+IF(ISNUMBER(DATA!AB446),DATA!AB446,"n/a")</f>
        <v>256084.66</v>
      </c>
      <c r="J3234" s="77">
        <f>+IF(ISNUMBER(DATA!AC446),DATA!AC446,"n/a")</f>
        <v>0.33652828481939101</v>
      </c>
      <c r="K3234" s="86">
        <f>+IF(ISNUMBER(DATA!AL446),DATA!AL446,"n/a")</f>
        <v>478628.7</v>
      </c>
      <c r="L3234" s="77">
        <f>+IF(ISNUMBER(DATA!AM446),DATA!AM446,"n/a")</f>
        <v>0.165370839500002</v>
      </c>
      <c r="M3234" s="66"/>
      <c r="N3234" s="66"/>
      <c r="O3234" s="66"/>
      <c r="P3234" s="66"/>
      <c r="Q3234" s="66"/>
      <c r="S3234" s="70"/>
      <c r="U3234" s="70"/>
      <c r="W3234" s="70"/>
      <c r="Y3234" s="70"/>
    </row>
    <row r="3235" spans="1:25" s="69" customFormat="1" x14ac:dyDescent="0.2">
      <c r="A3235" s="66" t="s">
        <v>11</v>
      </c>
      <c r="B3235" s="66" t="s">
        <v>24</v>
      </c>
      <c r="C3235" s="66" t="s">
        <v>9</v>
      </c>
      <c r="D3235" s="66" t="s">
        <v>286</v>
      </c>
      <c r="E3235" s="86">
        <f>+IF(ISNUMBER(DATA!H447),DATA!H447,"n/a")</f>
        <v>46342.87</v>
      </c>
      <c r="F3235" s="77">
        <f>+IF(ISNUMBER(DATA!I447),DATA!I447,"n/a")</f>
        <v>7.5800812406251698E-3</v>
      </c>
      <c r="G3235" s="86">
        <f>+IF(ISNUMBER(DATA!R447),DATA!R447,"n/a")</f>
        <v>133197.34</v>
      </c>
      <c r="H3235" s="77">
        <f>+IF(ISNUMBER(DATA!S447),DATA!S447,"n/a")</f>
        <v>-0.20756896221230201</v>
      </c>
      <c r="I3235" s="86">
        <f>+IF(ISNUMBER(DATA!AB447),DATA!AB447,"n/a")</f>
        <v>254919.17</v>
      </c>
      <c r="J3235" s="77">
        <f>+IF(ISNUMBER(DATA!AC447),DATA!AC447,"n/a")</f>
        <v>-0.21197248670817501</v>
      </c>
      <c r="K3235" s="86">
        <f>+IF(ISNUMBER(DATA!AL447),DATA!AL447,"n/a")</f>
        <v>523033.99</v>
      </c>
      <c r="L3235" s="77">
        <f>+IF(ISNUMBER(DATA!AM447),DATA!AM447,"n/a")</f>
        <v>-0.18699881073272101</v>
      </c>
      <c r="M3235" s="66"/>
      <c r="N3235" s="66"/>
      <c r="O3235" s="66"/>
      <c r="P3235" s="66"/>
      <c r="Q3235" s="66"/>
      <c r="S3235" s="70"/>
      <c r="U3235" s="70"/>
      <c r="W3235" s="70"/>
      <c r="Y3235" s="70"/>
    </row>
    <row r="3236" spans="1:25" s="69" customFormat="1" x14ac:dyDescent="0.2">
      <c r="A3236" s="66" t="s">
        <v>11</v>
      </c>
      <c r="B3236" s="66" t="s">
        <v>24</v>
      </c>
      <c r="C3236" s="66" t="s">
        <v>9</v>
      </c>
      <c r="D3236" s="66" t="s">
        <v>287</v>
      </c>
      <c r="E3236" s="86">
        <f>+IF(ISNUMBER(DATA!H448),DATA!H448,"n/a")</f>
        <v>52078.14</v>
      </c>
      <c r="F3236" s="77">
        <f>+IF(ISNUMBER(DATA!I448),DATA!I448,"n/a")</f>
        <v>3.3468673350320298E-2</v>
      </c>
      <c r="G3236" s="86">
        <f>+IF(ISNUMBER(DATA!R448),DATA!R448,"n/a")</f>
        <v>143468.54</v>
      </c>
      <c r="H3236" s="77">
        <f>+IF(ISNUMBER(DATA!S448),DATA!S448,"n/a")</f>
        <v>-0.20201874015236501</v>
      </c>
      <c r="I3236" s="86">
        <f>+IF(ISNUMBER(DATA!AB448),DATA!AB448,"n/a")</f>
        <v>281016.89</v>
      </c>
      <c r="J3236" s="77">
        <f>+IF(ISNUMBER(DATA!AC448),DATA!AC448,"n/a")</f>
        <v>-0.236176460683269</v>
      </c>
      <c r="K3236" s="86">
        <f>+IF(ISNUMBER(DATA!AL448),DATA!AL448,"n/a")</f>
        <v>595945.44999999995</v>
      </c>
      <c r="L3236" s="77">
        <f>+IF(ISNUMBER(DATA!AM448),DATA!AM448,"n/a")</f>
        <v>-0.232648310114378</v>
      </c>
      <c r="M3236" s="66"/>
      <c r="N3236" s="66"/>
      <c r="O3236" s="66"/>
      <c r="P3236" s="66"/>
      <c r="Q3236" s="66"/>
      <c r="S3236" s="70"/>
      <c r="U3236" s="70"/>
      <c r="W3236" s="70"/>
      <c r="Y3236" s="70"/>
    </row>
    <row r="3237" spans="1:25" s="69" customFormat="1" x14ac:dyDescent="0.2">
      <c r="A3237" s="66" t="s">
        <v>11</v>
      </c>
      <c r="B3237" s="66" t="s">
        <v>24</v>
      </c>
      <c r="C3237" s="66" t="s">
        <v>9</v>
      </c>
      <c r="D3237" s="66" t="s">
        <v>288</v>
      </c>
      <c r="E3237" s="86">
        <f>+IF(ISNUMBER(DATA!H449),DATA!H449,"n/a")</f>
        <v>45323.37</v>
      </c>
      <c r="F3237" s="77">
        <f>+IF(ISNUMBER(DATA!I449),DATA!I449,"n/a")</f>
        <v>0.29114970155066</v>
      </c>
      <c r="G3237" s="86">
        <f>+IF(ISNUMBER(DATA!R449),DATA!R449,"n/a")</f>
        <v>130883.55</v>
      </c>
      <c r="H3237" s="77">
        <f>+IF(ISNUMBER(DATA!S449),DATA!S449,"n/a")</f>
        <v>0.30102828944072402</v>
      </c>
      <c r="I3237" s="86">
        <f>+IF(ISNUMBER(DATA!AB449),DATA!AB449,"n/a")</f>
        <v>256653.18</v>
      </c>
      <c r="J3237" s="77">
        <f>+IF(ISNUMBER(DATA!AC449),DATA!AC449,"n/a")</f>
        <v>0.41568566905336202</v>
      </c>
      <c r="K3237" s="86">
        <f>+IF(ISNUMBER(DATA!AL449),DATA!AL449,"n/a")</f>
        <v>506637.09</v>
      </c>
      <c r="L3237" s="77">
        <f>+IF(ISNUMBER(DATA!AM449),DATA!AM449,"n/a")</f>
        <v>0.43640148740874801</v>
      </c>
      <c r="M3237" s="66"/>
      <c r="N3237" s="66"/>
      <c r="O3237" s="66"/>
      <c r="P3237" s="66"/>
      <c r="Q3237" s="66"/>
      <c r="S3237" s="70"/>
      <c r="U3237" s="70"/>
      <c r="W3237" s="70"/>
      <c r="Y3237" s="70"/>
    </row>
    <row r="3238" spans="1:25" s="69" customFormat="1" x14ac:dyDescent="0.2">
      <c r="A3238" s="66" t="s">
        <v>11</v>
      </c>
      <c r="B3238" s="66" t="s">
        <v>24</v>
      </c>
      <c r="C3238" s="66" t="s">
        <v>9</v>
      </c>
      <c r="D3238" s="66" t="s">
        <v>289</v>
      </c>
      <c r="E3238" s="86">
        <f>+IF(ISNUMBER(DATA!H450),DATA!H450,"n/a")</f>
        <v>32220.31</v>
      </c>
      <c r="F3238" s="77">
        <f>+IF(ISNUMBER(DATA!I450),DATA!I450,"n/a")</f>
        <v>0.25743781752731298</v>
      </c>
      <c r="G3238" s="86">
        <f>+IF(ISNUMBER(DATA!R450),DATA!R450,"n/a")</f>
        <v>90286.23</v>
      </c>
      <c r="H3238" s="77">
        <f>+IF(ISNUMBER(DATA!S450),DATA!S450,"n/a")</f>
        <v>0.216227105713933</v>
      </c>
      <c r="I3238" s="86">
        <f>+IF(ISNUMBER(DATA!AB450),DATA!AB450,"n/a")</f>
        <v>173496.1</v>
      </c>
      <c r="J3238" s="77">
        <f>+IF(ISNUMBER(DATA!AC450),DATA!AC450,"n/a")</f>
        <v>0.23240130445684701</v>
      </c>
      <c r="K3238" s="86">
        <f>+IF(ISNUMBER(DATA!AL450),DATA!AL450,"n/a")</f>
        <v>343160.3</v>
      </c>
      <c r="L3238" s="77">
        <f>+IF(ISNUMBER(DATA!AM450),DATA!AM450,"n/a")</f>
        <v>0.25213785676921602</v>
      </c>
      <c r="M3238" s="66"/>
      <c r="N3238" s="66"/>
      <c r="O3238" s="66"/>
      <c r="P3238" s="66"/>
      <c r="Q3238" s="66"/>
      <c r="S3238" s="70"/>
      <c r="U3238" s="70"/>
      <c r="W3238" s="70"/>
      <c r="Y3238" s="70"/>
    </row>
    <row r="3239" spans="1:25" s="69" customFormat="1" x14ac:dyDescent="0.2">
      <c r="A3239" s="66" t="s">
        <v>11</v>
      </c>
      <c r="B3239" s="66" t="s">
        <v>24</v>
      </c>
      <c r="C3239" s="66" t="s">
        <v>9</v>
      </c>
      <c r="D3239" s="66" t="s">
        <v>290</v>
      </c>
      <c r="E3239" s="86">
        <f>+IF(ISNUMBER(DATA!H451),DATA!H451,"n/a")</f>
        <v>22171.63</v>
      </c>
      <c r="F3239" s="77">
        <f>+IF(ISNUMBER(DATA!I451),DATA!I451,"n/a")</f>
        <v>0.11208456638411</v>
      </c>
      <c r="G3239" s="86">
        <f>+IF(ISNUMBER(DATA!R451),DATA!R451,"n/a")</f>
        <v>64375.78</v>
      </c>
      <c r="H3239" s="77">
        <f>+IF(ISNUMBER(DATA!S451),DATA!S451,"n/a")</f>
        <v>0.11849957640871001</v>
      </c>
      <c r="I3239" s="86">
        <f>+IF(ISNUMBER(DATA!AB451),DATA!AB451,"n/a")</f>
        <v>122506.42</v>
      </c>
      <c r="J3239" s="77">
        <f>+IF(ISNUMBER(DATA!AC451),DATA!AC451,"n/a")</f>
        <v>0.11143719624765799</v>
      </c>
      <c r="K3239" s="86">
        <f>+IF(ISNUMBER(DATA!AL451),DATA!AL451,"n/a")</f>
        <v>248622.97</v>
      </c>
      <c r="L3239" s="77">
        <f>+IF(ISNUMBER(DATA!AM451),DATA!AM451,"n/a")</f>
        <v>0.214061567548544</v>
      </c>
      <c r="M3239" s="66"/>
      <c r="N3239" s="66"/>
      <c r="O3239" s="66"/>
      <c r="P3239" s="66"/>
      <c r="Q3239" s="66"/>
      <c r="S3239" s="70"/>
      <c r="U3239" s="70"/>
      <c r="W3239" s="70"/>
      <c r="Y3239" s="70"/>
    </row>
    <row r="3240" spans="1:25" s="69" customFormat="1" x14ac:dyDescent="0.2">
      <c r="A3240" s="66" t="s">
        <v>11</v>
      </c>
      <c r="B3240" s="66" t="s">
        <v>24</v>
      </c>
      <c r="C3240" s="66" t="s">
        <v>9</v>
      </c>
      <c r="D3240" s="66" t="s">
        <v>291</v>
      </c>
      <c r="E3240" s="86">
        <f>+IF(ISNUMBER(DATA!H452),DATA!H452,"n/a")</f>
        <v>36197.29</v>
      </c>
      <c r="F3240" s="77">
        <f>+IF(ISNUMBER(DATA!I452),DATA!I452,"n/a")</f>
        <v>0.58768400091232897</v>
      </c>
      <c r="G3240" s="86">
        <f>+IF(ISNUMBER(DATA!R452),DATA!R452,"n/a")</f>
        <v>99991.96</v>
      </c>
      <c r="H3240" s="77">
        <f>+IF(ISNUMBER(DATA!S452),DATA!S452,"n/a")</f>
        <v>0.22049338994762299</v>
      </c>
      <c r="I3240" s="86">
        <f>+IF(ISNUMBER(DATA!AB452),DATA!AB452,"n/a")</f>
        <v>189840.1</v>
      </c>
      <c r="J3240" s="77">
        <f>+IF(ISNUMBER(DATA!AC452),DATA!AC452,"n/a")</f>
        <v>0.40804215342518801</v>
      </c>
      <c r="K3240" s="86">
        <f>+IF(ISNUMBER(DATA!AL452),DATA!AL452,"n/a")</f>
        <v>362045.64</v>
      </c>
      <c r="L3240" s="77">
        <f>+IF(ISNUMBER(DATA!AM452),DATA!AM452,"n/a")</f>
        <v>0.61232483875889399</v>
      </c>
      <c r="M3240" s="66"/>
      <c r="N3240" s="66"/>
      <c r="O3240" s="66"/>
      <c r="P3240" s="66"/>
      <c r="Q3240" s="66"/>
      <c r="S3240" s="70"/>
      <c r="U3240" s="70"/>
      <c r="W3240" s="70"/>
      <c r="Y3240" s="70"/>
    </row>
    <row r="3241" spans="1:25" s="69" customFormat="1" x14ac:dyDescent="0.2">
      <c r="A3241" s="66" t="s">
        <v>11</v>
      </c>
      <c r="B3241" s="66" t="s">
        <v>24</v>
      </c>
      <c r="C3241" s="66" t="s">
        <v>9</v>
      </c>
      <c r="D3241" s="66" t="s">
        <v>292</v>
      </c>
      <c r="E3241" s="86">
        <f>+IF(ISNUMBER(DATA!H453),DATA!H453,"n/a")</f>
        <v>113467.08</v>
      </c>
      <c r="F3241" s="77">
        <f>+IF(ISNUMBER(DATA!I453),DATA!I453,"n/a")</f>
        <v>3.5791832890263102E-2</v>
      </c>
      <c r="G3241" s="86">
        <f>+IF(ISNUMBER(DATA!R453),DATA!R453,"n/a")</f>
        <v>340061.14</v>
      </c>
      <c r="H3241" s="77">
        <f>+IF(ISNUMBER(DATA!S453),DATA!S453,"n/a")</f>
        <v>1.3883321400979001E-2</v>
      </c>
      <c r="I3241" s="86">
        <f>+IF(ISNUMBER(DATA!AB453),DATA!AB453,"n/a")</f>
        <v>647055.66</v>
      </c>
      <c r="J3241" s="77">
        <f>+IF(ISNUMBER(DATA!AC453),DATA!AC453,"n/a")</f>
        <v>4.9247370037162397E-2</v>
      </c>
      <c r="K3241" s="86">
        <f>+IF(ISNUMBER(DATA!AL453),DATA!AL453,"n/a")</f>
        <v>1305001.67</v>
      </c>
      <c r="L3241" s="77">
        <f>+IF(ISNUMBER(DATA!AM453),DATA!AM453,"n/a")</f>
        <v>0.106050803789398</v>
      </c>
      <c r="M3241" s="66"/>
      <c r="N3241" s="66"/>
      <c r="O3241" s="66"/>
      <c r="P3241" s="66"/>
      <c r="Q3241" s="66"/>
      <c r="S3241" s="70"/>
      <c r="U3241" s="70"/>
      <c r="W3241" s="70"/>
      <c r="Y3241" s="70"/>
    </row>
    <row r="3242" spans="1:25" s="69" customFormat="1" x14ac:dyDescent="0.2">
      <c r="A3242" s="66" t="s">
        <v>11</v>
      </c>
      <c r="B3242" s="66" t="s">
        <v>24</v>
      </c>
      <c r="C3242" s="66" t="s">
        <v>9</v>
      </c>
      <c r="D3242" s="66" t="s">
        <v>293</v>
      </c>
      <c r="E3242" s="86">
        <f>+IF(ISNUMBER(DATA!H454),DATA!H454,"n/a")</f>
        <v>17025.5</v>
      </c>
      <c r="F3242" s="77">
        <f>+IF(ISNUMBER(DATA!I454),DATA!I454,"n/a")</f>
        <v>0.95811538797723705</v>
      </c>
      <c r="G3242" s="86">
        <f>+IF(ISNUMBER(DATA!R454),DATA!R454,"n/a")</f>
        <v>43769.68</v>
      </c>
      <c r="H3242" s="77">
        <f>+IF(ISNUMBER(DATA!S454),DATA!S454,"n/a")</f>
        <v>0.74535147735891305</v>
      </c>
      <c r="I3242" s="86">
        <f>+IF(ISNUMBER(DATA!AB454),DATA!AB454,"n/a")</f>
        <v>80325.91</v>
      </c>
      <c r="J3242" s="77">
        <f>+IF(ISNUMBER(DATA!AC454),DATA!AC454,"n/a")</f>
        <v>0.55930827092773805</v>
      </c>
      <c r="K3242" s="86">
        <f>+IF(ISNUMBER(DATA!AL454),DATA!AL454,"n/a")</f>
        <v>150912.31</v>
      </c>
      <c r="L3242" s="77">
        <f>+IF(ISNUMBER(DATA!AM454),DATA!AM454,"n/a")</f>
        <v>0.37156288611821597</v>
      </c>
      <c r="M3242" s="66"/>
      <c r="N3242" s="66"/>
      <c r="O3242" s="66"/>
      <c r="P3242" s="66"/>
      <c r="Q3242" s="66"/>
      <c r="S3242" s="70"/>
      <c r="U3242" s="70"/>
      <c r="W3242" s="70"/>
      <c r="Y3242" s="70"/>
    </row>
    <row r="3243" spans="1:25" s="69" customFormat="1" x14ac:dyDescent="0.2">
      <c r="A3243" s="66" t="s">
        <v>11</v>
      </c>
      <c r="B3243" s="66" t="s">
        <v>24</v>
      </c>
      <c r="C3243" s="66" t="s">
        <v>9</v>
      </c>
      <c r="D3243" s="66" t="s">
        <v>294</v>
      </c>
      <c r="E3243" s="86">
        <f>+IF(ISNUMBER(DATA!H455),DATA!H455,"n/a")</f>
        <v>69118.19</v>
      </c>
      <c r="F3243" s="77">
        <f>+IF(ISNUMBER(DATA!I455),DATA!I455,"n/a")</f>
        <v>0.133248752811677</v>
      </c>
      <c r="G3243" s="86">
        <f>+IF(ISNUMBER(DATA!R455),DATA!R455,"n/a")</f>
        <v>208780.76</v>
      </c>
      <c r="H3243" s="77">
        <f>+IF(ISNUMBER(DATA!S455),DATA!S455,"n/a")</f>
        <v>0.129075558285488</v>
      </c>
      <c r="I3243" s="86">
        <f>+IF(ISNUMBER(DATA!AB455),DATA!AB455,"n/a")</f>
        <v>391766.41</v>
      </c>
      <c r="J3243" s="77">
        <f>+IF(ISNUMBER(DATA!AC455),DATA!AC455,"n/a")</f>
        <v>0.109894060906055</v>
      </c>
      <c r="K3243" s="86">
        <f>+IF(ISNUMBER(DATA!AL455),DATA!AL455,"n/a")</f>
        <v>757744.08</v>
      </c>
      <c r="L3243" s="77">
        <f>+IF(ISNUMBER(DATA!AM455),DATA!AM455,"n/a")</f>
        <v>0.17060901975856699</v>
      </c>
      <c r="M3243" s="66"/>
      <c r="N3243" s="66"/>
      <c r="O3243" s="66"/>
      <c r="P3243" s="66"/>
      <c r="Q3243" s="66"/>
      <c r="S3243" s="70"/>
      <c r="U3243" s="70"/>
      <c r="W3243" s="70"/>
      <c r="Y3243" s="70"/>
    </row>
    <row r="3244" spans="1:25" s="69" customFormat="1" x14ac:dyDescent="0.2">
      <c r="A3244" s="66" t="s">
        <v>11</v>
      </c>
      <c r="B3244" s="66" t="s">
        <v>24</v>
      </c>
      <c r="C3244" s="66" t="s">
        <v>9</v>
      </c>
      <c r="D3244" s="66" t="s">
        <v>295</v>
      </c>
      <c r="E3244" s="86">
        <f>+IF(ISNUMBER(DATA!H456),DATA!H456,"n/a")</f>
        <v>54444.14</v>
      </c>
      <c r="F3244" s="77">
        <f>+IF(ISNUMBER(DATA!I456),DATA!I456,"n/a")</f>
        <v>7.2647634463809396E-2</v>
      </c>
      <c r="G3244" s="86">
        <f>+IF(ISNUMBER(DATA!R456),DATA!R456,"n/a")</f>
        <v>184278.73</v>
      </c>
      <c r="H3244" s="77">
        <f>+IF(ISNUMBER(DATA!S456),DATA!S456,"n/a")</f>
        <v>0.116168448593299</v>
      </c>
      <c r="I3244" s="86">
        <f>+IF(ISNUMBER(DATA!AB456),DATA!AB456,"n/a")</f>
        <v>372465.4</v>
      </c>
      <c r="J3244" s="77">
        <f>+IF(ISNUMBER(DATA!AC456),DATA!AC456,"n/a")</f>
        <v>0.25529717211389302</v>
      </c>
      <c r="K3244" s="86">
        <f>+IF(ISNUMBER(DATA!AL456),DATA!AL456,"n/a")</f>
        <v>686413.46</v>
      </c>
      <c r="L3244" s="77">
        <f>+IF(ISNUMBER(DATA!AM456),DATA!AM456,"n/a")</f>
        <v>0.47939110025335602</v>
      </c>
      <c r="M3244" s="66"/>
      <c r="N3244" s="66"/>
      <c r="O3244" s="66"/>
      <c r="P3244" s="66"/>
      <c r="Q3244" s="66"/>
      <c r="S3244" s="70"/>
      <c r="U3244" s="70"/>
      <c r="W3244" s="70"/>
      <c r="Y3244" s="70"/>
    </row>
    <row r="3245" spans="1:25" s="69" customFormat="1" x14ac:dyDescent="0.2">
      <c r="A3245" s="66" t="s">
        <v>11</v>
      </c>
      <c r="B3245" s="66" t="s">
        <v>24</v>
      </c>
      <c r="C3245" s="66" t="s">
        <v>9</v>
      </c>
      <c r="D3245" s="66" t="s">
        <v>296</v>
      </c>
      <c r="E3245" s="86">
        <f>+IF(ISNUMBER(DATA!H457),DATA!H457,"n/a")</f>
        <v>55828.94</v>
      </c>
      <c r="F3245" s="77">
        <f>+IF(ISNUMBER(DATA!I457),DATA!I457,"n/a")</f>
        <v>0.26491944510149901</v>
      </c>
      <c r="G3245" s="86">
        <f>+IF(ISNUMBER(DATA!R457),DATA!R457,"n/a")</f>
        <v>190290.5</v>
      </c>
      <c r="H3245" s="77">
        <f>+IF(ISNUMBER(DATA!S457),DATA!S457,"n/a")</f>
        <v>0.309700152477907</v>
      </c>
      <c r="I3245" s="86">
        <f>+IF(ISNUMBER(DATA!AB457),DATA!AB457,"n/a")</f>
        <v>384394.19</v>
      </c>
      <c r="J3245" s="77">
        <f>+IF(ISNUMBER(DATA!AC457),DATA!AC457,"n/a")</f>
        <v>0.24283235557958199</v>
      </c>
      <c r="K3245" s="86">
        <f>+IF(ISNUMBER(DATA!AL457),DATA!AL457,"n/a")</f>
        <v>701051.24</v>
      </c>
      <c r="L3245" s="77">
        <f>+IF(ISNUMBER(DATA!AM457),DATA!AM457,"n/a")</f>
        <v>0.36982576855286597</v>
      </c>
      <c r="M3245" s="66"/>
      <c r="N3245" s="66"/>
      <c r="O3245" s="66"/>
      <c r="P3245" s="66"/>
      <c r="Q3245" s="66"/>
      <c r="S3245" s="70"/>
      <c r="U3245" s="70"/>
      <c r="W3245" s="70"/>
      <c r="Y3245" s="70"/>
    </row>
    <row r="3246" spans="1:25" s="69" customFormat="1" x14ac:dyDescent="0.2">
      <c r="A3246" s="66" t="s">
        <v>11</v>
      </c>
      <c r="B3246" s="66" t="s">
        <v>24</v>
      </c>
      <c r="C3246" s="66" t="s">
        <v>9</v>
      </c>
      <c r="D3246" s="66" t="s">
        <v>297</v>
      </c>
      <c r="E3246" s="86">
        <f>+IF(ISNUMBER(DATA!H458),DATA!H458,"n/a")</f>
        <v>18178.89</v>
      </c>
      <c r="F3246" s="77">
        <f>+IF(ISNUMBER(DATA!I458),DATA!I458,"n/a")</f>
        <v>0.504615927058917</v>
      </c>
      <c r="G3246" s="86">
        <f>+IF(ISNUMBER(DATA!R458),DATA!R458,"n/a")</f>
        <v>48713.57</v>
      </c>
      <c r="H3246" s="77">
        <f>+IF(ISNUMBER(DATA!S458),DATA!S458,"n/a")</f>
        <v>0.46267538582705098</v>
      </c>
      <c r="I3246" s="86">
        <f>+IF(ISNUMBER(DATA!AB458),DATA!AB458,"n/a")</f>
        <v>92935.31</v>
      </c>
      <c r="J3246" s="77">
        <f>+IF(ISNUMBER(DATA!AC458),DATA!AC458,"n/a")</f>
        <v>0.41750430084943202</v>
      </c>
      <c r="K3246" s="86">
        <f>+IF(ISNUMBER(DATA!AL458),DATA!AL458,"n/a")</f>
        <v>179187.83</v>
      </c>
      <c r="L3246" s="77">
        <f>+IF(ISNUMBER(DATA!AM458),DATA!AM458,"n/a")</f>
        <v>0.33349082790697698</v>
      </c>
      <c r="M3246" s="66"/>
      <c r="N3246" s="66"/>
      <c r="O3246" s="66"/>
      <c r="P3246" s="66"/>
      <c r="Q3246" s="66"/>
      <c r="S3246" s="70"/>
      <c r="U3246" s="70"/>
      <c r="W3246" s="70"/>
      <c r="Y3246" s="70"/>
    </row>
    <row r="3247" spans="1:25" s="69" customFormat="1" x14ac:dyDescent="0.2">
      <c r="A3247" s="66" t="s">
        <v>11</v>
      </c>
      <c r="B3247" s="66" t="s">
        <v>24</v>
      </c>
      <c r="C3247" s="66" t="s">
        <v>9</v>
      </c>
      <c r="D3247" s="66" t="s">
        <v>298</v>
      </c>
      <c r="E3247" s="86">
        <f>+IF(ISNUMBER(DATA!H459),DATA!H459,"n/a")</f>
        <v>35646.080000000002</v>
      </c>
      <c r="F3247" s="77">
        <f>+IF(ISNUMBER(DATA!I459),DATA!I459,"n/a")</f>
        <v>0.28955339645664802</v>
      </c>
      <c r="G3247" s="86">
        <f>+IF(ISNUMBER(DATA!R459),DATA!R459,"n/a")</f>
        <v>98336.67</v>
      </c>
      <c r="H3247" s="77">
        <f>+IF(ISNUMBER(DATA!S459),DATA!S459,"n/a")</f>
        <v>0.256865222905579</v>
      </c>
      <c r="I3247" s="86">
        <f>+IF(ISNUMBER(DATA!AB459),DATA!AB459,"n/a")</f>
        <v>182628.75</v>
      </c>
      <c r="J3247" s="77">
        <f>+IF(ISNUMBER(DATA!AC459),DATA!AC459,"n/a")</f>
        <v>0.276275536517398</v>
      </c>
      <c r="K3247" s="86">
        <f>+IF(ISNUMBER(DATA!AL459),DATA!AL459,"n/a")</f>
        <v>369904.48</v>
      </c>
      <c r="L3247" s="77">
        <f>+IF(ISNUMBER(DATA!AM459),DATA!AM459,"n/a")</f>
        <v>0.375349177927426</v>
      </c>
      <c r="M3247" s="66"/>
      <c r="N3247" s="66"/>
      <c r="O3247" s="66"/>
      <c r="P3247" s="66"/>
      <c r="Q3247" s="66"/>
      <c r="S3247" s="70"/>
      <c r="U3247" s="70"/>
      <c r="W3247" s="70"/>
      <c r="Y3247" s="70"/>
    </row>
    <row r="3248" spans="1:25" s="69" customFormat="1" x14ac:dyDescent="0.2">
      <c r="A3248" s="66" t="s">
        <v>11</v>
      </c>
      <c r="B3248" s="66" t="s">
        <v>24</v>
      </c>
      <c r="C3248" s="66" t="s">
        <v>9</v>
      </c>
      <c r="D3248" s="66" t="s">
        <v>299</v>
      </c>
      <c r="E3248" s="86">
        <f>+IF(ISNUMBER(DATA!H460),DATA!H460,"n/a")</f>
        <v>272828.81</v>
      </c>
      <c r="F3248" s="77">
        <f>+IF(ISNUMBER(DATA!I460),DATA!I460,"n/a")</f>
        <v>0.28368365696028902</v>
      </c>
      <c r="G3248" s="86">
        <f>+IF(ISNUMBER(DATA!R460),DATA!R460,"n/a")</f>
        <v>806284.26</v>
      </c>
      <c r="H3248" s="77">
        <f>+IF(ISNUMBER(DATA!S460),DATA!S460,"n/a")</f>
        <v>0.12223842429805699</v>
      </c>
      <c r="I3248" s="86">
        <f>+IF(ISNUMBER(DATA!AB460),DATA!AB460,"n/a")</f>
        <v>1585263.97</v>
      </c>
      <c r="J3248" s="77">
        <f>+IF(ISNUMBER(DATA!AC460),DATA!AC460,"n/a")</f>
        <v>5.8983268385492699E-2</v>
      </c>
      <c r="K3248" s="86">
        <f>+IF(ISNUMBER(DATA!AL460),DATA!AL460,"n/a")</f>
        <v>3308420.31</v>
      </c>
      <c r="L3248" s="77">
        <f>+IF(ISNUMBER(DATA!AM460),DATA!AM460,"n/a")</f>
        <v>9.3754005079987393E-2</v>
      </c>
      <c r="M3248" s="66"/>
      <c r="N3248" s="66"/>
      <c r="O3248" s="66"/>
      <c r="P3248" s="66"/>
      <c r="Q3248" s="66"/>
      <c r="S3248" s="70"/>
      <c r="U3248" s="70"/>
      <c r="W3248" s="70"/>
      <c r="Y3248" s="70"/>
    </row>
    <row r="3249" spans="1:25" s="69" customFormat="1" x14ac:dyDescent="0.2">
      <c r="A3249" s="66" t="s">
        <v>11</v>
      </c>
      <c r="B3249" s="66" t="s">
        <v>24</v>
      </c>
      <c r="C3249" s="66" t="s">
        <v>9</v>
      </c>
      <c r="D3249" s="66" t="s">
        <v>300</v>
      </c>
      <c r="E3249" s="86">
        <f>+IF(ISNUMBER(DATA!H461),DATA!H461,"n/a")</f>
        <v>62375.75</v>
      </c>
      <c r="F3249" s="77">
        <f>+IF(ISNUMBER(DATA!I461),DATA!I461,"n/a")</f>
        <v>9.8090955518652795E-2</v>
      </c>
      <c r="G3249" s="86">
        <f>+IF(ISNUMBER(DATA!R461),DATA!R461,"n/a")</f>
        <v>177050.86</v>
      </c>
      <c r="H3249" s="77">
        <f>+IF(ISNUMBER(DATA!S461),DATA!S461,"n/a")</f>
        <v>5.6539287018169897E-2</v>
      </c>
      <c r="I3249" s="86">
        <f>+IF(ISNUMBER(DATA!AB461),DATA!AB461,"n/a")</f>
        <v>342752.16</v>
      </c>
      <c r="J3249" s="77">
        <f>+IF(ISNUMBER(DATA!AC461),DATA!AC461,"n/a")</f>
        <v>7.4326231655936506E-2</v>
      </c>
      <c r="K3249" s="86">
        <f>+IF(ISNUMBER(DATA!AL461),DATA!AL461,"n/a")</f>
        <v>718953.87</v>
      </c>
      <c r="L3249" s="77">
        <f>+IF(ISNUMBER(DATA!AM461),DATA!AM461,"n/a")</f>
        <v>0.13967918144289199</v>
      </c>
      <c r="M3249" s="66"/>
      <c r="N3249" s="66"/>
      <c r="O3249" s="66"/>
      <c r="P3249" s="66"/>
      <c r="Q3249" s="66"/>
      <c r="S3249" s="70"/>
      <c r="U3249" s="70"/>
      <c r="W3249" s="70"/>
      <c r="Y3249" s="70"/>
    </row>
    <row r="3250" spans="1:25" s="69" customFormat="1" x14ac:dyDescent="0.2">
      <c r="A3250" s="66" t="s">
        <v>11</v>
      </c>
      <c r="B3250" s="66" t="s">
        <v>24</v>
      </c>
      <c r="C3250" s="66" t="s">
        <v>9</v>
      </c>
      <c r="D3250" s="66" t="s">
        <v>301</v>
      </c>
      <c r="E3250" s="86">
        <f>+IF(ISNUMBER(DATA!H462),DATA!H462,"n/a")</f>
        <v>10559.75</v>
      </c>
      <c r="F3250" s="77">
        <f>+IF(ISNUMBER(DATA!I462),DATA!I462,"n/a")</f>
        <v>0.35541279457822</v>
      </c>
      <c r="G3250" s="86">
        <f>+IF(ISNUMBER(DATA!R462),DATA!R462,"n/a")</f>
        <v>29606.73</v>
      </c>
      <c r="H3250" s="77">
        <f>+IF(ISNUMBER(DATA!S462),DATA!S462,"n/a")</f>
        <v>0.29377368739132698</v>
      </c>
      <c r="I3250" s="86">
        <f>+IF(ISNUMBER(DATA!AB462),DATA!AB462,"n/a")</f>
        <v>54372.03</v>
      </c>
      <c r="J3250" s="77">
        <f>+IF(ISNUMBER(DATA!AC462),DATA!AC462,"n/a")</f>
        <v>0.33599006141098597</v>
      </c>
      <c r="K3250" s="86">
        <f>+IF(ISNUMBER(DATA!AL462),DATA!AL462,"n/a")</f>
        <v>108238.21</v>
      </c>
      <c r="L3250" s="77">
        <f>+IF(ISNUMBER(DATA!AM462),DATA!AM462,"n/a")</f>
        <v>0.33068351964727</v>
      </c>
      <c r="M3250" s="66"/>
      <c r="N3250" s="66"/>
      <c r="O3250" s="66"/>
      <c r="P3250" s="66"/>
      <c r="Q3250" s="66"/>
      <c r="S3250" s="70"/>
      <c r="U3250" s="70"/>
      <c r="W3250" s="70"/>
      <c r="Y3250" s="70"/>
    </row>
    <row r="3251" spans="1:25" s="69" customFormat="1" x14ac:dyDescent="0.2">
      <c r="A3251" s="66" t="s">
        <v>11</v>
      </c>
      <c r="B3251" s="66" t="s">
        <v>24</v>
      </c>
      <c r="C3251" s="66" t="s">
        <v>9</v>
      </c>
      <c r="D3251" s="66" t="s">
        <v>302</v>
      </c>
      <c r="E3251" s="86">
        <f>+IF(ISNUMBER(DATA!H463),DATA!H463,"n/a")</f>
        <v>42490.11</v>
      </c>
      <c r="F3251" s="77">
        <f>+IF(ISNUMBER(DATA!I463),DATA!I463,"n/a")</f>
        <v>0.138364665295131</v>
      </c>
      <c r="G3251" s="86">
        <f>+IF(ISNUMBER(DATA!R463),DATA!R463,"n/a")</f>
        <v>127067.22</v>
      </c>
      <c r="H3251" s="77">
        <f>+IF(ISNUMBER(DATA!S463),DATA!S463,"n/a")</f>
        <v>0.119552437073248</v>
      </c>
      <c r="I3251" s="86">
        <f>+IF(ISNUMBER(DATA!AB463),DATA!AB463,"n/a")</f>
        <v>241093.58</v>
      </c>
      <c r="J3251" s="77">
        <f>+IF(ISNUMBER(DATA!AC463),DATA!AC463,"n/a")</f>
        <v>0.1241990975579</v>
      </c>
      <c r="K3251" s="86">
        <f>+IF(ISNUMBER(DATA!AL463),DATA!AL463,"n/a")</f>
        <v>474444.62</v>
      </c>
      <c r="L3251" s="77">
        <f>+IF(ISNUMBER(DATA!AM463),DATA!AM463,"n/a")</f>
        <v>0.198763358422964</v>
      </c>
      <c r="M3251" s="66"/>
      <c r="N3251" s="66"/>
      <c r="O3251" s="66"/>
      <c r="P3251" s="66"/>
      <c r="Q3251" s="66"/>
      <c r="S3251" s="70"/>
      <c r="U3251" s="70"/>
      <c r="W3251" s="70"/>
      <c r="Y3251" s="70"/>
    </row>
    <row r="3252" spans="1:25" s="69" customFormat="1" x14ac:dyDescent="0.2">
      <c r="A3252" s="66" t="s">
        <v>11</v>
      </c>
      <c r="B3252" s="66" t="s">
        <v>24</v>
      </c>
      <c r="C3252" s="66" t="s">
        <v>9</v>
      </c>
      <c r="D3252" s="66" t="s">
        <v>303</v>
      </c>
      <c r="E3252" s="86">
        <f>+IF(ISNUMBER(DATA!H464),DATA!H464,"n/a")</f>
        <v>29587.73</v>
      </c>
      <c r="F3252" s="77">
        <f>+IF(ISNUMBER(DATA!I464),DATA!I464,"n/a")</f>
        <v>0.35282869881180601</v>
      </c>
      <c r="G3252" s="86">
        <f>+IF(ISNUMBER(DATA!R464),DATA!R464,"n/a")</f>
        <v>81156.52</v>
      </c>
      <c r="H3252" s="77">
        <f>+IF(ISNUMBER(DATA!S464),DATA!S464,"n/a")</f>
        <v>0.221693424595959</v>
      </c>
      <c r="I3252" s="86">
        <f>+IF(ISNUMBER(DATA!AB464),DATA!AB464,"n/a")</f>
        <v>149546.04</v>
      </c>
      <c r="J3252" s="77">
        <f>+IF(ISNUMBER(DATA!AC464),DATA!AC464,"n/a")</f>
        <v>0.19473382854384599</v>
      </c>
      <c r="K3252" s="86">
        <f>+IF(ISNUMBER(DATA!AL464),DATA!AL464,"n/a")</f>
        <v>298712.87</v>
      </c>
      <c r="L3252" s="77">
        <f>+IF(ISNUMBER(DATA!AM464),DATA!AM464,"n/a")</f>
        <v>0.20667291669645901</v>
      </c>
      <c r="M3252" s="66"/>
      <c r="N3252" s="66"/>
      <c r="O3252" s="66"/>
      <c r="P3252" s="66"/>
      <c r="Q3252" s="66"/>
      <c r="S3252" s="70"/>
      <c r="U3252" s="70"/>
      <c r="W3252" s="70"/>
      <c r="Y3252" s="70"/>
    </row>
    <row r="3253" spans="1:25" s="69" customFormat="1" x14ac:dyDescent="0.2">
      <c r="A3253" s="66" t="s">
        <v>11</v>
      </c>
      <c r="B3253" s="66" t="s">
        <v>24</v>
      </c>
      <c r="C3253" s="66" t="s">
        <v>9</v>
      </c>
      <c r="D3253" s="66" t="s">
        <v>304</v>
      </c>
      <c r="E3253" s="86">
        <f>+IF(ISNUMBER(DATA!H465),DATA!H465,"n/a")</f>
        <v>86263.3</v>
      </c>
      <c r="F3253" s="77">
        <f>+IF(ISNUMBER(DATA!I465),DATA!I465,"n/a")</f>
        <v>0.14780230081249199</v>
      </c>
      <c r="G3253" s="86">
        <f>+IF(ISNUMBER(DATA!R465),DATA!R465,"n/a")</f>
        <v>248911.32</v>
      </c>
      <c r="H3253" s="77">
        <f>+IF(ISNUMBER(DATA!S465),DATA!S465,"n/a")</f>
        <v>1.01653974225518E-2</v>
      </c>
      <c r="I3253" s="86">
        <f>+IF(ISNUMBER(DATA!AB465),DATA!AB465,"n/a")</f>
        <v>468722.25</v>
      </c>
      <c r="J3253" s="77">
        <f>+IF(ISNUMBER(DATA!AC465),DATA!AC465,"n/a")</f>
        <v>-4.74286865945477E-2</v>
      </c>
      <c r="K3253" s="86">
        <f>+IF(ISNUMBER(DATA!AL465),DATA!AL465,"n/a")</f>
        <v>942072.28</v>
      </c>
      <c r="L3253" s="77">
        <f>+IF(ISNUMBER(DATA!AM465),DATA!AM465,"n/a")</f>
        <v>-1.7577086099205601E-2</v>
      </c>
      <c r="M3253" s="66"/>
      <c r="N3253" s="66"/>
      <c r="O3253" s="66"/>
      <c r="P3253" s="66"/>
      <c r="Q3253" s="66"/>
      <c r="S3253" s="70"/>
      <c r="U3253" s="70"/>
      <c r="W3253" s="70"/>
      <c r="Y3253" s="70"/>
    </row>
    <row r="3254" spans="1:25" s="69" customFormat="1" x14ac:dyDescent="0.2">
      <c r="A3254" s="66" t="s">
        <v>11</v>
      </c>
      <c r="B3254" s="66" t="s">
        <v>24</v>
      </c>
      <c r="C3254" s="66" t="s">
        <v>9</v>
      </c>
      <c r="D3254" s="66" t="s">
        <v>305</v>
      </c>
      <c r="E3254" s="86">
        <f>+IF(ISNUMBER(DATA!H466),DATA!H466,"n/a")</f>
        <v>56128.44</v>
      </c>
      <c r="F3254" s="77">
        <f>+IF(ISNUMBER(DATA!I466),DATA!I466,"n/a")</f>
        <v>0.123719038808124</v>
      </c>
      <c r="G3254" s="86">
        <f>+IF(ISNUMBER(DATA!R466),DATA!R466,"n/a")</f>
        <v>173142.54</v>
      </c>
      <c r="H3254" s="77">
        <f>+IF(ISNUMBER(DATA!S466),DATA!S466,"n/a")</f>
        <v>7.5926792564121298E-2</v>
      </c>
      <c r="I3254" s="86">
        <f>+IF(ISNUMBER(DATA!AB466),DATA!AB466,"n/a")</f>
        <v>321558.05</v>
      </c>
      <c r="J3254" s="77">
        <f>+IF(ISNUMBER(DATA!AC466),DATA!AC466,"n/a")</f>
        <v>7.4811778946951596E-2</v>
      </c>
      <c r="K3254" s="86">
        <f>+IF(ISNUMBER(DATA!AL466),DATA!AL466,"n/a")</f>
        <v>627052.59</v>
      </c>
      <c r="L3254" s="77">
        <f>+IF(ISNUMBER(DATA!AM466),DATA!AM466,"n/a")</f>
        <v>0.15288089966736201</v>
      </c>
      <c r="M3254" s="66"/>
      <c r="N3254" s="66"/>
      <c r="O3254" s="66"/>
      <c r="P3254" s="66"/>
      <c r="Q3254" s="66"/>
      <c r="S3254" s="70"/>
      <c r="U3254" s="70"/>
      <c r="W3254" s="70"/>
      <c r="Y3254" s="70"/>
    </row>
    <row r="3255" spans="1:25" s="69" customFormat="1" x14ac:dyDescent="0.2">
      <c r="A3255" s="66" t="s">
        <v>11</v>
      </c>
      <c r="B3255" s="66" t="s">
        <v>24</v>
      </c>
      <c r="C3255" s="66" t="s">
        <v>9</v>
      </c>
      <c r="D3255" s="66" t="s">
        <v>306</v>
      </c>
      <c r="E3255" s="86">
        <f>+IF(ISNUMBER(DATA!H467),DATA!H467,"n/a")</f>
        <v>29083.11</v>
      </c>
      <c r="F3255" s="77">
        <f>+IF(ISNUMBER(DATA!I467),DATA!I467,"n/a")</f>
        <v>0.20207298216550901</v>
      </c>
      <c r="G3255" s="86">
        <f>+IF(ISNUMBER(DATA!R467),DATA!R467,"n/a")</f>
        <v>98274.01</v>
      </c>
      <c r="H3255" s="77">
        <f>+IF(ISNUMBER(DATA!S467),DATA!S467,"n/a")</f>
        <v>0.12497315605569601</v>
      </c>
      <c r="I3255" s="86">
        <f>+IF(ISNUMBER(DATA!AB467),DATA!AB467,"n/a")</f>
        <v>184345.71</v>
      </c>
      <c r="J3255" s="77">
        <f>+IF(ISNUMBER(DATA!AC467),DATA!AC467,"n/a")</f>
        <v>0.14124538863606401</v>
      </c>
      <c r="K3255" s="86">
        <f>+IF(ISNUMBER(DATA!AL467),DATA!AL467,"n/a")</f>
        <v>391420.61</v>
      </c>
      <c r="L3255" s="77">
        <f>+IF(ISNUMBER(DATA!AM467),DATA!AM467,"n/a")</f>
        <v>0.21190096534873301</v>
      </c>
      <c r="M3255" s="66"/>
      <c r="N3255" s="66"/>
      <c r="O3255" s="66"/>
      <c r="P3255" s="66"/>
      <c r="Q3255" s="66"/>
      <c r="S3255" s="70"/>
      <c r="U3255" s="70"/>
      <c r="W3255" s="70"/>
      <c r="Y3255" s="70"/>
    </row>
    <row r="3256" spans="1:25" s="69" customFormat="1" x14ac:dyDescent="0.2">
      <c r="A3256" s="66" t="s">
        <v>11</v>
      </c>
      <c r="B3256" s="66" t="s">
        <v>24</v>
      </c>
      <c r="C3256" s="66" t="s">
        <v>9</v>
      </c>
      <c r="D3256" s="66" t="s">
        <v>307</v>
      </c>
      <c r="E3256" s="86">
        <f>+IF(ISNUMBER(DATA!H468),DATA!H468,"n/a")</f>
        <v>75290.539999999994</v>
      </c>
      <c r="F3256" s="77">
        <f>+IF(ISNUMBER(DATA!I468),DATA!I468,"n/a")</f>
        <v>0.16833564650442201</v>
      </c>
      <c r="G3256" s="86">
        <f>+IF(ISNUMBER(DATA!R468),DATA!R468,"n/a")</f>
        <v>229758.52</v>
      </c>
      <c r="H3256" s="77">
        <f>+IF(ISNUMBER(DATA!S468),DATA!S468,"n/a")</f>
        <v>0.13199726970905401</v>
      </c>
      <c r="I3256" s="86">
        <f>+IF(ISNUMBER(DATA!AB468),DATA!AB468,"n/a")</f>
        <v>437622.38</v>
      </c>
      <c r="J3256" s="77">
        <f>+IF(ISNUMBER(DATA!AC468),DATA!AC468,"n/a")</f>
        <v>0.16080280793812701</v>
      </c>
      <c r="K3256" s="86">
        <f>+IF(ISNUMBER(DATA!AL468),DATA!AL468,"n/a")</f>
        <v>869313.46</v>
      </c>
      <c r="L3256" s="77">
        <f>+IF(ISNUMBER(DATA!AM468),DATA!AM468,"n/a")</f>
        <v>0.265104503392321</v>
      </c>
      <c r="M3256" s="66"/>
      <c r="N3256" s="66"/>
      <c r="O3256" s="66"/>
      <c r="P3256" s="66"/>
      <c r="Q3256" s="66"/>
      <c r="S3256" s="70"/>
      <c r="U3256" s="70"/>
      <c r="W3256" s="70"/>
      <c r="Y3256" s="70"/>
    </row>
    <row r="3257" spans="1:25" s="69" customFormat="1" x14ac:dyDescent="0.2">
      <c r="A3257" s="66" t="s">
        <v>11</v>
      </c>
      <c r="B3257" s="66" t="s">
        <v>24</v>
      </c>
      <c r="C3257" s="66" t="s">
        <v>9</v>
      </c>
      <c r="D3257" s="66" t="s">
        <v>308</v>
      </c>
      <c r="E3257" s="86">
        <f>+IF(ISNUMBER(DATA!H469),DATA!H469,"n/a")</f>
        <v>27306.76</v>
      </c>
      <c r="F3257" s="77">
        <f>+IF(ISNUMBER(DATA!I469),DATA!I469,"n/a")</f>
        <v>-1.2688690672037199E-2</v>
      </c>
      <c r="G3257" s="86">
        <f>+IF(ISNUMBER(DATA!R469),DATA!R469,"n/a")</f>
        <v>79925.23</v>
      </c>
      <c r="H3257" s="77">
        <f>+IF(ISNUMBER(DATA!S469),DATA!S469,"n/a")</f>
        <v>1.8401250339572399E-2</v>
      </c>
      <c r="I3257" s="86">
        <f>+IF(ISNUMBER(DATA!AB469),DATA!AB469,"n/a")</f>
        <v>150410.53</v>
      </c>
      <c r="J3257" s="77">
        <f>+IF(ISNUMBER(DATA!AC469),DATA!AC469,"n/a")</f>
        <v>2.0344336678118899E-2</v>
      </c>
      <c r="K3257" s="86">
        <f>+IF(ISNUMBER(DATA!AL469),DATA!AL469,"n/a")</f>
        <v>304215.06</v>
      </c>
      <c r="L3257" s="77">
        <f>+IF(ISNUMBER(DATA!AM469),DATA!AM469,"n/a")</f>
        <v>0.10116641123669801</v>
      </c>
      <c r="M3257" s="66"/>
      <c r="N3257" s="66"/>
      <c r="O3257" s="66"/>
      <c r="P3257" s="66"/>
      <c r="Q3257" s="66"/>
      <c r="S3257" s="70"/>
      <c r="U3257" s="70"/>
      <c r="W3257" s="70"/>
      <c r="Y3257" s="70"/>
    </row>
    <row r="3258" spans="1:25" s="69" customFormat="1" x14ac:dyDescent="0.2">
      <c r="A3258" s="66" t="s">
        <v>11</v>
      </c>
      <c r="B3258" s="66" t="s">
        <v>24</v>
      </c>
      <c r="C3258" s="66" t="s">
        <v>9</v>
      </c>
      <c r="D3258" s="66" t="s">
        <v>309</v>
      </c>
      <c r="E3258" s="86">
        <f>+IF(ISNUMBER(DATA!H470),DATA!H470,"n/a")</f>
        <v>32315.39</v>
      </c>
      <c r="F3258" s="77">
        <f>+IF(ISNUMBER(DATA!I470),DATA!I470,"n/a")</f>
        <v>-9.0249247999597392E-3</v>
      </c>
      <c r="G3258" s="86">
        <f>+IF(ISNUMBER(DATA!R470),DATA!R470,"n/a")</f>
        <v>94418.16</v>
      </c>
      <c r="H3258" s="77">
        <f>+IF(ISNUMBER(DATA!S470),DATA!S470,"n/a")</f>
        <v>7.2400751034593298E-4</v>
      </c>
      <c r="I3258" s="86">
        <f>+IF(ISNUMBER(DATA!AB470),DATA!AB470,"n/a")</f>
        <v>178013.99</v>
      </c>
      <c r="J3258" s="77">
        <f>+IF(ISNUMBER(DATA!AC470),DATA!AC470,"n/a")</f>
        <v>5.8801259945853203E-2</v>
      </c>
      <c r="K3258" s="86">
        <f>+IF(ISNUMBER(DATA!AL470),DATA!AL470,"n/a")</f>
        <v>357320.21</v>
      </c>
      <c r="L3258" s="77">
        <f>+IF(ISNUMBER(DATA!AM470),DATA!AM470,"n/a")</f>
        <v>0.18476277006205899</v>
      </c>
      <c r="M3258" s="66"/>
      <c r="N3258" s="66"/>
      <c r="O3258" s="66"/>
      <c r="P3258" s="66"/>
      <c r="Q3258" s="66"/>
      <c r="S3258" s="70"/>
      <c r="U3258" s="70"/>
      <c r="W3258" s="70"/>
      <c r="Y3258" s="70"/>
    </row>
    <row r="3259" spans="1:25" s="69" customFormat="1" x14ac:dyDescent="0.2">
      <c r="A3259" s="66" t="s">
        <v>11</v>
      </c>
      <c r="B3259" s="66" t="s">
        <v>24</v>
      </c>
      <c r="C3259" s="66" t="s">
        <v>9</v>
      </c>
      <c r="D3259" s="66" t="s">
        <v>310</v>
      </c>
      <c r="E3259" s="86">
        <f>+IF(ISNUMBER(DATA!H471),DATA!H471,"n/a")</f>
        <v>16625.36</v>
      </c>
      <c r="F3259" s="77">
        <f>+IF(ISNUMBER(DATA!I471),DATA!I471,"n/a")</f>
        <v>-1.39017564920928E-2</v>
      </c>
      <c r="G3259" s="86">
        <f>+IF(ISNUMBER(DATA!R471),DATA!R471,"n/a")</f>
        <v>49360.74</v>
      </c>
      <c r="H3259" s="77">
        <f>+IF(ISNUMBER(DATA!S471),DATA!S471,"n/a")</f>
        <v>-2.317587359737E-2</v>
      </c>
      <c r="I3259" s="86">
        <f>+IF(ISNUMBER(DATA!AB471),DATA!AB471,"n/a")</f>
        <v>92281.49</v>
      </c>
      <c r="J3259" s="77">
        <f>+IF(ISNUMBER(DATA!AC471),DATA!AC471,"n/a")</f>
        <v>-3.0979997536536401E-2</v>
      </c>
      <c r="K3259" s="86">
        <f>+IF(ISNUMBER(DATA!AL471),DATA!AL471,"n/a")</f>
        <v>193620.31</v>
      </c>
      <c r="L3259" s="77">
        <f>+IF(ISNUMBER(DATA!AM471),DATA!AM471,"n/a")</f>
        <v>6.5899244661690295E-2</v>
      </c>
      <c r="M3259" s="66"/>
      <c r="N3259" s="66"/>
      <c r="O3259" s="66"/>
      <c r="P3259" s="66"/>
      <c r="Q3259" s="66"/>
      <c r="S3259" s="70"/>
      <c r="U3259" s="70"/>
      <c r="W3259" s="70"/>
      <c r="Y3259" s="70"/>
    </row>
    <row r="3260" spans="1:25" s="69" customFormat="1" x14ac:dyDescent="0.2">
      <c r="A3260" s="66" t="s">
        <v>11</v>
      </c>
      <c r="B3260" s="66" t="s">
        <v>24</v>
      </c>
      <c r="C3260" s="66" t="s">
        <v>9</v>
      </c>
      <c r="D3260" s="66" t="s">
        <v>311</v>
      </c>
      <c r="E3260" s="86">
        <f>+IF(ISNUMBER(DATA!H472),DATA!H472,"n/a")</f>
        <v>26457.9</v>
      </c>
      <c r="F3260" s="77">
        <f>+IF(ISNUMBER(DATA!I472),DATA!I472,"n/a")</f>
        <v>-0.12771773263778199</v>
      </c>
      <c r="G3260" s="86">
        <f>+IF(ISNUMBER(DATA!R472),DATA!R472,"n/a")</f>
        <v>81576.92</v>
      </c>
      <c r="H3260" s="77">
        <f>+IF(ISNUMBER(DATA!S472),DATA!S472,"n/a")</f>
        <v>-0.188357272789411</v>
      </c>
      <c r="I3260" s="86">
        <f>+IF(ISNUMBER(DATA!AB472),DATA!AB472,"n/a")</f>
        <v>160617.79999999999</v>
      </c>
      <c r="J3260" s="77">
        <f>+IF(ISNUMBER(DATA!AC472),DATA!AC472,"n/a")</f>
        <v>-0.192621397484837</v>
      </c>
      <c r="K3260" s="86">
        <f>+IF(ISNUMBER(DATA!AL472),DATA!AL472,"n/a")</f>
        <v>333946.75</v>
      </c>
      <c r="L3260" s="77">
        <f>+IF(ISNUMBER(DATA!AM472),DATA!AM472,"n/a")</f>
        <v>-0.190444504957997</v>
      </c>
      <c r="M3260" s="66"/>
      <c r="N3260" s="66"/>
      <c r="O3260" s="66"/>
      <c r="P3260" s="66"/>
      <c r="Q3260" s="66"/>
      <c r="S3260" s="70"/>
      <c r="U3260" s="70"/>
      <c r="W3260" s="70"/>
      <c r="Y3260" s="70"/>
    </row>
    <row r="3261" spans="1:25" s="69" customFormat="1" x14ac:dyDescent="0.2">
      <c r="A3261" s="66" t="s">
        <v>11</v>
      </c>
      <c r="B3261" s="66" t="s">
        <v>24</v>
      </c>
      <c r="C3261" s="66" t="s">
        <v>9</v>
      </c>
      <c r="D3261" s="66" t="s">
        <v>312</v>
      </c>
      <c r="E3261" s="86">
        <f>+IF(ISNUMBER(DATA!H473),DATA!H473,"n/a")</f>
        <v>16939.68</v>
      </c>
      <c r="F3261" s="77">
        <f>+IF(ISNUMBER(DATA!I473),DATA!I473,"n/a")</f>
        <v>0.28121643739468</v>
      </c>
      <c r="G3261" s="86">
        <f>+IF(ISNUMBER(DATA!R473),DATA!R473,"n/a")</f>
        <v>51683.89</v>
      </c>
      <c r="H3261" s="77">
        <f>+IF(ISNUMBER(DATA!S473),DATA!S473,"n/a")</f>
        <v>0.250239240236869</v>
      </c>
      <c r="I3261" s="86">
        <f>+IF(ISNUMBER(DATA!AB473),DATA!AB473,"n/a")</f>
        <v>92036.7</v>
      </c>
      <c r="J3261" s="77">
        <f>+IF(ISNUMBER(DATA!AC473),DATA!AC473,"n/a")</f>
        <v>0.21842492941248701</v>
      </c>
      <c r="K3261" s="86">
        <f>+IF(ISNUMBER(DATA!AL473),DATA!AL473,"n/a")</f>
        <v>180606.72</v>
      </c>
      <c r="L3261" s="77">
        <f>+IF(ISNUMBER(DATA!AM473),DATA!AM473,"n/a")</f>
        <v>0.237489097859477</v>
      </c>
      <c r="M3261" s="66"/>
      <c r="N3261" s="66"/>
      <c r="O3261" s="66"/>
      <c r="P3261" s="66"/>
      <c r="Q3261" s="66"/>
      <c r="S3261" s="70"/>
      <c r="U3261" s="70"/>
      <c r="W3261" s="70"/>
      <c r="Y3261" s="70"/>
    </row>
    <row r="3262" spans="1:25" s="69" customFormat="1" x14ac:dyDescent="0.2">
      <c r="A3262" s="66" t="s">
        <v>11</v>
      </c>
      <c r="B3262" s="66" t="s">
        <v>24</v>
      </c>
      <c r="C3262" s="66" t="s">
        <v>9</v>
      </c>
      <c r="D3262" s="66" t="s">
        <v>313</v>
      </c>
      <c r="E3262" s="86">
        <f>+IF(ISNUMBER(DATA!H474),DATA!H474,"n/a")</f>
        <v>31156.33</v>
      </c>
      <c r="F3262" s="77">
        <f>+IF(ISNUMBER(DATA!I474),DATA!I474,"n/a")</f>
        <v>2.17377668770852E-3</v>
      </c>
      <c r="G3262" s="86">
        <f>+IF(ISNUMBER(DATA!R474),DATA!R474,"n/a")</f>
        <v>94682.26</v>
      </c>
      <c r="H3262" s="77">
        <f>+IF(ISNUMBER(DATA!S474),DATA!S474,"n/a")</f>
        <v>-4.1749400315799498E-3</v>
      </c>
      <c r="I3262" s="86">
        <f>+IF(ISNUMBER(DATA!AB474),DATA!AB474,"n/a")</f>
        <v>185216.11</v>
      </c>
      <c r="J3262" s="77">
        <f>+IF(ISNUMBER(DATA!AC474),DATA!AC474,"n/a")</f>
        <v>2.3218521296093E-2</v>
      </c>
      <c r="K3262" s="86">
        <f>+IF(ISNUMBER(DATA!AL474),DATA!AL474,"n/a")</f>
        <v>379794.81</v>
      </c>
      <c r="L3262" s="77">
        <f>+IF(ISNUMBER(DATA!AM474),DATA!AM474,"n/a")</f>
        <v>6.4786648660181301E-2</v>
      </c>
      <c r="M3262" s="66"/>
      <c r="N3262" s="66"/>
      <c r="O3262" s="66"/>
      <c r="P3262" s="66"/>
      <c r="Q3262" s="66"/>
      <c r="S3262" s="70"/>
      <c r="U3262" s="70"/>
      <c r="W3262" s="70"/>
      <c r="Y3262" s="70"/>
    </row>
    <row r="3263" spans="1:25" s="69" customFormat="1" x14ac:dyDescent="0.2">
      <c r="A3263" s="66" t="s">
        <v>11</v>
      </c>
      <c r="B3263" s="66" t="s">
        <v>24</v>
      </c>
      <c r="C3263" s="66" t="s">
        <v>9</v>
      </c>
      <c r="D3263" s="66" t="s">
        <v>314</v>
      </c>
      <c r="E3263" s="86">
        <f>+IF(ISNUMBER(DATA!H475),DATA!H475,"n/a")</f>
        <v>50444.72</v>
      </c>
      <c r="F3263" s="77">
        <f>+IF(ISNUMBER(DATA!I475),DATA!I475,"n/a")</f>
        <v>2.7298242555737401E-2</v>
      </c>
      <c r="G3263" s="86">
        <f>+IF(ISNUMBER(DATA!R475),DATA!R475,"n/a")</f>
        <v>149897.82</v>
      </c>
      <c r="H3263" s="77">
        <f>+IF(ISNUMBER(DATA!S475),DATA!S475,"n/a")</f>
        <v>-0.13862347270807401</v>
      </c>
      <c r="I3263" s="86">
        <f>+IF(ISNUMBER(DATA!AB475),DATA!AB475,"n/a")</f>
        <v>296141.53999999998</v>
      </c>
      <c r="J3263" s="77">
        <f>+IF(ISNUMBER(DATA!AC475),DATA!AC475,"n/a")</f>
        <v>-0.25431222671550202</v>
      </c>
      <c r="K3263" s="86">
        <f>+IF(ISNUMBER(DATA!AL475),DATA!AL475,"n/a")</f>
        <v>595643.30000000005</v>
      </c>
      <c r="L3263" s="77">
        <f>+IF(ISNUMBER(DATA!AM475),DATA!AM475,"n/a")</f>
        <v>-0.305864275821839</v>
      </c>
      <c r="M3263" s="66"/>
      <c r="N3263" s="66"/>
      <c r="O3263" s="66"/>
      <c r="P3263" s="66"/>
      <c r="Q3263" s="66"/>
      <c r="S3263" s="70"/>
      <c r="U3263" s="70"/>
      <c r="W3263" s="70"/>
      <c r="Y3263" s="70"/>
    </row>
    <row r="3264" spans="1:25" s="69" customFormat="1" x14ac:dyDescent="0.2">
      <c r="A3264" s="66" t="s">
        <v>11</v>
      </c>
      <c r="B3264" s="66" t="s">
        <v>24</v>
      </c>
      <c r="C3264" s="66" t="s">
        <v>9</v>
      </c>
      <c r="D3264" s="66" t="s">
        <v>315</v>
      </c>
      <c r="E3264" s="86">
        <f>+IF(ISNUMBER(DATA!H476),DATA!H476,"n/a")</f>
        <v>80659.399999999994</v>
      </c>
      <c r="F3264" s="77">
        <f>+IF(ISNUMBER(DATA!I476),DATA!I476,"n/a")</f>
        <v>7.7959388720579906E-2</v>
      </c>
      <c r="G3264" s="86">
        <f>+IF(ISNUMBER(DATA!R476),DATA!R476,"n/a")</f>
        <v>252564.56</v>
      </c>
      <c r="H3264" s="77">
        <f>+IF(ISNUMBER(DATA!S476),DATA!S476,"n/a")</f>
        <v>8.5195457334211494E-2</v>
      </c>
      <c r="I3264" s="86">
        <f>+IF(ISNUMBER(DATA!AB476),DATA!AB476,"n/a")</f>
        <v>477795.08</v>
      </c>
      <c r="J3264" s="77">
        <f>+IF(ISNUMBER(DATA!AC476),DATA!AC476,"n/a")</f>
        <v>0.134823853597</v>
      </c>
      <c r="K3264" s="86">
        <f>+IF(ISNUMBER(DATA!AL476),DATA!AL476,"n/a")</f>
        <v>935704.4</v>
      </c>
      <c r="L3264" s="77">
        <f>+IF(ISNUMBER(DATA!AM476),DATA!AM476,"n/a")</f>
        <v>0.15473592219458701</v>
      </c>
      <c r="M3264" s="66"/>
      <c r="N3264" s="66"/>
      <c r="O3264" s="66"/>
      <c r="P3264" s="66"/>
      <c r="Q3264" s="66"/>
      <c r="S3264" s="70"/>
      <c r="U3264" s="70"/>
      <c r="W3264" s="70"/>
      <c r="Y3264" s="70"/>
    </row>
    <row r="3265" spans="1:25" s="69" customFormat="1" x14ac:dyDescent="0.2">
      <c r="A3265" s="66" t="s">
        <v>11</v>
      </c>
      <c r="B3265" s="66" t="s">
        <v>24</v>
      </c>
      <c r="C3265" s="66" t="s">
        <v>9</v>
      </c>
      <c r="D3265" s="66" t="s">
        <v>316</v>
      </c>
      <c r="E3265" s="86">
        <f>+IF(ISNUMBER(DATA!H477),DATA!H477,"n/a")</f>
        <v>43471.97</v>
      </c>
      <c r="F3265" s="77">
        <f>+IF(ISNUMBER(DATA!I477),DATA!I477,"n/a")</f>
        <v>0.12532124692472699</v>
      </c>
      <c r="G3265" s="86">
        <f>+IF(ISNUMBER(DATA!R477),DATA!R477,"n/a")</f>
        <v>123484.22</v>
      </c>
      <c r="H3265" s="77">
        <f>+IF(ISNUMBER(DATA!S477),DATA!S477,"n/a")</f>
        <v>0.13753202308517801</v>
      </c>
      <c r="I3265" s="86">
        <f>+IF(ISNUMBER(DATA!AB477),DATA!AB477,"n/a")</f>
        <v>235612.81</v>
      </c>
      <c r="J3265" s="77">
        <f>+IF(ISNUMBER(DATA!AC477),DATA!AC477,"n/a")</f>
        <v>0.11716985810106301</v>
      </c>
      <c r="K3265" s="86">
        <f>+IF(ISNUMBER(DATA!AL477),DATA!AL477,"n/a")</f>
        <v>479771.05</v>
      </c>
      <c r="L3265" s="77">
        <f>+IF(ISNUMBER(DATA!AM477),DATA!AM477,"n/a")</f>
        <v>0.20376001749095099</v>
      </c>
      <c r="M3265" s="66"/>
      <c r="N3265" s="66"/>
      <c r="O3265" s="66"/>
      <c r="P3265" s="66"/>
      <c r="Q3265" s="66"/>
      <c r="S3265" s="70"/>
      <c r="U3265" s="70"/>
      <c r="W3265" s="70"/>
      <c r="Y3265" s="70"/>
    </row>
    <row r="3266" spans="1:25" s="69" customFormat="1" x14ac:dyDescent="0.2">
      <c r="A3266" s="66" t="s">
        <v>11</v>
      </c>
      <c r="B3266" s="66" t="s">
        <v>24</v>
      </c>
      <c r="C3266" s="66" t="s">
        <v>9</v>
      </c>
      <c r="D3266" s="66" t="s">
        <v>317</v>
      </c>
      <c r="E3266" s="86">
        <f>+IF(ISNUMBER(DATA!H478),DATA!H478,"n/a")</f>
        <v>30022.28</v>
      </c>
      <c r="F3266" s="77">
        <f>+IF(ISNUMBER(DATA!I478),DATA!I478,"n/a")</f>
        <v>0.30326755848196901</v>
      </c>
      <c r="G3266" s="86">
        <f>+IF(ISNUMBER(DATA!R478),DATA!R478,"n/a")</f>
        <v>86396.95</v>
      </c>
      <c r="H3266" s="77">
        <f>+IF(ISNUMBER(DATA!S478),DATA!S478,"n/a")</f>
        <v>0.15438847452065099</v>
      </c>
      <c r="I3266" s="86">
        <f>+IF(ISNUMBER(DATA!AB478),DATA!AB478,"n/a")</f>
        <v>157429.12</v>
      </c>
      <c r="J3266" s="77">
        <f>+IF(ISNUMBER(DATA!AC478),DATA!AC478,"n/a")</f>
        <v>0.158948849676287</v>
      </c>
      <c r="K3266" s="86">
        <f>+IF(ISNUMBER(DATA!AL478),DATA!AL478,"n/a")</f>
        <v>309035.2</v>
      </c>
      <c r="L3266" s="77">
        <f>+IF(ISNUMBER(DATA!AM478),DATA!AM478,"n/a")</f>
        <v>9.6622673331101999E-2</v>
      </c>
      <c r="M3266" s="66"/>
      <c r="N3266" s="66"/>
      <c r="O3266" s="66"/>
      <c r="P3266" s="66"/>
      <c r="Q3266" s="66"/>
      <c r="S3266" s="70"/>
      <c r="U3266" s="70"/>
      <c r="W3266" s="70"/>
      <c r="Y3266" s="70"/>
    </row>
    <row r="3267" spans="1:25" s="69" customFormat="1" x14ac:dyDescent="0.2">
      <c r="A3267" s="66" t="s">
        <v>11</v>
      </c>
      <c r="B3267" s="66" t="s">
        <v>24</v>
      </c>
      <c r="C3267" s="66" t="s">
        <v>9</v>
      </c>
      <c r="D3267" s="66" t="s">
        <v>318</v>
      </c>
      <c r="E3267" s="86">
        <f>+IF(ISNUMBER(DATA!H479),DATA!H479,"n/a")</f>
        <v>53386.15</v>
      </c>
      <c r="F3267" s="77">
        <f>+IF(ISNUMBER(DATA!I479),DATA!I479,"n/a")</f>
        <v>0.118380726013204</v>
      </c>
      <c r="G3267" s="86">
        <f>+IF(ISNUMBER(DATA!R479),DATA!R479,"n/a")</f>
        <v>162789.18</v>
      </c>
      <c r="H3267" s="77">
        <f>+IF(ISNUMBER(DATA!S479),DATA!S479,"n/a")</f>
        <v>0.110146843727308</v>
      </c>
      <c r="I3267" s="86">
        <f>+IF(ISNUMBER(DATA!AB479),DATA!AB479,"n/a")</f>
        <v>299542.87</v>
      </c>
      <c r="J3267" s="77">
        <f>+IF(ISNUMBER(DATA!AC479),DATA!AC479,"n/a")</f>
        <v>9.3014041815469004E-2</v>
      </c>
      <c r="K3267" s="86">
        <f>+IF(ISNUMBER(DATA!AL479),DATA!AL479,"n/a")</f>
        <v>586304.44999999995</v>
      </c>
      <c r="L3267" s="77">
        <f>+IF(ISNUMBER(DATA!AM479),DATA!AM479,"n/a")</f>
        <v>0.164732235196968</v>
      </c>
      <c r="M3267" s="66"/>
      <c r="N3267" s="66"/>
      <c r="O3267" s="66"/>
      <c r="P3267" s="66"/>
      <c r="Q3267" s="66"/>
      <c r="S3267" s="70"/>
      <c r="U3267" s="70"/>
      <c r="W3267" s="70"/>
      <c r="Y3267" s="70"/>
    </row>
    <row r="3268" spans="1:25" s="69" customFormat="1" x14ac:dyDescent="0.2">
      <c r="A3268" s="66" t="s">
        <v>11</v>
      </c>
      <c r="B3268" s="66" t="s">
        <v>24</v>
      </c>
      <c r="C3268" s="66" t="s">
        <v>9</v>
      </c>
      <c r="D3268" s="66" t="s">
        <v>344</v>
      </c>
      <c r="E3268" s="86">
        <f>+IF(ISNUMBER(DATA!H480),DATA!H480,"n/a")</f>
        <v>27477.1</v>
      </c>
      <c r="F3268" s="77">
        <f>+IF(ISNUMBER(DATA!I480),DATA!I480,"n/a")</f>
        <v>0.43534293846963101</v>
      </c>
      <c r="G3268" s="86">
        <f>+IF(ISNUMBER(DATA!R480),DATA!R480,"n/a")</f>
        <v>71932.37</v>
      </c>
      <c r="H3268" s="77">
        <f>+IF(ISNUMBER(DATA!S480),DATA!S480,"n/a")</f>
        <v>0.26760982094742097</v>
      </c>
      <c r="I3268" s="86">
        <f>+IF(ISNUMBER(DATA!AB480),DATA!AB480,"n/a")</f>
        <v>137792.31</v>
      </c>
      <c r="J3268" s="77">
        <f>+IF(ISNUMBER(DATA!AC480),DATA!AC480,"n/a")</f>
        <v>0.22550485524450201</v>
      </c>
      <c r="K3268" s="86">
        <f>+IF(ISNUMBER(DATA!AL480),DATA!AL480,"n/a")</f>
        <v>278947.92</v>
      </c>
      <c r="L3268" s="77">
        <f>+IF(ISNUMBER(DATA!AM480),DATA!AM480,"n/a")</f>
        <v>0.242251269114201</v>
      </c>
      <c r="M3268" s="66"/>
      <c r="N3268" s="66"/>
      <c r="O3268" s="66"/>
      <c r="P3268" s="66"/>
      <c r="Q3268" s="66"/>
      <c r="S3268" s="70"/>
      <c r="U3268" s="70"/>
      <c r="W3268" s="70"/>
      <c r="Y3268" s="70"/>
    </row>
    <row r="3269" spans="1:25" s="69" customFormat="1" x14ac:dyDescent="0.2">
      <c r="A3269" s="66" t="s">
        <v>11</v>
      </c>
      <c r="B3269" s="66" t="s">
        <v>24</v>
      </c>
      <c r="C3269" s="66" t="s">
        <v>9</v>
      </c>
      <c r="D3269" s="66" t="s">
        <v>345</v>
      </c>
      <c r="E3269" s="86">
        <f>+IF(ISNUMBER(DATA!H481),DATA!H481,"n/a")</f>
        <v>109105.46</v>
      </c>
      <c r="F3269" s="77">
        <f>+IF(ISNUMBER(DATA!I481),DATA!I481,"n/a")</f>
        <v>0.13895577700925599</v>
      </c>
      <c r="G3269" s="86">
        <f>+IF(ISNUMBER(DATA!R481),DATA!R481,"n/a")</f>
        <v>325746.28000000003</v>
      </c>
      <c r="H3269" s="77">
        <f>+IF(ISNUMBER(DATA!S481),DATA!S481,"n/a")</f>
        <v>5.5465020517729099E-2</v>
      </c>
      <c r="I3269" s="86">
        <f>+IF(ISNUMBER(DATA!AB481),DATA!AB481,"n/a")</f>
        <v>625699.6</v>
      </c>
      <c r="J3269" s="77">
        <f>+IF(ISNUMBER(DATA!AC481),DATA!AC481,"n/a")</f>
        <v>8.0689321673833303E-2</v>
      </c>
      <c r="K3269" s="86">
        <f>+IF(ISNUMBER(DATA!AL481),DATA!AL481,"n/a")</f>
        <v>1276727.06</v>
      </c>
      <c r="L3269" s="77">
        <f>+IF(ISNUMBER(DATA!AM481),DATA!AM481,"n/a")</f>
        <v>0.240473767572148</v>
      </c>
      <c r="M3269" s="66"/>
      <c r="N3269" s="66"/>
      <c r="O3269" s="66"/>
      <c r="P3269" s="66"/>
      <c r="Q3269" s="66"/>
      <c r="S3269" s="70"/>
      <c r="U3269" s="70"/>
      <c r="W3269" s="70"/>
      <c r="Y3269" s="70"/>
    </row>
    <row r="3270" spans="1:25" x14ac:dyDescent="0.2">
      <c r="E3270" s="100"/>
      <c r="F3270" s="102"/>
      <c r="G3270" s="100"/>
      <c r="H3270" s="102"/>
      <c r="I3270" s="100"/>
      <c r="J3270" s="102"/>
      <c r="K3270" s="100"/>
      <c r="L3270" s="102"/>
    </row>
    <row r="3271" spans="1:25" s="69" customFormat="1" x14ac:dyDescent="0.2">
      <c r="A3271" s="66" t="s">
        <v>11</v>
      </c>
      <c r="B3271" s="66" t="s">
        <v>24</v>
      </c>
      <c r="C3271" s="66" t="s">
        <v>25</v>
      </c>
      <c r="D3271" s="66" t="s">
        <v>271</v>
      </c>
      <c r="E3271" s="86">
        <f>+IF(ISNUMBER(DATA!J432),DATA!J432,"n/a")</f>
        <v>37851.85</v>
      </c>
      <c r="F3271" s="77">
        <f>+IF(ISNUMBER(DATA!K432),DATA!K432,"n/a")</f>
        <v>0.75933681124284502</v>
      </c>
      <c r="G3271" s="86">
        <f>+IF(ISNUMBER(DATA!T432),DATA!T432,"n/a")</f>
        <v>97326.73</v>
      </c>
      <c r="H3271" s="77">
        <f>+IF(ISNUMBER(DATA!U432),DATA!U432,"n/a")</f>
        <v>0.32588205179273899</v>
      </c>
      <c r="I3271" s="86">
        <f>+IF(ISNUMBER(DATA!AD432),DATA!AD432,"n/a")</f>
        <v>177132.13</v>
      </c>
      <c r="J3271" s="77">
        <f>+IF(ISNUMBER(DATA!AE432),DATA!AE432,"n/a")</f>
        <v>0.22268495432916199</v>
      </c>
      <c r="K3271" s="86">
        <f>+IF(ISNUMBER(DATA!AN432),DATA!AN432,"n/a")</f>
        <v>352989.08</v>
      </c>
      <c r="L3271" s="77">
        <f>+IF(ISNUMBER(DATA!AO432),DATA!AO432,"n/a")</f>
        <v>0.18031197446488301</v>
      </c>
      <c r="M3271" s="66"/>
      <c r="N3271" s="66"/>
      <c r="O3271" s="66"/>
      <c r="P3271" s="66"/>
      <c r="Q3271" s="66"/>
      <c r="S3271" s="70"/>
      <c r="U3271" s="70"/>
      <c r="W3271" s="70"/>
      <c r="Y3271" s="70"/>
    </row>
    <row r="3272" spans="1:25" s="69" customFormat="1" x14ac:dyDescent="0.2">
      <c r="A3272" s="66" t="s">
        <v>11</v>
      </c>
      <c r="B3272" s="66" t="s">
        <v>24</v>
      </c>
      <c r="C3272" s="66" t="s">
        <v>25</v>
      </c>
      <c r="D3272" s="66" t="s">
        <v>272</v>
      </c>
      <c r="E3272" s="86">
        <f>+IF(ISNUMBER(DATA!J433),DATA!J433,"n/a")</f>
        <v>83435.59</v>
      </c>
      <c r="F3272" s="77">
        <f>+IF(ISNUMBER(DATA!K433),DATA!K433,"n/a")</f>
        <v>0.28713477510126501</v>
      </c>
      <c r="G3272" s="86">
        <f>+IF(ISNUMBER(DATA!T433),DATA!T433,"n/a")</f>
        <v>237075.51</v>
      </c>
      <c r="H3272" s="77">
        <f>+IF(ISNUMBER(DATA!U433),DATA!U433,"n/a")</f>
        <v>0.24416326913606401</v>
      </c>
      <c r="I3272" s="86">
        <f>+IF(ISNUMBER(DATA!AD433),DATA!AD433,"n/a")</f>
        <v>459250.35</v>
      </c>
      <c r="J3272" s="77">
        <f>+IF(ISNUMBER(DATA!AE433),DATA!AE433,"n/a")</f>
        <v>0.21270809909886501</v>
      </c>
      <c r="K3272" s="86">
        <f>+IF(ISNUMBER(DATA!AN433),DATA!AN433,"n/a")</f>
        <v>895236.63</v>
      </c>
      <c r="L3272" s="77">
        <f>+IF(ISNUMBER(DATA!AO433),DATA!AO433,"n/a")</f>
        <v>0.19364841028657201</v>
      </c>
      <c r="M3272" s="66"/>
      <c r="N3272" s="66"/>
      <c r="O3272" s="66"/>
      <c r="P3272" s="66"/>
      <c r="Q3272" s="66"/>
      <c r="S3272" s="70"/>
      <c r="U3272" s="70"/>
      <c r="W3272" s="70"/>
      <c r="Y3272" s="70"/>
    </row>
    <row r="3273" spans="1:25" s="69" customFormat="1" x14ac:dyDescent="0.2">
      <c r="A3273" s="66" t="s">
        <v>11</v>
      </c>
      <c r="B3273" s="66" t="s">
        <v>24</v>
      </c>
      <c r="C3273" s="66" t="s">
        <v>25</v>
      </c>
      <c r="D3273" s="66" t="s">
        <v>273</v>
      </c>
      <c r="E3273" s="86">
        <f>+IF(ISNUMBER(DATA!J434),DATA!J434,"n/a")</f>
        <v>152921.63</v>
      </c>
      <c r="F3273" s="77">
        <f>+IF(ISNUMBER(DATA!K434),DATA!K434,"n/a")</f>
        <v>-7.4600213035749804E-2</v>
      </c>
      <c r="G3273" s="86">
        <f>+IF(ISNUMBER(DATA!T434),DATA!T434,"n/a")</f>
        <v>449110.34</v>
      </c>
      <c r="H3273" s="77">
        <f>+IF(ISNUMBER(DATA!U434),DATA!U434,"n/a")</f>
        <v>-0.15877407565101101</v>
      </c>
      <c r="I3273" s="86">
        <f>+IF(ISNUMBER(DATA!AD434),DATA!AD434,"n/a")</f>
        <v>856786.36</v>
      </c>
      <c r="J3273" s="77">
        <f>+IF(ISNUMBER(DATA!AE434),DATA!AE434,"n/a")</f>
        <v>-0.12960229099475901</v>
      </c>
      <c r="K3273" s="86">
        <f>+IF(ISNUMBER(DATA!AN434),DATA!AN434,"n/a")</f>
        <v>1653285.93</v>
      </c>
      <c r="L3273" s="77">
        <f>+IF(ISNUMBER(DATA!AO434),DATA!AO434,"n/a")</f>
        <v>-0.14129540998156401</v>
      </c>
      <c r="M3273" s="66"/>
      <c r="N3273" s="66"/>
      <c r="O3273" s="66"/>
      <c r="P3273" s="66"/>
      <c r="Q3273" s="66"/>
      <c r="S3273" s="70"/>
      <c r="U3273" s="70"/>
      <c r="W3273" s="70"/>
      <c r="Y3273" s="70"/>
    </row>
    <row r="3274" spans="1:25" s="69" customFormat="1" x14ac:dyDescent="0.2">
      <c r="A3274" s="66" t="s">
        <v>11</v>
      </c>
      <c r="B3274" s="66" t="s">
        <v>24</v>
      </c>
      <c r="C3274" s="66" t="s">
        <v>25</v>
      </c>
      <c r="D3274" s="66" t="s">
        <v>274</v>
      </c>
      <c r="E3274" s="86">
        <f>+IF(ISNUMBER(DATA!J435),DATA!J435,"n/a")</f>
        <v>55156.11</v>
      </c>
      <c r="F3274" s="77">
        <f>+IF(ISNUMBER(DATA!K435),DATA!K435,"n/a")</f>
        <v>0.141631248626158</v>
      </c>
      <c r="G3274" s="86">
        <f>+IF(ISNUMBER(DATA!T435),DATA!T435,"n/a")</f>
        <v>152559.04000000001</v>
      </c>
      <c r="H3274" s="77">
        <f>+IF(ISNUMBER(DATA!U435),DATA!U435,"n/a")</f>
        <v>0.13210265124882001</v>
      </c>
      <c r="I3274" s="86">
        <f>+IF(ISNUMBER(DATA!AD435),DATA!AD435,"n/a")</f>
        <v>296763.21000000002</v>
      </c>
      <c r="J3274" s="77">
        <f>+IF(ISNUMBER(DATA!AE435),DATA!AE435,"n/a")</f>
        <v>0.114011014535254</v>
      </c>
      <c r="K3274" s="86">
        <f>+IF(ISNUMBER(DATA!AN435),DATA!AN435,"n/a")</f>
        <v>610728</v>
      </c>
      <c r="L3274" s="77">
        <f>+IF(ISNUMBER(DATA!AO435),DATA!AO435,"n/a")</f>
        <v>0.14551248567307501</v>
      </c>
      <c r="M3274" s="66"/>
      <c r="N3274" s="66"/>
      <c r="O3274" s="66"/>
      <c r="P3274" s="66"/>
      <c r="Q3274" s="66"/>
      <c r="S3274" s="70"/>
      <c r="U3274" s="70"/>
      <c r="W3274" s="70"/>
      <c r="Y3274" s="70"/>
    </row>
    <row r="3275" spans="1:25" s="69" customFormat="1" x14ac:dyDescent="0.2">
      <c r="A3275" s="66" t="s">
        <v>11</v>
      </c>
      <c r="B3275" s="66" t="s">
        <v>24</v>
      </c>
      <c r="C3275" s="66" t="s">
        <v>25</v>
      </c>
      <c r="D3275" s="66" t="s">
        <v>275</v>
      </c>
      <c r="E3275" s="86">
        <f>+IF(ISNUMBER(DATA!J436),DATA!J436,"n/a")</f>
        <v>114346.92</v>
      </c>
      <c r="F3275" s="77">
        <f>+IF(ISNUMBER(DATA!K436),DATA!K436,"n/a")</f>
        <v>-0.19839852044285999</v>
      </c>
      <c r="G3275" s="86">
        <f>+IF(ISNUMBER(DATA!T436),DATA!T436,"n/a")</f>
        <v>340272.35</v>
      </c>
      <c r="H3275" s="77">
        <f>+IF(ISNUMBER(DATA!U436),DATA!U436,"n/a")</f>
        <v>-0.26340192485275199</v>
      </c>
      <c r="I3275" s="86">
        <f>+IF(ISNUMBER(DATA!AD436),DATA!AD436,"n/a")</f>
        <v>669202.65</v>
      </c>
      <c r="J3275" s="77">
        <f>+IF(ISNUMBER(DATA!AE436),DATA!AE436,"n/a")</f>
        <v>-0.234173319349537</v>
      </c>
      <c r="K3275" s="86">
        <f>+IF(ISNUMBER(DATA!AN436),DATA!AN436,"n/a")</f>
        <v>1367564.6</v>
      </c>
      <c r="L3275" s="77">
        <f>+IF(ISNUMBER(DATA!AO436),DATA!AO436,"n/a")</f>
        <v>-0.19025216476227599</v>
      </c>
      <c r="M3275" s="66"/>
      <c r="N3275" s="66"/>
      <c r="O3275" s="66"/>
      <c r="P3275" s="66"/>
      <c r="Q3275" s="66"/>
      <c r="S3275" s="70"/>
      <c r="U3275" s="70"/>
      <c r="W3275" s="70"/>
      <c r="Y3275" s="70"/>
    </row>
    <row r="3276" spans="1:25" s="69" customFormat="1" x14ac:dyDescent="0.2">
      <c r="A3276" s="66" t="s">
        <v>11</v>
      </c>
      <c r="B3276" s="66" t="s">
        <v>24</v>
      </c>
      <c r="C3276" s="66" t="s">
        <v>25</v>
      </c>
      <c r="D3276" s="66" t="s">
        <v>276</v>
      </c>
      <c r="E3276" s="86">
        <f>+IF(ISNUMBER(DATA!J437),DATA!J437,"n/a")</f>
        <v>64732.37</v>
      </c>
      <c r="F3276" s="77">
        <f>+IF(ISNUMBER(DATA!K437),DATA!K437,"n/a")</f>
        <v>-3.1298841072981802E-2</v>
      </c>
      <c r="G3276" s="86">
        <f>+IF(ISNUMBER(DATA!T437),DATA!T437,"n/a")</f>
        <v>197630.52</v>
      </c>
      <c r="H3276" s="77">
        <f>+IF(ISNUMBER(DATA!U437),DATA!U437,"n/a")</f>
        <v>-1.0489197472450499E-2</v>
      </c>
      <c r="I3276" s="86">
        <f>+IF(ISNUMBER(DATA!AD437),DATA!AD437,"n/a")</f>
        <v>382870.81</v>
      </c>
      <c r="J3276" s="77">
        <f>+IF(ISNUMBER(DATA!AE437),DATA!AE437,"n/a")</f>
        <v>-2.7000865803990099E-2</v>
      </c>
      <c r="K3276" s="86">
        <f>+IF(ISNUMBER(DATA!AN437),DATA!AN437,"n/a")</f>
        <v>810301.15</v>
      </c>
      <c r="L3276" s="77">
        <f>+IF(ISNUMBER(DATA!AO437),DATA!AO437,"n/a")</f>
        <v>-1.5014510129715899E-2</v>
      </c>
      <c r="M3276" s="66"/>
      <c r="N3276" s="66"/>
      <c r="O3276" s="66"/>
      <c r="P3276" s="66"/>
      <c r="Q3276" s="66"/>
      <c r="S3276" s="70"/>
      <c r="U3276" s="70"/>
      <c r="W3276" s="70"/>
      <c r="Y3276" s="70"/>
    </row>
    <row r="3277" spans="1:25" s="69" customFormat="1" x14ac:dyDescent="0.2">
      <c r="A3277" s="66" t="s">
        <v>11</v>
      </c>
      <c r="B3277" s="66" t="s">
        <v>24</v>
      </c>
      <c r="C3277" s="66" t="s">
        <v>25</v>
      </c>
      <c r="D3277" s="66" t="s">
        <v>277</v>
      </c>
      <c r="E3277" s="86">
        <f>+IF(ISNUMBER(DATA!J438),DATA!J438,"n/a")</f>
        <v>28575.26</v>
      </c>
      <c r="F3277" s="77">
        <f>+IF(ISNUMBER(DATA!K438),DATA!K438,"n/a")</f>
        <v>-0.10513159691297499</v>
      </c>
      <c r="G3277" s="86">
        <f>+IF(ISNUMBER(DATA!T438),DATA!T438,"n/a")</f>
        <v>85661</v>
      </c>
      <c r="H3277" s="77">
        <f>+IF(ISNUMBER(DATA!U438),DATA!U438,"n/a")</f>
        <v>-1.7334900195154102E-2</v>
      </c>
      <c r="I3277" s="86">
        <f>+IF(ISNUMBER(DATA!AD438),DATA!AD438,"n/a")</f>
        <v>178143.17</v>
      </c>
      <c r="J3277" s="77">
        <f>+IF(ISNUMBER(DATA!AE438),DATA!AE438,"n/a")</f>
        <v>5.5161816734317401E-2</v>
      </c>
      <c r="K3277" s="86">
        <f>+IF(ISNUMBER(DATA!AN438),DATA!AN438,"n/a")</f>
        <v>358453.6</v>
      </c>
      <c r="L3277" s="77">
        <f>+IF(ISNUMBER(DATA!AO438),DATA!AO438,"n/a")</f>
        <v>0.13425480286979199</v>
      </c>
      <c r="M3277" s="66"/>
      <c r="N3277" s="66"/>
      <c r="O3277" s="66"/>
      <c r="P3277" s="66"/>
      <c r="Q3277" s="66"/>
      <c r="S3277" s="70"/>
      <c r="U3277" s="70"/>
      <c r="W3277" s="70"/>
      <c r="Y3277" s="70"/>
    </row>
    <row r="3278" spans="1:25" s="69" customFormat="1" x14ac:dyDescent="0.2">
      <c r="A3278" s="66" t="s">
        <v>11</v>
      </c>
      <c r="B3278" s="66" t="s">
        <v>24</v>
      </c>
      <c r="C3278" s="66" t="s">
        <v>25</v>
      </c>
      <c r="D3278" s="66" t="s">
        <v>278</v>
      </c>
      <c r="E3278" s="86">
        <f>+IF(ISNUMBER(DATA!J439),DATA!J439,"n/a")</f>
        <v>127973.57</v>
      </c>
      <c r="F3278" s="77">
        <f>+IF(ISNUMBER(DATA!K439),DATA!K439,"n/a")</f>
        <v>0.24070895177997101</v>
      </c>
      <c r="G3278" s="86">
        <f>+IF(ISNUMBER(DATA!T439),DATA!T439,"n/a")</f>
        <v>370582.2</v>
      </c>
      <c r="H3278" s="77">
        <f>+IF(ISNUMBER(DATA!U439),DATA!U439,"n/a")</f>
        <v>0.171092657281885</v>
      </c>
      <c r="I3278" s="86">
        <f>+IF(ISNUMBER(DATA!AD439),DATA!AD439,"n/a")</f>
        <v>683297.84</v>
      </c>
      <c r="J3278" s="77">
        <f>+IF(ISNUMBER(DATA!AE439),DATA!AE439,"n/a")</f>
        <v>0.101632363787919</v>
      </c>
      <c r="K3278" s="86">
        <f>+IF(ISNUMBER(DATA!AN439),DATA!AN439,"n/a")</f>
        <v>1335915.1000000001</v>
      </c>
      <c r="L3278" s="77">
        <f>+IF(ISNUMBER(DATA!AO439),DATA!AO439,"n/a")</f>
        <v>9.4472685391144104E-2</v>
      </c>
      <c r="M3278" s="66"/>
      <c r="N3278" s="66"/>
      <c r="O3278" s="66"/>
      <c r="P3278" s="66"/>
      <c r="Q3278" s="66"/>
      <c r="S3278" s="70"/>
      <c r="U3278" s="70"/>
      <c r="W3278" s="70"/>
      <c r="Y3278" s="70"/>
    </row>
    <row r="3279" spans="1:25" s="69" customFormat="1" x14ac:dyDescent="0.2">
      <c r="A3279" s="66" t="s">
        <v>11</v>
      </c>
      <c r="B3279" s="66" t="s">
        <v>24</v>
      </c>
      <c r="C3279" s="66" t="s">
        <v>25</v>
      </c>
      <c r="D3279" s="66" t="s">
        <v>279</v>
      </c>
      <c r="E3279" s="86">
        <f>+IF(ISNUMBER(DATA!J440),DATA!J440,"n/a")</f>
        <v>76024.710000000006</v>
      </c>
      <c r="F3279" s="77">
        <f>+IF(ISNUMBER(DATA!K440),DATA!K440,"n/a")</f>
        <v>0.40545906230149698</v>
      </c>
      <c r="G3279" s="86">
        <f>+IF(ISNUMBER(DATA!T440),DATA!T440,"n/a")</f>
        <v>203491.34</v>
      </c>
      <c r="H3279" s="77">
        <f>+IF(ISNUMBER(DATA!U440),DATA!U440,"n/a")</f>
        <v>0.292252025651564</v>
      </c>
      <c r="I3279" s="86">
        <f>+IF(ISNUMBER(DATA!AD440),DATA!AD440,"n/a")</f>
        <v>399359.7</v>
      </c>
      <c r="J3279" s="77">
        <f>+IF(ISNUMBER(DATA!AE440),DATA!AE440,"n/a")</f>
        <v>0.30797139006945201</v>
      </c>
      <c r="K3279" s="86">
        <f>+IF(ISNUMBER(DATA!AN440),DATA!AN440,"n/a")</f>
        <v>786522.19</v>
      </c>
      <c r="L3279" s="77">
        <f>+IF(ISNUMBER(DATA!AO440),DATA!AO440,"n/a")</f>
        <v>0.28349139169557303</v>
      </c>
      <c r="M3279" s="66"/>
      <c r="N3279" s="66"/>
      <c r="O3279" s="66"/>
      <c r="P3279" s="66"/>
      <c r="Q3279" s="66"/>
      <c r="S3279" s="70"/>
      <c r="U3279" s="70"/>
      <c r="W3279" s="70"/>
      <c r="Y3279" s="70"/>
    </row>
    <row r="3280" spans="1:25" s="69" customFormat="1" x14ac:dyDescent="0.2">
      <c r="A3280" s="66" t="s">
        <v>11</v>
      </c>
      <c r="B3280" s="66" t="s">
        <v>24</v>
      </c>
      <c r="C3280" s="66" t="s">
        <v>25</v>
      </c>
      <c r="D3280" s="66" t="s">
        <v>280</v>
      </c>
      <c r="E3280" s="86">
        <f>+IF(ISNUMBER(DATA!J441),DATA!J441,"n/a")</f>
        <v>24442.02</v>
      </c>
      <c r="F3280" s="77">
        <f>+IF(ISNUMBER(DATA!K441),DATA!K441,"n/a")</f>
        <v>0.156576324889699</v>
      </c>
      <c r="G3280" s="86">
        <f>+IF(ISNUMBER(DATA!T441),DATA!T441,"n/a")</f>
        <v>84036.81</v>
      </c>
      <c r="H3280" s="77">
        <f>+IF(ISNUMBER(DATA!U441),DATA!U441,"n/a")</f>
        <v>7.5732028615250899E-2</v>
      </c>
      <c r="I3280" s="86">
        <f>+IF(ISNUMBER(DATA!AD441),DATA!AD441,"n/a")</f>
        <v>161149.63</v>
      </c>
      <c r="J3280" s="77">
        <f>+IF(ISNUMBER(DATA!AE441),DATA!AE441,"n/a")</f>
        <v>0.11232430550493799</v>
      </c>
      <c r="K3280" s="86">
        <f>+IF(ISNUMBER(DATA!AN441),DATA!AN441,"n/a")</f>
        <v>345416.87</v>
      </c>
      <c r="L3280" s="77">
        <f>+IF(ISNUMBER(DATA!AO441),DATA!AO441,"n/a")</f>
        <v>0.173782200975408</v>
      </c>
      <c r="M3280" s="66"/>
      <c r="N3280" s="66"/>
      <c r="O3280" s="66"/>
      <c r="P3280" s="66"/>
      <c r="Q3280" s="66"/>
      <c r="S3280" s="70"/>
      <c r="U3280" s="70"/>
      <c r="W3280" s="70"/>
      <c r="Y3280" s="70"/>
    </row>
    <row r="3281" spans="1:25" s="69" customFormat="1" x14ac:dyDescent="0.2">
      <c r="A3281" s="66" t="s">
        <v>11</v>
      </c>
      <c r="B3281" s="66" t="s">
        <v>24</v>
      </c>
      <c r="C3281" s="66" t="s">
        <v>25</v>
      </c>
      <c r="D3281" s="66" t="s">
        <v>281</v>
      </c>
      <c r="E3281" s="86">
        <f>+IF(ISNUMBER(DATA!J442),DATA!J442,"n/a")</f>
        <v>49205.48</v>
      </c>
      <c r="F3281" s="77">
        <f>+IF(ISNUMBER(DATA!K442),DATA!K442,"n/a")</f>
        <v>0.233741066089313</v>
      </c>
      <c r="G3281" s="86">
        <f>+IF(ISNUMBER(DATA!T442),DATA!T442,"n/a")</f>
        <v>139242.04999999999</v>
      </c>
      <c r="H3281" s="77">
        <f>+IF(ISNUMBER(DATA!U442),DATA!U442,"n/a")</f>
        <v>0.144527420456145</v>
      </c>
      <c r="I3281" s="86">
        <f>+IF(ISNUMBER(DATA!AD442),DATA!AD442,"n/a")</f>
        <v>270177.76</v>
      </c>
      <c r="J3281" s="77">
        <f>+IF(ISNUMBER(DATA!AE442),DATA!AE442,"n/a")</f>
        <v>0.17960847047810799</v>
      </c>
      <c r="K3281" s="86">
        <f>+IF(ISNUMBER(DATA!AN442),DATA!AN442,"n/a")</f>
        <v>555451.66</v>
      </c>
      <c r="L3281" s="77">
        <f>+IF(ISNUMBER(DATA!AO442),DATA!AO442,"n/a")</f>
        <v>0.21743790197577501</v>
      </c>
      <c r="M3281" s="66"/>
      <c r="N3281" s="66"/>
      <c r="O3281" s="66"/>
      <c r="P3281" s="66"/>
      <c r="Q3281" s="66"/>
      <c r="S3281" s="70"/>
      <c r="U3281" s="70"/>
      <c r="W3281" s="70"/>
      <c r="Y3281" s="70"/>
    </row>
    <row r="3282" spans="1:25" s="69" customFormat="1" x14ac:dyDescent="0.2">
      <c r="A3282" s="66" t="s">
        <v>11</v>
      </c>
      <c r="B3282" s="66" t="s">
        <v>24</v>
      </c>
      <c r="C3282" s="66" t="s">
        <v>25</v>
      </c>
      <c r="D3282" s="66" t="s">
        <v>282</v>
      </c>
      <c r="E3282" s="86">
        <f>+IF(ISNUMBER(DATA!J443),DATA!J443,"n/a")</f>
        <v>85427.42</v>
      </c>
      <c r="F3282" s="77">
        <f>+IF(ISNUMBER(DATA!K443),DATA!K443,"n/a")</f>
        <v>0.13129256628418601</v>
      </c>
      <c r="G3282" s="86">
        <f>+IF(ISNUMBER(DATA!T443),DATA!T443,"n/a")</f>
        <v>254049.38</v>
      </c>
      <c r="H3282" s="77">
        <f>+IF(ISNUMBER(DATA!U443),DATA!U443,"n/a")</f>
        <v>0.13934923155068199</v>
      </c>
      <c r="I3282" s="86">
        <f>+IF(ISNUMBER(DATA!AD443),DATA!AD443,"n/a")</f>
        <v>490934.49</v>
      </c>
      <c r="J3282" s="77">
        <f>+IF(ISNUMBER(DATA!AE443),DATA!AE443,"n/a")</f>
        <v>0.16326407592223199</v>
      </c>
      <c r="K3282" s="86">
        <f>+IF(ISNUMBER(DATA!AN443),DATA!AN443,"n/a")</f>
        <v>990946.1</v>
      </c>
      <c r="L3282" s="77">
        <f>+IF(ISNUMBER(DATA!AO443),DATA!AO443,"n/a")</f>
        <v>0.211840034969418</v>
      </c>
      <c r="M3282" s="66"/>
      <c r="N3282" s="66"/>
      <c r="O3282" s="66"/>
      <c r="P3282" s="66"/>
      <c r="Q3282" s="66"/>
      <c r="S3282" s="70"/>
      <c r="U3282" s="70"/>
      <c r="W3282" s="70"/>
      <c r="Y3282" s="70"/>
    </row>
    <row r="3283" spans="1:25" s="69" customFormat="1" x14ac:dyDescent="0.2">
      <c r="A3283" s="66" t="s">
        <v>11</v>
      </c>
      <c r="B3283" s="66" t="s">
        <v>24</v>
      </c>
      <c r="C3283" s="66" t="s">
        <v>25</v>
      </c>
      <c r="D3283" s="66" t="s">
        <v>283</v>
      </c>
      <c r="E3283" s="86">
        <f>+IF(ISNUMBER(DATA!J444),DATA!J444,"n/a")</f>
        <v>101996.21</v>
      </c>
      <c r="F3283" s="77">
        <f>+IF(ISNUMBER(DATA!K444),DATA!K444,"n/a")</f>
        <v>0.22116591436459401</v>
      </c>
      <c r="G3283" s="86">
        <f>+IF(ISNUMBER(DATA!T444),DATA!T444,"n/a")</f>
        <v>316224.06</v>
      </c>
      <c r="H3283" s="77">
        <f>+IF(ISNUMBER(DATA!U444),DATA!U444,"n/a")</f>
        <v>0.25715298220750998</v>
      </c>
      <c r="I3283" s="86">
        <f>+IF(ISNUMBER(DATA!AD444),DATA!AD444,"n/a")</f>
        <v>600311.81999999995</v>
      </c>
      <c r="J3283" s="77">
        <f>+IF(ISNUMBER(DATA!AE444),DATA!AE444,"n/a")</f>
        <v>0.267967927189532</v>
      </c>
      <c r="K3283" s="86">
        <f>+IF(ISNUMBER(DATA!AN444),DATA!AN444,"n/a")</f>
        <v>1169635.49</v>
      </c>
      <c r="L3283" s="77">
        <f>+IF(ISNUMBER(DATA!AO444),DATA!AO444,"n/a")</f>
        <v>0.23784769370709999</v>
      </c>
      <c r="M3283" s="66"/>
      <c r="N3283" s="66"/>
      <c r="O3283" s="66"/>
      <c r="P3283" s="66"/>
      <c r="Q3283" s="66"/>
      <c r="S3283" s="70"/>
      <c r="U3283" s="70"/>
      <c r="W3283" s="70"/>
      <c r="Y3283" s="70"/>
    </row>
    <row r="3284" spans="1:25" s="69" customFormat="1" x14ac:dyDescent="0.2">
      <c r="A3284" s="66" t="s">
        <v>11</v>
      </c>
      <c r="B3284" s="66" t="s">
        <v>24</v>
      </c>
      <c r="C3284" s="66" t="s">
        <v>25</v>
      </c>
      <c r="D3284" s="66" t="s">
        <v>284</v>
      </c>
      <c r="E3284" s="86">
        <f>+IF(ISNUMBER(DATA!J445),DATA!J445,"n/a")</f>
        <v>128621.16</v>
      </c>
      <c r="F3284" s="77">
        <f>+IF(ISNUMBER(DATA!K445),DATA!K445,"n/a")</f>
        <v>0.58411777985592295</v>
      </c>
      <c r="G3284" s="86">
        <f>+IF(ISNUMBER(DATA!T445),DATA!T445,"n/a")</f>
        <v>334627.02</v>
      </c>
      <c r="H3284" s="77">
        <f>+IF(ISNUMBER(DATA!U445),DATA!U445,"n/a")</f>
        <v>0.38243260896023301</v>
      </c>
      <c r="I3284" s="86">
        <f>+IF(ISNUMBER(DATA!AD445),DATA!AD445,"n/a")</f>
        <v>619403.72</v>
      </c>
      <c r="J3284" s="77">
        <f>+IF(ISNUMBER(DATA!AE445),DATA!AE445,"n/a")</f>
        <v>0.26371916109708998</v>
      </c>
      <c r="K3284" s="86">
        <f>+IF(ISNUMBER(DATA!AN445),DATA!AN445,"n/a")</f>
        <v>1193410.23</v>
      </c>
      <c r="L3284" s="77">
        <f>+IF(ISNUMBER(DATA!AO445),DATA!AO445,"n/a")</f>
        <v>0.19580692603149899</v>
      </c>
      <c r="M3284" s="66"/>
      <c r="N3284" s="66"/>
      <c r="O3284" s="66"/>
      <c r="P3284" s="66"/>
      <c r="Q3284" s="66"/>
      <c r="S3284" s="70"/>
      <c r="U3284" s="70"/>
      <c r="W3284" s="70"/>
      <c r="Y3284" s="70"/>
    </row>
    <row r="3285" spans="1:25" s="69" customFormat="1" x14ac:dyDescent="0.2">
      <c r="A3285" s="66" t="s">
        <v>11</v>
      </c>
      <c r="B3285" s="66" t="s">
        <v>24</v>
      </c>
      <c r="C3285" s="66" t="s">
        <v>25</v>
      </c>
      <c r="D3285" s="66" t="s">
        <v>285</v>
      </c>
      <c r="E3285" s="86">
        <f>+IF(ISNUMBER(DATA!J446),DATA!J446,"n/a")</f>
        <v>86688.16</v>
      </c>
      <c r="F3285" s="77">
        <f>+IF(ISNUMBER(DATA!K446),DATA!K446,"n/a")</f>
        <v>0.89860419296220295</v>
      </c>
      <c r="G3285" s="86">
        <f>+IF(ISNUMBER(DATA!T446),DATA!T446,"n/a")</f>
        <v>221129.69</v>
      </c>
      <c r="H3285" s="77">
        <f>+IF(ISNUMBER(DATA!U446),DATA!U446,"n/a")</f>
        <v>0.583509947489811</v>
      </c>
      <c r="I3285" s="86">
        <f>+IF(ISNUMBER(DATA!AD446),DATA!AD446,"n/a")</f>
        <v>415888.28</v>
      </c>
      <c r="J3285" s="77">
        <f>+IF(ISNUMBER(DATA!AE446),DATA!AE446,"n/a")</f>
        <v>0.33482360205383099</v>
      </c>
      <c r="K3285" s="86">
        <f>+IF(ISNUMBER(DATA!AN446),DATA!AN446,"n/a")</f>
        <v>774384.99</v>
      </c>
      <c r="L3285" s="77">
        <f>+IF(ISNUMBER(DATA!AO446),DATA!AO446,"n/a")</f>
        <v>0.15604611071246</v>
      </c>
      <c r="M3285" s="66"/>
      <c r="N3285" s="66"/>
      <c r="O3285" s="66"/>
      <c r="P3285" s="66"/>
      <c r="Q3285" s="66"/>
      <c r="S3285" s="70"/>
      <c r="U3285" s="70"/>
      <c r="W3285" s="70"/>
      <c r="Y3285" s="70"/>
    </row>
    <row r="3286" spans="1:25" s="69" customFormat="1" x14ac:dyDescent="0.2">
      <c r="A3286" s="66" t="s">
        <v>11</v>
      </c>
      <c r="B3286" s="66" t="s">
        <v>24</v>
      </c>
      <c r="C3286" s="66" t="s">
        <v>25</v>
      </c>
      <c r="D3286" s="66" t="s">
        <v>286</v>
      </c>
      <c r="E3286" s="86">
        <f>+IF(ISNUMBER(DATA!J447),DATA!J447,"n/a")</f>
        <v>69707.83</v>
      </c>
      <c r="F3286" s="77">
        <f>+IF(ISNUMBER(DATA!K447),DATA!K447,"n/a")</f>
        <v>-5.5138985371209301E-2</v>
      </c>
      <c r="G3286" s="86">
        <f>+IF(ISNUMBER(DATA!T447),DATA!T447,"n/a")</f>
        <v>200373.76000000001</v>
      </c>
      <c r="H3286" s="77">
        <f>+IF(ISNUMBER(DATA!U447),DATA!U447,"n/a")</f>
        <v>-0.27960555468090997</v>
      </c>
      <c r="I3286" s="86">
        <f>+IF(ISNUMBER(DATA!AD447),DATA!AD447,"n/a")</f>
        <v>387197.21</v>
      </c>
      <c r="J3286" s="77">
        <f>+IF(ISNUMBER(DATA!AE447),DATA!AE447,"n/a")</f>
        <v>-0.28254420625905802</v>
      </c>
      <c r="K3286" s="86">
        <f>+IF(ISNUMBER(DATA!AN447),DATA!AN447,"n/a")</f>
        <v>796632.28</v>
      </c>
      <c r="L3286" s="77">
        <f>+IF(ISNUMBER(DATA!AO447),DATA!AO447,"n/a")</f>
        <v>-0.267105718117502</v>
      </c>
      <c r="M3286" s="66"/>
      <c r="N3286" s="66"/>
      <c r="O3286" s="66"/>
      <c r="P3286" s="66"/>
      <c r="Q3286" s="66"/>
      <c r="S3286" s="70"/>
      <c r="U3286" s="70"/>
      <c r="W3286" s="70"/>
      <c r="Y3286" s="70"/>
    </row>
    <row r="3287" spans="1:25" s="69" customFormat="1" x14ac:dyDescent="0.2">
      <c r="A3287" s="66" t="s">
        <v>11</v>
      </c>
      <c r="B3287" s="66" t="s">
        <v>24</v>
      </c>
      <c r="C3287" s="66" t="s">
        <v>25</v>
      </c>
      <c r="D3287" s="66" t="s">
        <v>287</v>
      </c>
      <c r="E3287" s="86">
        <f>+IF(ISNUMBER(DATA!J448),DATA!J448,"n/a")</f>
        <v>73965.31</v>
      </c>
      <c r="F3287" s="77">
        <f>+IF(ISNUMBER(DATA!K448),DATA!K448,"n/a")</f>
        <v>-9.0279020518786599E-2</v>
      </c>
      <c r="G3287" s="86">
        <f>+IF(ISNUMBER(DATA!T448),DATA!T448,"n/a")</f>
        <v>203571.37</v>
      </c>
      <c r="H3287" s="77">
        <f>+IF(ISNUMBER(DATA!U448),DATA!U448,"n/a")</f>
        <v>-0.322982746934869</v>
      </c>
      <c r="I3287" s="86">
        <f>+IF(ISNUMBER(DATA!AD448),DATA!AD448,"n/a")</f>
        <v>397739.34</v>
      </c>
      <c r="J3287" s="77">
        <f>+IF(ISNUMBER(DATA!AE448),DATA!AE448,"n/a")</f>
        <v>-0.34910414036829601</v>
      </c>
      <c r="K3287" s="86">
        <f>+IF(ISNUMBER(DATA!AN448),DATA!AN448,"n/a")</f>
        <v>854032.36</v>
      </c>
      <c r="L3287" s="77">
        <f>+IF(ISNUMBER(DATA!AO448),DATA!AO448,"n/a")</f>
        <v>-0.33239094583509199</v>
      </c>
      <c r="M3287" s="66"/>
      <c r="N3287" s="66"/>
      <c r="O3287" s="66"/>
      <c r="P3287" s="66"/>
      <c r="Q3287" s="66"/>
      <c r="S3287" s="70"/>
      <c r="U3287" s="70"/>
      <c r="W3287" s="70"/>
      <c r="Y3287" s="70"/>
    </row>
    <row r="3288" spans="1:25" s="69" customFormat="1" x14ac:dyDescent="0.2">
      <c r="A3288" s="66" t="s">
        <v>11</v>
      </c>
      <c r="B3288" s="66" t="s">
        <v>24</v>
      </c>
      <c r="C3288" s="66" t="s">
        <v>25</v>
      </c>
      <c r="D3288" s="66" t="s">
        <v>288</v>
      </c>
      <c r="E3288" s="86">
        <f>+IF(ISNUMBER(DATA!J449),DATA!J449,"n/a")</f>
        <v>75949.820000000007</v>
      </c>
      <c r="F3288" s="77">
        <f>+IF(ISNUMBER(DATA!K449),DATA!K449,"n/a")</f>
        <v>0.30616380072381799</v>
      </c>
      <c r="G3288" s="86">
        <f>+IF(ISNUMBER(DATA!T449),DATA!T449,"n/a")</f>
        <v>215341.64</v>
      </c>
      <c r="H3288" s="77">
        <f>+IF(ISNUMBER(DATA!U449),DATA!U449,"n/a")</f>
        <v>0.26815593075688099</v>
      </c>
      <c r="I3288" s="86">
        <f>+IF(ISNUMBER(DATA!AD449),DATA!AD449,"n/a")</f>
        <v>421534.21</v>
      </c>
      <c r="J3288" s="77">
        <f>+IF(ISNUMBER(DATA!AE449),DATA!AE449,"n/a")</f>
        <v>0.30721796169563698</v>
      </c>
      <c r="K3288" s="86">
        <f>+IF(ISNUMBER(DATA!AN449),DATA!AN449,"n/a")</f>
        <v>834887.42</v>
      </c>
      <c r="L3288" s="77">
        <f>+IF(ISNUMBER(DATA!AO449),DATA!AO449,"n/a")</f>
        <v>0.33774101792874001</v>
      </c>
      <c r="M3288" s="66"/>
      <c r="N3288" s="66"/>
      <c r="O3288" s="66"/>
      <c r="P3288" s="66"/>
      <c r="Q3288" s="66"/>
      <c r="S3288" s="70"/>
      <c r="U3288" s="70"/>
      <c r="W3288" s="70"/>
      <c r="Y3288" s="70"/>
    </row>
    <row r="3289" spans="1:25" s="69" customFormat="1" x14ac:dyDescent="0.2">
      <c r="A3289" s="66" t="s">
        <v>11</v>
      </c>
      <c r="B3289" s="66" t="s">
        <v>24</v>
      </c>
      <c r="C3289" s="66" t="s">
        <v>25</v>
      </c>
      <c r="D3289" s="66" t="s">
        <v>289</v>
      </c>
      <c r="E3289" s="86">
        <f>+IF(ISNUMBER(DATA!J450),DATA!J450,"n/a")</f>
        <v>49152.63</v>
      </c>
      <c r="F3289" s="77">
        <f>+IF(ISNUMBER(DATA!K450),DATA!K450,"n/a")</f>
        <v>0.264396499699803</v>
      </c>
      <c r="G3289" s="86">
        <f>+IF(ISNUMBER(DATA!T450),DATA!T450,"n/a")</f>
        <v>136211.74</v>
      </c>
      <c r="H3289" s="77">
        <f>+IF(ISNUMBER(DATA!U450),DATA!U450,"n/a")</f>
        <v>0.23490692124710899</v>
      </c>
      <c r="I3289" s="86">
        <f>+IF(ISNUMBER(DATA!AD450),DATA!AD450,"n/a")</f>
        <v>266901.44</v>
      </c>
      <c r="J3289" s="77">
        <f>+IF(ISNUMBER(DATA!AE450),DATA!AE450,"n/a")</f>
        <v>0.25368942743434397</v>
      </c>
      <c r="K3289" s="86">
        <f>+IF(ISNUMBER(DATA!AN450),DATA!AN450,"n/a")</f>
        <v>531539.01</v>
      </c>
      <c r="L3289" s="77">
        <f>+IF(ISNUMBER(DATA!AO450),DATA!AO450,"n/a")</f>
        <v>0.24694274541252001</v>
      </c>
      <c r="M3289" s="66"/>
      <c r="N3289" s="66"/>
      <c r="O3289" s="66"/>
      <c r="P3289" s="66"/>
      <c r="Q3289" s="66"/>
      <c r="S3289" s="70"/>
      <c r="U3289" s="70"/>
      <c r="W3289" s="70"/>
      <c r="Y3289" s="70"/>
    </row>
    <row r="3290" spans="1:25" s="69" customFormat="1" x14ac:dyDescent="0.2">
      <c r="A3290" s="66" t="s">
        <v>11</v>
      </c>
      <c r="B3290" s="66" t="s">
        <v>24</v>
      </c>
      <c r="C3290" s="66" t="s">
        <v>25</v>
      </c>
      <c r="D3290" s="66" t="s">
        <v>290</v>
      </c>
      <c r="E3290" s="86">
        <f>+IF(ISNUMBER(DATA!J451),DATA!J451,"n/a")</f>
        <v>38834.25</v>
      </c>
      <c r="F3290" s="77">
        <f>+IF(ISNUMBER(DATA!K451),DATA!K451,"n/a")</f>
        <v>8.2914631718257706E-2</v>
      </c>
      <c r="G3290" s="86">
        <f>+IF(ISNUMBER(DATA!T451),DATA!T451,"n/a")</f>
        <v>113387.97</v>
      </c>
      <c r="H3290" s="77">
        <f>+IF(ISNUMBER(DATA!U451),DATA!U451,"n/a")</f>
        <v>8.2953590801826099E-2</v>
      </c>
      <c r="I3290" s="86">
        <f>+IF(ISNUMBER(DATA!AD451),DATA!AD451,"n/a")</f>
        <v>217058.22</v>
      </c>
      <c r="J3290" s="77">
        <f>+IF(ISNUMBER(DATA!AE451),DATA!AE451,"n/a")</f>
        <v>4.9183451516074297E-2</v>
      </c>
      <c r="K3290" s="86">
        <f>+IF(ISNUMBER(DATA!AN451),DATA!AN451,"n/a")</f>
        <v>435655.4</v>
      </c>
      <c r="L3290" s="77">
        <f>+IF(ISNUMBER(DATA!AO451),DATA!AO451,"n/a")</f>
        <v>9.5514834542973895E-2</v>
      </c>
      <c r="M3290" s="66"/>
      <c r="N3290" s="66"/>
      <c r="O3290" s="66"/>
      <c r="P3290" s="66"/>
      <c r="Q3290" s="66"/>
      <c r="S3290" s="70"/>
      <c r="U3290" s="70"/>
      <c r="W3290" s="70"/>
      <c r="Y3290" s="70"/>
    </row>
    <row r="3291" spans="1:25" s="69" customFormat="1" x14ac:dyDescent="0.2">
      <c r="A3291" s="66" t="s">
        <v>11</v>
      </c>
      <c r="B3291" s="66" t="s">
        <v>24</v>
      </c>
      <c r="C3291" s="66" t="s">
        <v>25</v>
      </c>
      <c r="D3291" s="66" t="s">
        <v>291</v>
      </c>
      <c r="E3291" s="86">
        <f>+IF(ISNUMBER(DATA!J452),DATA!J452,"n/a")</f>
        <v>69498.23</v>
      </c>
      <c r="F3291" s="77">
        <f>+IF(ISNUMBER(DATA!K452),DATA!K452,"n/a")</f>
        <v>0.63741694314979203</v>
      </c>
      <c r="G3291" s="86">
        <f>+IF(ISNUMBER(DATA!T452),DATA!T452,"n/a")</f>
        <v>191274.44</v>
      </c>
      <c r="H3291" s="77">
        <f>+IF(ISNUMBER(DATA!U452),DATA!U452,"n/a")</f>
        <v>0.23547207508436799</v>
      </c>
      <c r="I3291" s="86">
        <f>+IF(ISNUMBER(DATA!AD452),DATA!AD452,"n/a")</f>
        <v>369643.02</v>
      </c>
      <c r="J3291" s="77">
        <f>+IF(ISNUMBER(DATA!AE452),DATA!AE452,"n/a")</f>
        <v>0.429969310689166</v>
      </c>
      <c r="K3291" s="86">
        <f>+IF(ISNUMBER(DATA!AN452),DATA!AN452,"n/a")</f>
        <v>706411.9</v>
      </c>
      <c r="L3291" s="77">
        <f>+IF(ISNUMBER(DATA!AO452),DATA!AO452,"n/a")</f>
        <v>0.67152126885067498</v>
      </c>
      <c r="M3291" s="66"/>
      <c r="N3291" s="66"/>
      <c r="O3291" s="66"/>
      <c r="P3291" s="66"/>
      <c r="Q3291" s="66"/>
      <c r="S3291" s="70"/>
      <c r="U3291" s="70"/>
      <c r="W3291" s="70"/>
      <c r="Y3291" s="70"/>
    </row>
    <row r="3292" spans="1:25" s="69" customFormat="1" x14ac:dyDescent="0.2">
      <c r="A3292" s="66" t="s">
        <v>11</v>
      </c>
      <c r="B3292" s="66" t="s">
        <v>24</v>
      </c>
      <c r="C3292" s="66" t="s">
        <v>25</v>
      </c>
      <c r="D3292" s="66" t="s">
        <v>292</v>
      </c>
      <c r="E3292" s="86">
        <f>+IF(ISNUMBER(DATA!J453),DATA!J453,"n/a")</f>
        <v>229023.07</v>
      </c>
      <c r="F3292" s="77">
        <f>+IF(ISNUMBER(DATA!K453),DATA!K453,"n/a")</f>
        <v>3.9505112874117697E-2</v>
      </c>
      <c r="G3292" s="86">
        <f>+IF(ISNUMBER(DATA!T453),DATA!T453,"n/a")</f>
        <v>683560.44</v>
      </c>
      <c r="H3292" s="77">
        <f>+IF(ISNUMBER(DATA!U453),DATA!U453,"n/a")</f>
        <v>2.0432415795159701E-2</v>
      </c>
      <c r="I3292" s="86">
        <f>+IF(ISNUMBER(DATA!AD453),DATA!AD453,"n/a")</f>
        <v>1318790.8999999999</v>
      </c>
      <c r="J3292" s="77">
        <f>+IF(ISNUMBER(DATA!AE453),DATA!AE453,"n/a")</f>
        <v>5.6546438308350003E-2</v>
      </c>
      <c r="K3292" s="86">
        <f>+IF(ISNUMBER(DATA!AN453),DATA!AN453,"n/a")</f>
        <v>2662376.34</v>
      </c>
      <c r="L3292" s="77">
        <f>+IF(ISNUMBER(DATA!AO453),DATA!AO453,"n/a")</f>
        <v>0.111274089779481</v>
      </c>
      <c r="M3292" s="66"/>
      <c r="N3292" s="66"/>
      <c r="O3292" s="66"/>
      <c r="P3292" s="66"/>
      <c r="Q3292" s="66"/>
      <c r="S3292" s="70"/>
      <c r="U3292" s="70"/>
      <c r="W3292" s="70"/>
      <c r="Y3292" s="70"/>
    </row>
    <row r="3293" spans="1:25" s="69" customFormat="1" x14ac:dyDescent="0.2">
      <c r="A3293" s="66" t="s">
        <v>11</v>
      </c>
      <c r="B3293" s="66" t="s">
        <v>24</v>
      </c>
      <c r="C3293" s="66" t="s">
        <v>25</v>
      </c>
      <c r="D3293" s="66" t="s">
        <v>293</v>
      </c>
      <c r="E3293" s="86">
        <f>+IF(ISNUMBER(DATA!J454),DATA!J454,"n/a")</f>
        <v>26124.28</v>
      </c>
      <c r="F3293" s="77">
        <f>+IF(ISNUMBER(DATA!K454),DATA!K454,"n/a")</f>
        <v>0.88864870961072195</v>
      </c>
      <c r="G3293" s="86">
        <f>+IF(ISNUMBER(DATA!T454),DATA!T454,"n/a")</f>
        <v>67527.86</v>
      </c>
      <c r="H3293" s="77">
        <f>+IF(ISNUMBER(DATA!U454),DATA!U454,"n/a")</f>
        <v>0.70481589777950404</v>
      </c>
      <c r="I3293" s="86">
        <f>+IF(ISNUMBER(DATA!AD454),DATA!AD454,"n/a")</f>
        <v>128864.6</v>
      </c>
      <c r="J3293" s="77">
        <f>+IF(ISNUMBER(DATA!AE454),DATA!AE454,"n/a")</f>
        <v>0.51074217044141401</v>
      </c>
      <c r="K3293" s="86">
        <f>+IF(ISNUMBER(DATA!AN454),DATA!AN454,"n/a")</f>
        <v>243544.49</v>
      </c>
      <c r="L3293" s="77">
        <f>+IF(ISNUMBER(DATA!AO454),DATA!AO454,"n/a")</f>
        <v>0.30974479162325202</v>
      </c>
      <c r="M3293" s="66"/>
      <c r="N3293" s="66"/>
      <c r="O3293" s="66"/>
      <c r="P3293" s="66"/>
      <c r="Q3293" s="66"/>
      <c r="S3293" s="70"/>
      <c r="U3293" s="70"/>
      <c r="W3293" s="70"/>
      <c r="Y3293" s="70"/>
    </row>
    <row r="3294" spans="1:25" s="69" customFormat="1" x14ac:dyDescent="0.2">
      <c r="A3294" s="66" t="s">
        <v>11</v>
      </c>
      <c r="B3294" s="66" t="s">
        <v>24</v>
      </c>
      <c r="C3294" s="66" t="s">
        <v>25</v>
      </c>
      <c r="D3294" s="66" t="s">
        <v>294</v>
      </c>
      <c r="E3294" s="86">
        <f>+IF(ISNUMBER(DATA!J455),DATA!J455,"n/a")</f>
        <v>126621.86</v>
      </c>
      <c r="F3294" s="77">
        <f>+IF(ISNUMBER(DATA!K455),DATA!K455,"n/a")</f>
        <v>8.3400413845691607E-2</v>
      </c>
      <c r="G3294" s="86">
        <f>+IF(ISNUMBER(DATA!T455),DATA!T455,"n/a")</f>
        <v>383464.77</v>
      </c>
      <c r="H3294" s="77">
        <f>+IF(ISNUMBER(DATA!U455),DATA!U455,"n/a")</f>
        <v>9.1883318402438602E-2</v>
      </c>
      <c r="I3294" s="86">
        <f>+IF(ISNUMBER(DATA!AD455),DATA!AD455,"n/a")</f>
        <v>724964.67</v>
      </c>
      <c r="J3294" s="77">
        <f>+IF(ISNUMBER(DATA!AE455),DATA!AE455,"n/a")</f>
        <v>7.0526330058672398E-2</v>
      </c>
      <c r="K3294" s="86">
        <f>+IF(ISNUMBER(DATA!AN455),DATA!AN455,"n/a")</f>
        <v>1412381.76</v>
      </c>
      <c r="L3294" s="77">
        <f>+IF(ISNUMBER(DATA!AO455),DATA!AO455,"n/a")</f>
        <v>0.11721174645145201</v>
      </c>
      <c r="M3294" s="66"/>
      <c r="N3294" s="66"/>
      <c r="O3294" s="66"/>
      <c r="P3294" s="66"/>
      <c r="Q3294" s="66"/>
      <c r="S3294" s="70"/>
      <c r="U3294" s="70"/>
      <c r="W3294" s="70"/>
      <c r="Y3294" s="70"/>
    </row>
    <row r="3295" spans="1:25" s="69" customFormat="1" x14ac:dyDescent="0.2">
      <c r="A3295" s="66" t="s">
        <v>11</v>
      </c>
      <c r="B3295" s="66" t="s">
        <v>24</v>
      </c>
      <c r="C3295" s="66" t="s">
        <v>25</v>
      </c>
      <c r="D3295" s="66" t="s">
        <v>295</v>
      </c>
      <c r="E3295" s="86">
        <f>+IF(ISNUMBER(DATA!J456),DATA!J456,"n/a")</f>
        <v>105594.31</v>
      </c>
      <c r="F3295" s="77">
        <f>+IF(ISNUMBER(DATA!K456),DATA!K456,"n/a")</f>
        <v>6.6571377115821298E-2</v>
      </c>
      <c r="G3295" s="86">
        <f>+IF(ISNUMBER(DATA!T456),DATA!T456,"n/a")</f>
        <v>358313.37</v>
      </c>
      <c r="H3295" s="77">
        <f>+IF(ISNUMBER(DATA!U456),DATA!U456,"n/a")</f>
        <v>0.114958374366088</v>
      </c>
      <c r="I3295" s="86">
        <f>+IF(ISNUMBER(DATA!AD456),DATA!AD456,"n/a")</f>
        <v>734437.93</v>
      </c>
      <c r="J3295" s="77">
        <f>+IF(ISNUMBER(DATA!AE456),DATA!AE456,"n/a")</f>
        <v>0.25919952136430102</v>
      </c>
      <c r="K3295" s="86">
        <f>+IF(ISNUMBER(DATA!AN456),DATA!AN456,"n/a")</f>
        <v>1354685.91</v>
      </c>
      <c r="L3295" s="77">
        <f>+IF(ISNUMBER(DATA!AO456),DATA!AO456,"n/a")</f>
        <v>0.48776506698757399</v>
      </c>
      <c r="M3295" s="66"/>
      <c r="N3295" s="66"/>
      <c r="O3295" s="66"/>
      <c r="P3295" s="66"/>
      <c r="Q3295" s="66"/>
      <c r="S3295" s="70"/>
      <c r="U3295" s="70"/>
      <c r="W3295" s="70"/>
      <c r="Y3295" s="70"/>
    </row>
    <row r="3296" spans="1:25" s="69" customFormat="1" x14ac:dyDescent="0.2">
      <c r="A3296" s="66" t="s">
        <v>11</v>
      </c>
      <c r="B3296" s="66" t="s">
        <v>24</v>
      </c>
      <c r="C3296" s="66" t="s">
        <v>25</v>
      </c>
      <c r="D3296" s="66" t="s">
        <v>296</v>
      </c>
      <c r="E3296" s="86">
        <f>+IF(ISNUMBER(DATA!J457),DATA!J457,"n/a")</f>
        <v>100030.05</v>
      </c>
      <c r="F3296" s="77">
        <f>+IF(ISNUMBER(DATA!K457),DATA!K457,"n/a")</f>
        <v>0.29092353317709302</v>
      </c>
      <c r="G3296" s="86">
        <f>+IF(ISNUMBER(DATA!T457),DATA!T457,"n/a")</f>
        <v>344815.23</v>
      </c>
      <c r="H3296" s="77">
        <f>+IF(ISNUMBER(DATA!U457),DATA!U457,"n/a")</f>
        <v>0.33996926911557801</v>
      </c>
      <c r="I3296" s="86">
        <f>+IF(ISNUMBER(DATA!AD457),DATA!AD457,"n/a")</f>
        <v>718353.69</v>
      </c>
      <c r="J3296" s="77">
        <f>+IF(ISNUMBER(DATA!AE457),DATA!AE457,"n/a")</f>
        <v>0.24760003435289499</v>
      </c>
      <c r="K3296" s="86">
        <f>+IF(ISNUMBER(DATA!AN457),DATA!AN457,"n/a")</f>
        <v>1306507.0900000001</v>
      </c>
      <c r="L3296" s="77">
        <f>+IF(ISNUMBER(DATA!AO457),DATA!AO457,"n/a")</f>
        <v>0.38006980654135403</v>
      </c>
      <c r="M3296" s="66"/>
      <c r="N3296" s="66"/>
      <c r="O3296" s="66"/>
      <c r="P3296" s="66"/>
      <c r="Q3296" s="66"/>
      <c r="S3296" s="70"/>
      <c r="U3296" s="70"/>
      <c r="W3296" s="70"/>
      <c r="Y3296" s="70"/>
    </row>
    <row r="3297" spans="1:25" s="69" customFormat="1" x14ac:dyDescent="0.2">
      <c r="A3297" s="66" t="s">
        <v>11</v>
      </c>
      <c r="B3297" s="66" t="s">
        <v>24</v>
      </c>
      <c r="C3297" s="66" t="s">
        <v>25</v>
      </c>
      <c r="D3297" s="66" t="s">
        <v>297</v>
      </c>
      <c r="E3297" s="86">
        <f>+IF(ISNUMBER(DATA!J458),DATA!J458,"n/a")</f>
        <v>29516.22</v>
      </c>
      <c r="F3297" s="77">
        <f>+IF(ISNUMBER(DATA!K458),DATA!K458,"n/a")</f>
        <v>0.40264417079664899</v>
      </c>
      <c r="G3297" s="86">
        <f>+IF(ISNUMBER(DATA!T458),DATA!T458,"n/a")</f>
        <v>80337.03</v>
      </c>
      <c r="H3297" s="77">
        <f>+IF(ISNUMBER(DATA!U458),DATA!U458,"n/a")</f>
        <v>0.39673263055995001</v>
      </c>
      <c r="I3297" s="86">
        <f>+IF(ISNUMBER(DATA!AD458),DATA!AD458,"n/a")</f>
        <v>159100.89000000001</v>
      </c>
      <c r="J3297" s="77">
        <f>+IF(ISNUMBER(DATA!AE458),DATA!AE458,"n/a")</f>
        <v>0.34100381539158697</v>
      </c>
      <c r="K3297" s="86">
        <f>+IF(ISNUMBER(DATA!AN458),DATA!AN458,"n/a")</f>
        <v>310662.19</v>
      </c>
      <c r="L3297" s="77">
        <f>+IF(ISNUMBER(DATA!AO458),DATA!AO458,"n/a")</f>
        <v>0.260564507856622</v>
      </c>
      <c r="M3297" s="66"/>
      <c r="N3297" s="66"/>
      <c r="O3297" s="66"/>
      <c r="P3297" s="66"/>
      <c r="Q3297" s="66"/>
      <c r="S3297" s="70"/>
      <c r="U3297" s="70"/>
      <c r="W3297" s="70"/>
      <c r="Y3297" s="70"/>
    </row>
    <row r="3298" spans="1:25" s="69" customFormat="1" x14ac:dyDescent="0.2">
      <c r="A3298" s="66" t="s">
        <v>11</v>
      </c>
      <c r="B3298" s="66" t="s">
        <v>24</v>
      </c>
      <c r="C3298" s="66" t="s">
        <v>25</v>
      </c>
      <c r="D3298" s="66" t="s">
        <v>298</v>
      </c>
      <c r="E3298" s="86">
        <f>+IF(ISNUMBER(DATA!J459),DATA!J459,"n/a")</f>
        <v>48242.81</v>
      </c>
      <c r="F3298" s="77">
        <f>+IF(ISNUMBER(DATA!K459),DATA!K459,"n/a")</f>
        <v>0.159928302140838</v>
      </c>
      <c r="G3298" s="86">
        <f>+IF(ISNUMBER(DATA!T459),DATA!T459,"n/a")</f>
        <v>131240.76999999999</v>
      </c>
      <c r="H3298" s="77">
        <f>+IF(ISNUMBER(DATA!U459),DATA!U459,"n/a")</f>
        <v>0.113328432929863</v>
      </c>
      <c r="I3298" s="86">
        <f>+IF(ISNUMBER(DATA!AD459),DATA!AD459,"n/a")</f>
        <v>250633.11</v>
      </c>
      <c r="J3298" s="77">
        <f>+IF(ISNUMBER(DATA!AE459),DATA!AE459,"n/a")</f>
        <v>9.0958511140214096E-2</v>
      </c>
      <c r="K3298" s="86">
        <f>+IF(ISNUMBER(DATA!AN459),DATA!AN459,"n/a")</f>
        <v>528001.93999999994</v>
      </c>
      <c r="L3298" s="77">
        <f>+IF(ISNUMBER(DATA!AO459),DATA!AO459,"n/a")</f>
        <v>0.140345941244021</v>
      </c>
      <c r="M3298" s="66"/>
      <c r="N3298" s="66"/>
      <c r="O3298" s="66"/>
      <c r="P3298" s="66"/>
      <c r="Q3298" s="66"/>
      <c r="S3298" s="70"/>
      <c r="U3298" s="70"/>
      <c r="W3298" s="70"/>
      <c r="Y3298" s="70"/>
    </row>
    <row r="3299" spans="1:25" s="69" customFormat="1" x14ac:dyDescent="0.2">
      <c r="A3299" s="66" t="s">
        <v>11</v>
      </c>
      <c r="B3299" s="66" t="s">
        <v>24</v>
      </c>
      <c r="C3299" s="66" t="s">
        <v>25</v>
      </c>
      <c r="D3299" s="66" t="s">
        <v>299</v>
      </c>
      <c r="E3299" s="86">
        <f>+IF(ISNUMBER(DATA!J460),DATA!J460,"n/a")</f>
        <v>300014.64</v>
      </c>
      <c r="F3299" s="77">
        <f>+IF(ISNUMBER(DATA!K460),DATA!K460,"n/a")</f>
        <v>9.4513366438801497E-2</v>
      </c>
      <c r="G3299" s="86">
        <f>+IF(ISNUMBER(DATA!T460),DATA!T460,"n/a")</f>
        <v>889457.76</v>
      </c>
      <c r="H3299" s="77">
        <f>+IF(ISNUMBER(DATA!U460),DATA!U460,"n/a")</f>
        <v>-0.103491830805</v>
      </c>
      <c r="I3299" s="86">
        <f>+IF(ISNUMBER(DATA!AD460),DATA!AD460,"n/a")</f>
        <v>1693649.93</v>
      </c>
      <c r="J3299" s="77">
        <f>+IF(ISNUMBER(DATA!AE460),DATA!AE460,"n/a")</f>
        <v>-0.169745393429936</v>
      </c>
      <c r="K3299" s="86">
        <f>+IF(ISNUMBER(DATA!AN460),DATA!AN460,"n/a")</f>
        <v>3504429.09</v>
      </c>
      <c r="L3299" s="77">
        <f>+IF(ISNUMBER(DATA!AO460),DATA!AO460,"n/a")</f>
        <v>-0.12726930075710299</v>
      </c>
      <c r="M3299" s="66"/>
      <c r="N3299" s="66"/>
      <c r="O3299" s="66"/>
      <c r="P3299" s="66"/>
      <c r="Q3299" s="66"/>
      <c r="S3299" s="70"/>
      <c r="U3299" s="70"/>
      <c r="W3299" s="70"/>
      <c r="Y3299" s="70"/>
    </row>
    <row r="3300" spans="1:25" s="69" customFormat="1" x14ac:dyDescent="0.2">
      <c r="A3300" s="66" t="s">
        <v>11</v>
      </c>
      <c r="B3300" s="66" t="s">
        <v>24</v>
      </c>
      <c r="C3300" s="66" t="s">
        <v>25</v>
      </c>
      <c r="D3300" s="66" t="s">
        <v>300</v>
      </c>
      <c r="E3300" s="86">
        <f>+IF(ISNUMBER(DATA!J461),DATA!J461,"n/a")</f>
        <v>96572.19</v>
      </c>
      <c r="F3300" s="77">
        <f>+IF(ISNUMBER(DATA!K461),DATA!K461,"n/a")</f>
        <v>0.13930746966221699</v>
      </c>
      <c r="G3300" s="86">
        <f>+IF(ISNUMBER(DATA!T461),DATA!T461,"n/a")</f>
        <v>272050.86</v>
      </c>
      <c r="H3300" s="77">
        <f>+IF(ISNUMBER(DATA!U461),DATA!U461,"n/a")</f>
        <v>8.4756171666936206E-2</v>
      </c>
      <c r="I3300" s="86">
        <f>+IF(ISNUMBER(DATA!AD461),DATA!AD461,"n/a")</f>
        <v>531200.93000000005</v>
      </c>
      <c r="J3300" s="77">
        <f>+IF(ISNUMBER(DATA!AE461),DATA!AE461,"n/a")</f>
        <v>9.6947138680762504E-2</v>
      </c>
      <c r="K3300" s="86">
        <f>+IF(ISNUMBER(DATA!AN461),DATA!AN461,"n/a")</f>
        <v>1108403.42</v>
      </c>
      <c r="L3300" s="77">
        <f>+IF(ISNUMBER(DATA!AO461),DATA!AO461,"n/a")</f>
        <v>0.12546533949083999</v>
      </c>
      <c r="M3300" s="66"/>
      <c r="N3300" s="66"/>
      <c r="O3300" s="66"/>
      <c r="P3300" s="66"/>
      <c r="Q3300" s="66"/>
      <c r="S3300" s="70"/>
      <c r="U3300" s="70"/>
      <c r="W3300" s="70"/>
      <c r="Y3300" s="70"/>
    </row>
    <row r="3301" spans="1:25" s="69" customFormat="1" x14ac:dyDescent="0.2">
      <c r="A3301" s="66" t="s">
        <v>11</v>
      </c>
      <c r="B3301" s="66" t="s">
        <v>24</v>
      </c>
      <c r="C3301" s="66" t="s">
        <v>25</v>
      </c>
      <c r="D3301" s="66" t="s">
        <v>301</v>
      </c>
      <c r="E3301" s="86">
        <f>+IF(ISNUMBER(DATA!J462),DATA!J462,"n/a")</f>
        <v>17499.54</v>
      </c>
      <c r="F3301" s="77">
        <f>+IF(ISNUMBER(DATA!K462),DATA!K462,"n/a")</f>
        <v>0.37503977898208202</v>
      </c>
      <c r="G3301" s="86">
        <f>+IF(ISNUMBER(DATA!T462),DATA!T462,"n/a")</f>
        <v>48635.45</v>
      </c>
      <c r="H3301" s="77">
        <f>+IF(ISNUMBER(DATA!U462),DATA!U462,"n/a")</f>
        <v>0.324299354507042</v>
      </c>
      <c r="I3301" s="86">
        <f>+IF(ISNUMBER(DATA!AD462),DATA!AD462,"n/a")</f>
        <v>94452.47</v>
      </c>
      <c r="J3301" s="77">
        <f>+IF(ISNUMBER(DATA!AE462),DATA!AE462,"n/a")</f>
        <v>0.41130237614072301</v>
      </c>
      <c r="K3301" s="86">
        <f>+IF(ISNUMBER(DATA!AN462),DATA!AN462,"n/a")</f>
        <v>188788.47</v>
      </c>
      <c r="L3301" s="77">
        <f>+IF(ISNUMBER(DATA!AO462),DATA!AO462,"n/a")</f>
        <v>0.40915647876865702</v>
      </c>
      <c r="M3301" s="66"/>
      <c r="N3301" s="66"/>
      <c r="O3301" s="66"/>
      <c r="P3301" s="66"/>
      <c r="Q3301" s="66"/>
      <c r="S3301" s="70"/>
      <c r="U3301" s="70"/>
      <c r="W3301" s="70"/>
      <c r="Y3301" s="70"/>
    </row>
    <row r="3302" spans="1:25" s="69" customFormat="1" x14ac:dyDescent="0.2">
      <c r="A3302" s="66" t="s">
        <v>11</v>
      </c>
      <c r="B3302" s="66" t="s">
        <v>24</v>
      </c>
      <c r="C3302" s="66" t="s">
        <v>25</v>
      </c>
      <c r="D3302" s="66" t="s">
        <v>302</v>
      </c>
      <c r="E3302" s="86">
        <f>+IF(ISNUMBER(DATA!J463),DATA!J463,"n/a")</f>
        <v>75084.06</v>
      </c>
      <c r="F3302" s="77">
        <f>+IF(ISNUMBER(DATA!K463),DATA!K463,"n/a")</f>
        <v>0.10203050028862901</v>
      </c>
      <c r="G3302" s="86">
        <f>+IF(ISNUMBER(DATA!T463),DATA!T463,"n/a")</f>
        <v>223602.53</v>
      </c>
      <c r="H3302" s="77">
        <f>+IF(ISNUMBER(DATA!U463),DATA!U463,"n/a")</f>
        <v>9.5550308144535398E-2</v>
      </c>
      <c r="I3302" s="86">
        <f>+IF(ISNUMBER(DATA!AD463),DATA!AD463,"n/a")</f>
        <v>426484.76</v>
      </c>
      <c r="J3302" s="77">
        <f>+IF(ISNUMBER(DATA!AE463),DATA!AE463,"n/a")</f>
        <v>8.0042628893892201E-2</v>
      </c>
      <c r="K3302" s="86">
        <f>+IF(ISNUMBER(DATA!AN463),DATA!AN463,"n/a")</f>
        <v>839805.43</v>
      </c>
      <c r="L3302" s="77">
        <f>+IF(ISNUMBER(DATA!AO463),DATA!AO463,"n/a")</f>
        <v>0.112391683745725</v>
      </c>
      <c r="M3302" s="66"/>
      <c r="N3302" s="66"/>
      <c r="O3302" s="66"/>
      <c r="P3302" s="66"/>
      <c r="Q3302" s="66"/>
      <c r="S3302" s="70"/>
      <c r="U3302" s="70"/>
      <c r="W3302" s="70"/>
      <c r="Y3302" s="70"/>
    </row>
    <row r="3303" spans="1:25" s="69" customFormat="1" x14ac:dyDescent="0.2">
      <c r="A3303" s="66" t="s">
        <v>11</v>
      </c>
      <c r="B3303" s="66" t="s">
        <v>24</v>
      </c>
      <c r="C3303" s="66" t="s">
        <v>25</v>
      </c>
      <c r="D3303" s="66" t="s">
        <v>303</v>
      </c>
      <c r="E3303" s="86">
        <f>+IF(ISNUMBER(DATA!J464),DATA!J464,"n/a")</f>
        <v>44906.99</v>
      </c>
      <c r="F3303" s="77">
        <f>+IF(ISNUMBER(DATA!K464),DATA!K464,"n/a")</f>
        <v>0.33818272082016398</v>
      </c>
      <c r="G3303" s="86">
        <f>+IF(ISNUMBER(DATA!T464),DATA!T464,"n/a")</f>
        <v>121772.12</v>
      </c>
      <c r="H3303" s="77">
        <f>+IF(ISNUMBER(DATA!U464),DATA!U464,"n/a")</f>
        <v>0.205781670477103</v>
      </c>
      <c r="I3303" s="86">
        <f>+IF(ISNUMBER(DATA!AD464),DATA!AD464,"n/a")</f>
        <v>230304.1</v>
      </c>
      <c r="J3303" s="77">
        <f>+IF(ISNUMBER(DATA!AE464),DATA!AE464,"n/a")</f>
        <v>0.183130736290299</v>
      </c>
      <c r="K3303" s="86">
        <f>+IF(ISNUMBER(DATA!AN464),DATA!AN464,"n/a")</f>
        <v>465267.20000000001</v>
      </c>
      <c r="L3303" s="77">
        <f>+IF(ISNUMBER(DATA!AO464),DATA!AO464,"n/a")</f>
        <v>0.181692777280722</v>
      </c>
      <c r="M3303" s="66"/>
      <c r="N3303" s="66"/>
      <c r="O3303" s="66"/>
      <c r="P3303" s="66"/>
      <c r="Q3303" s="66"/>
      <c r="S3303" s="70"/>
      <c r="U3303" s="70"/>
      <c r="W3303" s="70"/>
      <c r="Y3303" s="70"/>
    </row>
    <row r="3304" spans="1:25" s="69" customFormat="1" x14ac:dyDescent="0.2">
      <c r="A3304" s="66" t="s">
        <v>11</v>
      </c>
      <c r="B3304" s="66" t="s">
        <v>24</v>
      </c>
      <c r="C3304" s="66" t="s">
        <v>25</v>
      </c>
      <c r="D3304" s="66" t="s">
        <v>304</v>
      </c>
      <c r="E3304" s="86">
        <f>+IF(ISNUMBER(DATA!J465),DATA!J465,"n/a")</f>
        <v>105064.42</v>
      </c>
      <c r="F3304" s="77">
        <f>+IF(ISNUMBER(DATA!K465),DATA!K465,"n/a")</f>
        <v>-9.57894641581831E-3</v>
      </c>
      <c r="G3304" s="86">
        <f>+IF(ISNUMBER(DATA!T465),DATA!T465,"n/a")</f>
        <v>309995.02</v>
      </c>
      <c r="H3304" s="77">
        <f>+IF(ISNUMBER(DATA!U465),DATA!U465,"n/a")</f>
        <v>-0.14600097236238399</v>
      </c>
      <c r="I3304" s="86">
        <f>+IF(ISNUMBER(DATA!AD465),DATA!AD465,"n/a")</f>
        <v>585237.16</v>
      </c>
      <c r="J3304" s="77">
        <f>+IF(ISNUMBER(DATA!AE465),DATA!AE465,"n/a")</f>
        <v>-0.19166511027421501</v>
      </c>
      <c r="K3304" s="86">
        <f>+IF(ISNUMBER(DATA!AN465),DATA!AN465,"n/a")</f>
        <v>1179951.75</v>
      </c>
      <c r="L3304" s="77">
        <f>+IF(ISNUMBER(DATA!AO465),DATA!AO465,"n/a")</f>
        <v>-0.15443044039593701</v>
      </c>
      <c r="M3304" s="66"/>
      <c r="N3304" s="66"/>
      <c r="O3304" s="66"/>
      <c r="P3304" s="66"/>
      <c r="Q3304" s="66"/>
      <c r="S3304" s="70"/>
      <c r="U3304" s="70"/>
      <c r="W3304" s="70"/>
      <c r="Y3304" s="70"/>
    </row>
    <row r="3305" spans="1:25" s="69" customFormat="1" x14ac:dyDescent="0.2">
      <c r="A3305" s="66" t="s">
        <v>11</v>
      </c>
      <c r="B3305" s="66" t="s">
        <v>24</v>
      </c>
      <c r="C3305" s="66" t="s">
        <v>25</v>
      </c>
      <c r="D3305" s="66" t="s">
        <v>305</v>
      </c>
      <c r="E3305" s="86">
        <f>+IF(ISNUMBER(DATA!J466),DATA!J466,"n/a")</f>
        <v>66487.09</v>
      </c>
      <c r="F3305" s="77">
        <f>+IF(ISNUMBER(DATA!K466),DATA!K466,"n/a")</f>
        <v>6.4578843687719004E-2</v>
      </c>
      <c r="G3305" s="86">
        <f>+IF(ISNUMBER(DATA!T466),DATA!T466,"n/a")</f>
        <v>203252.26</v>
      </c>
      <c r="H3305" s="77">
        <f>+IF(ISNUMBER(DATA!U466),DATA!U466,"n/a")</f>
        <v>2.2447619320699799E-2</v>
      </c>
      <c r="I3305" s="86">
        <f>+IF(ISNUMBER(DATA!AD466),DATA!AD466,"n/a")</f>
        <v>380193.08</v>
      </c>
      <c r="J3305" s="77">
        <f>+IF(ISNUMBER(DATA!AE466),DATA!AE466,"n/a")</f>
        <v>5.0785412328023102E-3</v>
      </c>
      <c r="K3305" s="86">
        <f>+IF(ISNUMBER(DATA!AN466),DATA!AN466,"n/a")</f>
        <v>749889.29</v>
      </c>
      <c r="L3305" s="77">
        <f>+IF(ISNUMBER(DATA!AO466),DATA!AO466,"n/a")</f>
        <v>4.1077211964570599E-2</v>
      </c>
      <c r="M3305" s="66"/>
      <c r="N3305" s="66"/>
      <c r="O3305" s="66"/>
      <c r="P3305" s="66"/>
      <c r="Q3305" s="66"/>
      <c r="S3305" s="70"/>
      <c r="U3305" s="70"/>
      <c r="W3305" s="70"/>
      <c r="Y3305" s="70"/>
    </row>
    <row r="3306" spans="1:25" s="69" customFormat="1" x14ac:dyDescent="0.2">
      <c r="A3306" s="66" t="s">
        <v>11</v>
      </c>
      <c r="B3306" s="66" t="s">
        <v>24</v>
      </c>
      <c r="C3306" s="66" t="s">
        <v>25</v>
      </c>
      <c r="D3306" s="66" t="s">
        <v>306</v>
      </c>
      <c r="E3306" s="86">
        <f>+IF(ISNUMBER(DATA!J467),DATA!J467,"n/a")</f>
        <v>46579.8</v>
      </c>
      <c r="F3306" s="77">
        <f>+IF(ISNUMBER(DATA!K467),DATA!K467,"n/a")</f>
        <v>0.13411103135886501</v>
      </c>
      <c r="G3306" s="86">
        <f>+IF(ISNUMBER(DATA!T467),DATA!T467,"n/a")</f>
        <v>158529.98000000001</v>
      </c>
      <c r="H3306" s="77">
        <f>+IF(ISNUMBER(DATA!U467),DATA!U467,"n/a")</f>
        <v>7.3699056603581795E-2</v>
      </c>
      <c r="I3306" s="86">
        <f>+IF(ISNUMBER(DATA!AD467),DATA!AD467,"n/a")</f>
        <v>302525.05</v>
      </c>
      <c r="J3306" s="77">
        <f>+IF(ISNUMBER(DATA!AE467),DATA!AE467,"n/a")</f>
        <v>0.101605337576936</v>
      </c>
      <c r="K3306" s="86">
        <f>+IF(ISNUMBER(DATA!AN467),DATA!AN467,"n/a")</f>
        <v>652680.99</v>
      </c>
      <c r="L3306" s="77">
        <f>+IF(ISNUMBER(DATA!AO467),DATA!AO467,"n/a")</f>
        <v>0.15090218317885001</v>
      </c>
      <c r="M3306" s="66"/>
      <c r="N3306" s="66"/>
      <c r="O3306" s="66"/>
      <c r="P3306" s="66"/>
      <c r="Q3306" s="66"/>
      <c r="S3306" s="70"/>
      <c r="U3306" s="70"/>
      <c r="W3306" s="70"/>
      <c r="Y3306" s="70"/>
    </row>
    <row r="3307" spans="1:25" s="69" customFormat="1" x14ac:dyDescent="0.2">
      <c r="A3307" s="66" t="s">
        <v>11</v>
      </c>
      <c r="B3307" s="66" t="s">
        <v>24</v>
      </c>
      <c r="C3307" s="66" t="s">
        <v>25</v>
      </c>
      <c r="D3307" s="66" t="s">
        <v>307</v>
      </c>
      <c r="E3307" s="86">
        <f>+IF(ISNUMBER(DATA!J468),DATA!J468,"n/a")</f>
        <v>159825.75</v>
      </c>
      <c r="F3307" s="77">
        <f>+IF(ISNUMBER(DATA!K468),DATA!K468,"n/a")</f>
        <v>0.15655937772947101</v>
      </c>
      <c r="G3307" s="86">
        <f>+IF(ISNUMBER(DATA!T468),DATA!T468,"n/a")</f>
        <v>485377.7</v>
      </c>
      <c r="H3307" s="77">
        <f>+IF(ISNUMBER(DATA!U468),DATA!U468,"n/a")</f>
        <v>0.116689703571981</v>
      </c>
      <c r="I3307" s="86">
        <f>+IF(ISNUMBER(DATA!AD468),DATA!AD468,"n/a")</f>
        <v>928399.38</v>
      </c>
      <c r="J3307" s="77">
        <f>+IF(ISNUMBER(DATA!AE468),DATA!AE468,"n/a")</f>
        <v>0.14517315790775301</v>
      </c>
      <c r="K3307" s="86">
        <f>+IF(ISNUMBER(DATA!AN468),DATA!AN468,"n/a")</f>
        <v>1846677.99</v>
      </c>
      <c r="L3307" s="77">
        <f>+IF(ISNUMBER(DATA!AO468),DATA!AO468,"n/a")</f>
        <v>0.30022114020860602</v>
      </c>
      <c r="M3307" s="66"/>
      <c r="N3307" s="66"/>
      <c r="O3307" s="66"/>
      <c r="P3307" s="66"/>
      <c r="Q3307" s="66"/>
      <c r="S3307" s="70"/>
      <c r="U3307" s="70"/>
      <c r="W3307" s="70"/>
      <c r="Y3307" s="70"/>
    </row>
    <row r="3308" spans="1:25" s="69" customFormat="1" x14ac:dyDescent="0.2">
      <c r="A3308" s="66" t="s">
        <v>11</v>
      </c>
      <c r="B3308" s="66" t="s">
        <v>24</v>
      </c>
      <c r="C3308" s="66" t="s">
        <v>25</v>
      </c>
      <c r="D3308" s="66" t="s">
        <v>308</v>
      </c>
      <c r="E3308" s="86">
        <f>+IF(ISNUMBER(DATA!J469),DATA!J469,"n/a")</f>
        <v>42133.96</v>
      </c>
      <c r="F3308" s="77">
        <f>+IF(ISNUMBER(DATA!K469),DATA!K469,"n/a")</f>
        <v>-3.74399084728625E-2</v>
      </c>
      <c r="G3308" s="86">
        <f>+IF(ISNUMBER(DATA!T469),DATA!T469,"n/a")</f>
        <v>124516.92</v>
      </c>
      <c r="H3308" s="77">
        <f>+IF(ISNUMBER(DATA!U469),DATA!U469,"n/a")</f>
        <v>2.7043536851954399E-2</v>
      </c>
      <c r="I3308" s="86">
        <f>+IF(ISNUMBER(DATA!AD469),DATA!AD469,"n/a")</f>
        <v>238414.93</v>
      </c>
      <c r="J3308" s="77">
        <f>+IF(ISNUMBER(DATA!AE469),DATA!AE469,"n/a")</f>
        <v>2.8844596584613798E-2</v>
      </c>
      <c r="K3308" s="86">
        <f>+IF(ISNUMBER(DATA!AN469),DATA!AN469,"n/a")</f>
        <v>484708.43</v>
      </c>
      <c r="L3308" s="77">
        <f>+IF(ISNUMBER(DATA!AO469),DATA!AO469,"n/a")</f>
        <v>7.88066936220463E-2</v>
      </c>
      <c r="M3308" s="66"/>
      <c r="N3308" s="66"/>
      <c r="O3308" s="66"/>
      <c r="P3308" s="66"/>
      <c r="Q3308" s="66"/>
      <c r="S3308" s="70"/>
      <c r="U3308" s="70"/>
      <c r="W3308" s="70"/>
      <c r="Y3308" s="70"/>
    </row>
    <row r="3309" spans="1:25" s="69" customFormat="1" x14ac:dyDescent="0.2">
      <c r="A3309" s="66" t="s">
        <v>11</v>
      </c>
      <c r="B3309" s="66" t="s">
        <v>24</v>
      </c>
      <c r="C3309" s="66" t="s">
        <v>25</v>
      </c>
      <c r="D3309" s="66" t="s">
        <v>309</v>
      </c>
      <c r="E3309" s="86">
        <f>+IF(ISNUMBER(DATA!J470),DATA!J470,"n/a")</f>
        <v>54953.68</v>
      </c>
      <c r="F3309" s="77">
        <f>+IF(ISNUMBER(DATA!K470),DATA!K470,"n/a")</f>
        <v>2.2284639720714298E-3</v>
      </c>
      <c r="G3309" s="86">
        <f>+IF(ISNUMBER(DATA!T470),DATA!T470,"n/a")</f>
        <v>160976.6</v>
      </c>
      <c r="H3309" s="77">
        <f>+IF(ISNUMBER(DATA!U470),DATA!U470,"n/a")</f>
        <v>1.4561131592958999E-2</v>
      </c>
      <c r="I3309" s="86">
        <f>+IF(ISNUMBER(DATA!AD470),DATA!AD470,"n/a")</f>
        <v>308645.71999999997</v>
      </c>
      <c r="J3309" s="77">
        <f>+IF(ISNUMBER(DATA!AE470),DATA!AE470,"n/a")</f>
        <v>8.1646501526819598E-2</v>
      </c>
      <c r="K3309" s="86">
        <f>+IF(ISNUMBER(DATA!AN470),DATA!AN470,"n/a")</f>
        <v>618994.6</v>
      </c>
      <c r="L3309" s="77">
        <f>+IF(ISNUMBER(DATA!AO470),DATA!AO470,"n/a")</f>
        <v>0.17931367460619099</v>
      </c>
      <c r="M3309" s="66"/>
      <c r="N3309" s="66"/>
      <c r="O3309" s="66"/>
      <c r="P3309" s="66"/>
      <c r="Q3309" s="66"/>
      <c r="S3309" s="70"/>
      <c r="U3309" s="70"/>
      <c r="W3309" s="70"/>
      <c r="Y3309" s="70"/>
    </row>
    <row r="3310" spans="1:25" s="69" customFormat="1" x14ac:dyDescent="0.2">
      <c r="A3310" s="66" t="s">
        <v>11</v>
      </c>
      <c r="B3310" s="66" t="s">
        <v>24</v>
      </c>
      <c r="C3310" s="66" t="s">
        <v>25</v>
      </c>
      <c r="D3310" s="66" t="s">
        <v>310</v>
      </c>
      <c r="E3310" s="86">
        <f>+IF(ISNUMBER(DATA!J471),DATA!J471,"n/a")</f>
        <v>26179.01</v>
      </c>
      <c r="F3310" s="77">
        <f>+IF(ISNUMBER(DATA!K471),DATA!K471,"n/a")</f>
        <v>-1.1989422074983699E-2</v>
      </c>
      <c r="G3310" s="86">
        <f>+IF(ISNUMBER(DATA!T471),DATA!T471,"n/a")</f>
        <v>78065.33</v>
      </c>
      <c r="H3310" s="77">
        <f>+IF(ISNUMBER(DATA!U471),DATA!U471,"n/a")</f>
        <v>1.5805314044495401E-3</v>
      </c>
      <c r="I3310" s="86">
        <f>+IF(ISNUMBER(DATA!AD471),DATA!AD471,"n/a")</f>
        <v>149083.93</v>
      </c>
      <c r="J3310" s="77">
        <f>+IF(ISNUMBER(DATA!AE471),DATA!AE471,"n/a")</f>
        <v>-7.0140604914178803E-3</v>
      </c>
      <c r="K3310" s="86">
        <f>+IF(ISNUMBER(DATA!AN471),DATA!AN471,"n/a")</f>
        <v>313229.03999999998</v>
      </c>
      <c r="L3310" s="77">
        <f>+IF(ISNUMBER(DATA!AO471),DATA!AO471,"n/a")</f>
        <v>4.9852441032554297E-2</v>
      </c>
      <c r="M3310" s="66"/>
      <c r="N3310" s="66"/>
      <c r="O3310" s="66"/>
      <c r="P3310" s="66"/>
      <c r="Q3310" s="66"/>
      <c r="S3310" s="70"/>
      <c r="U3310" s="70"/>
      <c r="W3310" s="70"/>
      <c r="Y3310" s="70"/>
    </row>
    <row r="3311" spans="1:25" s="69" customFormat="1" x14ac:dyDescent="0.2">
      <c r="A3311" s="66" t="s">
        <v>11</v>
      </c>
      <c r="B3311" s="66" t="s">
        <v>24</v>
      </c>
      <c r="C3311" s="66" t="s">
        <v>25</v>
      </c>
      <c r="D3311" s="66" t="s">
        <v>311</v>
      </c>
      <c r="E3311" s="86">
        <f>+IF(ISNUMBER(DATA!J472),DATA!J472,"n/a")</f>
        <v>51028.14</v>
      </c>
      <c r="F3311" s="77">
        <f>+IF(ISNUMBER(DATA!K472),DATA!K472,"n/a")</f>
        <v>-0.14585375807078799</v>
      </c>
      <c r="G3311" s="86">
        <f>+IF(ISNUMBER(DATA!T472),DATA!T472,"n/a")</f>
        <v>158171.81</v>
      </c>
      <c r="H3311" s="77">
        <f>+IF(ISNUMBER(DATA!U472),DATA!U472,"n/a")</f>
        <v>-0.19272954529099301</v>
      </c>
      <c r="I3311" s="86">
        <f>+IF(ISNUMBER(DATA!AD472),DATA!AD472,"n/a")</f>
        <v>316466.37</v>
      </c>
      <c r="J3311" s="77">
        <f>+IF(ISNUMBER(DATA!AE472),DATA!AE472,"n/a")</f>
        <v>-0.18593108036676101</v>
      </c>
      <c r="K3311" s="86">
        <f>+IF(ISNUMBER(DATA!AN472),DATA!AN472,"n/a")</f>
        <v>662886.37</v>
      </c>
      <c r="L3311" s="77">
        <f>+IF(ISNUMBER(DATA!AO472),DATA!AO472,"n/a")</f>
        <v>-0.176778437922292</v>
      </c>
      <c r="M3311" s="66"/>
      <c r="N3311" s="66"/>
      <c r="O3311" s="66"/>
      <c r="P3311" s="66"/>
      <c r="Q3311" s="66"/>
      <c r="S3311" s="70"/>
      <c r="U3311" s="70"/>
      <c r="W3311" s="70"/>
      <c r="Y3311" s="70"/>
    </row>
    <row r="3312" spans="1:25" s="69" customFormat="1" x14ac:dyDescent="0.2">
      <c r="A3312" s="66" t="s">
        <v>11</v>
      </c>
      <c r="B3312" s="66" t="s">
        <v>24</v>
      </c>
      <c r="C3312" s="66" t="s">
        <v>25</v>
      </c>
      <c r="D3312" s="66" t="s">
        <v>312</v>
      </c>
      <c r="E3312" s="86">
        <f>+IF(ISNUMBER(DATA!J473),DATA!J473,"n/a")</f>
        <v>28863.56</v>
      </c>
      <c r="F3312" s="77">
        <f>+IF(ISNUMBER(DATA!K473),DATA!K473,"n/a")</f>
        <v>0.283688097818667</v>
      </c>
      <c r="G3312" s="86">
        <f>+IF(ISNUMBER(DATA!T473),DATA!T473,"n/a")</f>
        <v>88150.26</v>
      </c>
      <c r="H3312" s="77">
        <f>+IF(ISNUMBER(DATA!U473),DATA!U473,"n/a")</f>
        <v>0.25129899073062001</v>
      </c>
      <c r="I3312" s="86">
        <f>+IF(ISNUMBER(DATA!AD473),DATA!AD473,"n/a")</f>
        <v>160003.44</v>
      </c>
      <c r="J3312" s="77">
        <f>+IF(ISNUMBER(DATA!AE473),DATA!AE473,"n/a")</f>
        <v>0.20746241005070101</v>
      </c>
      <c r="K3312" s="86">
        <f>+IF(ISNUMBER(DATA!AN473),DATA!AN473,"n/a")</f>
        <v>313886.2</v>
      </c>
      <c r="L3312" s="77">
        <f>+IF(ISNUMBER(DATA!AO473),DATA!AO473,"n/a")</f>
        <v>0.20955136734638</v>
      </c>
      <c r="M3312" s="66"/>
      <c r="N3312" s="66"/>
      <c r="O3312" s="66"/>
      <c r="P3312" s="66"/>
      <c r="Q3312" s="66"/>
      <c r="S3312" s="70"/>
      <c r="U3312" s="70"/>
      <c r="W3312" s="70"/>
      <c r="Y3312" s="70"/>
    </row>
    <row r="3313" spans="1:25" s="69" customFormat="1" x14ac:dyDescent="0.2">
      <c r="A3313" s="66" t="s">
        <v>11</v>
      </c>
      <c r="B3313" s="66" t="s">
        <v>24</v>
      </c>
      <c r="C3313" s="66" t="s">
        <v>25</v>
      </c>
      <c r="D3313" s="66" t="s">
        <v>313</v>
      </c>
      <c r="E3313" s="86">
        <f>+IF(ISNUMBER(DATA!J474),DATA!J474,"n/a")</f>
        <v>63406.31</v>
      </c>
      <c r="F3313" s="77">
        <f>+IF(ISNUMBER(DATA!K474),DATA!K474,"n/a")</f>
        <v>1.5185553916535E-3</v>
      </c>
      <c r="G3313" s="86">
        <f>+IF(ISNUMBER(DATA!T474),DATA!T474,"n/a")</f>
        <v>192231.12</v>
      </c>
      <c r="H3313" s="77">
        <f>+IF(ISNUMBER(DATA!U474),DATA!U474,"n/a")</f>
        <v>-2.8744416002321901E-3</v>
      </c>
      <c r="I3313" s="86">
        <f>+IF(ISNUMBER(DATA!AD474),DATA!AD474,"n/a")</f>
        <v>376401.39</v>
      </c>
      <c r="J3313" s="77">
        <f>+IF(ISNUMBER(DATA!AE474),DATA!AE474,"n/a")</f>
        <v>2.2599418017021401E-2</v>
      </c>
      <c r="K3313" s="86">
        <f>+IF(ISNUMBER(DATA!AN474),DATA!AN474,"n/a")</f>
        <v>774254.76</v>
      </c>
      <c r="L3313" s="77">
        <f>+IF(ISNUMBER(DATA!AO474),DATA!AO474,"n/a")</f>
        <v>6.1572353598315303E-2</v>
      </c>
      <c r="M3313" s="66"/>
      <c r="N3313" s="66"/>
      <c r="O3313" s="66"/>
      <c r="P3313" s="66"/>
      <c r="Q3313" s="66"/>
      <c r="S3313" s="70"/>
      <c r="U3313" s="70"/>
      <c r="W3313" s="70"/>
      <c r="Y3313" s="70"/>
    </row>
    <row r="3314" spans="1:25" s="69" customFormat="1" x14ac:dyDescent="0.2">
      <c r="A3314" s="66" t="s">
        <v>11</v>
      </c>
      <c r="B3314" s="66" t="s">
        <v>24</v>
      </c>
      <c r="C3314" s="66" t="s">
        <v>25</v>
      </c>
      <c r="D3314" s="66" t="s">
        <v>314</v>
      </c>
      <c r="E3314" s="86">
        <f>+IF(ISNUMBER(DATA!J475),DATA!J475,"n/a")</f>
        <v>100948</v>
      </c>
      <c r="F3314" s="77">
        <f>+IF(ISNUMBER(DATA!K475),DATA!K475,"n/a")</f>
        <v>9.1069331668082194E-3</v>
      </c>
      <c r="G3314" s="86">
        <f>+IF(ISNUMBER(DATA!T475),DATA!T475,"n/a")</f>
        <v>299805.86</v>
      </c>
      <c r="H3314" s="77">
        <f>+IF(ISNUMBER(DATA!U475),DATA!U475,"n/a")</f>
        <v>-0.13338544481374601</v>
      </c>
      <c r="I3314" s="86">
        <f>+IF(ISNUMBER(DATA!AD475),DATA!AD475,"n/a")</f>
        <v>594424.81000000006</v>
      </c>
      <c r="J3314" s="77">
        <f>+IF(ISNUMBER(DATA!AE475),DATA!AE475,"n/a")</f>
        <v>-0.22998437713355799</v>
      </c>
      <c r="K3314" s="86">
        <f>+IF(ISNUMBER(DATA!AN475),DATA!AN475,"n/a")</f>
        <v>1207325.27</v>
      </c>
      <c r="L3314" s="77">
        <f>+IF(ISNUMBER(DATA!AO475),DATA!AO475,"n/a")</f>
        <v>-0.27390592744560199</v>
      </c>
      <c r="M3314" s="66"/>
      <c r="N3314" s="66"/>
      <c r="O3314" s="66"/>
      <c r="P3314" s="66"/>
      <c r="Q3314" s="66"/>
      <c r="S3314" s="70"/>
      <c r="U3314" s="70"/>
      <c r="W3314" s="70"/>
      <c r="Y3314" s="70"/>
    </row>
    <row r="3315" spans="1:25" s="69" customFormat="1" x14ac:dyDescent="0.2">
      <c r="A3315" s="66" t="s">
        <v>11</v>
      </c>
      <c r="B3315" s="66" t="s">
        <v>24</v>
      </c>
      <c r="C3315" s="66" t="s">
        <v>25</v>
      </c>
      <c r="D3315" s="66" t="s">
        <v>315</v>
      </c>
      <c r="E3315" s="86">
        <f>+IF(ISNUMBER(DATA!J476),DATA!J476,"n/a")</f>
        <v>163031.76</v>
      </c>
      <c r="F3315" s="77">
        <f>+IF(ISNUMBER(DATA!K476),DATA!K476,"n/a")</f>
        <v>4.95696283077776E-2</v>
      </c>
      <c r="G3315" s="86">
        <f>+IF(ISNUMBER(DATA!T476),DATA!T476,"n/a")</f>
        <v>507723.68</v>
      </c>
      <c r="H3315" s="77">
        <f>+IF(ISNUMBER(DATA!U476),DATA!U476,"n/a")</f>
        <v>6.0788760049679397E-2</v>
      </c>
      <c r="I3315" s="86">
        <f>+IF(ISNUMBER(DATA!AD476),DATA!AD476,"n/a")</f>
        <v>973351.16</v>
      </c>
      <c r="J3315" s="77">
        <f>+IF(ISNUMBER(DATA!AE476),DATA!AE476,"n/a")</f>
        <v>0.118159014003996</v>
      </c>
      <c r="K3315" s="86">
        <f>+IF(ISNUMBER(DATA!AN476),DATA!AN476,"n/a")</f>
        <v>1914156.31</v>
      </c>
      <c r="L3315" s="77">
        <f>+IF(ISNUMBER(DATA!AO476),DATA!AO476,"n/a")</f>
        <v>0.13640280111695599</v>
      </c>
      <c r="M3315" s="66"/>
      <c r="N3315" s="66"/>
      <c r="O3315" s="66"/>
      <c r="P3315" s="66"/>
      <c r="Q3315" s="66"/>
      <c r="S3315" s="70"/>
      <c r="U3315" s="70"/>
      <c r="W3315" s="70"/>
      <c r="Y3315" s="70"/>
    </row>
    <row r="3316" spans="1:25" s="69" customFormat="1" x14ac:dyDescent="0.2">
      <c r="A3316" s="66" t="s">
        <v>11</v>
      </c>
      <c r="B3316" s="66" t="s">
        <v>24</v>
      </c>
      <c r="C3316" s="66" t="s">
        <v>25</v>
      </c>
      <c r="D3316" s="66" t="s">
        <v>316</v>
      </c>
      <c r="E3316" s="86">
        <f>+IF(ISNUMBER(DATA!J477),DATA!J477,"n/a")</f>
        <v>77804.5</v>
      </c>
      <c r="F3316" s="77">
        <f>+IF(ISNUMBER(DATA!K477),DATA!K477,"n/a")</f>
        <v>4.9212219351964098E-2</v>
      </c>
      <c r="G3316" s="86">
        <f>+IF(ISNUMBER(DATA!T477),DATA!T477,"n/a")</f>
        <v>222456.1</v>
      </c>
      <c r="H3316" s="77">
        <f>+IF(ISNUMBER(DATA!U477),DATA!U477,"n/a")</f>
        <v>8.2675759887838998E-2</v>
      </c>
      <c r="I3316" s="86">
        <f>+IF(ISNUMBER(DATA!AD477),DATA!AD477,"n/a")</f>
        <v>433506.7</v>
      </c>
      <c r="J3316" s="77">
        <f>+IF(ISNUMBER(DATA!AE477),DATA!AE477,"n/a")</f>
        <v>7.2597629989277199E-2</v>
      </c>
      <c r="K3316" s="86">
        <f>+IF(ISNUMBER(DATA!AN477),DATA!AN477,"n/a")</f>
        <v>889914.62</v>
      </c>
      <c r="L3316" s="77">
        <f>+IF(ISNUMBER(DATA!AO477),DATA!AO477,"n/a")</f>
        <v>0.13798346479262499</v>
      </c>
      <c r="M3316" s="66"/>
      <c r="N3316" s="66"/>
      <c r="O3316" s="66"/>
      <c r="P3316" s="66"/>
      <c r="Q3316" s="66"/>
      <c r="S3316" s="70"/>
      <c r="U3316" s="70"/>
      <c r="W3316" s="70"/>
      <c r="Y3316" s="70"/>
    </row>
    <row r="3317" spans="1:25" s="69" customFormat="1" x14ac:dyDescent="0.2">
      <c r="A3317" s="66" t="s">
        <v>11</v>
      </c>
      <c r="B3317" s="66" t="s">
        <v>24</v>
      </c>
      <c r="C3317" s="66" t="s">
        <v>25</v>
      </c>
      <c r="D3317" s="66" t="s">
        <v>317</v>
      </c>
      <c r="E3317" s="86">
        <f>+IF(ISNUMBER(DATA!J478),DATA!J478,"n/a")</f>
        <v>44595.519999999997</v>
      </c>
      <c r="F3317" s="77">
        <f>+IF(ISNUMBER(DATA!K478),DATA!K478,"n/a")</f>
        <v>0.213070598280694</v>
      </c>
      <c r="G3317" s="86">
        <f>+IF(ISNUMBER(DATA!T478),DATA!T478,"n/a")</f>
        <v>127798.8</v>
      </c>
      <c r="H3317" s="77">
        <f>+IF(ISNUMBER(DATA!U478),DATA!U478,"n/a")</f>
        <v>8.7089441251195707E-2</v>
      </c>
      <c r="I3317" s="86">
        <f>+IF(ISNUMBER(DATA!AD478),DATA!AD478,"n/a")</f>
        <v>242360.95</v>
      </c>
      <c r="J3317" s="77">
        <f>+IF(ISNUMBER(DATA!AE478),DATA!AE478,"n/a")</f>
        <v>0.1018932157088</v>
      </c>
      <c r="K3317" s="86">
        <f>+IF(ISNUMBER(DATA!AN478),DATA!AN478,"n/a")</f>
        <v>486566.99</v>
      </c>
      <c r="L3317" s="77">
        <f>+IF(ISNUMBER(DATA!AO478),DATA!AO478,"n/a")</f>
        <v>5.3693460210444299E-2</v>
      </c>
      <c r="M3317" s="66"/>
      <c r="N3317" s="66"/>
      <c r="O3317" s="66"/>
      <c r="P3317" s="66"/>
      <c r="Q3317" s="66"/>
      <c r="S3317" s="70"/>
      <c r="U3317" s="70"/>
      <c r="W3317" s="70"/>
      <c r="Y3317" s="70"/>
    </row>
    <row r="3318" spans="1:25" s="69" customFormat="1" x14ac:dyDescent="0.2">
      <c r="A3318" s="66" t="s">
        <v>11</v>
      </c>
      <c r="B3318" s="66" t="s">
        <v>24</v>
      </c>
      <c r="C3318" s="66" t="s">
        <v>25</v>
      </c>
      <c r="D3318" s="66" t="s">
        <v>318</v>
      </c>
      <c r="E3318" s="86">
        <f>+IF(ISNUMBER(DATA!J479),DATA!J479,"n/a")</f>
        <v>96302.81</v>
      </c>
      <c r="F3318" s="77">
        <f>+IF(ISNUMBER(DATA!K479),DATA!K479,"n/a")</f>
        <v>9.10025953322086E-2</v>
      </c>
      <c r="G3318" s="86">
        <f>+IF(ISNUMBER(DATA!T479),DATA!T479,"n/a")</f>
        <v>291613.02</v>
      </c>
      <c r="H3318" s="77">
        <f>+IF(ISNUMBER(DATA!U479),DATA!U479,"n/a")</f>
        <v>8.68880084594576E-2</v>
      </c>
      <c r="I3318" s="86">
        <f>+IF(ISNUMBER(DATA!AD479),DATA!AD479,"n/a")</f>
        <v>546007.99</v>
      </c>
      <c r="J3318" s="77">
        <f>+IF(ISNUMBER(DATA!AE479),DATA!AE479,"n/a")</f>
        <v>5.7486814775276202E-2</v>
      </c>
      <c r="K3318" s="86">
        <f>+IF(ISNUMBER(DATA!AN479),DATA!AN479,"n/a")</f>
        <v>1069906.57</v>
      </c>
      <c r="L3318" s="77">
        <f>+IF(ISNUMBER(DATA!AO479),DATA!AO479,"n/a")</f>
        <v>8.8640715920089902E-2</v>
      </c>
      <c r="M3318" s="66"/>
      <c r="N3318" s="66"/>
      <c r="O3318" s="66"/>
      <c r="P3318" s="66"/>
      <c r="Q3318" s="66"/>
      <c r="S3318" s="70"/>
      <c r="U3318" s="70"/>
      <c r="W3318" s="70"/>
      <c r="Y3318" s="70"/>
    </row>
    <row r="3319" spans="1:25" s="69" customFormat="1" x14ac:dyDescent="0.2">
      <c r="A3319" s="66" t="s">
        <v>11</v>
      </c>
      <c r="B3319" s="66" t="s">
        <v>24</v>
      </c>
      <c r="C3319" s="66" t="s">
        <v>25</v>
      </c>
      <c r="D3319" s="66" t="s">
        <v>344</v>
      </c>
      <c r="E3319" s="86">
        <f>+IF(ISNUMBER(DATA!J480),DATA!J480,"n/a")</f>
        <v>43907.62</v>
      </c>
      <c r="F3319" s="77">
        <f>+IF(ISNUMBER(DATA!K480),DATA!K480,"n/a")</f>
        <v>0.44654129076298199</v>
      </c>
      <c r="G3319" s="86">
        <f>+IF(ISNUMBER(DATA!T480),DATA!T480,"n/a")</f>
        <v>114619.28</v>
      </c>
      <c r="H3319" s="77">
        <f>+IF(ISNUMBER(DATA!U480),DATA!U480,"n/a")</f>
        <v>0.28802900881600801</v>
      </c>
      <c r="I3319" s="86">
        <f>+IF(ISNUMBER(DATA!AD480),DATA!AD480,"n/a")</f>
        <v>221068.86</v>
      </c>
      <c r="J3319" s="77">
        <f>+IF(ISNUMBER(DATA!AE480),DATA!AE480,"n/a")</f>
        <v>0.241648777890484</v>
      </c>
      <c r="K3319" s="86">
        <f>+IF(ISNUMBER(DATA!AN480),DATA!AN480,"n/a")</f>
        <v>446712.33</v>
      </c>
      <c r="L3319" s="77">
        <f>+IF(ISNUMBER(DATA!AO480),DATA!AO480,"n/a")</f>
        <v>0.228604675301701</v>
      </c>
      <c r="M3319" s="66"/>
      <c r="N3319" s="66"/>
      <c r="O3319" s="66"/>
      <c r="P3319" s="66"/>
      <c r="Q3319" s="66"/>
      <c r="S3319" s="70"/>
      <c r="U3319" s="70"/>
      <c r="W3319" s="70"/>
      <c r="Y3319" s="70"/>
    </row>
    <row r="3320" spans="1:25" s="69" customFormat="1" x14ac:dyDescent="0.2">
      <c r="A3320" s="66" t="s">
        <v>11</v>
      </c>
      <c r="B3320" s="66" t="s">
        <v>24</v>
      </c>
      <c r="C3320" s="66" t="s">
        <v>25</v>
      </c>
      <c r="D3320" s="66" t="s">
        <v>345</v>
      </c>
      <c r="E3320" s="86">
        <f>+IF(ISNUMBER(DATA!J481),DATA!J481,"n/a")</f>
        <v>76007.17</v>
      </c>
      <c r="F3320" s="77">
        <f>+IF(ISNUMBER(DATA!K481),DATA!K481,"n/a")</f>
        <v>0.203942571654357</v>
      </c>
      <c r="G3320" s="86">
        <f>+IF(ISNUMBER(DATA!T481),DATA!T481,"n/a")</f>
        <v>223986.9</v>
      </c>
      <c r="H3320" s="77">
        <f>+IF(ISNUMBER(DATA!U481),DATA!U481,"n/a")</f>
        <v>0.159395391703161</v>
      </c>
      <c r="I3320" s="86">
        <f>+IF(ISNUMBER(DATA!AD481),DATA!AD481,"n/a")</f>
        <v>421009.38</v>
      </c>
      <c r="J3320" s="77">
        <f>+IF(ISNUMBER(DATA!AE481),DATA!AE481,"n/a")</f>
        <v>0.118772842487335</v>
      </c>
      <c r="K3320" s="86">
        <f>+IF(ISNUMBER(DATA!AN481),DATA!AN481,"n/a")</f>
        <v>834082.9</v>
      </c>
      <c r="L3320" s="77">
        <f>+IF(ISNUMBER(DATA!AO481),DATA!AO481,"n/a")</f>
        <v>0.146497903553783</v>
      </c>
      <c r="M3320" s="66"/>
      <c r="N3320" s="66"/>
      <c r="O3320" s="66"/>
      <c r="P3320" s="66"/>
      <c r="Q3320" s="66"/>
      <c r="S3320" s="70"/>
      <c r="U3320" s="70"/>
      <c r="W3320" s="70"/>
      <c r="Y3320" s="70"/>
    </row>
    <row r="3321" spans="1:25" x14ac:dyDescent="0.2">
      <c r="E3321" s="100"/>
      <c r="F3321" s="102"/>
      <c r="G3321" s="100"/>
      <c r="H3321" s="102"/>
      <c r="I3321" s="100"/>
      <c r="J3321" s="102"/>
      <c r="K3321" s="100"/>
      <c r="L3321" s="102"/>
    </row>
    <row r="3322" spans="1:25" s="69" customFormat="1" x14ac:dyDescent="0.2">
      <c r="A3322" s="66" t="s">
        <v>11</v>
      </c>
      <c r="B3322" s="66" t="s">
        <v>24</v>
      </c>
      <c r="C3322" s="66" t="s">
        <v>10</v>
      </c>
      <c r="D3322" s="66" t="s">
        <v>271</v>
      </c>
      <c r="E3322" s="87">
        <f>+IF(ISNUMBER(DATA!L432),DATA!L432,"n/a")</f>
        <v>4.6068906765305897</v>
      </c>
      <c r="F3322" s="77">
        <f>+IF(ISNUMBER(DATA!M432),DATA!M432,"n/a")</f>
        <v>-1.3005108886713899E-3</v>
      </c>
      <c r="G3322" s="87">
        <f>+IF(ISNUMBER(DATA!V432),DATA!V432,"n/a")</f>
        <v>4.36864363076897</v>
      </c>
      <c r="H3322" s="77">
        <f>+IF(ISNUMBER(DATA!W432),DATA!W432,"n/a")</f>
        <v>-5.5735742798260601E-2</v>
      </c>
      <c r="I3322" s="87">
        <f>+IF(ISNUMBER(DATA!AF432),DATA!AF432,"n/a")</f>
        <v>4.2673274781847903</v>
      </c>
      <c r="J3322" s="77">
        <f>+IF(ISNUMBER(DATA!AG432),DATA!AG432,"n/a")</f>
        <v>-5.33181191434157E-2</v>
      </c>
      <c r="K3322" s="87">
        <f>+IF(ISNUMBER(DATA!AP432),DATA!AP432,"n/a")</f>
        <v>4.28015391353523</v>
      </c>
      <c r="L3322" s="77">
        <f>+IF(ISNUMBER(DATA!AQ432),DATA!AQ432,"n/a")</f>
        <v>-5.3620617803680597E-2</v>
      </c>
      <c r="M3322" s="66"/>
      <c r="N3322" s="66"/>
      <c r="O3322" s="66"/>
      <c r="P3322" s="66"/>
      <c r="Q3322" s="66"/>
      <c r="S3322" s="70"/>
      <c r="U3322" s="70"/>
      <c r="W3322" s="70"/>
      <c r="Y3322" s="70"/>
    </row>
    <row r="3323" spans="1:25" s="69" customFormat="1" x14ac:dyDescent="0.2">
      <c r="A3323" s="66" t="s">
        <v>11</v>
      </c>
      <c r="B3323" s="66" t="s">
        <v>24</v>
      </c>
      <c r="C3323" s="66" t="s">
        <v>10</v>
      </c>
      <c r="D3323" s="66" t="s">
        <v>272</v>
      </c>
      <c r="E3323" s="87">
        <f>+IF(ISNUMBER(DATA!L433),DATA!L433,"n/a")</f>
        <v>4.9124188387015097</v>
      </c>
      <c r="F3323" s="77">
        <f>+IF(ISNUMBER(DATA!M433),DATA!M433,"n/a")</f>
        <v>-2.8227202780029E-2</v>
      </c>
      <c r="G3323" s="87">
        <f>+IF(ISNUMBER(DATA!V433),DATA!V433,"n/a")</f>
        <v>4.93967995448231</v>
      </c>
      <c r="H3323" s="77">
        <f>+IF(ISNUMBER(DATA!W433),DATA!W433,"n/a")</f>
        <v>-3.8121621918039701E-2</v>
      </c>
      <c r="I3323" s="87">
        <f>+IF(ISNUMBER(DATA!AF433),DATA!AF433,"n/a")</f>
        <v>5.0356294366479499</v>
      </c>
      <c r="J3323" s="77">
        <f>+IF(ISNUMBER(DATA!AG433),DATA!AG433,"n/a")</f>
        <v>-1.9619846703888701E-2</v>
      </c>
      <c r="K3323" s="87">
        <f>+IF(ISNUMBER(DATA!AP433),DATA!AP433,"n/a")</f>
        <v>5.1579817919648896</v>
      </c>
      <c r="L3323" s="77">
        <f>+IF(ISNUMBER(DATA!AQ433),DATA!AQ433,"n/a")</f>
        <v>-7.3823689799430697E-3</v>
      </c>
      <c r="M3323" s="66"/>
      <c r="N3323" s="66"/>
      <c r="O3323" s="66"/>
      <c r="P3323" s="66"/>
      <c r="Q3323" s="66"/>
      <c r="S3323" s="70"/>
      <c r="U3323" s="70"/>
      <c r="W3323" s="70"/>
      <c r="Y3323" s="70"/>
    </row>
    <row r="3324" spans="1:25" s="69" customFormat="1" x14ac:dyDescent="0.2">
      <c r="A3324" s="66" t="s">
        <v>11</v>
      </c>
      <c r="B3324" s="66" t="s">
        <v>24</v>
      </c>
      <c r="C3324" s="66" t="s">
        <v>10</v>
      </c>
      <c r="D3324" s="66" t="s">
        <v>273</v>
      </c>
      <c r="E3324" s="87">
        <f>+IF(ISNUMBER(DATA!L434),DATA!L434,"n/a")</f>
        <v>4.5734944291401298</v>
      </c>
      <c r="F3324" s="77">
        <f>+IF(ISNUMBER(DATA!M434),DATA!M434,"n/a")</f>
        <v>5.4526345795039302E-2</v>
      </c>
      <c r="G3324" s="87">
        <f>+IF(ISNUMBER(DATA!V434),DATA!V434,"n/a")</f>
        <v>4.5710357902534504</v>
      </c>
      <c r="H3324" s="77">
        <f>+IF(ISNUMBER(DATA!W434),DATA!W434,"n/a")</f>
        <v>9.5256200654200707E-2</v>
      </c>
      <c r="I3324" s="87">
        <f>+IF(ISNUMBER(DATA!AF434),DATA!AF434,"n/a")</f>
        <v>4.6173859710753096</v>
      </c>
      <c r="J3324" s="77">
        <f>+IF(ISNUMBER(DATA!AG434),DATA!AG434,"n/a")</f>
        <v>8.3226356478172905E-2</v>
      </c>
      <c r="K3324" s="87">
        <f>+IF(ISNUMBER(DATA!AP434),DATA!AP434,"n/a")</f>
        <v>4.6208358473050497</v>
      </c>
      <c r="L3324" s="77">
        <f>+IF(ISNUMBER(DATA!AQ434),DATA!AQ434,"n/a")</f>
        <v>6.0150726561656598E-2</v>
      </c>
      <c r="M3324" s="66"/>
      <c r="N3324" s="66"/>
      <c r="O3324" s="66"/>
      <c r="P3324" s="66"/>
      <c r="Q3324" s="66"/>
      <c r="S3324" s="70"/>
      <c r="U3324" s="70"/>
      <c r="W3324" s="70"/>
      <c r="Y3324" s="70"/>
    </row>
    <row r="3325" spans="1:25" s="69" customFormat="1" x14ac:dyDescent="0.2">
      <c r="A3325" s="66" t="s">
        <v>11</v>
      </c>
      <c r="B3325" s="66" t="s">
        <v>24</v>
      </c>
      <c r="C3325" s="66" t="s">
        <v>10</v>
      </c>
      <c r="D3325" s="66" t="s">
        <v>274</v>
      </c>
      <c r="E3325" s="87">
        <f>+IF(ISNUMBER(DATA!L435),DATA!L435,"n/a")</f>
        <v>4.4837764475695003</v>
      </c>
      <c r="F3325" s="77">
        <f>+IF(ISNUMBER(DATA!M435),DATA!M435,"n/a")</f>
        <v>-5.55163125182331E-2</v>
      </c>
      <c r="G3325" s="87">
        <f>+IF(ISNUMBER(DATA!V435),DATA!V435,"n/a")</f>
        <v>4.4659573077597301</v>
      </c>
      <c r="H3325" s="77">
        <f>+IF(ISNUMBER(DATA!W435),DATA!W435,"n/a")</f>
        <v>-6.82272627916614E-2</v>
      </c>
      <c r="I3325" s="87">
        <f>+IF(ISNUMBER(DATA!AF435),DATA!AF435,"n/a")</f>
        <v>4.4755192979134799</v>
      </c>
      <c r="J3325" s="77">
        <f>+IF(ISNUMBER(DATA!AG435),DATA!AG435,"n/a")</f>
        <v>-8.0343049948073897E-2</v>
      </c>
      <c r="K3325" s="87">
        <f>+IF(ISNUMBER(DATA!AP435),DATA!AP435,"n/a")</f>
        <v>4.5269379871083997</v>
      </c>
      <c r="L3325" s="77">
        <f>+IF(ISNUMBER(DATA!AQ435),DATA!AQ435,"n/a")</f>
        <v>-0.103297147814499</v>
      </c>
      <c r="M3325" s="66"/>
      <c r="N3325" s="66"/>
      <c r="O3325" s="66"/>
      <c r="P3325" s="66"/>
      <c r="Q3325" s="66"/>
      <c r="S3325" s="70"/>
      <c r="U3325" s="70"/>
      <c r="W3325" s="70"/>
      <c r="Y3325" s="70"/>
    </row>
    <row r="3326" spans="1:25" s="69" customFormat="1" x14ac:dyDescent="0.2">
      <c r="A3326" s="66" t="s">
        <v>11</v>
      </c>
      <c r="B3326" s="66" t="s">
        <v>24</v>
      </c>
      <c r="C3326" s="66" t="s">
        <v>10</v>
      </c>
      <c r="D3326" s="66" t="s">
        <v>275</v>
      </c>
      <c r="E3326" s="87">
        <f>+IF(ISNUMBER(DATA!L436),DATA!L436,"n/a")</f>
        <v>4.2207710537562004</v>
      </c>
      <c r="F3326" s="77">
        <f>+IF(ISNUMBER(DATA!M436),DATA!M436,"n/a")</f>
        <v>5.6793340064185398E-2</v>
      </c>
      <c r="G3326" s="87">
        <f>+IF(ISNUMBER(DATA!V436),DATA!V436,"n/a")</f>
        <v>4.1328345559013204</v>
      </c>
      <c r="H3326" s="77">
        <f>+IF(ISNUMBER(DATA!W436),DATA!W436,"n/a")</f>
        <v>4.6986581857696899E-2</v>
      </c>
      <c r="I3326" s="87">
        <f>+IF(ISNUMBER(DATA!AF436),DATA!AF436,"n/a")</f>
        <v>4.1967517479851297</v>
      </c>
      <c r="J3326" s="77">
        <f>+IF(ISNUMBER(DATA!AG436),DATA!AG436,"n/a")</f>
        <v>3.0487029842865901E-2</v>
      </c>
      <c r="K3326" s="87">
        <f>+IF(ISNUMBER(DATA!AP436),DATA!AP436,"n/a")</f>
        <v>4.2183168965825004</v>
      </c>
      <c r="L3326" s="77">
        <f>+IF(ISNUMBER(DATA!AQ436),DATA!AQ436,"n/a")</f>
        <v>2.9075954653752499E-3</v>
      </c>
      <c r="M3326" s="66"/>
      <c r="N3326" s="66"/>
      <c r="O3326" s="66"/>
      <c r="P3326" s="66"/>
      <c r="Q3326" s="66"/>
      <c r="S3326" s="70"/>
      <c r="U3326" s="70"/>
      <c r="W3326" s="70"/>
      <c r="Y3326" s="70"/>
    </row>
    <row r="3327" spans="1:25" s="69" customFormat="1" x14ac:dyDescent="0.2">
      <c r="A3327" s="66" t="s">
        <v>11</v>
      </c>
      <c r="B3327" s="66" t="s">
        <v>24</v>
      </c>
      <c r="C3327" s="66" t="s">
        <v>10</v>
      </c>
      <c r="D3327" s="66" t="s">
        <v>276</v>
      </c>
      <c r="E3327" s="87">
        <f>+IF(ISNUMBER(DATA!L437),DATA!L437,"n/a")</f>
        <v>4.42073650936908</v>
      </c>
      <c r="F3327" s="77">
        <f>+IF(ISNUMBER(DATA!M437),DATA!M437,"n/a")</f>
        <v>3.30425480693916E-3</v>
      </c>
      <c r="G3327" s="87">
        <f>+IF(ISNUMBER(DATA!V437),DATA!V437,"n/a")</f>
        <v>4.3908858849315999</v>
      </c>
      <c r="H3327" s="77">
        <f>+IF(ISNUMBER(DATA!W437),DATA!W437,"n/a")</f>
        <v>5.9555665250591904E-3</v>
      </c>
      <c r="I3327" s="87">
        <f>+IF(ISNUMBER(DATA!AF437),DATA!AF437,"n/a")</f>
        <v>4.4748823529005302</v>
      </c>
      <c r="J3327" s="77">
        <f>+IF(ISNUMBER(DATA!AG437),DATA!AG437,"n/a")</f>
        <v>1.49081671016832E-3</v>
      </c>
      <c r="K3327" s="87">
        <f>+IF(ISNUMBER(DATA!AP437),DATA!AP437,"n/a")</f>
        <v>4.5541619626819703</v>
      </c>
      <c r="L3327" s="77">
        <f>+IF(ISNUMBER(DATA!AQ437),DATA!AQ437,"n/a")</f>
        <v>1.25834060918012E-2</v>
      </c>
      <c r="M3327" s="66"/>
      <c r="N3327" s="66"/>
      <c r="O3327" s="66"/>
      <c r="P3327" s="66"/>
      <c r="Q3327" s="66"/>
      <c r="S3327" s="70"/>
      <c r="U3327" s="70"/>
      <c r="W3327" s="70"/>
      <c r="Y3327" s="70"/>
    </row>
    <row r="3328" spans="1:25" s="69" customFormat="1" x14ac:dyDescent="0.2">
      <c r="A3328" s="66" t="s">
        <v>11</v>
      </c>
      <c r="B3328" s="66" t="s">
        <v>24</v>
      </c>
      <c r="C3328" s="66" t="s">
        <v>10</v>
      </c>
      <c r="D3328" s="66" t="s">
        <v>277</v>
      </c>
      <c r="E3328" s="87">
        <f>+IF(ISNUMBER(DATA!L438),DATA!L438,"n/a")</f>
        <v>4.6439585358478404</v>
      </c>
      <c r="F3328" s="77">
        <f>+IF(ISNUMBER(DATA!M438),DATA!M438,"n/a")</f>
        <v>-2.6359563238542001E-2</v>
      </c>
      <c r="G3328" s="87">
        <f>+IF(ISNUMBER(DATA!V438),DATA!V438,"n/a")</f>
        <v>4.6750605295204402</v>
      </c>
      <c r="H3328" s="77">
        <f>+IF(ISNUMBER(DATA!W438),DATA!W438,"n/a")</f>
        <v>-3.03535038686716E-2</v>
      </c>
      <c r="I3328" s="87">
        <f>+IF(ISNUMBER(DATA!AF438),DATA!AF438,"n/a")</f>
        <v>4.7651727290533197</v>
      </c>
      <c r="J3328" s="77">
        <f>+IF(ISNUMBER(DATA!AG438),DATA!AG438,"n/a")</f>
        <v>-3.6906192208216497E-2</v>
      </c>
      <c r="K3328" s="87">
        <f>+IF(ISNUMBER(DATA!AP438),DATA!AP438,"n/a")</f>
        <v>4.8396388083771296</v>
      </c>
      <c r="L3328" s="77">
        <f>+IF(ISNUMBER(DATA!AQ438),DATA!AQ438,"n/a")</f>
        <v>-3.6648779480392399E-2</v>
      </c>
      <c r="M3328" s="66"/>
      <c r="N3328" s="66"/>
      <c r="O3328" s="66"/>
      <c r="P3328" s="66"/>
      <c r="Q3328" s="66"/>
      <c r="S3328" s="70"/>
      <c r="U3328" s="70"/>
      <c r="W3328" s="70"/>
      <c r="Y3328" s="70"/>
    </row>
    <row r="3329" spans="1:25" s="69" customFormat="1" x14ac:dyDescent="0.2">
      <c r="A3329" s="66" t="s">
        <v>11</v>
      </c>
      <c r="B3329" s="66" t="s">
        <v>24</v>
      </c>
      <c r="C3329" s="66" t="s">
        <v>10</v>
      </c>
      <c r="D3329" s="66" t="s">
        <v>278</v>
      </c>
      <c r="E3329" s="87">
        <f>+IF(ISNUMBER(DATA!L439),DATA!L439,"n/a")</f>
        <v>4.3672584510318</v>
      </c>
      <c r="F3329" s="77">
        <f>+IF(ISNUMBER(DATA!M439),DATA!M439,"n/a")</f>
        <v>-5.4464779299063897E-2</v>
      </c>
      <c r="G3329" s="87">
        <f>+IF(ISNUMBER(DATA!V439),DATA!V439,"n/a")</f>
        <v>4.3612884173737703</v>
      </c>
      <c r="H3329" s="77">
        <f>+IF(ISNUMBER(DATA!W439),DATA!W439,"n/a")</f>
        <v>-6.2044786179371002E-2</v>
      </c>
      <c r="I3329" s="87">
        <f>+IF(ISNUMBER(DATA!AF439),DATA!AF439,"n/a")</f>
        <v>4.4519332993934198</v>
      </c>
      <c r="J3329" s="77">
        <f>+IF(ISNUMBER(DATA!AG439),DATA!AG439,"n/a")</f>
        <v>-2.7396499498074298E-2</v>
      </c>
      <c r="K3329" s="87">
        <f>+IF(ISNUMBER(DATA!AP439),DATA!AP439,"n/a")</f>
        <v>4.6097084443521998</v>
      </c>
      <c r="L3329" s="77">
        <f>+IF(ISNUMBER(DATA!AQ439),DATA!AQ439,"n/a")</f>
        <v>4.0705144512989304E-3</v>
      </c>
      <c r="M3329" s="66"/>
      <c r="N3329" s="66"/>
      <c r="O3329" s="66"/>
      <c r="P3329" s="66"/>
      <c r="Q3329" s="66"/>
      <c r="S3329" s="70"/>
      <c r="U3329" s="70"/>
      <c r="W3329" s="70"/>
      <c r="Y3329" s="70"/>
    </row>
    <row r="3330" spans="1:25" s="69" customFormat="1" x14ac:dyDescent="0.2">
      <c r="A3330" s="66" t="s">
        <v>11</v>
      </c>
      <c r="B3330" s="66" t="s">
        <v>24</v>
      </c>
      <c r="C3330" s="66" t="s">
        <v>10</v>
      </c>
      <c r="D3330" s="66" t="s">
        <v>279</v>
      </c>
      <c r="E3330" s="87">
        <f>+IF(ISNUMBER(DATA!L440),DATA!L440,"n/a")</f>
        <v>4.0060825230581596</v>
      </c>
      <c r="F3330" s="77">
        <f>+IF(ISNUMBER(DATA!M440),DATA!M440,"n/a")</f>
        <v>-4.1538754122407803E-2</v>
      </c>
      <c r="G3330" s="87">
        <f>+IF(ISNUMBER(DATA!V440),DATA!V440,"n/a")</f>
        <v>4.1229992017707797</v>
      </c>
      <c r="H3330" s="77">
        <f>+IF(ISNUMBER(DATA!W440),DATA!W440,"n/a")</f>
        <v>5.81154442418609E-3</v>
      </c>
      <c r="I3330" s="87">
        <f>+IF(ISNUMBER(DATA!AF440),DATA!AF440,"n/a")</f>
        <v>4.15034378339407</v>
      </c>
      <c r="J3330" s="77">
        <f>+IF(ISNUMBER(DATA!AG440),DATA!AG440,"n/a")</f>
        <v>9.4873952305449996E-2</v>
      </c>
      <c r="K3330" s="87">
        <f>+IF(ISNUMBER(DATA!AP440),DATA!AP440,"n/a")</f>
        <v>4.14808744144272</v>
      </c>
      <c r="L3330" s="77">
        <f>+IF(ISNUMBER(DATA!AQ440),DATA!AQ440,"n/a")</f>
        <v>0.15045045479750399</v>
      </c>
      <c r="M3330" s="66"/>
      <c r="N3330" s="66"/>
      <c r="O3330" s="66"/>
      <c r="P3330" s="66"/>
      <c r="Q3330" s="66"/>
      <c r="S3330" s="70"/>
      <c r="U3330" s="70"/>
      <c r="W3330" s="70"/>
      <c r="Y3330" s="70"/>
    </row>
    <row r="3331" spans="1:25" s="69" customFormat="1" x14ac:dyDescent="0.2">
      <c r="A3331" s="66" t="s">
        <v>11</v>
      </c>
      <c r="B3331" s="66" t="s">
        <v>24</v>
      </c>
      <c r="C3331" s="66" t="s">
        <v>10</v>
      </c>
      <c r="D3331" s="66" t="s">
        <v>280</v>
      </c>
      <c r="E3331" s="87">
        <f>+IF(ISNUMBER(DATA!L441),DATA!L441,"n/a")</f>
        <v>4.9473437179148698</v>
      </c>
      <c r="F3331" s="77">
        <f>+IF(ISNUMBER(DATA!M441),DATA!M441,"n/a")</f>
        <v>-2.9827003287041701E-2</v>
      </c>
      <c r="G3331" s="87">
        <f>+IF(ISNUMBER(DATA!V441),DATA!V441,"n/a")</f>
        <v>4.8517122069910599</v>
      </c>
      <c r="H3331" s="77">
        <f>+IF(ISNUMBER(DATA!W441),DATA!W441,"n/a")</f>
        <v>-1.3882258324729601E-2</v>
      </c>
      <c r="I3331" s="87">
        <f>+IF(ISNUMBER(DATA!AF441),DATA!AF441,"n/a")</f>
        <v>4.9955253596026701</v>
      </c>
      <c r="J3331" s="77">
        <f>+IF(ISNUMBER(DATA!AG441),DATA!AG441,"n/a")</f>
        <v>-1.2422683196498901E-2</v>
      </c>
      <c r="K3331" s="87">
        <f>+IF(ISNUMBER(DATA!AP441),DATA!AP441,"n/a")</f>
        <v>5.0579901154029798</v>
      </c>
      <c r="L3331" s="77">
        <f>+IF(ISNUMBER(DATA!AQ441),DATA!AQ441,"n/a")</f>
        <v>-4.67923270860435E-2</v>
      </c>
      <c r="M3331" s="66"/>
      <c r="N3331" s="66"/>
      <c r="O3331" s="66"/>
      <c r="P3331" s="66"/>
      <c r="Q3331" s="66"/>
      <c r="S3331" s="70"/>
      <c r="U3331" s="70"/>
      <c r="W3331" s="70"/>
      <c r="Y3331" s="70"/>
    </row>
    <row r="3332" spans="1:25" s="69" customFormat="1" x14ac:dyDescent="0.2">
      <c r="A3332" s="66" t="s">
        <v>11</v>
      </c>
      <c r="B3332" s="66" t="s">
        <v>24</v>
      </c>
      <c r="C3332" s="66" t="s">
        <v>10</v>
      </c>
      <c r="D3332" s="66" t="s">
        <v>281</v>
      </c>
      <c r="E3332" s="87">
        <f>+IF(ISNUMBER(DATA!L442),DATA!L442,"n/a")</f>
        <v>3.81129572175763</v>
      </c>
      <c r="F3332" s="77">
        <f>+IF(ISNUMBER(DATA!M442),DATA!M442,"n/a")</f>
        <v>-5.9293321092125997E-2</v>
      </c>
      <c r="G3332" s="87">
        <f>+IF(ISNUMBER(DATA!V442),DATA!V442,"n/a")</f>
        <v>3.9512336718074601</v>
      </c>
      <c r="H3332" s="77">
        <f>+IF(ISNUMBER(DATA!W442),DATA!W442,"n/a")</f>
        <v>1.4901354535085899E-3</v>
      </c>
      <c r="I3332" s="87">
        <f>+IF(ISNUMBER(DATA!AF442),DATA!AF442,"n/a")</f>
        <v>4.04381153341832</v>
      </c>
      <c r="J3332" s="77">
        <f>+IF(ISNUMBER(DATA!AG442),DATA!AG442,"n/a")</f>
        <v>4.6195958311991102E-2</v>
      </c>
      <c r="K3332" s="87">
        <f>+IF(ISNUMBER(DATA!AP442),DATA!AP442,"n/a")</f>
        <v>4.1000372675018202</v>
      </c>
      <c r="L3332" s="77">
        <f>+IF(ISNUMBER(DATA!AQ442),DATA!AQ442,"n/a")</f>
        <v>6.1408093933205503E-2</v>
      </c>
      <c r="M3332" s="66"/>
      <c r="N3332" s="66"/>
      <c r="O3332" s="66"/>
      <c r="P3332" s="66"/>
      <c r="Q3332" s="66"/>
      <c r="S3332" s="70"/>
      <c r="U3332" s="70"/>
      <c r="W3332" s="70"/>
      <c r="Y3332" s="70"/>
    </row>
    <row r="3333" spans="1:25" s="69" customFormat="1" x14ac:dyDescent="0.2">
      <c r="A3333" s="66" t="s">
        <v>11</v>
      </c>
      <c r="B3333" s="66" t="s">
        <v>24</v>
      </c>
      <c r="C3333" s="66" t="s">
        <v>10</v>
      </c>
      <c r="D3333" s="66" t="s">
        <v>282</v>
      </c>
      <c r="E3333" s="87">
        <f>+IF(ISNUMBER(DATA!L443),DATA!L443,"n/a")</f>
        <v>4.9070173411152798</v>
      </c>
      <c r="F3333" s="77">
        <f>+IF(ISNUMBER(DATA!M443),DATA!M443,"n/a")</f>
        <v>3.4092874866664201E-2</v>
      </c>
      <c r="G3333" s="87">
        <f>+IF(ISNUMBER(DATA!V443),DATA!V443,"n/a")</f>
        <v>4.9290670593675499</v>
      </c>
      <c r="H3333" s="77">
        <f>+IF(ISNUMBER(DATA!W443),DATA!W443,"n/a")</f>
        <v>5.6873712702667001E-2</v>
      </c>
      <c r="I3333" s="87">
        <f>+IF(ISNUMBER(DATA!AF443),DATA!AF443,"n/a")</f>
        <v>4.8442893009238004</v>
      </c>
      <c r="J3333" s="77">
        <f>+IF(ISNUMBER(DATA!AG443),DATA!AG443,"n/a")</f>
        <v>-9.0258200903290692E-3</v>
      </c>
      <c r="K3333" s="87">
        <f>+IF(ISNUMBER(DATA!AP443),DATA!AP443,"n/a")</f>
        <v>4.8236418989517604</v>
      </c>
      <c r="L3333" s="77">
        <f>+IF(ISNUMBER(DATA!AQ443),DATA!AQ443,"n/a")</f>
        <v>-4.4948802847666697E-2</v>
      </c>
      <c r="M3333" s="66"/>
      <c r="N3333" s="66"/>
      <c r="O3333" s="66"/>
      <c r="P3333" s="66"/>
      <c r="Q3333" s="66"/>
      <c r="S3333" s="70"/>
      <c r="U3333" s="70"/>
      <c r="W3333" s="70"/>
      <c r="Y3333" s="70"/>
    </row>
    <row r="3334" spans="1:25" s="69" customFormat="1" x14ac:dyDescent="0.2">
      <c r="A3334" s="66" t="s">
        <v>11</v>
      </c>
      <c r="B3334" s="66" t="s">
        <v>24</v>
      </c>
      <c r="C3334" s="66" t="s">
        <v>10</v>
      </c>
      <c r="D3334" s="66" t="s">
        <v>283</v>
      </c>
      <c r="E3334" s="87">
        <f>+IF(ISNUMBER(DATA!L444),DATA!L444,"n/a")</f>
        <v>5.0384035070430997</v>
      </c>
      <c r="F3334" s="77">
        <f>+IF(ISNUMBER(DATA!M444),DATA!M444,"n/a")</f>
        <v>0.161539375470408</v>
      </c>
      <c r="G3334" s="87">
        <f>+IF(ISNUMBER(DATA!V444),DATA!V444,"n/a")</f>
        <v>5.01040111200028</v>
      </c>
      <c r="H3334" s="77">
        <f>+IF(ISNUMBER(DATA!W444),DATA!W444,"n/a")</f>
        <v>0.19819650212152501</v>
      </c>
      <c r="I3334" s="87">
        <f>+IF(ISNUMBER(DATA!AF444),DATA!AF444,"n/a")</f>
        <v>4.7550596002999699</v>
      </c>
      <c r="J3334" s="77">
        <f>+IF(ISNUMBER(DATA!AG444),DATA!AG444,"n/a")</f>
        <v>0.139676212207059</v>
      </c>
      <c r="K3334" s="87">
        <f>+IF(ISNUMBER(DATA!AP444),DATA!AP444,"n/a")</f>
        <v>4.5563134036333199</v>
      </c>
      <c r="L3334" s="77">
        <f>+IF(ISNUMBER(DATA!AQ444),DATA!AQ444,"n/a")</f>
        <v>0.10050830218626999</v>
      </c>
      <c r="M3334" s="66"/>
      <c r="N3334" s="66"/>
      <c r="O3334" s="66"/>
      <c r="P3334" s="66"/>
      <c r="Q3334" s="66"/>
      <c r="S3334" s="70"/>
      <c r="U3334" s="70"/>
      <c r="W3334" s="70"/>
      <c r="Y3334" s="70"/>
    </row>
    <row r="3335" spans="1:25" s="69" customFormat="1" x14ac:dyDescent="0.2">
      <c r="A3335" s="66" t="s">
        <v>11</v>
      </c>
      <c r="B3335" s="66" t="s">
        <v>24</v>
      </c>
      <c r="C3335" s="66" t="s">
        <v>10</v>
      </c>
      <c r="D3335" s="66" t="s">
        <v>284</v>
      </c>
      <c r="E3335" s="87">
        <f>+IF(ISNUMBER(DATA!L445),DATA!L445,"n/a")</f>
        <v>3.0836946094899802</v>
      </c>
      <c r="F3335" s="77">
        <f>+IF(ISNUMBER(DATA!M445),DATA!M445,"n/a")</f>
        <v>-0.158550727238499</v>
      </c>
      <c r="G3335" s="87">
        <f>+IF(ISNUMBER(DATA!V445),DATA!V445,"n/a")</f>
        <v>3.3161686423183299</v>
      </c>
      <c r="H3335" s="77">
        <f>+IF(ISNUMBER(DATA!W445),DATA!W445,"n/a")</f>
        <v>-9.3480225715690105E-2</v>
      </c>
      <c r="I3335" s="87">
        <f>+IF(ISNUMBER(DATA!AF445),DATA!AF445,"n/a")</f>
        <v>3.3697855499776601</v>
      </c>
      <c r="J3335" s="77">
        <f>+IF(ISNUMBER(DATA!AG445),DATA!AG445,"n/a")</f>
        <v>7.56671493453884E-3</v>
      </c>
      <c r="K3335" s="87">
        <f>+IF(ISNUMBER(DATA!AP445),DATA!AP445,"n/a")</f>
        <v>3.4792271375352</v>
      </c>
      <c r="L3335" s="77">
        <f>+IF(ISNUMBER(DATA!AQ445),DATA!AQ445,"n/a")</f>
        <v>9.0421985627404097E-2</v>
      </c>
      <c r="M3335" s="66"/>
      <c r="N3335" s="66"/>
      <c r="O3335" s="66"/>
      <c r="P3335" s="66"/>
      <c r="Q3335" s="66"/>
      <c r="S3335" s="70"/>
      <c r="U3335" s="70"/>
      <c r="W3335" s="70"/>
      <c r="Y3335" s="70"/>
    </row>
    <row r="3336" spans="1:25" s="69" customFormat="1" x14ac:dyDescent="0.2">
      <c r="A3336" s="66" t="s">
        <v>11</v>
      </c>
      <c r="B3336" s="66" t="s">
        <v>24</v>
      </c>
      <c r="C3336" s="66" t="s">
        <v>10</v>
      </c>
      <c r="D3336" s="66" t="s">
        <v>285</v>
      </c>
      <c r="E3336" s="87">
        <f>+IF(ISNUMBER(DATA!L446),DATA!L446,"n/a")</f>
        <v>2.4406479808527299</v>
      </c>
      <c r="F3336" s="77">
        <f>+IF(ISNUMBER(DATA!M446),DATA!M446,"n/a")</f>
        <v>-0.23480031245640701</v>
      </c>
      <c r="G3336" s="87">
        <f>+IF(ISNUMBER(DATA!V446),DATA!V446,"n/a")</f>
        <v>2.6724004357728699</v>
      </c>
      <c r="H3336" s="77">
        <f>+IF(ISNUMBER(DATA!W446),DATA!W446,"n/a")</f>
        <v>-0.16497846069323299</v>
      </c>
      <c r="I3336" s="87">
        <f>+IF(ISNUMBER(DATA!AF446),DATA!AF446,"n/a")</f>
        <v>2.6199104233732702</v>
      </c>
      <c r="J3336" s="77">
        <f>+IF(ISNUMBER(DATA!AG446),DATA!AG446,"n/a")</f>
        <v>-8.10055068004637E-2</v>
      </c>
      <c r="K3336" s="87">
        <f>+IF(ISNUMBER(DATA!AP446),DATA!AP446,"n/a")</f>
        <v>2.75581980353456</v>
      </c>
      <c r="L3336" s="77">
        <f>+IF(ISNUMBER(DATA!AQ446),DATA!AQ446,"n/a")</f>
        <v>1.00460789644556E-2</v>
      </c>
      <c r="M3336" s="66"/>
      <c r="N3336" s="66"/>
      <c r="O3336" s="66"/>
      <c r="P3336" s="66"/>
      <c r="Q3336" s="66"/>
      <c r="S3336" s="70"/>
      <c r="U3336" s="70"/>
      <c r="W3336" s="70"/>
      <c r="Y3336" s="70"/>
    </row>
    <row r="3337" spans="1:25" s="69" customFormat="1" x14ac:dyDescent="0.2">
      <c r="A3337" s="66" t="s">
        <v>11</v>
      </c>
      <c r="B3337" s="66" t="s">
        <v>24</v>
      </c>
      <c r="C3337" s="66" t="s">
        <v>10</v>
      </c>
      <c r="D3337" s="66" t="s">
        <v>286</v>
      </c>
      <c r="E3337" s="87">
        <f>+IF(ISNUMBER(DATA!L447),DATA!L447,"n/a")</f>
        <v>4.2127539791989603</v>
      </c>
      <c r="F3337" s="77">
        <f>+IF(ISNUMBER(DATA!M447),DATA!M447,"n/a")</f>
        <v>7.20774440884426E-3</v>
      </c>
      <c r="G3337" s="87">
        <f>+IF(ISNUMBER(DATA!V447),DATA!V447,"n/a")</f>
        <v>4.2419073834357404</v>
      </c>
      <c r="H3337" s="77">
        <f>+IF(ISNUMBER(DATA!W447),DATA!W447,"n/a")</f>
        <v>6.3301201462938203E-2</v>
      </c>
      <c r="I3337" s="87">
        <f>+IF(ISNUMBER(DATA!AF447),DATA!AF447,"n/a")</f>
        <v>4.2788280300771397</v>
      </c>
      <c r="J3337" s="77">
        <f>+IF(ISNUMBER(DATA!AG447),DATA!AG447,"n/a")</f>
        <v>3.5057889868095701E-2</v>
      </c>
      <c r="K3337" s="87">
        <f>+IF(ISNUMBER(DATA!AP447),DATA!AP447,"n/a")</f>
        <v>4.3118677048120704</v>
      </c>
      <c r="L3337" s="77">
        <f>+IF(ISNUMBER(DATA!AQ447),DATA!AQ447,"n/a")</f>
        <v>2.85829691340551E-2</v>
      </c>
      <c r="M3337" s="66"/>
      <c r="N3337" s="66"/>
      <c r="O3337" s="66"/>
      <c r="P3337" s="66"/>
      <c r="Q3337" s="66"/>
      <c r="S3337" s="70"/>
      <c r="U3337" s="70"/>
      <c r="W3337" s="70"/>
      <c r="Y3337" s="70"/>
    </row>
    <row r="3338" spans="1:25" s="69" customFormat="1" x14ac:dyDescent="0.2">
      <c r="A3338" s="66" t="s">
        <v>11</v>
      </c>
      <c r="B3338" s="66" t="s">
        <v>24</v>
      </c>
      <c r="C3338" s="66" t="s">
        <v>10</v>
      </c>
      <c r="D3338" s="66" t="s">
        <v>287</v>
      </c>
      <c r="E3338" s="87">
        <f>+IF(ISNUMBER(DATA!L448),DATA!L448,"n/a")</f>
        <v>4.2231129990433596</v>
      </c>
      <c r="F3338" s="77">
        <f>+IF(ISNUMBER(DATA!M448),DATA!M448,"n/a")</f>
        <v>3.5157766783896899E-2</v>
      </c>
      <c r="G3338" s="87">
        <f>+IF(ISNUMBER(DATA!V448),DATA!V448,"n/a")</f>
        <v>4.1021970391557598</v>
      </c>
      <c r="H3338" s="77">
        <f>+IF(ISNUMBER(DATA!W448),DATA!W448,"n/a")</f>
        <v>3.2226821967216698E-2</v>
      </c>
      <c r="I3338" s="87">
        <f>+IF(ISNUMBER(DATA!AF448),DATA!AF448,"n/a")</f>
        <v>4.0649874461282396</v>
      </c>
      <c r="J3338" s="77">
        <f>+IF(ISNUMBER(DATA!AG448),DATA!AG448,"n/a")</f>
        <v>1.95213329035097E-2</v>
      </c>
      <c r="K3338" s="87">
        <f>+IF(ISNUMBER(DATA!AP448),DATA!AP448,"n/a")</f>
        <v>4.0588777378869203</v>
      </c>
      <c r="L3338" s="77">
        <f>+IF(ISNUMBER(DATA!AQ448),DATA!AQ448,"n/a")</f>
        <v>2.35666541730685E-2</v>
      </c>
      <c r="M3338" s="66"/>
      <c r="N3338" s="66"/>
      <c r="O3338" s="66"/>
      <c r="P3338" s="66"/>
      <c r="Q3338" s="66"/>
      <c r="S3338" s="70"/>
      <c r="U3338" s="70"/>
      <c r="W3338" s="70"/>
      <c r="Y3338" s="70"/>
    </row>
    <row r="3339" spans="1:25" s="69" customFormat="1" x14ac:dyDescent="0.2">
      <c r="A3339" s="66" t="s">
        <v>11</v>
      </c>
      <c r="B3339" s="66" t="s">
        <v>24</v>
      </c>
      <c r="C3339" s="66" t="s">
        <v>10</v>
      </c>
      <c r="D3339" s="66" t="s">
        <v>288</v>
      </c>
      <c r="E3339" s="87">
        <f>+IF(ISNUMBER(DATA!L449),DATA!L449,"n/a")</f>
        <v>5.1570050947226598</v>
      </c>
      <c r="F3339" s="77">
        <f>+IF(ISNUMBER(DATA!M449),DATA!M449,"n/a")</f>
        <v>4.2710845020335099E-2</v>
      </c>
      <c r="G3339" s="87">
        <f>+IF(ISNUMBER(DATA!V449),DATA!V449,"n/a")</f>
        <v>5.1938887660061202</v>
      </c>
      <c r="H3339" s="77">
        <f>+IF(ISNUMBER(DATA!W449),DATA!W449,"n/a")</f>
        <v>5.6374715815651101E-2</v>
      </c>
      <c r="I3339" s="87">
        <f>+IF(ISNUMBER(DATA!AF449),DATA!AF449,"n/a")</f>
        <v>5.1168673616278602</v>
      </c>
      <c r="J3339" s="77">
        <f>+IF(ISNUMBER(DATA!AG449),DATA!AG449,"n/a")</f>
        <v>8.5897272121065096E-3</v>
      </c>
      <c r="K3339" s="87">
        <f>+IF(ISNUMBER(DATA!AP449),DATA!AP449,"n/a")</f>
        <v>5.1099083369517997</v>
      </c>
      <c r="L3339" s="77">
        <f>+IF(ISNUMBER(DATA!AQ449),DATA!AQ449,"n/a")</f>
        <v>1.8049879563645999E-2</v>
      </c>
      <c r="M3339" s="66"/>
      <c r="N3339" s="66"/>
      <c r="O3339" s="66"/>
      <c r="P3339" s="66"/>
      <c r="Q3339" s="66"/>
      <c r="S3339" s="70"/>
      <c r="U3339" s="70"/>
      <c r="W3339" s="70"/>
      <c r="Y3339" s="70"/>
    </row>
    <row r="3340" spans="1:25" s="69" customFormat="1" x14ac:dyDescent="0.2">
      <c r="A3340" s="66" t="s">
        <v>11</v>
      </c>
      <c r="B3340" s="66" t="s">
        <v>24</v>
      </c>
      <c r="C3340" s="66" t="s">
        <v>10</v>
      </c>
      <c r="D3340" s="66" t="s">
        <v>289</v>
      </c>
      <c r="E3340" s="87">
        <f>+IF(ISNUMBER(DATA!L450),DATA!L450,"n/a")</f>
        <v>3.8012436875995301</v>
      </c>
      <c r="F3340" s="77">
        <f>+IF(ISNUMBER(DATA!M450),DATA!M450,"n/a")</f>
        <v>-1.2474153041717E-2</v>
      </c>
      <c r="G3340" s="87">
        <f>+IF(ISNUMBER(DATA!V450),DATA!V450,"n/a")</f>
        <v>3.8061959171404101</v>
      </c>
      <c r="H3340" s="77">
        <f>+IF(ISNUMBER(DATA!W450),DATA!W450,"n/a")</f>
        <v>9.7650016500820495E-3</v>
      </c>
      <c r="I3340" s="87">
        <f>+IF(ISNUMBER(DATA!AF450),DATA!AF450,"n/a")</f>
        <v>3.8201890417133302</v>
      </c>
      <c r="J3340" s="77">
        <f>+IF(ISNUMBER(DATA!AG450),DATA!AG450,"n/a")</f>
        <v>5.3266081268196402E-2</v>
      </c>
      <c r="K3340" s="87">
        <f>+IF(ISNUMBER(DATA!AP450),DATA!AP450,"n/a")</f>
        <v>3.9090039552943598</v>
      </c>
      <c r="L3340" s="77">
        <f>+IF(ISNUMBER(DATA!AQ450),DATA!AQ450,"n/a")</f>
        <v>9.9866085565386703E-2</v>
      </c>
      <c r="M3340" s="66"/>
      <c r="N3340" s="66"/>
      <c r="O3340" s="66"/>
      <c r="P3340" s="66"/>
      <c r="Q3340" s="66"/>
      <c r="S3340" s="70"/>
      <c r="U3340" s="70"/>
      <c r="W3340" s="70"/>
      <c r="Y3340" s="70"/>
    </row>
    <row r="3341" spans="1:25" s="69" customFormat="1" x14ac:dyDescent="0.2">
      <c r="A3341" s="66" t="s">
        <v>11</v>
      </c>
      <c r="B3341" s="66" t="s">
        <v>24</v>
      </c>
      <c r="C3341" s="66" t="s">
        <v>10</v>
      </c>
      <c r="D3341" s="66" t="s">
        <v>290</v>
      </c>
      <c r="E3341" s="87">
        <f>+IF(ISNUMBER(DATA!L451),DATA!L451,"n/a")</f>
        <v>4.4866096899506296</v>
      </c>
      <c r="F3341" s="77">
        <f>+IF(ISNUMBER(DATA!M451),DATA!M451,"n/a")</f>
        <v>-2.5819591217349201E-2</v>
      </c>
      <c r="G3341" s="87">
        <f>+IF(ISNUMBER(DATA!V451),DATA!V451,"n/a")</f>
        <v>4.4876984791485297</v>
      </c>
      <c r="H3341" s="77">
        <f>+IF(ISNUMBER(DATA!W451),DATA!W451,"n/a")</f>
        <v>-2.1197092862551298E-2</v>
      </c>
      <c r="I3341" s="87">
        <f>+IF(ISNUMBER(DATA!AF451),DATA!AF451,"n/a")</f>
        <v>4.5606064563800004</v>
      </c>
      <c r="J3341" s="77">
        <f>+IF(ISNUMBER(DATA!AG451),DATA!AG451,"n/a")</f>
        <v>-2.73827764023436E-2</v>
      </c>
      <c r="K3341" s="87">
        <f>+IF(ISNUMBER(DATA!AP451),DATA!AP451,"n/a")</f>
        <v>4.5426199759418804</v>
      </c>
      <c r="L3341" s="77">
        <f>+IF(ISNUMBER(DATA!AQ451),DATA!AQ451,"n/a")</f>
        <v>-7.1699100373147598E-2</v>
      </c>
      <c r="M3341" s="66"/>
      <c r="N3341" s="66"/>
      <c r="O3341" s="66"/>
      <c r="P3341" s="66"/>
      <c r="Q3341" s="66"/>
      <c r="S3341" s="70"/>
      <c r="U3341" s="70"/>
      <c r="W3341" s="70"/>
      <c r="Y3341" s="70"/>
    </row>
    <row r="3342" spans="1:25" s="69" customFormat="1" x14ac:dyDescent="0.2">
      <c r="A3342" s="66" t="s">
        <v>11</v>
      </c>
      <c r="B3342" s="66" t="s">
        <v>24</v>
      </c>
      <c r="C3342" s="66" t="s">
        <v>10</v>
      </c>
      <c r="D3342" s="66" t="s">
        <v>291</v>
      </c>
      <c r="E3342" s="87">
        <f>+IF(ISNUMBER(DATA!L452),DATA!L452,"n/a")</f>
        <v>5.4094662887746603</v>
      </c>
      <c r="F3342" s="77">
        <f>+IF(ISNUMBER(DATA!M452),DATA!M452,"n/a")</f>
        <v>-6.4587708553643999E-2</v>
      </c>
      <c r="G3342" s="87">
        <f>+IF(ISNUMBER(DATA!V452),DATA!V452,"n/a")</f>
        <v>5.5810133134704003</v>
      </c>
      <c r="H3342" s="77">
        <f>+IF(ISNUMBER(DATA!W452),DATA!W452,"n/a")</f>
        <v>1.4552349807640299E-2</v>
      </c>
      <c r="I3342" s="87">
        <f>+IF(ISNUMBER(DATA!AF452),DATA!AF452,"n/a")</f>
        <v>5.5614663076979003</v>
      </c>
      <c r="J3342" s="77">
        <f>+IF(ISNUMBER(DATA!AG452),DATA!AG452,"n/a")</f>
        <v>-9.0310012461875897E-3</v>
      </c>
      <c r="K3342" s="87">
        <f>+IF(ISNUMBER(DATA!AP452),DATA!AP452,"n/a")</f>
        <v>5.4644383509217196</v>
      </c>
      <c r="L3342" s="77">
        <f>+IF(ISNUMBER(DATA!AQ452),DATA!AQ452,"n/a")</f>
        <v>5.6520408072062798E-3</v>
      </c>
      <c r="M3342" s="66"/>
      <c r="N3342" s="66"/>
      <c r="O3342" s="66"/>
      <c r="P3342" s="66"/>
      <c r="Q3342" s="66"/>
      <c r="S3342" s="70"/>
      <c r="U3342" s="70"/>
      <c r="W3342" s="70"/>
      <c r="Y3342" s="70"/>
    </row>
    <row r="3343" spans="1:25" s="69" customFormat="1" x14ac:dyDescent="0.2">
      <c r="A3343" s="66" t="s">
        <v>11</v>
      </c>
      <c r="B3343" s="66" t="s">
        <v>24</v>
      </c>
      <c r="C3343" s="66" t="s">
        <v>10</v>
      </c>
      <c r="D3343" s="66" t="s">
        <v>292</v>
      </c>
      <c r="E3343" s="87">
        <f>+IF(ISNUMBER(DATA!L453),DATA!L453,"n/a")</f>
        <v>5.2066723669984301</v>
      </c>
      <c r="F3343" s="77">
        <f>+IF(ISNUMBER(DATA!M453),DATA!M453,"n/a")</f>
        <v>4.6645035990176796E-3</v>
      </c>
      <c r="G3343" s="87">
        <f>+IF(ISNUMBER(DATA!V453),DATA!V453,"n/a")</f>
        <v>5.2798558223971099</v>
      </c>
      <c r="H3343" s="77">
        <f>+IF(ISNUMBER(DATA!W453),DATA!W453,"n/a")</f>
        <v>2.0557208519447999E-2</v>
      </c>
      <c r="I3343" s="87">
        <f>+IF(ISNUMBER(DATA!AF453),DATA!AF453,"n/a")</f>
        <v>5.2059189467564497</v>
      </c>
      <c r="J3343" s="77">
        <f>+IF(ISNUMBER(DATA!AG453),DATA!AG453,"n/a")</f>
        <v>1.3107277639846799E-2</v>
      </c>
      <c r="K3343" s="87">
        <f>+IF(ISNUMBER(DATA!AP453),DATA!AP453,"n/a")</f>
        <v>5.1682619149445204</v>
      </c>
      <c r="L3343" s="77">
        <f>+IF(ISNUMBER(DATA!AQ453),DATA!AQ453,"n/a")</f>
        <v>3.55678389865031E-3</v>
      </c>
      <c r="M3343" s="66"/>
      <c r="N3343" s="66"/>
      <c r="O3343" s="66"/>
      <c r="P3343" s="66"/>
      <c r="Q3343" s="66"/>
      <c r="S3343" s="70"/>
      <c r="U3343" s="70"/>
      <c r="W3343" s="70"/>
      <c r="Y3343" s="70"/>
    </row>
    <row r="3344" spans="1:25" s="69" customFormat="1" x14ac:dyDescent="0.2">
      <c r="A3344" s="66" t="s">
        <v>11</v>
      </c>
      <c r="B3344" s="66" t="s">
        <v>24</v>
      </c>
      <c r="C3344" s="66" t="s">
        <v>10</v>
      </c>
      <c r="D3344" s="66" t="s">
        <v>293</v>
      </c>
      <c r="E3344" s="87">
        <f>+IF(ISNUMBER(DATA!L454),DATA!L454,"n/a")</f>
        <v>3.9274993392264501</v>
      </c>
      <c r="F3344" s="77">
        <f>+IF(ISNUMBER(DATA!M454),DATA!M454,"n/a")</f>
        <v>-0.176584835767048</v>
      </c>
      <c r="G3344" s="87">
        <f>+IF(ISNUMBER(DATA!V454),DATA!V454,"n/a")</f>
        <v>4.0970162450353804</v>
      </c>
      <c r="H3344" s="77">
        <f>+IF(ISNUMBER(DATA!W454),DATA!W454,"n/a")</f>
        <v>-0.106575408530571</v>
      </c>
      <c r="I3344" s="87">
        <f>+IF(ISNUMBER(DATA!AF454),DATA!AF454,"n/a")</f>
        <v>4.1494603671467898</v>
      </c>
      <c r="J3344" s="77">
        <f>+IF(ISNUMBER(DATA!AG454),DATA!AG454,"n/a")</f>
        <v>-3.3215381516002201E-2</v>
      </c>
      <c r="K3344" s="87">
        <f>+IF(ISNUMBER(DATA!AP454),DATA!AP454,"n/a")</f>
        <v>4.3317610736990204</v>
      </c>
      <c r="L3344" s="77">
        <f>+IF(ISNUMBER(DATA!AQ454),DATA!AQ454,"n/a")</f>
        <v>6.9733975306303805E-2</v>
      </c>
      <c r="M3344" s="66"/>
      <c r="N3344" s="66"/>
      <c r="O3344" s="66"/>
      <c r="P3344" s="66"/>
      <c r="Q3344" s="66"/>
      <c r="S3344" s="70"/>
      <c r="U3344" s="70"/>
      <c r="W3344" s="70"/>
      <c r="Y3344" s="70"/>
    </row>
    <row r="3345" spans="1:25" s="69" customFormat="1" x14ac:dyDescent="0.2">
      <c r="A3345" s="66" t="s">
        <v>11</v>
      </c>
      <c r="B3345" s="66" t="s">
        <v>24</v>
      </c>
      <c r="C3345" s="66" t="s">
        <v>10</v>
      </c>
      <c r="D3345" s="66" t="s">
        <v>294</v>
      </c>
      <c r="E3345" s="87">
        <f>+IF(ISNUMBER(DATA!L455),DATA!L455,"n/a")</f>
        <v>4.7258377281002302</v>
      </c>
      <c r="F3345" s="77">
        <f>+IF(ISNUMBER(DATA!M455),DATA!M455,"n/a")</f>
        <v>-3.7997630981204698E-2</v>
      </c>
      <c r="G3345" s="87">
        <f>+IF(ISNUMBER(DATA!V455),DATA!V455,"n/a")</f>
        <v>4.72277431119611</v>
      </c>
      <c r="H3345" s="77">
        <f>+IF(ISNUMBER(DATA!W455),DATA!W455,"n/a")</f>
        <v>-2.4644622064741498E-2</v>
      </c>
      <c r="I3345" s="87">
        <f>+IF(ISNUMBER(DATA!AF455),DATA!AF455,"n/a")</f>
        <v>4.7717182032017504</v>
      </c>
      <c r="J3345" s="77">
        <f>+IF(ISNUMBER(DATA!AG455),DATA!AG455,"n/a")</f>
        <v>-1.7129065131365799E-2</v>
      </c>
      <c r="K3345" s="87">
        <f>+IF(ISNUMBER(DATA!AP455),DATA!AP455,"n/a")</f>
        <v>4.8325187971115504</v>
      </c>
      <c r="L3345" s="77">
        <f>+IF(ISNUMBER(DATA!AQ455),DATA!AQ455,"n/a")</f>
        <v>-3.0639056778891002E-2</v>
      </c>
      <c r="M3345" s="66"/>
      <c r="N3345" s="66"/>
      <c r="O3345" s="66"/>
      <c r="P3345" s="66"/>
      <c r="Q3345" s="66"/>
      <c r="S3345" s="70"/>
      <c r="U3345" s="70"/>
      <c r="W3345" s="70"/>
      <c r="Y3345" s="70"/>
    </row>
    <row r="3346" spans="1:25" s="69" customFormat="1" x14ac:dyDescent="0.2">
      <c r="A3346" s="66" t="s">
        <v>11</v>
      </c>
      <c r="B3346" s="66" t="s">
        <v>24</v>
      </c>
      <c r="C3346" s="66" t="s">
        <v>10</v>
      </c>
      <c r="D3346" s="66" t="s">
        <v>295</v>
      </c>
      <c r="E3346" s="87">
        <f>+IF(ISNUMBER(DATA!L456),DATA!L456,"n/a")</f>
        <v>4.3651628990741704</v>
      </c>
      <c r="F3346" s="77">
        <f>+IF(ISNUMBER(DATA!M456),DATA!M456,"n/a")</f>
        <v>0.10389162276850999</v>
      </c>
      <c r="G3346" s="87">
        <f>+IF(ISNUMBER(DATA!V456),DATA!V456,"n/a")</f>
        <v>3.9561807811460401</v>
      </c>
      <c r="H3346" s="77">
        <f>+IF(ISNUMBER(DATA!W456),DATA!W456,"n/a")</f>
        <v>-1.5393342285318901E-3</v>
      </c>
      <c r="I3346" s="87">
        <f>+IF(ISNUMBER(DATA!AF456),DATA!AF456,"n/a")</f>
        <v>3.9398752743207801</v>
      </c>
      <c r="J3346" s="77">
        <f>+IF(ISNUMBER(DATA!AG456),DATA!AG456,"n/a")</f>
        <v>-2.13710800975895E-2</v>
      </c>
      <c r="K3346" s="87">
        <f>+IF(ISNUMBER(DATA!AP456),DATA!AP456,"n/a")</f>
        <v>4.0216385616913701</v>
      </c>
      <c r="L3346" s="77">
        <f>+IF(ISNUMBER(DATA!AQ456),DATA!AQ456,"n/a")</f>
        <v>-1.11404147044637E-2</v>
      </c>
      <c r="M3346" s="66"/>
      <c r="N3346" s="66"/>
      <c r="O3346" s="66"/>
      <c r="P3346" s="66"/>
      <c r="Q3346" s="66"/>
      <c r="S3346" s="70"/>
      <c r="U3346" s="70"/>
      <c r="W3346" s="70"/>
      <c r="Y3346" s="70"/>
    </row>
    <row r="3347" spans="1:25" s="69" customFormat="1" x14ac:dyDescent="0.2">
      <c r="A3347" s="66" t="s">
        <v>11</v>
      </c>
      <c r="B3347" s="66" t="s">
        <v>24</v>
      </c>
      <c r="C3347" s="66" t="s">
        <v>10</v>
      </c>
      <c r="D3347" s="66" t="s">
        <v>296</v>
      </c>
      <c r="E3347" s="87">
        <f>+IF(ISNUMBER(DATA!L457),DATA!L457,"n/a")</f>
        <v>4.4545418558905103</v>
      </c>
      <c r="F3347" s="77">
        <f>+IF(ISNUMBER(DATA!M457),DATA!M457,"n/a")</f>
        <v>0.10143760861883799</v>
      </c>
      <c r="G3347" s="87">
        <f>+IF(ISNUMBER(DATA!V457),DATA!V457,"n/a")</f>
        <v>4.2106232313226402</v>
      </c>
      <c r="H3347" s="77">
        <f>+IF(ISNUMBER(DATA!W457),DATA!W457,"n/a")</f>
        <v>4.5952632093395299E-2</v>
      </c>
      <c r="I3347" s="87">
        <f>+IF(ISNUMBER(DATA!AF457),DATA!AF457,"n/a")</f>
        <v>4.12738738324843</v>
      </c>
      <c r="J3347" s="77">
        <f>+IF(ISNUMBER(DATA!AG457),DATA!AG457,"n/a")</f>
        <v>7.28245767812708E-2</v>
      </c>
      <c r="K3347" s="87">
        <f>+IF(ISNUMBER(DATA!AP457),DATA!AP457,"n/a")</f>
        <v>4.1616027667250099</v>
      </c>
      <c r="L3347" s="77">
        <f>+IF(ISNUMBER(DATA!AQ457),DATA!AQ457,"n/a")</f>
        <v>3.9569077158795797E-2</v>
      </c>
      <c r="M3347" s="66"/>
      <c r="N3347" s="66"/>
      <c r="O3347" s="66"/>
      <c r="P3347" s="66"/>
      <c r="Q3347" s="66"/>
      <c r="S3347" s="70"/>
      <c r="U3347" s="70"/>
      <c r="W3347" s="70"/>
      <c r="Y3347" s="70"/>
    </row>
    <row r="3348" spans="1:25" s="69" customFormat="1" x14ac:dyDescent="0.2">
      <c r="A3348" s="66" t="s">
        <v>11</v>
      </c>
      <c r="B3348" s="66" t="s">
        <v>24</v>
      </c>
      <c r="C3348" s="66" t="s">
        <v>10</v>
      </c>
      <c r="D3348" s="66" t="s">
        <v>297</v>
      </c>
      <c r="E3348" s="87">
        <f>+IF(ISNUMBER(DATA!L458),DATA!L458,"n/a")</f>
        <v>4.7010939611824503</v>
      </c>
      <c r="F3348" s="77">
        <f>+IF(ISNUMBER(DATA!M458),DATA!M458,"n/a")</f>
        <v>-0.10162816447956299</v>
      </c>
      <c r="G3348" s="87">
        <f>+IF(ISNUMBER(DATA!V458),DATA!V458,"n/a")</f>
        <v>4.7449076304610802</v>
      </c>
      <c r="H3348" s="77">
        <f>+IF(ISNUMBER(DATA!W458),DATA!W458,"n/a")</f>
        <v>-7.3231957759838304E-2</v>
      </c>
      <c r="I3348" s="87">
        <f>+IF(ISNUMBER(DATA!AF458),DATA!AF458,"n/a")</f>
        <v>4.8481294138901596</v>
      </c>
      <c r="J3348" s="77">
        <f>+IF(ISNUMBER(DATA!AG458),DATA!AG458,"n/a")</f>
        <v>-4.7685015931840102E-2</v>
      </c>
      <c r="K3348" s="87">
        <f>+IF(ISNUMBER(DATA!AP458),DATA!AP458,"n/a")</f>
        <v>5.0105872703520102</v>
      </c>
      <c r="L3348" s="77">
        <f>+IF(ISNUMBER(DATA!AQ458),DATA!AQ458,"n/a")</f>
        <v>6.84023346564835E-3</v>
      </c>
      <c r="M3348" s="66"/>
      <c r="N3348" s="66"/>
      <c r="O3348" s="66"/>
      <c r="P3348" s="66"/>
      <c r="Q3348" s="66"/>
      <c r="S3348" s="70"/>
      <c r="U3348" s="70"/>
      <c r="W3348" s="70"/>
      <c r="Y3348" s="70"/>
    </row>
    <row r="3349" spans="1:25" s="69" customFormat="1" x14ac:dyDescent="0.2">
      <c r="A3349" s="66" t="s">
        <v>11</v>
      </c>
      <c r="B3349" s="66" t="s">
        <v>24</v>
      </c>
      <c r="C3349" s="66" t="s">
        <v>10</v>
      </c>
      <c r="D3349" s="66" t="s">
        <v>298</v>
      </c>
      <c r="E3349" s="87">
        <f>+IF(ISNUMBER(DATA!L459),DATA!L459,"n/a")</f>
        <v>3.9868050007181699</v>
      </c>
      <c r="F3349" s="77">
        <f>+IF(ISNUMBER(DATA!M459),DATA!M459,"n/a")</f>
        <v>-0.10184427898696399</v>
      </c>
      <c r="G3349" s="87">
        <f>+IF(ISNUMBER(DATA!V459),DATA!V459,"n/a")</f>
        <v>3.9857408228283502</v>
      </c>
      <c r="H3349" s="77">
        <f>+IF(ISNUMBER(DATA!W459),DATA!W459,"n/a")</f>
        <v>-9.7972443249687E-2</v>
      </c>
      <c r="I3349" s="87">
        <f>+IF(ISNUMBER(DATA!AF459),DATA!AF459,"n/a")</f>
        <v>4.0697350225525799</v>
      </c>
      <c r="J3349" s="77">
        <f>+IF(ISNUMBER(DATA!AG459),DATA!AG459,"n/a")</f>
        <v>-0.128622923887248</v>
      </c>
      <c r="K3349" s="87">
        <f>+IF(ISNUMBER(DATA!AP459),DATA!AP459,"n/a")</f>
        <v>4.2011928863364902</v>
      </c>
      <c r="L3349" s="77">
        <f>+IF(ISNUMBER(DATA!AQ459),DATA!AQ459,"n/a")</f>
        <v>-0.151580138808973</v>
      </c>
      <c r="M3349" s="66"/>
      <c r="N3349" s="66"/>
      <c r="O3349" s="66"/>
      <c r="P3349" s="66"/>
      <c r="Q3349" s="66"/>
      <c r="S3349" s="70"/>
      <c r="U3349" s="70"/>
      <c r="W3349" s="70"/>
      <c r="Y3349" s="70"/>
    </row>
    <row r="3350" spans="1:25" s="69" customFormat="1" x14ac:dyDescent="0.2">
      <c r="A3350" s="66" t="s">
        <v>11</v>
      </c>
      <c r="B3350" s="66" t="s">
        <v>24</v>
      </c>
      <c r="C3350" s="66" t="s">
        <v>10</v>
      </c>
      <c r="D3350" s="66" t="s">
        <v>299</v>
      </c>
      <c r="E3350" s="87">
        <f>+IF(ISNUMBER(DATA!L460),DATA!L460,"n/a")</f>
        <v>3.1846073733928599</v>
      </c>
      <c r="F3350" s="77">
        <f>+IF(ISNUMBER(DATA!M460),DATA!M460,"n/a")</f>
        <v>-0.17049457047369501</v>
      </c>
      <c r="G3350" s="87">
        <f>+IF(ISNUMBER(DATA!V460),DATA!V460,"n/a")</f>
        <v>3.2363408284815098</v>
      </c>
      <c r="H3350" s="77">
        <f>+IF(ISNUMBER(DATA!W460),DATA!W460,"n/a")</f>
        <v>-0.16669053785143301</v>
      </c>
      <c r="I3350" s="87">
        <f>+IF(ISNUMBER(DATA!AF460),DATA!AF460,"n/a")</f>
        <v>3.1958752207053598</v>
      </c>
      <c r="J3350" s="77">
        <f>+IF(ISNUMBER(DATA!AG460),DATA!AG460,"n/a")</f>
        <v>-0.15355729230505499</v>
      </c>
      <c r="K3350" s="87">
        <f>+IF(ISNUMBER(DATA!AP460),DATA!AP460,"n/a")</f>
        <v>3.1606292520916099</v>
      </c>
      <c r="L3350" s="77">
        <f>+IF(ISNUMBER(DATA!AQ460),DATA!AQ460,"n/a")</f>
        <v>-0.13357925606981999</v>
      </c>
      <c r="M3350" s="66"/>
      <c r="N3350" s="66"/>
      <c r="O3350" s="66"/>
      <c r="P3350" s="66"/>
      <c r="Q3350" s="66"/>
      <c r="S3350" s="70"/>
      <c r="U3350" s="70"/>
      <c r="W3350" s="70"/>
      <c r="Y3350" s="70"/>
    </row>
    <row r="3351" spans="1:25" s="69" customFormat="1" x14ac:dyDescent="0.2">
      <c r="A3351" s="66" t="s">
        <v>11</v>
      </c>
      <c r="B3351" s="66" t="s">
        <v>24</v>
      </c>
      <c r="C3351" s="66" t="s">
        <v>10</v>
      </c>
      <c r="D3351" s="66" t="s">
        <v>300</v>
      </c>
      <c r="E3351" s="87">
        <f>+IF(ISNUMBER(DATA!L461),DATA!L461,"n/a")</f>
        <v>4.4654172494919901</v>
      </c>
      <c r="F3351" s="77">
        <f>+IF(ISNUMBER(DATA!M461),DATA!M461,"n/a")</f>
        <v>4.06966205102538E-2</v>
      </c>
      <c r="G3351" s="87">
        <f>+IF(ISNUMBER(DATA!V461),DATA!V461,"n/a")</f>
        <v>4.3525087649955498</v>
      </c>
      <c r="H3351" s="77">
        <f>+IF(ISNUMBER(DATA!W461),DATA!W461,"n/a")</f>
        <v>8.5796085379286294E-3</v>
      </c>
      <c r="I3351" s="87">
        <f>+IF(ISNUMBER(DATA!AF461),DATA!AF461,"n/a")</f>
        <v>4.3810239445318198</v>
      </c>
      <c r="J3351" s="77">
        <f>+IF(ISNUMBER(DATA!AG461),DATA!AG461,"n/a")</f>
        <v>-7.6788854082997697E-3</v>
      </c>
      <c r="K3351" s="87">
        <f>+IF(ISNUMBER(DATA!AP461),DATA!AP461,"n/a")</f>
        <v>4.3957858381094699</v>
      </c>
      <c r="L3351" s="77">
        <f>+IF(ISNUMBER(DATA!AQ461),DATA!AQ461,"n/a")</f>
        <v>-3.3717165893490698E-2</v>
      </c>
      <c r="M3351" s="66"/>
      <c r="N3351" s="66"/>
      <c r="O3351" s="66"/>
      <c r="P3351" s="66"/>
      <c r="Q3351" s="66"/>
      <c r="S3351" s="70"/>
      <c r="U3351" s="70"/>
      <c r="W3351" s="70"/>
      <c r="Y3351" s="70"/>
    </row>
    <row r="3352" spans="1:25" s="69" customFormat="1" x14ac:dyDescent="0.2">
      <c r="A3352" s="66" t="s">
        <v>11</v>
      </c>
      <c r="B3352" s="66" t="s">
        <v>24</v>
      </c>
      <c r="C3352" s="66" t="s">
        <v>10</v>
      </c>
      <c r="D3352" s="66" t="s">
        <v>301</v>
      </c>
      <c r="E3352" s="87">
        <f>+IF(ISNUMBER(DATA!L462),DATA!L462,"n/a")</f>
        <v>5.0200970666919202</v>
      </c>
      <c r="F3352" s="77">
        <f>+IF(ISNUMBER(DATA!M462),DATA!M462,"n/a")</f>
        <v>9.5755842699375496E-2</v>
      </c>
      <c r="G3352" s="87">
        <f>+IF(ISNUMBER(DATA!V462),DATA!V462,"n/a")</f>
        <v>4.9504018174246198</v>
      </c>
      <c r="H3352" s="77">
        <f>+IF(ISNUMBER(DATA!W462),DATA!W462,"n/a")</f>
        <v>7.6258002877523795E-2</v>
      </c>
      <c r="I3352" s="87">
        <f>+IF(ISNUMBER(DATA!AF462),DATA!AF462,"n/a")</f>
        <v>5.1326779596053296</v>
      </c>
      <c r="J3352" s="77">
        <f>+IF(ISNUMBER(DATA!AG462),DATA!AG462,"n/a")</f>
        <v>6.8498365802591901E-2</v>
      </c>
      <c r="K3352" s="87">
        <f>+IF(ISNUMBER(DATA!AP462),DATA!AP462,"n/a")</f>
        <v>5.1559465922431604</v>
      </c>
      <c r="L3352" s="77">
        <f>+IF(ISNUMBER(DATA!AQ462),DATA!AQ462,"n/a")</f>
        <v>5.7677151471133697E-2</v>
      </c>
      <c r="M3352" s="66"/>
      <c r="N3352" s="66"/>
      <c r="O3352" s="66"/>
      <c r="P3352" s="66"/>
      <c r="Q3352" s="66"/>
      <c r="S3352" s="70"/>
      <c r="U3352" s="70"/>
      <c r="W3352" s="70"/>
      <c r="Y3352" s="70"/>
    </row>
    <row r="3353" spans="1:25" s="69" customFormat="1" x14ac:dyDescent="0.2">
      <c r="A3353" s="66" t="s">
        <v>11</v>
      </c>
      <c r="B3353" s="66" t="s">
        <v>24</v>
      </c>
      <c r="C3353" s="66" t="s">
        <v>10</v>
      </c>
      <c r="D3353" s="66" t="s">
        <v>302</v>
      </c>
      <c r="E3353" s="87">
        <f>+IF(ISNUMBER(DATA!L463),DATA!L463,"n/a")</f>
        <v>4.6834802263397304</v>
      </c>
      <c r="F3353" s="77">
        <f>+IF(ISNUMBER(DATA!M463),DATA!M463,"n/a")</f>
        <v>-1.8843703708525499E-2</v>
      </c>
      <c r="G3353" s="87">
        <f>+IF(ISNUMBER(DATA!V463),DATA!V463,"n/a")</f>
        <v>4.6479985160610298</v>
      </c>
      <c r="H3353" s="77">
        <f>+IF(ISNUMBER(DATA!W463),DATA!W463,"n/a")</f>
        <v>-3.8989385181713802E-3</v>
      </c>
      <c r="I3353" s="87">
        <f>+IF(ISNUMBER(DATA!AF463),DATA!AF463,"n/a")</f>
        <v>4.6913994557631904</v>
      </c>
      <c r="J3353" s="77">
        <f>+IF(ISNUMBER(DATA!AG463),DATA!AG463,"n/a")</f>
        <v>-1.48107329512835E-2</v>
      </c>
      <c r="K3353" s="87">
        <f>+IF(ISNUMBER(DATA!AP463),DATA!AP463,"n/a")</f>
        <v>4.71290832637116</v>
      </c>
      <c r="L3353" s="77">
        <f>+IF(ISNUMBER(DATA!AQ463),DATA!AQ463,"n/a")</f>
        <v>-4.9967401487908597E-2</v>
      </c>
      <c r="M3353" s="66"/>
      <c r="N3353" s="66"/>
      <c r="O3353" s="66"/>
      <c r="P3353" s="66"/>
      <c r="Q3353" s="66"/>
      <c r="S3353" s="70"/>
      <c r="U3353" s="70"/>
      <c r="W3353" s="70"/>
      <c r="Y3353" s="70"/>
    </row>
    <row r="3354" spans="1:25" s="69" customFormat="1" x14ac:dyDescent="0.2">
      <c r="A3354" s="66" t="s">
        <v>11</v>
      </c>
      <c r="B3354" s="66" t="s">
        <v>24</v>
      </c>
      <c r="C3354" s="66" t="s">
        <v>10</v>
      </c>
      <c r="D3354" s="66" t="s">
        <v>303</v>
      </c>
      <c r="E3354" s="87">
        <f>+IF(ISNUMBER(DATA!L464),DATA!L464,"n/a")</f>
        <v>3.6735575862021199</v>
      </c>
      <c r="F3354" s="77">
        <f>+IF(ISNUMBER(DATA!M464),DATA!M464,"n/a")</f>
        <v>-9.7945308855891602E-2</v>
      </c>
      <c r="G3354" s="87">
        <f>+IF(ISNUMBER(DATA!V464),DATA!V464,"n/a")</f>
        <v>3.7977078120156</v>
      </c>
      <c r="H3354" s="77">
        <f>+IF(ISNUMBER(DATA!W464),DATA!W464,"n/a")</f>
        <v>-4.3645365407216703E-2</v>
      </c>
      <c r="I3354" s="87">
        <f>+IF(ISNUMBER(DATA!AF464),DATA!AF464,"n/a")</f>
        <v>3.8838557677622201</v>
      </c>
      <c r="J3354" s="77">
        <f>+IF(ISNUMBER(DATA!AG464),DATA!AG464,"n/a")</f>
        <v>1.37455077729605E-2</v>
      </c>
      <c r="K3354" s="87">
        <f>+IF(ISNUMBER(DATA!AP464),DATA!AP464,"n/a")</f>
        <v>3.98603803043371</v>
      </c>
      <c r="L3354" s="77">
        <f>+IF(ISNUMBER(DATA!AQ464),DATA!AQ464,"n/a")</f>
        <v>5.8949517991694803E-2</v>
      </c>
      <c r="M3354" s="66"/>
      <c r="N3354" s="66"/>
      <c r="O3354" s="66"/>
      <c r="P3354" s="66"/>
      <c r="Q3354" s="66"/>
      <c r="S3354" s="70"/>
      <c r="U3354" s="70"/>
      <c r="W3354" s="70"/>
      <c r="Y3354" s="70"/>
    </row>
    <row r="3355" spans="1:25" s="69" customFormat="1" x14ac:dyDescent="0.2">
      <c r="A3355" s="66" t="s">
        <v>11</v>
      </c>
      <c r="B3355" s="66" t="s">
        <v>24</v>
      </c>
      <c r="C3355" s="66" t="s">
        <v>10</v>
      </c>
      <c r="D3355" s="66" t="s">
        <v>304</v>
      </c>
      <c r="E3355" s="87">
        <f>+IF(ISNUMBER(DATA!L465),DATA!L465,"n/a")</f>
        <v>3.4479709215854202</v>
      </c>
      <c r="F3355" s="77">
        <f>+IF(ISNUMBER(DATA!M465),DATA!M465,"n/a")</f>
        <v>-0.111718615697145</v>
      </c>
      <c r="G3355" s="87">
        <f>+IF(ISNUMBER(DATA!V465),DATA!V465,"n/a")</f>
        <v>3.5656395217380998</v>
      </c>
      <c r="H3355" s="77">
        <f>+IF(ISNUMBER(DATA!W465),DATA!W465,"n/a")</f>
        <v>-7.9651979351948399E-2</v>
      </c>
      <c r="I3355" s="87">
        <f>+IF(ISNUMBER(DATA!AF465),DATA!AF465,"n/a")</f>
        <v>3.6207279684290601</v>
      </c>
      <c r="J3355" s="77">
        <f>+IF(ISNUMBER(DATA!AG465),DATA!AG465,"n/a")</f>
        <v>-6.6594944683847301E-2</v>
      </c>
      <c r="K3355" s="87">
        <f>+IF(ISNUMBER(DATA!AP465),DATA!AP465,"n/a")</f>
        <v>3.6315272751683101</v>
      </c>
      <c r="L3355" s="77">
        <f>+IF(ISNUMBER(DATA!AQ465),DATA!AQ465,"n/a")</f>
        <v>-5.7761053139212502E-2</v>
      </c>
      <c r="M3355" s="66"/>
      <c r="N3355" s="66"/>
      <c r="O3355" s="66"/>
      <c r="P3355" s="66"/>
      <c r="Q3355" s="66"/>
      <c r="S3355" s="70"/>
      <c r="U3355" s="70"/>
      <c r="W3355" s="70"/>
      <c r="Y3355" s="70"/>
    </row>
    <row r="3356" spans="1:25" s="69" customFormat="1" x14ac:dyDescent="0.2">
      <c r="A3356" s="66" t="s">
        <v>11</v>
      </c>
      <c r="B3356" s="66" t="s">
        <v>24</v>
      </c>
      <c r="C3356" s="66" t="s">
        <v>10</v>
      </c>
      <c r="D3356" s="66" t="s">
        <v>305</v>
      </c>
      <c r="E3356" s="87">
        <f>+IF(ISNUMBER(DATA!L466),DATA!L466,"n/a")</f>
        <v>3.9837864725974899</v>
      </c>
      <c r="F3356" s="77">
        <f>+IF(ISNUMBER(DATA!M466),DATA!M466,"n/a")</f>
        <v>7.9733776969312803E-2</v>
      </c>
      <c r="G3356" s="87">
        <f>+IF(ISNUMBER(DATA!V466),DATA!V466,"n/a")</f>
        <v>3.9686417329906298</v>
      </c>
      <c r="H3356" s="77">
        <f>+IF(ISNUMBER(DATA!W466),DATA!W466,"n/a")</f>
        <v>8.8320714422184102E-2</v>
      </c>
      <c r="I3356" s="87">
        <f>+IF(ISNUMBER(DATA!AF466),DATA!AF466,"n/a")</f>
        <v>3.8682029574442298</v>
      </c>
      <c r="J3356" s="77">
        <f>+IF(ISNUMBER(DATA!AG466),DATA!AG466,"n/a")</f>
        <v>5.4723348676648603E-2</v>
      </c>
      <c r="K3356" s="87">
        <f>+IF(ISNUMBER(DATA!AP466),DATA!AP466,"n/a")</f>
        <v>3.6879408950372099</v>
      </c>
      <c r="L3356" s="77">
        <f>+IF(ISNUMBER(DATA!AQ466),DATA!AQ466,"n/a")</f>
        <v>-1.5470577554865201E-4</v>
      </c>
      <c r="M3356" s="66"/>
      <c r="N3356" s="66"/>
      <c r="O3356" s="66"/>
      <c r="P3356" s="66"/>
      <c r="Q3356" s="66"/>
      <c r="S3356" s="70"/>
      <c r="U3356" s="70"/>
      <c r="W3356" s="70"/>
      <c r="Y3356" s="70"/>
    </row>
    <row r="3357" spans="1:25" s="69" customFormat="1" x14ac:dyDescent="0.2">
      <c r="A3357" s="66" t="s">
        <v>11</v>
      </c>
      <c r="B3357" s="66" t="s">
        <v>24</v>
      </c>
      <c r="C3357" s="66" t="s">
        <v>10</v>
      </c>
      <c r="D3357" s="66" t="s">
        <v>306</v>
      </c>
      <c r="E3357" s="87">
        <f>+IF(ISNUMBER(DATA!L467),DATA!L467,"n/a")</f>
        <v>4.8684019693904803</v>
      </c>
      <c r="F3357" s="77">
        <f>+IF(ISNUMBER(DATA!M467),DATA!M467,"n/a")</f>
        <v>-5.0954794988499003E-2</v>
      </c>
      <c r="G3357" s="87">
        <f>+IF(ISNUMBER(DATA!V467),DATA!V467,"n/a")</f>
        <v>4.7627939472501399</v>
      </c>
      <c r="H3357" s="77">
        <f>+IF(ISNUMBER(DATA!W467),DATA!W467,"n/a")</f>
        <v>-3.16864665395711E-2</v>
      </c>
      <c r="I3357" s="87">
        <f>+IF(ISNUMBER(DATA!AF467),DATA!AF467,"n/a")</f>
        <v>4.9082304654662199</v>
      </c>
      <c r="J3357" s="77">
        <f>+IF(ISNUMBER(DATA!AG467),DATA!AG467,"n/a")</f>
        <v>-2.8731780029592001E-2</v>
      </c>
      <c r="K3357" s="87">
        <f>+IF(ISNUMBER(DATA!AP467),DATA!AP467,"n/a")</f>
        <v>4.9841600318388997</v>
      </c>
      <c r="L3357" s="77">
        <f>+IF(ISNUMBER(DATA!AQ467),DATA!AQ467,"n/a")</f>
        <v>-4.06128951168249E-2</v>
      </c>
      <c r="M3357" s="66"/>
      <c r="N3357" s="66"/>
      <c r="O3357" s="66"/>
      <c r="P3357" s="66"/>
      <c r="Q3357" s="66"/>
      <c r="S3357" s="70"/>
      <c r="U3357" s="70"/>
      <c r="W3357" s="70"/>
      <c r="Y3357" s="70"/>
    </row>
    <row r="3358" spans="1:25" s="69" customFormat="1" x14ac:dyDescent="0.2">
      <c r="A3358" s="66" t="s">
        <v>11</v>
      </c>
      <c r="B3358" s="66" t="s">
        <v>24</v>
      </c>
      <c r="C3358" s="66" t="s">
        <v>10</v>
      </c>
      <c r="D3358" s="66" t="s">
        <v>307</v>
      </c>
      <c r="E3358" s="87">
        <f>+IF(ISNUMBER(DATA!L468),DATA!L468,"n/a")</f>
        <v>3.848829348282</v>
      </c>
      <c r="F3358" s="77">
        <f>+IF(ISNUMBER(DATA!M468),DATA!M468,"n/a")</f>
        <v>2.0818677715586299E-2</v>
      </c>
      <c r="G3358" s="87">
        <f>+IF(ISNUMBER(DATA!V468),DATA!V468,"n/a")</f>
        <v>3.8786509418671402</v>
      </c>
      <c r="H3358" s="77">
        <f>+IF(ISNUMBER(DATA!W468),DATA!W468,"n/a")</f>
        <v>4.7021145471405901E-2</v>
      </c>
      <c r="I3358" s="87">
        <f>+IF(ISNUMBER(DATA!AF468),DATA!AF468,"n/a")</f>
        <v>3.85308434180171</v>
      </c>
      <c r="J3358" s="77">
        <f>+IF(ISNUMBER(DATA!AG468),DATA!AG468,"n/a")</f>
        <v>3.8569123491504799E-2</v>
      </c>
      <c r="K3358" s="87">
        <f>+IF(ISNUMBER(DATA!AP468),DATA!AP468,"n/a")</f>
        <v>3.8347486302581801</v>
      </c>
      <c r="L3358" s="77">
        <f>+IF(ISNUMBER(DATA!AQ468),DATA!AQ468,"n/a")</f>
        <v>-8.0673819795017906E-2</v>
      </c>
      <c r="M3358" s="66"/>
      <c r="N3358" s="66"/>
      <c r="O3358" s="66"/>
      <c r="P3358" s="66"/>
      <c r="Q3358" s="66"/>
      <c r="S3358" s="70"/>
      <c r="U3358" s="70"/>
      <c r="W3358" s="70"/>
      <c r="Y3358" s="70"/>
    </row>
    <row r="3359" spans="1:25" s="69" customFormat="1" x14ac:dyDescent="0.2">
      <c r="A3359" s="66" t="s">
        <v>11</v>
      </c>
      <c r="B3359" s="66" t="s">
        <v>24</v>
      </c>
      <c r="C3359" s="66" t="s">
        <v>10</v>
      </c>
      <c r="D3359" s="66" t="s">
        <v>308</v>
      </c>
      <c r="E3359" s="87">
        <f>+IF(ISNUMBER(DATA!L469),DATA!L469,"n/a")</f>
        <v>4.6717842028860304</v>
      </c>
      <c r="F3359" s="77">
        <f>+IF(ISNUMBER(DATA!M469),DATA!M469,"n/a")</f>
        <v>3.51539646579027E-2</v>
      </c>
      <c r="G3359" s="87">
        <f>+IF(ISNUMBER(DATA!V469),DATA!V469,"n/a")</f>
        <v>4.7008191280775797</v>
      </c>
      <c r="H3359" s="77">
        <f>+IF(ISNUMBER(DATA!W469),DATA!W469,"n/a")</f>
        <v>2.8265352978717299E-2</v>
      </c>
      <c r="I3359" s="87">
        <f>+IF(ISNUMBER(DATA!AF469),DATA!AF469,"n/a")</f>
        <v>4.8047267701270604</v>
      </c>
      <c r="J3359" s="77">
        <f>+IF(ISNUMBER(DATA!AG469),DATA!AG469,"n/a")</f>
        <v>2.5248926429928799E-2</v>
      </c>
      <c r="K3359" s="87">
        <f>+IF(ISNUMBER(DATA!AP469),DATA!AP469,"n/a")</f>
        <v>4.8490469538227297</v>
      </c>
      <c r="L3359" s="77">
        <f>+IF(ISNUMBER(DATA!AQ469),DATA!AQ469,"n/a")</f>
        <v>8.8002939543512203E-3</v>
      </c>
      <c r="M3359" s="66"/>
      <c r="N3359" s="66"/>
      <c r="O3359" s="66"/>
      <c r="P3359" s="66"/>
      <c r="Q3359" s="66"/>
      <c r="S3359" s="70"/>
      <c r="U3359" s="70"/>
      <c r="W3359" s="70"/>
      <c r="Y3359" s="70"/>
    </row>
    <row r="3360" spans="1:25" s="69" customFormat="1" x14ac:dyDescent="0.2">
      <c r="A3360" s="66" t="s">
        <v>11</v>
      </c>
      <c r="B3360" s="66" t="s">
        <v>24</v>
      </c>
      <c r="C3360" s="66" t="s">
        <v>10</v>
      </c>
      <c r="D3360" s="66" t="s">
        <v>309</v>
      </c>
      <c r="E3360" s="87">
        <f>+IF(ISNUMBER(DATA!L470),DATA!L470,"n/a")</f>
        <v>4.7187151385144999</v>
      </c>
      <c r="F3360" s="77">
        <f>+IF(ISNUMBER(DATA!M470),DATA!M470,"n/a")</f>
        <v>6.2899092624234196E-2</v>
      </c>
      <c r="G3360" s="87">
        <f>+IF(ISNUMBER(DATA!V470),DATA!V470,"n/a")</f>
        <v>4.6605568250853402</v>
      </c>
      <c r="H3360" s="77">
        <f>+IF(ISNUMBER(DATA!W470),DATA!W470,"n/a")</f>
        <v>5.4085280115454597E-2</v>
      </c>
      <c r="I3360" s="87">
        <f>+IF(ISNUMBER(DATA!AF470),DATA!AF470,"n/a")</f>
        <v>4.7698593801532096</v>
      </c>
      <c r="J3360" s="77">
        <f>+IF(ISNUMBER(DATA!AG470),DATA!AG470,"n/a")</f>
        <v>5.6476748623867701E-2</v>
      </c>
      <c r="K3360" s="87">
        <f>+IF(ISNUMBER(DATA!AP470),DATA!AP470,"n/a")</f>
        <v>4.7840481510967399</v>
      </c>
      <c r="L3360" s="77">
        <f>+IF(ISNUMBER(DATA!AQ470),DATA!AQ470,"n/a")</f>
        <v>1.8651939987427198E-2</v>
      </c>
      <c r="M3360" s="66"/>
      <c r="N3360" s="66"/>
      <c r="O3360" s="66"/>
      <c r="P3360" s="66"/>
      <c r="Q3360" s="66"/>
      <c r="S3360" s="70"/>
      <c r="U3360" s="70"/>
      <c r="W3360" s="70"/>
      <c r="Y3360" s="70"/>
    </row>
    <row r="3361" spans="1:25" s="69" customFormat="1" x14ac:dyDescent="0.2">
      <c r="A3361" s="66" t="s">
        <v>11</v>
      </c>
      <c r="B3361" s="66" t="s">
        <v>24</v>
      </c>
      <c r="C3361" s="66" t="s">
        <v>10</v>
      </c>
      <c r="D3361" s="66" t="s">
        <v>310</v>
      </c>
      <c r="E3361" s="87">
        <f>+IF(ISNUMBER(DATA!L471),DATA!L471,"n/a")</f>
        <v>5.2070138631584504</v>
      </c>
      <c r="F3361" s="77">
        <f>+IF(ISNUMBER(DATA!M471),DATA!M471,"n/a")</f>
        <v>8.2878827427572105E-2</v>
      </c>
      <c r="G3361" s="87">
        <f>+IF(ISNUMBER(DATA!V471),DATA!V471,"n/a")</f>
        <v>5.0656426544658801</v>
      </c>
      <c r="H3361" s="77">
        <f>+IF(ISNUMBER(DATA!W471),DATA!W471,"n/a")</f>
        <v>6.6797911989783104E-2</v>
      </c>
      <c r="I3361" s="87">
        <f>+IF(ISNUMBER(DATA!AF471),DATA!AF471,"n/a")</f>
        <v>5.1865790203430802</v>
      </c>
      <c r="J3361" s="77">
        <f>+IF(ISNUMBER(DATA!AG471),DATA!AG471,"n/a")</f>
        <v>7.4907427566526102E-2</v>
      </c>
      <c r="K3361" s="87">
        <f>+IF(ISNUMBER(DATA!AP471),DATA!AP471,"n/a")</f>
        <v>5.1957110801031101</v>
      </c>
      <c r="L3361" s="77">
        <f>+IF(ISNUMBER(DATA!AQ471),DATA!AQ471,"n/a")</f>
        <v>4.9056073419489997E-2</v>
      </c>
      <c r="M3361" s="66"/>
      <c r="N3361" s="66"/>
      <c r="O3361" s="66"/>
      <c r="P3361" s="66"/>
      <c r="Q3361" s="66"/>
      <c r="S3361" s="70"/>
      <c r="U3361" s="70"/>
      <c r="W3361" s="70"/>
      <c r="Y3361" s="70"/>
    </row>
    <row r="3362" spans="1:25" s="69" customFormat="1" x14ac:dyDescent="0.2">
      <c r="A3362" s="66" t="s">
        <v>11</v>
      </c>
      <c r="B3362" s="66" t="s">
        <v>24</v>
      </c>
      <c r="C3362" s="66" t="s">
        <v>10</v>
      </c>
      <c r="D3362" s="66" t="s">
        <v>311</v>
      </c>
      <c r="E3362" s="87">
        <f>+IF(ISNUMBER(DATA!L472),DATA!L472,"n/a")</f>
        <v>5.0511873580291704</v>
      </c>
      <c r="F3362" s="77">
        <f>+IF(ISNUMBER(DATA!M472),DATA!M472,"n/a")</f>
        <v>-4.2644058029891498E-3</v>
      </c>
      <c r="G3362" s="87">
        <f>+IF(ISNUMBER(DATA!V472),DATA!V472,"n/a")</f>
        <v>5.0474531276738599</v>
      </c>
      <c r="H3362" s="77">
        <f>+IF(ISNUMBER(DATA!W472),DATA!W472,"n/a")</f>
        <v>2.5548908249830402E-2</v>
      </c>
      <c r="I3362" s="87">
        <f>+IF(ISNUMBER(DATA!AF472),DATA!AF472,"n/a")</f>
        <v>5.12136463081925</v>
      </c>
      <c r="J3362" s="77">
        <f>+IF(ISNUMBER(DATA!AG472),DATA!AG472,"n/a")</f>
        <v>6.0095179572971003E-2</v>
      </c>
      <c r="K3362" s="87">
        <f>+IF(ISNUMBER(DATA!AP472),DATA!AP472,"n/a")</f>
        <v>5.1868979111190603</v>
      </c>
      <c r="L3362" s="77">
        <f>+IF(ISNUMBER(DATA!AQ472),DATA!AQ472,"n/a")</f>
        <v>9.3774132793554704E-2</v>
      </c>
      <c r="M3362" s="66"/>
      <c r="N3362" s="66"/>
      <c r="O3362" s="66"/>
      <c r="P3362" s="66"/>
      <c r="Q3362" s="66"/>
      <c r="S3362" s="70"/>
      <c r="U3362" s="70"/>
      <c r="W3362" s="70"/>
      <c r="Y3362" s="70"/>
    </row>
    <row r="3363" spans="1:25" s="69" customFormat="1" x14ac:dyDescent="0.2">
      <c r="A3363" s="66" t="s">
        <v>11</v>
      </c>
      <c r="B3363" s="66" t="s">
        <v>24</v>
      </c>
      <c r="C3363" s="66" t="s">
        <v>10</v>
      </c>
      <c r="D3363" s="66" t="s">
        <v>312</v>
      </c>
      <c r="E3363" s="87">
        <f>+IF(ISNUMBER(DATA!L473),DATA!L473,"n/a")</f>
        <v>4.6775795056341103</v>
      </c>
      <c r="F3363" s="77">
        <f>+IF(ISNUMBER(DATA!M473),DATA!M473,"n/a")</f>
        <v>3.23475551109597E-3</v>
      </c>
      <c r="G3363" s="87">
        <f>+IF(ISNUMBER(DATA!V473),DATA!V473,"n/a")</f>
        <v>4.6084838041409002</v>
      </c>
      <c r="H3363" s="77">
        <f>+IF(ISNUMBER(DATA!W473),DATA!W473,"n/a")</f>
        <v>-7.3871457976734398E-3</v>
      </c>
      <c r="I3363" s="87">
        <f>+IF(ISNUMBER(DATA!AF473),DATA!AF473,"n/a")</f>
        <v>4.6929198895657898</v>
      </c>
      <c r="J3363" s="77">
        <f>+IF(ISNUMBER(DATA!AG473),DATA!AG473,"n/a")</f>
        <v>3.7310693094097101E-3</v>
      </c>
      <c r="K3363" s="87">
        <f>+IF(ISNUMBER(DATA!AP473),DATA!AP473,"n/a")</f>
        <v>4.8074692348103101</v>
      </c>
      <c r="L3363" s="77">
        <f>+IF(ISNUMBER(DATA!AQ473),DATA!AQ473,"n/a")</f>
        <v>2.1452190070577599E-2</v>
      </c>
      <c r="M3363" s="66"/>
      <c r="N3363" s="66"/>
      <c r="O3363" s="66"/>
      <c r="P3363" s="66"/>
      <c r="Q3363" s="66"/>
      <c r="S3363" s="70"/>
      <c r="U3363" s="70"/>
      <c r="W3363" s="70"/>
      <c r="Y3363" s="70"/>
    </row>
    <row r="3364" spans="1:25" s="69" customFormat="1" x14ac:dyDescent="0.2">
      <c r="A3364" s="66" t="s">
        <v>11</v>
      </c>
      <c r="B3364" s="66" t="s">
        <v>24</v>
      </c>
      <c r="C3364" s="66" t="s">
        <v>10</v>
      </c>
      <c r="D3364" s="66" t="s">
        <v>313</v>
      </c>
      <c r="E3364" s="87">
        <f>+IF(ISNUMBER(DATA!L474),DATA!L474,"n/a")</f>
        <v>4.9929667582799402</v>
      </c>
      <c r="F3364" s="77">
        <f>+IF(ISNUMBER(DATA!M474),DATA!M474,"n/a")</f>
        <v>-7.4341184986068199E-3</v>
      </c>
      <c r="G3364" s="87">
        <f>+IF(ISNUMBER(DATA!V474),DATA!V474,"n/a")</f>
        <v>5.0550189655380002</v>
      </c>
      <c r="H3364" s="77">
        <f>+IF(ISNUMBER(DATA!W474),DATA!W474,"n/a")</f>
        <v>4.48212708924351E-3</v>
      </c>
      <c r="I3364" s="87">
        <f>+IF(ISNUMBER(DATA!AF474),DATA!AF474,"n/a")</f>
        <v>4.9205063209674398</v>
      </c>
      <c r="J3364" s="77">
        <f>+IF(ISNUMBER(DATA!AG474),DATA!AG474,"n/a")</f>
        <v>-4.8118538740459897E-3</v>
      </c>
      <c r="K3364" s="87">
        <f>+IF(ISNUMBER(DATA!AP474),DATA!AP474,"n/a")</f>
        <v>4.8814878486622799</v>
      </c>
      <c r="L3364" s="77">
        <f>+IF(ISNUMBER(DATA!AQ474),DATA!AQ474,"n/a")</f>
        <v>-1.6188997439332001E-2</v>
      </c>
      <c r="M3364" s="66"/>
      <c r="N3364" s="66"/>
      <c r="O3364" s="66"/>
      <c r="P3364" s="66"/>
      <c r="Q3364" s="66"/>
      <c r="S3364" s="70"/>
      <c r="U3364" s="70"/>
      <c r="W3364" s="70"/>
      <c r="Y3364" s="70"/>
    </row>
    <row r="3365" spans="1:25" s="69" customFormat="1" x14ac:dyDescent="0.2">
      <c r="A3365" s="66" t="s">
        <v>11</v>
      </c>
      <c r="B3365" s="66" t="s">
        <v>24</v>
      </c>
      <c r="C3365" s="66" t="s">
        <v>10</v>
      </c>
      <c r="D3365" s="66" t="s">
        <v>314</v>
      </c>
      <c r="E3365" s="87">
        <f>+IF(ISNUMBER(DATA!L475),DATA!L475,"n/a")</f>
        <v>5.9875800678445597</v>
      </c>
      <c r="F3365" s="77">
        <f>+IF(ISNUMBER(DATA!M475),DATA!M475,"n/a")</f>
        <v>-4.0986511209121002E-2</v>
      </c>
      <c r="G3365" s="87">
        <f>+IF(ISNUMBER(DATA!V475),DATA!V475,"n/a")</f>
        <v>6.10218554212463</v>
      </c>
      <c r="H3365" s="77">
        <f>+IF(ISNUMBER(DATA!W475),DATA!W475,"n/a")</f>
        <v>4.5313801238063299E-2</v>
      </c>
      <c r="I3365" s="87">
        <f>+IF(ISNUMBER(DATA!AF475),DATA!AF475,"n/a")</f>
        <v>6.0507422903250898</v>
      </c>
      <c r="J3365" s="77">
        <f>+IF(ISNUMBER(DATA!AG475),DATA!AG475,"n/a")</f>
        <v>0.122913683937259</v>
      </c>
      <c r="K3365" s="87">
        <f>+IF(ISNUMBER(DATA!AP475),DATA!AP475,"n/a")</f>
        <v>6.1929419671135397</v>
      </c>
      <c r="L3365" s="77">
        <f>+IF(ISNUMBER(DATA!AQ475),DATA!AQ475,"n/a")</f>
        <v>0.17535717859260799</v>
      </c>
      <c r="M3365" s="66"/>
      <c r="N3365" s="66"/>
      <c r="O3365" s="66"/>
      <c r="P3365" s="66"/>
      <c r="Q3365" s="66"/>
      <c r="S3365" s="70"/>
      <c r="U3365" s="70"/>
      <c r="W3365" s="70"/>
      <c r="Y3365" s="70"/>
    </row>
    <row r="3366" spans="1:25" s="69" customFormat="1" x14ac:dyDescent="0.2">
      <c r="A3366" s="66" t="s">
        <v>11</v>
      </c>
      <c r="B3366" s="66" t="s">
        <v>24</v>
      </c>
      <c r="C3366" s="66" t="s">
        <v>10</v>
      </c>
      <c r="D3366" s="66" t="s">
        <v>315</v>
      </c>
      <c r="E3366" s="87">
        <f>+IF(ISNUMBER(DATA!L476),DATA!L476,"n/a")</f>
        <v>4.3492964242233398</v>
      </c>
      <c r="F3366" s="77">
        <f>+IF(ISNUMBER(DATA!M476),DATA!M476,"n/a")</f>
        <v>5.4825487751998199E-2</v>
      </c>
      <c r="G3366" s="87">
        <f>+IF(ISNUMBER(DATA!V476),DATA!V476,"n/a")</f>
        <v>4.3182626256035297</v>
      </c>
      <c r="H3366" s="77">
        <f>+IF(ISNUMBER(DATA!W476),DATA!W476,"n/a")</f>
        <v>6.0529413782082597E-2</v>
      </c>
      <c r="I3366" s="87">
        <f>+IF(ISNUMBER(DATA!AF476),DATA!AF476,"n/a")</f>
        <v>4.2853703307283997</v>
      </c>
      <c r="J3366" s="77">
        <f>+IF(ISNUMBER(DATA!AG476),DATA!AG476,"n/a")</f>
        <v>4.7567435638570597E-2</v>
      </c>
      <c r="K3366" s="87">
        <f>+IF(ISNUMBER(DATA!AP476),DATA!AP476,"n/a")</f>
        <v>4.2568270599133697</v>
      </c>
      <c r="L3366" s="77">
        <f>+IF(ISNUMBER(DATA!AQ476),DATA!AQ476,"n/a")</f>
        <v>9.8791867660869906E-3</v>
      </c>
      <c r="M3366" s="66"/>
      <c r="N3366" s="66"/>
      <c r="O3366" s="66"/>
      <c r="P3366" s="66"/>
      <c r="Q3366" s="66"/>
      <c r="S3366" s="70"/>
      <c r="U3366" s="70"/>
      <c r="W3366" s="70"/>
      <c r="Y3366" s="70"/>
    </row>
    <row r="3367" spans="1:25" s="69" customFormat="1" x14ac:dyDescent="0.2">
      <c r="A3367" s="66" t="s">
        <v>11</v>
      </c>
      <c r="B3367" s="66" t="s">
        <v>24</v>
      </c>
      <c r="C3367" s="66" t="s">
        <v>10</v>
      </c>
      <c r="D3367" s="66" t="s">
        <v>316</v>
      </c>
      <c r="E3367" s="87">
        <f>+IF(ISNUMBER(DATA!L477),DATA!L477,"n/a")</f>
        <v>4.7990302716900102</v>
      </c>
      <c r="F3367" s="77">
        <f>+IF(ISNUMBER(DATA!M477),DATA!M477,"n/a")</f>
        <v>-2.47832329771265E-2</v>
      </c>
      <c r="G3367" s="87">
        <f>+IF(ISNUMBER(DATA!V477),DATA!V477,"n/a")</f>
        <v>4.8193007981100804</v>
      </c>
      <c r="H3367" s="77">
        <f>+IF(ISNUMBER(DATA!W477),DATA!W477,"n/a")</f>
        <v>-2.0960605888973902E-2</v>
      </c>
      <c r="I3367" s="87">
        <f>+IF(ISNUMBER(DATA!AF477),DATA!AF477,"n/a")</f>
        <v>4.9228831827946902</v>
      </c>
      <c r="J3367" s="77">
        <f>+IF(ISNUMBER(DATA!AG477),DATA!AG477,"n/a")</f>
        <v>-1.6779452164161799E-2</v>
      </c>
      <c r="K3367" s="87">
        <f>+IF(ISNUMBER(DATA!AP477),DATA!AP477,"n/a")</f>
        <v>4.9655036084399002</v>
      </c>
      <c r="L3367" s="77">
        <f>+IF(ISNUMBER(DATA!AQ477),DATA!AQ477,"n/a")</f>
        <v>-3.9812483131401399E-2</v>
      </c>
      <c r="M3367" s="66"/>
      <c r="N3367" s="66"/>
      <c r="O3367" s="66"/>
      <c r="P3367" s="66"/>
      <c r="Q3367" s="66"/>
      <c r="S3367" s="70"/>
      <c r="U3367" s="70"/>
      <c r="W3367" s="70"/>
      <c r="Y3367" s="70"/>
    </row>
    <row r="3368" spans="1:25" s="69" customFormat="1" x14ac:dyDescent="0.2">
      <c r="A3368" s="66" t="s">
        <v>11</v>
      </c>
      <c r="B3368" s="66" t="s">
        <v>24</v>
      </c>
      <c r="C3368" s="66" t="s">
        <v>10</v>
      </c>
      <c r="D3368" s="66" t="s">
        <v>317</v>
      </c>
      <c r="E3368" s="87">
        <f>+IF(ISNUMBER(DATA!L478),DATA!L478,"n/a")</f>
        <v>4.6721185066557203</v>
      </c>
      <c r="F3368" s="77">
        <f>+IF(ISNUMBER(DATA!M478),DATA!M478,"n/a")</f>
        <v>-4.4440053466682901E-2</v>
      </c>
      <c r="G3368" s="87">
        <f>+IF(ISNUMBER(DATA!V478),DATA!V478,"n/a")</f>
        <v>4.6999662603830297</v>
      </c>
      <c r="H3368" s="77">
        <f>+IF(ISNUMBER(DATA!W478),DATA!W478,"n/a")</f>
        <v>-1.0683318978708899E-2</v>
      </c>
      <c r="I3368" s="87">
        <f>+IF(ISNUMBER(DATA!AF478),DATA!AF478,"n/a")</f>
        <v>4.7625539036234201</v>
      </c>
      <c r="J3368" s="77">
        <f>+IF(ISNUMBER(DATA!AG478),DATA!AG478,"n/a")</f>
        <v>-3.2489376351836699E-2</v>
      </c>
      <c r="K3368" s="87">
        <f>+IF(ISNUMBER(DATA!AP478),DATA!AP478,"n/a")</f>
        <v>4.7839576527204697</v>
      </c>
      <c r="L3368" s="77">
        <f>+IF(ISNUMBER(DATA!AQ478),DATA!AQ478,"n/a")</f>
        <v>-2.2017734852233802E-2</v>
      </c>
      <c r="M3368" s="66"/>
      <c r="N3368" s="66"/>
      <c r="O3368" s="66"/>
      <c r="P3368" s="66"/>
      <c r="Q3368" s="66"/>
      <c r="S3368" s="70"/>
      <c r="U3368" s="70"/>
      <c r="W3368" s="70"/>
      <c r="Y3368" s="70"/>
    </row>
    <row r="3369" spans="1:25" s="69" customFormat="1" x14ac:dyDescent="0.2">
      <c r="A3369" s="66" t="s">
        <v>11</v>
      </c>
      <c r="B3369" s="66" t="s">
        <v>24</v>
      </c>
      <c r="C3369" s="66" t="s">
        <v>10</v>
      </c>
      <c r="D3369" s="66" t="s">
        <v>318</v>
      </c>
      <c r="E3369" s="87">
        <f>+IF(ISNUMBER(DATA!L479),DATA!L479,"n/a")</f>
        <v>4.7131126706083899</v>
      </c>
      <c r="F3369" s="77">
        <f>+IF(ISNUMBER(DATA!M479),DATA!M479,"n/a")</f>
        <v>4.8607115575018496E-3</v>
      </c>
      <c r="G3369" s="87">
        <f>+IF(ISNUMBER(DATA!V479),DATA!V479,"n/a")</f>
        <v>4.6599925130159203</v>
      </c>
      <c r="H3369" s="77">
        <f>+IF(ISNUMBER(DATA!W479),DATA!W479,"n/a")</f>
        <v>1.00453160351888E-2</v>
      </c>
      <c r="I3369" s="87">
        <f>+IF(ISNUMBER(DATA!AF479),DATA!AF479,"n/a")</f>
        <v>4.7581632972936401</v>
      </c>
      <c r="J3369" s="77">
        <f>+IF(ISNUMBER(DATA!AG479),DATA!AG479,"n/a")</f>
        <v>6.4926989634781097E-3</v>
      </c>
      <c r="K3369" s="87">
        <f>+IF(ISNUMBER(DATA!AP479),DATA!AP479,"n/a")</f>
        <v>4.7681605179698003</v>
      </c>
      <c r="L3369" s="77">
        <f>+IF(ISNUMBER(DATA!AQ479),DATA!AQ479,"n/a")</f>
        <v>-3.4175165954706502E-2</v>
      </c>
      <c r="M3369" s="66"/>
      <c r="N3369" s="66"/>
      <c r="O3369" s="66"/>
      <c r="P3369" s="66"/>
      <c r="Q3369" s="66"/>
      <c r="S3369" s="70"/>
      <c r="U3369" s="70"/>
      <c r="W3369" s="70"/>
      <c r="Y3369" s="70"/>
    </row>
    <row r="3370" spans="1:25" s="69" customFormat="1" x14ac:dyDescent="0.2">
      <c r="A3370" s="66" t="s">
        <v>11</v>
      </c>
      <c r="B3370" s="66" t="s">
        <v>24</v>
      </c>
      <c r="C3370" s="66" t="s">
        <v>10</v>
      </c>
      <c r="D3370" s="66" t="s">
        <v>344</v>
      </c>
      <c r="E3370" s="87">
        <f>+IF(ISNUMBER(DATA!L480),DATA!L480,"n/a")</f>
        <v>3.3276637636431801</v>
      </c>
      <c r="F3370" s="77">
        <f>+IF(ISNUMBER(DATA!M480),DATA!M480,"n/a")</f>
        <v>-0.102478526599138</v>
      </c>
      <c r="G3370" s="87">
        <f>+IF(ISNUMBER(DATA!V480),DATA!V480,"n/a")</f>
        <v>3.50549870663236</v>
      </c>
      <c r="H3370" s="77">
        <f>+IF(ISNUMBER(DATA!W480),DATA!W480,"n/a")</f>
        <v>-3.1341628534393602E-2</v>
      </c>
      <c r="I3370" s="87">
        <f>+IF(ISNUMBER(DATA!AF480),DATA!AF480,"n/a")</f>
        <v>3.5103171577572101</v>
      </c>
      <c r="J3370" s="77">
        <f>+IF(ISNUMBER(DATA!AG480),DATA!AG480,"n/a")</f>
        <v>3.1726773652548203E-2</v>
      </c>
      <c r="K3370" s="87">
        <f>+IF(ISNUMBER(DATA!AP480),DATA!AP480,"n/a")</f>
        <v>3.5798679552799699</v>
      </c>
      <c r="L3370" s="77">
        <f>+IF(ISNUMBER(DATA!AQ480),DATA!AQ480,"n/a")</f>
        <v>8.0347456112121296E-2</v>
      </c>
      <c r="M3370" s="66"/>
      <c r="N3370" s="66"/>
      <c r="O3370" s="66"/>
      <c r="P3370" s="66"/>
      <c r="Q3370" s="66"/>
      <c r="S3370" s="70"/>
      <c r="U3370" s="70"/>
      <c r="W3370" s="70"/>
      <c r="Y3370" s="70"/>
    </row>
    <row r="3371" spans="1:25" s="69" customFormat="1" x14ac:dyDescent="0.2">
      <c r="A3371" s="66" t="s">
        <v>11</v>
      </c>
      <c r="B3371" s="66" t="s">
        <v>24</v>
      </c>
      <c r="C3371" s="66" t="s">
        <v>10</v>
      </c>
      <c r="D3371" s="66" t="s">
        <v>345</v>
      </c>
      <c r="E3371" s="87">
        <f>+IF(ISNUMBER(DATA!L481),DATA!L481,"n/a")</f>
        <v>1.9229019335970901</v>
      </c>
      <c r="F3371" s="77">
        <f>+IF(ISNUMBER(DATA!M481),DATA!M481,"n/a")</f>
        <v>4.2556228166873399E-2</v>
      </c>
      <c r="G3371" s="87">
        <f>+IF(ISNUMBER(DATA!V481),DATA!V481,"n/a")</f>
        <v>1.9189543469230099</v>
      </c>
      <c r="H3371" s="77">
        <f>+IF(ISNUMBER(DATA!W481),DATA!W481,"n/a")</f>
        <v>0.101570715238331</v>
      </c>
      <c r="I3371" s="87">
        <f>+IF(ISNUMBER(DATA!AF481),DATA!AF481,"n/a")</f>
        <v>1.8691689430519101</v>
      </c>
      <c r="J3371" s="77">
        <f>+IF(ISNUMBER(DATA!AG481),DATA!AG481,"n/a")</f>
        <v>9.3128196876639896E-2</v>
      </c>
      <c r="K3371" s="87">
        <f>+IF(ISNUMBER(DATA!AP481),DATA!AP481,"n/a")</f>
        <v>1.8044544540318599</v>
      </c>
      <c r="L3371" s="77">
        <f>+IF(ISNUMBER(DATA!AQ481),DATA!AQ481,"n/a")</f>
        <v>2.9052879672904E-2</v>
      </c>
      <c r="M3371" s="66"/>
      <c r="N3371" s="66"/>
      <c r="O3371" s="66"/>
      <c r="P3371" s="66"/>
      <c r="Q3371" s="66"/>
      <c r="S3371" s="70"/>
      <c r="U3371" s="70"/>
      <c r="W3371" s="70"/>
      <c r="Y3371" s="70"/>
    </row>
    <row r="3372" spans="1:25" x14ac:dyDescent="0.2">
      <c r="E3372" s="100"/>
      <c r="F3372" s="102"/>
      <c r="G3372" s="100"/>
      <c r="H3372" s="102"/>
      <c r="I3372" s="100"/>
      <c r="J3372" s="102"/>
      <c r="K3372" s="100"/>
      <c r="L3372" s="102"/>
    </row>
    <row r="3373" spans="1:25" s="69" customFormat="1" x14ac:dyDescent="0.2">
      <c r="A3373" s="66" t="s">
        <v>11</v>
      </c>
      <c r="B3373" s="66" t="s">
        <v>24</v>
      </c>
      <c r="C3373" s="66" t="s">
        <v>26</v>
      </c>
      <c r="D3373" s="66" t="s">
        <v>271</v>
      </c>
      <c r="E3373" s="87">
        <f>+IF(ISNUMBER(DATA!N432),DATA!N432,"n/a")</f>
        <v>3.0744885652880898</v>
      </c>
      <c r="F3373" s="77">
        <f>+IF(ISNUMBER(DATA!O432),DATA!O432,"n/a")</f>
        <v>-2.24828422555369E-2</v>
      </c>
      <c r="G3373" s="87">
        <f>+IF(ISNUMBER(DATA!X432),DATA!X432,"n/a")</f>
        <v>2.9419837695153199</v>
      </c>
      <c r="H3373" s="77">
        <f>+IF(ISNUMBER(DATA!Y432),DATA!Y432,"n/a")</f>
        <v>-5.7027982239568502E-2</v>
      </c>
      <c r="I3373" s="87">
        <f>+IF(ISNUMBER(DATA!AH432),DATA!AH432,"n/a")</f>
        <v>2.89235318290363</v>
      </c>
      <c r="J3373" s="77">
        <f>+IF(ISNUMBER(DATA!AI432),DATA!AI432,"n/a")</f>
        <v>-3.8388023165119599E-2</v>
      </c>
      <c r="K3373" s="87">
        <f>+IF(ISNUMBER(DATA!AR432),DATA!AR432,"n/a")</f>
        <v>2.8941921092856502</v>
      </c>
      <c r="L3373" s="77">
        <f>+IF(ISNUMBER(DATA!AS432),DATA!AS432,"n/a")</f>
        <v>-8.38227753256327E-3</v>
      </c>
      <c r="M3373" s="66"/>
      <c r="N3373" s="66"/>
      <c r="O3373" s="66"/>
      <c r="P3373" s="66"/>
      <c r="Q3373" s="66"/>
      <c r="S3373" s="70"/>
      <c r="U3373" s="70"/>
      <c r="W3373" s="70"/>
      <c r="Y3373" s="70"/>
    </row>
    <row r="3374" spans="1:25" s="69" customFormat="1" x14ac:dyDescent="0.2">
      <c r="A3374" s="66" t="s">
        <v>11</v>
      </c>
      <c r="B3374" s="66" t="s">
        <v>24</v>
      </c>
      <c r="C3374" s="66" t="s">
        <v>26</v>
      </c>
      <c r="D3374" s="66" t="s">
        <v>272</v>
      </c>
      <c r="E3374" s="87">
        <f>+IF(ISNUMBER(DATA!N433),DATA!N433,"n/a")</f>
        <v>2.6963298275951502</v>
      </c>
      <c r="F3374" s="77">
        <f>+IF(ISNUMBER(DATA!O433),DATA!O433,"n/a")</f>
        <v>6.71714295640643E-2</v>
      </c>
      <c r="G3374" s="87">
        <f>+IF(ISNUMBER(DATA!X433),DATA!X433,"n/a")</f>
        <v>2.6791407935809102</v>
      </c>
      <c r="H3374" s="77">
        <f>+IF(ISNUMBER(DATA!Y433),DATA!Y433,"n/a")</f>
        <v>3.3405078844360801E-2</v>
      </c>
      <c r="I3374" s="87">
        <f>+IF(ISNUMBER(DATA!AH433),DATA!AH433,"n/a")</f>
        <v>2.6604849838437801</v>
      </c>
      <c r="J3374" s="77">
        <f>+IF(ISNUMBER(DATA!AI433),DATA!AI433,"n/a")</f>
        <v>3.1720718019943903E-2</v>
      </c>
      <c r="K3374" s="87">
        <f>+IF(ISNUMBER(DATA!AR433),DATA!AR433,"n/a")</f>
        <v>2.6602851583497</v>
      </c>
      <c r="L3374" s="77">
        <f>+IF(ISNUMBER(DATA!AS433),DATA!AS433,"n/a")</f>
        <v>3.4608354203953098E-2</v>
      </c>
      <c r="M3374" s="66"/>
      <c r="N3374" s="66"/>
      <c r="O3374" s="66"/>
      <c r="P3374" s="66"/>
      <c r="Q3374" s="66"/>
      <c r="S3374" s="70"/>
      <c r="U3374" s="70"/>
      <c r="W3374" s="70"/>
      <c r="Y3374" s="70"/>
    </row>
    <row r="3375" spans="1:25" s="69" customFormat="1" x14ac:dyDescent="0.2">
      <c r="A3375" s="66" t="s">
        <v>11</v>
      </c>
      <c r="B3375" s="66" t="s">
        <v>24</v>
      </c>
      <c r="C3375" s="66" t="s">
        <v>26</v>
      </c>
      <c r="D3375" s="66" t="s">
        <v>273</v>
      </c>
      <c r="E3375" s="87">
        <f>+IF(ISNUMBER(DATA!N434),DATA!N434,"n/a")</f>
        <v>2.6171949645056798</v>
      </c>
      <c r="F3375" s="77">
        <f>+IF(ISNUMBER(DATA!O434),DATA!O434,"n/a")</f>
        <v>9.9967969582387795E-2</v>
      </c>
      <c r="G3375" s="87">
        <f>+IF(ISNUMBER(DATA!X434),DATA!X434,"n/a")</f>
        <v>2.6088800360285598</v>
      </c>
      <c r="H3375" s="77">
        <f>+IF(ISNUMBER(DATA!Y434),DATA!Y434,"n/a")</f>
        <v>0.14325211746404001</v>
      </c>
      <c r="I3375" s="87">
        <f>+IF(ISNUMBER(DATA!AH434),DATA!AH434,"n/a")</f>
        <v>2.6185619715047799</v>
      </c>
      <c r="J3375" s="77">
        <f>+IF(ISNUMBER(DATA!AI434),DATA!AI434,"n/a")</f>
        <v>0.12238478085665901</v>
      </c>
      <c r="K3375" s="87">
        <f>+IF(ISNUMBER(DATA!AR434),DATA!AR434,"n/a")</f>
        <v>2.62491856444941</v>
      </c>
      <c r="L3375" s="77">
        <f>+IF(ISNUMBER(DATA!AS434),DATA!AS434,"n/a")</f>
        <v>0.118681794373864</v>
      </c>
      <c r="M3375" s="66"/>
      <c r="N3375" s="66"/>
      <c r="O3375" s="66"/>
      <c r="P3375" s="66"/>
      <c r="Q3375" s="66"/>
      <c r="S3375" s="70"/>
      <c r="U3375" s="70"/>
      <c r="W3375" s="70"/>
      <c r="Y3375" s="70"/>
    </row>
    <row r="3376" spans="1:25" s="69" customFormat="1" x14ac:dyDescent="0.2">
      <c r="A3376" s="66" t="s">
        <v>11</v>
      </c>
      <c r="B3376" s="66" t="s">
        <v>24</v>
      </c>
      <c r="C3376" s="66" t="s">
        <v>26</v>
      </c>
      <c r="D3376" s="66" t="s">
        <v>274</v>
      </c>
      <c r="E3376" s="87">
        <f>+IF(ISNUMBER(DATA!N435),DATA!N435,"n/a")</f>
        <v>2.64536023298235</v>
      </c>
      <c r="F3376" s="77">
        <f>+IF(ISNUMBER(DATA!O435),DATA!O435,"n/a")</f>
        <v>2.1405607406801998E-2</v>
      </c>
      <c r="G3376" s="87">
        <f>+IF(ISNUMBER(DATA!X435),DATA!X435,"n/a")</f>
        <v>2.6517543634254599</v>
      </c>
      <c r="H3376" s="77">
        <f>+IF(ISNUMBER(DATA!Y435),DATA!Y435,"n/a")</f>
        <v>2.85305669153566E-2</v>
      </c>
      <c r="I3376" s="87">
        <f>+IF(ISNUMBER(DATA!AH435),DATA!AH435,"n/a")</f>
        <v>2.6638468427403801</v>
      </c>
      <c r="J3376" s="77">
        <f>+IF(ISNUMBER(DATA!AI435),DATA!AI435,"n/a")</f>
        <v>3.40667421261849E-2</v>
      </c>
      <c r="K3376" s="87">
        <f>+IF(ISNUMBER(DATA!AR435),DATA!AR435,"n/a")</f>
        <v>2.6780430076891801</v>
      </c>
      <c r="L3376" s="77">
        <f>+IF(ISNUMBER(DATA!AS435),DATA!AS435,"n/a")</f>
        <v>3.8193031417428899E-2</v>
      </c>
      <c r="M3376" s="66"/>
      <c r="N3376" s="66"/>
      <c r="O3376" s="66"/>
      <c r="P3376" s="66"/>
      <c r="Q3376" s="66"/>
      <c r="S3376" s="70"/>
      <c r="U3376" s="70"/>
      <c r="W3376" s="70"/>
      <c r="Y3376" s="70"/>
    </row>
    <row r="3377" spans="1:25" s="69" customFormat="1" x14ac:dyDescent="0.2">
      <c r="A3377" s="66" t="s">
        <v>11</v>
      </c>
      <c r="B3377" s="66" t="s">
        <v>24</v>
      </c>
      <c r="C3377" s="66" t="s">
        <v>26</v>
      </c>
      <c r="D3377" s="66" t="s">
        <v>275</v>
      </c>
      <c r="E3377" s="87">
        <f>+IF(ISNUMBER(DATA!N436),DATA!N436,"n/a")</f>
        <v>2.8503060685849699</v>
      </c>
      <c r="F3377" s="77">
        <f>+IF(ISNUMBER(DATA!O436),DATA!O436,"n/a")</f>
        <v>0.103587745246979</v>
      </c>
      <c r="G3377" s="87">
        <f>+IF(ISNUMBER(DATA!X436),DATA!X436,"n/a")</f>
        <v>2.8160650138043799</v>
      </c>
      <c r="H3377" s="77">
        <f>+IF(ISNUMBER(DATA!Y436),DATA!Y436,"n/a")</f>
        <v>0.121880732946218</v>
      </c>
      <c r="I3377" s="87">
        <f>+IF(ISNUMBER(DATA!AH436),DATA!AH436,"n/a")</f>
        <v>2.83743381769334</v>
      </c>
      <c r="J3377" s="77">
        <f>+IF(ISNUMBER(DATA!AI436),DATA!AI436,"n/a")</f>
        <v>0.101117903402627</v>
      </c>
      <c r="K3377" s="87">
        <f>+IF(ISNUMBER(DATA!AR436),DATA!AR436,"n/a")</f>
        <v>2.8669842287523402</v>
      </c>
      <c r="L3377" s="77">
        <f>+IF(ISNUMBER(DATA!AS436),DATA!AS436,"n/a")</f>
        <v>0.100771082675619</v>
      </c>
      <c r="M3377" s="66"/>
      <c r="N3377" s="66"/>
      <c r="O3377" s="66"/>
      <c r="P3377" s="66"/>
      <c r="Q3377" s="66"/>
      <c r="S3377" s="70"/>
      <c r="U3377" s="70"/>
      <c r="W3377" s="70"/>
      <c r="Y3377" s="70"/>
    </row>
    <row r="3378" spans="1:25" s="69" customFormat="1" x14ac:dyDescent="0.2">
      <c r="A3378" s="66" t="s">
        <v>11</v>
      </c>
      <c r="B3378" s="66" t="s">
        <v>24</v>
      </c>
      <c r="C3378" s="66" t="s">
        <v>26</v>
      </c>
      <c r="D3378" s="66" t="s">
        <v>276</v>
      </c>
      <c r="E3378" s="87">
        <f>+IF(ISNUMBER(DATA!N437),DATA!N437,"n/a")</f>
        <v>2.5182510697507299</v>
      </c>
      <c r="F3378" s="77">
        <f>+IF(ISNUMBER(DATA!O437),DATA!O437,"n/a")</f>
        <v>-3.0830778290084999E-3</v>
      </c>
      <c r="G3378" s="87">
        <f>+IF(ISNUMBER(DATA!X437),DATA!X437,"n/a")</f>
        <v>2.5099826686687901</v>
      </c>
      <c r="H3378" s="77">
        <f>+IF(ISNUMBER(DATA!Y437),DATA!Y437,"n/a")</f>
        <v>1.6050882047736199E-3</v>
      </c>
      <c r="I3378" s="87">
        <f>+IF(ISNUMBER(DATA!AH437),DATA!AH437,"n/a")</f>
        <v>2.5374079052931702</v>
      </c>
      <c r="J3378" s="77">
        <f>+IF(ISNUMBER(DATA!AI437),DATA!AI437,"n/a")</f>
        <v>-9.9713465960812593E-4</v>
      </c>
      <c r="K3378" s="87">
        <f>+IF(ISNUMBER(DATA!AR437),DATA!AR437,"n/a")</f>
        <v>2.5928209530493702</v>
      </c>
      <c r="L3378" s="77">
        <f>+IF(ISNUMBER(DATA!AS437),DATA!AS437,"n/a")</f>
        <v>2.7889104310257599E-2</v>
      </c>
      <c r="M3378" s="66"/>
      <c r="N3378" s="66"/>
      <c r="O3378" s="66"/>
      <c r="P3378" s="66"/>
      <c r="Q3378" s="66"/>
      <c r="S3378" s="70"/>
      <c r="U3378" s="70"/>
      <c r="W3378" s="70"/>
      <c r="Y3378" s="70"/>
    </row>
    <row r="3379" spans="1:25" s="69" customFormat="1" x14ac:dyDescent="0.2">
      <c r="A3379" s="66" t="s">
        <v>11</v>
      </c>
      <c r="B3379" s="66" t="s">
        <v>24</v>
      </c>
      <c r="C3379" s="66" t="s">
        <v>26</v>
      </c>
      <c r="D3379" s="66" t="s">
        <v>277</v>
      </c>
      <c r="E3379" s="87">
        <f>+IF(ISNUMBER(DATA!N438),DATA!N438,"n/a")</f>
        <v>3.0043383682248201</v>
      </c>
      <c r="F3379" s="77">
        <f>+IF(ISNUMBER(DATA!O438),DATA!O438,"n/a")</f>
        <v>6.6242236058723897E-2</v>
      </c>
      <c r="G3379" s="87">
        <f>+IF(ISNUMBER(DATA!X438),DATA!X438,"n/a")</f>
        <v>3.0040646268430198</v>
      </c>
      <c r="H3379" s="77">
        <f>+IF(ISNUMBER(DATA!Y438),DATA!Y438,"n/a")</f>
        <v>4.0486414664542503E-2</v>
      </c>
      <c r="I3379" s="87">
        <f>+IF(ISNUMBER(DATA!AH438),DATA!AH438,"n/a")</f>
        <v>2.8857010347351499</v>
      </c>
      <c r="J3379" s="77">
        <f>+IF(ISNUMBER(DATA!AI438),DATA!AI438,"n/a")</f>
        <v>-2.2982714941473299E-4</v>
      </c>
      <c r="K3379" s="87">
        <f>+IF(ISNUMBER(DATA!AR438),DATA!AR438,"n/a")</f>
        <v>2.9019194116058502</v>
      </c>
      <c r="L3379" s="77">
        <f>+IF(ISNUMBER(DATA!AS438),DATA!AS438,"n/a")</f>
        <v>-1.5923147997586401E-2</v>
      </c>
      <c r="M3379" s="66"/>
      <c r="N3379" s="66"/>
      <c r="O3379" s="66"/>
      <c r="P3379" s="66"/>
      <c r="Q3379" s="66"/>
      <c r="S3379" s="70"/>
      <c r="U3379" s="70"/>
      <c r="W3379" s="70"/>
      <c r="Y3379" s="70"/>
    </row>
    <row r="3380" spans="1:25" s="69" customFormat="1" x14ac:dyDescent="0.2">
      <c r="A3380" s="66" t="s">
        <v>11</v>
      </c>
      <c r="B3380" s="66" t="s">
        <v>24</v>
      </c>
      <c r="C3380" s="66" t="s">
        <v>26</v>
      </c>
      <c r="D3380" s="66" t="s">
        <v>278</v>
      </c>
      <c r="E3380" s="87">
        <f>+IF(ISNUMBER(DATA!N439),DATA!N439,"n/a")</f>
        <v>2.52159191933147</v>
      </c>
      <c r="F3380" s="77">
        <f>+IF(ISNUMBER(DATA!O439),DATA!O439,"n/a")</f>
        <v>-5.1995025197393602E-2</v>
      </c>
      <c r="G3380" s="87">
        <f>+IF(ISNUMBER(DATA!X439),DATA!X439,"n/a")</f>
        <v>2.5290445682496401</v>
      </c>
      <c r="H3380" s="77">
        <f>+IF(ISNUMBER(DATA!Y439),DATA!Y439,"n/a")</f>
        <v>-5.8531655280666499E-2</v>
      </c>
      <c r="I3380" s="87">
        <f>+IF(ISNUMBER(DATA!AH439),DATA!AH439,"n/a")</f>
        <v>2.51541509336543</v>
      </c>
      <c r="J3380" s="77">
        <f>+IF(ISNUMBER(DATA!AI439),DATA!AI439,"n/a")</f>
        <v>-1.8438238608238702E-2</v>
      </c>
      <c r="K3380" s="87">
        <f>+IF(ISNUMBER(DATA!AR439),DATA!AR439,"n/a")</f>
        <v>2.5847776479208902</v>
      </c>
      <c r="L3380" s="77">
        <f>+IF(ISNUMBER(DATA!AS439),DATA!AS439,"n/a")</f>
        <v>1.5977413140018899E-2</v>
      </c>
      <c r="M3380" s="66"/>
      <c r="N3380" s="66"/>
      <c r="O3380" s="66"/>
      <c r="P3380" s="66"/>
      <c r="Q3380" s="66"/>
      <c r="S3380" s="70"/>
      <c r="U3380" s="70"/>
      <c r="W3380" s="70"/>
      <c r="Y3380" s="70"/>
    </row>
    <row r="3381" spans="1:25" s="69" customFormat="1" x14ac:dyDescent="0.2">
      <c r="A3381" s="66" t="s">
        <v>11</v>
      </c>
      <c r="B3381" s="66" t="s">
        <v>24</v>
      </c>
      <c r="C3381" s="66" t="s">
        <v>26</v>
      </c>
      <c r="D3381" s="66" t="s">
        <v>279</v>
      </c>
      <c r="E3381" s="87">
        <f>+IF(ISNUMBER(DATA!N440),DATA!N440,"n/a")</f>
        <v>2.4975312631906101</v>
      </c>
      <c r="F3381" s="77">
        <f>+IF(ISNUMBER(DATA!O440),DATA!O440,"n/a")</f>
        <v>-5.7113962836202001E-2</v>
      </c>
      <c r="G3381" s="87">
        <f>+IF(ISNUMBER(DATA!X440),DATA!X440,"n/a")</f>
        <v>2.63194355101303</v>
      </c>
      <c r="H3381" s="77">
        <f>+IF(ISNUMBER(DATA!Y440),DATA!Y440,"n/a")</f>
        <v>-6.4154408231390696E-3</v>
      </c>
      <c r="I3381" s="87">
        <f>+IF(ISNUMBER(DATA!AH440),DATA!AH440,"n/a")</f>
        <v>2.5900268104167701</v>
      </c>
      <c r="J3381" s="77">
        <f>+IF(ISNUMBER(DATA!AI440),DATA!AI440,"n/a")</f>
        <v>8.8999497366260102E-2</v>
      </c>
      <c r="K3381" s="87">
        <f>+IF(ISNUMBER(DATA!AR440),DATA!AR440,"n/a")</f>
        <v>2.5719183332894899</v>
      </c>
      <c r="L3381" s="77">
        <f>+IF(ISNUMBER(DATA!AS440),DATA!AS440,"n/a")</f>
        <v>0.15852064866936</v>
      </c>
      <c r="M3381" s="66"/>
      <c r="N3381" s="66"/>
      <c r="O3381" s="66"/>
      <c r="P3381" s="66"/>
      <c r="Q3381" s="66"/>
      <c r="S3381" s="70"/>
      <c r="U3381" s="70"/>
      <c r="W3381" s="70"/>
      <c r="Y3381" s="70"/>
    </row>
    <row r="3382" spans="1:25" s="69" customFormat="1" x14ac:dyDescent="0.2">
      <c r="A3382" s="66" t="s">
        <v>11</v>
      </c>
      <c r="B3382" s="66" t="s">
        <v>24</v>
      </c>
      <c r="C3382" s="66" t="s">
        <v>26</v>
      </c>
      <c r="D3382" s="66" t="s">
        <v>280</v>
      </c>
      <c r="E3382" s="87">
        <f>+IF(ISNUMBER(DATA!N441),DATA!N441,"n/a")</f>
        <v>2.9670010907445499</v>
      </c>
      <c r="F3382" s="77">
        <f>+IF(ISNUMBER(DATA!O441),DATA!O441,"n/a")</f>
        <v>-1.7037178074912399E-2</v>
      </c>
      <c r="G3382" s="87">
        <f>+IF(ISNUMBER(DATA!X441),DATA!X441,"n/a")</f>
        <v>2.89001902856617</v>
      </c>
      <c r="H3382" s="77">
        <f>+IF(ISNUMBER(DATA!Y441),DATA!Y441,"n/a")</f>
        <v>-1.0005177236482501E-2</v>
      </c>
      <c r="I3382" s="87">
        <f>+IF(ISNUMBER(DATA!AH441),DATA!AH441,"n/a")</f>
        <v>2.92144232661285</v>
      </c>
      <c r="J3382" s="77">
        <f>+IF(ISNUMBER(DATA!AI441),DATA!AI441,"n/a")</f>
        <v>-4.5024641805710202E-3</v>
      </c>
      <c r="K3382" s="87">
        <f>+IF(ISNUMBER(DATA!AR441),DATA!AR441,"n/a")</f>
        <v>2.9517107256515902</v>
      </c>
      <c r="L3382" s="77">
        <f>+IF(ISNUMBER(DATA!AS441),DATA!AS441,"n/a")</f>
        <v>1.3374800949730601E-2</v>
      </c>
      <c r="M3382" s="66"/>
      <c r="N3382" s="66"/>
      <c r="O3382" s="66"/>
      <c r="P3382" s="66"/>
      <c r="Q3382" s="66"/>
      <c r="S3382" s="70"/>
      <c r="U3382" s="70"/>
      <c r="W3382" s="70"/>
      <c r="Y3382" s="70"/>
    </row>
    <row r="3383" spans="1:25" s="69" customFormat="1" x14ac:dyDescent="0.2">
      <c r="A3383" s="66" t="s">
        <v>11</v>
      </c>
      <c r="B3383" s="66" t="s">
        <v>24</v>
      </c>
      <c r="C3383" s="66" t="s">
        <v>26</v>
      </c>
      <c r="D3383" s="66" t="s">
        <v>281</v>
      </c>
      <c r="E3383" s="87">
        <f>+IF(ISNUMBER(DATA!N442),DATA!N442,"n/a")</f>
        <v>2.2132215761333902</v>
      </c>
      <c r="F3383" s="77">
        <f>+IF(ISNUMBER(DATA!O442),DATA!O442,"n/a")</f>
        <v>-7.1681722612248797E-2</v>
      </c>
      <c r="G3383" s="87">
        <f>+IF(ISNUMBER(DATA!X442),DATA!X442,"n/a")</f>
        <v>2.2763200484336399</v>
      </c>
      <c r="H3383" s="77">
        <f>+IF(ISNUMBER(DATA!Y442),DATA!Y442,"n/a")</f>
        <v>-2.28419207730996E-2</v>
      </c>
      <c r="I3383" s="87">
        <f>+IF(ISNUMBER(DATA!AH442),DATA!AH442,"n/a")</f>
        <v>2.2988970298665601</v>
      </c>
      <c r="J3383" s="77">
        <f>+IF(ISNUMBER(DATA!AI442),DATA!AI442,"n/a")</f>
        <v>1.7045111780819602E-2</v>
      </c>
      <c r="K3383" s="87">
        <f>+IF(ISNUMBER(DATA!AR442),DATA!AR442,"n/a")</f>
        <v>2.3387704521398001</v>
      </c>
      <c r="L3383" s="77">
        <f>+IF(ISNUMBER(DATA!AS442),DATA!AS442,"n/a")</f>
        <v>5.0771737067236103E-2</v>
      </c>
      <c r="M3383" s="66"/>
      <c r="N3383" s="66"/>
      <c r="O3383" s="66"/>
      <c r="P3383" s="66"/>
      <c r="Q3383" s="66"/>
      <c r="S3383" s="70"/>
      <c r="U3383" s="70"/>
      <c r="W3383" s="70"/>
      <c r="Y3383" s="70"/>
    </row>
    <row r="3384" spans="1:25" s="69" customFormat="1" x14ac:dyDescent="0.2">
      <c r="A3384" s="66" t="s">
        <v>11</v>
      </c>
      <c r="B3384" s="66" t="s">
        <v>24</v>
      </c>
      <c r="C3384" s="66" t="s">
        <v>26</v>
      </c>
      <c r="D3384" s="66" t="s">
        <v>282</v>
      </c>
      <c r="E3384" s="87">
        <f>+IF(ISNUMBER(DATA!N443),DATA!N443,"n/a")</f>
        <v>3.10653792424025</v>
      </c>
      <c r="F3384" s="77">
        <f>+IF(ISNUMBER(DATA!O443),DATA!O443,"n/a")</f>
        <v>4.5236870417513002E-2</v>
      </c>
      <c r="G3384" s="87">
        <f>+IF(ISNUMBER(DATA!X443),DATA!X443,"n/a")</f>
        <v>3.1770401092889902</v>
      </c>
      <c r="H3384" s="77">
        <f>+IF(ISNUMBER(DATA!Y443),DATA!Y443,"n/a")</f>
        <v>8.4503942872460699E-2</v>
      </c>
      <c r="I3384" s="87">
        <f>+IF(ISNUMBER(DATA!AH443),DATA!AH443,"n/a")</f>
        <v>3.1256153545048302</v>
      </c>
      <c r="J3384" s="77">
        <f>+IF(ISNUMBER(DATA!AI443),DATA!AI443,"n/a")</f>
        <v>8.8034794475848097E-2</v>
      </c>
      <c r="K3384" s="87">
        <f>+IF(ISNUMBER(DATA!AR443),DATA!AR443,"n/a")</f>
        <v>3.0936221354521698</v>
      </c>
      <c r="L3384" s="77">
        <f>+IF(ISNUMBER(DATA!AS443),DATA!AS443,"n/a")</f>
        <v>9.7877139863300294E-2</v>
      </c>
      <c r="M3384" s="66"/>
      <c r="N3384" s="66"/>
      <c r="O3384" s="66"/>
      <c r="P3384" s="66"/>
      <c r="Q3384" s="66"/>
      <c r="S3384" s="70"/>
      <c r="U3384" s="70"/>
      <c r="W3384" s="70"/>
      <c r="Y3384" s="70"/>
    </row>
    <row r="3385" spans="1:25" s="69" customFormat="1" x14ac:dyDescent="0.2">
      <c r="A3385" s="66" t="s">
        <v>11</v>
      </c>
      <c r="B3385" s="66" t="s">
        <v>24</v>
      </c>
      <c r="C3385" s="66" t="s">
        <v>26</v>
      </c>
      <c r="D3385" s="66" t="s">
        <v>283</v>
      </c>
      <c r="E3385" s="87">
        <f>+IF(ISNUMBER(DATA!N444),DATA!N444,"n/a")</f>
        <v>2.8673276193301702</v>
      </c>
      <c r="F3385" s="77">
        <f>+IF(ISNUMBER(DATA!O444),DATA!O444,"n/a")</f>
        <v>9.2198161551068303E-2</v>
      </c>
      <c r="G3385" s="87">
        <f>+IF(ISNUMBER(DATA!X444),DATA!X444,"n/a")</f>
        <v>2.8451636791963302</v>
      </c>
      <c r="H3385" s="77">
        <f>+IF(ISNUMBER(DATA!Y444),DATA!Y444,"n/a")</f>
        <v>8.6979081720641102E-2</v>
      </c>
      <c r="I3385" s="87">
        <f>+IF(ISNUMBER(DATA!AH444),DATA!AH444,"n/a")</f>
        <v>2.8320494172511901</v>
      </c>
      <c r="J3385" s="77">
        <f>+IF(ISNUMBER(DATA!AI444),DATA!AI444,"n/a")</f>
        <v>7.6514925133706599E-2</v>
      </c>
      <c r="K3385" s="87">
        <f>+IF(ISNUMBER(DATA!AR444),DATA!AR444,"n/a")</f>
        <v>2.7962002247383899</v>
      </c>
      <c r="L3385" s="77">
        <f>+IF(ISNUMBER(DATA!AS444),DATA!AS444,"n/a")</f>
        <v>5.7219220494784E-2</v>
      </c>
      <c r="M3385" s="66"/>
      <c r="N3385" s="66"/>
      <c r="O3385" s="66"/>
      <c r="P3385" s="66"/>
      <c r="Q3385" s="66"/>
      <c r="S3385" s="70"/>
      <c r="U3385" s="70"/>
      <c r="W3385" s="70"/>
      <c r="Y3385" s="70"/>
    </row>
    <row r="3386" spans="1:25" s="69" customFormat="1" x14ac:dyDescent="0.2">
      <c r="A3386" s="66" t="s">
        <v>11</v>
      </c>
      <c r="B3386" s="66" t="s">
        <v>24</v>
      </c>
      <c r="C3386" s="66" t="s">
        <v>26</v>
      </c>
      <c r="D3386" s="66" t="s">
        <v>284</v>
      </c>
      <c r="E3386" s="87">
        <f>+IF(ISNUMBER(DATA!N445),DATA!N445,"n/a")</f>
        <v>1.8752249629843201</v>
      </c>
      <c r="F3386" s="77">
        <f>+IF(ISNUMBER(DATA!O445),DATA!O445,"n/a")</f>
        <v>-0.17913845715212301</v>
      </c>
      <c r="G3386" s="87">
        <f>+IF(ISNUMBER(DATA!X445),DATA!X445,"n/a")</f>
        <v>2.0150632486282798</v>
      </c>
      <c r="H3386" s="77">
        <f>+IF(ISNUMBER(DATA!Y445),DATA!Y445,"n/a")</f>
        <v>-0.114837025469385</v>
      </c>
      <c r="I3386" s="87">
        <f>+IF(ISNUMBER(DATA!AH445),DATA!AH445,"n/a")</f>
        <v>2.02489061576834</v>
      </c>
      <c r="J3386" s="77">
        <f>+IF(ISNUMBER(DATA!AI445),DATA!AI445,"n/a")</f>
        <v>-1.5628188247706801E-2</v>
      </c>
      <c r="K3386" s="87">
        <f>+IF(ISNUMBER(DATA!AR445),DATA!AR445,"n/a")</f>
        <v>2.0986883780944301</v>
      </c>
      <c r="L3386" s="77">
        <f>+IF(ISNUMBER(DATA!AS445),DATA!AS445,"n/a")</f>
        <v>6.9513166009984306E-2</v>
      </c>
      <c r="M3386" s="66"/>
      <c r="N3386" s="66"/>
      <c r="O3386" s="66"/>
      <c r="P3386" s="66"/>
      <c r="Q3386" s="66"/>
      <c r="S3386" s="70"/>
      <c r="U3386" s="70"/>
      <c r="W3386" s="70"/>
      <c r="Y3386" s="70"/>
    </row>
    <row r="3387" spans="1:25" s="69" customFormat="1" x14ac:dyDescent="0.2">
      <c r="A3387" s="66" t="s">
        <v>11</v>
      </c>
      <c r="B3387" s="66" t="s">
        <v>24</v>
      </c>
      <c r="C3387" s="66" t="s">
        <v>26</v>
      </c>
      <c r="D3387" s="66" t="s">
        <v>285</v>
      </c>
      <c r="E3387" s="87">
        <f>+IF(ISNUMBER(DATA!N446),DATA!N446,"n/a")</f>
        <v>1.5175811783293101</v>
      </c>
      <c r="F3387" s="77">
        <f>+IF(ISNUMBER(DATA!O446),DATA!O446,"n/a")</f>
        <v>-0.23499430049863701</v>
      </c>
      <c r="G3387" s="87">
        <f>+IF(ISNUMBER(DATA!X446),DATA!X446,"n/a")</f>
        <v>1.6558721716654199</v>
      </c>
      <c r="H3387" s="77">
        <f>+IF(ISNUMBER(DATA!Y446),DATA!Y446,"n/a")</f>
        <v>-0.165952615851961</v>
      </c>
      <c r="I3387" s="87">
        <f>+IF(ISNUMBER(DATA!AH446),DATA!AH446,"n/a")</f>
        <v>1.6132189875607901</v>
      </c>
      <c r="J3387" s="77">
        <f>+IF(ISNUMBER(DATA!AI446),DATA!AI446,"n/a")</f>
        <v>-7.9831873017099902E-2</v>
      </c>
      <c r="K3387" s="87">
        <f>+IF(ISNUMBER(DATA!AR446),DATA!AR446,"n/a")</f>
        <v>1.7033058065859501</v>
      </c>
      <c r="L3387" s="77">
        <f>+IF(ISNUMBER(DATA!AS446),DATA!AS446,"n/a")</f>
        <v>1.8193163809937001E-2</v>
      </c>
      <c r="M3387" s="66"/>
      <c r="N3387" s="66"/>
      <c r="O3387" s="66"/>
      <c r="P3387" s="66"/>
      <c r="Q3387" s="66"/>
      <c r="S3387" s="70"/>
      <c r="U3387" s="70"/>
      <c r="W3387" s="70"/>
      <c r="Y3387" s="70"/>
    </row>
    <row r="3388" spans="1:25" s="69" customFormat="1" x14ac:dyDescent="0.2">
      <c r="A3388" s="66" t="s">
        <v>11</v>
      </c>
      <c r="B3388" s="66" t="s">
        <v>24</v>
      </c>
      <c r="C3388" s="66" t="s">
        <v>26</v>
      </c>
      <c r="D3388" s="66" t="s">
        <v>286</v>
      </c>
      <c r="E3388" s="87">
        <f>+IF(ISNUMBER(DATA!N447),DATA!N447,"n/a")</f>
        <v>2.8007056022257499</v>
      </c>
      <c r="F3388" s="77">
        <f>+IF(ISNUMBER(DATA!O447),DATA!O447,"n/a")</f>
        <v>7.4065333657938298E-2</v>
      </c>
      <c r="G3388" s="87">
        <f>+IF(ISNUMBER(DATA!X447),DATA!X447,"n/a")</f>
        <v>2.8197842871242198</v>
      </c>
      <c r="H3388" s="77">
        <f>+IF(ISNUMBER(DATA!Y447),DATA!Y447,"n/a")</f>
        <v>0.16962711196775801</v>
      </c>
      <c r="I3388" s="87">
        <f>+IF(ISNUMBER(DATA!AH447),DATA!AH447,"n/a")</f>
        <v>2.8170535887900598</v>
      </c>
      <c r="J3388" s="77">
        <f>+IF(ISNUMBER(DATA!AI447),DATA!AI447,"n/a")</f>
        <v>0.13687017678521099</v>
      </c>
      <c r="K3388" s="87">
        <f>+IF(ISNUMBER(DATA!AR447),DATA!AR447,"n/a")</f>
        <v>2.8309841649901499</v>
      </c>
      <c r="L3388" s="77">
        <f>+IF(ISNUMBER(DATA!AS447),DATA!AS447,"n/a")</f>
        <v>0.14100928038093999</v>
      </c>
      <c r="M3388" s="66"/>
      <c r="N3388" s="66"/>
      <c r="O3388" s="66"/>
      <c r="P3388" s="66"/>
      <c r="Q3388" s="66"/>
      <c r="S3388" s="70"/>
      <c r="U3388" s="70"/>
      <c r="W3388" s="70"/>
      <c r="Y3388" s="70"/>
    </row>
    <row r="3389" spans="1:25" s="69" customFormat="1" x14ac:dyDescent="0.2">
      <c r="A3389" s="66" t="s">
        <v>11</v>
      </c>
      <c r="B3389" s="66" t="s">
        <v>24</v>
      </c>
      <c r="C3389" s="66" t="s">
        <v>26</v>
      </c>
      <c r="D3389" s="66" t="s">
        <v>287</v>
      </c>
      <c r="E3389" s="87">
        <f>+IF(ISNUMBER(DATA!N448),DATA!N448,"n/a")</f>
        <v>2.9734462006581199</v>
      </c>
      <c r="F3389" s="77">
        <f>+IF(ISNUMBER(DATA!O448),DATA!O448,"n/a")</f>
        <v>0.175968399185991</v>
      </c>
      <c r="G3389" s="87">
        <f>+IF(ISNUMBER(DATA!X448),DATA!X448,"n/a")</f>
        <v>2.8910559476020601</v>
      </c>
      <c r="H3389" s="77">
        <f>+IF(ISNUMBER(DATA!Y448),DATA!Y448,"n/a")</f>
        <v>0.21665682242617501</v>
      </c>
      <c r="I3389" s="87">
        <f>+IF(ISNUMBER(DATA!AH448),DATA!AH448,"n/a")</f>
        <v>2.8720571870009102</v>
      </c>
      <c r="J3389" s="77">
        <f>+IF(ISNUMBER(DATA!AI448),DATA!AI448,"n/a")</f>
        <v>0.19640397366777099</v>
      </c>
      <c r="K3389" s="87">
        <f>+IF(ISNUMBER(DATA!AR448),DATA!AR448,"n/a")</f>
        <v>2.8322928185063199</v>
      </c>
      <c r="L3389" s="77">
        <f>+IF(ISNUMBER(DATA!AS448),DATA!AS448,"n/a")</f>
        <v>0.17649033800590599</v>
      </c>
      <c r="M3389" s="66"/>
      <c r="N3389" s="66"/>
      <c r="O3389" s="66"/>
      <c r="P3389" s="66"/>
      <c r="Q3389" s="66"/>
      <c r="S3389" s="70"/>
      <c r="U3389" s="70"/>
      <c r="W3389" s="70"/>
      <c r="Y3389" s="70"/>
    </row>
    <row r="3390" spans="1:25" s="69" customFormat="1" x14ac:dyDescent="0.2">
      <c r="A3390" s="66" t="s">
        <v>11</v>
      </c>
      <c r="B3390" s="66" t="s">
        <v>24</v>
      </c>
      <c r="C3390" s="66" t="s">
        <v>26</v>
      </c>
      <c r="D3390" s="66" t="s">
        <v>288</v>
      </c>
      <c r="E3390" s="87">
        <f>+IF(ISNUMBER(DATA!N449),DATA!N449,"n/a")</f>
        <v>3.0774641730553101</v>
      </c>
      <c r="F3390" s="77">
        <f>+IF(ISNUMBER(DATA!O449),DATA!O449,"n/a")</f>
        <v>3.07250863984939E-2</v>
      </c>
      <c r="G3390" s="87">
        <f>+IF(ISNUMBER(DATA!X449),DATA!X449,"n/a")</f>
        <v>3.1568190898889799</v>
      </c>
      <c r="H3390" s="77">
        <f>+IF(ISNUMBER(DATA!Y449),DATA!Y449,"n/a")</f>
        <v>8.3757411997270506E-2</v>
      </c>
      <c r="I3390" s="87">
        <f>+IF(ISNUMBER(DATA!AH449),DATA!AH449,"n/a")</f>
        <v>3.1154298959507898</v>
      </c>
      <c r="J3390" s="77">
        <f>+IF(ISNUMBER(DATA!AI449),DATA!AI449,"n/a")</f>
        <v>9.2278460522766698E-2</v>
      </c>
      <c r="K3390" s="87">
        <f>+IF(ISNUMBER(DATA!AR449),DATA!AR449,"n/a")</f>
        <v>3.1008601015931001</v>
      </c>
      <c r="L3390" s="77">
        <f>+IF(ISNUMBER(DATA!AS449),DATA!AS449,"n/a")</f>
        <v>9.3132633045579893E-2</v>
      </c>
      <c r="M3390" s="66"/>
      <c r="N3390" s="66"/>
      <c r="O3390" s="66"/>
      <c r="P3390" s="66"/>
      <c r="Q3390" s="66"/>
      <c r="S3390" s="70"/>
      <c r="U3390" s="70"/>
      <c r="W3390" s="70"/>
      <c r="Y3390" s="70"/>
    </row>
    <row r="3391" spans="1:25" s="69" customFormat="1" x14ac:dyDescent="0.2">
      <c r="A3391" s="66" t="s">
        <v>11</v>
      </c>
      <c r="B3391" s="66" t="s">
        <v>24</v>
      </c>
      <c r="C3391" s="66" t="s">
        <v>26</v>
      </c>
      <c r="D3391" s="66" t="s">
        <v>289</v>
      </c>
      <c r="E3391" s="87">
        <f>+IF(ISNUMBER(DATA!N450),DATA!N450,"n/a")</f>
        <v>2.4917740922510099</v>
      </c>
      <c r="F3391" s="77">
        <f>+IF(ISNUMBER(DATA!O450),DATA!O450,"n/a")</f>
        <v>-1.7909060926809401E-2</v>
      </c>
      <c r="G3391" s="87">
        <f>+IF(ISNUMBER(DATA!X450),DATA!X450,"n/a")</f>
        <v>2.5228888493752399</v>
      </c>
      <c r="H3391" s="77">
        <f>+IF(ISNUMBER(DATA!Y450),DATA!Y450,"n/a")</f>
        <v>-5.5092053675862502E-3</v>
      </c>
      <c r="I3391" s="87">
        <f>+IF(ISNUMBER(DATA!AH450),DATA!AH450,"n/a")</f>
        <v>2.4832683555397801</v>
      </c>
      <c r="J3391" s="77">
        <f>+IF(ISNUMBER(DATA!AI450),DATA!AI450,"n/a")</f>
        <v>3.5381222885087799E-2</v>
      </c>
      <c r="K3391" s="87">
        <f>+IF(ISNUMBER(DATA!AR450),DATA!AR450,"n/a")</f>
        <v>2.5236435045472998</v>
      </c>
      <c r="L3391" s="77">
        <f>+IF(ISNUMBER(DATA!AS450),DATA!AS450,"n/a")</f>
        <v>0.10444843452486099</v>
      </c>
      <c r="M3391" s="66"/>
      <c r="N3391" s="66"/>
      <c r="O3391" s="66"/>
      <c r="P3391" s="66"/>
      <c r="Q3391" s="66"/>
      <c r="S3391" s="70"/>
      <c r="U3391" s="70"/>
      <c r="W3391" s="70"/>
      <c r="Y3391" s="70"/>
    </row>
    <row r="3392" spans="1:25" s="69" customFormat="1" x14ac:dyDescent="0.2">
      <c r="A3392" s="66" t="s">
        <v>11</v>
      </c>
      <c r="B3392" s="66" t="s">
        <v>24</v>
      </c>
      <c r="C3392" s="66" t="s">
        <v>26</v>
      </c>
      <c r="D3392" s="66" t="s">
        <v>290</v>
      </c>
      <c r="E3392" s="87">
        <f>+IF(ISNUMBER(DATA!N451),DATA!N451,"n/a")</f>
        <v>2.5615391053000902</v>
      </c>
      <c r="F3392" s="77">
        <f>+IF(ISNUMBER(DATA!O451),DATA!O451,"n/a")</f>
        <v>4.2142358162376898E-4</v>
      </c>
      <c r="G3392" s="87">
        <f>+IF(ISNUMBER(DATA!X451),DATA!X451,"n/a")</f>
        <v>2.5478813140406298</v>
      </c>
      <c r="H3392" s="77">
        <f>+IF(ISNUMBER(DATA!Y451),DATA!Y451,"n/a")</f>
        <v>1.09303356298585E-2</v>
      </c>
      <c r="I3392" s="87">
        <f>+IF(ISNUMBER(DATA!AH451),DATA!AH451,"n/a")</f>
        <v>2.57398024364154</v>
      </c>
      <c r="J3392" s="77">
        <f>+IF(ISNUMBER(DATA!AI451),DATA!AI451,"n/a")</f>
        <v>3.0327878747522199E-2</v>
      </c>
      <c r="K3392" s="87">
        <f>+IF(ISNUMBER(DATA!AR451),DATA!AR451,"n/a")</f>
        <v>2.5924151749295401</v>
      </c>
      <c r="L3392" s="77">
        <f>+IF(ISNUMBER(DATA!AS451),DATA!AS451,"n/a")</f>
        <v>2.8753248994448598E-2</v>
      </c>
      <c r="M3392" s="66"/>
      <c r="N3392" s="66"/>
      <c r="O3392" s="66"/>
      <c r="P3392" s="66"/>
      <c r="Q3392" s="66"/>
      <c r="S3392" s="70"/>
      <c r="U3392" s="70"/>
      <c r="W3392" s="70"/>
      <c r="Y3392" s="70"/>
    </row>
    <row r="3393" spans="1:25" s="69" customFormat="1" x14ac:dyDescent="0.2">
      <c r="A3393" s="66" t="s">
        <v>11</v>
      </c>
      <c r="B3393" s="66" t="s">
        <v>24</v>
      </c>
      <c r="C3393" s="66" t="s">
        <v>26</v>
      </c>
      <c r="D3393" s="66" t="s">
        <v>291</v>
      </c>
      <c r="E3393" s="87">
        <f>+IF(ISNUMBER(DATA!N452),DATA!N452,"n/a")</f>
        <v>2.8174533365813801</v>
      </c>
      <c r="F3393" s="77">
        <f>+IF(ISNUMBER(DATA!O452),DATA!O452,"n/a")</f>
        <v>-9.2998801802273504E-2</v>
      </c>
      <c r="G3393" s="87">
        <f>+IF(ISNUMBER(DATA!X452),DATA!X452,"n/a")</f>
        <v>2.9175694358326201</v>
      </c>
      <c r="H3393" s="77">
        <f>+IF(ISNUMBER(DATA!Y452),DATA!Y452,"n/a")</f>
        <v>2.25206353732907E-3</v>
      </c>
      <c r="I3393" s="87">
        <f>+IF(ISNUMBER(DATA!AH452),DATA!AH452,"n/a")</f>
        <v>2.8562403802457799</v>
      </c>
      <c r="J3393" s="77">
        <f>+IF(ISNUMBER(DATA!AI452),DATA!AI452,"n/a")</f>
        <v>-2.4226525315811799E-2</v>
      </c>
      <c r="K3393" s="87">
        <f>+IF(ISNUMBER(DATA!AR452),DATA!AR452,"n/a")</f>
        <v>2.8005984610395198</v>
      </c>
      <c r="L3393" s="77">
        <f>+IF(ISNUMBER(DATA!AS452),DATA!AS452,"n/a")</f>
        <v>-2.9962828018981799E-2</v>
      </c>
      <c r="M3393" s="66"/>
      <c r="N3393" s="66"/>
      <c r="O3393" s="66"/>
      <c r="P3393" s="66"/>
      <c r="Q3393" s="66"/>
      <c r="S3393" s="70"/>
      <c r="U3393" s="70"/>
      <c r="W3393" s="70"/>
      <c r="Y3393" s="70"/>
    </row>
    <row r="3394" spans="1:25" s="69" customFormat="1" x14ac:dyDescent="0.2">
      <c r="A3394" s="66" t="s">
        <v>11</v>
      </c>
      <c r="B3394" s="66" t="s">
        <v>24</v>
      </c>
      <c r="C3394" s="66" t="s">
        <v>26</v>
      </c>
      <c r="D3394" s="66" t="s">
        <v>292</v>
      </c>
      <c r="E3394" s="87">
        <f>+IF(ISNUMBER(DATA!N453),DATA!N453,"n/a")</f>
        <v>2.5795912612646399</v>
      </c>
      <c r="F3394" s="77">
        <f>+IF(ISNUMBER(DATA!O453),DATA!O453,"n/a")</f>
        <v>1.07567989290932E-3</v>
      </c>
      <c r="G3394" s="87">
        <f>+IF(ISNUMBER(DATA!X453),DATA!X453,"n/a")</f>
        <v>2.6266496492980198</v>
      </c>
      <c r="H3394" s="77">
        <f>+IF(ISNUMBER(DATA!Y453),DATA!Y453,"n/a")</f>
        <v>1.40073132105586E-2</v>
      </c>
      <c r="I3394" s="87">
        <f>+IF(ISNUMBER(DATA!AH453),DATA!AH453,"n/a")</f>
        <v>2.5542482284340902</v>
      </c>
      <c r="J3394" s="77">
        <f>+IF(ISNUMBER(DATA!AI453),DATA!AI453,"n/a")</f>
        <v>6.1083054059617899E-3</v>
      </c>
      <c r="K3394" s="87">
        <f>+IF(ISNUMBER(DATA!AR453),DATA!AR453,"n/a")</f>
        <v>2.5332971633905101</v>
      </c>
      <c r="L3394" s="77">
        <f>+IF(ISNUMBER(DATA!AS453),DATA!AS453,"n/a")</f>
        <v>-1.1602018907250599E-3</v>
      </c>
      <c r="M3394" s="66"/>
      <c r="N3394" s="66"/>
      <c r="O3394" s="66"/>
      <c r="P3394" s="66"/>
      <c r="Q3394" s="66"/>
      <c r="S3394" s="70"/>
      <c r="U3394" s="70"/>
      <c r="W3394" s="70"/>
      <c r="Y3394" s="70"/>
    </row>
    <row r="3395" spans="1:25" s="69" customFormat="1" x14ac:dyDescent="0.2">
      <c r="A3395" s="66" t="s">
        <v>11</v>
      </c>
      <c r="B3395" s="66" t="s">
        <v>24</v>
      </c>
      <c r="C3395" s="66" t="s">
        <v>26</v>
      </c>
      <c r="D3395" s="66" t="s">
        <v>293</v>
      </c>
      <c r="E3395" s="87">
        <f>+IF(ISNUMBER(DATA!N454),DATA!N454,"n/a")</f>
        <v>2.5595974319675001</v>
      </c>
      <c r="F3395" s="77">
        <f>+IF(ISNUMBER(DATA!O454),DATA!O454,"n/a")</f>
        <v>-0.146298676099128</v>
      </c>
      <c r="G3395" s="87">
        <f>+IF(ISNUMBER(DATA!X454),DATA!X454,"n/a")</f>
        <v>2.6555719372715201</v>
      </c>
      <c r="H3395" s="77">
        <f>+IF(ISNUMBER(DATA!Y454),DATA!Y454,"n/a")</f>
        <v>-8.5332361892584793E-2</v>
      </c>
      <c r="I3395" s="87">
        <f>+IF(ISNUMBER(DATA!AH454),DATA!AH454,"n/a")</f>
        <v>2.5865069227700999</v>
      </c>
      <c r="J3395" s="77">
        <f>+IF(ISNUMBER(DATA!AI454),DATA!AI454,"n/a")</f>
        <v>-2.1359823646519998E-3</v>
      </c>
      <c r="K3395" s="87">
        <f>+IF(ISNUMBER(DATA!AR454),DATA!AR454,"n/a")</f>
        <v>2.68417515830475</v>
      </c>
      <c r="L3395" s="77">
        <f>+IF(ISNUMBER(DATA!AS454),DATA!AS454,"n/a")</f>
        <v>0.12022390005569</v>
      </c>
      <c r="M3395" s="66"/>
      <c r="N3395" s="66"/>
      <c r="O3395" s="66"/>
      <c r="P3395" s="66"/>
      <c r="Q3395" s="66"/>
      <c r="S3395" s="70"/>
      <c r="U3395" s="70"/>
      <c r="W3395" s="70"/>
      <c r="Y3395" s="70"/>
    </row>
    <row r="3396" spans="1:25" s="69" customFormat="1" x14ac:dyDescent="0.2">
      <c r="A3396" s="66" t="s">
        <v>11</v>
      </c>
      <c r="B3396" s="66" t="s">
        <v>24</v>
      </c>
      <c r="C3396" s="66" t="s">
        <v>26</v>
      </c>
      <c r="D3396" s="66" t="s">
        <v>294</v>
      </c>
      <c r="E3396" s="87">
        <f>+IF(ISNUMBER(DATA!N455),DATA!N455,"n/a")</f>
        <v>2.57966002078946</v>
      </c>
      <c r="F3396" s="77">
        <f>+IF(ISNUMBER(DATA!O455),DATA!O455,"n/a")</f>
        <v>6.2650622613691304E-3</v>
      </c>
      <c r="G3396" s="87">
        <f>+IF(ISNUMBER(DATA!X455),DATA!X455,"n/a")</f>
        <v>2.5713559292552501</v>
      </c>
      <c r="H3396" s="77">
        <f>+IF(ISNUMBER(DATA!Y455),DATA!Y455,"n/a")</f>
        <v>8.5783886507865004E-3</v>
      </c>
      <c r="I3396" s="87">
        <f>+IF(ISNUMBER(DATA!AH455),DATA!AH455,"n/a")</f>
        <v>2.5786069133548302</v>
      </c>
      <c r="J3396" s="77">
        <f>+IF(ISNUMBER(DATA!AI455),DATA!AI455,"n/a")</f>
        <v>1.9015210198604901E-2</v>
      </c>
      <c r="K3396" s="87">
        <f>+IF(ISNUMBER(DATA!AR455),DATA!AR455,"n/a")</f>
        <v>2.59265066549712</v>
      </c>
      <c r="L3396" s="77">
        <f>+IF(ISNUMBER(DATA!AS455),DATA!AS455,"n/a")</f>
        <v>1.5691669140190299E-2</v>
      </c>
      <c r="M3396" s="66"/>
      <c r="N3396" s="66"/>
      <c r="O3396" s="66"/>
      <c r="P3396" s="66"/>
      <c r="Q3396" s="66"/>
      <c r="S3396" s="70"/>
      <c r="U3396" s="70"/>
      <c r="W3396" s="70"/>
      <c r="Y3396" s="70"/>
    </row>
    <row r="3397" spans="1:25" s="69" customFormat="1" x14ac:dyDescent="0.2">
      <c r="A3397" s="66" t="s">
        <v>11</v>
      </c>
      <c r="B3397" s="66" t="s">
        <v>24</v>
      </c>
      <c r="C3397" s="66" t="s">
        <v>26</v>
      </c>
      <c r="D3397" s="66" t="s">
        <v>295</v>
      </c>
      <c r="E3397" s="87">
        <f>+IF(ISNUMBER(DATA!N456),DATA!N456,"n/a")</f>
        <v>2.2506661580534</v>
      </c>
      <c r="F3397" s="77">
        <f>+IF(ISNUMBER(DATA!O456),DATA!O456,"n/a")</f>
        <v>0.110180493563419</v>
      </c>
      <c r="G3397" s="87">
        <f>+IF(ISNUMBER(DATA!X456),DATA!X456,"n/a")</f>
        <v>2.0346435021389202</v>
      </c>
      <c r="H3397" s="77">
        <f>+IF(ISNUMBER(DATA!Y456),DATA!Y456,"n/a")</f>
        <v>-4.5569599923836397E-4</v>
      </c>
      <c r="I3397" s="87">
        <f>+IF(ISNUMBER(DATA!AH456),DATA!AH456,"n/a")</f>
        <v>1.9980820162705899</v>
      </c>
      <c r="J3397" s="77">
        <f>+IF(ISNUMBER(DATA!AI456),DATA!AI456,"n/a")</f>
        <v>-2.4403921015342601E-2</v>
      </c>
      <c r="K3397" s="87">
        <f>+IF(ISNUMBER(DATA!AR456),DATA!AR456,"n/a")</f>
        <v>2.0377467718697999</v>
      </c>
      <c r="L3397" s="77">
        <f>+IF(ISNUMBER(DATA!AS456),DATA!AS456,"n/a")</f>
        <v>-1.6706264754192499E-2</v>
      </c>
      <c r="M3397" s="66"/>
      <c r="N3397" s="66"/>
      <c r="O3397" s="66"/>
      <c r="P3397" s="66"/>
      <c r="Q3397" s="66"/>
      <c r="S3397" s="70"/>
      <c r="U3397" s="70"/>
      <c r="W3397" s="70"/>
      <c r="Y3397" s="70"/>
    </row>
    <row r="3398" spans="1:25" s="69" customFormat="1" x14ac:dyDescent="0.2">
      <c r="A3398" s="66" t="s">
        <v>11</v>
      </c>
      <c r="B3398" s="66" t="s">
        <v>24</v>
      </c>
      <c r="C3398" s="66" t="s">
        <v>26</v>
      </c>
      <c r="D3398" s="66" t="s">
        <v>296</v>
      </c>
      <c r="E3398" s="87">
        <f>+IF(ISNUMBER(DATA!N457),DATA!N457,"n/a")</f>
        <v>2.4861764039906</v>
      </c>
      <c r="F3398" s="77">
        <f>+IF(ISNUMBER(DATA!O457),DATA!O457,"n/a")</f>
        <v>7.9250484557504705E-2</v>
      </c>
      <c r="G3398" s="87">
        <f>+IF(ISNUMBER(DATA!X457),DATA!X457,"n/a")</f>
        <v>2.3236839045653501</v>
      </c>
      <c r="H3398" s="77">
        <f>+IF(ISNUMBER(DATA!Y457),DATA!Y457,"n/a")</f>
        <v>2.2325178130058899E-2</v>
      </c>
      <c r="I3398" s="87">
        <f>+IF(ISNUMBER(DATA!AH457),DATA!AH457,"n/a")</f>
        <v>2.20858297533072</v>
      </c>
      <c r="J3398" s="77">
        <f>+IF(ISNUMBER(DATA!AI457),DATA!AI457,"n/a")</f>
        <v>6.8724798950741003E-2</v>
      </c>
      <c r="K3398" s="87">
        <f>+IF(ISNUMBER(DATA!AR457),DATA!AR457,"n/a")</f>
        <v>2.2330508592953802</v>
      </c>
      <c r="L3398" s="77">
        <f>+IF(ISNUMBER(DATA!AS457),DATA!AS457,"n/a")</f>
        <v>3.18525217587751E-2</v>
      </c>
      <c r="M3398" s="66"/>
      <c r="N3398" s="66"/>
      <c r="O3398" s="66"/>
      <c r="P3398" s="66"/>
      <c r="Q3398" s="66"/>
      <c r="S3398" s="70"/>
      <c r="U3398" s="70"/>
      <c r="W3398" s="70"/>
      <c r="Y3398" s="70"/>
    </row>
    <row r="3399" spans="1:25" s="69" customFormat="1" x14ac:dyDescent="0.2">
      <c r="A3399" s="66" t="s">
        <v>11</v>
      </c>
      <c r="B3399" s="66" t="s">
        <v>24</v>
      </c>
      <c r="C3399" s="66" t="s">
        <v>26</v>
      </c>
      <c r="D3399" s="66" t="s">
        <v>297</v>
      </c>
      <c r="E3399" s="87">
        <f>+IF(ISNUMBER(DATA!N458),DATA!N458,"n/a")</f>
        <v>2.89537989620622</v>
      </c>
      <c r="F3399" s="77">
        <f>+IF(ISNUMBER(DATA!O458),DATA!O458,"n/a")</f>
        <v>-3.6316836238312902E-2</v>
      </c>
      <c r="G3399" s="87">
        <f>+IF(ISNUMBER(DATA!X458),DATA!X458,"n/a")</f>
        <v>2.87714631720889</v>
      </c>
      <c r="H3399" s="77">
        <f>+IF(ISNUMBER(DATA!Y458),DATA!Y458,"n/a")</f>
        <v>-2.9477242747336301E-2</v>
      </c>
      <c r="I3399" s="87">
        <f>+IF(ISNUMBER(DATA!AH458),DATA!AH458,"n/a")</f>
        <v>2.8319289100142702</v>
      </c>
      <c r="J3399" s="77">
        <f>+IF(ISNUMBER(DATA!AI458),DATA!AI458,"n/a")</f>
        <v>6.6418679694714104E-3</v>
      </c>
      <c r="K3399" s="87">
        <f>+IF(ISNUMBER(DATA!AR458),DATA!AR458,"n/a")</f>
        <v>2.8900725254013002</v>
      </c>
      <c r="L3399" s="77">
        <f>+IF(ISNUMBER(DATA!AS458),DATA!AS458,"n/a")</f>
        <v>6.5088068183870307E-2</v>
      </c>
      <c r="M3399" s="66"/>
      <c r="N3399" s="66"/>
      <c r="O3399" s="66"/>
      <c r="P3399" s="66"/>
      <c r="Q3399" s="66"/>
      <c r="S3399" s="70"/>
      <c r="U3399" s="70"/>
      <c r="W3399" s="70"/>
      <c r="Y3399" s="70"/>
    </row>
    <row r="3400" spans="1:25" s="69" customFormat="1" x14ac:dyDescent="0.2">
      <c r="A3400" s="66" t="s">
        <v>11</v>
      </c>
      <c r="B3400" s="66" t="s">
        <v>24</v>
      </c>
      <c r="C3400" s="66" t="s">
        <v>26</v>
      </c>
      <c r="D3400" s="66" t="s">
        <v>298</v>
      </c>
      <c r="E3400" s="87">
        <f>+IF(ISNUMBER(DATA!N459),DATA!N459,"n/a")</f>
        <v>2.9458062248032402</v>
      </c>
      <c r="F3400" s="77">
        <f>+IF(ISNUMBER(DATA!O459),DATA!O459,"n/a")</f>
        <v>-1.47297169864215E-3</v>
      </c>
      <c r="G3400" s="87">
        <f>+IF(ISNUMBER(DATA!X459),DATA!X459,"n/a")</f>
        <v>2.9864536759423199</v>
      </c>
      <c r="H3400" s="77">
        <f>+IF(ISNUMBER(DATA!Y459),DATA!Y459,"n/a")</f>
        <v>1.8322206321823901E-2</v>
      </c>
      <c r="I3400" s="87">
        <f>+IF(ISNUMBER(DATA!AH459),DATA!AH459,"n/a")</f>
        <v>2.9654925480516101</v>
      </c>
      <c r="J3400" s="77">
        <f>+IF(ISNUMBER(DATA!AI459),DATA!AI459,"n/a")</f>
        <v>1.93946277227686E-2</v>
      </c>
      <c r="K3400" s="87">
        <f>+IF(ISNUMBER(DATA!AR459),DATA!AR459,"n/a")</f>
        <v>2.9432468941307302</v>
      </c>
      <c r="L3400" s="77">
        <f>+IF(ISNUMBER(DATA!AS459),DATA!AS459,"n/a")</f>
        <v>2.3262780550101701E-2</v>
      </c>
      <c r="M3400" s="66"/>
      <c r="N3400" s="66"/>
      <c r="O3400" s="66"/>
      <c r="P3400" s="66"/>
      <c r="Q3400" s="66"/>
      <c r="S3400" s="70"/>
      <c r="U3400" s="70"/>
      <c r="W3400" s="70"/>
      <c r="Y3400" s="70"/>
    </row>
    <row r="3401" spans="1:25" s="69" customFormat="1" x14ac:dyDescent="0.2">
      <c r="A3401" s="66" t="s">
        <v>11</v>
      </c>
      <c r="B3401" s="66" t="s">
        <v>24</v>
      </c>
      <c r="C3401" s="66" t="s">
        <v>26</v>
      </c>
      <c r="D3401" s="66" t="s">
        <v>299</v>
      </c>
      <c r="E3401" s="87">
        <f>+IF(ISNUMBER(DATA!N460),DATA!N460,"n/a")</f>
        <v>2.8960341402006202</v>
      </c>
      <c r="F3401" s="77">
        <f>+IF(ISNUMBER(DATA!O460),DATA!O460,"n/a")</f>
        <v>-2.7126944363103499E-2</v>
      </c>
      <c r="G3401" s="87">
        <f>+IF(ISNUMBER(DATA!X460),DATA!X460,"n/a")</f>
        <v>2.9337094883516399</v>
      </c>
      <c r="H3401" s="77">
        <f>+IF(ISNUMBER(DATA!Y460),DATA!Y460,"n/a")</f>
        <v>4.3127023141335298E-2</v>
      </c>
      <c r="I3401" s="87">
        <f>+IF(ISNUMBER(DATA!AH460),DATA!AH460,"n/a")</f>
        <v>2.9913536146162198</v>
      </c>
      <c r="J3401" s="77">
        <f>+IF(ISNUMBER(DATA!AI460),DATA!AI460,"n/a")</f>
        <v>7.9631064980083099E-2</v>
      </c>
      <c r="K3401" s="87">
        <f>+IF(ISNUMBER(DATA!AR460),DATA!AR460,"n/a")</f>
        <v>2.9838497916361</v>
      </c>
      <c r="L3401" s="77">
        <f>+IF(ISNUMBER(DATA!AS460),DATA!AS460,"n/a")</f>
        <v>8.5846022811062406E-2</v>
      </c>
      <c r="M3401" s="66"/>
      <c r="N3401" s="66"/>
      <c r="O3401" s="66"/>
      <c r="P3401" s="66"/>
      <c r="Q3401" s="66"/>
      <c r="S3401" s="70"/>
      <c r="U3401" s="70"/>
      <c r="W3401" s="70"/>
      <c r="Y3401" s="70"/>
    </row>
    <row r="3402" spans="1:25" s="69" customFormat="1" x14ac:dyDescent="0.2">
      <c r="A3402" s="66" t="s">
        <v>11</v>
      </c>
      <c r="B3402" s="66" t="s">
        <v>24</v>
      </c>
      <c r="C3402" s="66" t="s">
        <v>26</v>
      </c>
      <c r="D3402" s="66" t="s">
        <v>300</v>
      </c>
      <c r="E3402" s="87">
        <f>+IF(ISNUMBER(DATA!N461),DATA!N461,"n/a")</f>
        <v>2.8842024810662399</v>
      </c>
      <c r="F3402" s="77">
        <f>+IF(ISNUMBER(DATA!O461),DATA!O461,"n/a")</f>
        <v>3.0475326910210702E-3</v>
      </c>
      <c r="G3402" s="87">
        <f>+IF(ISNUMBER(DATA!X461),DATA!X461,"n/a")</f>
        <v>2.8326152690713799</v>
      </c>
      <c r="H3402" s="77">
        <f>+IF(ISNUMBER(DATA!Y461),DATA!Y461,"n/a")</f>
        <v>-1.7655756806414E-2</v>
      </c>
      <c r="I3402" s="87">
        <f>+IF(ISNUMBER(DATA!AH461),DATA!AH461,"n/a")</f>
        <v>2.82681248317845</v>
      </c>
      <c r="J3402" s="77">
        <f>+IF(ISNUMBER(DATA!AI461),DATA!AI461,"n/a")</f>
        <v>-2.8142226694687002E-2</v>
      </c>
      <c r="K3402" s="87">
        <f>+IF(ISNUMBER(DATA!AR461),DATA!AR461,"n/a")</f>
        <v>2.8512788601825099</v>
      </c>
      <c r="L3402" s="77">
        <f>+IF(ISNUMBER(DATA!AS461),DATA!AS461,"n/a")</f>
        <v>-2.1513687915942398E-2</v>
      </c>
      <c r="M3402" s="66"/>
      <c r="N3402" s="66"/>
      <c r="O3402" s="66"/>
      <c r="P3402" s="66"/>
      <c r="Q3402" s="66"/>
      <c r="S3402" s="70"/>
      <c r="U3402" s="70"/>
      <c r="W3402" s="70"/>
      <c r="Y3402" s="70"/>
    </row>
    <row r="3403" spans="1:25" s="69" customFormat="1" x14ac:dyDescent="0.2">
      <c r="A3403" s="66" t="s">
        <v>11</v>
      </c>
      <c r="B3403" s="66" t="s">
        <v>24</v>
      </c>
      <c r="C3403" s="66" t="s">
        <v>26</v>
      </c>
      <c r="D3403" s="66" t="s">
        <v>301</v>
      </c>
      <c r="E3403" s="87">
        <f>+IF(ISNUMBER(DATA!N462),DATA!N462,"n/a")</f>
        <v>3.0292779124479798</v>
      </c>
      <c r="F3403" s="77">
        <f>+IF(ISNUMBER(DATA!O462),DATA!O462,"n/a")</f>
        <v>8.01152894849642E-2</v>
      </c>
      <c r="G3403" s="87">
        <f>+IF(ISNUMBER(DATA!X462),DATA!X462,"n/a")</f>
        <v>3.01354690868492</v>
      </c>
      <c r="H3403" s="77">
        <f>+IF(ISNUMBER(DATA!Y462),DATA!Y462,"n/a")</f>
        <v>5.1449795114942201E-2</v>
      </c>
      <c r="I3403" s="87">
        <f>+IF(ISNUMBER(DATA!AH462),DATA!AH462,"n/a")</f>
        <v>2.9546513712134801</v>
      </c>
      <c r="J3403" s="77">
        <f>+IF(ISNUMBER(DATA!AI462),DATA!AI462,"n/a")</f>
        <v>1.14793409827038E-2</v>
      </c>
      <c r="K3403" s="87">
        <f>+IF(ISNUMBER(DATA!AR462),DATA!AR462,"n/a")</f>
        <v>2.9560620412888601</v>
      </c>
      <c r="L3403" s="77">
        <f>+IF(ISNUMBER(DATA!AS462),DATA!AS462,"n/a")</f>
        <v>-1.2226635043792501E-3</v>
      </c>
      <c r="M3403" s="66"/>
      <c r="N3403" s="66"/>
      <c r="O3403" s="66"/>
      <c r="P3403" s="66"/>
      <c r="Q3403" s="66"/>
      <c r="S3403" s="70"/>
      <c r="U3403" s="70"/>
      <c r="W3403" s="70"/>
      <c r="Y3403" s="70"/>
    </row>
    <row r="3404" spans="1:25" s="69" customFormat="1" x14ac:dyDescent="0.2">
      <c r="A3404" s="66" t="s">
        <v>11</v>
      </c>
      <c r="B3404" s="66" t="s">
        <v>24</v>
      </c>
      <c r="C3404" s="66" t="s">
        <v>26</v>
      </c>
      <c r="D3404" s="66" t="s">
        <v>302</v>
      </c>
      <c r="E3404" s="87">
        <f>+IF(ISNUMBER(DATA!N463),DATA!N463,"n/a")</f>
        <v>2.6503839829652298</v>
      </c>
      <c r="F3404" s="77">
        <f>+IF(ISNUMBER(DATA!O463),DATA!O463,"n/a")</f>
        <v>1.35052147263875E-2</v>
      </c>
      <c r="G3404" s="87">
        <f>+IF(ISNUMBER(DATA!X463),DATA!X463,"n/a")</f>
        <v>2.6413308024734801</v>
      </c>
      <c r="H3404" s="77">
        <f>+IF(ISNUMBER(DATA!Y463),DATA!Y463,"n/a")</f>
        <v>1.7924382534246899E-2</v>
      </c>
      <c r="I3404" s="87">
        <f>+IF(ISNUMBER(DATA!AH463),DATA!AH463,"n/a")</f>
        <v>2.6520673095094902</v>
      </c>
      <c r="J3404" s="77">
        <f>+IF(ISNUMBER(DATA!AI463),DATA!AI463,"n/a")</f>
        <v>2.5467750355533999E-2</v>
      </c>
      <c r="K3404" s="87">
        <f>+IF(ISNUMBER(DATA!AR463),DATA!AR463,"n/a")</f>
        <v>2.66253815481998</v>
      </c>
      <c r="L3404" s="77">
        <f>+IF(ISNUMBER(DATA!AS463),DATA!AS463,"n/a")</f>
        <v>2.3797898748024598E-2</v>
      </c>
      <c r="M3404" s="66"/>
      <c r="N3404" s="66"/>
      <c r="O3404" s="66"/>
      <c r="P3404" s="66"/>
      <c r="Q3404" s="66"/>
      <c r="S3404" s="70"/>
      <c r="U3404" s="70"/>
      <c r="W3404" s="70"/>
      <c r="Y3404" s="70"/>
    </row>
    <row r="3405" spans="1:25" s="69" customFormat="1" x14ac:dyDescent="0.2">
      <c r="A3405" s="66" t="s">
        <v>11</v>
      </c>
      <c r="B3405" s="66" t="s">
        <v>24</v>
      </c>
      <c r="C3405" s="66" t="s">
        <v>26</v>
      </c>
      <c r="D3405" s="66" t="s">
        <v>303</v>
      </c>
      <c r="E3405" s="87">
        <f>+IF(ISNUMBER(DATA!N464),DATA!N464,"n/a")</f>
        <v>2.4203855569032799</v>
      </c>
      <c r="F3405" s="77">
        <f>+IF(ISNUMBER(DATA!O464),DATA!O464,"n/a")</f>
        <v>-8.8072611392231895E-2</v>
      </c>
      <c r="G3405" s="87">
        <f>+IF(ISNUMBER(DATA!X464),DATA!X464,"n/a")</f>
        <v>2.5310288594794899</v>
      </c>
      <c r="H3405" s="77">
        <f>+IF(ISNUMBER(DATA!Y464),DATA!Y464,"n/a")</f>
        <v>-3.1025104070810799E-2</v>
      </c>
      <c r="I3405" s="87">
        <f>+IF(ISNUMBER(DATA!AH464),DATA!AH464,"n/a")</f>
        <v>2.52194924015682</v>
      </c>
      <c r="J3405" s="77">
        <f>+IF(ISNUMBER(DATA!AI464),DATA!AI464,"n/a")</f>
        <v>2.36874206043266E-2</v>
      </c>
      <c r="K3405" s="87">
        <f>+IF(ISNUMBER(DATA!AR464),DATA!AR464,"n/a")</f>
        <v>2.5591334613744499</v>
      </c>
      <c r="L3405" s="77">
        <f>+IF(ISNUMBER(DATA!AS464),DATA!AS464,"n/a")</f>
        <v>8.1334952769871197E-2</v>
      </c>
      <c r="M3405" s="66"/>
      <c r="N3405" s="66"/>
      <c r="O3405" s="66"/>
      <c r="P3405" s="66"/>
      <c r="Q3405" s="66"/>
      <c r="S3405" s="70"/>
      <c r="U3405" s="70"/>
      <c r="W3405" s="70"/>
      <c r="Y3405" s="70"/>
    </row>
    <row r="3406" spans="1:25" s="69" customFormat="1" x14ac:dyDescent="0.2">
      <c r="A3406" s="66" t="s">
        <v>11</v>
      </c>
      <c r="B3406" s="66" t="s">
        <v>24</v>
      </c>
      <c r="C3406" s="66" t="s">
        <v>26</v>
      </c>
      <c r="D3406" s="66" t="s">
        <v>304</v>
      </c>
      <c r="E3406" s="87">
        <f>+IF(ISNUMBER(DATA!N465),DATA!N465,"n/a")</f>
        <v>2.8309617090162398</v>
      </c>
      <c r="F3406" s="77">
        <f>+IF(ISNUMBER(DATA!O465),DATA!O465,"n/a")</f>
        <v>2.9432293449387401E-2</v>
      </c>
      <c r="G3406" s="87">
        <f>+IF(ISNUMBER(DATA!X465),DATA!X465,"n/a")</f>
        <v>2.8630396707663199</v>
      </c>
      <c r="H3406" s="77">
        <f>+IF(ISNUMBER(DATA!Y465),DATA!Y465,"n/a")</f>
        <v>8.8647286422329205E-2</v>
      </c>
      <c r="I3406" s="87">
        <f>+IF(ISNUMBER(DATA!AH465),DATA!AH465,"n/a")</f>
        <v>2.8998769661174602</v>
      </c>
      <c r="J3406" s="77">
        <f>+IF(ISNUMBER(DATA!AI465),DATA!AI465,"n/a")</f>
        <v>9.9958557750020702E-2</v>
      </c>
      <c r="K3406" s="87">
        <f>+IF(ISNUMBER(DATA!AR465),DATA!AR465,"n/a")</f>
        <v>2.8994076918823199</v>
      </c>
      <c r="L3406" s="77">
        <f>+IF(ISNUMBER(DATA!AS465),DATA!AS465,"n/a")</f>
        <v>9.4738003812764995E-2</v>
      </c>
      <c r="M3406" s="66"/>
      <c r="N3406" s="66"/>
      <c r="O3406" s="66"/>
      <c r="P3406" s="66"/>
      <c r="Q3406" s="66"/>
      <c r="S3406" s="70"/>
      <c r="U3406" s="70"/>
      <c r="W3406" s="70"/>
      <c r="Y3406" s="70"/>
    </row>
    <row r="3407" spans="1:25" s="69" customFormat="1" x14ac:dyDescent="0.2">
      <c r="A3407" s="66" t="s">
        <v>11</v>
      </c>
      <c r="B3407" s="66" t="s">
        <v>24</v>
      </c>
      <c r="C3407" s="66" t="s">
        <v>26</v>
      </c>
      <c r="D3407" s="66" t="s">
        <v>305</v>
      </c>
      <c r="E3407" s="87">
        <f>+IF(ISNUMBER(DATA!N466),DATA!N466,"n/a")</f>
        <v>3.3631148543273599</v>
      </c>
      <c r="F3407" s="77">
        <f>+IF(ISNUMBER(DATA!O466),DATA!O466,"n/a")</f>
        <v>0.13971586906768699</v>
      </c>
      <c r="G3407" s="87">
        <f>+IF(ISNUMBER(DATA!X466),DATA!X466,"n/a")</f>
        <v>3.3807285094886499</v>
      </c>
      <c r="H3407" s="77">
        <f>+IF(ISNUMBER(DATA!Y466),DATA!Y466,"n/a")</f>
        <v>0.145245383159402</v>
      </c>
      <c r="I3407" s="87">
        <f>+IF(ISNUMBER(DATA!AH466),DATA!AH466,"n/a")</f>
        <v>3.27163187715042</v>
      </c>
      <c r="J3407" s="77">
        <f>+IF(ISNUMBER(DATA!AI466),DATA!AI466,"n/a")</f>
        <v>0.12790098701894001</v>
      </c>
      <c r="K3407" s="87">
        <f>+IF(ISNUMBER(DATA!AR466),DATA!AR466,"n/a")</f>
        <v>3.0838324014468901</v>
      </c>
      <c r="L3407" s="77">
        <f>+IF(ISNUMBER(DATA!AS466),DATA!AS466,"n/a")</f>
        <v>0.10722099099494301</v>
      </c>
      <c r="M3407" s="66"/>
      <c r="N3407" s="66"/>
      <c r="O3407" s="66"/>
      <c r="P3407" s="66"/>
      <c r="Q3407" s="66"/>
      <c r="S3407" s="70"/>
      <c r="U3407" s="70"/>
      <c r="W3407" s="70"/>
      <c r="Y3407" s="70"/>
    </row>
    <row r="3408" spans="1:25" s="69" customFormat="1" x14ac:dyDescent="0.2">
      <c r="A3408" s="66" t="s">
        <v>11</v>
      </c>
      <c r="B3408" s="66" t="s">
        <v>24</v>
      </c>
      <c r="C3408" s="66" t="s">
        <v>26</v>
      </c>
      <c r="D3408" s="66" t="s">
        <v>306</v>
      </c>
      <c r="E3408" s="87">
        <f>+IF(ISNUMBER(DATA!N467),DATA!N467,"n/a")</f>
        <v>3.03969252766221</v>
      </c>
      <c r="F3408" s="77">
        <f>+IF(ISNUMBER(DATA!O467),DATA!O467,"n/a")</f>
        <v>5.9170295091358202E-3</v>
      </c>
      <c r="G3408" s="87">
        <f>+IF(ISNUMBER(DATA!X467),DATA!X467,"n/a")</f>
        <v>2.9524942853080498</v>
      </c>
      <c r="H3408" s="77">
        <f>+IF(ISNUMBER(DATA!Y467),DATA!Y467,"n/a")</f>
        <v>1.45549864170269E-2</v>
      </c>
      <c r="I3408" s="87">
        <f>+IF(ISNUMBER(DATA!AH467),DATA!AH467,"n/a")</f>
        <v>2.9908638309455702</v>
      </c>
      <c r="J3408" s="77">
        <f>+IF(ISNUMBER(DATA!AI467),DATA!AI467,"n/a")</f>
        <v>6.2182338441798199E-3</v>
      </c>
      <c r="K3408" s="87">
        <f>+IF(ISNUMBER(DATA!AR467),DATA!AR467,"n/a")</f>
        <v>2.9890604903323399</v>
      </c>
      <c r="L3408" s="77">
        <f>+IF(ISNUMBER(DATA!AS467),DATA!AS467,"n/a")</f>
        <v>1.0235427080049301E-2</v>
      </c>
      <c r="M3408" s="66"/>
      <c r="N3408" s="66"/>
      <c r="O3408" s="66"/>
      <c r="P3408" s="66"/>
      <c r="Q3408" s="66"/>
      <c r="S3408" s="70"/>
      <c r="U3408" s="70"/>
      <c r="W3408" s="70"/>
      <c r="Y3408" s="70"/>
    </row>
    <row r="3409" spans="1:25" s="69" customFormat="1" x14ac:dyDescent="0.2">
      <c r="A3409" s="66" t="s">
        <v>11</v>
      </c>
      <c r="B3409" s="66" t="s">
        <v>24</v>
      </c>
      <c r="C3409" s="66" t="s">
        <v>26</v>
      </c>
      <c r="D3409" s="66" t="s">
        <v>307</v>
      </c>
      <c r="E3409" s="87">
        <f>+IF(ISNUMBER(DATA!N468),DATA!N468,"n/a")</f>
        <v>1.81310233175818</v>
      </c>
      <c r="F3409" s="77">
        <f>+IF(ISNUMBER(DATA!O468),DATA!O468,"n/a")</f>
        <v>3.1212813417351399E-2</v>
      </c>
      <c r="G3409" s="87">
        <f>+IF(ISNUMBER(DATA!X468),DATA!X468,"n/a")</f>
        <v>1.8359992640782601</v>
      </c>
      <c r="H3409" s="77">
        <f>+IF(ISNUMBER(DATA!Y468),DATA!Y468,"n/a")</f>
        <v>6.1373696032183803E-2</v>
      </c>
      <c r="I3409" s="87">
        <f>+IF(ISNUMBER(DATA!AH468),DATA!AH468,"n/a")</f>
        <v>1.8162398385057099</v>
      </c>
      <c r="J3409" s="77">
        <f>+IF(ISNUMBER(DATA!AI468),DATA!AI468,"n/a")</f>
        <v>5.2743811241068403E-2</v>
      </c>
      <c r="K3409" s="87">
        <f>+IF(ISNUMBER(DATA!AR468),DATA!AR468,"n/a")</f>
        <v>1.805186728846</v>
      </c>
      <c r="L3409" s="77">
        <f>+IF(ISNUMBER(DATA!AS468),DATA!AS468,"n/a")</f>
        <v>-0.10550316811709</v>
      </c>
      <c r="M3409" s="66"/>
      <c r="N3409" s="66"/>
      <c r="O3409" s="66"/>
      <c r="P3409" s="66"/>
      <c r="Q3409" s="66"/>
      <c r="S3409" s="70"/>
      <c r="U3409" s="70"/>
      <c r="W3409" s="70"/>
      <c r="Y3409" s="70"/>
    </row>
    <row r="3410" spans="1:25" s="69" customFormat="1" x14ac:dyDescent="0.2">
      <c r="A3410" s="66" t="s">
        <v>11</v>
      </c>
      <c r="B3410" s="66" t="s">
        <v>24</v>
      </c>
      <c r="C3410" s="66" t="s">
        <v>26</v>
      </c>
      <c r="D3410" s="66" t="s">
        <v>308</v>
      </c>
      <c r="E3410" s="87">
        <f>+IF(ISNUMBER(DATA!N469),DATA!N469,"n/a")</f>
        <v>3.0277545713718799</v>
      </c>
      <c r="F3410" s="77">
        <f>+IF(ISNUMBER(DATA!O469),DATA!O469,"n/a")</f>
        <v>6.1771857361085897E-2</v>
      </c>
      <c r="G3410" s="87">
        <f>+IF(ISNUMBER(DATA!X469),DATA!X469,"n/a")</f>
        <v>3.0173734621768702</v>
      </c>
      <c r="H3410" s="77">
        <f>+IF(ISNUMBER(DATA!Y469),DATA!Y469,"n/a")</f>
        <v>1.9612785222498801E-2</v>
      </c>
      <c r="I3410" s="87">
        <f>+IF(ISNUMBER(DATA!AH469),DATA!AH469,"n/a")</f>
        <v>3.03119229991175</v>
      </c>
      <c r="J3410" s="77">
        <f>+IF(ISNUMBER(DATA!AI469),DATA!AI469,"n/a")</f>
        <v>1.6778373761003499E-2</v>
      </c>
      <c r="K3410" s="87">
        <f>+IF(ISNUMBER(DATA!AR469),DATA!AR469,"n/a")</f>
        <v>3.0433824103286198</v>
      </c>
      <c r="L3410" s="77">
        <f>+IF(ISNUMBER(DATA!AS469),DATA!AS469,"n/a")</f>
        <v>2.9709034913924601E-2</v>
      </c>
      <c r="M3410" s="66"/>
      <c r="N3410" s="66"/>
      <c r="O3410" s="66"/>
      <c r="P3410" s="66"/>
      <c r="Q3410" s="66"/>
      <c r="S3410" s="70"/>
      <c r="U3410" s="70"/>
      <c r="W3410" s="70"/>
      <c r="Y3410" s="70"/>
    </row>
    <row r="3411" spans="1:25" s="69" customFormat="1" x14ac:dyDescent="0.2">
      <c r="A3411" s="66" t="s">
        <v>11</v>
      </c>
      <c r="B3411" s="66" t="s">
        <v>24</v>
      </c>
      <c r="C3411" s="66" t="s">
        <v>26</v>
      </c>
      <c r="D3411" s="66" t="s">
        <v>309</v>
      </c>
      <c r="E3411" s="87">
        <f>+IF(ISNUMBER(DATA!N470),DATA!N470,"n/a")</f>
        <v>2.7748300022855599</v>
      </c>
      <c r="F3411" s="77">
        <f>+IF(ISNUMBER(DATA!O470),DATA!O470,"n/a")</f>
        <v>5.0964471782061503E-2</v>
      </c>
      <c r="G3411" s="87">
        <f>+IF(ISNUMBER(DATA!X470),DATA!X470,"n/a")</f>
        <v>2.7335724571148901</v>
      </c>
      <c r="H3411" s="77">
        <f>+IF(ISNUMBER(DATA!Y470),DATA!Y470,"n/a")</f>
        <v>3.9709104683114997E-2</v>
      </c>
      <c r="I3411" s="87">
        <f>+IF(ISNUMBER(DATA!AH470),DATA!AH470,"n/a")</f>
        <v>2.75105612998619</v>
      </c>
      <c r="J3411" s="77">
        <f>+IF(ISNUMBER(DATA!AI470),DATA!AI470,"n/a")</f>
        <v>3.4163112410079501E-2</v>
      </c>
      <c r="K3411" s="87">
        <f>+IF(ISNUMBER(DATA!AR470),DATA!AR470,"n/a")</f>
        <v>2.76163489956132</v>
      </c>
      <c r="L3411" s="77">
        <f>+IF(ISNUMBER(DATA!AS470),DATA!AS470,"n/a")</f>
        <v>2.3358687459977299E-2</v>
      </c>
      <c r="M3411" s="66"/>
      <c r="N3411" s="66"/>
      <c r="O3411" s="66"/>
      <c r="P3411" s="66"/>
      <c r="Q3411" s="66"/>
      <c r="S3411" s="70"/>
      <c r="U3411" s="70"/>
      <c r="W3411" s="70"/>
      <c r="Y3411" s="70"/>
    </row>
    <row r="3412" spans="1:25" s="69" customFormat="1" x14ac:dyDescent="0.2">
      <c r="A3412" s="66" t="s">
        <v>11</v>
      </c>
      <c r="B3412" s="66" t="s">
        <v>24</v>
      </c>
      <c r="C3412" s="66" t="s">
        <v>26</v>
      </c>
      <c r="D3412" s="66" t="s">
        <v>310</v>
      </c>
      <c r="E3412" s="87">
        <f>+IF(ISNUMBER(DATA!N471),DATA!N471,"n/a")</f>
        <v>3.30678967615659</v>
      </c>
      <c r="F3412" s="77">
        <f>+IF(ISNUMBER(DATA!O471),DATA!O471,"n/a")</f>
        <v>8.0782871678193799E-2</v>
      </c>
      <c r="G3412" s="87">
        <f>+IF(ISNUMBER(DATA!X471),DATA!X471,"n/a")</f>
        <v>3.20300791657449</v>
      </c>
      <c r="H3412" s="77">
        <f>+IF(ISNUMBER(DATA!Y471),DATA!Y471,"n/a")</f>
        <v>4.0429506917770197E-2</v>
      </c>
      <c r="I3412" s="87">
        <f>+IF(ISNUMBER(DATA!AH471),DATA!AH471,"n/a")</f>
        <v>3.21044152780249</v>
      </c>
      <c r="J3412" s="77">
        <f>+IF(ISNUMBER(DATA!AI471),DATA!AI471,"n/a")</f>
        <v>4.8964297142002101E-2</v>
      </c>
      <c r="K3412" s="87">
        <f>+IF(ISNUMBER(DATA!AR471),DATA!AR471,"n/a")</f>
        <v>3.2116919618947199</v>
      </c>
      <c r="L3412" s="77">
        <f>+IF(ISNUMBER(DATA!AS471),DATA!AS471,"n/a")</f>
        <v>6.5090704714492298E-2</v>
      </c>
      <c r="M3412" s="66"/>
      <c r="N3412" s="66"/>
      <c r="O3412" s="66"/>
      <c r="P3412" s="66"/>
      <c r="Q3412" s="66"/>
      <c r="S3412" s="70"/>
      <c r="U3412" s="70"/>
      <c r="W3412" s="70"/>
      <c r="Y3412" s="70"/>
    </row>
    <row r="3413" spans="1:25" s="69" customFormat="1" x14ac:dyDescent="0.2">
      <c r="A3413" s="66" t="s">
        <v>11</v>
      </c>
      <c r="B3413" s="66" t="s">
        <v>24</v>
      </c>
      <c r="C3413" s="66" t="s">
        <v>26</v>
      </c>
      <c r="D3413" s="66" t="s">
        <v>311</v>
      </c>
      <c r="E3413" s="87">
        <f>+IF(ISNUMBER(DATA!N472),DATA!N472,"n/a")</f>
        <v>2.6190217789635302</v>
      </c>
      <c r="F3413" s="77">
        <f>+IF(ISNUMBER(DATA!O472),DATA!O472,"n/a")</f>
        <v>1.68779761152619E-2</v>
      </c>
      <c r="G3413" s="87">
        <f>+IF(ISNUMBER(DATA!X472),DATA!X472,"n/a")</f>
        <v>2.6032178553182099</v>
      </c>
      <c r="H3413" s="77">
        <f>+IF(ISNUMBER(DATA!Y472),DATA!Y472,"n/a")</f>
        <v>3.1103402737287299E-2</v>
      </c>
      <c r="I3413" s="87">
        <f>+IF(ISNUMBER(DATA!AH472),DATA!AH472,"n/a")</f>
        <v>2.5992724598193502</v>
      </c>
      <c r="J3413" s="77">
        <f>+IF(ISNUMBER(DATA!AI472),DATA!AI472,"n/a")</f>
        <v>5.1382928367161899E-2</v>
      </c>
      <c r="K3413" s="87">
        <f>+IF(ISNUMBER(DATA!AR472),DATA!AR472,"n/a")</f>
        <v>2.6130386419017801</v>
      </c>
      <c r="L3413" s="77">
        <f>+IF(ISNUMBER(DATA!AS472),DATA!AS472,"n/a")</f>
        <v>7.5616699473961796E-2</v>
      </c>
      <c r="M3413" s="66"/>
      <c r="N3413" s="66"/>
      <c r="O3413" s="66"/>
      <c r="P3413" s="66"/>
      <c r="Q3413" s="66"/>
      <c r="S3413" s="70"/>
      <c r="U3413" s="70"/>
      <c r="W3413" s="70"/>
      <c r="Y3413" s="70"/>
    </row>
    <row r="3414" spans="1:25" s="69" customFormat="1" x14ac:dyDescent="0.2">
      <c r="A3414" s="66" t="s">
        <v>11</v>
      </c>
      <c r="B3414" s="66" t="s">
        <v>24</v>
      </c>
      <c r="C3414" s="66" t="s">
        <v>26</v>
      </c>
      <c r="D3414" s="66" t="s">
        <v>312</v>
      </c>
      <c r="E3414" s="87">
        <f>+IF(ISNUMBER(DATA!N473),DATA!N473,"n/a")</f>
        <v>2.7452157668700599</v>
      </c>
      <c r="F3414" s="77">
        <f>+IF(ISNUMBER(DATA!O473),DATA!O473,"n/a")</f>
        <v>1.3030902994464601E-3</v>
      </c>
      <c r="G3414" s="87">
        <f>+IF(ISNUMBER(DATA!X473),DATA!X473,"n/a")</f>
        <v>2.7020268573229398</v>
      </c>
      <c r="H3414" s="77">
        <f>+IF(ISNUMBER(DATA!Y473),DATA!Y473,"n/a")</f>
        <v>-8.2278097557976007E-3</v>
      </c>
      <c r="I3414" s="87">
        <f>+IF(ISNUMBER(DATA!AH473),DATA!AH473,"n/a")</f>
        <v>2.69944733688226</v>
      </c>
      <c r="J3414" s="77">
        <f>+IF(ISNUMBER(DATA!AI473),DATA!AI473,"n/a")</f>
        <v>1.28439172040858E-2</v>
      </c>
      <c r="K3414" s="87">
        <f>+IF(ISNUMBER(DATA!AR473),DATA!AR473,"n/a")</f>
        <v>2.7661657314020198</v>
      </c>
      <c r="L3414" s="77">
        <f>+IF(ISNUMBER(DATA!AS473),DATA!AS473,"n/a")</f>
        <v>4.5045281516384698E-2</v>
      </c>
      <c r="M3414" s="66"/>
      <c r="N3414" s="66"/>
      <c r="O3414" s="66"/>
      <c r="P3414" s="66"/>
      <c r="Q3414" s="66"/>
      <c r="S3414" s="70"/>
      <c r="U3414" s="70"/>
      <c r="W3414" s="70"/>
      <c r="Y3414" s="70"/>
    </row>
    <row r="3415" spans="1:25" s="69" customFormat="1" x14ac:dyDescent="0.2">
      <c r="A3415" s="66" t="s">
        <v>11</v>
      </c>
      <c r="B3415" s="66" t="s">
        <v>24</v>
      </c>
      <c r="C3415" s="66" t="s">
        <v>26</v>
      </c>
      <c r="D3415" s="66" t="s">
        <v>313</v>
      </c>
      <c r="E3415" s="87">
        <f>+IF(ISNUMBER(DATA!N474),DATA!N474,"n/a")</f>
        <v>2.4534233264796499</v>
      </c>
      <c r="F3415" s="77">
        <f>+IF(ISNUMBER(DATA!O474),DATA!O474,"n/a")</f>
        <v>-6.7847542908283402E-3</v>
      </c>
      <c r="G3415" s="87">
        <f>+IF(ISNUMBER(DATA!X474),DATA!X474,"n/a")</f>
        <v>2.48981861001486</v>
      </c>
      <c r="H3415" s="77">
        <f>+IF(ISNUMBER(DATA!Y474),DATA!Y474,"n/a")</f>
        <v>3.1720338722037202E-3</v>
      </c>
      <c r="I3415" s="87">
        <f>+IF(ISNUMBER(DATA!AH474),DATA!AH474,"n/a")</f>
        <v>2.4212371798095602</v>
      </c>
      <c r="J3415" s="77">
        <f>+IF(ISNUMBER(DATA!AI474),DATA!AI474,"n/a")</f>
        <v>-4.2093459577451798E-3</v>
      </c>
      <c r="K3415" s="87">
        <f>+IF(ISNUMBER(DATA!AR474),DATA!AR474,"n/a")</f>
        <v>2.3945138548454001</v>
      </c>
      <c r="L3415" s="77">
        <f>+IF(ISNUMBER(DATA!AS474),DATA!AS474,"n/a")</f>
        <v>-1.3210153051927499E-2</v>
      </c>
      <c r="M3415" s="66"/>
      <c r="N3415" s="66"/>
      <c r="O3415" s="66"/>
      <c r="P3415" s="66"/>
      <c r="Q3415" s="66"/>
      <c r="S3415" s="70"/>
      <c r="U3415" s="70"/>
      <c r="W3415" s="70"/>
      <c r="Y3415" s="70"/>
    </row>
    <row r="3416" spans="1:25" s="69" customFormat="1" x14ac:dyDescent="0.2">
      <c r="A3416" s="66" t="s">
        <v>11</v>
      </c>
      <c r="B3416" s="66" t="s">
        <v>24</v>
      </c>
      <c r="C3416" s="66" t="s">
        <v>26</v>
      </c>
      <c r="D3416" s="66" t="s">
        <v>314</v>
      </c>
      <c r="E3416" s="87">
        <f>+IF(ISNUMBER(DATA!N475),DATA!N475,"n/a")</f>
        <v>2.99205333438998</v>
      </c>
      <c r="F3416" s="77">
        <f>+IF(ISNUMBER(DATA!O475),DATA!O475,"n/a")</f>
        <v>-2.3698243227448901E-2</v>
      </c>
      <c r="G3416" s="87">
        <f>+IF(ISNUMBER(DATA!X475),DATA!X475,"n/a")</f>
        <v>3.0509887631949599</v>
      </c>
      <c r="H3416" s="77">
        <f>+IF(ISNUMBER(DATA!Y475),DATA!Y475,"n/a")</f>
        <v>3.8995671896195801E-2</v>
      </c>
      <c r="I3416" s="87">
        <f>+IF(ISNUMBER(DATA!AH475),DATA!AH475,"n/a")</f>
        <v>3.0144706443191698</v>
      </c>
      <c r="J3416" s="77">
        <f>+IF(ISNUMBER(DATA!AI475),DATA!AI475,"n/a")</f>
        <v>8.7436384016202601E-2</v>
      </c>
      <c r="K3416" s="87">
        <f>+IF(ISNUMBER(DATA!AR475),DATA!AR475,"n/a")</f>
        <v>3.0553360239034801</v>
      </c>
      <c r="L3416" s="77">
        <f>+IF(ISNUMBER(DATA!AS475),DATA!AS475,"n/a")</f>
        <v>0.123624936725064</v>
      </c>
      <c r="M3416" s="66"/>
      <c r="N3416" s="66"/>
      <c r="O3416" s="66"/>
      <c r="P3416" s="66"/>
      <c r="Q3416" s="66"/>
      <c r="S3416" s="70"/>
      <c r="U3416" s="70"/>
      <c r="W3416" s="70"/>
      <c r="Y3416" s="70"/>
    </row>
    <row r="3417" spans="1:25" s="69" customFormat="1" x14ac:dyDescent="0.2">
      <c r="A3417" s="66" t="s">
        <v>11</v>
      </c>
      <c r="B3417" s="66" t="s">
        <v>24</v>
      </c>
      <c r="C3417" s="66" t="s">
        <v>26</v>
      </c>
      <c r="D3417" s="66" t="s">
        <v>315</v>
      </c>
      <c r="E3417" s="87">
        <f>+IF(ISNUMBER(DATA!N476),DATA!N476,"n/a")</f>
        <v>2.1517993794583301</v>
      </c>
      <c r="F3417" s="77">
        <f>+IF(ISNUMBER(DATA!O476),DATA!O476,"n/a")</f>
        <v>8.3357413664220698E-2</v>
      </c>
      <c r="G3417" s="87">
        <f>+IF(ISNUMBER(DATA!X476),DATA!X476,"n/a")</f>
        <v>2.1480977605771701</v>
      </c>
      <c r="H3417" s="77">
        <f>+IF(ISNUMBER(DATA!Y476),DATA!Y476,"n/a")</f>
        <v>8.4930144010699801E-2</v>
      </c>
      <c r="I3417" s="87">
        <f>+IF(ISNUMBER(DATA!AH476),DATA!AH476,"n/a")</f>
        <v>2.10358701375565</v>
      </c>
      <c r="J3417" s="77">
        <f>+IF(ISNUMBER(DATA!AI476),DATA!AI476,"n/a")</f>
        <v>6.3180191122478094E-2</v>
      </c>
      <c r="K3417" s="87">
        <f>+IF(ISNUMBER(DATA!AR476),DATA!AR476,"n/a")</f>
        <v>2.0808811637749698</v>
      </c>
      <c r="L3417" s="77">
        <f>+IF(ISNUMBER(DATA!AS476),DATA!AS476,"n/a")</f>
        <v>2.6171154179899601E-2</v>
      </c>
      <c r="M3417" s="66"/>
      <c r="N3417" s="66"/>
      <c r="O3417" s="66"/>
      <c r="P3417" s="66"/>
      <c r="Q3417" s="66"/>
      <c r="S3417" s="70"/>
      <c r="U3417" s="70"/>
      <c r="W3417" s="70"/>
      <c r="Y3417" s="70"/>
    </row>
    <row r="3418" spans="1:25" s="69" customFormat="1" x14ac:dyDescent="0.2">
      <c r="A3418" s="66" t="s">
        <v>11</v>
      </c>
      <c r="B3418" s="66" t="s">
        <v>24</v>
      </c>
      <c r="C3418" s="66" t="s">
        <v>26</v>
      </c>
      <c r="D3418" s="66" t="s">
        <v>316</v>
      </c>
      <c r="E3418" s="87">
        <f>+IF(ISNUMBER(DATA!N477),DATA!N477,"n/a")</f>
        <v>2.6813783264464099</v>
      </c>
      <c r="F3418" s="77">
        <f>+IF(ISNUMBER(DATA!O477),DATA!O477,"n/a")</f>
        <v>4.5958222794907702E-2</v>
      </c>
      <c r="G3418" s="87">
        <f>+IF(ISNUMBER(DATA!X477),DATA!X477,"n/a")</f>
        <v>2.6751687186820199</v>
      </c>
      <c r="H3418" s="77">
        <f>+IF(ISNUMBER(DATA!Y477),DATA!Y477,"n/a")</f>
        <v>2.8644681930051399E-2</v>
      </c>
      <c r="I3418" s="87">
        <f>+IF(ISNUMBER(DATA!AH477),DATA!AH477,"n/a")</f>
        <v>2.6756087968190601</v>
      </c>
      <c r="J3418" s="77">
        <f>+IF(ISNUMBER(DATA!AI477),DATA!AI477,"n/a")</f>
        <v>2.4078675168053801E-2</v>
      </c>
      <c r="K3418" s="87">
        <f>+IF(ISNUMBER(DATA!AR477),DATA!AR477,"n/a")</f>
        <v>2.6770038680789399</v>
      </c>
      <c r="L3418" s="77">
        <f>+IF(ISNUMBER(DATA!AS477),DATA!AS477,"n/a")</f>
        <v>1.5687290597816698E-2</v>
      </c>
      <c r="M3418" s="66"/>
      <c r="N3418" s="66"/>
      <c r="O3418" s="66"/>
      <c r="P3418" s="66"/>
      <c r="Q3418" s="66"/>
      <c r="S3418" s="70"/>
      <c r="U3418" s="70"/>
      <c r="W3418" s="70"/>
      <c r="Y3418" s="70"/>
    </row>
    <row r="3419" spans="1:25" s="69" customFormat="1" x14ac:dyDescent="0.2">
      <c r="A3419" s="66" t="s">
        <v>11</v>
      </c>
      <c r="B3419" s="66" t="s">
        <v>24</v>
      </c>
      <c r="C3419" s="66" t="s">
        <v>26</v>
      </c>
      <c r="D3419" s="66" t="s">
        <v>317</v>
      </c>
      <c r="E3419" s="87">
        <f>+IF(ISNUMBER(DATA!N478),DATA!N478,"n/a")</f>
        <v>3.1453305175048998</v>
      </c>
      <c r="F3419" s="77">
        <f>+IF(ISNUMBER(DATA!O478),DATA!O478,"n/a")</f>
        <v>2.6609894153476199E-2</v>
      </c>
      <c r="G3419" s="87">
        <f>+IF(ISNUMBER(DATA!X478),DATA!X478,"n/a")</f>
        <v>3.17735964656945</v>
      </c>
      <c r="H3419" s="77">
        <f>+IF(ISNUMBER(DATA!Y478),DATA!Y478,"n/a")</f>
        <v>5.0562843207769798E-2</v>
      </c>
      <c r="I3419" s="87">
        <f>+IF(ISNUMBER(DATA!AH478),DATA!AH478,"n/a")</f>
        <v>3.0935869412956198</v>
      </c>
      <c r="J3419" s="77">
        <f>+IF(ISNUMBER(DATA!AI478),DATA!AI478,"n/a")</f>
        <v>1.7607975383844301E-2</v>
      </c>
      <c r="K3419" s="87">
        <f>+IF(ISNUMBER(DATA!AR478),DATA!AR478,"n/a")</f>
        <v>3.0384537800231799</v>
      </c>
      <c r="L3419" s="77">
        <f>+IF(ISNUMBER(DATA!AS478),DATA!AS478,"n/a")</f>
        <v>1.7826879045594698E-2</v>
      </c>
      <c r="M3419" s="66"/>
      <c r="N3419" s="66"/>
      <c r="O3419" s="66"/>
      <c r="P3419" s="66"/>
      <c r="Q3419" s="66"/>
      <c r="S3419" s="70"/>
      <c r="U3419" s="70"/>
      <c r="W3419" s="70"/>
      <c r="Y3419" s="70"/>
    </row>
    <row r="3420" spans="1:25" s="69" customFormat="1" x14ac:dyDescent="0.2">
      <c r="A3420" s="66" t="s">
        <v>11</v>
      </c>
      <c r="B3420" s="66" t="s">
        <v>24</v>
      </c>
      <c r="C3420" s="66" t="s">
        <v>26</v>
      </c>
      <c r="D3420" s="66" t="s">
        <v>318</v>
      </c>
      <c r="E3420" s="87">
        <f>+IF(ISNUMBER(DATA!N479),DATA!N479,"n/a")</f>
        <v>2.61274764464298</v>
      </c>
      <c r="F3420" s="77">
        <f>+IF(ISNUMBER(DATA!O479),DATA!O479,"n/a")</f>
        <v>3.0077157416497999E-2</v>
      </c>
      <c r="G3420" s="87">
        <f>+IF(ISNUMBER(DATA!X479),DATA!X479,"n/a")</f>
        <v>2.6013802813056799</v>
      </c>
      <c r="H3420" s="77">
        <f>+IF(ISNUMBER(DATA!Y479),DATA!Y479,"n/a")</f>
        <v>3.1659757850610398E-2</v>
      </c>
      <c r="I3420" s="87">
        <f>+IF(ISNUMBER(DATA!AH479),DATA!AH479,"n/a")</f>
        <v>2.6103535407970901</v>
      </c>
      <c r="J3420" s="77">
        <f>+IF(ISNUMBER(DATA!AI479),DATA!AI479,"n/a")</f>
        <v>4.03067325105258E-2</v>
      </c>
      <c r="K3420" s="87">
        <f>+IF(ISNUMBER(DATA!AR479),DATA!AR479,"n/a")</f>
        <v>2.6129325759725002</v>
      </c>
      <c r="L3420" s="77">
        <f>+IF(ISNUMBER(DATA!AS479),DATA!AS479,"n/a")</f>
        <v>3.3332027100930799E-2</v>
      </c>
      <c r="M3420" s="66"/>
      <c r="N3420" s="66"/>
      <c r="O3420" s="66"/>
      <c r="P3420" s="66"/>
      <c r="Q3420" s="66"/>
      <c r="S3420" s="70"/>
      <c r="U3420" s="70"/>
      <c r="W3420" s="70"/>
      <c r="Y3420" s="70"/>
    </row>
    <row r="3421" spans="1:25" s="69" customFormat="1" x14ac:dyDescent="0.2">
      <c r="A3421" s="66" t="s">
        <v>11</v>
      </c>
      <c r="B3421" s="66" t="s">
        <v>24</v>
      </c>
      <c r="C3421" s="66" t="s">
        <v>26</v>
      </c>
      <c r="D3421" s="66" t="s">
        <v>344</v>
      </c>
      <c r="E3421" s="87">
        <f>+IF(ISNUMBER(DATA!N480),DATA!N480,"n/a")</f>
        <v>2.0824301112198702</v>
      </c>
      <c r="F3421" s="77">
        <f>+IF(ISNUMBER(DATA!O480),DATA!O480,"n/a")</f>
        <v>-0.10942665985614999</v>
      </c>
      <c r="G3421" s="87">
        <f>+IF(ISNUMBER(DATA!X480),DATA!X480,"n/a")</f>
        <v>2.1999687138149899</v>
      </c>
      <c r="H3421" s="77">
        <f>+IF(ISNUMBER(DATA!Y480),DATA!Y480,"n/a")</f>
        <v>-4.6697817822100397E-2</v>
      </c>
      <c r="I3421" s="87">
        <f>+IF(ISNUMBER(DATA!AH480),DATA!AH480,"n/a")</f>
        <v>2.1879821065707801</v>
      </c>
      <c r="J3421" s="77">
        <f>+IF(ISNUMBER(DATA!AI480),DATA!AI480,"n/a")</f>
        <v>1.8312257790878299E-2</v>
      </c>
      <c r="K3421" s="87">
        <f>+IF(ISNUMBER(DATA!AR480),DATA!AR480,"n/a")</f>
        <v>2.2354357669061899</v>
      </c>
      <c r="L3421" s="77">
        <f>+IF(ISNUMBER(DATA!AS480),DATA!AS480,"n/a")</f>
        <v>9.2347298865698105E-2</v>
      </c>
      <c r="M3421" s="66"/>
      <c r="N3421" s="66"/>
      <c r="O3421" s="66"/>
      <c r="P3421" s="66"/>
      <c r="Q3421" s="66"/>
      <c r="S3421" s="70"/>
      <c r="U3421" s="70"/>
      <c r="W3421" s="70"/>
      <c r="Y3421" s="70"/>
    </row>
    <row r="3422" spans="1:25" s="69" customFormat="1" x14ac:dyDescent="0.2">
      <c r="A3422" s="66" t="s">
        <v>11</v>
      </c>
      <c r="B3422" s="66" t="s">
        <v>24</v>
      </c>
      <c r="C3422" s="66" t="s">
        <v>26</v>
      </c>
      <c r="D3422" s="66" t="s">
        <v>345</v>
      </c>
      <c r="E3422" s="87">
        <f>+IF(ISNUMBER(DATA!N481),DATA!N481,"n/a")</f>
        <v>2.7602540655046099</v>
      </c>
      <c r="F3422" s="77">
        <f>+IF(ISNUMBER(DATA!O481),DATA!O481,"n/a")</f>
        <v>-1.37192031543669E-2</v>
      </c>
      <c r="G3422" s="87">
        <f>+IF(ISNUMBER(DATA!X481),DATA!X481,"n/a")</f>
        <v>2.7907535663916101</v>
      </c>
      <c r="H3422" s="77">
        <f>+IF(ISNUMBER(DATA!Y481),DATA!Y481,"n/a")</f>
        <v>2.8238561935150001E-3</v>
      </c>
      <c r="I3422" s="87">
        <f>+IF(ISNUMBER(DATA!AH481),DATA!AH481,"n/a")</f>
        <v>2.77793872431061</v>
      </c>
      <c r="J3422" s="77">
        <f>+IF(ISNUMBER(DATA!AI481),DATA!AI481,"n/a")</f>
        <v>5.5917631106181503E-2</v>
      </c>
      <c r="K3422" s="87">
        <f>+IF(ISNUMBER(DATA!AR481),DATA!AR481,"n/a")</f>
        <v>2.7620705687648099</v>
      </c>
      <c r="L3422" s="77">
        <f>+IF(ISNUMBER(DATA!AS481),DATA!AS481,"n/a")</f>
        <v>0.11340203826106</v>
      </c>
      <c r="M3422" s="66"/>
      <c r="N3422" s="66"/>
      <c r="O3422" s="66"/>
      <c r="P3422" s="66"/>
      <c r="Q3422" s="66"/>
      <c r="S3422" s="70"/>
      <c r="U3422" s="70"/>
      <c r="W3422" s="70"/>
      <c r="Y3422" s="70"/>
    </row>
    <row r="3423" spans="1:25" x14ac:dyDescent="0.2">
      <c r="E3423" s="100"/>
      <c r="F3423" s="102"/>
      <c r="G3423" s="100"/>
      <c r="H3423" s="102"/>
      <c r="I3423" s="100"/>
      <c r="J3423" s="102"/>
      <c r="K3423" s="100"/>
      <c r="L3423" s="102"/>
    </row>
    <row r="3424" spans="1:25" s="69" customFormat="1" x14ac:dyDescent="0.2">
      <c r="A3424" s="66" t="s">
        <v>27</v>
      </c>
      <c r="B3424" s="66" t="s">
        <v>24</v>
      </c>
      <c r="C3424" s="66" t="s">
        <v>0</v>
      </c>
      <c r="D3424" s="66" t="s">
        <v>271</v>
      </c>
      <c r="E3424" s="76">
        <f>+IF(ISNUMBER(DATA!F913),DATA!F913,"n/a")</f>
        <v>104847.63</v>
      </c>
      <c r="F3424" s="77">
        <f>+IF(ISNUMBER(DATA!G913),DATA!G913,"n/a")</f>
        <v>0.88354032385409997</v>
      </c>
      <c r="G3424" s="76">
        <f>+IF(ISNUMBER(DATA!P913),DATA!P913,"n/a")</f>
        <v>251486.99</v>
      </c>
      <c r="H3424" s="77">
        <f>+IF(ISNUMBER(DATA!Q913),DATA!Q913,"n/a")</f>
        <v>0.30658522366337299</v>
      </c>
      <c r="I3424" s="76">
        <f>+IF(ISNUMBER(DATA!Z913),DATA!Z913,"n/a")</f>
        <v>428984.66</v>
      </c>
      <c r="J3424" s="77">
        <f>+IF(ISNUMBER(DATA!AA913),DATA!AA913,"n/a")</f>
        <v>0.21919801356268401</v>
      </c>
      <c r="K3424" s="76">
        <f>+IF(ISNUMBER(DATA!AJ913),DATA!AJ913,"n/a")</f>
        <v>821052.91</v>
      </c>
      <c r="L3424" s="77">
        <f>+IF(ISNUMBER(DATA!AK913),DATA!AK913,"n/a")</f>
        <v>0.20491218231092501</v>
      </c>
      <c r="M3424" s="66"/>
      <c r="N3424" s="66"/>
      <c r="O3424" s="66"/>
      <c r="P3424" s="66"/>
      <c r="Q3424" s="66"/>
      <c r="S3424" s="70"/>
      <c r="U3424" s="70"/>
      <c r="W3424" s="70"/>
      <c r="Y3424" s="70"/>
    </row>
    <row r="3425" spans="1:25" s="69" customFormat="1" x14ac:dyDescent="0.2">
      <c r="A3425" s="66" t="s">
        <v>27</v>
      </c>
      <c r="B3425" s="66" t="s">
        <v>24</v>
      </c>
      <c r="C3425" s="66" t="s">
        <v>0</v>
      </c>
      <c r="D3425" s="66" t="s">
        <v>272</v>
      </c>
      <c r="E3425" s="76">
        <f>+IF(ISNUMBER(DATA!F914),DATA!F914,"n/a")</f>
        <v>164548.79</v>
      </c>
      <c r="F3425" s="77">
        <f>+IF(ISNUMBER(DATA!G914),DATA!G914,"n/a")</f>
        <v>0.33288395926553599</v>
      </c>
      <c r="G3425" s="76">
        <f>+IF(ISNUMBER(DATA!P914),DATA!P914,"n/a")</f>
        <v>470427.53</v>
      </c>
      <c r="H3425" s="77">
        <f>+IF(ISNUMBER(DATA!Q914),DATA!Q914,"n/a")</f>
        <v>0.22532897988450001</v>
      </c>
      <c r="I3425" s="76">
        <f>+IF(ISNUMBER(DATA!Z914),DATA!Z914,"n/a")</f>
        <v>846259.72</v>
      </c>
      <c r="J3425" s="77">
        <f>+IF(ISNUMBER(DATA!AA914),DATA!AA914,"n/a")</f>
        <v>0.141832415090235</v>
      </c>
      <c r="K3425" s="76">
        <f>+IF(ISNUMBER(DATA!AJ914),DATA!AJ914,"n/a")</f>
        <v>1582716.74</v>
      </c>
      <c r="L3425" s="77">
        <f>+IF(ISNUMBER(DATA!AK914),DATA!AK914,"n/a")</f>
        <v>0.12291467737261499</v>
      </c>
      <c r="M3425" s="66"/>
      <c r="N3425" s="66"/>
      <c r="O3425" s="66"/>
      <c r="P3425" s="66"/>
      <c r="Q3425" s="66"/>
      <c r="S3425" s="70"/>
      <c r="U3425" s="70"/>
      <c r="W3425" s="70"/>
      <c r="Y3425" s="70"/>
    </row>
    <row r="3426" spans="1:25" s="69" customFormat="1" x14ac:dyDescent="0.2">
      <c r="A3426" s="66" t="s">
        <v>27</v>
      </c>
      <c r="B3426" s="66" t="s">
        <v>24</v>
      </c>
      <c r="C3426" s="66" t="s">
        <v>0</v>
      </c>
      <c r="D3426" s="66" t="s">
        <v>273</v>
      </c>
      <c r="E3426" s="76">
        <f>+IF(ISNUMBER(DATA!F915),DATA!F915,"n/a")</f>
        <v>276764.84000000003</v>
      </c>
      <c r="F3426" s="77">
        <f>+IF(ISNUMBER(DATA!G915),DATA!G915,"n/a")</f>
        <v>-5.2719859119357698E-2</v>
      </c>
      <c r="G3426" s="76">
        <f>+IF(ISNUMBER(DATA!P915),DATA!P915,"n/a")</f>
        <v>827951.71</v>
      </c>
      <c r="H3426" s="77">
        <f>+IF(ISNUMBER(DATA!Q915),DATA!Q915,"n/a")</f>
        <v>-0.125954504376426</v>
      </c>
      <c r="I3426" s="76">
        <f>+IF(ISNUMBER(DATA!Z915),DATA!Z915,"n/a")</f>
        <v>1526420.54</v>
      </c>
      <c r="J3426" s="77">
        <f>+IF(ISNUMBER(DATA!AA915),DATA!AA915,"n/a")</f>
        <v>-0.107482781443834</v>
      </c>
      <c r="K3426" s="76">
        <f>+IF(ISNUMBER(DATA!AJ915),DATA!AJ915,"n/a")</f>
        <v>2830555.91</v>
      </c>
      <c r="L3426" s="77">
        <f>+IF(ISNUMBER(DATA!AK915),DATA!AK915,"n/a")</f>
        <v>-0.13316015784374699</v>
      </c>
      <c r="M3426" s="66"/>
      <c r="N3426" s="66"/>
      <c r="O3426" s="66"/>
      <c r="P3426" s="66"/>
      <c r="Q3426" s="66"/>
      <c r="S3426" s="70"/>
      <c r="U3426" s="70"/>
      <c r="W3426" s="70"/>
      <c r="Y3426" s="70"/>
    </row>
    <row r="3427" spans="1:25" s="69" customFormat="1" x14ac:dyDescent="0.2">
      <c r="A3427" s="66" t="s">
        <v>27</v>
      </c>
      <c r="B3427" s="66" t="s">
        <v>24</v>
      </c>
      <c r="C3427" s="66" t="s">
        <v>0</v>
      </c>
      <c r="D3427" s="66" t="s">
        <v>274</v>
      </c>
      <c r="E3427" s="76">
        <f>+IF(ISNUMBER(DATA!F916),DATA!F916,"n/a")</f>
        <v>108274.91</v>
      </c>
      <c r="F3427" s="77">
        <f>+IF(ISNUMBER(DATA!G916),DATA!G916,"n/a")</f>
        <v>0.18220892823704701</v>
      </c>
      <c r="G3427" s="76">
        <f>+IF(ISNUMBER(DATA!P916),DATA!P916,"n/a")</f>
        <v>304827.98</v>
      </c>
      <c r="H3427" s="77">
        <f>+IF(ISNUMBER(DATA!Q916),DATA!Q916,"n/a")</f>
        <v>0.152104459372638</v>
      </c>
      <c r="I3427" s="76">
        <f>+IF(ISNUMBER(DATA!Z916),DATA!Z916,"n/a")</f>
        <v>565969.46</v>
      </c>
      <c r="J3427" s="77">
        <f>+IF(ISNUMBER(DATA!AA916),DATA!AA916,"n/a")</f>
        <v>0.109569031896224</v>
      </c>
      <c r="K3427" s="76">
        <f>+IF(ISNUMBER(DATA!AJ916),DATA!AJ916,"n/a")</f>
        <v>1137234.68</v>
      </c>
      <c r="L3427" s="77">
        <f>+IF(ISNUMBER(DATA!AK916),DATA!AK916,"n/a")</f>
        <v>0.174693676098468</v>
      </c>
      <c r="M3427" s="66"/>
      <c r="N3427" s="66"/>
      <c r="O3427" s="66"/>
      <c r="P3427" s="66"/>
      <c r="Q3427" s="66"/>
      <c r="S3427" s="70"/>
      <c r="U3427" s="70"/>
      <c r="W3427" s="70"/>
      <c r="Y3427" s="70"/>
    </row>
    <row r="3428" spans="1:25" s="69" customFormat="1" x14ac:dyDescent="0.2">
      <c r="A3428" s="66" t="s">
        <v>27</v>
      </c>
      <c r="B3428" s="66" t="s">
        <v>24</v>
      </c>
      <c r="C3428" s="66" t="s">
        <v>0</v>
      </c>
      <c r="D3428" s="66" t="s">
        <v>275</v>
      </c>
      <c r="E3428" s="76">
        <f>+IF(ISNUMBER(DATA!F917),DATA!F917,"n/a")</f>
        <v>237232.86</v>
      </c>
      <c r="F3428" s="77">
        <f>+IF(ISNUMBER(DATA!G917),DATA!G917,"n/a")</f>
        <v>-0.143760771888752</v>
      </c>
      <c r="G3428" s="76">
        <f>+IF(ISNUMBER(DATA!P917),DATA!P917,"n/a")</f>
        <v>707847.22</v>
      </c>
      <c r="H3428" s="77">
        <f>+IF(ISNUMBER(DATA!Q917),DATA!Q917,"n/a")</f>
        <v>-0.194801980172679</v>
      </c>
      <c r="I3428" s="76">
        <f>+IF(ISNUMBER(DATA!Z917),DATA!Z917,"n/a")</f>
        <v>1344003.92</v>
      </c>
      <c r="J3428" s="77">
        <f>+IF(ISNUMBER(DATA!AA917),DATA!AA917,"n/a")</f>
        <v>-0.176025592864716</v>
      </c>
      <c r="K3428" s="76">
        <f>+IF(ISNUMBER(DATA!AJ917),DATA!AJ917,"n/a")</f>
        <v>2679802.67</v>
      </c>
      <c r="L3428" s="77">
        <f>+IF(ISNUMBER(DATA!AK917),DATA!AK917,"n/a")</f>
        <v>-0.11702887848113699</v>
      </c>
      <c r="M3428" s="66"/>
      <c r="N3428" s="66"/>
      <c r="O3428" s="66"/>
      <c r="P3428" s="66"/>
      <c r="Q3428" s="66"/>
      <c r="S3428" s="70"/>
      <c r="U3428" s="70"/>
      <c r="W3428" s="70"/>
      <c r="Y3428" s="70"/>
    </row>
    <row r="3429" spans="1:25" s="69" customFormat="1" x14ac:dyDescent="0.2">
      <c r="A3429" s="66" t="s">
        <v>27</v>
      </c>
      <c r="B3429" s="66" t="s">
        <v>24</v>
      </c>
      <c r="C3429" s="66" t="s">
        <v>0</v>
      </c>
      <c r="D3429" s="66" t="s">
        <v>276</v>
      </c>
      <c r="E3429" s="76">
        <f>+IF(ISNUMBER(DATA!F918),DATA!F918,"n/a")</f>
        <v>121251.24</v>
      </c>
      <c r="F3429" s="77">
        <f>+IF(ISNUMBER(DATA!G918),DATA!G918,"n/a")</f>
        <v>-8.3053678307038904E-3</v>
      </c>
      <c r="G3429" s="76">
        <f>+IF(ISNUMBER(DATA!P918),DATA!P918,"n/a")</f>
        <v>377266.7</v>
      </c>
      <c r="H3429" s="77">
        <f>+IF(ISNUMBER(DATA!Q918),DATA!Q918,"n/a")</f>
        <v>7.3765268722249602E-3</v>
      </c>
      <c r="I3429" s="76">
        <f>+IF(ISNUMBER(DATA!Z918),DATA!Z918,"n/a")</f>
        <v>697475.77</v>
      </c>
      <c r="J3429" s="77">
        <f>+IF(ISNUMBER(DATA!AA918),DATA!AA918,"n/a")</f>
        <v>1.4467551626301801E-2</v>
      </c>
      <c r="K3429" s="76">
        <f>+IF(ISNUMBER(DATA!AJ918),DATA!AJ918,"n/a")</f>
        <v>1374369.05</v>
      </c>
      <c r="L3429" s="77">
        <f>+IF(ISNUMBER(DATA!AK918),DATA!AK918,"n/a")</f>
        <v>1.6995544439521601E-2</v>
      </c>
      <c r="M3429" s="66"/>
      <c r="N3429" s="66"/>
      <c r="O3429" s="66"/>
      <c r="P3429" s="66"/>
      <c r="Q3429" s="66"/>
      <c r="S3429" s="70"/>
      <c r="U3429" s="70"/>
      <c r="W3429" s="70"/>
      <c r="Y3429" s="70"/>
    </row>
    <row r="3430" spans="1:25" s="69" customFormat="1" x14ac:dyDescent="0.2">
      <c r="A3430" s="66" t="s">
        <v>27</v>
      </c>
      <c r="B3430" s="66" t="s">
        <v>24</v>
      </c>
      <c r="C3430" s="66" t="s">
        <v>0</v>
      </c>
      <c r="D3430" s="66" t="s">
        <v>277</v>
      </c>
      <c r="E3430" s="76">
        <f>+IF(ISNUMBER(DATA!F919),DATA!F919,"n/a")</f>
        <v>57095.15</v>
      </c>
      <c r="F3430" s="77">
        <f>+IF(ISNUMBER(DATA!G919),DATA!G919,"n/a")</f>
        <v>-6.7075761190322797E-2</v>
      </c>
      <c r="G3430" s="76">
        <f>+IF(ISNUMBER(DATA!P919),DATA!P919,"n/a")</f>
        <v>175077.09</v>
      </c>
      <c r="H3430" s="77">
        <f>+IF(ISNUMBER(DATA!Q919),DATA!Q919,"n/a")</f>
        <v>1.7868694732628101E-2</v>
      </c>
      <c r="I3430" s="76">
        <f>+IF(ISNUMBER(DATA!Z919),DATA!Z919,"n/a")</f>
        <v>364343.3</v>
      </c>
      <c r="J3430" s="77">
        <f>+IF(ISNUMBER(DATA!AA919),DATA!AA919,"n/a")</f>
        <v>0.16046916113147</v>
      </c>
      <c r="K3430" s="76">
        <f>+IF(ISNUMBER(DATA!AJ919),DATA!AJ919,"n/a")</f>
        <v>708594.3</v>
      </c>
      <c r="L3430" s="77">
        <f>+IF(ISNUMBER(DATA!AK919),DATA!AK919,"n/a")</f>
        <v>0.283723093592464</v>
      </c>
      <c r="M3430" s="66"/>
      <c r="N3430" s="66"/>
      <c r="O3430" s="66"/>
      <c r="P3430" s="66"/>
      <c r="Q3430" s="66"/>
      <c r="S3430" s="70"/>
      <c r="U3430" s="70"/>
      <c r="W3430" s="70"/>
      <c r="Y3430" s="70"/>
    </row>
    <row r="3431" spans="1:25" s="69" customFormat="1" x14ac:dyDescent="0.2">
      <c r="A3431" s="66" t="s">
        <v>27</v>
      </c>
      <c r="B3431" s="66" t="s">
        <v>24</v>
      </c>
      <c r="C3431" s="66" t="s">
        <v>0</v>
      </c>
      <c r="D3431" s="66" t="s">
        <v>278</v>
      </c>
      <c r="E3431" s="76">
        <f>+IF(ISNUMBER(DATA!F920),DATA!F920,"n/a")</f>
        <v>200111.49</v>
      </c>
      <c r="F3431" s="77">
        <f>+IF(ISNUMBER(DATA!G920),DATA!G920,"n/a")</f>
        <v>0.115062678972329</v>
      </c>
      <c r="G3431" s="76">
        <f>+IF(ISNUMBER(DATA!P920),DATA!P920,"n/a")</f>
        <v>607721.73</v>
      </c>
      <c r="H3431" s="77">
        <f>+IF(ISNUMBER(DATA!Q920),DATA!Q920,"n/a")</f>
        <v>8.6307542814261007E-2</v>
      </c>
      <c r="I3431" s="76">
        <f>+IF(ISNUMBER(DATA!Z920),DATA!Z920,"n/a")</f>
        <v>1060836.1499999999</v>
      </c>
      <c r="J3431" s="77">
        <f>+IF(ISNUMBER(DATA!AA920),DATA!AA920,"n/a")</f>
        <v>6.3322655597528907E-2</v>
      </c>
      <c r="K3431" s="76">
        <f>+IF(ISNUMBER(DATA!AJ920),DATA!AJ920,"n/a")</f>
        <v>2086131.02</v>
      </c>
      <c r="L3431" s="77">
        <f>+IF(ISNUMBER(DATA!AK920),DATA!AK920,"n/a")</f>
        <v>0.11338780763212</v>
      </c>
      <c r="M3431" s="66"/>
      <c r="N3431" s="66"/>
      <c r="O3431" s="66"/>
      <c r="P3431" s="66"/>
      <c r="Q3431" s="66"/>
      <c r="S3431" s="70"/>
      <c r="U3431" s="70"/>
      <c r="W3431" s="70"/>
      <c r="Y3431" s="70"/>
    </row>
    <row r="3432" spans="1:25" s="69" customFormat="1" x14ac:dyDescent="0.2">
      <c r="A3432" s="66" t="s">
        <v>27</v>
      </c>
      <c r="B3432" s="66" t="s">
        <v>24</v>
      </c>
      <c r="C3432" s="66" t="s">
        <v>0</v>
      </c>
      <c r="D3432" s="66" t="s">
        <v>279</v>
      </c>
      <c r="E3432" s="76">
        <f>+IF(ISNUMBER(DATA!F921),DATA!F921,"n/a")</f>
        <v>114216.14</v>
      </c>
      <c r="F3432" s="77">
        <f>+IF(ISNUMBER(DATA!G921),DATA!G921,"n/a")</f>
        <v>0.1919272221501</v>
      </c>
      <c r="G3432" s="76">
        <f>+IF(ISNUMBER(DATA!P921),DATA!P921,"n/a")</f>
        <v>329543.76</v>
      </c>
      <c r="H3432" s="77">
        <f>+IF(ISNUMBER(DATA!Q921),DATA!Q921,"n/a")</f>
        <v>0.162686713451625</v>
      </c>
      <c r="I3432" s="76">
        <f>+IF(ISNUMBER(DATA!Z921),DATA!Z921,"n/a")</f>
        <v>604283.59</v>
      </c>
      <c r="J3432" s="77">
        <f>+IF(ISNUMBER(DATA!AA921),DATA!AA921,"n/a")</f>
        <v>0.22485726721389199</v>
      </c>
      <c r="K3432" s="76">
        <f>+IF(ISNUMBER(DATA!AJ921),DATA!AJ921,"n/a")</f>
        <v>1138254.8400000001</v>
      </c>
      <c r="L3432" s="77">
        <f>+IF(ISNUMBER(DATA!AK921),DATA!AK921,"n/a")</f>
        <v>0.205868284719436</v>
      </c>
      <c r="M3432" s="66"/>
      <c r="N3432" s="66"/>
      <c r="O3432" s="66"/>
      <c r="P3432" s="66"/>
      <c r="Q3432" s="66"/>
      <c r="S3432" s="70"/>
      <c r="U3432" s="70"/>
      <c r="W3432" s="70"/>
      <c r="Y3432" s="70"/>
    </row>
    <row r="3433" spans="1:25" s="69" customFormat="1" x14ac:dyDescent="0.2">
      <c r="A3433" s="66" t="s">
        <v>27</v>
      </c>
      <c r="B3433" s="66" t="s">
        <v>24</v>
      </c>
      <c r="C3433" s="66" t="s">
        <v>0</v>
      </c>
      <c r="D3433" s="66" t="s">
        <v>280</v>
      </c>
      <c r="E3433" s="76">
        <f>+IF(ISNUMBER(DATA!F922),DATA!F922,"n/a")</f>
        <v>54254.16</v>
      </c>
      <c r="F3433" s="77">
        <f>+IF(ISNUMBER(DATA!G922),DATA!G922,"n/a")</f>
        <v>0.166213651585295</v>
      </c>
      <c r="G3433" s="76">
        <f>+IF(ISNUMBER(DATA!P922),DATA!P922,"n/a")</f>
        <v>190430.07999999999</v>
      </c>
      <c r="H3433" s="77">
        <f>+IF(ISNUMBER(DATA!Q922),DATA!Q922,"n/a")</f>
        <v>7.7327263236317306E-2</v>
      </c>
      <c r="I3433" s="76">
        <f>+IF(ISNUMBER(DATA!Z922),DATA!Z922,"n/a")</f>
        <v>346145.35</v>
      </c>
      <c r="J3433" s="77">
        <f>+IF(ISNUMBER(DATA!AA922),DATA!AA922,"n/a")</f>
        <v>0.10571326187589999</v>
      </c>
      <c r="K3433" s="76">
        <f>+IF(ISNUMBER(DATA!AJ922),DATA!AJ922,"n/a")</f>
        <v>720653.08</v>
      </c>
      <c r="L3433" s="77">
        <f>+IF(ISNUMBER(DATA!AK922),DATA!AK922,"n/a")</f>
        <v>0.216021248127717</v>
      </c>
      <c r="M3433" s="66"/>
      <c r="N3433" s="66"/>
      <c r="O3433" s="66"/>
      <c r="P3433" s="66"/>
      <c r="Q3433" s="66"/>
      <c r="S3433" s="70"/>
      <c r="U3433" s="70"/>
      <c r="W3433" s="70"/>
      <c r="Y3433" s="70"/>
    </row>
    <row r="3434" spans="1:25" s="69" customFormat="1" x14ac:dyDescent="0.2">
      <c r="A3434" s="66" t="s">
        <v>27</v>
      </c>
      <c r="B3434" s="66" t="s">
        <v>24</v>
      </c>
      <c r="C3434" s="66" t="s">
        <v>0</v>
      </c>
      <c r="D3434" s="66" t="s">
        <v>281</v>
      </c>
      <c r="E3434" s="76">
        <f>+IF(ISNUMBER(DATA!F923),DATA!F923,"n/a")</f>
        <v>62759.94</v>
      </c>
      <c r="F3434" s="77">
        <f>+IF(ISNUMBER(DATA!G923),DATA!G923,"n/a")</f>
        <v>6.01257050830847E-2</v>
      </c>
      <c r="G3434" s="76">
        <f>+IF(ISNUMBER(DATA!P923),DATA!P923,"n/a")</f>
        <v>190718.75</v>
      </c>
      <c r="H3434" s="77">
        <f>+IF(ISNUMBER(DATA!Q923),DATA!Q923,"n/a")</f>
        <v>3.84743322496039E-2</v>
      </c>
      <c r="I3434" s="76">
        <f>+IF(ISNUMBER(DATA!Z923),DATA!Z923,"n/a")</f>
        <v>355694.08000000002</v>
      </c>
      <c r="J3434" s="77">
        <f>+IF(ISNUMBER(DATA!AA923),DATA!AA923,"n/a")</f>
        <v>8.6469970685898803E-2</v>
      </c>
      <c r="K3434" s="76">
        <f>+IF(ISNUMBER(DATA!AJ923),DATA!AJ923,"n/a")</f>
        <v>737036.48</v>
      </c>
      <c r="L3434" s="77">
        <f>+IF(ISNUMBER(DATA!AK923),DATA!AK923,"n/a")</f>
        <v>0.165384309305453</v>
      </c>
      <c r="M3434" s="66"/>
      <c r="N3434" s="66"/>
      <c r="O3434" s="66"/>
      <c r="P3434" s="66"/>
      <c r="Q3434" s="66"/>
      <c r="S3434" s="70"/>
      <c r="U3434" s="70"/>
      <c r="W3434" s="70"/>
      <c r="Y3434" s="70"/>
    </row>
    <row r="3435" spans="1:25" s="69" customFormat="1" x14ac:dyDescent="0.2">
      <c r="A3435" s="66" t="s">
        <v>27</v>
      </c>
      <c r="B3435" s="66" t="s">
        <v>24</v>
      </c>
      <c r="C3435" s="66" t="s">
        <v>0</v>
      </c>
      <c r="D3435" s="66" t="s">
        <v>282</v>
      </c>
      <c r="E3435" s="76">
        <f>+IF(ISNUMBER(DATA!F924),DATA!F924,"n/a")</f>
        <v>193960.99</v>
      </c>
      <c r="F3435" s="77">
        <f>+IF(ISNUMBER(DATA!G924),DATA!G924,"n/a")</f>
        <v>0.187042078333851</v>
      </c>
      <c r="G3435" s="76">
        <f>+IF(ISNUMBER(DATA!P924),DATA!P924,"n/a")</f>
        <v>605581.54</v>
      </c>
      <c r="H3435" s="77">
        <f>+IF(ISNUMBER(DATA!Q924),DATA!Q924,"n/a")</f>
        <v>0.24890326307990199</v>
      </c>
      <c r="I3435" s="76">
        <f>+IF(ISNUMBER(DATA!Z924),DATA!Z924,"n/a")</f>
        <v>1123639.78</v>
      </c>
      <c r="J3435" s="77">
        <f>+IF(ISNUMBER(DATA!AA924),DATA!AA924,"n/a")</f>
        <v>0.26028840268508202</v>
      </c>
      <c r="K3435" s="76">
        <f>+IF(ISNUMBER(DATA!AJ924),DATA!AJ924,"n/a")</f>
        <v>2173827.35</v>
      </c>
      <c r="L3435" s="77">
        <f>+IF(ISNUMBER(DATA!AK924),DATA!AK924,"n/a")</f>
        <v>0.30118279667401099</v>
      </c>
      <c r="M3435" s="66"/>
      <c r="N3435" s="66"/>
      <c r="O3435" s="66"/>
      <c r="P3435" s="66"/>
      <c r="Q3435" s="66"/>
      <c r="S3435" s="70"/>
      <c r="U3435" s="70"/>
      <c r="W3435" s="70"/>
      <c r="Y3435" s="70"/>
    </row>
    <row r="3436" spans="1:25" s="69" customFormat="1" x14ac:dyDescent="0.2">
      <c r="A3436" s="66" t="s">
        <v>27</v>
      </c>
      <c r="B3436" s="66" t="s">
        <v>24</v>
      </c>
      <c r="C3436" s="66" t="s">
        <v>0</v>
      </c>
      <c r="D3436" s="66" t="s">
        <v>283</v>
      </c>
      <c r="E3436" s="76">
        <f>+IF(ISNUMBER(DATA!F925),DATA!F925,"n/a")</f>
        <v>208612.8</v>
      </c>
      <c r="F3436" s="77">
        <f>+IF(ISNUMBER(DATA!G925),DATA!G925,"n/a")</f>
        <v>0.30273895612424601</v>
      </c>
      <c r="G3436" s="76">
        <f>+IF(ISNUMBER(DATA!P925),DATA!P925,"n/a")</f>
        <v>664227.41</v>
      </c>
      <c r="H3436" s="77">
        <f>+IF(ISNUMBER(DATA!Q925),DATA!Q925,"n/a")</f>
        <v>0.351711310473179</v>
      </c>
      <c r="I3436" s="76">
        <f>+IF(ISNUMBER(DATA!Z925),DATA!Z925,"n/a")</f>
        <v>1214691.1399999999</v>
      </c>
      <c r="J3436" s="77">
        <f>+IF(ISNUMBER(DATA!AA925),DATA!AA925,"n/a")</f>
        <v>0.31859249715939297</v>
      </c>
      <c r="K3436" s="76">
        <f>+IF(ISNUMBER(DATA!AJ925),DATA!AJ925,"n/a")</f>
        <v>2240646</v>
      </c>
      <c r="L3436" s="77">
        <f>+IF(ISNUMBER(DATA!AK925),DATA!AK925,"n/a")</f>
        <v>0.209824745856168</v>
      </c>
      <c r="M3436" s="66"/>
      <c r="N3436" s="66"/>
      <c r="O3436" s="66"/>
      <c r="P3436" s="66"/>
      <c r="Q3436" s="66"/>
      <c r="S3436" s="70"/>
      <c r="U3436" s="70"/>
      <c r="W3436" s="70"/>
      <c r="Y3436" s="70"/>
    </row>
    <row r="3437" spans="1:25" s="69" customFormat="1" x14ac:dyDescent="0.2">
      <c r="A3437" s="66" t="s">
        <v>27</v>
      </c>
      <c r="B3437" s="66" t="s">
        <v>24</v>
      </c>
      <c r="C3437" s="66" t="s">
        <v>0</v>
      </c>
      <c r="D3437" s="66" t="s">
        <v>284</v>
      </c>
      <c r="E3437" s="76">
        <f>+IF(ISNUMBER(DATA!F926),DATA!F926,"n/a")</f>
        <v>83751.100000000006</v>
      </c>
      <c r="F3437" s="77">
        <f>+IF(ISNUMBER(DATA!G926),DATA!G926,"n/a")</f>
        <v>-4.7563432010909998E-2</v>
      </c>
      <c r="G3437" s="76">
        <f>+IF(ISNUMBER(DATA!P926),DATA!P926,"n/a")</f>
        <v>244276.28</v>
      </c>
      <c r="H3437" s="77">
        <f>+IF(ISNUMBER(DATA!Q926),DATA!Q926,"n/a")</f>
        <v>-7.8559505694794904E-2</v>
      </c>
      <c r="I3437" s="76">
        <f>+IF(ISNUMBER(DATA!Z926),DATA!Z926,"n/a")</f>
        <v>434321.73</v>
      </c>
      <c r="J3437" s="77">
        <f>+IF(ISNUMBER(DATA!AA926),DATA!AA926,"n/a")</f>
        <v>-5.5353987022348602E-2</v>
      </c>
      <c r="K3437" s="76">
        <f>+IF(ISNUMBER(DATA!AJ926),DATA!AJ926,"n/a")</f>
        <v>905966.84</v>
      </c>
      <c r="L3437" s="77">
        <f>+IF(ISNUMBER(DATA!AK926),DATA!AK926,"n/a")</f>
        <v>1.09845821439973E-2</v>
      </c>
      <c r="M3437" s="66"/>
      <c r="N3437" s="66"/>
      <c r="O3437" s="66"/>
      <c r="P3437" s="66"/>
      <c r="Q3437" s="66"/>
      <c r="S3437" s="70"/>
      <c r="U3437" s="70"/>
      <c r="W3437" s="70"/>
      <c r="Y3437" s="70"/>
    </row>
    <row r="3438" spans="1:25" s="69" customFormat="1" x14ac:dyDescent="0.2">
      <c r="A3438" s="66" t="s">
        <v>27</v>
      </c>
      <c r="B3438" s="66" t="s">
        <v>24</v>
      </c>
      <c r="C3438" s="66" t="s">
        <v>0</v>
      </c>
      <c r="D3438" s="66" t="s">
        <v>285</v>
      </c>
      <c r="E3438" s="76">
        <f>+IF(ISNUMBER(DATA!F927),DATA!F927,"n/a")</f>
        <v>32259.35</v>
      </c>
      <c r="F3438" s="77">
        <f>+IF(ISNUMBER(DATA!G927),DATA!G927,"n/a")</f>
        <v>0.28216200876625402</v>
      </c>
      <c r="G3438" s="76">
        <f>+IF(ISNUMBER(DATA!P927),DATA!P927,"n/a")</f>
        <v>97327.21</v>
      </c>
      <c r="H3438" s="77">
        <f>+IF(ISNUMBER(DATA!Q927),DATA!Q927,"n/a")</f>
        <v>0.23612491608004199</v>
      </c>
      <c r="I3438" s="76">
        <f>+IF(ISNUMBER(DATA!Z927),DATA!Z927,"n/a")</f>
        <v>173558.08</v>
      </c>
      <c r="J3438" s="77">
        <f>+IF(ISNUMBER(DATA!AA927),DATA!AA927,"n/a")</f>
        <v>0.25026117031675998</v>
      </c>
      <c r="K3438" s="76">
        <f>+IF(ISNUMBER(DATA!AJ927),DATA!AJ927,"n/a")</f>
        <v>335594.67</v>
      </c>
      <c r="L3438" s="77">
        <f>+IF(ISNUMBER(DATA!AK927),DATA!AK927,"n/a")</f>
        <v>0.20253648211786199</v>
      </c>
      <c r="M3438" s="66"/>
      <c r="N3438" s="66"/>
      <c r="O3438" s="66"/>
      <c r="P3438" s="66"/>
      <c r="Q3438" s="66"/>
      <c r="S3438" s="70"/>
      <c r="U3438" s="70"/>
      <c r="W3438" s="70"/>
      <c r="Y3438" s="70"/>
    </row>
    <row r="3439" spans="1:25" s="69" customFormat="1" x14ac:dyDescent="0.2">
      <c r="A3439" s="66" t="s">
        <v>27</v>
      </c>
      <c r="B3439" s="66" t="s">
        <v>24</v>
      </c>
      <c r="C3439" s="66" t="s">
        <v>0</v>
      </c>
      <c r="D3439" s="66" t="s">
        <v>286</v>
      </c>
      <c r="E3439" s="76">
        <f>+IF(ISNUMBER(DATA!F928),DATA!F928,"n/a")</f>
        <v>144192.04999999999</v>
      </c>
      <c r="F3439" s="77">
        <f>+IF(ISNUMBER(DATA!G928),DATA!G928,"n/a")</f>
        <v>-8.4577304986680601E-3</v>
      </c>
      <c r="G3439" s="76">
        <f>+IF(ISNUMBER(DATA!P928),DATA!P928,"n/a")</f>
        <v>423667.22</v>
      </c>
      <c r="H3439" s="77">
        <f>+IF(ISNUMBER(DATA!Q928),DATA!Q928,"n/a")</f>
        <v>-0.210588620006987</v>
      </c>
      <c r="I3439" s="76">
        <f>+IF(ISNUMBER(DATA!Z928),DATA!Z928,"n/a")</f>
        <v>776223.4</v>
      </c>
      <c r="J3439" s="77">
        <f>+IF(ISNUMBER(DATA!AA928),DATA!AA928,"n/a")</f>
        <v>-0.22918925616751401</v>
      </c>
      <c r="K3439" s="76">
        <f>+IF(ISNUMBER(DATA!AJ928),DATA!AJ928,"n/a")</f>
        <v>1527404.64</v>
      </c>
      <c r="L3439" s="77">
        <f>+IF(ISNUMBER(DATA!AK928),DATA!AK928,"n/a")</f>
        <v>-0.21466137711809599</v>
      </c>
      <c r="M3439" s="66"/>
      <c r="N3439" s="66"/>
      <c r="O3439" s="66"/>
      <c r="P3439" s="66"/>
      <c r="Q3439" s="66"/>
      <c r="S3439" s="70"/>
      <c r="U3439" s="70"/>
      <c r="W3439" s="70"/>
      <c r="Y3439" s="70"/>
    </row>
    <row r="3440" spans="1:25" s="69" customFormat="1" x14ac:dyDescent="0.2">
      <c r="A3440" s="66" t="s">
        <v>27</v>
      </c>
      <c r="B3440" s="66" t="s">
        <v>24</v>
      </c>
      <c r="C3440" s="66" t="s">
        <v>0</v>
      </c>
      <c r="D3440" s="66" t="s">
        <v>287</v>
      </c>
      <c r="E3440" s="76">
        <f>+IF(ISNUMBER(DATA!F929),DATA!F929,"n/a")</f>
        <v>164147.82999999999</v>
      </c>
      <c r="F3440" s="77">
        <f>+IF(ISNUMBER(DATA!G929),DATA!G929,"n/a")</f>
        <v>9.6266420504907593E-2</v>
      </c>
      <c r="G3440" s="76">
        <f>+IF(ISNUMBER(DATA!P929),DATA!P929,"n/a")</f>
        <v>429442.92</v>
      </c>
      <c r="H3440" s="77">
        <f>+IF(ISNUMBER(DATA!Q929),DATA!Q929,"n/a")</f>
        <v>-0.21723020914542801</v>
      </c>
      <c r="I3440" s="76">
        <f>+IF(ISNUMBER(DATA!Z929),DATA!Z929,"n/a")</f>
        <v>765977.77</v>
      </c>
      <c r="J3440" s="77">
        <f>+IF(ISNUMBER(DATA!AA929),DATA!AA929,"n/a")</f>
        <v>-0.27228093203376902</v>
      </c>
      <c r="K3440" s="76">
        <f>+IF(ISNUMBER(DATA!AJ929),DATA!AJ929,"n/a")</f>
        <v>1545538.45</v>
      </c>
      <c r="L3440" s="77">
        <f>+IF(ISNUMBER(DATA!AK929),DATA!AK929,"n/a")</f>
        <v>-0.28368276563078498</v>
      </c>
      <c r="M3440" s="66"/>
      <c r="N3440" s="66"/>
      <c r="O3440" s="66"/>
      <c r="P3440" s="66"/>
      <c r="Q3440" s="66"/>
      <c r="S3440" s="70"/>
      <c r="U3440" s="70"/>
      <c r="W3440" s="70"/>
      <c r="Y3440" s="70"/>
    </row>
    <row r="3441" spans="1:25" s="69" customFormat="1" x14ac:dyDescent="0.2">
      <c r="A3441" s="66" t="s">
        <v>27</v>
      </c>
      <c r="B3441" s="66" t="s">
        <v>24</v>
      </c>
      <c r="C3441" s="66" t="s">
        <v>0</v>
      </c>
      <c r="D3441" s="66" t="s">
        <v>288</v>
      </c>
      <c r="E3441" s="76">
        <f>+IF(ISNUMBER(DATA!F930),DATA!F930,"n/a")</f>
        <v>157598.57</v>
      </c>
      <c r="F3441" s="77">
        <f>+IF(ISNUMBER(DATA!G930),DATA!G930,"n/a")</f>
        <v>0.28673742153769799</v>
      </c>
      <c r="G3441" s="76">
        <f>+IF(ISNUMBER(DATA!P930),DATA!P930,"n/a")</f>
        <v>477135.51</v>
      </c>
      <c r="H3441" s="77">
        <f>+IF(ISNUMBER(DATA!Q930),DATA!Q930,"n/a")</f>
        <v>0.33549647508071001</v>
      </c>
      <c r="I3441" s="76">
        <f>+IF(ISNUMBER(DATA!Z930),DATA!Z930,"n/a")</f>
        <v>901583.72</v>
      </c>
      <c r="J3441" s="77">
        <f>+IF(ISNUMBER(DATA!AA930),DATA!AA930,"n/a")</f>
        <v>0.33827176803424602</v>
      </c>
      <c r="K3441" s="76">
        <f>+IF(ISNUMBER(DATA!AJ930),DATA!AJ930,"n/a")</f>
        <v>1724931.97</v>
      </c>
      <c r="L3441" s="77">
        <f>+IF(ISNUMBER(DATA!AK930),DATA!AK930,"n/a")</f>
        <v>0.30240957085444897</v>
      </c>
      <c r="M3441" s="66"/>
      <c r="N3441" s="66"/>
      <c r="O3441" s="66"/>
      <c r="P3441" s="66"/>
      <c r="Q3441" s="66"/>
      <c r="S3441" s="70"/>
      <c r="U3441" s="70"/>
      <c r="W3441" s="70"/>
      <c r="Y3441" s="70"/>
    </row>
    <row r="3442" spans="1:25" s="69" customFormat="1" x14ac:dyDescent="0.2">
      <c r="A3442" s="66" t="s">
        <v>27</v>
      </c>
      <c r="B3442" s="66" t="s">
        <v>24</v>
      </c>
      <c r="C3442" s="66" t="s">
        <v>0</v>
      </c>
      <c r="D3442" s="66" t="s">
        <v>289</v>
      </c>
      <c r="E3442" s="76">
        <f>+IF(ISNUMBER(DATA!F931),DATA!F931,"n/a")</f>
        <v>77345.86</v>
      </c>
      <c r="F3442" s="77">
        <f>+IF(ISNUMBER(DATA!G931),DATA!G931,"n/a")</f>
        <v>0.21226606205285001</v>
      </c>
      <c r="G3442" s="76">
        <f>+IF(ISNUMBER(DATA!P931),DATA!P931,"n/a")</f>
        <v>216721.87</v>
      </c>
      <c r="H3442" s="77">
        <f>+IF(ISNUMBER(DATA!Q931),DATA!Q931,"n/a")</f>
        <v>0.181214008492982</v>
      </c>
      <c r="I3442" s="76">
        <f>+IF(ISNUMBER(DATA!Z931),DATA!Z931,"n/a")</f>
        <v>403754.94</v>
      </c>
      <c r="J3442" s="77">
        <f>+IF(ISNUMBER(DATA!AA931),DATA!AA931,"n/a")</f>
        <v>0.22414991597810699</v>
      </c>
      <c r="K3442" s="76">
        <f>+IF(ISNUMBER(DATA!AJ931),DATA!AJ931,"n/a")</f>
        <v>795772.15</v>
      </c>
      <c r="L3442" s="77">
        <f>+IF(ISNUMBER(DATA!AK931),DATA!AK931,"n/a")</f>
        <v>0.27076976035091199</v>
      </c>
      <c r="M3442" s="66"/>
      <c r="N3442" s="66"/>
      <c r="O3442" s="66"/>
      <c r="P3442" s="66"/>
      <c r="Q3442" s="66"/>
      <c r="S3442" s="70"/>
      <c r="U3442" s="70"/>
      <c r="W3442" s="70"/>
      <c r="Y3442" s="70"/>
    </row>
    <row r="3443" spans="1:25" s="69" customFormat="1" x14ac:dyDescent="0.2">
      <c r="A3443" s="66" t="s">
        <v>27</v>
      </c>
      <c r="B3443" s="66" t="s">
        <v>24</v>
      </c>
      <c r="C3443" s="66" t="s">
        <v>0</v>
      </c>
      <c r="D3443" s="66" t="s">
        <v>290</v>
      </c>
      <c r="E3443" s="76">
        <f>+IF(ISNUMBER(DATA!F932),DATA!F932,"n/a")</f>
        <v>68938.880000000005</v>
      </c>
      <c r="F3443" s="77">
        <f>+IF(ISNUMBER(DATA!G932),DATA!G932,"n/a")</f>
        <v>5.3782612151561299E-2</v>
      </c>
      <c r="G3443" s="76">
        <f>+IF(ISNUMBER(DATA!P932),DATA!P932,"n/a")</f>
        <v>205799.92</v>
      </c>
      <c r="H3443" s="77">
        <f>+IF(ISNUMBER(DATA!Q932),DATA!Q932,"n/a")</f>
        <v>3.7736458908015399E-2</v>
      </c>
      <c r="I3443" s="76">
        <f>+IF(ISNUMBER(DATA!Z932),DATA!Z932,"n/a")</f>
        <v>387476.5</v>
      </c>
      <c r="J3443" s="77">
        <f>+IF(ISNUMBER(DATA!AA932),DATA!AA932,"n/a")</f>
        <v>3.4698467776320498E-2</v>
      </c>
      <c r="K3443" s="76">
        <f>+IF(ISNUMBER(DATA!AJ932),DATA!AJ932,"n/a")</f>
        <v>788636.6</v>
      </c>
      <c r="L3443" s="77">
        <f>+IF(ISNUMBER(DATA!AK932),DATA!AK932,"n/a")</f>
        <v>0.14699093055305301</v>
      </c>
      <c r="M3443" s="66"/>
      <c r="N3443" s="66"/>
      <c r="O3443" s="66"/>
      <c r="P3443" s="66"/>
      <c r="Q3443" s="66"/>
      <c r="S3443" s="70"/>
      <c r="U3443" s="70"/>
      <c r="W3443" s="70"/>
      <c r="Y3443" s="70"/>
    </row>
    <row r="3444" spans="1:25" s="69" customFormat="1" x14ac:dyDescent="0.2">
      <c r="A3444" s="66" t="s">
        <v>27</v>
      </c>
      <c r="B3444" s="66" t="s">
        <v>24</v>
      </c>
      <c r="C3444" s="66" t="s">
        <v>0</v>
      </c>
      <c r="D3444" s="66" t="s">
        <v>291</v>
      </c>
      <c r="E3444" s="76">
        <f>+IF(ISNUMBER(DATA!F933),DATA!F933,"n/a")</f>
        <v>175895.92</v>
      </c>
      <c r="F3444" s="77">
        <f>+IF(ISNUMBER(DATA!G933),DATA!G933,"n/a")</f>
        <v>0.54085961286997197</v>
      </c>
      <c r="G3444" s="76">
        <f>+IF(ISNUMBER(DATA!P933),DATA!P933,"n/a")</f>
        <v>500658.72</v>
      </c>
      <c r="H3444" s="77">
        <f>+IF(ISNUMBER(DATA!Q933),DATA!Q933,"n/a")</f>
        <v>0.25950127033452802</v>
      </c>
      <c r="I3444" s="76">
        <f>+IF(ISNUMBER(DATA!Z933),DATA!Z933,"n/a")</f>
        <v>933851.62</v>
      </c>
      <c r="J3444" s="77">
        <f>+IF(ISNUMBER(DATA!AA933),DATA!AA933,"n/a")</f>
        <v>0.42830334207413401</v>
      </c>
      <c r="K3444" s="76">
        <f>+IF(ISNUMBER(DATA!AJ933),DATA!AJ933,"n/a")</f>
        <v>1705635.52</v>
      </c>
      <c r="L3444" s="77">
        <f>+IF(ISNUMBER(DATA!AK933),DATA!AK933,"n/a")</f>
        <v>0.71010626791727904</v>
      </c>
      <c r="M3444" s="66"/>
      <c r="N3444" s="66"/>
      <c r="O3444" s="66"/>
      <c r="P3444" s="66"/>
      <c r="Q3444" s="66"/>
      <c r="S3444" s="70"/>
      <c r="U3444" s="70"/>
      <c r="W3444" s="70"/>
      <c r="Y3444" s="70"/>
    </row>
    <row r="3445" spans="1:25" s="69" customFormat="1" x14ac:dyDescent="0.2">
      <c r="A3445" s="66" t="s">
        <v>27</v>
      </c>
      <c r="B3445" s="66" t="s">
        <v>24</v>
      </c>
      <c r="C3445" s="66" t="s">
        <v>0</v>
      </c>
      <c r="D3445" s="66" t="s">
        <v>292</v>
      </c>
      <c r="E3445" s="76">
        <f>+IF(ISNUMBER(DATA!F934),DATA!F934,"n/a")</f>
        <v>434404.39</v>
      </c>
      <c r="F3445" s="77">
        <f>+IF(ISNUMBER(DATA!G934),DATA!G934,"n/a")</f>
        <v>3.9867504409039203E-2</v>
      </c>
      <c r="G3445" s="76">
        <f>+IF(ISNUMBER(DATA!P934),DATA!P934,"n/a")</f>
        <v>1318878.22</v>
      </c>
      <c r="H3445" s="77">
        <f>+IF(ISNUMBER(DATA!Q934),DATA!Q934,"n/a")</f>
        <v>1.37486307845377E-2</v>
      </c>
      <c r="I3445" s="76">
        <f>+IF(ISNUMBER(DATA!Z934),DATA!Z934,"n/a")</f>
        <v>2441772.4700000002</v>
      </c>
      <c r="J3445" s="77">
        <f>+IF(ISNUMBER(DATA!AA934),DATA!AA934,"n/a")</f>
        <v>3.0031728186537598E-2</v>
      </c>
      <c r="K3445" s="76">
        <f>+IF(ISNUMBER(DATA!AJ934),DATA!AJ934,"n/a")</f>
        <v>4828873.95</v>
      </c>
      <c r="L3445" s="77">
        <f>+IF(ISNUMBER(DATA!AK934),DATA!AK934,"n/a")</f>
        <v>6.0846439064927899E-2</v>
      </c>
      <c r="M3445" s="66"/>
      <c r="N3445" s="66"/>
      <c r="O3445" s="66"/>
      <c r="P3445" s="66"/>
      <c r="Q3445" s="66"/>
      <c r="S3445" s="70"/>
      <c r="U3445" s="70"/>
      <c r="W3445" s="70"/>
      <c r="Y3445" s="70"/>
    </row>
    <row r="3446" spans="1:25" s="69" customFormat="1" x14ac:dyDescent="0.2">
      <c r="A3446" s="66" t="s">
        <v>27</v>
      </c>
      <c r="B3446" s="66" t="s">
        <v>24</v>
      </c>
      <c r="C3446" s="66" t="s">
        <v>0</v>
      </c>
      <c r="D3446" s="66" t="s">
        <v>293</v>
      </c>
      <c r="E3446" s="76">
        <f>+IF(ISNUMBER(DATA!F935),DATA!F935,"n/a")</f>
        <v>42899.38</v>
      </c>
      <c r="F3446" s="77">
        <f>+IF(ISNUMBER(DATA!G935),DATA!G935,"n/a")</f>
        <v>0.58205138606668305</v>
      </c>
      <c r="G3446" s="76">
        <f>+IF(ISNUMBER(DATA!P935),DATA!P935,"n/a")</f>
        <v>116656.79</v>
      </c>
      <c r="H3446" s="77">
        <f>+IF(ISNUMBER(DATA!Q935),DATA!Q935,"n/a")</f>
        <v>0.56567738347253604</v>
      </c>
      <c r="I3446" s="76">
        <f>+IF(ISNUMBER(DATA!Z935),DATA!Z935,"n/a")</f>
        <v>206295.78</v>
      </c>
      <c r="J3446" s="77">
        <f>+IF(ISNUMBER(DATA!AA935),DATA!AA935,"n/a")</f>
        <v>0.401428671290049</v>
      </c>
      <c r="K3446" s="76">
        <f>+IF(ISNUMBER(DATA!AJ935),DATA!AJ935,"n/a")</f>
        <v>385021.26</v>
      </c>
      <c r="L3446" s="77">
        <f>+IF(ISNUMBER(DATA!AK935),DATA!AK935,"n/a")</f>
        <v>0.25573250186906299</v>
      </c>
      <c r="M3446" s="66"/>
      <c r="N3446" s="66"/>
      <c r="O3446" s="66"/>
      <c r="P3446" s="66"/>
      <c r="Q3446" s="66"/>
      <c r="S3446" s="70"/>
      <c r="U3446" s="70"/>
      <c r="W3446" s="70"/>
      <c r="Y3446" s="70"/>
    </row>
    <row r="3447" spans="1:25" s="69" customFormat="1" x14ac:dyDescent="0.2">
      <c r="A3447" s="66" t="s">
        <v>27</v>
      </c>
      <c r="B3447" s="66" t="s">
        <v>24</v>
      </c>
      <c r="C3447" s="66" t="s">
        <v>0</v>
      </c>
      <c r="D3447" s="66" t="s">
        <v>294</v>
      </c>
      <c r="E3447" s="76">
        <f>+IF(ISNUMBER(DATA!F936),DATA!F936,"n/a")</f>
        <v>232165.37</v>
      </c>
      <c r="F3447" s="77">
        <f>+IF(ISNUMBER(DATA!G936),DATA!G936,"n/a")</f>
        <v>0.124583818913255</v>
      </c>
      <c r="G3447" s="76">
        <f>+IF(ISNUMBER(DATA!P936),DATA!P936,"n/a")</f>
        <v>710978.97</v>
      </c>
      <c r="H3447" s="77">
        <f>+IF(ISNUMBER(DATA!Q936),DATA!Q936,"n/a")</f>
        <v>0.11535613151049599</v>
      </c>
      <c r="I3447" s="76">
        <f>+IF(ISNUMBER(DATA!Z936),DATA!Z936,"n/a")</f>
        <v>1314537.33</v>
      </c>
      <c r="J3447" s="77">
        <f>+IF(ISNUMBER(DATA!AA936),DATA!AA936,"n/a")</f>
        <v>9.0921496256967493E-2</v>
      </c>
      <c r="K3447" s="76">
        <f>+IF(ISNUMBER(DATA!AJ936),DATA!AJ936,"n/a")</f>
        <v>2566654.9500000002</v>
      </c>
      <c r="L3447" s="77">
        <f>+IF(ISNUMBER(DATA!AK936),DATA!AK936,"n/a")</f>
        <v>0.17005163999380499</v>
      </c>
      <c r="M3447" s="66"/>
      <c r="N3447" s="66"/>
      <c r="O3447" s="66"/>
      <c r="P3447" s="66"/>
      <c r="Q3447" s="66"/>
      <c r="S3447" s="70"/>
      <c r="U3447" s="70"/>
      <c r="W3447" s="70"/>
      <c r="Y3447" s="70"/>
    </row>
    <row r="3448" spans="1:25" s="69" customFormat="1" x14ac:dyDescent="0.2">
      <c r="A3448" s="66" t="s">
        <v>27</v>
      </c>
      <c r="B3448" s="66" t="s">
        <v>24</v>
      </c>
      <c r="C3448" s="66" t="s">
        <v>0</v>
      </c>
      <c r="D3448" s="66" t="s">
        <v>295</v>
      </c>
      <c r="E3448" s="76">
        <f>+IF(ISNUMBER(DATA!F937),DATA!F937,"n/a")</f>
        <v>212927.53</v>
      </c>
      <c r="F3448" s="77">
        <f>+IF(ISNUMBER(DATA!G937),DATA!G937,"n/a")</f>
        <v>0.203984123713532</v>
      </c>
      <c r="G3448" s="76">
        <f>+IF(ISNUMBER(DATA!P937),DATA!P937,"n/a")</f>
        <v>658946.39</v>
      </c>
      <c r="H3448" s="77">
        <f>+IF(ISNUMBER(DATA!Q937),DATA!Q937,"n/a")</f>
        <v>0.12551181433481401</v>
      </c>
      <c r="I3448" s="76">
        <f>+IF(ISNUMBER(DATA!Z937),DATA!Z937,"n/a")</f>
        <v>1315366.02</v>
      </c>
      <c r="J3448" s="77">
        <f>+IF(ISNUMBER(DATA!AA937),DATA!AA937,"n/a")</f>
        <v>0.24572853661727201</v>
      </c>
      <c r="K3448" s="76">
        <f>+IF(ISNUMBER(DATA!AJ937),DATA!AJ937,"n/a")</f>
        <v>2415475.9500000002</v>
      </c>
      <c r="L3448" s="77">
        <f>+IF(ISNUMBER(DATA!AK937),DATA!AK937,"n/a")</f>
        <v>0.535640729348558</v>
      </c>
      <c r="M3448" s="66"/>
      <c r="N3448" s="66"/>
      <c r="O3448" s="66"/>
      <c r="P3448" s="66"/>
      <c r="Q3448" s="66"/>
      <c r="S3448" s="70"/>
      <c r="U3448" s="70"/>
      <c r="W3448" s="70"/>
      <c r="Y3448" s="70"/>
    </row>
    <row r="3449" spans="1:25" s="69" customFormat="1" x14ac:dyDescent="0.2">
      <c r="A3449" s="66" t="s">
        <v>27</v>
      </c>
      <c r="B3449" s="66" t="s">
        <v>24</v>
      </c>
      <c r="C3449" s="66" t="s">
        <v>0</v>
      </c>
      <c r="D3449" s="66" t="s">
        <v>296</v>
      </c>
      <c r="E3449" s="76">
        <f>+IF(ISNUMBER(DATA!F938),DATA!F938,"n/a")</f>
        <v>224040.85</v>
      </c>
      <c r="F3449" s="77">
        <f>+IF(ISNUMBER(DATA!G938),DATA!G938,"n/a")</f>
        <v>0.44811010197102302</v>
      </c>
      <c r="G3449" s="76">
        <f>+IF(ISNUMBER(DATA!P938),DATA!P938,"n/a")</f>
        <v>733678.52</v>
      </c>
      <c r="H3449" s="77">
        <f>+IF(ISNUMBER(DATA!Q938),DATA!Q938,"n/a")</f>
        <v>0.41891598607182101</v>
      </c>
      <c r="I3449" s="76">
        <f>+IF(ISNUMBER(DATA!Z938),DATA!Z938,"n/a")</f>
        <v>1442771.29</v>
      </c>
      <c r="J3449" s="77">
        <f>+IF(ISNUMBER(DATA!AA938),DATA!AA938,"n/a")</f>
        <v>0.37903318960599303</v>
      </c>
      <c r="K3449" s="76">
        <f>+IF(ISNUMBER(DATA!AJ938),DATA!AJ938,"n/a")</f>
        <v>2588191.7999999998</v>
      </c>
      <c r="L3449" s="77">
        <f>+IF(ISNUMBER(DATA!AK938),DATA!AK938,"n/a")</f>
        <v>0.50291183848950505</v>
      </c>
      <c r="M3449" s="66"/>
      <c r="N3449" s="66"/>
      <c r="O3449" s="66"/>
      <c r="P3449" s="66"/>
      <c r="Q3449" s="66"/>
      <c r="S3449" s="70"/>
      <c r="U3449" s="70"/>
      <c r="W3449" s="70"/>
      <c r="Y3449" s="70"/>
    </row>
    <row r="3450" spans="1:25" s="69" customFormat="1" x14ac:dyDescent="0.2">
      <c r="A3450" s="66" t="s">
        <v>27</v>
      </c>
      <c r="B3450" s="66" t="s">
        <v>24</v>
      </c>
      <c r="C3450" s="66" t="s">
        <v>0</v>
      </c>
      <c r="D3450" s="66" t="s">
        <v>297</v>
      </c>
      <c r="E3450" s="76">
        <f>+IF(ISNUMBER(DATA!F939),DATA!F939,"n/a")</f>
        <v>63938.87</v>
      </c>
      <c r="F3450" s="77">
        <f>+IF(ISNUMBER(DATA!G939),DATA!G939,"n/a")</f>
        <v>0.35509585660568999</v>
      </c>
      <c r="G3450" s="76">
        <f>+IF(ISNUMBER(DATA!P939),DATA!P939,"n/a")</f>
        <v>174550.65</v>
      </c>
      <c r="H3450" s="77">
        <f>+IF(ISNUMBER(DATA!Q939),DATA!Q939,"n/a")</f>
        <v>0.355373385147151</v>
      </c>
      <c r="I3450" s="76">
        <f>+IF(ISNUMBER(DATA!Z939),DATA!Z939,"n/a")</f>
        <v>328050.78000000003</v>
      </c>
      <c r="J3450" s="77">
        <f>+IF(ISNUMBER(DATA!AA939),DATA!AA939,"n/a")</f>
        <v>0.28679039934653699</v>
      </c>
      <c r="K3450" s="76">
        <f>+IF(ISNUMBER(DATA!AJ939),DATA!AJ939,"n/a")</f>
        <v>624569.18999999994</v>
      </c>
      <c r="L3450" s="77">
        <f>+IF(ISNUMBER(DATA!AK939),DATA!AK939,"n/a")</f>
        <v>0.211265945703557</v>
      </c>
      <c r="M3450" s="66"/>
      <c r="N3450" s="66"/>
      <c r="O3450" s="66"/>
      <c r="P3450" s="66"/>
      <c r="Q3450" s="66"/>
      <c r="S3450" s="70"/>
      <c r="U3450" s="70"/>
      <c r="W3450" s="70"/>
      <c r="Y3450" s="70"/>
    </row>
    <row r="3451" spans="1:25" s="69" customFormat="1" x14ac:dyDescent="0.2">
      <c r="A3451" s="66" t="s">
        <v>27</v>
      </c>
      <c r="B3451" s="66" t="s">
        <v>24</v>
      </c>
      <c r="C3451" s="66" t="s">
        <v>0</v>
      </c>
      <c r="D3451" s="66" t="s">
        <v>298</v>
      </c>
      <c r="E3451" s="76">
        <f>+IF(ISNUMBER(DATA!F940),DATA!F940,"n/a")</f>
        <v>105264.99</v>
      </c>
      <c r="F3451" s="77">
        <f>+IF(ISNUMBER(DATA!G940),DATA!G940,"n/a")</f>
        <v>0.13970637116114401</v>
      </c>
      <c r="G3451" s="76">
        <f>+IF(ISNUMBER(DATA!P940),DATA!P940,"n/a")</f>
        <v>298013.34000000003</v>
      </c>
      <c r="H3451" s="77">
        <f>+IF(ISNUMBER(DATA!Q940),DATA!Q940,"n/a")</f>
        <v>0.103128658577122</v>
      </c>
      <c r="I3451" s="76">
        <f>+IF(ISNUMBER(DATA!Z940),DATA!Z940,"n/a")</f>
        <v>544558.68999999994</v>
      </c>
      <c r="J3451" s="77">
        <f>+IF(ISNUMBER(DATA!AA940),DATA!AA940,"n/a")</f>
        <v>7.3704735061891097E-2</v>
      </c>
      <c r="K3451" s="76">
        <f>+IF(ISNUMBER(DATA!AJ940),DATA!AJ940,"n/a")</f>
        <v>1124288.47</v>
      </c>
      <c r="L3451" s="77">
        <f>+IF(ISNUMBER(DATA!AK940),DATA!AK940,"n/a")</f>
        <v>0.16142131617873501</v>
      </c>
      <c r="M3451" s="66"/>
      <c r="N3451" s="66"/>
      <c r="O3451" s="66"/>
      <c r="P3451" s="66"/>
      <c r="Q3451" s="66"/>
      <c r="S3451" s="70"/>
      <c r="U3451" s="70"/>
      <c r="W3451" s="70"/>
      <c r="Y3451" s="70"/>
    </row>
    <row r="3452" spans="1:25" s="69" customFormat="1" x14ac:dyDescent="0.2">
      <c r="A3452" s="66" t="s">
        <v>27</v>
      </c>
      <c r="B3452" s="66" t="s">
        <v>24</v>
      </c>
      <c r="C3452" s="66" t="s">
        <v>0</v>
      </c>
      <c r="D3452" s="66" t="s">
        <v>299</v>
      </c>
      <c r="E3452" s="76">
        <f>+IF(ISNUMBER(DATA!F941),DATA!F941,"n/a")</f>
        <v>659947.56999999995</v>
      </c>
      <c r="F3452" s="77">
        <f>+IF(ISNUMBER(DATA!G941),DATA!G941,"n/a")</f>
        <v>0.15139759019160201</v>
      </c>
      <c r="G3452" s="76">
        <f>+IF(ISNUMBER(DATA!P941),DATA!P941,"n/a")</f>
        <v>1990053.14</v>
      </c>
      <c r="H3452" s="77">
        <f>+IF(ISNUMBER(DATA!Q941),DATA!Q941,"n/a")</f>
        <v>-3.1092251941713601E-2</v>
      </c>
      <c r="I3452" s="76">
        <f>+IF(ISNUMBER(DATA!Z941),DATA!Z941,"n/a")</f>
        <v>3555236.7</v>
      </c>
      <c r="J3452" s="77">
        <f>+IF(ISNUMBER(DATA!AA941),DATA!AA941,"n/a")</f>
        <v>-0.10093884639905901</v>
      </c>
      <c r="K3452" s="76">
        <f>+IF(ISNUMBER(DATA!AJ941),DATA!AJ941,"n/a")</f>
        <v>6967915.29</v>
      </c>
      <c r="L3452" s="77">
        <f>+IF(ISNUMBER(DATA!AK941),DATA!AK941,"n/a")</f>
        <v>-7.9625584758566501E-2</v>
      </c>
      <c r="M3452" s="66"/>
      <c r="N3452" s="66"/>
      <c r="O3452" s="66"/>
      <c r="P3452" s="66"/>
      <c r="Q3452" s="66"/>
      <c r="S3452" s="70"/>
      <c r="U3452" s="70"/>
      <c r="W3452" s="70"/>
      <c r="Y3452" s="70"/>
    </row>
    <row r="3453" spans="1:25" s="69" customFormat="1" x14ac:dyDescent="0.2">
      <c r="A3453" s="66" t="s">
        <v>27</v>
      </c>
      <c r="B3453" s="66" t="s">
        <v>24</v>
      </c>
      <c r="C3453" s="66" t="s">
        <v>0</v>
      </c>
      <c r="D3453" s="66" t="s">
        <v>300</v>
      </c>
      <c r="E3453" s="76">
        <f>+IF(ISNUMBER(DATA!F942),DATA!F942,"n/a")</f>
        <v>206341.11</v>
      </c>
      <c r="F3453" s="77">
        <f>+IF(ISNUMBER(DATA!G942),DATA!G942,"n/a")</f>
        <v>0.18243375005580101</v>
      </c>
      <c r="G3453" s="76">
        <f>+IF(ISNUMBER(DATA!P942),DATA!P942,"n/a")</f>
        <v>575118</v>
      </c>
      <c r="H3453" s="77">
        <f>+IF(ISNUMBER(DATA!Q942),DATA!Q942,"n/a")</f>
        <v>0.11214634451877201</v>
      </c>
      <c r="I3453" s="76">
        <f>+IF(ISNUMBER(DATA!Z942),DATA!Z942,"n/a")</f>
        <v>1062580.6399999999</v>
      </c>
      <c r="J3453" s="77">
        <f>+IF(ISNUMBER(DATA!AA942),DATA!AA942,"n/a")</f>
        <v>0.11793246102502</v>
      </c>
      <c r="K3453" s="76">
        <f>+IF(ISNUMBER(DATA!AJ942),DATA!AJ942,"n/a")</f>
        <v>2127361</v>
      </c>
      <c r="L3453" s="77">
        <f>+IF(ISNUMBER(DATA!AK942),DATA!AK942,"n/a")</f>
        <v>0.17245208674366699</v>
      </c>
      <c r="M3453" s="66"/>
      <c r="N3453" s="66"/>
      <c r="O3453" s="66"/>
      <c r="P3453" s="66"/>
      <c r="Q3453" s="66"/>
      <c r="S3453" s="70"/>
      <c r="U3453" s="70"/>
      <c r="W3453" s="70"/>
      <c r="Y3453" s="70"/>
    </row>
    <row r="3454" spans="1:25" s="69" customFormat="1" x14ac:dyDescent="0.2">
      <c r="A3454" s="66" t="s">
        <v>27</v>
      </c>
      <c r="B3454" s="66" t="s">
        <v>24</v>
      </c>
      <c r="C3454" s="66" t="s">
        <v>0</v>
      </c>
      <c r="D3454" s="66" t="s">
        <v>301</v>
      </c>
      <c r="E3454" s="76">
        <f>+IF(ISNUMBER(DATA!F943),DATA!F943,"n/a")</f>
        <v>36215.870000000003</v>
      </c>
      <c r="F3454" s="77">
        <f>+IF(ISNUMBER(DATA!G943),DATA!G943,"n/a")</f>
        <v>0.45556269620887602</v>
      </c>
      <c r="G3454" s="76">
        <f>+IF(ISNUMBER(DATA!P943),DATA!P943,"n/a")</f>
        <v>105448.01</v>
      </c>
      <c r="H3454" s="77">
        <f>+IF(ISNUMBER(DATA!Q943),DATA!Q943,"n/a")</f>
        <v>0.34702564864437102</v>
      </c>
      <c r="I3454" s="76">
        <f>+IF(ISNUMBER(DATA!Z943),DATA!Z943,"n/a")</f>
        <v>191870.85</v>
      </c>
      <c r="J3454" s="77">
        <f>+IF(ISNUMBER(DATA!AA943),DATA!AA943,"n/a")</f>
        <v>0.32802667198973201</v>
      </c>
      <c r="K3454" s="76">
        <f>+IF(ISNUMBER(DATA!AJ943),DATA!AJ943,"n/a")</f>
        <v>361679.15</v>
      </c>
      <c r="L3454" s="77">
        <f>+IF(ISNUMBER(DATA!AK943),DATA!AK943,"n/a")</f>
        <v>0.22577638787441001</v>
      </c>
      <c r="M3454" s="66"/>
      <c r="N3454" s="66"/>
      <c r="O3454" s="66"/>
      <c r="P3454" s="66"/>
      <c r="Q3454" s="66"/>
      <c r="S3454" s="70"/>
      <c r="U3454" s="70"/>
      <c r="W3454" s="70"/>
      <c r="Y3454" s="70"/>
    </row>
    <row r="3455" spans="1:25" s="69" customFormat="1" x14ac:dyDescent="0.2">
      <c r="A3455" s="66" t="s">
        <v>27</v>
      </c>
      <c r="B3455" s="66" t="s">
        <v>24</v>
      </c>
      <c r="C3455" s="66" t="s">
        <v>0</v>
      </c>
      <c r="D3455" s="66" t="s">
        <v>302</v>
      </c>
      <c r="E3455" s="76">
        <f>+IF(ISNUMBER(DATA!F944),DATA!F944,"n/a")</f>
        <v>146242.47</v>
      </c>
      <c r="F3455" s="77">
        <f>+IF(ISNUMBER(DATA!G944),DATA!G944,"n/a")</f>
        <v>0.16970694153035801</v>
      </c>
      <c r="G3455" s="76">
        <f>+IF(ISNUMBER(DATA!P944),DATA!P944,"n/a")</f>
        <v>443266.92</v>
      </c>
      <c r="H3455" s="77">
        <f>+IF(ISNUMBER(DATA!Q944),DATA!Q944,"n/a")</f>
        <v>0.15522080059257601</v>
      </c>
      <c r="I3455" s="76">
        <f>+IF(ISNUMBER(DATA!Z944),DATA!Z944,"n/a")</f>
        <v>819636.8</v>
      </c>
      <c r="J3455" s="77">
        <f>+IF(ISNUMBER(DATA!AA944),DATA!AA944,"n/a")</f>
        <v>0.15004066563823401</v>
      </c>
      <c r="K3455" s="76">
        <f>+IF(ISNUMBER(DATA!AJ944),DATA!AJ944,"n/a")</f>
        <v>1594191.41</v>
      </c>
      <c r="L3455" s="77">
        <f>+IF(ISNUMBER(DATA!AK944),DATA!AK944,"n/a")</f>
        <v>0.23127515208940599</v>
      </c>
      <c r="M3455" s="66"/>
      <c r="N3455" s="66"/>
      <c r="O3455" s="66"/>
      <c r="P3455" s="66"/>
      <c r="Q3455" s="66"/>
      <c r="S3455" s="70"/>
      <c r="U3455" s="70"/>
      <c r="W3455" s="70"/>
      <c r="Y3455" s="70"/>
    </row>
    <row r="3456" spans="1:25" s="69" customFormat="1" x14ac:dyDescent="0.2">
      <c r="A3456" s="66" t="s">
        <v>27</v>
      </c>
      <c r="B3456" s="66" t="s">
        <v>24</v>
      </c>
      <c r="C3456" s="66" t="s">
        <v>0</v>
      </c>
      <c r="D3456" s="66" t="s">
        <v>303</v>
      </c>
      <c r="E3456" s="76">
        <f>+IF(ISNUMBER(DATA!F945),DATA!F945,"n/a")</f>
        <v>63972.97</v>
      </c>
      <c r="F3456" s="77">
        <f>+IF(ISNUMBER(DATA!G945),DATA!G945,"n/a")</f>
        <v>0.22055073912678499</v>
      </c>
      <c r="G3456" s="76">
        <f>+IF(ISNUMBER(DATA!P945),DATA!P945,"n/a")</f>
        <v>183130</v>
      </c>
      <c r="H3456" s="77">
        <f>+IF(ISNUMBER(DATA!Q945),DATA!Q945,"n/a")</f>
        <v>0.17211264134972501</v>
      </c>
      <c r="I3456" s="76">
        <f>+IF(ISNUMBER(DATA!Z945),DATA!Z945,"n/a")</f>
        <v>331412.77</v>
      </c>
      <c r="J3456" s="77">
        <f>+IF(ISNUMBER(DATA!AA945),DATA!AA945,"n/a")</f>
        <v>0.219729928192548</v>
      </c>
      <c r="K3456" s="76">
        <f>+IF(ISNUMBER(DATA!AJ945),DATA!AJ945,"n/a")</f>
        <v>662560.67000000004</v>
      </c>
      <c r="L3456" s="77">
        <f>+IF(ISNUMBER(DATA!AK945),DATA!AK945,"n/a")</f>
        <v>0.274237764033468</v>
      </c>
      <c r="M3456" s="66"/>
      <c r="N3456" s="66"/>
      <c r="O3456" s="66"/>
      <c r="P3456" s="66"/>
      <c r="Q3456" s="66"/>
      <c r="S3456" s="70"/>
      <c r="U3456" s="70"/>
      <c r="W3456" s="70"/>
      <c r="Y3456" s="70"/>
    </row>
    <row r="3457" spans="1:25" s="69" customFormat="1" x14ac:dyDescent="0.2">
      <c r="A3457" s="66" t="s">
        <v>27</v>
      </c>
      <c r="B3457" s="66" t="s">
        <v>24</v>
      </c>
      <c r="C3457" s="66" t="s">
        <v>0</v>
      </c>
      <c r="D3457" s="66" t="s">
        <v>304</v>
      </c>
      <c r="E3457" s="76">
        <f>+IF(ISNUMBER(DATA!F946),DATA!F946,"n/a")</f>
        <v>219495.67</v>
      </c>
      <c r="F3457" s="77">
        <f>+IF(ISNUMBER(DATA!G946),DATA!G946,"n/a")</f>
        <v>2.2728933185548E-2</v>
      </c>
      <c r="G3457" s="76">
        <f>+IF(ISNUMBER(DATA!P946),DATA!P946,"n/a")</f>
        <v>662557.01</v>
      </c>
      <c r="H3457" s="77">
        <f>+IF(ISNUMBER(DATA!Q946),DATA!Q946,"n/a")</f>
        <v>-9.7998416289577298E-2</v>
      </c>
      <c r="I3457" s="76">
        <f>+IF(ISNUMBER(DATA!Z946),DATA!Z946,"n/a")</f>
        <v>1194006.8799999999</v>
      </c>
      <c r="J3457" s="77">
        <f>+IF(ISNUMBER(DATA!AA946),DATA!AA946,"n/a")</f>
        <v>-0.14746844498297901</v>
      </c>
      <c r="K3457" s="76">
        <f>+IF(ISNUMBER(DATA!AJ946),DATA!AJ946,"n/a")</f>
        <v>2295628.31</v>
      </c>
      <c r="L3457" s="77">
        <f>+IF(ISNUMBER(DATA!AK946),DATA!AK946,"n/a")</f>
        <v>-0.124046501308354</v>
      </c>
      <c r="M3457" s="66"/>
      <c r="N3457" s="66"/>
      <c r="O3457" s="66"/>
      <c r="P3457" s="66"/>
      <c r="Q3457" s="66"/>
      <c r="S3457" s="70"/>
      <c r="U3457" s="70"/>
      <c r="W3457" s="70"/>
      <c r="Y3457" s="70"/>
    </row>
    <row r="3458" spans="1:25" s="69" customFormat="1" x14ac:dyDescent="0.2">
      <c r="A3458" s="66" t="s">
        <v>27</v>
      </c>
      <c r="B3458" s="66" t="s">
        <v>24</v>
      </c>
      <c r="C3458" s="66" t="s">
        <v>0</v>
      </c>
      <c r="D3458" s="66" t="s">
        <v>305</v>
      </c>
      <c r="E3458" s="76">
        <f>+IF(ISNUMBER(DATA!F947),DATA!F947,"n/a")</f>
        <v>149588.74</v>
      </c>
      <c r="F3458" s="77">
        <f>+IF(ISNUMBER(DATA!G947),DATA!G947,"n/a")</f>
        <v>6.4587083124248698E-2</v>
      </c>
      <c r="G3458" s="76">
        <f>+IF(ISNUMBER(DATA!P947),DATA!P947,"n/a")</f>
        <v>469274.05</v>
      </c>
      <c r="H3458" s="77">
        <f>+IF(ISNUMBER(DATA!Q947),DATA!Q947,"n/a")</f>
        <v>2.6919200492300701E-2</v>
      </c>
      <c r="I3458" s="76">
        <f>+IF(ISNUMBER(DATA!Z947),DATA!Z947,"n/a")</f>
        <v>848940.82</v>
      </c>
      <c r="J3458" s="77">
        <f>+IF(ISNUMBER(DATA!AA947),DATA!AA947,"n/a")</f>
        <v>2.9395265051151099E-3</v>
      </c>
      <c r="K3458" s="76">
        <f>+IF(ISNUMBER(DATA!AJ947),DATA!AJ947,"n/a")</f>
        <v>1648415.84</v>
      </c>
      <c r="L3458" s="77">
        <f>+IF(ISNUMBER(DATA!AK947),DATA!AK947,"n/a")</f>
        <v>8.5432080224222703E-2</v>
      </c>
      <c r="M3458" s="66"/>
      <c r="N3458" s="66"/>
      <c r="O3458" s="66"/>
      <c r="P3458" s="66"/>
      <c r="Q3458" s="66"/>
      <c r="S3458" s="70"/>
      <c r="U3458" s="70"/>
      <c r="W3458" s="70"/>
      <c r="Y3458" s="70"/>
    </row>
    <row r="3459" spans="1:25" s="69" customFormat="1" x14ac:dyDescent="0.2">
      <c r="A3459" s="66" t="s">
        <v>27</v>
      </c>
      <c r="B3459" s="66" t="s">
        <v>24</v>
      </c>
      <c r="C3459" s="66" t="s">
        <v>0</v>
      </c>
      <c r="D3459" s="66" t="s">
        <v>306</v>
      </c>
      <c r="E3459" s="76">
        <f>+IF(ISNUMBER(DATA!F948),DATA!F948,"n/a")</f>
        <v>95925.96</v>
      </c>
      <c r="F3459" s="77">
        <f>+IF(ISNUMBER(DATA!G948),DATA!G948,"n/a")</f>
        <v>0.15713668443036199</v>
      </c>
      <c r="G3459" s="76">
        <f>+IF(ISNUMBER(DATA!P948),DATA!P948,"n/a")</f>
        <v>336635.1</v>
      </c>
      <c r="H3459" s="77">
        <f>+IF(ISNUMBER(DATA!Q948),DATA!Q948,"n/a")</f>
        <v>9.5723647078628599E-2</v>
      </c>
      <c r="I3459" s="76">
        <f>+IF(ISNUMBER(DATA!Z948),DATA!Z948,"n/a")</f>
        <v>619647.71</v>
      </c>
      <c r="J3459" s="77">
        <f>+IF(ISNUMBER(DATA!AA948),DATA!AA948,"n/a")</f>
        <v>0.115923473713958</v>
      </c>
      <c r="K3459" s="76">
        <f>+IF(ISNUMBER(DATA!AJ948),DATA!AJ948,"n/a")</f>
        <v>1290120.46</v>
      </c>
      <c r="L3459" s="77">
        <f>+IF(ISNUMBER(DATA!AK948),DATA!AK948,"n/a")</f>
        <v>0.21782504352114501</v>
      </c>
      <c r="M3459" s="66"/>
      <c r="N3459" s="66"/>
      <c r="O3459" s="66"/>
      <c r="P3459" s="66"/>
      <c r="Q3459" s="66"/>
      <c r="S3459" s="70"/>
      <c r="U3459" s="70"/>
      <c r="W3459" s="70"/>
      <c r="Y3459" s="70"/>
    </row>
    <row r="3460" spans="1:25" s="69" customFormat="1" x14ac:dyDescent="0.2">
      <c r="A3460" s="66" t="s">
        <v>27</v>
      </c>
      <c r="B3460" s="66" t="s">
        <v>24</v>
      </c>
      <c r="C3460" s="66" t="s">
        <v>0</v>
      </c>
      <c r="D3460" s="66" t="s">
        <v>307</v>
      </c>
      <c r="E3460" s="76">
        <f>+IF(ISNUMBER(DATA!F949),DATA!F949,"n/a")</f>
        <v>224331.97</v>
      </c>
      <c r="F3460" s="77">
        <f>+IF(ISNUMBER(DATA!G949),DATA!G949,"n/a")</f>
        <v>0.19628404897506499</v>
      </c>
      <c r="G3460" s="76">
        <f>+IF(ISNUMBER(DATA!P949),DATA!P949,"n/a")</f>
        <v>684750.46</v>
      </c>
      <c r="H3460" s="77">
        <f>+IF(ISNUMBER(DATA!Q949),DATA!Q949,"n/a")</f>
        <v>0.13680638421403599</v>
      </c>
      <c r="I3460" s="76">
        <f>+IF(ISNUMBER(DATA!Z949),DATA!Z949,"n/a")</f>
        <v>1281332.05</v>
      </c>
      <c r="J3460" s="77">
        <f>+IF(ISNUMBER(DATA!AA949),DATA!AA949,"n/a")</f>
        <v>0.16653136528005899</v>
      </c>
      <c r="K3460" s="76">
        <f>+IF(ISNUMBER(DATA!AJ949),DATA!AJ949,"n/a")</f>
        <v>2481767.34</v>
      </c>
      <c r="L3460" s="77">
        <f>+IF(ISNUMBER(DATA!AK949),DATA!AK949,"n/a")</f>
        <v>0.11876827266482599</v>
      </c>
      <c r="M3460" s="66"/>
      <c r="N3460" s="66"/>
      <c r="O3460" s="66"/>
      <c r="P3460" s="66"/>
      <c r="Q3460" s="66"/>
      <c r="S3460" s="70"/>
      <c r="U3460" s="70"/>
      <c r="W3460" s="70"/>
      <c r="Y3460" s="70"/>
    </row>
    <row r="3461" spans="1:25" s="69" customFormat="1" x14ac:dyDescent="0.2">
      <c r="A3461" s="66" t="s">
        <v>27</v>
      </c>
      <c r="B3461" s="66" t="s">
        <v>24</v>
      </c>
      <c r="C3461" s="66" t="s">
        <v>0</v>
      </c>
      <c r="D3461" s="66" t="s">
        <v>308</v>
      </c>
      <c r="E3461" s="76">
        <f>+IF(ISNUMBER(DATA!F950),DATA!F950,"n/a")</f>
        <v>87631.18</v>
      </c>
      <c r="F3461" s="77">
        <f>+IF(ISNUMBER(DATA!G950),DATA!G950,"n/a")</f>
        <v>2.0454818844634199E-2</v>
      </c>
      <c r="G3461" s="76">
        <f>+IF(ISNUMBER(DATA!P950),DATA!P950,"n/a")</f>
        <v>261871.07</v>
      </c>
      <c r="H3461" s="77">
        <f>+IF(ISNUMBER(DATA!Q950),DATA!Q950,"n/a")</f>
        <v>5.6635845321765702E-2</v>
      </c>
      <c r="I3461" s="76">
        <f>+IF(ISNUMBER(DATA!Z950),DATA!Z950,"n/a")</f>
        <v>480980.69</v>
      </c>
      <c r="J3461" s="77">
        <f>+IF(ISNUMBER(DATA!AA950),DATA!AA950,"n/a")</f>
        <v>5.5542668590977E-2</v>
      </c>
      <c r="K3461" s="76">
        <f>+IF(ISNUMBER(DATA!AJ950),DATA!AJ950,"n/a")</f>
        <v>952201.99</v>
      </c>
      <c r="L3461" s="77">
        <f>+IF(ISNUMBER(DATA!AK950),DATA!AK950,"n/a")</f>
        <v>0.13934230125389499</v>
      </c>
      <c r="M3461" s="66"/>
      <c r="N3461" s="66"/>
      <c r="O3461" s="66"/>
      <c r="P3461" s="66"/>
      <c r="Q3461" s="66"/>
      <c r="S3461" s="70"/>
      <c r="U3461" s="70"/>
      <c r="W3461" s="70"/>
      <c r="Y3461" s="70"/>
    </row>
    <row r="3462" spans="1:25" s="69" customFormat="1" x14ac:dyDescent="0.2">
      <c r="A3462" s="66" t="s">
        <v>27</v>
      </c>
      <c r="B3462" s="66" t="s">
        <v>24</v>
      </c>
      <c r="C3462" s="66" t="s">
        <v>0</v>
      </c>
      <c r="D3462" s="66" t="s">
        <v>309</v>
      </c>
      <c r="E3462" s="76">
        <f>+IF(ISNUMBER(DATA!F951),DATA!F951,"n/a")</f>
        <v>110213.12</v>
      </c>
      <c r="F3462" s="77">
        <f>+IF(ISNUMBER(DATA!G951),DATA!G951,"n/a")</f>
        <v>-5.9458450222801005E-4</v>
      </c>
      <c r="G3462" s="76">
        <f>+IF(ISNUMBER(DATA!P951),DATA!P951,"n/a")</f>
        <v>323172.87</v>
      </c>
      <c r="H3462" s="77">
        <f>+IF(ISNUMBER(DATA!Q951),DATA!Q951,"n/a")</f>
        <v>6.3355573804529499E-3</v>
      </c>
      <c r="I3462" s="76">
        <f>+IF(ISNUMBER(DATA!Z951),DATA!Z951,"n/a")</f>
        <v>605407.59</v>
      </c>
      <c r="J3462" s="77">
        <f>+IF(ISNUMBER(DATA!AA951),DATA!AA951,"n/a")</f>
        <v>7.9119000753323995E-2</v>
      </c>
      <c r="K3462" s="76">
        <f>+IF(ISNUMBER(DATA!AJ951),DATA!AJ951,"n/a")</f>
        <v>1208167.52</v>
      </c>
      <c r="L3462" s="77">
        <f>+IF(ISNUMBER(DATA!AK951),DATA!AK951,"n/a")</f>
        <v>0.18477478171344999</v>
      </c>
      <c r="M3462" s="66"/>
      <c r="N3462" s="66"/>
      <c r="O3462" s="66"/>
      <c r="P3462" s="66"/>
      <c r="Q3462" s="66"/>
      <c r="S3462" s="70"/>
      <c r="U3462" s="70"/>
      <c r="W3462" s="70"/>
      <c r="Y3462" s="70"/>
    </row>
    <row r="3463" spans="1:25" s="69" customFormat="1" x14ac:dyDescent="0.2">
      <c r="A3463" s="66" t="s">
        <v>27</v>
      </c>
      <c r="B3463" s="66" t="s">
        <v>24</v>
      </c>
      <c r="C3463" s="66" t="s">
        <v>0</v>
      </c>
      <c r="D3463" s="66" t="s">
        <v>310</v>
      </c>
      <c r="E3463" s="76">
        <f>+IF(ISNUMBER(DATA!F952),DATA!F952,"n/a")</f>
        <v>52234.05</v>
      </c>
      <c r="F3463" s="77">
        <f>+IF(ISNUMBER(DATA!G952),DATA!G952,"n/a")</f>
        <v>-9.6067445480116503E-2</v>
      </c>
      <c r="G3463" s="76">
        <f>+IF(ISNUMBER(DATA!P952),DATA!P952,"n/a")</f>
        <v>154722.07999999999</v>
      </c>
      <c r="H3463" s="77">
        <f>+IF(ISNUMBER(DATA!Q952),DATA!Q952,"n/a")</f>
        <v>-0.110884876597571</v>
      </c>
      <c r="I3463" s="76">
        <f>+IF(ISNUMBER(DATA!Z952),DATA!Z952,"n/a")</f>
        <v>283441.83</v>
      </c>
      <c r="J3463" s="77">
        <f>+IF(ISNUMBER(DATA!AA952),DATA!AA952,"n/a")</f>
        <v>-0.155528890414314</v>
      </c>
      <c r="K3463" s="76">
        <f>+IF(ISNUMBER(DATA!AJ952),DATA!AJ952,"n/a")</f>
        <v>604201.01</v>
      </c>
      <c r="L3463" s="77">
        <f>+IF(ISNUMBER(DATA!AK952),DATA!AK952,"n/a")</f>
        <v>-8.6168412195012298E-2</v>
      </c>
      <c r="M3463" s="66"/>
      <c r="N3463" s="66"/>
      <c r="O3463" s="66"/>
      <c r="P3463" s="66"/>
      <c r="Q3463" s="66"/>
      <c r="S3463" s="70"/>
      <c r="U3463" s="70"/>
      <c r="W3463" s="70"/>
      <c r="Y3463" s="70"/>
    </row>
    <row r="3464" spans="1:25" s="69" customFormat="1" x14ac:dyDescent="0.2">
      <c r="A3464" s="66" t="s">
        <v>27</v>
      </c>
      <c r="B3464" s="66" t="s">
        <v>24</v>
      </c>
      <c r="C3464" s="66" t="s">
        <v>0</v>
      </c>
      <c r="D3464" s="66" t="s">
        <v>311</v>
      </c>
      <c r="E3464" s="76">
        <f>+IF(ISNUMBER(DATA!F953),DATA!F953,"n/a")</f>
        <v>96989</v>
      </c>
      <c r="F3464" s="77">
        <f>+IF(ISNUMBER(DATA!G953),DATA!G953,"n/a")</f>
        <v>-0.14504215420217101</v>
      </c>
      <c r="G3464" s="76">
        <f>+IF(ISNUMBER(DATA!P953),DATA!P953,"n/a")</f>
        <v>300994.90000000002</v>
      </c>
      <c r="H3464" s="77">
        <f>+IF(ISNUMBER(DATA!Q953),DATA!Q953,"n/a")</f>
        <v>-0.188141562782764</v>
      </c>
      <c r="I3464" s="76">
        <f>+IF(ISNUMBER(DATA!Z953),DATA!Z953,"n/a")</f>
        <v>589718.27</v>
      </c>
      <c r="J3464" s="77">
        <f>+IF(ISNUMBER(DATA!AA953),DATA!AA953,"n/a")</f>
        <v>-0.15366891457217599</v>
      </c>
      <c r="K3464" s="76">
        <f>+IF(ISNUMBER(DATA!AJ953),DATA!AJ953,"n/a")</f>
        <v>1216214.3</v>
      </c>
      <c r="L3464" s="77">
        <f>+IF(ISNUMBER(DATA!AK953),DATA!AK953,"n/a")</f>
        <v>-0.117298444179505</v>
      </c>
      <c r="M3464" s="66"/>
      <c r="N3464" s="66"/>
      <c r="O3464" s="66"/>
      <c r="P3464" s="66"/>
      <c r="Q3464" s="66"/>
      <c r="S3464" s="70"/>
      <c r="U3464" s="70"/>
      <c r="W3464" s="70"/>
      <c r="Y3464" s="70"/>
    </row>
    <row r="3465" spans="1:25" s="69" customFormat="1" x14ac:dyDescent="0.2">
      <c r="A3465" s="66" t="s">
        <v>27</v>
      </c>
      <c r="B3465" s="66" t="s">
        <v>24</v>
      </c>
      <c r="C3465" s="66" t="s">
        <v>0</v>
      </c>
      <c r="D3465" s="66" t="s">
        <v>312</v>
      </c>
      <c r="E3465" s="76">
        <f>+IF(ISNUMBER(DATA!F954),DATA!F954,"n/a")</f>
        <v>59421.23</v>
      </c>
      <c r="F3465" s="77">
        <f>+IF(ISNUMBER(DATA!G954),DATA!G954,"n/a")</f>
        <v>0.25325682902214502</v>
      </c>
      <c r="G3465" s="76">
        <f>+IF(ISNUMBER(DATA!P954),DATA!P954,"n/a")</f>
        <v>178416.98</v>
      </c>
      <c r="H3465" s="77">
        <f>+IF(ISNUMBER(DATA!Q954),DATA!Q954,"n/a")</f>
        <v>0.20698923676426201</v>
      </c>
      <c r="I3465" s="76">
        <f>+IF(ISNUMBER(DATA!Z954),DATA!Z954,"n/a")</f>
        <v>315430.42</v>
      </c>
      <c r="J3465" s="77">
        <f>+IF(ISNUMBER(DATA!AA954),DATA!AA954,"n/a")</f>
        <v>0.17977886478517199</v>
      </c>
      <c r="K3465" s="76">
        <f>+IF(ISNUMBER(DATA!AJ954),DATA!AJ954,"n/a")</f>
        <v>615111.91</v>
      </c>
      <c r="L3465" s="77">
        <f>+IF(ISNUMBER(DATA!AK954),DATA!AK954,"n/a")</f>
        <v>0.19815216218353601</v>
      </c>
      <c r="M3465" s="66"/>
      <c r="N3465" s="66"/>
      <c r="O3465" s="66"/>
      <c r="P3465" s="66"/>
      <c r="Q3465" s="66"/>
      <c r="S3465" s="70"/>
      <c r="U3465" s="70"/>
      <c r="W3465" s="70"/>
      <c r="Y3465" s="70"/>
    </row>
    <row r="3466" spans="1:25" s="69" customFormat="1" x14ac:dyDescent="0.2">
      <c r="A3466" s="66" t="s">
        <v>27</v>
      </c>
      <c r="B3466" s="66" t="s">
        <v>24</v>
      </c>
      <c r="C3466" s="66" t="s">
        <v>0</v>
      </c>
      <c r="D3466" s="66" t="s">
        <v>313</v>
      </c>
      <c r="E3466" s="76">
        <f>+IF(ISNUMBER(DATA!F955),DATA!F955,"n/a")</f>
        <v>108684.09</v>
      </c>
      <c r="F3466" s="77">
        <f>+IF(ISNUMBER(DATA!G955),DATA!G955,"n/a")</f>
        <v>-1.55993730795944E-2</v>
      </c>
      <c r="G3466" s="76">
        <f>+IF(ISNUMBER(DATA!P955),DATA!P955,"n/a")</f>
        <v>337906.47</v>
      </c>
      <c r="H3466" s="77">
        <f>+IF(ISNUMBER(DATA!Q955),DATA!Q955,"n/a")</f>
        <v>-2.5220487355615301E-2</v>
      </c>
      <c r="I3466" s="76">
        <f>+IF(ISNUMBER(DATA!Z955),DATA!Z955,"n/a")</f>
        <v>637294.34</v>
      </c>
      <c r="J3466" s="77">
        <f>+IF(ISNUMBER(DATA!AA955),DATA!AA955,"n/a")</f>
        <v>-1.22185297669884E-2</v>
      </c>
      <c r="K3466" s="76">
        <f>+IF(ISNUMBER(DATA!AJ955),DATA!AJ955,"n/a")</f>
        <v>1292922.52</v>
      </c>
      <c r="L3466" s="77">
        <f>+IF(ISNUMBER(DATA!AK955),DATA!AK955,"n/a")</f>
        <v>2.0783916496419301E-2</v>
      </c>
      <c r="M3466" s="66"/>
      <c r="N3466" s="66"/>
      <c r="O3466" s="66"/>
      <c r="P3466" s="66"/>
      <c r="Q3466" s="66"/>
      <c r="S3466" s="70"/>
      <c r="U3466" s="70"/>
      <c r="W3466" s="70"/>
      <c r="Y3466" s="70"/>
    </row>
    <row r="3467" spans="1:25" s="69" customFormat="1" x14ac:dyDescent="0.2">
      <c r="A3467" s="66" t="s">
        <v>27</v>
      </c>
      <c r="B3467" s="66" t="s">
        <v>24</v>
      </c>
      <c r="C3467" s="66" t="s">
        <v>0</v>
      </c>
      <c r="D3467" s="66" t="s">
        <v>314</v>
      </c>
      <c r="E3467" s="76">
        <f>+IF(ISNUMBER(DATA!F956),DATA!F956,"n/a")</f>
        <v>222179.57</v>
      </c>
      <c r="F3467" s="77">
        <f>+IF(ISNUMBER(DATA!G956),DATA!G956,"n/a")</f>
        <v>-7.0439326034569E-3</v>
      </c>
      <c r="G3467" s="76">
        <f>+IF(ISNUMBER(DATA!P956),DATA!P956,"n/a")</f>
        <v>676006.38</v>
      </c>
      <c r="H3467" s="77">
        <f>+IF(ISNUMBER(DATA!Q956),DATA!Q956,"n/a")</f>
        <v>-8.7754490816756694E-2</v>
      </c>
      <c r="I3467" s="76">
        <f>+IF(ISNUMBER(DATA!Z956),DATA!Z956,"n/a")</f>
        <v>1283953.6000000001</v>
      </c>
      <c r="J3467" s="77">
        <f>+IF(ISNUMBER(DATA!AA956),DATA!AA956,"n/a")</f>
        <v>-0.15288895329980501</v>
      </c>
      <c r="K3467" s="76">
        <f>+IF(ISNUMBER(DATA!AJ956),DATA!AJ956,"n/a")</f>
        <v>2603229.13</v>
      </c>
      <c r="L3467" s="77">
        <f>+IF(ISNUMBER(DATA!AK956),DATA!AK956,"n/a")</f>
        <v>-0.17833858803156999</v>
      </c>
      <c r="M3467" s="66"/>
      <c r="N3467" s="66"/>
      <c r="O3467" s="66"/>
      <c r="P3467" s="66"/>
      <c r="Q3467" s="66"/>
      <c r="S3467" s="70"/>
      <c r="U3467" s="70"/>
      <c r="W3467" s="70"/>
      <c r="Y3467" s="70"/>
    </row>
    <row r="3468" spans="1:25" s="69" customFormat="1" x14ac:dyDescent="0.2">
      <c r="A3468" s="66" t="s">
        <v>27</v>
      </c>
      <c r="B3468" s="66" t="s">
        <v>24</v>
      </c>
      <c r="C3468" s="66" t="s">
        <v>0</v>
      </c>
      <c r="D3468" s="66" t="s">
        <v>315</v>
      </c>
      <c r="E3468" s="76">
        <f>+IF(ISNUMBER(DATA!F957),DATA!F957,"n/a")</f>
        <v>269854.81</v>
      </c>
      <c r="F3468" s="77">
        <f>+IF(ISNUMBER(DATA!G957),DATA!G957,"n/a")</f>
        <v>0.142636277642328</v>
      </c>
      <c r="G3468" s="76">
        <f>+IF(ISNUMBER(DATA!P957),DATA!P957,"n/a")</f>
        <v>850835.8</v>
      </c>
      <c r="H3468" s="77">
        <f>+IF(ISNUMBER(DATA!Q957),DATA!Q957,"n/a")</f>
        <v>0.149311068471081</v>
      </c>
      <c r="I3468" s="76">
        <f>+IF(ISNUMBER(DATA!Z957),DATA!Z957,"n/a")</f>
        <v>1551795.74</v>
      </c>
      <c r="J3468" s="77">
        <f>+IF(ISNUMBER(DATA!AA957),DATA!AA957,"n/a")</f>
        <v>0.17749132424848499</v>
      </c>
      <c r="K3468" s="76">
        <f>+IF(ISNUMBER(DATA!AJ957),DATA!AJ957,"n/a")</f>
        <v>2932105.52</v>
      </c>
      <c r="L3468" s="77">
        <f>+IF(ISNUMBER(DATA!AK957),DATA!AK957,"n/a")</f>
        <v>0.127266702491595</v>
      </c>
      <c r="M3468" s="66"/>
      <c r="N3468" s="66"/>
      <c r="O3468" s="66"/>
      <c r="P3468" s="66"/>
      <c r="Q3468" s="66"/>
      <c r="S3468" s="70"/>
      <c r="U3468" s="70"/>
      <c r="W3468" s="70"/>
      <c r="Y3468" s="70"/>
    </row>
    <row r="3469" spans="1:25" s="69" customFormat="1" x14ac:dyDescent="0.2">
      <c r="A3469" s="66" t="s">
        <v>27</v>
      </c>
      <c r="B3469" s="66" t="s">
        <v>24</v>
      </c>
      <c r="C3469" s="66" t="s">
        <v>0</v>
      </c>
      <c r="D3469" s="66" t="s">
        <v>316</v>
      </c>
      <c r="E3469" s="76">
        <f>+IF(ISNUMBER(DATA!F958),DATA!F958,"n/a")</f>
        <v>152510.32</v>
      </c>
      <c r="F3469" s="77">
        <f>+IF(ISNUMBER(DATA!G958),DATA!G958,"n/a")</f>
        <v>6.9517960549730098E-2</v>
      </c>
      <c r="G3469" s="76">
        <f>+IF(ISNUMBER(DATA!P958),DATA!P958,"n/a")</f>
        <v>441786.09</v>
      </c>
      <c r="H3469" s="77">
        <f>+IF(ISNUMBER(DATA!Q958),DATA!Q958,"n/a")</f>
        <v>8.1842545079212403E-2</v>
      </c>
      <c r="I3469" s="76">
        <f>+IF(ISNUMBER(DATA!Z958),DATA!Z958,"n/a")</f>
        <v>827929.74</v>
      </c>
      <c r="J3469" s="77">
        <f>+IF(ISNUMBER(DATA!AA958),DATA!AA958,"n/a")</f>
        <v>6.2441808569543601E-2</v>
      </c>
      <c r="K3469" s="76">
        <f>+IF(ISNUMBER(DATA!AJ958),DATA!AJ958,"n/a")</f>
        <v>1667087.92</v>
      </c>
      <c r="L3469" s="77">
        <f>+IF(ISNUMBER(DATA!AK958),DATA!AK958,"n/a")</f>
        <v>0.183429358793011</v>
      </c>
      <c r="M3469" s="66"/>
      <c r="N3469" s="66"/>
      <c r="O3469" s="66"/>
      <c r="P3469" s="66"/>
      <c r="Q3469" s="66"/>
      <c r="S3469" s="70"/>
      <c r="U3469" s="70"/>
      <c r="W3469" s="70"/>
      <c r="Y3469" s="70"/>
    </row>
    <row r="3470" spans="1:25" s="69" customFormat="1" x14ac:dyDescent="0.2">
      <c r="A3470" s="66" t="s">
        <v>27</v>
      </c>
      <c r="B3470" s="66" t="s">
        <v>24</v>
      </c>
      <c r="C3470" s="66" t="s">
        <v>0</v>
      </c>
      <c r="D3470" s="66" t="s">
        <v>317</v>
      </c>
      <c r="E3470" s="76">
        <f>+IF(ISNUMBER(DATA!F959),DATA!F959,"n/a")</f>
        <v>106600.27</v>
      </c>
      <c r="F3470" s="77">
        <f>+IF(ISNUMBER(DATA!G959),DATA!G959,"n/a")</f>
        <v>0.41271148210817399</v>
      </c>
      <c r="G3470" s="76">
        <f>+IF(ISNUMBER(DATA!P959),DATA!P959,"n/a")</f>
        <v>311656.86</v>
      </c>
      <c r="H3470" s="77">
        <f>+IF(ISNUMBER(DATA!Q959),DATA!Q959,"n/a")</f>
        <v>0.25072094961039898</v>
      </c>
      <c r="I3470" s="76">
        <f>+IF(ISNUMBER(DATA!Z959),DATA!Z959,"n/a")</f>
        <v>547865.92000000004</v>
      </c>
      <c r="J3470" s="77">
        <f>+IF(ISNUMBER(DATA!AA959),DATA!AA959,"n/a")</f>
        <v>0.24401733830713901</v>
      </c>
      <c r="K3470" s="76">
        <f>+IF(ISNUMBER(DATA!AJ959),DATA!AJ959,"n/a")</f>
        <v>1027044.55</v>
      </c>
      <c r="L3470" s="77">
        <f>+IF(ISNUMBER(DATA!AK959),DATA!AK959,"n/a")</f>
        <v>0.192997408973135</v>
      </c>
      <c r="M3470" s="66"/>
      <c r="N3470" s="66"/>
      <c r="O3470" s="66"/>
      <c r="P3470" s="66"/>
      <c r="Q3470" s="66"/>
      <c r="S3470" s="70"/>
      <c r="U3470" s="70"/>
      <c r="W3470" s="70"/>
      <c r="Y3470" s="70"/>
    </row>
    <row r="3471" spans="1:25" s="69" customFormat="1" x14ac:dyDescent="0.2">
      <c r="A3471" s="66" t="s">
        <v>27</v>
      </c>
      <c r="B3471" s="66" t="s">
        <v>24</v>
      </c>
      <c r="C3471" s="66" t="s">
        <v>0</v>
      </c>
      <c r="D3471" s="66" t="s">
        <v>318</v>
      </c>
      <c r="E3471" s="76">
        <f>+IF(ISNUMBER(DATA!F960),DATA!F960,"n/a")</f>
        <v>185382.95</v>
      </c>
      <c r="F3471" s="77">
        <f>+IF(ISNUMBER(DATA!G960),DATA!G960,"n/a")</f>
        <v>0.18269562270504699</v>
      </c>
      <c r="G3471" s="76">
        <f>+IF(ISNUMBER(DATA!P960),DATA!P960,"n/a")</f>
        <v>571103.68000000005</v>
      </c>
      <c r="H3471" s="77">
        <f>+IF(ISNUMBER(DATA!Q960),DATA!Q960,"n/a")</f>
        <v>0.17472537962915899</v>
      </c>
      <c r="I3471" s="76">
        <f>+IF(ISNUMBER(DATA!Z960),DATA!Z960,"n/a")</f>
        <v>1024116.09</v>
      </c>
      <c r="J3471" s="77">
        <f>+IF(ISNUMBER(DATA!AA960),DATA!AA960,"n/a")</f>
        <v>0.14953466746104299</v>
      </c>
      <c r="K3471" s="76">
        <f>+IF(ISNUMBER(DATA!AJ960),DATA!AJ960,"n/a")</f>
        <v>1968434.36</v>
      </c>
      <c r="L3471" s="77">
        <f>+IF(ISNUMBER(DATA!AK960),DATA!AK960,"n/a")</f>
        <v>0.22744999706424801</v>
      </c>
      <c r="M3471" s="66"/>
      <c r="N3471" s="66"/>
      <c r="O3471" s="66"/>
      <c r="P3471" s="66"/>
      <c r="Q3471" s="66"/>
      <c r="S3471" s="70"/>
      <c r="U3471" s="70"/>
      <c r="W3471" s="70"/>
      <c r="Y3471" s="70"/>
    </row>
    <row r="3472" spans="1:25" s="69" customFormat="1" x14ac:dyDescent="0.2">
      <c r="A3472" s="66" t="s">
        <v>27</v>
      </c>
      <c r="B3472" s="66" t="s">
        <v>24</v>
      </c>
      <c r="C3472" s="66" t="s">
        <v>0</v>
      </c>
      <c r="D3472" s="66" t="s">
        <v>344</v>
      </c>
      <c r="E3472" s="76">
        <f>+IF(ISNUMBER(DATA!F961),DATA!F961,"n/a")</f>
        <v>46548.77</v>
      </c>
      <c r="F3472" s="77">
        <f>+IF(ISNUMBER(DATA!G961),DATA!G961,"n/a")</f>
        <v>0.23248873189577099</v>
      </c>
      <c r="G3472" s="76">
        <f>+IF(ISNUMBER(DATA!P961),DATA!P961,"n/a")</f>
        <v>132837.49</v>
      </c>
      <c r="H3472" s="77">
        <f>+IF(ISNUMBER(DATA!Q961),DATA!Q961,"n/a")</f>
        <v>0.18401146099114801</v>
      </c>
      <c r="I3472" s="76">
        <f>+IF(ISNUMBER(DATA!Z961),DATA!Z961,"n/a")</f>
        <v>244754.45</v>
      </c>
      <c r="J3472" s="77">
        <f>+IF(ISNUMBER(DATA!AA961),DATA!AA961,"n/a")</f>
        <v>0.202604427773874</v>
      </c>
      <c r="K3472" s="76">
        <f>+IF(ISNUMBER(DATA!AJ961),DATA!AJ961,"n/a")</f>
        <v>496446.49</v>
      </c>
      <c r="L3472" s="77">
        <f>+IF(ISNUMBER(DATA!AK961),DATA!AK961,"n/a")</f>
        <v>0.30066032459387498</v>
      </c>
      <c r="M3472" s="66"/>
      <c r="N3472" s="66"/>
      <c r="O3472" s="66"/>
      <c r="P3472" s="66"/>
      <c r="Q3472" s="66"/>
      <c r="S3472" s="70"/>
      <c r="U3472" s="70"/>
      <c r="W3472" s="70"/>
      <c r="Y3472" s="70"/>
    </row>
    <row r="3473" spans="1:25" s="69" customFormat="1" x14ac:dyDescent="0.2">
      <c r="A3473" s="66" t="s">
        <v>27</v>
      </c>
      <c r="B3473" s="66" t="s">
        <v>24</v>
      </c>
      <c r="C3473" s="66" t="s">
        <v>0</v>
      </c>
      <c r="D3473" s="66" t="s">
        <v>345</v>
      </c>
      <c r="E3473" s="76">
        <f>+IF(ISNUMBER(DATA!F962),DATA!F962,"n/a")</f>
        <v>162371.65</v>
      </c>
      <c r="F3473" s="77">
        <f>+IF(ISNUMBER(DATA!G962),DATA!G962,"n/a")</f>
        <v>0.15203508757988701</v>
      </c>
      <c r="G3473" s="76">
        <f>+IF(ISNUMBER(DATA!P962),DATA!P962,"n/a")</f>
        <v>490604.98</v>
      </c>
      <c r="H3473" s="77">
        <f>+IF(ISNUMBER(DATA!Q962),DATA!Q962,"n/a")</f>
        <v>0.141791280112606</v>
      </c>
      <c r="I3473" s="76">
        <f>+IF(ISNUMBER(DATA!Z962),DATA!Z962,"n/a")</f>
        <v>900712.62</v>
      </c>
      <c r="J3473" s="77">
        <f>+IF(ISNUMBER(DATA!AA962),DATA!AA962,"n/a")</f>
        <v>0.180792597662876</v>
      </c>
      <c r="K3473" s="76">
        <f>+IF(ISNUMBER(DATA!AJ962),DATA!AJ962,"n/a")</f>
        <v>1788007.47</v>
      </c>
      <c r="L3473" s="77">
        <f>+IF(ISNUMBER(DATA!AK962),DATA!AK962,"n/a")</f>
        <v>0.34035579131059401</v>
      </c>
      <c r="M3473" s="66"/>
      <c r="N3473" s="66"/>
      <c r="O3473" s="66"/>
      <c r="P3473" s="66"/>
      <c r="Q3473" s="66"/>
      <c r="S3473" s="70"/>
      <c r="U3473" s="70"/>
      <c r="W3473" s="70"/>
      <c r="Y3473" s="70"/>
    </row>
    <row r="3474" spans="1:25" x14ac:dyDescent="0.2">
      <c r="E3474" s="100"/>
      <c r="F3474" s="102"/>
      <c r="G3474" s="100"/>
      <c r="H3474" s="102"/>
      <c r="I3474" s="100"/>
      <c r="J3474" s="102"/>
      <c r="K3474" s="100"/>
      <c r="L3474" s="102"/>
    </row>
    <row r="3475" spans="1:25" s="69" customFormat="1" x14ac:dyDescent="0.2">
      <c r="A3475" s="66" t="s">
        <v>27</v>
      </c>
      <c r="B3475" s="66" t="s">
        <v>24</v>
      </c>
      <c r="C3475" s="66" t="s">
        <v>9</v>
      </c>
      <c r="D3475" s="66" t="s">
        <v>271</v>
      </c>
      <c r="E3475" s="86">
        <f>+IF(ISNUMBER(DATA!H913),DATA!H913,"n/a")</f>
        <v>22152.76</v>
      </c>
      <c r="F3475" s="77">
        <f>+IF(ISNUMBER(DATA!I913),DATA!I913,"n/a")</f>
        <v>0.935639909232857</v>
      </c>
      <c r="G3475" s="86">
        <f>+IF(ISNUMBER(DATA!R913),DATA!R913,"n/a")</f>
        <v>55871.15</v>
      </c>
      <c r="H3475" s="77">
        <f>+IF(ISNUMBER(DATA!S913),DATA!S913,"n/a")</f>
        <v>0.39449596011329402</v>
      </c>
      <c r="I3475" s="86">
        <f>+IF(ISNUMBER(DATA!AB913),DATA!AB913,"n/a")</f>
        <v>97436.27</v>
      </c>
      <c r="J3475" s="77">
        <f>+IF(ISNUMBER(DATA!AC913),DATA!AC913,"n/a")</f>
        <v>0.28307606085310699</v>
      </c>
      <c r="K3475" s="86">
        <f>+IF(ISNUMBER(DATA!AL913),DATA!AL913,"n/a")</f>
        <v>186369.76</v>
      </c>
      <c r="L3475" s="77">
        <f>+IF(ISNUMBER(DATA!AM913),DATA!AM913,"n/a")</f>
        <v>0.24414931306340401</v>
      </c>
      <c r="M3475" s="66"/>
      <c r="N3475" s="66"/>
      <c r="O3475" s="66"/>
      <c r="P3475" s="66"/>
      <c r="Q3475" s="66"/>
      <c r="S3475" s="70"/>
      <c r="U3475" s="70"/>
      <c r="W3475" s="70"/>
      <c r="Y3475" s="70"/>
    </row>
    <row r="3476" spans="1:25" s="69" customFormat="1" x14ac:dyDescent="0.2">
      <c r="A3476" s="66" t="s">
        <v>27</v>
      </c>
      <c r="B3476" s="66" t="s">
        <v>24</v>
      </c>
      <c r="C3476" s="66" t="s">
        <v>9</v>
      </c>
      <c r="D3476" s="66" t="s">
        <v>272</v>
      </c>
      <c r="E3476" s="86">
        <f>+IF(ISNUMBER(DATA!H914),DATA!H914,"n/a")</f>
        <v>37637.51</v>
      </c>
      <c r="F3476" s="77">
        <f>+IF(ISNUMBER(DATA!I914),DATA!I914,"n/a")</f>
        <v>0.405966413707959</v>
      </c>
      <c r="G3476" s="86">
        <f>+IF(ISNUMBER(DATA!R914),DATA!R914,"n/a")</f>
        <v>106184.98</v>
      </c>
      <c r="H3476" s="77">
        <f>+IF(ISNUMBER(DATA!S914),DATA!S914,"n/a")</f>
        <v>0.30710538113666302</v>
      </c>
      <c r="I3476" s="86">
        <f>+IF(ISNUMBER(DATA!AB914),DATA!AB914,"n/a")</f>
        <v>192207.46</v>
      </c>
      <c r="J3476" s="77">
        <f>+IF(ISNUMBER(DATA!AC914),DATA!AC914,"n/a")</f>
        <v>0.20247106345679</v>
      </c>
      <c r="K3476" s="86">
        <f>+IF(ISNUMBER(DATA!AL914),DATA!AL914,"n/a")</f>
        <v>355172.72</v>
      </c>
      <c r="L3476" s="77">
        <f>+IF(ISNUMBER(DATA!AM914),DATA!AM914,"n/a")</f>
        <v>0.15660173818159101</v>
      </c>
      <c r="M3476" s="66"/>
      <c r="N3476" s="66"/>
      <c r="O3476" s="66"/>
      <c r="P3476" s="66"/>
      <c r="Q3476" s="66"/>
      <c r="S3476" s="70"/>
      <c r="U3476" s="70"/>
      <c r="W3476" s="70"/>
      <c r="Y3476" s="70"/>
    </row>
    <row r="3477" spans="1:25" s="69" customFormat="1" x14ac:dyDescent="0.2">
      <c r="A3477" s="66" t="s">
        <v>27</v>
      </c>
      <c r="B3477" s="66" t="s">
        <v>24</v>
      </c>
      <c r="C3477" s="66" t="s">
        <v>9</v>
      </c>
      <c r="D3477" s="66" t="s">
        <v>273</v>
      </c>
      <c r="E3477" s="86">
        <f>+IF(ISNUMBER(DATA!H915),DATA!H915,"n/a")</f>
        <v>65518.28</v>
      </c>
      <c r="F3477" s="77">
        <f>+IF(ISNUMBER(DATA!I915),DATA!I915,"n/a")</f>
        <v>-0.105286581418122</v>
      </c>
      <c r="G3477" s="86">
        <f>+IF(ISNUMBER(DATA!R915),DATA!R915,"n/a")</f>
        <v>194074.66</v>
      </c>
      <c r="H3477" s="77">
        <f>+IF(ISNUMBER(DATA!S915),DATA!S915,"n/a")</f>
        <v>-0.20698213258048001</v>
      </c>
      <c r="I3477" s="86">
        <f>+IF(ISNUMBER(DATA!AB915),DATA!AB915,"n/a")</f>
        <v>358933.83</v>
      </c>
      <c r="J3477" s="77">
        <f>+IF(ISNUMBER(DATA!AC915),DATA!AC915,"n/a")</f>
        <v>-0.18041249931012901</v>
      </c>
      <c r="K3477" s="86">
        <f>+IF(ISNUMBER(DATA!AL915),DATA!AL915,"n/a")</f>
        <v>677956.38</v>
      </c>
      <c r="L3477" s="77">
        <f>+IF(ISNUMBER(DATA!AM915),DATA!AM915,"n/a")</f>
        <v>-0.18137581639923001</v>
      </c>
      <c r="M3477" s="66"/>
      <c r="N3477" s="66"/>
      <c r="O3477" s="66"/>
      <c r="P3477" s="66"/>
      <c r="Q3477" s="66"/>
      <c r="S3477" s="70"/>
      <c r="U3477" s="70"/>
      <c r="W3477" s="70"/>
      <c r="Y3477" s="70"/>
    </row>
    <row r="3478" spans="1:25" s="69" customFormat="1" x14ac:dyDescent="0.2">
      <c r="A3478" s="66" t="s">
        <v>27</v>
      </c>
      <c r="B3478" s="66" t="s">
        <v>24</v>
      </c>
      <c r="C3478" s="66" t="s">
        <v>9</v>
      </c>
      <c r="D3478" s="66" t="s">
        <v>274</v>
      </c>
      <c r="E3478" s="86">
        <f>+IF(ISNUMBER(DATA!H916),DATA!H916,"n/a")</f>
        <v>24842</v>
      </c>
      <c r="F3478" s="77">
        <f>+IF(ISNUMBER(DATA!I916),DATA!I916,"n/a")</f>
        <v>0.19333439014665699</v>
      </c>
      <c r="G3478" s="86">
        <f>+IF(ISNUMBER(DATA!R916),DATA!R916,"n/a")</f>
        <v>69508.78</v>
      </c>
      <c r="H3478" s="77">
        <f>+IF(ISNUMBER(DATA!S916),DATA!S916,"n/a")</f>
        <v>0.14336213255008901</v>
      </c>
      <c r="I3478" s="86">
        <f>+IF(ISNUMBER(DATA!AB916),DATA!AB916,"n/a")</f>
        <v>130067.33</v>
      </c>
      <c r="J3478" s="77">
        <f>+IF(ISNUMBER(DATA!AC916),DATA!AC916,"n/a")</f>
        <v>0.10117981982848399</v>
      </c>
      <c r="K3478" s="86">
        <f>+IF(ISNUMBER(DATA!AL916),DATA!AL916,"n/a")</f>
        <v>261385.4</v>
      </c>
      <c r="L3478" s="77">
        <f>+IF(ISNUMBER(DATA!AM916),DATA!AM916,"n/a")</f>
        <v>0.177324738172495</v>
      </c>
      <c r="M3478" s="66"/>
      <c r="N3478" s="66"/>
      <c r="O3478" s="66"/>
      <c r="P3478" s="66"/>
      <c r="Q3478" s="66"/>
      <c r="S3478" s="70"/>
      <c r="U3478" s="70"/>
      <c r="W3478" s="70"/>
      <c r="Y3478" s="70"/>
    </row>
    <row r="3479" spans="1:25" s="69" customFormat="1" x14ac:dyDescent="0.2">
      <c r="A3479" s="66" t="s">
        <v>27</v>
      </c>
      <c r="B3479" s="66" t="s">
        <v>24</v>
      </c>
      <c r="C3479" s="66" t="s">
        <v>9</v>
      </c>
      <c r="D3479" s="66" t="s">
        <v>275</v>
      </c>
      <c r="E3479" s="86">
        <f>+IF(ISNUMBER(DATA!H917),DATA!H917,"n/a")</f>
        <v>62358.29</v>
      </c>
      <c r="F3479" s="77">
        <f>+IF(ISNUMBER(DATA!I917),DATA!I917,"n/a")</f>
        <v>-0.19058926483734301</v>
      </c>
      <c r="G3479" s="86">
        <f>+IF(ISNUMBER(DATA!R917),DATA!R917,"n/a")</f>
        <v>189422.18</v>
      </c>
      <c r="H3479" s="77">
        <f>+IF(ISNUMBER(DATA!S917),DATA!S917,"n/a")</f>
        <v>-0.22930468678830199</v>
      </c>
      <c r="I3479" s="86">
        <f>+IF(ISNUMBER(DATA!AB917),DATA!AB917,"n/a")</f>
        <v>358547.8</v>
      </c>
      <c r="J3479" s="77">
        <f>+IF(ISNUMBER(DATA!AC917),DATA!AC917,"n/a")</f>
        <v>-0.19703056025708399</v>
      </c>
      <c r="K3479" s="86">
        <f>+IF(ISNUMBER(DATA!AL917),DATA!AL917,"n/a")</f>
        <v>718313.16</v>
      </c>
      <c r="L3479" s="77">
        <f>+IF(ISNUMBER(DATA!AM917),DATA!AM917,"n/a")</f>
        <v>-0.116070297002691</v>
      </c>
      <c r="M3479" s="66"/>
      <c r="N3479" s="66"/>
      <c r="O3479" s="66"/>
      <c r="P3479" s="66"/>
      <c r="Q3479" s="66"/>
      <c r="S3479" s="70"/>
      <c r="U3479" s="70"/>
      <c r="W3479" s="70"/>
      <c r="Y3479" s="70"/>
    </row>
    <row r="3480" spans="1:25" s="69" customFormat="1" x14ac:dyDescent="0.2">
      <c r="A3480" s="66" t="s">
        <v>27</v>
      </c>
      <c r="B3480" s="66" t="s">
        <v>24</v>
      </c>
      <c r="C3480" s="66" t="s">
        <v>9</v>
      </c>
      <c r="D3480" s="66" t="s">
        <v>276</v>
      </c>
      <c r="E3480" s="86">
        <f>+IF(ISNUMBER(DATA!H918),DATA!H918,"n/a")</f>
        <v>29524.09</v>
      </c>
      <c r="F3480" s="77">
        <f>+IF(ISNUMBER(DATA!I918),DATA!I918,"n/a")</f>
        <v>-1.1735686629719E-2</v>
      </c>
      <c r="G3480" s="86">
        <f>+IF(ISNUMBER(DATA!R918),DATA!R918,"n/a")</f>
        <v>92029.119999999995</v>
      </c>
      <c r="H3480" s="77">
        <f>+IF(ISNUMBER(DATA!S918),DATA!S918,"n/a")</f>
        <v>1.4869551893691301E-3</v>
      </c>
      <c r="I3480" s="86">
        <f>+IF(ISNUMBER(DATA!AB918),DATA!AB918,"n/a")</f>
        <v>169201.45</v>
      </c>
      <c r="J3480" s="77">
        <f>+IF(ISNUMBER(DATA!AC918),DATA!AC918,"n/a")</f>
        <v>5.0656776873471698E-3</v>
      </c>
      <c r="K3480" s="86">
        <f>+IF(ISNUMBER(DATA!AL918),DATA!AL918,"n/a")</f>
        <v>333183.02</v>
      </c>
      <c r="L3480" s="77">
        <f>+IF(ISNUMBER(DATA!AM918),DATA!AM918,"n/a")</f>
        <v>7.9512407477491803E-3</v>
      </c>
      <c r="M3480" s="66"/>
      <c r="N3480" s="66"/>
      <c r="O3480" s="66"/>
      <c r="P3480" s="66"/>
      <c r="Q3480" s="66"/>
      <c r="S3480" s="70"/>
      <c r="U3480" s="70"/>
      <c r="W3480" s="70"/>
      <c r="Y3480" s="70"/>
    </row>
    <row r="3481" spans="1:25" s="69" customFormat="1" x14ac:dyDescent="0.2">
      <c r="A3481" s="66" t="s">
        <v>27</v>
      </c>
      <c r="B3481" s="66" t="s">
        <v>24</v>
      </c>
      <c r="C3481" s="66" t="s">
        <v>9</v>
      </c>
      <c r="D3481" s="66" t="s">
        <v>277</v>
      </c>
      <c r="E3481" s="86">
        <f>+IF(ISNUMBER(DATA!H919),DATA!H919,"n/a")</f>
        <v>12520.84</v>
      </c>
      <c r="F3481" s="77">
        <f>+IF(ISNUMBER(DATA!I919),DATA!I919,"n/a")</f>
        <v>-0.115975898544565</v>
      </c>
      <c r="G3481" s="86">
        <f>+IF(ISNUMBER(DATA!R919),DATA!R919,"n/a")</f>
        <v>38107.660000000003</v>
      </c>
      <c r="H3481" s="77">
        <f>+IF(ISNUMBER(DATA!S919),DATA!S919,"n/a")</f>
        <v>-3.3239721040440998E-2</v>
      </c>
      <c r="I3481" s="86">
        <f>+IF(ISNUMBER(DATA!AB919),DATA!AB919,"n/a")</f>
        <v>79672.42</v>
      </c>
      <c r="J3481" s="77">
        <f>+IF(ISNUMBER(DATA!AC919),DATA!AC919,"n/a")</f>
        <v>0.12086991607307</v>
      </c>
      <c r="K3481" s="86">
        <f>+IF(ISNUMBER(DATA!AL919),DATA!AL919,"n/a")</f>
        <v>155759.35999999999</v>
      </c>
      <c r="L3481" s="77">
        <f>+IF(ISNUMBER(DATA!AM919),DATA!AM919,"n/a")</f>
        <v>0.23889651536652401</v>
      </c>
      <c r="M3481" s="66"/>
      <c r="N3481" s="66"/>
      <c r="O3481" s="66"/>
      <c r="P3481" s="66"/>
      <c r="Q3481" s="66"/>
      <c r="S3481" s="70"/>
      <c r="U3481" s="70"/>
      <c r="W3481" s="70"/>
      <c r="Y3481" s="70"/>
    </row>
    <row r="3482" spans="1:25" s="69" customFormat="1" x14ac:dyDescent="0.2">
      <c r="A3482" s="66" t="s">
        <v>27</v>
      </c>
      <c r="B3482" s="66" t="s">
        <v>24</v>
      </c>
      <c r="C3482" s="66" t="s">
        <v>9</v>
      </c>
      <c r="D3482" s="66" t="s">
        <v>278</v>
      </c>
      <c r="E3482" s="86">
        <f>+IF(ISNUMBER(DATA!H920),DATA!H920,"n/a")</f>
        <v>44390.32</v>
      </c>
      <c r="F3482" s="77">
        <f>+IF(ISNUMBER(DATA!I920),DATA!I920,"n/a")</f>
        <v>0.103354406861179</v>
      </c>
      <c r="G3482" s="86">
        <f>+IF(ISNUMBER(DATA!R920),DATA!R920,"n/a")</f>
        <v>133931.28</v>
      </c>
      <c r="H3482" s="77">
        <f>+IF(ISNUMBER(DATA!S920),DATA!S920,"n/a")</f>
        <v>8.5975906209163802E-2</v>
      </c>
      <c r="I3482" s="86">
        <f>+IF(ISNUMBER(DATA!AB920),DATA!AB920,"n/a")</f>
        <v>229388.03</v>
      </c>
      <c r="J3482" s="77">
        <f>+IF(ISNUMBER(DATA!AC920),DATA!AC920,"n/a")</f>
        <v>5.3554162582821398E-2</v>
      </c>
      <c r="K3482" s="86">
        <f>+IF(ISNUMBER(DATA!AL920),DATA!AL920,"n/a")</f>
        <v>449795.86</v>
      </c>
      <c r="L3482" s="77">
        <f>+IF(ISNUMBER(DATA!AM920),DATA!AM920,"n/a")</f>
        <v>9.7800071877522599E-2</v>
      </c>
      <c r="M3482" s="66"/>
      <c r="N3482" s="66"/>
      <c r="O3482" s="66"/>
      <c r="P3482" s="66"/>
      <c r="Q3482" s="66"/>
      <c r="S3482" s="70"/>
      <c r="U3482" s="70"/>
      <c r="W3482" s="70"/>
      <c r="Y3482" s="70"/>
    </row>
    <row r="3483" spans="1:25" s="69" customFormat="1" x14ac:dyDescent="0.2">
      <c r="A3483" s="66" t="s">
        <v>27</v>
      </c>
      <c r="B3483" s="66" t="s">
        <v>24</v>
      </c>
      <c r="C3483" s="66" t="s">
        <v>9</v>
      </c>
      <c r="D3483" s="66" t="s">
        <v>279</v>
      </c>
      <c r="E3483" s="86">
        <f>+IF(ISNUMBER(DATA!H921),DATA!H921,"n/a")</f>
        <v>27517.95</v>
      </c>
      <c r="F3483" s="77">
        <f>+IF(ISNUMBER(DATA!I921),DATA!I921,"n/a")</f>
        <v>0.18429003151169199</v>
      </c>
      <c r="G3483" s="86">
        <f>+IF(ISNUMBER(DATA!R921),DATA!R921,"n/a")</f>
        <v>79286.14</v>
      </c>
      <c r="H3483" s="77">
        <f>+IF(ISNUMBER(DATA!S921),DATA!S921,"n/a")</f>
        <v>0.15842415086400199</v>
      </c>
      <c r="I3483" s="86">
        <f>+IF(ISNUMBER(DATA!AB921),DATA!AB921,"n/a")</f>
        <v>145968.70000000001</v>
      </c>
      <c r="J3483" s="77">
        <f>+IF(ISNUMBER(DATA!AC921),DATA!AC921,"n/a")</f>
        <v>0.17928908521350401</v>
      </c>
      <c r="K3483" s="86">
        <f>+IF(ISNUMBER(DATA!AL921),DATA!AL921,"n/a")</f>
        <v>281614.58</v>
      </c>
      <c r="L3483" s="77">
        <f>+IF(ISNUMBER(DATA!AM921),DATA!AM921,"n/a")</f>
        <v>0.14823898982054901</v>
      </c>
      <c r="M3483" s="66"/>
      <c r="N3483" s="66"/>
      <c r="O3483" s="66"/>
      <c r="P3483" s="66"/>
      <c r="Q3483" s="66"/>
      <c r="S3483" s="70"/>
      <c r="U3483" s="70"/>
      <c r="W3483" s="70"/>
      <c r="Y3483" s="70"/>
    </row>
    <row r="3484" spans="1:25" s="69" customFormat="1" x14ac:dyDescent="0.2">
      <c r="A3484" s="66" t="s">
        <v>27</v>
      </c>
      <c r="B3484" s="66" t="s">
        <v>24</v>
      </c>
      <c r="C3484" s="66" t="s">
        <v>9</v>
      </c>
      <c r="D3484" s="66" t="s">
        <v>280</v>
      </c>
      <c r="E3484" s="86">
        <f>+IF(ISNUMBER(DATA!H922),DATA!H922,"n/a")</f>
        <v>11950.21</v>
      </c>
      <c r="F3484" s="77">
        <f>+IF(ISNUMBER(DATA!I922),DATA!I922,"n/a")</f>
        <v>0.20582519373587299</v>
      </c>
      <c r="G3484" s="86">
        <f>+IF(ISNUMBER(DATA!R922),DATA!R922,"n/a")</f>
        <v>42147.24</v>
      </c>
      <c r="H3484" s="77">
        <f>+IF(ISNUMBER(DATA!S922),DATA!S922,"n/a")</f>
        <v>9.2190829505232399E-2</v>
      </c>
      <c r="I3484" s="86">
        <f>+IF(ISNUMBER(DATA!AB922),DATA!AB922,"n/a")</f>
        <v>75642.39</v>
      </c>
      <c r="J3484" s="77">
        <f>+IF(ISNUMBER(DATA!AC922),DATA!AC922,"n/a")</f>
        <v>0.12226334552097</v>
      </c>
      <c r="K3484" s="86">
        <f>+IF(ISNUMBER(DATA!AL922),DATA!AL922,"n/a")</f>
        <v>157643.6</v>
      </c>
      <c r="L3484" s="77">
        <f>+IF(ISNUMBER(DATA!AM922),DATA!AM922,"n/a")</f>
        <v>0.272679479714934</v>
      </c>
      <c r="M3484" s="66"/>
      <c r="N3484" s="66"/>
      <c r="O3484" s="66"/>
      <c r="P3484" s="66"/>
      <c r="Q3484" s="66"/>
      <c r="S3484" s="70"/>
      <c r="U3484" s="70"/>
      <c r="W3484" s="70"/>
      <c r="Y3484" s="70"/>
    </row>
    <row r="3485" spans="1:25" s="69" customFormat="1" x14ac:dyDescent="0.2">
      <c r="A3485" s="66" t="s">
        <v>27</v>
      </c>
      <c r="B3485" s="66" t="s">
        <v>24</v>
      </c>
      <c r="C3485" s="66" t="s">
        <v>9</v>
      </c>
      <c r="D3485" s="66" t="s">
        <v>281</v>
      </c>
      <c r="E3485" s="86">
        <f>+IF(ISNUMBER(DATA!H923),DATA!H923,"n/a")</f>
        <v>14249.92</v>
      </c>
      <c r="F3485" s="77">
        <f>+IF(ISNUMBER(DATA!I923),DATA!I923,"n/a")</f>
        <v>1.0326500047066901E-3</v>
      </c>
      <c r="G3485" s="86">
        <f>+IF(ISNUMBER(DATA!R923),DATA!R923,"n/a")</f>
        <v>43549.08</v>
      </c>
      <c r="H3485" s="77">
        <f>+IF(ISNUMBER(DATA!S923),DATA!S923,"n/a")</f>
        <v>-2.1249119274158301E-2</v>
      </c>
      <c r="I3485" s="86">
        <f>+IF(ISNUMBER(DATA!AB923),DATA!AB923,"n/a")</f>
        <v>80289.03</v>
      </c>
      <c r="J3485" s="77">
        <f>+IF(ISNUMBER(DATA!AC923),DATA!AC923,"n/a")</f>
        <v>2.9367125804054501E-2</v>
      </c>
      <c r="K3485" s="86">
        <f>+IF(ISNUMBER(DATA!AL923),DATA!AL923,"n/a")</f>
        <v>169276.24</v>
      </c>
      <c r="L3485" s="77">
        <f>+IF(ISNUMBER(DATA!AM923),DATA!AM923,"n/a")</f>
        <v>0.13868721945885301</v>
      </c>
      <c r="M3485" s="66"/>
      <c r="N3485" s="66"/>
      <c r="O3485" s="66"/>
      <c r="P3485" s="66"/>
      <c r="Q3485" s="66"/>
      <c r="S3485" s="70"/>
      <c r="U3485" s="70"/>
      <c r="W3485" s="70"/>
      <c r="Y3485" s="70"/>
    </row>
    <row r="3486" spans="1:25" s="69" customFormat="1" x14ac:dyDescent="0.2">
      <c r="A3486" s="66" t="s">
        <v>27</v>
      </c>
      <c r="B3486" s="66" t="s">
        <v>24</v>
      </c>
      <c r="C3486" s="66" t="s">
        <v>9</v>
      </c>
      <c r="D3486" s="66" t="s">
        <v>282</v>
      </c>
      <c r="E3486" s="86">
        <f>+IF(ISNUMBER(DATA!H924),DATA!H924,"n/a")</f>
        <v>42815.82</v>
      </c>
      <c r="F3486" s="77">
        <f>+IF(ISNUMBER(DATA!I924),DATA!I924,"n/a")</f>
        <v>0.16030208739266399</v>
      </c>
      <c r="G3486" s="86">
        <f>+IF(ISNUMBER(DATA!R924),DATA!R924,"n/a")</f>
        <v>131117.72</v>
      </c>
      <c r="H3486" s="77">
        <f>+IF(ISNUMBER(DATA!S924),DATA!S924,"n/a")</f>
        <v>0.18402627587100001</v>
      </c>
      <c r="I3486" s="86">
        <f>+IF(ISNUMBER(DATA!AB924),DATA!AB924,"n/a")</f>
        <v>249478.78</v>
      </c>
      <c r="J3486" s="77">
        <f>+IF(ISNUMBER(DATA!AC924),DATA!AC924,"n/a")</f>
        <v>0.281766981042261</v>
      </c>
      <c r="K3486" s="86">
        <f>+IF(ISNUMBER(DATA!AL924),DATA!AL924,"n/a")</f>
        <v>487059.76</v>
      </c>
      <c r="L3486" s="77">
        <f>+IF(ISNUMBER(DATA!AM924),DATA!AM924,"n/a")</f>
        <v>0.36988587944418899</v>
      </c>
      <c r="M3486" s="66"/>
      <c r="N3486" s="66"/>
      <c r="O3486" s="66"/>
      <c r="P3486" s="66"/>
      <c r="Q3486" s="66"/>
      <c r="S3486" s="70"/>
      <c r="U3486" s="70"/>
      <c r="W3486" s="70"/>
      <c r="Y3486" s="70"/>
    </row>
    <row r="3487" spans="1:25" s="69" customFormat="1" x14ac:dyDescent="0.2">
      <c r="A3487" s="66" t="s">
        <v>27</v>
      </c>
      <c r="B3487" s="66" t="s">
        <v>24</v>
      </c>
      <c r="C3487" s="66" t="s">
        <v>9</v>
      </c>
      <c r="D3487" s="66" t="s">
        <v>283</v>
      </c>
      <c r="E3487" s="86">
        <f>+IF(ISNUMBER(DATA!H925),DATA!H925,"n/a")</f>
        <v>46181.91</v>
      </c>
      <c r="F3487" s="77">
        <f>+IF(ISNUMBER(DATA!I925),DATA!I925,"n/a")</f>
        <v>0.25916242714378002</v>
      </c>
      <c r="G3487" s="86">
        <f>+IF(ISNUMBER(DATA!R925),DATA!R925,"n/a")</f>
        <v>145810.87</v>
      </c>
      <c r="H3487" s="77">
        <f>+IF(ISNUMBER(DATA!S925),DATA!S925,"n/a")</f>
        <v>0.29232647511880899</v>
      </c>
      <c r="I3487" s="86">
        <f>+IF(ISNUMBER(DATA!AB925),DATA!AB925,"n/a")</f>
        <v>271401.45</v>
      </c>
      <c r="J3487" s="77">
        <f>+IF(ISNUMBER(DATA!AC925),DATA!AC925,"n/a")</f>
        <v>0.322689089554687</v>
      </c>
      <c r="K3487" s="86">
        <f>+IF(ISNUMBER(DATA!AL925),DATA!AL925,"n/a")</f>
        <v>505857.18</v>
      </c>
      <c r="L3487" s="77">
        <f>+IF(ISNUMBER(DATA!AM925),DATA!AM925,"n/a")</f>
        <v>0.231608530464391</v>
      </c>
      <c r="M3487" s="66"/>
      <c r="N3487" s="66"/>
      <c r="O3487" s="66"/>
      <c r="P3487" s="66"/>
      <c r="Q3487" s="66"/>
      <c r="S3487" s="70"/>
      <c r="U3487" s="70"/>
      <c r="W3487" s="70"/>
      <c r="Y3487" s="70"/>
    </row>
    <row r="3488" spans="1:25" s="69" customFormat="1" x14ac:dyDescent="0.2">
      <c r="A3488" s="66" t="s">
        <v>27</v>
      </c>
      <c r="B3488" s="66" t="s">
        <v>24</v>
      </c>
      <c r="C3488" s="66" t="s">
        <v>9</v>
      </c>
      <c r="D3488" s="66" t="s">
        <v>284</v>
      </c>
      <c r="E3488" s="86">
        <f>+IF(ISNUMBER(DATA!H926),DATA!H926,"n/a")</f>
        <v>17688.22</v>
      </c>
      <c r="F3488" s="77">
        <f>+IF(ISNUMBER(DATA!I926),DATA!I926,"n/a")</f>
        <v>-0.131188510297606</v>
      </c>
      <c r="G3488" s="86">
        <f>+IF(ISNUMBER(DATA!R926),DATA!R926,"n/a")</f>
        <v>51489.62</v>
      </c>
      <c r="H3488" s="77">
        <f>+IF(ISNUMBER(DATA!S926),DATA!S926,"n/a")</f>
        <v>-0.16471803956303499</v>
      </c>
      <c r="I3488" s="86">
        <f>+IF(ISNUMBER(DATA!AB926),DATA!AB926,"n/a")</f>
        <v>90518.31</v>
      </c>
      <c r="J3488" s="77">
        <f>+IF(ISNUMBER(DATA!AC926),DATA!AC926,"n/a")</f>
        <v>-0.136506948949838</v>
      </c>
      <c r="K3488" s="86">
        <f>+IF(ISNUMBER(DATA!AL926),DATA!AL926,"n/a")</f>
        <v>194876.95</v>
      </c>
      <c r="L3488" s="77">
        <f>+IF(ISNUMBER(DATA!AM926),DATA!AM926,"n/a")</f>
        <v>-5.2673960497810798E-2</v>
      </c>
      <c r="M3488" s="66"/>
      <c r="N3488" s="66"/>
      <c r="O3488" s="66"/>
      <c r="P3488" s="66"/>
      <c r="Q3488" s="66"/>
      <c r="S3488" s="70"/>
      <c r="U3488" s="70"/>
      <c r="W3488" s="70"/>
      <c r="Y3488" s="70"/>
    </row>
    <row r="3489" spans="1:25" s="69" customFormat="1" x14ac:dyDescent="0.2">
      <c r="A3489" s="66" t="s">
        <v>27</v>
      </c>
      <c r="B3489" s="66" t="s">
        <v>24</v>
      </c>
      <c r="C3489" s="66" t="s">
        <v>9</v>
      </c>
      <c r="D3489" s="66" t="s">
        <v>285</v>
      </c>
      <c r="E3489" s="86">
        <f>+IF(ISNUMBER(DATA!H927),DATA!H927,"n/a")</f>
        <v>8460.0400000000009</v>
      </c>
      <c r="F3489" s="77">
        <f>+IF(ISNUMBER(DATA!I927),DATA!I927,"n/a")</f>
        <v>0.40801901315975603</v>
      </c>
      <c r="G3489" s="86">
        <f>+IF(ISNUMBER(DATA!R927),DATA!R927,"n/a")</f>
        <v>26939.69</v>
      </c>
      <c r="H3489" s="77">
        <f>+IF(ISNUMBER(DATA!S927),DATA!S927,"n/a")</f>
        <v>0.42262850274812302</v>
      </c>
      <c r="I3489" s="86">
        <f>+IF(ISNUMBER(DATA!AB927),DATA!AB927,"n/a")</f>
        <v>48453.87</v>
      </c>
      <c r="J3489" s="77">
        <f>+IF(ISNUMBER(DATA!AC927),DATA!AC927,"n/a")</f>
        <v>0.45375667827078903</v>
      </c>
      <c r="K3489" s="86">
        <f>+IF(ISNUMBER(DATA!AL927),DATA!AL927,"n/a")</f>
        <v>89294.99</v>
      </c>
      <c r="L3489" s="77">
        <f>+IF(ISNUMBER(DATA!AM927),DATA!AM927,"n/a")</f>
        <v>0.27286459638520399</v>
      </c>
      <c r="M3489" s="66"/>
      <c r="N3489" s="66"/>
      <c r="O3489" s="66"/>
      <c r="P3489" s="66"/>
      <c r="Q3489" s="66"/>
      <c r="S3489" s="70"/>
      <c r="U3489" s="70"/>
      <c r="W3489" s="70"/>
      <c r="Y3489" s="70"/>
    </row>
    <row r="3490" spans="1:25" s="69" customFormat="1" x14ac:dyDescent="0.2">
      <c r="A3490" s="66" t="s">
        <v>27</v>
      </c>
      <c r="B3490" s="66" t="s">
        <v>24</v>
      </c>
      <c r="C3490" s="66" t="s">
        <v>9</v>
      </c>
      <c r="D3490" s="66" t="s">
        <v>286</v>
      </c>
      <c r="E3490" s="86">
        <f>+IF(ISNUMBER(DATA!H928),DATA!H928,"n/a")</f>
        <v>36832.589999999997</v>
      </c>
      <c r="F3490" s="77">
        <f>+IF(ISNUMBER(DATA!I928),DATA!I928,"n/a")</f>
        <v>-1.9011148608428199E-2</v>
      </c>
      <c r="G3490" s="86">
        <f>+IF(ISNUMBER(DATA!R928),DATA!R928,"n/a")</f>
        <v>106499.59</v>
      </c>
      <c r="H3490" s="77">
        <f>+IF(ISNUMBER(DATA!S928),DATA!S928,"n/a")</f>
        <v>-0.26166253577397403</v>
      </c>
      <c r="I3490" s="86">
        <f>+IF(ISNUMBER(DATA!AB928),DATA!AB928,"n/a")</f>
        <v>197561.55</v>
      </c>
      <c r="J3490" s="77">
        <f>+IF(ISNUMBER(DATA!AC928),DATA!AC928,"n/a")</f>
        <v>-0.25973534434738799</v>
      </c>
      <c r="K3490" s="86">
        <f>+IF(ISNUMBER(DATA!AL928),DATA!AL928,"n/a")</f>
        <v>392835.75</v>
      </c>
      <c r="L3490" s="77">
        <f>+IF(ISNUMBER(DATA!AM928),DATA!AM928,"n/a")</f>
        <v>-0.238517051546599</v>
      </c>
      <c r="M3490" s="66"/>
      <c r="N3490" s="66"/>
      <c r="O3490" s="66"/>
      <c r="P3490" s="66"/>
      <c r="Q3490" s="66"/>
      <c r="S3490" s="70"/>
      <c r="U3490" s="70"/>
      <c r="W3490" s="70"/>
      <c r="Y3490" s="70"/>
    </row>
    <row r="3491" spans="1:25" s="69" customFormat="1" x14ac:dyDescent="0.2">
      <c r="A3491" s="66" t="s">
        <v>27</v>
      </c>
      <c r="B3491" s="66" t="s">
        <v>24</v>
      </c>
      <c r="C3491" s="66" t="s">
        <v>9</v>
      </c>
      <c r="D3491" s="66" t="s">
        <v>287</v>
      </c>
      <c r="E3491" s="86">
        <f>+IF(ISNUMBER(DATA!H929),DATA!H929,"n/a")</f>
        <v>39796.160000000003</v>
      </c>
      <c r="F3491" s="77">
        <f>+IF(ISNUMBER(DATA!I929),DATA!I929,"n/a")</f>
        <v>4.10639968210477E-2</v>
      </c>
      <c r="G3491" s="86">
        <f>+IF(ISNUMBER(DATA!R929),DATA!R929,"n/a")</f>
        <v>107471.57</v>
      </c>
      <c r="H3491" s="77">
        <f>+IF(ISNUMBER(DATA!S929),DATA!S929,"n/a")</f>
        <v>-0.25547476455175</v>
      </c>
      <c r="I3491" s="86">
        <f>+IF(ISNUMBER(DATA!AB929),DATA!AB929,"n/a")</f>
        <v>196068.59</v>
      </c>
      <c r="J3491" s="77">
        <f>+IF(ISNUMBER(DATA!AC929),DATA!AC929,"n/a")</f>
        <v>-0.29499643792114399</v>
      </c>
      <c r="K3491" s="86">
        <f>+IF(ISNUMBER(DATA!AL929),DATA!AL929,"n/a")</f>
        <v>405393.31</v>
      </c>
      <c r="L3491" s="77">
        <f>+IF(ISNUMBER(DATA!AM929),DATA!AM929,"n/a")</f>
        <v>-0.29991469145320399</v>
      </c>
      <c r="M3491" s="66"/>
      <c r="N3491" s="66"/>
      <c r="O3491" s="66"/>
      <c r="P3491" s="66"/>
      <c r="Q3491" s="66"/>
      <c r="S3491" s="70"/>
      <c r="U3491" s="70"/>
      <c r="W3491" s="70"/>
      <c r="Y3491" s="70"/>
    </row>
    <row r="3492" spans="1:25" s="69" customFormat="1" x14ac:dyDescent="0.2">
      <c r="A3492" s="66" t="s">
        <v>27</v>
      </c>
      <c r="B3492" s="66" t="s">
        <v>24</v>
      </c>
      <c r="C3492" s="66" t="s">
        <v>9</v>
      </c>
      <c r="D3492" s="66" t="s">
        <v>288</v>
      </c>
      <c r="E3492" s="86">
        <f>+IF(ISNUMBER(DATA!H930),DATA!H930,"n/a")</f>
        <v>34593.24</v>
      </c>
      <c r="F3492" s="77">
        <f>+IF(ISNUMBER(DATA!I930),DATA!I930,"n/a")</f>
        <v>0.23861229695410099</v>
      </c>
      <c r="G3492" s="86">
        <f>+IF(ISNUMBER(DATA!R930),DATA!R930,"n/a")</f>
        <v>102529.81</v>
      </c>
      <c r="H3492" s="77">
        <f>+IF(ISNUMBER(DATA!S930),DATA!S930,"n/a")</f>
        <v>0.26609570209539002</v>
      </c>
      <c r="I3492" s="86">
        <f>+IF(ISNUMBER(DATA!AB930),DATA!AB930,"n/a")</f>
        <v>199201.83</v>
      </c>
      <c r="J3492" s="77">
        <f>+IF(ISNUMBER(DATA!AC930),DATA!AC930,"n/a")</f>
        <v>0.36837215423967901</v>
      </c>
      <c r="K3492" s="86">
        <f>+IF(ISNUMBER(DATA!AL930),DATA!AL930,"n/a")</f>
        <v>386462.61</v>
      </c>
      <c r="L3492" s="77">
        <f>+IF(ISNUMBER(DATA!AM930),DATA!AM930,"n/a")</f>
        <v>0.35121830671315601</v>
      </c>
      <c r="M3492" s="66"/>
      <c r="N3492" s="66"/>
      <c r="O3492" s="66"/>
      <c r="P3492" s="66"/>
      <c r="Q3492" s="66"/>
      <c r="S3492" s="70"/>
      <c r="U3492" s="70"/>
      <c r="W3492" s="70"/>
      <c r="Y3492" s="70"/>
    </row>
    <row r="3493" spans="1:25" s="69" customFormat="1" x14ac:dyDescent="0.2">
      <c r="A3493" s="66" t="s">
        <v>27</v>
      </c>
      <c r="B3493" s="66" t="s">
        <v>24</v>
      </c>
      <c r="C3493" s="66" t="s">
        <v>9</v>
      </c>
      <c r="D3493" s="66" t="s">
        <v>289</v>
      </c>
      <c r="E3493" s="86">
        <f>+IF(ISNUMBER(DATA!H931),DATA!H931,"n/a")</f>
        <v>19197.169999999998</v>
      </c>
      <c r="F3493" s="77">
        <f>+IF(ISNUMBER(DATA!I931),DATA!I931,"n/a")</f>
        <v>0.15879665372285101</v>
      </c>
      <c r="G3493" s="86">
        <f>+IF(ISNUMBER(DATA!R931),DATA!R931,"n/a")</f>
        <v>53942.65</v>
      </c>
      <c r="H3493" s="77">
        <f>+IF(ISNUMBER(DATA!S931),DATA!S931,"n/a")</f>
        <v>0.12862608764060299</v>
      </c>
      <c r="I3493" s="86">
        <f>+IF(ISNUMBER(DATA!AB931),DATA!AB931,"n/a")</f>
        <v>100238.18</v>
      </c>
      <c r="J3493" s="77">
        <f>+IF(ISNUMBER(DATA!AC931),DATA!AC931,"n/a")</f>
        <v>0.175628534045291</v>
      </c>
      <c r="K3493" s="86">
        <f>+IF(ISNUMBER(DATA!AL931),DATA!AL931,"n/a")</f>
        <v>196651.55</v>
      </c>
      <c r="L3493" s="77">
        <f>+IF(ISNUMBER(DATA!AM931),DATA!AM931,"n/a")</f>
        <v>0.21971756364562001</v>
      </c>
      <c r="M3493" s="66"/>
      <c r="N3493" s="66"/>
      <c r="O3493" s="66"/>
      <c r="P3493" s="66"/>
      <c r="Q3493" s="66"/>
      <c r="S3493" s="70"/>
      <c r="U3493" s="70"/>
      <c r="W3493" s="70"/>
      <c r="Y3493" s="70"/>
    </row>
    <row r="3494" spans="1:25" s="69" customFormat="1" x14ac:dyDescent="0.2">
      <c r="A3494" s="66" t="s">
        <v>27</v>
      </c>
      <c r="B3494" s="66" t="s">
        <v>24</v>
      </c>
      <c r="C3494" s="66" t="s">
        <v>9</v>
      </c>
      <c r="D3494" s="66" t="s">
        <v>290</v>
      </c>
      <c r="E3494" s="86">
        <f>+IF(ISNUMBER(DATA!H932),DATA!H932,"n/a")</f>
        <v>16354.83</v>
      </c>
      <c r="F3494" s="77">
        <f>+IF(ISNUMBER(DATA!I932),DATA!I932,"n/a")</f>
        <v>3.1522468565200697E-2</v>
      </c>
      <c r="G3494" s="86">
        <f>+IF(ISNUMBER(DATA!R932),DATA!R932,"n/a")</f>
        <v>48951.94</v>
      </c>
      <c r="H3494" s="77">
        <f>+IF(ISNUMBER(DATA!S932),DATA!S932,"n/a")</f>
        <v>3.4764622860523099E-3</v>
      </c>
      <c r="I3494" s="86">
        <f>+IF(ISNUMBER(DATA!AB932),DATA!AB932,"n/a")</f>
        <v>91993.26</v>
      </c>
      <c r="J3494" s="77">
        <f>+IF(ISNUMBER(DATA!AC932),DATA!AC932,"n/a")</f>
        <v>-5.5516981827180402E-3</v>
      </c>
      <c r="K3494" s="86">
        <f>+IF(ISNUMBER(DATA!AL932),DATA!AL932,"n/a")</f>
        <v>188481.77</v>
      </c>
      <c r="L3494" s="77">
        <f>+IF(ISNUMBER(DATA!AM932),DATA!AM932,"n/a")</f>
        <v>0.13056024768442201</v>
      </c>
      <c r="M3494" s="66"/>
      <c r="N3494" s="66"/>
      <c r="O3494" s="66"/>
      <c r="P3494" s="66"/>
      <c r="Q3494" s="66"/>
      <c r="S3494" s="70"/>
      <c r="U3494" s="70"/>
      <c r="W3494" s="70"/>
      <c r="Y3494" s="70"/>
    </row>
    <row r="3495" spans="1:25" s="69" customFormat="1" x14ac:dyDescent="0.2">
      <c r="A3495" s="66" t="s">
        <v>27</v>
      </c>
      <c r="B3495" s="66" t="s">
        <v>24</v>
      </c>
      <c r="C3495" s="66" t="s">
        <v>9</v>
      </c>
      <c r="D3495" s="66" t="s">
        <v>291</v>
      </c>
      <c r="E3495" s="86">
        <f>+IF(ISNUMBER(DATA!H933),DATA!H933,"n/a")</f>
        <v>33329.31</v>
      </c>
      <c r="F3495" s="77">
        <f>+IF(ISNUMBER(DATA!I933),DATA!I933,"n/a")</f>
        <v>0.67462174521004503</v>
      </c>
      <c r="G3495" s="86">
        <f>+IF(ISNUMBER(DATA!R933),DATA!R933,"n/a")</f>
        <v>90836.78</v>
      </c>
      <c r="H3495" s="77">
        <f>+IF(ISNUMBER(DATA!S933),DATA!S933,"n/a")</f>
        <v>0.242709969886062</v>
      </c>
      <c r="I3495" s="86">
        <f>+IF(ISNUMBER(DATA!AB933),DATA!AB933,"n/a")</f>
        <v>170193.96</v>
      </c>
      <c r="J3495" s="77">
        <f>+IF(ISNUMBER(DATA!AC933),DATA!AC933,"n/a")</f>
        <v>0.44235225322570398</v>
      </c>
      <c r="K3495" s="86">
        <f>+IF(ISNUMBER(DATA!AL933),DATA!AL933,"n/a")</f>
        <v>314618.48</v>
      </c>
      <c r="L3495" s="77">
        <f>+IF(ISNUMBER(DATA!AM933),DATA!AM933,"n/a")</f>
        <v>0.67455351366530503</v>
      </c>
      <c r="M3495" s="66"/>
      <c r="N3495" s="66"/>
      <c r="O3495" s="66"/>
      <c r="P3495" s="66"/>
      <c r="Q3495" s="66"/>
      <c r="S3495" s="70"/>
      <c r="U3495" s="70"/>
      <c r="W3495" s="70"/>
      <c r="Y3495" s="70"/>
    </row>
    <row r="3496" spans="1:25" s="69" customFormat="1" x14ac:dyDescent="0.2">
      <c r="A3496" s="66" t="s">
        <v>27</v>
      </c>
      <c r="B3496" s="66" t="s">
        <v>24</v>
      </c>
      <c r="C3496" s="66" t="s">
        <v>9</v>
      </c>
      <c r="D3496" s="66" t="s">
        <v>292</v>
      </c>
      <c r="E3496" s="86">
        <f>+IF(ISNUMBER(DATA!H934),DATA!H934,"n/a")</f>
        <v>88677.96</v>
      </c>
      <c r="F3496" s="77">
        <f>+IF(ISNUMBER(DATA!I934),DATA!I934,"n/a")</f>
        <v>4.1823209060827898E-2</v>
      </c>
      <c r="G3496" s="86">
        <f>+IF(ISNUMBER(DATA!R934),DATA!R934,"n/a")</f>
        <v>264160.48</v>
      </c>
      <c r="H3496" s="77">
        <f>+IF(ISNUMBER(DATA!S934),DATA!S934,"n/a")</f>
        <v>7.7094054563457796E-3</v>
      </c>
      <c r="I3496" s="86">
        <f>+IF(ISNUMBER(DATA!AB934),DATA!AB934,"n/a")</f>
        <v>496754.98</v>
      </c>
      <c r="J3496" s="77">
        <f>+IF(ISNUMBER(DATA!AC934),DATA!AC934,"n/a")</f>
        <v>3.9547245352977399E-2</v>
      </c>
      <c r="K3496" s="86">
        <f>+IF(ISNUMBER(DATA!AL934),DATA!AL934,"n/a")</f>
        <v>994144.92</v>
      </c>
      <c r="L3496" s="77">
        <f>+IF(ISNUMBER(DATA!AM934),DATA!AM934,"n/a")</f>
        <v>9.7430623766239899E-2</v>
      </c>
      <c r="M3496" s="66"/>
      <c r="N3496" s="66"/>
      <c r="O3496" s="66"/>
      <c r="P3496" s="66"/>
      <c r="Q3496" s="66"/>
      <c r="S3496" s="70"/>
      <c r="U3496" s="70"/>
      <c r="W3496" s="70"/>
      <c r="Y3496" s="70"/>
    </row>
    <row r="3497" spans="1:25" s="69" customFormat="1" x14ac:dyDescent="0.2">
      <c r="A3497" s="66" t="s">
        <v>27</v>
      </c>
      <c r="B3497" s="66" t="s">
        <v>24</v>
      </c>
      <c r="C3497" s="66" t="s">
        <v>9</v>
      </c>
      <c r="D3497" s="66" t="s">
        <v>293</v>
      </c>
      <c r="E3497" s="86">
        <f>+IF(ISNUMBER(DATA!H935),DATA!H935,"n/a")</f>
        <v>10416.629999999999</v>
      </c>
      <c r="F3497" s="77">
        <f>+IF(ISNUMBER(DATA!I935),DATA!I935,"n/a")</f>
        <v>0.98277171523364104</v>
      </c>
      <c r="G3497" s="86">
        <f>+IF(ISNUMBER(DATA!R935),DATA!R935,"n/a")</f>
        <v>27705.22</v>
      </c>
      <c r="H3497" s="77">
        <f>+IF(ISNUMBER(DATA!S935),DATA!S935,"n/a")</f>
        <v>0.88416922772457696</v>
      </c>
      <c r="I3497" s="86">
        <f>+IF(ISNUMBER(DATA!AB935),DATA!AB935,"n/a")</f>
        <v>48261.61</v>
      </c>
      <c r="J3497" s="77">
        <f>+IF(ISNUMBER(DATA!AC935),DATA!AC935,"n/a")</f>
        <v>0.63682239136318397</v>
      </c>
      <c r="K3497" s="86">
        <f>+IF(ISNUMBER(DATA!AL935),DATA!AL935,"n/a")</f>
        <v>87423.9</v>
      </c>
      <c r="L3497" s="77">
        <f>+IF(ISNUMBER(DATA!AM935),DATA!AM935,"n/a")</f>
        <v>0.34339724814077199</v>
      </c>
      <c r="M3497" s="66"/>
      <c r="N3497" s="66"/>
      <c r="O3497" s="66"/>
      <c r="P3497" s="66"/>
      <c r="Q3497" s="66"/>
      <c r="S3497" s="70"/>
      <c r="U3497" s="70"/>
      <c r="W3497" s="70"/>
      <c r="Y3497" s="70"/>
    </row>
    <row r="3498" spans="1:25" s="69" customFormat="1" x14ac:dyDescent="0.2">
      <c r="A3498" s="66" t="s">
        <v>27</v>
      </c>
      <c r="B3498" s="66" t="s">
        <v>24</v>
      </c>
      <c r="C3498" s="66" t="s">
        <v>9</v>
      </c>
      <c r="D3498" s="66" t="s">
        <v>294</v>
      </c>
      <c r="E3498" s="86">
        <f>+IF(ISNUMBER(DATA!H936),DATA!H936,"n/a")</f>
        <v>55860.4</v>
      </c>
      <c r="F3498" s="77">
        <f>+IF(ISNUMBER(DATA!I936),DATA!I936,"n/a")</f>
        <v>0.12569597277391001</v>
      </c>
      <c r="G3498" s="86">
        <f>+IF(ISNUMBER(DATA!R936),DATA!R936,"n/a")</f>
        <v>171161.56</v>
      </c>
      <c r="H3498" s="77">
        <f>+IF(ISNUMBER(DATA!S936),DATA!S936,"n/a")</f>
        <v>0.106285494160804</v>
      </c>
      <c r="I3498" s="86">
        <f>+IF(ISNUMBER(DATA!AB936),DATA!AB936,"n/a")</f>
        <v>316370.02</v>
      </c>
      <c r="J3498" s="77">
        <f>+IF(ISNUMBER(DATA!AC936),DATA!AC936,"n/a")</f>
        <v>7.4968013782912402E-2</v>
      </c>
      <c r="K3498" s="86">
        <f>+IF(ISNUMBER(DATA!AL936),DATA!AL936,"n/a")</f>
        <v>617671.38</v>
      </c>
      <c r="L3498" s="77">
        <f>+IF(ISNUMBER(DATA!AM936),DATA!AM936,"n/a")</f>
        <v>0.171203065588306</v>
      </c>
      <c r="M3498" s="66"/>
      <c r="N3498" s="66"/>
      <c r="O3498" s="66"/>
      <c r="P3498" s="66"/>
      <c r="Q3498" s="66"/>
      <c r="S3498" s="70"/>
      <c r="U3498" s="70"/>
      <c r="W3498" s="70"/>
      <c r="Y3498" s="70"/>
    </row>
    <row r="3499" spans="1:25" s="69" customFormat="1" x14ac:dyDescent="0.2">
      <c r="A3499" s="66" t="s">
        <v>27</v>
      </c>
      <c r="B3499" s="66" t="s">
        <v>24</v>
      </c>
      <c r="C3499" s="66" t="s">
        <v>9</v>
      </c>
      <c r="D3499" s="66" t="s">
        <v>295</v>
      </c>
      <c r="E3499" s="86">
        <f>+IF(ISNUMBER(DATA!H937),DATA!H937,"n/a")</f>
        <v>51048.36</v>
      </c>
      <c r="F3499" s="77">
        <f>+IF(ISNUMBER(DATA!I937),DATA!I937,"n/a")</f>
        <v>8.5776088974817796E-2</v>
      </c>
      <c r="G3499" s="86">
        <f>+IF(ISNUMBER(DATA!R937),DATA!R937,"n/a")</f>
        <v>174857.11</v>
      </c>
      <c r="H3499" s="77">
        <f>+IF(ISNUMBER(DATA!S937),DATA!S937,"n/a")</f>
        <v>0.12656648224413999</v>
      </c>
      <c r="I3499" s="86">
        <f>+IF(ISNUMBER(DATA!AB937),DATA!AB937,"n/a")</f>
        <v>351647.09</v>
      </c>
      <c r="J3499" s="77">
        <f>+IF(ISNUMBER(DATA!AC937),DATA!AC937,"n/a")</f>
        <v>0.26921736049619299</v>
      </c>
      <c r="K3499" s="86">
        <f>+IF(ISNUMBER(DATA!AL937),DATA!AL937,"n/a")</f>
        <v>638139.17000000004</v>
      </c>
      <c r="L3499" s="77">
        <f>+IF(ISNUMBER(DATA!AM937),DATA!AM937,"n/a")</f>
        <v>0.52229845466491298</v>
      </c>
      <c r="M3499" s="66"/>
      <c r="N3499" s="66"/>
      <c r="O3499" s="66"/>
      <c r="P3499" s="66"/>
      <c r="Q3499" s="66"/>
      <c r="S3499" s="70"/>
      <c r="U3499" s="70"/>
      <c r="W3499" s="70"/>
      <c r="Y3499" s="70"/>
    </row>
    <row r="3500" spans="1:25" s="69" customFormat="1" x14ac:dyDescent="0.2">
      <c r="A3500" s="66" t="s">
        <v>27</v>
      </c>
      <c r="B3500" s="66" t="s">
        <v>24</v>
      </c>
      <c r="C3500" s="66" t="s">
        <v>9</v>
      </c>
      <c r="D3500" s="66" t="s">
        <v>296</v>
      </c>
      <c r="E3500" s="86">
        <f>+IF(ISNUMBER(DATA!H938),DATA!H938,"n/a")</f>
        <v>52073.21</v>
      </c>
      <c r="F3500" s="77">
        <f>+IF(ISNUMBER(DATA!I938),DATA!I938,"n/a")</f>
        <v>0.28754525725704699</v>
      </c>
      <c r="G3500" s="86">
        <f>+IF(ISNUMBER(DATA!R938),DATA!R938,"n/a")</f>
        <v>179966.73</v>
      </c>
      <c r="H3500" s="77">
        <f>+IF(ISNUMBER(DATA!S938),DATA!S938,"n/a")</f>
        <v>0.32823126891972398</v>
      </c>
      <c r="I3500" s="86">
        <f>+IF(ISNUMBER(DATA!AB938),DATA!AB938,"n/a")</f>
        <v>362363.94</v>
      </c>
      <c r="J3500" s="77">
        <f>+IF(ISNUMBER(DATA!AC938),DATA!AC938,"n/a")</f>
        <v>0.25221531814928799</v>
      </c>
      <c r="K3500" s="86">
        <f>+IF(ISNUMBER(DATA!AL938),DATA!AL938,"n/a")</f>
        <v>650435.74</v>
      </c>
      <c r="L3500" s="77">
        <f>+IF(ISNUMBER(DATA!AM938),DATA!AM938,"n/a")</f>
        <v>0.39216536919945599</v>
      </c>
      <c r="M3500" s="66"/>
      <c r="N3500" s="66"/>
      <c r="O3500" s="66"/>
      <c r="P3500" s="66"/>
      <c r="Q3500" s="66"/>
      <c r="S3500" s="70"/>
      <c r="U3500" s="70"/>
      <c r="W3500" s="70"/>
      <c r="Y3500" s="70"/>
    </row>
    <row r="3501" spans="1:25" s="69" customFormat="1" x14ac:dyDescent="0.2">
      <c r="A3501" s="66" t="s">
        <v>27</v>
      </c>
      <c r="B3501" s="66" t="s">
        <v>24</v>
      </c>
      <c r="C3501" s="66" t="s">
        <v>9</v>
      </c>
      <c r="D3501" s="66" t="s">
        <v>297</v>
      </c>
      <c r="E3501" s="86">
        <f>+IF(ISNUMBER(DATA!H939),DATA!H939,"n/a")</f>
        <v>15495.16</v>
      </c>
      <c r="F3501" s="77">
        <f>+IF(ISNUMBER(DATA!I939),DATA!I939,"n/a")</f>
        <v>0.55598735139444999</v>
      </c>
      <c r="G3501" s="86">
        <f>+IF(ISNUMBER(DATA!R939),DATA!R939,"n/a")</f>
        <v>41631.699999999997</v>
      </c>
      <c r="H3501" s="77">
        <f>+IF(ISNUMBER(DATA!S939),DATA!S939,"n/a")</f>
        <v>0.50139169684594398</v>
      </c>
      <c r="I3501" s="86">
        <f>+IF(ISNUMBER(DATA!AB939),DATA!AB939,"n/a")</f>
        <v>77682.039999999994</v>
      </c>
      <c r="J3501" s="77">
        <f>+IF(ISNUMBER(DATA!AC939),DATA!AC939,"n/a")</f>
        <v>0.409909801174906</v>
      </c>
      <c r="K3501" s="86">
        <f>+IF(ISNUMBER(DATA!AL939),DATA!AL939,"n/a")</f>
        <v>145071.09</v>
      </c>
      <c r="L3501" s="77">
        <f>+IF(ISNUMBER(DATA!AM939),DATA!AM939,"n/a")</f>
        <v>0.26744085371420601</v>
      </c>
      <c r="M3501" s="66"/>
      <c r="N3501" s="66"/>
      <c r="O3501" s="66"/>
      <c r="P3501" s="66"/>
      <c r="Q3501" s="66"/>
      <c r="S3501" s="70"/>
      <c r="U3501" s="70"/>
      <c r="W3501" s="70"/>
      <c r="Y3501" s="70"/>
    </row>
    <row r="3502" spans="1:25" s="69" customFormat="1" x14ac:dyDescent="0.2">
      <c r="A3502" s="66" t="s">
        <v>27</v>
      </c>
      <c r="B3502" s="66" t="s">
        <v>24</v>
      </c>
      <c r="C3502" s="66" t="s">
        <v>9</v>
      </c>
      <c r="D3502" s="66" t="s">
        <v>298</v>
      </c>
      <c r="E3502" s="86">
        <f>+IF(ISNUMBER(DATA!H940),DATA!H940,"n/a")</f>
        <v>25217.5</v>
      </c>
      <c r="F3502" s="77">
        <f>+IF(ISNUMBER(DATA!I940),DATA!I940,"n/a")</f>
        <v>0.15749665844129099</v>
      </c>
      <c r="G3502" s="86">
        <f>+IF(ISNUMBER(DATA!R940),DATA!R940,"n/a")</f>
        <v>72022.850000000006</v>
      </c>
      <c r="H3502" s="77">
        <f>+IF(ISNUMBER(DATA!S940),DATA!S940,"n/a")</f>
        <v>0.115020098053483</v>
      </c>
      <c r="I3502" s="86">
        <f>+IF(ISNUMBER(DATA!AB940),DATA!AB940,"n/a")</f>
        <v>128659.26</v>
      </c>
      <c r="J3502" s="77">
        <f>+IF(ISNUMBER(DATA!AC940),DATA!AC940,"n/a")</f>
        <v>9.5671137347416405E-2</v>
      </c>
      <c r="K3502" s="86">
        <f>+IF(ISNUMBER(DATA!AL940),DATA!AL940,"n/a")</f>
        <v>263693.57</v>
      </c>
      <c r="L3502" s="77">
        <f>+IF(ISNUMBER(DATA!AM940),DATA!AM940,"n/a")</f>
        <v>0.223300116469176</v>
      </c>
      <c r="M3502" s="66"/>
      <c r="N3502" s="66"/>
      <c r="O3502" s="66"/>
      <c r="P3502" s="66"/>
      <c r="Q3502" s="66"/>
      <c r="S3502" s="70"/>
      <c r="U3502" s="70"/>
      <c r="W3502" s="70"/>
      <c r="Y3502" s="70"/>
    </row>
    <row r="3503" spans="1:25" s="69" customFormat="1" x14ac:dyDescent="0.2">
      <c r="A3503" s="66" t="s">
        <v>27</v>
      </c>
      <c r="B3503" s="66" t="s">
        <v>24</v>
      </c>
      <c r="C3503" s="66" t="s">
        <v>9</v>
      </c>
      <c r="D3503" s="66" t="s">
        <v>299</v>
      </c>
      <c r="E3503" s="86">
        <f>+IF(ISNUMBER(DATA!H941),DATA!H941,"n/a")</f>
        <v>190575.26</v>
      </c>
      <c r="F3503" s="77">
        <f>+IF(ISNUMBER(DATA!I941),DATA!I941,"n/a")</f>
        <v>0.37987654366576501</v>
      </c>
      <c r="G3503" s="86">
        <f>+IF(ISNUMBER(DATA!R941),DATA!R941,"n/a")</f>
        <v>565186.11</v>
      </c>
      <c r="H3503" s="77">
        <f>+IF(ISNUMBER(DATA!S941),DATA!S941,"n/a")</f>
        <v>0.14495463704653799</v>
      </c>
      <c r="I3503" s="86">
        <f>+IF(ISNUMBER(DATA!AB941),DATA!AB941,"n/a")</f>
        <v>1004801.93</v>
      </c>
      <c r="J3503" s="77">
        <f>+IF(ISNUMBER(DATA!AC941),DATA!AC941,"n/a")</f>
        <v>3.7604177794497498E-2</v>
      </c>
      <c r="K3503" s="86">
        <f>+IF(ISNUMBER(DATA!AL941),DATA!AL941,"n/a")</f>
        <v>2002315.19</v>
      </c>
      <c r="L3503" s="77">
        <f>+IF(ISNUMBER(DATA!AM941),DATA!AM941,"n/a")</f>
        <v>8.01115397258617E-2</v>
      </c>
      <c r="M3503" s="66"/>
      <c r="N3503" s="66"/>
      <c r="O3503" s="66"/>
      <c r="P3503" s="66"/>
      <c r="Q3503" s="66"/>
      <c r="S3503" s="70"/>
      <c r="U3503" s="70"/>
      <c r="W3503" s="70"/>
      <c r="Y3503" s="70"/>
    </row>
    <row r="3504" spans="1:25" s="69" customFormat="1" x14ac:dyDescent="0.2">
      <c r="A3504" s="66" t="s">
        <v>27</v>
      </c>
      <c r="B3504" s="66" t="s">
        <v>24</v>
      </c>
      <c r="C3504" s="66" t="s">
        <v>9</v>
      </c>
      <c r="D3504" s="66" t="s">
        <v>300</v>
      </c>
      <c r="E3504" s="86">
        <f>+IF(ISNUMBER(DATA!H942),DATA!H942,"n/a")</f>
        <v>49970.35</v>
      </c>
      <c r="F3504" s="77">
        <f>+IF(ISNUMBER(DATA!I942),DATA!I942,"n/a")</f>
        <v>0.11218822446414101</v>
      </c>
      <c r="G3504" s="86">
        <f>+IF(ISNUMBER(DATA!R942),DATA!R942,"n/a")</f>
        <v>143148.04999999999</v>
      </c>
      <c r="H3504" s="77">
        <f>+IF(ISNUMBER(DATA!S942),DATA!S942,"n/a")</f>
        <v>8.7207205756633599E-2</v>
      </c>
      <c r="I3504" s="86">
        <f>+IF(ISNUMBER(DATA!AB942),DATA!AB942,"n/a")</f>
        <v>266293.27</v>
      </c>
      <c r="J3504" s="77">
        <f>+IF(ISNUMBER(DATA!AC942),DATA!AC942,"n/a")</f>
        <v>0.10887619740210799</v>
      </c>
      <c r="K3504" s="86">
        <f>+IF(ISNUMBER(DATA!AL942),DATA!AL942,"n/a")</f>
        <v>536617.44999999995</v>
      </c>
      <c r="L3504" s="77">
        <f>+IF(ISNUMBER(DATA!AM942),DATA!AM942,"n/a")</f>
        <v>0.19051424394210201</v>
      </c>
      <c r="M3504" s="66"/>
      <c r="N3504" s="66"/>
      <c r="O3504" s="66"/>
      <c r="P3504" s="66"/>
      <c r="Q3504" s="66"/>
      <c r="S3504" s="70"/>
      <c r="U3504" s="70"/>
      <c r="W3504" s="70"/>
      <c r="Y3504" s="70"/>
    </row>
    <row r="3505" spans="1:25" s="69" customFormat="1" x14ac:dyDescent="0.2">
      <c r="A3505" s="66" t="s">
        <v>27</v>
      </c>
      <c r="B3505" s="66" t="s">
        <v>24</v>
      </c>
      <c r="C3505" s="66" t="s">
        <v>9</v>
      </c>
      <c r="D3505" s="66" t="s">
        <v>301</v>
      </c>
      <c r="E3505" s="86">
        <f>+IF(ISNUMBER(DATA!H943),DATA!H943,"n/a")</f>
        <v>8220.19</v>
      </c>
      <c r="F3505" s="77">
        <f>+IF(ISNUMBER(DATA!I943),DATA!I943,"n/a")</f>
        <v>0.45155075719048399</v>
      </c>
      <c r="G3505" s="86">
        <f>+IF(ISNUMBER(DATA!R943),DATA!R943,"n/a")</f>
        <v>23579.47</v>
      </c>
      <c r="H3505" s="77">
        <f>+IF(ISNUMBER(DATA!S943),DATA!S943,"n/a")</f>
        <v>0.34280436016895399</v>
      </c>
      <c r="I3505" s="86">
        <f>+IF(ISNUMBER(DATA!AB943),DATA!AB943,"n/a")</f>
        <v>41514.83</v>
      </c>
      <c r="J3505" s="77">
        <f>+IF(ISNUMBER(DATA!AC943),DATA!AC943,"n/a")</f>
        <v>0.37527209893916602</v>
      </c>
      <c r="K3505" s="86">
        <f>+IF(ISNUMBER(DATA!AL943),DATA!AL943,"n/a")</f>
        <v>78701.7</v>
      </c>
      <c r="L3505" s="77">
        <f>+IF(ISNUMBER(DATA!AM943),DATA!AM943,"n/a")</f>
        <v>0.32057742384904597</v>
      </c>
      <c r="M3505" s="66"/>
      <c r="N3505" s="66"/>
      <c r="O3505" s="66"/>
      <c r="P3505" s="66"/>
      <c r="Q3505" s="66"/>
      <c r="S3505" s="70"/>
      <c r="U3505" s="70"/>
      <c r="W3505" s="70"/>
      <c r="Y3505" s="70"/>
    </row>
    <row r="3506" spans="1:25" s="69" customFormat="1" x14ac:dyDescent="0.2">
      <c r="A3506" s="66" t="s">
        <v>27</v>
      </c>
      <c r="B3506" s="66" t="s">
        <v>24</v>
      </c>
      <c r="C3506" s="66" t="s">
        <v>9</v>
      </c>
      <c r="D3506" s="66" t="s">
        <v>302</v>
      </c>
      <c r="E3506" s="86">
        <f>+IF(ISNUMBER(DATA!H944),DATA!H944,"n/a")</f>
        <v>35066.94</v>
      </c>
      <c r="F3506" s="77">
        <f>+IF(ISNUMBER(DATA!I944),DATA!I944,"n/a")</f>
        <v>0.135664666314743</v>
      </c>
      <c r="G3506" s="86">
        <f>+IF(ISNUMBER(DATA!R944),DATA!R944,"n/a")</f>
        <v>106473.68</v>
      </c>
      <c r="H3506" s="77">
        <f>+IF(ISNUMBER(DATA!S944),DATA!S944,"n/a")</f>
        <v>0.10511596933391</v>
      </c>
      <c r="I3506" s="86">
        <f>+IF(ISNUMBER(DATA!AB944),DATA!AB944,"n/a")</f>
        <v>197544.02</v>
      </c>
      <c r="J3506" s="77">
        <f>+IF(ISNUMBER(DATA!AC944),DATA!AC944,"n/a")</f>
        <v>0.104678178296708</v>
      </c>
      <c r="K3506" s="86">
        <f>+IF(ISNUMBER(DATA!AL944),DATA!AL944,"n/a")</f>
        <v>388185.53</v>
      </c>
      <c r="L3506" s="77">
        <f>+IF(ISNUMBER(DATA!AM944),DATA!AM944,"n/a")</f>
        <v>0.22345938124182199</v>
      </c>
      <c r="M3506" s="66"/>
      <c r="N3506" s="66"/>
      <c r="O3506" s="66"/>
      <c r="P3506" s="66"/>
      <c r="Q3506" s="66"/>
      <c r="S3506" s="70"/>
      <c r="U3506" s="70"/>
      <c r="W3506" s="70"/>
      <c r="Y3506" s="70"/>
    </row>
    <row r="3507" spans="1:25" s="69" customFormat="1" x14ac:dyDescent="0.2">
      <c r="A3507" s="66" t="s">
        <v>27</v>
      </c>
      <c r="B3507" s="66" t="s">
        <v>24</v>
      </c>
      <c r="C3507" s="66" t="s">
        <v>9</v>
      </c>
      <c r="D3507" s="66" t="s">
        <v>303</v>
      </c>
      <c r="E3507" s="86">
        <f>+IF(ISNUMBER(DATA!H945),DATA!H945,"n/a")</f>
        <v>14873.07</v>
      </c>
      <c r="F3507" s="77">
        <f>+IF(ISNUMBER(DATA!I945),DATA!I945,"n/a")</f>
        <v>0.19849200068977599</v>
      </c>
      <c r="G3507" s="86">
        <f>+IF(ISNUMBER(DATA!R945),DATA!R945,"n/a")</f>
        <v>42664.38</v>
      </c>
      <c r="H3507" s="77">
        <f>+IF(ISNUMBER(DATA!S945),DATA!S945,"n/a")</f>
        <v>0.15829554191589401</v>
      </c>
      <c r="I3507" s="86">
        <f>+IF(ISNUMBER(DATA!AB945),DATA!AB945,"n/a")</f>
        <v>76557.350000000006</v>
      </c>
      <c r="J3507" s="77">
        <f>+IF(ISNUMBER(DATA!AC945),DATA!AC945,"n/a")</f>
        <v>0.210462164000533</v>
      </c>
      <c r="K3507" s="86">
        <f>+IF(ISNUMBER(DATA!AL945),DATA!AL945,"n/a")</f>
        <v>152821.17000000001</v>
      </c>
      <c r="L3507" s="77">
        <f>+IF(ISNUMBER(DATA!AM945),DATA!AM945,"n/a")</f>
        <v>0.267719231125297</v>
      </c>
      <c r="M3507" s="66"/>
      <c r="N3507" s="66"/>
      <c r="O3507" s="66"/>
      <c r="P3507" s="66"/>
      <c r="Q3507" s="66"/>
      <c r="S3507" s="70"/>
      <c r="U3507" s="70"/>
      <c r="W3507" s="70"/>
      <c r="Y3507" s="70"/>
    </row>
    <row r="3508" spans="1:25" s="69" customFormat="1" x14ac:dyDescent="0.2">
      <c r="A3508" s="66" t="s">
        <v>27</v>
      </c>
      <c r="B3508" s="66" t="s">
        <v>24</v>
      </c>
      <c r="C3508" s="66" t="s">
        <v>9</v>
      </c>
      <c r="D3508" s="66" t="s">
        <v>304</v>
      </c>
      <c r="E3508" s="86">
        <f>+IF(ISNUMBER(DATA!H946),DATA!H946,"n/a")</f>
        <v>59471.16</v>
      </c>
      <c r="F3508" s="77">
        <f>+IF(ISNUMBER(DATA!I946),DATA!I946,"n/a")</f>
        <v>0.12985541476492901</v>
      </c>
      <c r="G3508" s="86">
        <f>+IF(ISNUMBER(DATA!R946),DATA!R946,"n/a")</f>
        <v>174800.79</v>
      </c>
      <c r="H3508" s="77">
        <f>+IF(ISNUMBER(DATA!S946),DATA!S946,"n/a")</f>
        <v>-3.8922844106952098E-2</v>
      </c>
      <c r="I3508" s="86">
        <f>+IF(ISNUMBER(DATA!AB946),DATA!AB946,"n/a")</f>
        <v>316463.73</v>
      </c>
      <c r="J3508" s="77">
        <f>+IF(ISNUMBER(DATA!AC946),DATA!AC946,"n/a")</f>
        <v>-9.5489137508782601E-2</v>
      </c>
      <c r="K3508" s="86">
        <f>+IF(ISNUMBER(DATA!AL946),DATA!AL946,"n/a")</f>
        <v>616065.85</v>
      </c>
      <c r="L3508" s="77">
        <f>+IF(ISNUMBER(DATA!AM946),DATA!AM946,"n/a")</f>
        <v>-5.34206711412036E-2</v>
      </c>
      <c r="M3508" s="66"/>
      <c r="N3508" s="66"/>
      <c r="O3508" s="66"/>
      <c r="P3508" s="66"/>
      <c r="Q3508" s="66"/>
      <c r="S3508" s="70"/>
      <c r="U3508" s="70"/>
      <c r="W3508" s="70"/>
      <c r="Y3508" s="70"/>
    </row>
    <row r="3509" spans="1:25" s="69" customFormat="1" x14ac:dyDescent="0.2">
      <c r="A3509" s="66" t="s">
        <v>27</v>
      </c>
      <c r="B3509" s="66" t="s">
        <v>24</v>
      </c>
      <c r="C3509" s="66" t="s">
        <v>9</v>
      </c>
      <c r="D3509" s="66" t="s">
        <v>305</v>
      </c>
      <c r="E3509" s="86">
        <f>+IF(ISNUMBER(DATA!H947),DATA!H947,"n/a")</f>
        <v>32328.45</v>
      </c>
      <c r="F3509" s="77">
        <f>+IF(ISNUMBER(DATA!I947),DATA!I947,"n/a")</f>
        <v>1.10985347594687E-2</v>
      </c>
      <c r="G3509" s="86">
        <f>+IF(ISNUMBER(DATA!R947),DATA!R947,"n/a")</f>
        <v>100307.89</v>
      </c>
      <c r="H3509" s="77">
        <f>+IF(ISNUMBER(DATA!S947),DATA!S947,"n/a")</f>
        <v>-1.00206063349158E-2</v>
      </c>
      <c r="I3509" s="86">
        <f>+IF(ISNUMBER(DATA!AB947),DATA!AB947,"n/a")</f>
        <v>184598.07</v>
      </c>
      <c r="J3509" s="77">
        <f>+IF(ISNUMBER(DATA!AC947),DATA!AC947,"n/a")</f>
        <v>3.7855471323714203E-2</v>
      </c>
      <c r="K3509" s="86">
        <f>+IF(ISNUMBER(DATA!AL947),DATA!AL947,"n/a")</f>
        <v>368602.74</v>
      </c>
      <c r="L3509" s="77">
        <f>+IF(ISNUMBER(DATA!AM947),DATA!AM947,"n/a")</f>
        <v>0.168728149131394</v>
      </c>
      <c r="M3509" s="66"/>
      <c r="N3509" s="66"/>
      <c r="O3509" s="66"/>
      <c r="P3509" s="66"/>
      <c r="Q3509" s="66"/>
      <c r="S3509" s="70"/>
      <c r="U3509" s="70"/>
      <c r="W3509" s="70"/>
      <c r="Y3509" s="70"/>
    </row>
    <row r="3510" spans="1:25" s="69" customFormat="1" x14ac:dyDescent="0.2">
      <c r="A3510" s="66" t="s">
        <v>27</v>
      </c>
      <c r="B3510" s="66" t="s">
        <v>24</v>
      </c>
      <c r="C3510" s="66" t="s">
        <v>9</v>
      </c>
      <c r="D3510" s="66" t="s">
        <v>306</v>
      </c>
      <c r="E3510" s="86">
        <f>+IF(ISNUMBER(DATA!H948),DATA!H948,"n/a")</f>
        <v>21445.87</v>
      </c>
      <c r="F3510" s="77">
        <f>+IF(ISNUMBER(DATA!I948),DATA!I948,"n/a")</f>
        <v>0.17594802679594199</v>
      </c>
      <c r="G3510" s="86">
        <f>+IF(ISNUMBER(DATA!R948),DATA!R948,"n/a")</f>
        <v>75991.839999999997</v>
      </c>
      <c r="H3510" s="77">
        <f>+IF(ISNUMBER(DATA!S948),DATA!S948,"n/a")</f>
        <v>9.3738724106013596E-2</v>
      </c>
      <c r="I3510" s="86">
        <f>+IF(ISNUMBER(DATA!AB948),DATA!AB948,"n/a")</f>
        <v>139337.09</v>
      </c>
      <c r="J3510" s="77">
        <f>+IF(ISNUMBER(DATA!AC948),DATA!AC948,"n/a")</f>
        <v>0.12013096818428801</v>
      </c>
      <c r="K3510" s="86">
        <f>+IF(ISNUMBER(DATA!AL948),DATA!AL948,"n/a")</f>
        <v>291060.3</v>
      </c>
      <c r="L3510" s="77">
        <f>+IF(ISNUMBER(DATA!AM948),DATA!AM948,"n/a")</f>
        <v>0.22945825578297999</v>
      </c>
      <c r="M3510" s="66"/>
      <c r="N3510" s="66"/>
      <c r="O3510" s="66"/>
      <c r="P3510" s="66"/>
      <c r="Q3510" s="66"/>
      <c r="S3510" s="70"/>
      <c r="U3510" s="70"/>
      <c r="W3510" s="70"/>
      <c r="Y3510" s="70"/>
    </row>
    <row r="3511" spans="1:25" s="69" customFormat="1" x14ac:dyDescent="0.2">
      <c r="A3511" s="66" t="s">
        <v>27</v>
      </c>
      <c r="B3511" s="66" t="s">
        <v>24</v>
      </c>
      <c r="C3511" s="66" t="s">
        <v>9</v>
      </c>
      <c r="D3511" s="66" t="s">
        <v>307</v>
      </c>
      <c r="E3511" s="86">
        <f>+IF(ISNUMBER(DATA!H949),DATA!H949,"n/a")</f>
        <v>65356.58</v>
      </c>
      <c r="F3511" s="77">
        <f>+IF(ISNUMBER(DATA!I949),DATA!I949,"n/a")</f>
        <v>0.173472390624442</v>
      </c>
      <c r="G3511" s="86">
        <f>+IF(ISNUMBER(DATA!R949),DATA!R949,"n/a")</f>
        <v>198598.41</v>
      </c>
      <c r="H3511" s="77">
        <f>+IF(ISNUMBER(DATA!S949),DATA!S949,"n/a")</f>
        <v>0.110847032677846</v>
      </c>
      <c r="I3511" s="86">
        <f>+IF(ISNUMBER(DATA!AB949),DATA!AB949,"n/a")</f>
        <v>376005.64</v>
      </c>
      <c r="J3511" s="77">
        <f>+IF(ISNUMBER(DATA!AC949),DATA!AC949,"n/a")</f>
        <v>0.14629669560849701</v>
      </c>
      <c r="K3511" s="86">
        <f>+IF(ISNUMBER(DATA!AL949),DATA!AL949,"n/a")</f>
        <v>738450.35</v>
      </c>
      <c r="L3511" s="77">
        <f>+IF(ISNUMBER(DATA!AM949),DATA!AM949,"n/a")</f>
        <v>0.272119397285292</v>
      </c>
      <c r="M3511" s="66"/>
      <c r="N3511" s="66"/>
      <c r="O3511" s="66"/>
      <c r="P3511" s="66"/>
      <c r="Q3511" s="66"/>
      <c r="S3511" s="70"/>
      <c r="U3511" s="70"/>
      <c r="W3511" s="70"/>
      <c r="Y3511" s="70"/>
    </row>
    <row r="3512" spans="1:25" s="69" customFormat="1" x14ac:dyDescent="0.2">
      <c r="A3512" s="66" t="s">
        <v>27</v>
      </c>
      <c r="B3512" s="66" t="s">
        <v>24</v>
      </c>
      <c r="C3512" s="66" t="s">
        <v>9</v>
      </c>
      <c r="D3512" s="66" t="s">
        <v>308</v>
      </c>
      <c r="E3512" s="86">
        <f>+IF(ISNUMBER(DATA!H950),DATA!H950,"n/a")</f>
        <v>19167.189999999999</v>
      </c>
      <c r="F3512" s="77">
        <f>+IF(ISNUMBER(DATA!I950),DATA!I950,"n/a")</f>
        <v>-7.2034614261776903E-2</v>
      </c>
      <c r="G3512" s="86">
        <f>+IF(ISNUMBER(DATA!R950),DATA!R950,"n/a")</f>
        <v>56954.05</v>
      </c>
      <c r="H3512" s="77">
        <f>+IF(ISNUMBER(DATA!S950),DATA!S950,"n/a")</f>
        <v>-3.1459100465495701E-2</v>
      </c>
      <c r="I3512" s="86">
        <f>+IF(ISNUMBER(DATA!AB950),DATA!AB950,"n/a")</f>
        <v>104663.28</v>
      </c>
      <c r="J3512" s="77">
        <f>+IF(ISNUMBER(DATA!AC950),DATA!AC950,"n/a")</f>
        <v>-1.70312362205783E-2</v>
      </c>
      <c r="K3512" s="86">
        <f>+IF(ISNUMBER(DATA!AL950),DATA!AL950,"n/a")</f>
        <v>208696.5</v>
      </c>
      <c r="L3512" s="77">
        <f>+IF(ISNUMBER(DATA!AM950),DATA!AM950,"n/a")</f>
        <v>8.3403761815372901E-2</v>
      </c>
      <c r="M3512" s="66"/>
      <c r="N3512" s="66"/>
      <c r="O3512" s="66"/>
      <c r="P3512" s="66"/>
      <c r="Q3512" s="66"/>
      <c r="S3512" s="70"/>
      <c r="U3512" s="70"/>
      <c r="W3512" s="70"/>
      <c r="Y3512" s="70"/>
    </row>
    <row r="3513" spans="1:25" s="69" customFormat="1" x14ac:dyDescent="0.2">
      <c r="A3513" s="66" t="s">
        <v>27</v>
      </c>
      <c r="B3513" s="66" t="s">
        <v>24</v>
      </c>
      <c r="C3513" s="66" t="s">
        <v>9</v>
      </c>
      <c r="D3513" s="66" t="s">
        <v>309</v>
      </c>
      <c r="E3513" s="86">
        <f>+IF(ISNUMBER(DATA!H951),DATA!H951,"n/a")</f>
        <v>24726.74</v>
      </c>
      <c r="F3513" s="77">
        <f>+IF(ISNUMBER(DATA!I951),DATA!I951,"n/a")</f>
        <v>-8.3157084463006903E-2</v>
      </c>
      <c r="G3513" s="86">
        <f>+IF(ISNUMBER(DATA!R951),DATA!R951,"n/a")</f>
        <v>73145.05</v>
      </c>
      <c r="H3513" s="77">
        <f>+IF(ISNUMBER(DATA!S951),DATA!S951,"n/a")</f>
        <v>-7.0880779522172893E-2</v>
      </c>
      <c r="I3513" s="86">
        <f>+IF(ISNUMBER(DATA!AB951),DATA!AB951,"n/a")</f>
        <v>136936.09</v>
      </c>
      <c r="J3513" s="77">
        <f>+IF(ISNUMBER(DATA!AC951),DATA!AC951,"n/a")</f>
        <v>4.4826704186811698E-3</v>
      </c>
      <c r="K3513" s="86">
        <f>+IF(ISNUMBER(DATA!AL951),DATA!AL951,"n/a")</f>
        <v>275401.01</v>
      </c>
      <c r="L3513" s="77">
        <f>+IF(ISNUMBER(DATA!AM951),DATA!AM951,"n/a")</f>
        <v>0.14636095210880301</v>
      </c>
      <c r="M3513" s="66"/>
      <c r="N3513" s="66"/>
      <c r="O3513" s="66"/>
      <c r="P3513" s="66"/>
      <c r="Q3513" s="66"/>
      <c r="S3513" s="70"/>
      <c r="U3513" s="70"/>
      <c r="W3513" s="70"/>
      <c r="Y3513" s="70"/>
    </row>
    <row r="3514" spans="1:25" s="69" customFormat="1" x14ac:dyDescent="0.2">
      <c r="A3514" s="66" t="s">
        <v>27</v>
      </c>
      <c r="B3514" s="66" t="s">
        <v>24</v>
      </c>
      <c r="C3514" s="66" t="s">
        <v>9</v>
      </c>
      <c r="D3514" s="66" t="s">
        <v>310</v>
      </c>
      <c r="E3514" s="86">
        <f>+IF(ISNUMBER(DATA!H952),DATA!H952,"n/a")</f>
        <v>11183.95</v>
      </c>
      <c r="F3514" s="77">
        <f>+IF(ISNUMBER(DATA!I952),DATA!I952,"n/a")</f>
        <v>-0.13134166526213301</v>
      </c>
      <c r="G3514" s="86">
        <f>+IF(ISNUMBER(DATA!R952),DATA!R952,"n/a")</f>
        <v>33805.08</v>
      </c>
      <c r="H3514" s="77">
        <f>+IF(ISNUMBER(DATA!S952),DATA!S952,"n/a")</f>
        <v>-0.138330672245774</v>
      </c>
      <c r="I3514" s="86">
        <f>+IF(ISNUMBER(DATA!AB952),DATA!AB952,"n/a")</f>
        <v>61591.56</v>
      </c>
      <c r="J3514" s="77">
        <f>+IF(ISNUMBER(DATA!AC952),DATA!AC952,"n/a")</f>
        <v>-0.16551557068672301</v>
      </c>
      <c r="K3514" s="86">
        <f>+IF(ISNUMBER(DATA!AL952),DATA!AL952,"n/a")</f>
        <v>130159.93</v>
      </c>
      <c r="L3514" s="77">
        <f>+IF(ISNUMBER(DATA!AM952),DATA!AM952,"n/a")</f>
        <v>-8.0415438233571598E-2</v>
      </c>
      <c r="M3514" s="66"/>
      <c r="N3514" s="66"/>
      <c r="O3514" s="66"/>
      <c r="P3514" s="66"/>
      <c r="Q3514" s="66"/>
      <c r="S3514" s="70"/>
      <c r="U3514" s="70"/>
      <c r="W3514" s="70"/>
      <c r="Y3514" s="70"/>
    </row>
    <row r="3515" spans="1:25" s="69" customFormat="1" x14ac:dyDescent="0.2">
      <c r="A3515" s="66" t="s">
        <v>27</v>
      </c>
      <c r="B3515" s="66" t="s">
        <v>24</v>
      </c>
      <c r="C3515" s="66" t="s">
        <v>9</v>
      </c>
      <c r="D3515" s="66" t="s">
        <v>311</v>
      </c>
      <c r="E3515" s="86">
        <f>+IF(ISNUMBER(DATA!H953),DATA!H953,"n/a")</f>
        <v>20670.64</v>
      </c>
      <c r="F3515" s="77">
        <f>+IF(ISNUMBER(DATA!I953),DATA!I953,"n/a")</f>
        <v>-0.131710448052101</v>
      </c>
      <c r="G3515" s="86">
        <f>+IF(ISNUMBER(DATA!R953),DATA!R953,"n/a")</f>
        <v>64074.13</v>
      </c>
      <c r="H3515" s="77">
        <f>+IF(ISNUMBER(DATA!S953),DATA!S953,"n/a")</f>
        <v>-0.19170047084481101</v>
      </c>
      <c r="I3515" s="86">
        <f>+IF(ISNUMBER(DATA!AB953),DATA!AB953,"n/a")</f>
        <v>123697.59</v>
      </c>
      <c r="J3515" s="77">
        <f>+IF(ISNUMBER(DATA!AC953),DATA!AC953,"n/a")</f>
        <v>-0.180715006659387</v>
      </c>
      <c r="K3515" s="86">
        <f>+IF(ISNUMBER(DATA!AL953),DATA!AL953,"n/a")</f>
        <v>250555.47</v>
      </c>
      <c r="L3515" s="77">
        <f>+IF(ISNUMBER(DATA!AM953),DATA!AM953,"n/a")</f>
        <v>-0.16973612931248999</v>
      </c>
      <c r="M3515" s="66"/>
      <c r="N3515" s="66"/>
      <c r="O3515" s="66"/>
      <c r="P3515" s="66"/>
      <c r="Q3515" s="66"/>
      <c r="S3515" s="70"/>
      <c r="U3515" s="70"/>
      <c r="W3515" s="70"/>
      <c r="Y3515" s="70"/>
    </row>
    <row r="3516" spans="1:25" s="69" customFormat="1" x14ac:dyDescent="0.2">
      <c r="A3516" s="66" t="s">
        <v>27</v>
      </c>
      <c r="B3516" s="66" t="s">
        <v>24</v>
      </c>
      <c r="C3516" s="66" t="s">
        <v>9</v>
      </c>
      <c r="D3516" s="66" t="s">
        <v>312</v>
      </c>
      <c r="E3516" s="86">
        <f>+IF(ISNUMBER(DATA!H954),DATA!H954,"n/a")</f>
        <v>14172.06</v>
      </c>
      <c r="F3516" s="77">
        <f>+IF(ISNUMBER(DATA!I954),DATA!I954,"n/a")</f>
        <v>0.276419483778229</v>
      </c>
      <c r="G3516" s="86">
        <f>+IF(ISNUMBER(DATA!R954),DATA!R954,"n/a")</f>
        <v>43283.88</v>
      </c>
      <c r="H3516" s="77">
        <f>+IF(ISNUMBER(DATA!S954),DATA!S954,"n/a")</f>
        <v>0.248780831201489</v>
      </c>
      <c r="I3516" s="86">
        <f>+IF(ISNUMBER(DATA!AB954),DATA!AB954,"n/a")</f>
        <v>75651.259999999995</v>
      </c>
      <c r="J3516" s="77">
        <f>+IF(ISNUMBER(DATA!AC954),DATA!AC954,"n/a")</f>
        <v>0.21715286541811801</v>
      </c>
      <c r="K3516" s="86">
        <f>+IF(ISNUMBER(DATA!AL954),DATA!AL954,"n/a")</f>
        <v>144892.32999999999</v>
      </c>
      <c r="L3516" s="77">
        <f>+IF(ISNUMBER(DATA!AM954),DATA!AM954,"n/a")</f>
        <v>0.22107899543617601</v>
      </c>
      <c r="M3516" s="66"/>
      <c r="N3516" s="66"/>
      <c r="O3516" s="66"/>
      <c r="P3516" s="66"/>
      <c r="Q3516" s="66"/>
      <c r="S3516" s="70"/>
      <c r="U3516" s="70"/>
      <c r="W3516" s="70"/>
      <c r="Y3516" s="70"/>
    </row>
    <row r="3517" spans="1:25" s="69" customFormat="1" x14ac:dyDescent="0.2">
      <c r="A3517" s="66" t="s">
        <v>27</v>
      </c>
      <c r="B3517" s="66" t="s">
        <v>24</v>
      </c>
      <c r="C3517" s="66" t="s">
        <v>9</v>
      </c>
      <c r="D3517" s="66" t="s">
        <v>313</v>
      </c>
      <c r="E3517" s="86">
        <f>+IF(ISNUMBER(DATA!H955),DATA!H955,"n/a")</f>
        <v>22561.69</v>
      </c>
      <c r="F3517" s="77">
        <f>+IF(ISNUMBER(DATA!I955),DATA!I955,"n/a")</f>
        <v>4.60979626029053E-5</v>
      </c>
      <c r="G3517" s="86">
        <f>+IF(ISNUMBER(DATA!R955),DATA!R955,"n/a")</f>
        <v>68910.429999999993</v>
      </c>
      <c r="H3517" s="77">
        <f>+IF(ISNUMBER(DATA!S955),DATA!S955,"n/a")</f>
        <v>-1.3567054404493699E-2</v>
      </c>
      <c r="I3517" s="86">
        <f>+IF(ISNUMBER(DATA!AB955),DATA!AB955,"n/a")</f>
        <v>133696.70000000001</v>
      </c>
      <c r="J3517" s="77">
        <f>+IF(ISNUMBER(DATA!AC955),DATA!AC955,"n/a")</f>
        <v>1.65181046190978E-2</v>
      </c>
      <c r="K3517" s="86">
        <f>+IF(ISNUMBER(DATA!AL955),DATA!AL955,"n/a")</f>
        <v>274126.09999999998</v>
      </c>
      <c r="L3517" s="77">
        <f>+IF(ISNUMBER(DATA!AM955),DATA!AM955,"n/a")</f>
        <v>8.1066254967264995E-2</v>
      </c>
      <c r="M3517" s="66"/>
      <c r="N3517" s="66"/>
      <c r="O3517" s="66"/>
      <c r="P3517" s="66"/>
      <c r="Q3517" s="66"/>
      <c r="S3517" s="70"/>
      <c r="U3517" s="70"/>
      <c r="W3517" s="70"/>
      <c r="Y3517" s="70"/>
    </row>
    <row r="3518" spans="1:25" s="69" customFormat="1" x14ac:dyDescent="0.2">
      <c r="A3518" s="66" t="s">
        <v>27</v>
      </c>
      <c r="B3518" s="66" t="s">
        <v>24</v>
      </c>
      <c r="C3518" s="66" t="s">
        <v>9</v>
      </c>
      <c r="D3518" s="66" t="s">
        <v>314</v>
      </c>
      <c r="E3518" s="86">
        <f>+IF(ISNUMBER(DATA!H956),DATA!H956,"n/a")</f>
        <v>39575.589999999997</v>
      </c>
      <c r="F3518" s="77">
        <f>+IF(ISNUMBER(DATA!I956),DATA!I956,"n/a")</f>
        <v>5.3217074450093001E-2</v>
      </c>
      <c r="G3518" s="86">
        <f>+IF(ISNUMBER(DATA!R956),DATA!R956,"n/a")</f>
        <v>118352.95</v>
      </c>
      <c r="H3518" s="77">
        <f>+IF(ISNUMBER(DATA!S956),DATA!S956,"n/a")</f>
        <v>-9.2829754871616599E-2</v>
      </c>
      <c r="I3518" s="86">
        <f>+IF(ISNUMBER(DATA!AB956),DATA!AB956,"n/a")</f>
        <v>228598.95</v>
      </c>
      <c r="J3518" s="77">
        <f>+IF(ISNUMBER(DATA!AC956),DATA!AC956,"n/a")</f>
        <v>-0.20324803737934</v>
      </c>
      <c r="K3518" s="86">
        <f>+IF(ISNUMBER(DATA!AL956),DATA!AL956,"n/a")</f>
        <v>447492.04</v>
      </c>
      <c r="L3518" s="77">
        <f>+IF(ISNUMBER(DATA!AM956),DATA!AM956,"n/a")</f>
        <v>-0.26274456824606601</v>
      </c>
      <c r="M3518" s="66"/>
      <c r="N3518" s="66"/>
      <c r="O3518" s="66"/>
      <c r="P3518" s="66"/>
      <c r="Q3518" s="66"/>
      <c r="S3518" s="70"/>
      <c r="U3518" s="70"/>
      <c r="W3518" s="70"/>
      <c r="Y3518" s="70"/>
    </row>
    <row r="3519" spans="1:25" s="69" customFormat="1" x14ac:dyDescent="0.2">
      <c r="A3519" s="66" t="s">
        <v>27</v>
      </c>
      <c r="B3519" s="66" t="s">
        <v>24</v>
      </c>
      <c r="C3519" s="66" t="s">
        <v>9</v>
      </c>
      <c r="D3519" s="66" t="s">
        <v>315</v>
      </c>
      <c r="E3519" s="86">
        <f>+IF(ISNUMBER(DATA!H957),DATA!H957,"n/a")</f>
        <v>69157.73</v>
      </c>
      <c r="F3519" s="77">
        <f>+IF(ISNUMBER(DATA!I957),DATA!I957,"n/a")</f>
        <v>8.0052036603658894E-2</v>
      </c>
      <c r="G3519" s="86">
        <f>+IF(ISNUMBER(DATA!R957),DATA!R957,"n/a")</f>
        <v>218508.2</v>
      </c>
      <c r="H3519" s="77">
        <f>+IF(ISNUMBER(DATA!S957),DATA!S957,"n/a")</f>
        <v>8.5976705207701495E-2</v>
      </c>
      <c r="I3519" s="86">
        <f>+IF(ISNUMBER(DATA!AB957),DATA!AB957,"n/a")</f>
        <v>407309.41</v>
      </c>
      <c r="J3519" s="77">
        <f>+IF(ISNUMBER(DATA!AC957),DATA!AC957,"n/a")</f>
        <v>0.13383415743885299</v>
      </c>
      <c r="K3519" s="86">
        <f>+IF(ISNUMBER(DATA!AL957),DATA!AL957,"n/a")</f>
        <v>784467.34</v>
      </c>
      <c r="L3519" s="77">
        <f>+IF(ISNUMBER(DATA!AM957),DATA!AM957,"n/a")</f>
        <v>0.142754576806087</v>
      </c>
      <c r="M3519" s="66"/>
      <c r="N3519" s="66"/>
      <c r="O3519" s="66"/>
      <c r="P3519" s="66"/>
      <c r="Q3519" s="66"/>
      <c r="S3519" s="70"/>
      <c r="U3519" s="70"/>
      <c r="W3519" s="70"/>
      <c r="Y3519" s="70"/>
    </row>
    <row r="3520" spans="1:25" s="69" customFormat="1" x14ac:dyDescent="0.2">
      <c r="A3520" s="66" t="s">
        <v>27</v>
      </c>
      <c r="B3520" s="66" t="s">
        <v>24</v>
      </c>
      <c r="C3520" s="66" t="s">
        <v>9</v>
      </c>
      <c r="D3520" s="66" t="s">
        <v>316</v>
      </c>
      <c r="E3520" s="86">
        <f>+IF(ISNUMBER(DATA!H958),DATA!H958,"n/a")</f>
        <v>34553.279999999999</v>
      </c>
      <c r="F3520" s="77">
        <f>+IF(ISNUMBER(DATA!I958),DATA!I958,"n/a")</f>
        <v>7.5833956821899001E-2</v>
      </c>
      <c r="G3520" s="86">
        <f>+IF(ISNUMBER(DATA!R958),DATA!R958,"n/a")</f>
        <v>99296.52</v>
      </c>
      <c r="H3520" s="77">
        <f>+IF(ISNUMBER(DATA!S958),DATA!S958,"n/a")</f>
        <v>8.6071028253274104E-2</v>
      </c>
      <c r="I3520" s="86">
        <f>+IF(ISNUMBER(DATA!AB958),DATA!AB958,"n/a")</f>
        <v>187145.97</v>
      </c>
      <c r="J3520" s="77">
        <f>+IF(ISNUMBER(DATA!AC958),DATA!AC958,"n/a")</f>
        <v>7.1631106338787304E-2</v>
      </c>
      <c r="K3520" s="86">
        <f>+IF(ISNUMBER(DATA!AL958),DATA!AL958,"n/a")</f>
        <v>378487.09</v>
      </c>
      <c r="L3520" s="77">
        <f>+IF(ISNUMBER(DATA!AM958),DATA!AM958,"n/a")</f>
        <v>0.20261515599705701</v>
      </c>
      <c r="M3520" s="66"/>
      <c r="N3520" s="66"/>
      <c r="O3520" s="66"/>
      <c r="P3520" s="66"/>
      <c r="Q3520" s="66"/>
      <c r="S3520" s="70"/>
      <c r="U3520" s="70"/>
      <c r="W3520" s="70"/>
      <c r="Y3520" s="70"/>
    </row>
    <row r="3521" spans="1:25" s="69" customFormat="1" x14ac:dyDescent="0.2">
      <c r="A3521" s="66" t="s">
        <v>27</v>
      </c>
      <c r="B3521" s="66" t="s">
        <v>24</v>
      </c>
      <c r="C3521" s="66" t="s">
        <v>9</v>
      </c>
      <c r="D3521" s="66" t="s">
        <v>317</v>
      </c>
      <c r="E3521" s="86">
        <f>+IF(ISNUMBER(DATA!H959),DATA!H959,"n/a")</f>
        <v>25044.74</v>
      </c>
      <c r="F3521" s="77">
        <f>+IF(ISNUMBER(DATA!I959),DATA!I959,"n/a")</f>
        <v>0.451084979014237</v>
      </c>
      <c r="G3521" s="86">
        <f>+IF(ISNUMBER(DATA!R959),DATA!R959,"n/a")</f>
        <v>71551.94</v>
      </c>
      <c r="H3521" s="77">
        <f>+IF(ISNUMBER(DATA!S959),DATA!S959,"n/a")</f>
        <v>0.22678414670946101</v>
      </c>
      <c r="I3521" s="86">
        <f>+IF(ISNUMBER(DATA!AB959),DATA!AB959,"n/a")</f>
        <v>125797.55</v>
      </c>
      <c r="J3521" s="77">
        <f>+IF(ISNUMBER(DATA!AC959),DATA!AC959,"n/a")</f>
        <v>0.26003250306124798</v>
      </c>
      <c r="K3521" s="86">
        <f>+IF(ISNUMBER(DATA!AL959),DATA!AL959,"n/a")</f>
        <v>237639.73</v>
      </c>
      <c r="L3521" s="77">
        <f>+IF(ISNUMBER(DATA!AM959),DATA!AM959,"n/a")</f>
        <v>0.20720353452365201</v>
      </c>
      <c r="M3521" s="66"/>
      <c r="N3521" s="66"/>
      <c r="O3521" s="66"/>
      <c r="P3521" s="66"/>
      <c r="Q3521" s="66"/>
      <c r="S3521" s="70"/>
      <c r="U3521" s="70"/>
      <c r="W3521" s="70"/>
      <c r="Y3521" s="70"/>
    </row>
    <row r="3522" spans="1:25" s="69" customFormat="1" x14ac:dyDescent="0.2">
      <c r="A3522" s="66" t="s">
        <v>27</v>
      </c>
      <c r="B3522" s="66" t="s">
        <v>24</v>
      </c>
      <c r="C3522" s="66" t="s">
        <v>9</v>
      </c>
      <c r="D3522" s="66" t="s">
        <v>318</v>
      </c>
      <c r="E3522" s="86">
        <f>+IF(ISNUMBER(DATA!H960),DATA!H960,"n/a")</f>
        <v>44339.26</v>
      </c>
      <c r="F3522" s="77">
        <f>+IF(ISNUMBER(DATA!I960),DATA!I960,"n/a")</f>
        <v>0.124990453659845</v>
      </c>
      <c r="G3522" s="86">
        <f>+IF(ISNUMBER(DATA!R960),DATA!R960,"n/a")</f>
        <v>137165.21</v>
      </c>
      <c r="H3522" s="77">
        <f>+IF(ISNUMBER(DATA!S960),DATA!S960,"n/a")</f>
        <v>0.10886863962766199</v>
      </c>
      <c r="I3522" s="86">
        <f>+IF(ISNUMBER(DATA!AB960),DATA!AB960,"n/a")</f>
        <v>245837.06</v>
      </c>
      <c r="J3522" s="77">
        <f>+IF(ISNUMBER(DATA!AC960),DATA!AC960,"n/a")</f>
        <v>8.9851105690754204E-2</v>
      </c>
      <c r="K3522" s="86">
        <f>+IF(ISNUMBER(DATA!AL960),DATA!AL960,"n/a")</f>
        <v>479490.92</v>
      </c>
      <c r="L3522" s="77">
        <f>+IF(ISNUMBER(DATA!AM960),DATA!AM960,"n/a")</f>
        <v>0.207337183657819</v>
      </c>
      <c r="M3522" s="66"/>
      <c r="N3522" s="66"/>
      <c r="O3522" s="66"/>
      <c r="P3522" s="66"/>
      <c r="Q3522" s="66"/>
      <c r="S3522" s="70"/>
      <c r="U3522" s="70"/>
      <c r="W3522" s="70"/>
      <c r="Y3522" s="70"/>
    </row>
    <row r="3523" spans="1:25" s="69" customFormat="1" x14ac:dyDescent="0.2">
      <c r="A3523" s="66" t="s">
        <v>27</v>
      </c>
      <c r="B3523" s="66" t="s">
        <v>24</v>
      </c>
      <c r="C3523" s="66" t="s">
        <v>9</v>
      </c>
      <c r="D3523" s="66" t="s">
        <v>344</v>
      </c>
      <c r="E3523" s="86">
        <f>+IF(ISNUMBER(DATA!H961),DATA!H961,"n/a")</f>
        <v>10703.15</v>
      </c>
      <c r="F3523" s="77">
        <f>+IF(ISNUMBER(DATA!I961),DATA!I961,"n/a")</f>
        <v>0.16244832971668499</v>
      </c>
      <c r="G3523" s="86">
        <f>+IF(ISNUMBER(DATA!R961),DATA!R961,"n/a")</f>
        <v>30517.82</v>
      </c>
      <c r="H3523" s="77">
        <f>+IF(ISNUMBER(DATA!S961),DATA!S961,"n/a")</f>
        <v>0.10987976292264</v>
      </c>
      <c r="I3523" s="86">
        <f>+IF(ISNUMBER(DATA!AB961),DATA!AB961,"n/a")</f>
        <v>56555.8</v>
      </c>
      <c r="J3523" s="77">
        <f>+IF(ISNUMBER(DATA!AC961),DATA!AC961,"n/a")</f>
        <v>0.14673359416566101</v>
      </c>
      <c r="K3523" s="86">
        <f>+IF(ISNUMBER(DATA!AL961),DATA!AL961,"n/a")</f>
        <v>117094.95</v>
      </c>
      <c r="L3523" s="77">
        <f>+IF(ISNUMBER(DATA!AM961),DATA!AM961,"n/a")</f>
        <v>0.27976651068361502</v>
      </c>
      <c r="M3523" s="66"/>
      <c r="N3523" s="66"/>
      <c r="O3523" s="66"/>
      <c r="P3523" s="66"/>
      <c r="Q3523" s="66"/>
      <c r="S3523" s="70"/>
      <c r="U3523" s="70"/>
      <c r="W3523" s="70"/>
      <c r="Y3523" s="70"/>
    </row>
    <row r="3524" spans="1:25" s="69" customFormat="1" x14ac:dyDescent="0.2">
      <c r="A3524" s="66" t="s">
        <v>27</v>
      </c>
      <c r="B3524" s="66" t="s">
        <v>24</v>
      </c>
      <c r="C3524" s="66" t="s">
        <v>9</v>
      </c>
      <c r="D3524" s="66" t="s">
        <v>345</v>
      </c>
      <c r="E3524" s="86">
        <f>+IF(ISNUMBER(DATA!H962),DATA!H962,"n/a")</f>
        <v>54244.02</v>
      </c>
      <c r="F3524" s="77">
        <f>+IF(ISNUMBER(DATA!I962),DATA!I962,"n/a")</f>
        <v>0.16098257563645399</v>
      </c>
      <c r="G3524" s="86">
        <f>+IF(ISNUMBER(DATA!R962),DATA!R962,"n/a")</f>
        <v>165607.19</v>
      </c>
      <c r="H3524" s="77">
        <f>+IF(ISNUMBER(DATA!S962),DATA!S962,"n/a")</f>
        <v>0.11408854493571199</v>
      </c>
      <c r="I3524" s="86">
        <f>+IF(ISNUMBER(DATA!AB962),DATA!AB962,"n/a")</f>
        <v>304666.26</v>
      </c>
      <c r="J3524" s="77">
        <f>+IF(ISNUMBER(DATA!AC962),DATA!AC962,"n/a")</f>
        <v>0.32988224066192301</v>
      </c>
      <c r="K3524" s="86">
        <f>+IF(ISNUMBER(DATA!AL962),DATA!AL962,"n/a")</f>
        <v>599987.71</v>
      </c>
      <c r="L3524" s="77">
        <f>+IF(ISNUMBER(DATA!AM962),DATA!AM962,"n/a")</f>
        <v>0.71186699639422102</v>
      </c>
      <c r="M3524" s="66"/>
      <c r="N3524" s="66"/>
      <c r="O3524" s="66"/>
      <c r="P3524" s="66"/>
      <c r="Q3524" s="66"/>
      <c r="S3524" s="70"/>
      <c r="U3524" s="70"/>
      <c r="W3524" s="70"/>
      <c r="Y3524" s="70"/>
    </row>
    <row r="3525" spans="1:25" x14ac:dyDescent="0.2">
      <c r="E3525" s="100"/>
      <c r="F3525" s="102"/>
      <c r="G3525" s="100"/>
      <c r="H3525" s="102"/>
      <c r="I3525" s="100"/>
      <c r="J3525" s="102"/>
      <c r="K3525" s="100"/>
      <c r="L3525" s="102"/>
    </row>
    <row r="3526" spans="1:25" s="69" customFormat="1" x14ac:dyDescent="0.2">
      <c r="A3526" s="66" t="s">
        <v>27</v>
      </c>
      <c r="B3526" s="66" t="s">
        <v>24</v>
      </c>
      <c r="C3526" s="66" t="s">
        <v>25</v>
      </c>
      <c r="D3526" s="66" t="s">
        <v>271</v>
      </c>
      <c r="E3526" s="86">
        <f>+IF(ISNUMBER(DATA!J913),DATA!J913,"n/a")</f>
        <v>33589.480000000003</v>
      </c>
      <c r="F3526" s="77">
        <f>+IF(ISNUMBER(DATA!K913),DATA!K913,"n/a")</f>
        <v>0.96146499586269896</v>
      </c>
      <c r="G3526" s="86">
        <f>+IF(ISNUMBER(DATA!T913),DATA!T913,"n/a")</f>
        <v>84324.82</v>
      </c>
      <c r="H3526" s="77">
        <f>+IF(ISNUMBER(DATA!U913),DATA!U913,"n/a")</f>
        <v>0.40694418745191602</v>
      </c>
      <c r="I3526" s="86">
        <f>+IF(ISNUMBER(DATA!AD913),DATA!AD913,"n/a")</f>
        <v>146842.25</v>
      </c>
      <c r="J3526" s="77">
        <f>+IF(ISNUMBER(DATA!AE913),DATA!AE913,"n/a")</f>
        <v>0.28561454042435802</v>
      </c>
      <c r="K3526" s="86">
        <f>+IF(ISNUMBER(DATA!AN913),DATA!AN913,"n/a")</f>
        <v>280366.57</v>
      </c>
      <c r="L3526" s="77">
        <f>+IF(ISNUMBER(DATA!AO913),DATA!AO913,"n/a")</f>
        <v>0.21714270333840299</v>
      </c>
      <c r="M3526" s="66"/>
      <c r="N3526" s="66"/>
      <c r="O3526" s="66"/>
      <c r="P3526" s="66"/>
      <c r="Q3526" s="66"/>
      <c r="S3526" s="70"/>
      <c r="U3526" s="70"/>
      <c r="W3526" s="70"/>
      <c r="Y3526" s="70"/>
    </row>
    <row r="3527" spans="1:25" s="69" customFormat="1" x14ac:dyDescent="0.2">
      <c r="A3527" s="66" t="s">
        <v>27</v>
      </c>
      <c r="B3527" s="66" t="s">
        <v>24</v>
      </c>
      <c r="C3527" s="66" t="s">
        <v>25</v>
      </c>
      <c r="D3527" s="66" t="s">
        <v>272</v>
      </c>
      <c r="E3527" s="86">
        <f>+IF(ISNUMBER(DATA!J914),DATA!J914,"n/a")</f>
        <v>65182.51</v>
      </c>
      <c r="F3527" s="77">
        <f>+IF(ISNUMBER(DATA!K914),DATA!K914,"n/a")</f>
        <v>0.27060531349097799</v>
      </c>
      <c r="G3527" s="86">
        <f>+IF(ISNUMBER(DATA!T914),DATA!T914,"n/a")</f>
        <v>187012.93</v>
      </c>
      <c r="H3527" s="77">
        <f>+IF(ISNUMBER(DATA!U914),DATA!U914,"n/a")</f>
        <v>0.208094253260418</v>
      </c>
      <c r="I3527" s="86">
        <f>+IF(ISNUMBER(DATA!AD914),DATA!AD914,"n/a")</f>
        <v>346575.74</v>
      </c>
      <c r="J3527" s="77">
        <f>+IF(ISNUMBER(DATA!AE914),DATA!AE914,"n/a")</f>
        <v>0.133438943050779</v>
      </c>
      <c r="K3527" s="86">
        <f>+IF(ISNUMBER(DATA!AN914),DATA!AN914,"n/a")</f>
        <v>656544.9</v>
      </c>
      <c r="L3527" s="77">
        <f>+IF(ISNUMBER(DATA!AO914),DATA!AO914,"n/a")</f>
        <v>0.10384083101878901</v>
      </c>
      <c r="M3527" s="66"/>
      <c r="N3527" s="66"/>
      <c r="O3527" s="66"/>
      <c r="P3527" s="66"/>
      <c r="Q3527" s="66"/>
      <c r="S3527" s="70"/>
      <c r="U3527" s="70"/>
      <c r="W3527" s="70"/>
      <c r="Y3527" s="70"/>
    </row>
    <row r="3528" spans="1:25" s="69" customFormat="1" x14ac:dyDescent="0.2">
      <c r="A3528" s="66" t="s">
        <v>27</v>
      </c>
      <c r="B3528" s="66" t="s">
        <v>24</v>
      </c>
      <c r="C3528" s="66" t="s">
        <v>25</v>
      </c>
      <c r="D3528" s="66" t="s">
        <v>273</v>
      </c>
      <c r="E3528" s="86">
        <f>+IF(ISNUMBER(DATA!J915),DATA!J915,"n/a")</f>
        <v>115505.5</v>
      </c>
      <c r="F3528" s="77">
        <f>+IF(ISNUMBER(DATA!K915),DATA!K915,"n/a")</f>
        <v>-0.13127593168288099</v>
      </c>
      <c r="G3528" s="86">
        <f>+IF(ISNUMBER(DATA!T915),DATA!T915,"n/a")</f>
        <v>342969.04</v>
      </c>
      <c r="H3528" s="77">
        <f>+IF(ISNUMBER(DATA!U915),DATA!U915,"n/a")</f>
        <v>-0.23154660903447999</v>
      </c>
      <c r="I3528" s="86">
        <f>+IF(ISNUMBER(DATA!AD915),DATA!AD915,"n/a")</f>
        <v>636080.16</v>
      </c>
      <c r="J3528" s="77">
        <f>+IF(ISNUMBER(DATA!AE915),DATA!AE915,"n/a")</f>
        <v>-0.20012933133857</v>
      </c>
      <c r="K3528" s="86">
        <f>+IF(ISNUMBER(DATA!AN915),DATA!AN915,"n/a")</f>
        <v>1193066.67</v>
      </c>
      <c r="L3528" s="77">
        <f>+IF(ISNUMBER(DATA!AO915),DATA!AO915,"n/a")</f>
        <v>-0.21459315364812601</v>
      </c>
      <c r="M3528" s="66"/>
      <c r="N3528" s="66"/>
      <c r="O3528" s="66"/>
      <c r="P3528" s="66"/>
      <c r="Q3528" s="66"/>
      <c r="S3528" s="70"/>
      <c r="U3528" s="70"/>
      <c r="W3528" s="70"/>
      <c r="Y3528" s="70"/>
    </row>
    <row r="3529" spans="1:25" s="69" customFormat="1" x14ac:dyDescent="0.2">
      <c r="A3529" s="66" t="s">
        <v>27</v>
      </c>
      <c r="B3529" s="66" t="s">
        <v>24</v>
      </c>
      <c r="C3529" s="66" t="s">
        <v>25</v>
      </c>
      <c r="D3529" s="66" t="s">
        <v>274</v>
      </c>
      <c r="E3529" s="86">
        <f>+IF(ISNUMBER(DATA!J916),DATA!J916,"n/a")</f>
        <v>44209.89</v>
      </c>
      <c r="F3529" s="77">
        <f>+IF(ISNUMBER(DATA!K916),DATA!K916,"n/a")</f>
        <v>0.16767309720447099</v>
      </c>
      <c r="G3529" s="86">
        <f>+IF(ISNUMBER(DATA!T916),DATA!T916,"n/a")</f>
        <v>124335.64</v>
      </c>
      <c r="H3529" s="77">
        <f>+IF(ISNUMBER(DATA!U916),DATA!U916,"n/a")</f>
        <v>0.139462280313151</v>
      </c>
      <c r="I3529" s="86">
        <f>+IF(ISNUMBER(DATA!AD916),DATA!AD916,"n/a")</f>
        <v>234233.67</v>
      </c>
      <c r="J3529" s="77">
        <f>+IF(ISNUMBER(DATA!AE916),DATA!AE916,"n/a")</f>
        <v>9.8274704663072102E-2</v>
      </c>
      <c r="K3529" s="86">
        <f>+IF(ISNUMBER(DATA!AN916),DATA!AN916,"n/a")</f>
        <v>471485.58</v>
      </c>
      <c r="L3529" s="77">
        <f>+IF(ISNUMBER(DATA!AO916),DATA!AO916,"n/a")</f>
        <v>0.14204826213451899</v>
      </c>
      <c r="M3529" s="66"/>
      <c r="N3529" s="66"/>
      <c r="O3529" s="66"/>
      <c r="P3529" s="66"/>
      <c r="Q3529" s="66"/>
      <c r="S3529" s="70"/>
      <c r="U3529" s="70"/>
      <c r="W3529" s="70"/>
      <c r="Y3529" s="70"/>
    </row>
    <row r="3530" spans="1:25" s="69" customFormat="1" x14ac:dyDescent="0.2">
      <c r="A3530" s="66" t="s">
        <v>27</v>
      </c>
      <c r="B3530" s="66" t="s">
        <v>24</v>
      </c>
      <c r="C3530" s="66" t="s">
        <v>25</v>
      </c>
      <c r="D3530" s="66" t="s">
        <v>275</v>
      </c>
      <c r="E3530" s="86">
        <f>+IF(ISNUMBER(DATA!J917),DATA!J917,"n/a")</f>
        <v>85368.25</v>
      </c>
      <c r="F3530" s="77">
        <f>+IF(ISNUMBER(DATA!K917),DATA!K917,"n/a")</f>
        <v>-0.247343363847248</v>
      </c>
      <c r="G3530" s="86">
        <f>+IF(ISNUMBER(DATA!T917),DATA!T917,"n/a")</f>
        <v>256937.52</v>
      </c>
      <c r="H3530" s="77">
        <f>+IF(ISNUMBER(DATA!U917),DATA!U917,"n/a")</f>
        <v>-0.30992105886966798</v>
      </c>
      <c r="I3530" s="86">
        <f>+IF(ISNUMBER(DATA!AD917),DATA!AD917,"n/a")</f>
        <v>482871.02</v>
      </c>
      <c r="J3530" s="77">
        <f>+IF(ISNUMBER(DATA!AE917),DATA!AE917,"n/a")</f>
        <v>-0.28091484082186302</v>
      </c>
      <c r="K3530" s="86">
        <f>+IF(ISNUMBER(DATA!AN917),DATA!AN917,"n/a")</f>
        <v>952646.56</v>
      </c>
      <c r="L3530" s="77">
        <f>+IF(ISNUMBER(DATA!AO917),DATA!AO917,"n/a")</f>
        <v>-0.23120570590185999</v>
      </c>
      <c r="M3530" s="66"/>
      <c r="N3530" s="66"/>
      <c r="O3530" s="66"/>
      <c r="P3530" s="66"/>
      <c r="Q3530" s="66"/>
      <c r="S3530" s="70"/>
      <c r="U3530" s="70"/>
      <c r="W3530" s="70"/>
      <c r="Y3530" s="70"/>
    </row>
    <row r="3531" spans="1:25" s="69" customFormat="1" x14ac:dyDescent="0.2">
      <c r="A3531" s="66" t="s">
        <v>27</v>
      </c>
      <c r="B3531" s="66" t="s">
        <v>24</v>
      </c>
      <c r="C3531" s="66" t="s">
        <v>25</v>
      </c>
      <c r="D3531" s="66" t="s">
        <v>276</v>
      </c>
      <c r="E3531" s="86">
        <f>+IF(ISNUMBER(DATA!J918),DATA!J918,"n/a")</f>
        <v>51642.21</v>
      </c>
      <c r="F3531" s="77">
        <f>+IF(ISNUMBER(DATA!K918),DATA!K918,"n/a")</f>
        <v>-2.0538415289871399E-2</v>
      </c>
      <c r="G3531" s="86">
        <f>+IF(ISNUMBER(DATA!T918),DATA!T918,"n/a")</f>
        <v>160170.22</v>
      </c>
      <c r="H3531" s="77">
        <f>+IF(ISNUMBER(DATA!U918),DATA!U918,"n/a")</f>
        <v>-5.0753078131390104E-3</v>
      </c>
      <c r="I3531" s="86">
        <f>+IF(ISNUMBER(DATA!AD918),DATA!AD918,"n/a")</f>
        <v>297049.15000000002</v>
      </c>
      <c r="J3531" s="77">
        <f>+IF(ISNUMBER(DATA!AE918),DATA!AE918,"n/a")</f>
        <v>2.4143389698843302E-3</v>
      </c>
      <c r="K3531" s="86">
        <f>+IF(ISNUMBER(DATA!AN918),DATA!AN918,"n/a")</f>
        <v>587021.93000000005</v>
      </c>
      <c r="L3531" s="77">
        <f>+IF(ISNUMBER(DATA!AO918),DATA!AO918,"n/a")</f>
        <v>9.9783990348770407E-4</v>
      </c>
      <c r="M3531" s="66"/>
      <c r="N3531" s="66"/>
      <c r="O3531" s="66"/>
      <c r="P3531" s="66"/>
      <c r="Q3531" s="66"/>
      <c r="S3531" s="70"/>
      <c r="U3531" s="70"/>
      <c r="W3531" s="70"/>
      <c r="Y3531" s="70"/>
    </row>
    <row r="3532" spans="1:25" s="69" customFormat="1" x14ac:dyDescent="0.2">
      <c r="A3532" s="66" t="s">
        <v>27</v>
      </c>
      <c r="B3532" s="66" t="s">
        <v>24</v>
      </c>
      <c r="C3532" s="66" t="s">
        <v>25</v>
      </c>
      <c r="D3532" s="66" t="s">
        <v>277</v>
      </c>
      <c r="E3532" s="86">
        <f>+IF(ISNUMBER(DATA!J919),DATA!J919,"n/a")</f>
        <v>20084.78</v>
      </c>
      <c r="F3532" s="77">
        <f>+IF(ISNUMBER(DATA!K919),DATA!K919,"n/a")</f>
        <v>-0.14839068031970201</v>
      </c>
      <c r="G3532" s="86">
        <f>+IF(ISNUMBER(DATA!T919),DATA!T919,"n/a")</f>
        <v>61817.9</v>
      </c>
      <c r="H3532" s="77">
        <f>+IF(ISNUMBER(DATA!U919),DATA!U919,"n/a")</f>
        <v>-4.1488432037639598E-2</v>
      </c>
      <c r="I3532" s="86">
        <f>+IF(ISNUMBER(DATA!AD919),DATA!AD919,"n/a")</f>
        <v>132045.84</v>
      </c>
      <c r="J3532" s="77">
        <f>+IF(ISNUMBER(DATA!AE919),DATA!AE919,"n/a")</f>
        <v>0.105317148960345</v>
      </c>
      <c r="K3532" s="86">
        <f>+IF(ISNUMBER(DATA!AN919),DATA!AN919,"n/a")</f>
        <v>256448.71</v>
      </c>
      <c r="L3532" s="77">
        <f>+IF(ISNUMBER(DATA!AO919),DATA!AO919,"n/a")</f>
        <v>0.24079323882581299</v>
      </c>
      <c r="M3532" s="66"/>
      <c r="N3532" s="66"/>
      <c r="O3532" s="66"/>
      <c r="P3532" s="66"/>
      <c r="Q3532" s="66"/>
      <c r="S3532" s="70"/>
      <c r="U3532" s="70"/>
      <c r="W3532" s="70"/>
      <c r="Y3532" s="70"/>
    </row>
    <row r="3533" spans="1:25" s="69" customFormat="1" x14ac:dyDescent="0.2">
      <c r="A3533" s="66" t="s">
        <v>27</v>
      </c>
      <c r="B3533" s="66" t="s">
        <v>24</v>
      </c>
      <c r="C3533" s="66" t="s">
        <v>25</v>
      </c>
      <c r="D3533" s="66" t="s">
        <v>278</v>
      </c>
      <c r="E3533" s="86">
        <f>+IF(ISNUMBER(DATA!J920),DATA!J920,"n/a")</f>
        <v>74346.37</v>
      </c>
      <c r="F3533" s="77">
        <f>+IF(ISNUMBER(DATA!K920),DATA!K920,"n/a")</f>
        <v>0.106732312668409</v>
      </c>
      <c r="G3533" s="86">
        <f>+IF(ISNUMBER(DATA!T920),DATA!T920,"n/a")</f>
        <v>223702.96</v>
      </c>
      <c r="H3533" s="77">
        <f>+IF(ISNUMBER(DATA!U920),DATA!U920,"n/a")</f>
        <v>9.4382195180310699E-2</v>
      </c>
      <c r="I3533" s="86">
        <f>+IF(ISNUMBER(DATA!AD920),DATA!AD920,"n/a")</f>
        <v>395488.29</v>
      </c>
      <c r="J3533" s="77">
        <f>+IF(ISNUMBER(DATA!AE920),DATA!AE920,"n/a")</f>
        <v>5.9351333142724803E-2</v>
      </c>
      <c r="K3533" s="86">
        <f>+IF(ISNUMBER(DATA!AN920),DATA!AN920,"n/a")</f>
        <v>777012.6</v>
      </c>
      <c r="L3533" s="77">
        <f>+IF(ISNUMBER(DATA!AO920),DATA!AO920,"n/a")</f>
        <v>0.104994049838633</v>
      </c>
      <c r="M3533" s="66"/>
      <c r="N3533" s="66"/>
      <c r="O3533" s="66"/>
      <c r="P3533" s="66"/>
      <c r="Q3533" s="66"/>
      <c r="S3533" s="70"/>
      <c r="U3533" s="70"/>
      <c r="W3533" s="70"/>
      <c r="Y3533" s="70"/>
    </row>
    <row r="3534" spans="1:25" s="69" customFormat="1" x14ac:dyDescent="0.2">
      <c r="A3534" s="66" t="s">
        <v>27</v>
      </c>
      <c r="B3534" s="66" t="s">
        <v>24</v>
      </c>
      <c r="C3534" s="66" t="s">
        <v>25</v>
      </c>
      <c r="D3534" s="66" t="s">
        <v>279</v>
      </c>
      <c r="E3534" s="86">
        <f>+IF(ISNUMBER(DATA!J921),DATA!J921,"n/a")</f>
        <v>40931.31</v>
      </c>
      <c r="F3534" s="77">
        <f>+IF(ISNUMBER(DATA!K921),DATA!K921,"n/a")</f>
        <v>0.189914856801979</v>
      </c>
      <c r="G3534" s="86">
        <f>+IF(ISNUMBER(DATA!T921),DATA!T921,"n/a")</f>
        <v>113487.36</v>
      </c>
      <c r="H3534" s="77">
        <f>+IF(ISNUMBER(DATA!U921),DATA!U921,"n/a")</f>
        <v>0.14748108947820601</v>
      </c>
      <c r="I3534" s="86">
        <f>+IF(ISNUMBER(DATA!AD921),DATA!AD921,"n/a")</f>
        <v>214067.86</v>
      </c>
      <c r="J3534" s="77">
        <f>+IF(ISNUMBER(DATA!AE921),DATA!AE921,"n/a")</f>
        <v>0.13417948443935401</v>
      </c>
      <c r="K3534" s="86">
        <f>+IF(ISNUMBER(DATA!AN921),DATA!AN921,"n/a")</f>
        <v>412279.9</v>
      </c>
      <c r="L3534" s="77">
        <f>+IF(ISNUMBER(DATA!AO921),DATA!AO921,"n/a")</f>
        <v>6.7469870533904394E-2</v>
      </c>
      <c r="M3534" s="66"/>
      <c r="N3534" s="66"/>
      <c r="O3534" s="66"/>
      <c r="P3534" s="66"/>
      <c r="Q3534" s="66"/>
      <c r="S3534" s="70"/>
      <c r="U3534" s="70"/>
      <c r="W3534" s="70"/>
      <c r="Y3534" s="70"/>
    </row>
    <row r="3535" spans="1:25" s="69" customFormat="1" x14ac:dyDescent="0.2">
      <c r="A3535" s="66" t="s">
        <v>27</v>
      </c>
      <c r="B3535" s="66" t="s">
        <v>24</v>
      </c>
      <c r="C3535" s="66" t="s">
        <v>25</v>
      </c>
      <c r="D3535" s="66" t="s">
        <v>280</v>
      </c>
      <c r="E3535" s="86">
        <f>+IF(ISNUMBER(DATA!J922),DATA!J922,"n/a")</f>
        <v>18706.080000000002</v>
      </c>
      <c r="F3535" s="77">
        <f>+IF(ISNUMBER(DATA!K922),DATA!K922,"n/a")</f>
        <v>0.20505805267935201</v>
      </c>
      <c r="G3535" s="86">
        <f>+IF(ISNUMBER(DATA!T922),DATA!T922,"n/a")</f>
        <v>67250.61</v>
      </c>
      <c r="H3535" s="77">
        <f>+IF(ISNUMBER(DATA!U922),DATA!U922,"n/a")</f>
        <v>9.6313307036180906E-2</v>
      </c>
      <c r="I3535" s="86">
        <f>+IF(ISNUMBER(DATA!AD922),DATA!AD922,"n/a")</f>
        <v>121538.95</v>
      </c>
      <c r="J3535" s="77">
        <f>+IF(ISNUMBER(DATA!AE922),DATA!AE922,"n/a")</f>
        <v>0.122779917715059</v>
      </c>
      <c r="K3535" s="86">
        <f>+IF(ISNUMBER(DATA!AN922),DATA!AN922,"n/a")</f>
        <v>251187.47</v>
      </c>
      <c r="L3535" s="77">
        <f>+IF(ISNUMBER(DATA!AO922),DATA!AO922,"n/a")</f>
        <v>0.20976701528028299</v>
      </c>
      <c r="M3535" s="66"/>
      <c r="N3535" s="66"/>
      <c r="O3535" s="66"/>
      <c r="P3535" s="66"/>
      <c r="Q3535" s="66"/>
      <c r="S3535" s="70"/>
      <c r="U3535" s="70"/>
      <c r="W3535" s="70"/>
      <c r="Y3535" s="70"/>
    </row>
    <row r="3536" spans="1:25" s="69" customFormat="1" x14ac:dyDescent="0.2">
      <c r="A3536" s="66" t="s">
        <v>27</v>
      </c>
      <c r="B3536" s="66" t="s">
        <v>24</v>
      </c>
      <c r="C3536" s="66" t="s">
        <v>25</v>
      </c>
      <c r="D3536" s="66" t="s">
        <v>281</v>
      </c>
      <c r="E3536" s="86">
        <f>+IF(ISNUMBER(DATA!J923),DATA!J923,"n/a")</f>
        <v>25268.79</v>
      </c>
      <c r="F3536" s="77">
        <f>+IF(ISNUMBER(DATA!K923),DATA!K923,"n/a")</f>
        <v>5.7493223474879E-2</v>
      </c>
      <c r="G3536" s="86">
        <f>+IF(ISNUMBER(DATA!T923),DATA!T923,"n/a")</f>
        <v>77797.919999999998</v>
      </c>
      <c r="H3536" s="77">
        <f>+IF(ISNUMBER(DATA!U923),DATA!U923,"n/a")</f>
        <v>3.8167417378746599E-2</v>
      </c>
      <c r="I3536" s="86">
        <f>+IF(ISNUMBER(DATA!AD923),DATA!AD923,"n/a")</f>
        <v>146217.07</v>
      </c>
      <c r="J3536" s="77">
        <f>+IF(ISNUMBER(DATA!AE923),DATA!AE923,"n/a")</f>
        <v>9.8136150281989798E-2</v>
      </c>
      <c r="K3536" s="86">
        <f>+IF(ISNUMBER(DATA!AN923),DATA!AN923,"n/a")</f>
        <v>302336.5</v>
      </c>
      <c r="L3536" s="77">
        <f>+IF(ISNUMBER(DATA!AO923),DATA!AO923,"n/a")</f>
        <v>0.178936511619292</v>
      </c>
      <c r="M3536" s="66"/>
      <c r="N3536" s="66"/>
      <c r="O3536" s="66"/>
      <c r="P3536" s="66"/>
      <c r="Q3536" s="66"/>
      <c r="S3536" s="70"/>
      <c r="U3536" s="70"/>
      <c r="W3536" s="70"/>
      <c r="Y3536" s="70"/>
    </row>
    <row r="3537" spans="1:25" s="69" customFormat="1" x14ac:dyDescent="0.2">
      <c r="A3537" s="66" t="s">
        <v>27</v>
      </c>
      <c r="B3537" s="66" t="s">
        <v>24</v>
      </c>
      <c r="C3537" s="66" t="s">
        <v>25</v>
      </c>
      <c r="D3537" s="66" t="s">
        <v>282</v>
      </c>
      <c r="E3537" s="86">
        <f>+IF(ISNUMBER(DATA!J924),DATA!J924,"n/a")</f>
        <v>64481.88</v>
      </c>
      <c r="F3537" s="77">
        <f>+IF(ISNUMBER(DATA!K924),DATA!K924,"n/a")</f>
        <v>0.125142056384934</v>
      </c>
      <c r="G3537" s="86">
        <f>+IF(ISNUMBER(DATA!T924),DATA!T924,"n/a")</f>
        <v>195211.11</v>
      </c>
      <c r="H3537" s="77">
        <f>+IF(ISNUMBER(DATA!U924),DATA!U924,"n/a")</f>
        <v>0.13123024950783799</v>
      </c>
      <c r="I3537" s="86">
        <f>+IF(ISNUMBER(DATA!AD924),DATA!AD924,"n/a")</f>
        <v>370427.99</v>
      </c>
      <c r="J3537" s="77">
        <f>+IF(ISNUMBER(DATA!AE924),DATA!AE924,"n/a")</f>
        <v>0.143595612172433</v>
      </c>
      <c r="K3537" s="86">
        <f>+IF(ISNUMBER(DATA!AN924),DATA!AN924,"n/a")</f>
        <v>729085.48</v>
      </c>
      <c r="L3537" s="77">
        <f>+IF(ISNUMBER(DATA!AO924),DATA!AO924,"n/a")</f>
        <v>0.17629100589598001</v>
      </c>
      <c r="M3537" s="66"/>
      <c r="N3537" s="66"/>
      <c r="O3537" s="66"/>
      <c r="P3537" s="66"/>
      <c r="Q3537" s="66"/>
      <c r="S3537" s="70"/>
      <c r="U3537" s="70"/>
      <c r="W3537" s="70"/>
      <c r="Y3537" s="70"/>
    </row>
    <row r="3538" spans="1:25" s="69" customFormat="1" x14ac:dyDescent="0.2">
      <c r="A3538" s="66" t="s">
        <v>27</v>
      </c>
      <c r="B3538" s="66" t="s">
        <v>24</v>
      </c>
      <c r="C3538" s="66" t="s">
        <v>25</v>
      </c>
      <c r="D3538" s="66" t="s">
        <v>283</v>
      </c>
      <c r="E3538" s="86">
        <f>+IF(ISNUMBER(DATA!J925),DATA!J925,"n/a")</f>
        <v>78004.55</v>
      </c>
      <c r="F3538" s="77">
        <f>+IF(ISNUMBER(DATA!K925),DATA!K925,"n/a")</f>
        <v>0.19851138204424301</v>
      </c>
      <c r="G3538" s="86">
        <f>+IF(ISNUMBER(DATA!T925),DATA!T925,"n/a")</f>
        <v>248416.43</v>
      </c>
      <c r="H3538" s="77">
        <f>+IF(ISNUMBER(DATA!U925),DATA!U925,"n/a")</f>
        <v>0.25112074672262302</v>
      </c>
      <c r="I3538" s="86">
        <f>+IF(ISNUMBER(DATA!AD925),DATA!AD925,"n/a")</f>
        <v>459005.84</v>
      </c>
      <c r="J3538" s="77">
        <f>+IF(ISNUMBER(DATA!AE925),DATA!AE925,"n/a")</f>
        <v>0.238394155069797</v>
      </c>
      <c r="K3538" s="86">
        <f>+IF(ISNUMBER(DATA!AN925),DATA!AN925,"n/a")</f>
        <v>864843.57</v>
      </c>
      <c r="L3538" s="77">
        <f>+IF(ISNUMBER(DATA!AO925),DATA!AO925,"n/a")</f>
        <v>0.181580931107998</v>
      </c>
      <c r="M3538" s="66"/>
      <c r="N3538" s="66"/>
      <c r="O3538" s="66"/>
      <c r="P3538" s="66"/>
      <c r="Q3538" s="66"/>
      <c r="S3538" s="70"/>
      <c r="U3538" s="70"/>
      <c r="W3538" s="70"/>
      <c r="Y3538" s="70"/>
    </row>
    <row r="3539" spans="1:25" s="69" customFormat="1" x14ac:dyDescent="0.2">
      <c r="A3539" s="66" t="s">
        <v>27</v>
      </c>
      <c r="B3539" s="66" t="s">
        <v>24</v>
      </c>
      <c r="C3539" s="66" t="s">
        <v>25</v>
      </c>
      <c r="D3539" s="66" t="s">
        <v>284</v>
      </c>
      <c r="E3539" s="86">
        <f>+IF(ISNUMBER(DATA!J926),DATA!J926,"n/a")</f>
        <v>30049.07</v>
      </c>
      <c r="F3539" s="77">
        <f>+IF(ISNUMBER(DATA!K926),DATA!K926,"n/a")</f>
        <v>-6.50557748049468E-2</v>
      </c>
      <c r="G3539" s="86">
        <f>+IF(ISNUMBER(DATA!T926),DATA!T926,"n/a")</f>
        <v>87130.55</v>
      </c>
      <c r="H3539" s="77">
        <f>+IF(ISNUMBER(DATA!U926),DATA!U926,"n/a")</f>
        <v>-0.10976553356361</v>
      </c>
      <c r="I3539" s="86">
        <f>+IF(ISNUMBER(DATA!AD926),DATA!AD926,"n/a")</f>
        <v>158426.66</v>
      </c>
      <c r="J3539" s="77">
        <f>+IF(ISNUMBER(DATA!AE926),DATA!AE926,"n/a")</f>
        <v>-7.8625391532852404E-2</v>
      </c>
      <c r="K3539" s="86">
        <f>+IF(ISNUMBER(DATA!AN926),DATA!AN926,"n/a")</f>
        <v>333846.77</v>
      </c>
      <c r="L3539" s="77">
        <f>+IF(ISNUMBER(DATA!AO926),DATA!AO926,"n/a")</f>
        <v>-6.0276069459587901E-3</v>
      </c>
      <c r="M3539" s="66"/>
      <c r="N3539" s="66"/>
      <c r="O3539" s="66"/>
      <c r="P3539" s="66"/>
      <c r="Q3539" s="66"/>
      <c r="S3539" s="70"/>
      <c r="U3539" s="70"/>
      <c r="W3539" s="70"/>
      <c r="Y3539" s="70"/>
    </row>
    <row r="3540" spans="1:25" s="69" customFormat="1" x14ac:dyDescent="0.2">
      <c r="A3540" s="66" t="s">
        <v>27</v>
      </c>
      <c r="B3540" s="66" t="s">
        <v>24</v>
      </c>
      <c r="C3540" s="66" t="s">
        <v>25</v>
      </c>
      <c r="D3540" s="66" t="s">
        <v>285</v>
      </c>
      <c r="E3540" s="86">
        <f>+IF(ISNUMBER(DATA!J927),DATA!J927,"n/a")</f>
        <v>13940.46</v>
      </c>
      <c r="F3540" s="77">
        <f>+IF(ISNUMBER(DATA!K927),DATA!K927,"n/a")</f>
        <v>0.445733877591657</v>
      </c>
      <c r="G3540" s="86">
        <f>+IF(ISNUMBER(DATA!T927),DATA!T927,"n/a")</f>
        <v>44905.86</v>
      </c>
      <c r="H3540" s="77">
        <f>+IF(ISNUMBER(DATA!U927),DATA!U927,"n/a")</f>
        <v>0.45943005156088301</v>
      </c>
      <c r="I3540" s="86">
        <f>+IF(ISNUMBER(DATA!AD927),DATA!AD927,"n/a")</f>
        <v>83106.509999999995</v>
      </c>
      <c r="J3540" s="77">
        <f>+IF(ISNUMBER(DATA!AE927),DATA!AE927,"n/a")</f>
        <v>0.447843813757411</v>
      </c>
      <c r="K3540" s="86">
        <f>+IF(ISNUMBER(DATA!AN927),DATA!AN927,"n/a")</f>
        <v>149938.16</v>
      </c>
      <c r="L3540" s="77">
        <f>+IF(ISNUMBER(DATA!AO927),DATA!AO927,"n/a")</f>
        <v>0.22595150588495</v>
      </c>
      <c r="M3540" s="66"/>
      <c r="N3540" s="66"/>
      <c r="O3540" s="66"/>
      <c r="P3540" s="66"/>
      <c r="Q3540" s="66"/>
      <c r="S3540" s="70"/>
      <c r="U3540" s="70"/>
      <c r="W3540" s="70"/>
      <c r="Y3540" s="70"/>
    </row>
    <row r="3541" spans="1:25" s="69" customFormat="1" x14ac:dyDescent="0.2">
      <c r="A3541" s="66" t="s">
        <v>27</v>
      </c>
      <c r="B3541" s="66" t="s">
        <v>24</v>
      </c>
      <c r="C3541" s="66" t="s">
        <v>25</v>
      </c>
      <c r="D3541" s="66" t="s">
        <v>286</v>
      </c>
      <c r="E3541" s="86">
        <f>+IF(ISNUMBER(DATA!J928),DATA!J928,"n/a")</f>
        <v>55782.22</v>
      </c>
      <c r="F3541" s="77">
        <f>+IF(ISNUMBER(DATA!K928),DATA!K928,"n/a")</f>
        <v>-8.3300781233951599E-2</v>
      </c>
      <c r="G3541" s="86">
        <f>+IF(ISNUMBER(DATA!T928),DATA!T928,"n/a")</f>
        <v>161777.21</v>
      </c>
      <c r="H3541" s="77">
        <f>+IF(ISNUMBER(DATA!U928),DATA!U928,"n/a")</f>
        <v>-0.33014760815137201</v>
      </c>
      <c r="I3541" s="86">
        <f>+IF(ISNUMBER(DATA!AD928),DATA!AD928,"n/a")</f>
        <v>302753</v>
      </c>
      <c r="J3541" s="77">
        <f>+IF(ISNUMBER(DATA!AE928),DATA!AE928,"n/a")</f>
        <v>-0.32911466793643501</v>
      </c>
      <c r="K3541" s="86">
        <f>+IF(ISNUMBER(DATA!AN928),DATA!AN928,"n/a")</f>
        <v>603926.19999999995</v>
      </c>
      <c r="L3541" s="77">
        <f>+IF(ISNUMBER(DATA!AO928),DATA!AO928,"n/a")</f>
        <v>-0.31659937082569001</v>
      </c>
      <c r="M3541" s="66"/>
      <c r="N3541" s="66"/>
      <c r="O3541" s="66"/>
      <c r="P3541" s="66"/>
      <c r="Q3541" s="66"/>
      <c r="S3541" s="70"/>
      <c r="U3541" s="70"/>
      <c r="W3541" s="70"/>
      <c r="Y3541" s="70"/>
    </row>
    <row r="3542" spans="1:25" s="69" customFormat="1" x14ac:dyDescent="0.2">
      <c r="A3542" s="66" t="s">
        <v>27</v>
      </c>
      <c r="B3542" s="66" t="s">
        <v>24</v>
      </c>
      <c r="C3542" s="66" t="s">
        <v>25</v>
      </c>
      <c r="D3542" s="66" t="s">
        <v>287</v>
      </c>
      <c r="E3542" s="86">
        <f>+IF(ISNUMBER(DATA!J929),DATA!J929,"n/a")</f>
        <v>57179.519999999997</v>
      </c>
      <c r="F3542" s="77">
        <f>+IF(ISNUMBER(DATA!K929),DATA!K929,"n/a")</f>
        <v>-0.10630845558395401</v>
      </c>
      <c r="G3542" s="86">
        <f>+IF(ISNUMBER(DATA!T929),DATA!T929,"n/a")</f>
        <v>155288.45000000001</v>
      </c>
      <c r="H3542" s="77">
        <f>+IF(ISNUMBER(DATA!U929),DATA!U929,"n/a")</f>
        <v>-0.37886200175067503</v>
      </c>
      <c r="I3542" s="86">
        <f>+IF(ISNUMBER(DATA!AD929),DATA!AD929,"n/a")</f>
        <v>284431.53000000003</v>
      </c>
      <c r="J3542" s="77">
        <f>+IF(ISNUMBER(DATA!AE929),DATA!AE929,"n/a")</f>
        <v>-0.40536501993405699</v>
      </c>
      <c r="K3542" s="86">
        <f>+IF(ISNUMBER(DATA!AN929),DATA!AN929,"n/a")</f>
        <v>592859.39</v>
      </c>
      <c r="L3542" s="77">
        <f>+IF(ISNUMBER(DATA!AO929),DATA!AO929,"n/a")</f>
        <v>-0.40146425863353102</v>
      </c>
      <c r="M3542" s="66"/>
      <c r="N3542" s="66"/>
      <c r="O3542" s="66"/>
      <c r="P3542" s="66"/>
      <c r="Q3542" s="66"/>
      <c r="S3542" s="70"/>
      <c r="U3542" s="70"/>
      <c r="W3542" s="70"/>
      <c r="Y3542" s="70"/>
    </row>
    <row r="3543" spans="1:25" s="69" customFormat="1" x14ac:dyDescent="0.2">
      <c r="A3543" s="66" t="s">
        <v>27</v>
      </c>
      <c r="B3543" s="66" t="s">
        <v>24</v>
      </c>
      <c r="C3543" s="66" t="s">
        <v>25</v>
      </c>
      <c r="D3543" s="66" t="s">
        <v>288</v>
      </c>
      <c r="E3543" s="86">
        <f>+IF(ISNUMBER(DATA!J930),DATA!J930,"n/a")</f>
        <v>53795.01</v>
      </c>
      <c r="F3543" s="77">
        <f>+IF(ISNUMBER(DATA!K930),DATA!K930,"n/a")</f>
        <v>0.24306941846452801</v>
      </c>
      <c r="G3543" s="86">
        <f>+IF(ISNUMBER(DATA!T930),DATA!T930,"n/a")</f>
        <v>156833.07999999999</v>
      </c>
      <c r="H3543" s="77">
        <f>+IF(ISNUMBER(DATA!U930),DATA!U930,"n/a")</f>
        <v>0.213556716857699</v>
      </c>
      <c r="I3543" s="86">
        <f>+IF(ISNUMBER(DATA!AD930),DATA!AD930,"n/a")</f>
        <v>302437.36</v>
      </c>
      <c r="J3543" s="77">
        <f>+IF(ISNUMBER(DATA!AE930),DATA!AE930,"n/a")</f>
        <v>0.216696925447939</v>
      </c>
      <c r="K3543" s="86">
        <f>+IF(ISNUMBER(DATA!AN930),DATA!AN930,"n/a")</f>
        <v>585576.22</v>
      </c>
      <c r="L3543" s="77">
        <f>+IF(ISNUMBER(DATA!AO930),DATA!AO930,"n/a")</f>
        <v>0.20459414164142101</v>
      </c>
      <c r="M3543" s="66"/>
      <c r="N3543" s="66"/>
      <c r="O3543" s="66"/>
      <c r="P3543" s="66"/>
      <c r="Q3543" s="66"/>
      <c r="S3543" s="70"/>
      <c r="U3543" s="70"/>
      <c r="W3543" s="70"/>
      <c r="Y3543" s="70"/>
    </row>
    <row r="3544" spans="1:25" s="69" customFormat="1" x14ac:dyDescent="0.2">
      <c r="A3544" s="66" t="s">
        <v>27</v>
      </c>
      <c r="B3544" s="66" t="s">
        <v>24</v>
      </c>
      <c r="C3544" s="66" t="s">
        <v>25</v>
      </c>
      <c r="D3544" s="66" t="s">
        <v>289</v>
      </c>
      <c r="E3544" s="86">
        <f>+IF(ISNUMBER(DATA!J931),DATA!J931,"n/a")</f>
        <v>26914.83</v>
      </c>
      <c r="F3544" s="77">
        <f>+IF(ISNUMBER(DATA!K931),DATA!K931,"n/a")</f>
        <v>0.149453861830631</v>
      </c>
      <c r="G3544" s="86">
        <f>+IF(ISNUMBER(DATA!T931),DATA!T931,"n/a")</f>
        <v>74421.47</v>
      </c>
      <c r="H3544" s="77">
        <f>+IF(ISNUMBER(DATA!U931),DATA!U931,"n/a")</f>
        <v>0.13328575109382301</v>
      </c>
      <c r="I3544" s="86">
        <f>+IF(ISNUMBER(DATA!AD931),DATA!AD931,"n/a")</f>
        <v>141609.5</v>
      </c>
      <c r="J3544" s="77">
        <f>+IF(ISNUMBER(DATA!AE931),DATA!AE931,"n/a")</f>
        <v>0.17713798930555399</v>
      </c>
      <c r="K3544" s="86">
        <f>+IF(ISNUMBER(DATA!AN931),DATA!AN931,"n/a")</f>
        <v>279568.36</v>
      </c>
      <c r="L3544" s="77">
        <f>+IF(ISNUMBER(DATA!AO931),DATA!AO931,"n/a")</f>
        <v>0.18294034056289299</v>
      </c>
      <c r="M3544" s="66"/>
      <c r="N3544" s="66"/>
      <c r="O3544" s="66"/>
      <c r="P3544" s="66"/>
      <c r="Q3544" s="66"/>
      <c r="S3544" s="70"/>
      <c r="U3544" s="70"/>
      <c r="W3544" s="70"/>
      <c r="Y3544" s="70"/>
    </row>
    <row r="3545" spans="1:25" s="69" customFormat="1" x14ac:dyDescent="0.2">
      <c r="A3545" s="66" t="s">
        <v>27</v>
      </c>
      <c r="B3545" s="66" t="s">
        <v>24</v>
      </c>
      <c r="C3545" s="66" t="s">
        <v>25</v>
      </c>
      <c r="D3545" s="66" t="s">
        <v>290</v>
      </c>
      <c r="E3545" s="86">
        <f>+IF(ISNUMBER(DATA!J932),DATA!J932,"n/a")</f>
        <v>30402.39</v>
      </c>
      <c r="F3545" s="77">
        <f>+IF(ISNUMBER(DATA!K932),DATA!K932,"n/a")</f>
        <v>9.6459184089319694E-2</v>
      </c>
      <c r="G3545" s="86">
        <f>+IF(ISNUMBER(DATA!T932),DATA!T932,"n/a")</f>
        <v>91011.89</v>
      </c>
      <c r="H3545" s="77">
        <f>+IF(ISNUMBER(DATA!U932),DATA!U932,"n/a")</f>
        <v>7.1213566430340006E-2</v>
      </c>
      <c r="I3545" s="86">
        <f>+IF(ISNUMBER(DATA!AD932),DATA!AD932,"n/a")</f>
        <v>170863.63</v>
      </c>
      <c r="J3545" s="77">
        <f>+IF(ISNUMBER(DATA!AE932),DATA!AE932,"n/a")</f>
        <v>3.3282154115905502E-2</v>
      </c>
      <c r="K3545" s="86">
        <f>+IF(ISNUMBER(DATA!AN932),DATA!AN932,"n/a")</f>
        <v>342642.22</v>
      </c>
      <c r="L3545" s="77">
        <f>+IF(ISNUMBER(DATA!AO932),DATA!AO932,"n/a")</f>
        <v>0.116870386734075</v>
      </c>
      <c r="M3545" s="66"/>
      <c r="N3545" s="66"/>
      <c r="O3545" s="66"/>
      <c r="P3545" s="66"/>
      <c r="Q3545" s="66"/>
      <c r="S3545" s="70"/>
      <c r="U3545" s="70"/>
      <c r="W3545" s="70"/>
      <c r="Y3545" s="70"/>
    </row>
    <row r="3546" spans="1:25" s="69" customFormat="1" x14ac:dyDescent="0.2">
      <c r="A3546" s="66" t="s">
        <v>27</v>
      </c>
      <c r="B3546" s="66" t="s">
        <v>24</v>
      </c>
      <c r="C3546" s="66" t="s">
        <v>25</v>
      </c>
      <c r="D3546" s="66" t="s">
        <v>291</v>
      </c>
      <c r="E3546" s="86">
        <f>+IF(ISNUMBER(DATA!J933),DATA!J933,"n/a")</f>
        <v>63580.43</v>
      </c>
      <c r="F3546" s="77">
        <f>+IF(ISNUMBER(DATA!K933),DATA!K933,"n/a")</f>
        <v>0.74145104783534799</v>
      </c>
      <c r="G3546" s="86">
        <f>+IF(ISNUMBER(DATA!T933),DATA!T933,"n/a")</f>
        <v>172503.66</v>
      </c>
      <c r="H3546" s="77">
        <f>+IF(ISNUMBER(DATA!U933),DATA!U933,"n/a")</f>
        <v>0.261357534115159</v>
      </c>
      <c r="I3546" s="86">
        <f>+IF(ISNUMBER(DATA!AD933),DATA!AD933,"n/a")</f>
        <v>329278.84000000003</v>
      </c>
      <c r="J3546" s="77">
        <f>+IF(ISNUMBER(DATA!AE933),DATA!AE933,"n/a")</f>
        <v>0.47133787703445201</v>
      </c>
      <c r="K3546" s="86">
        <f>+IF(ISNUMBER(DATA!AN933),DATA!AN933,"n/a")</f>
        <v>610282.55000000005</v>
      </c>
      <c r="L3546" s="77">
        <f>+IF(ISNUMBER(DATA!AO933),DATA!AO933,"n/a")</f>
        <v>0.75943225940221903</v>
      </c>
      <c r="M3546" s="66"/>
      <c r="N3546" s="66"/>
      <c r="O3546" s="66"/>
      <c r="P3546" s="66"/>
      <c r="Q3546" s="66"/>
      <c r="S3546" s="70"/>
      <c r="U3546" s="70"/>
      <c r="W3546" s="70"/>
      <c r="Y3546" s="70"/>
    </row>
    <row r="3547" spans="1:25" s="69" customFormat="1" x14ac:dyDescent="0.2">
      <c r="A3547" s="66" t="s">
        <v>27</v>
      </c>
      <c r="B3547" s="66" t="s">
        <v>24</v>
      </c>
      <c r="C3547" s="66" t="s">
        <v>25</v>
      </c>
      <c r="D3547" s="66" t="s">
        <v>292</v>
      </c>
      <c r="E3547" s="86">
        <f>+IF(ISNUMBER(DATA!J934),DATA!J934,"n/a")</f>
        <v>179215.09</v>
      </c>
      <c r="F3547" s="77">
        <f>+IF(ISNUMBER(DATA!K934),DATA!K934,"n/a")</f>
        <v>4.4195890036786097E-2</v>
      </c>
      <c r="G3547" s="86">
        <f>+IF(ISNUMBER(DATA!T934),DATA!T934,"n/a")</f>
        <v>531728.93999999994</v>
      </c>
      <c r="H3547" s="77">
        <f>+IF(ISNUMBER(DATA!U934),DATA!U934,"n/a")</f>
        <v>1.3816091224677999E-2</v>
      </c>
      <c r="I3547" s="86">
        <f>+IF(ISNUMBER(DATA!AD934),DATA!AD934,"n/a")</f>
        <v>1018159.94</v>
      </c>
      <c r="J3547" s="77">
        <f>+IF(ISNUMBER(DATA!AE934),DATA!AE934,"n/a")</f>
        <v>4.6104874259657903E-2</v>
      </c>
      <c r="K3547" s="86">
        <f>+IF(ISNUMBER(DATA!AN934),DATA!AN934,"n/a")</f>
        <v>2039585.59</v>
      </c>
      <c r="L3547" s="77">
        <f>+IF(ISNUMBER(DATA!AO934),DATA!AO934,"n/a")</f>
        <v>9.9780744897718099E-2</v>
      </c>
      <c r="M3547" s="66"/>
      <c r="N3547" s="66"/>
      <c r="O3547" s="66"/>
      <c r="P3547" s="66"/>
      <c r="Q3547" s="66"/>
      <c r="S3547" s="70"/>
      <c r="U3547" s="70"/>
      <c r="W3547" s="70"/>
      <c r="Y3547" s="70"/>
    </row>
    <row r="3548" spans="1:25" s="69" customFormat="1" x14ac:dyDescent="0.2">
      <c r="A3548" s="66" t="s">
        <v>27</v>
      </c>
      <c r="B3548" s="66" t="s">
        <v>24</v>
      </c>
      <c r="C3548" s="66" t="s">
        <v>25</v>
      </c>
      <c r="D3548" s="66" t="s">
        <v>293</v>
      </c>
      <c r="E3548" s="86">
        <f>+IF(ISNUMBER(DATA!J935),DATA!J935,"n/a")</f>
        <v>14659.61</v>
      </c>
      <c r="F3548" s="77">
        <f>+IF(ISNUMBER(DATA!K935),DATA!K935,"n/a")</f>
        <v>0.908130073893197</v>
      </c>
      <c r="G3548" s="86">
        <f>+IF(ISNUMBER(DATA!T935),DATA!T935,"n/a")</f>
        <v>39457.589999999997</v>
      </c>
      <c r="H3548" s="77">
        <f>+IF(ISNUMBER(DATA!U935),DATA!U935,"n/a")</f>
        <v>0.84087410003471097</v>
      </c>
      <c r="I3548" s="86">
        <f>+IF(ISNUMBER(DATA!AD935),DATA!AD935,"n/a")</f>
        <v>72399.3</v>
      </c>
      <c r="J3548" s="77">
        <f>+IF(ISNUMBER(DATA!AE935),DATA!AE935,"n/a")</f>
        <v>0.52463456325220303</v>
      </c>
      <c r="K3548" s="86">
        <f>+IF(ISNUMBER(DATA!AN935),DATA!AN935,"n/a")</f>
        <v>130054.27</v>
      </c>
      <c r="L3548" s="77">
        <f>+IF(ISNUMBER(DATA!AO935),DATA!AO935,"n/a")</f>
        <v>0.18988864819455301</v>
      </c>
      <c r="M3548" s="66"/>
      <c r="N3548" s="66"/>
      <c r="O3548" s="66"/>
      <c r="P3548" s="66"/>
      <c r="Q3548" s="66"/>
      <c r="S3548" s="70"/>
      <c r="U3548" s="70"/>
      <c r="W3548" s="70"/>
      <c r="Y3548" s="70"/>
    </row>
    <row r="3549" spans="1:25" s="69" customFormat="1" x14ac:dyDescent="0.2">
      <c r="A3549" s="66" t="s">
        <v>27</v>
      </c>
      <c r="B3549" s="66" t="s">
        <v>24</v>
      </c>
      <c r="C3549" s="66" t="s">
        <v>25</v>
      </c>
      <c r="D3549" s="66" t="s">
        <v>294</v>
      </c>
      <c r="E3549" s="86">
        <f>+IF(ISNUMBER(DATA!J936),DATA!J936,"n/a")</f>
        <v>99934.77</v>
      </c>
      <c r="F3549" s="77">
        <f>+IF(ISNUMBER(DATA!K936),DATA!K936,"n/a")</f>
        <v>0.140743156467036</v>
      </c>
      <c r="G3549" s="86">
        <f>+IF(ISNUMBER(DATA!T936),DATA!T936,"n/a")</f>
        <v>306659.03000000003</v>
      </c>
      <c r="H3549" s="77">
        <f>+IF(ISNUMBER(DATA!U936),DATA!U936,"n/a")</f>
        <v>0.120312421511484</v>
      </c>
      <c r="I3549" s="86">
        <f>+IF(ISNUMBER(DATA!AD936),DATA!AD936,"n/a")</f>
        <v>569938.44999999995</v>
      </c>
      <c r="J3549" s="77">
        <f>+IF(ISNUMBER(DATA!AE936),DATA!AE936,"n/a")</f>
        <v>8.03409112837037E-2</v>
      </c>
      <c r="K3549" s="86">
        <f>+IF(ISNUMBER(DATA!AN936),DATA!AN936,"n/a")</f>
        <v>1104510</v>
      </c>
      <c r="L3549" s="77">
        <f>+IF(ISNUMBER(DATA!AO936),DATA!AO936,"n/a")</f>
        <v>0.148515461800108</v>
      </c>
      <c r="M3549" s="66"/>
      <c r="N3549" s="66"/>
      <c r="O3549" s="66"/>
      <c r="P3549" s="66"/>
      <c r="Q3549" s="66"/>
      <c r="S3549" s="70"/>
      <c r="U3549" s="70"/>
      <c r="W3549" s="70"/>
      <c r="Y3549" s="70"/>
    </row>
    <row r="3550" spans="1:25" s="69" customFormat="1" x14ac:dyDescent="0.2">
      <c r="A3550" s="66" t="s">
        <v>27</v>
      </c>
      <c r="B3550" s="66" t="s">
        <v>24</v>
      </c>
      <c r="C3550" s="66" t="s">
        <v>25</v>
      </c>
      <c r="D3550" s="66" t="s">
        <v>295</v>
      </c>
      <c r="E3550" s="86">
        <f>+IF(ISNUMBER(DATA!J937),DATA!J937,"n/a")</f>
        <v>97177.19</v>
      </c>
      <c r="F3550" s="77">
        <f>+IF(ISNUMBER(DATA!K937),DATA!K937,"n/a")</f>
        <v>7.8917467421701304E-2</v>
      </c>
      <c r="G3550" s="86">
        <f>+IF(ISNUMBER(DATA!T937),DATA!T937,"n/a")</f>
        <v>335078.15000000002</v>
      </c>
      <c r="H3550" s="77">
        <f>+IF(ISNUMBER(DATA!U937),DATA!U937,"n/a")</f>
        <v>0.125127281817768</v>
      </c>
      <c r="I3550" s="86">
        <f>+IF(ISNUMBER(DATA!AD937),DATA!AD937,"n/a")</f>
        <v>682979.81</v>
      </c>
      <c r="J3550" s="77">
        <f>+IF(ISNUMBER(DATA!AE937),DATA!AE937,"n/a")</f>
        <v>0.27392819368877003</v>
      </c>
      <c r="K3550" s="86">
        <f>+IF(ISNUMBER(DATA!AN937),DATA!AN937,"n/a")</f>
        <v>1235386.3999999999</v>
      </c>
      <c r="L3550" s="77">
        <f>+IF(ISNUMBER(DATA!AO937),DATA!AO937,"n/a")</f>
        <v>0.538089830763684</v>
      </c>
      <c r="M3550" s="66"/>
      <c r="N3550" s="66"/>
      <c r="O3550" s="66"/>
      <c r="P3550" s="66"/>
      <c r="Q3550" s="66"/>
      <c r="S3550" s="70"/>
      <c r="U3550" s="70"/>
      <c r="W3550" s="70"/>
      <c r="Y3550" s="70"/>
    </row>
    <row r="3551" spans="1:25" s="69" customFormat="1" x14ac:dyDescent="0.2">
      <c r="A3551" s="66" t="s">
        <v>27</v>
      </c>
      <c r="B3551" s="66" t="s">
        <v>24</v>
      </c>
      <c r="C3551" s="66" t="s">
        <v>25</v>
      </c>
      <c r="D3551" s="66" t="s">
        <v>296</v>
      </c>
      <c r="E3551" s="86">
        <f>+IF(ISNUMBER(DATA!J938),DATA!J938,"n/a")</f>
        <v>92694.06</v>
      </c>
      <c r="F3551" s="77">
        <f>+IF(ISNUMBER(DATA!K938),DATA!K938,"n/a")</f>
        <v>0.320389646741085</v>
      </c>
      <c r="G3551" s="86">
        <f>+IF(ISNUMBER(DATA!T938),DATA!T938,"n/a")</f>
        <v>324927.33</v>
      </c>
      <c r="H3551" s="77">
        <f>+IF(ISNUMBER(DATA!U938),DATA!U938,"n/a")</f>
        <v>0.36974059531279602</v>
      </c>
      <c r="I3551" s="86">
        <f>+IF(ISNUMBER(DATA!AD938),DATA!AD938,"n/a")</f>
        <v>675896.18</v>
      </c>
      <c r="J3551" s="77">
        <f>+IF(ISNUMBER(DATA!AE938),DATA!AE938,"n/a")</f>
        <v>0.26802843071261401</v>
      </c>
      <c r="K3551" s="86">
        <f>+IF(ISNUMBER(DATA!AN938),DATA!AN938,"n/a")</f>
        <v>1207599.6399999999</v>
      </c>
      <c r="L3551" s="77">
        <f>+IF(ISNUMBER(DATA!AO938),DATA!AO938,"n/a")</f>
        <v>0.41968004897733002</v>
      </c>
      <c r="M3551" s="66"/>
      <c r="N3551" s="66"/>
      <c r="O3551" s="66"/>
      <c r="P3551" s="66"/>
      <c r="Q3551" s="66"/>
      <c r="S3551" s="70"/>
      <c r="U3551" s="70"/>
      <c r="W3551" s="70"/>
      <c r="Y3551" s="70"/>
    </row>
    <row r="3552" spans="1:25" s="69" customFormat="1" x14ac:dyDescent="0.2">
      <c r="A3552" s="66" t="s">
        <v>27</v>
      </c>
      <c r="B3552" s="66" t="s">
        <v>24</v>
      </c>
      <c r="C3552" s="66" t="s">
        <v>25</v>
      </c>
      <c r="D3552" s="66" t="s">
        <v>297</v>
      </c>
      <c r="E3552" s="86">
        <f>+IF(ISNUMBER(DATA!J939),DATA!J939,"n/a")</f>
        <v>23664.52</v>
      </c>
      <c r="F3552" s="77">
        <f>+IF(ISNUMBER(DATA!K939),DATA!K939,"n/a")</f>
        <v>0.46392751293064299</v>
      </c>
      <c r="G3552" s="86">
        <f>+IF(ISNUMBER(DATA!T939),DATA!T939,"n/a")</f>
        <v>64834.58</v>
      </c>
      <c r="H3552" s="77">
        <f>+IF(ISNUMBER(DATA!U939),DATA!U939,"n/a")</f>
        <v>0.44081455051006102</v>
      </c>
      <c r="I3552" s="86">
        <f>+IF(ISNUMBER(DATA!AD939),DATA!AD939,"n/a")</f>
        <v>124987.5</v>
      </c>
      <c r="J3552" s="77">
        <f>+IF(ISNUMBER(DATA!AE939),DATA!AE939,"n/a")</f>
        <v>0.31707895360784</v>
      </c>
      <c r="K3552" s="86">
        <f>+IF(ISNUMBER(DATA!AN939),DATA!AN939,"n/a")</f>
        <v>233741.74</v>
      </c>
      <c r="L3552" s="77">
        <f>+IF(ISNUMBER(DATA!AO939),DATA!AO939,"n/a")</f>
        <v>0.16717800440612199</v>
      </c>
      <c r="M3552" s="66"/>
      <c r="N3552" s="66"/>
      <c r="O3552" s="66"/>
      <c r="P3552" s="66"/>
      <c r="Q3552" s="66"/>
      <c r="S3552" s="70"/>
      <c r="U3552" s="70"/>
      <c r="W3552" s="70"/>
      <c r="Y3552" s="70"/>
    </row>
    <row r="3553" spans="1:25" s="69" customFormat="1" x14ac:dyDescent="0.2">
      <c r="A3553" s="66" t="s">
        <v>27</v>
      </c>
      <c r="B3553" s="66" t="s">
        <v>24</v>
      </c>
      <c r="C3553" s="66" t="s">
        <v>25</v>
      </c>
      <c r="D3553" s="66" t="s">
        <v>298</v>
      </c>
      <c r="E3553" s="86">
        <f>+IF(ISNUMBER(DATA!J940),DATA!J940,"n/a")</f>
        <v>37410.76</v>
      </c>
      <c r="F3553" s="77">
        <f>+IF(ISNUMBER(DATA!K940),DATA!K940,"n/a")</f>
        <v>0.15131144049801101</v>
      </c>
      <c r="G3553" s="86">
        <f>+IF(ISNUMBER(DATA!T940),DATA!T940,"n/a")</f>
        <v>104994.54</v>
      </c>
      <c r="H3553" s="77">
        <f>+IF(ISNUMBER(DATA!U940),DATA!U940,"n/a")</f>
        <v>0.101653605097081</v>
      </c>
      <c r="I3553" s="86">
        <f>+IF(ISNUMBER(DATA!AD940),DATA!AD940,"n/a")</f>
        <v>195602.6</v>
      </c>
      <c r="J3553" s="77">
        <f>+IF(ISNUMBER(DATA!AE940),DATA!AE940,"n/a")</f>
        <v>7.6887240448712493E-2</v>
      </c>
      <c r="K3553" s="86">
        <f>+IF(ISNUMBER(DATA!AN940),DATA!AN940,"n/a")</f>
        <v>406584.63</v>
      </c>
      <c r="L3553" s="77">
        <f>+IF(ISNUMBER(DATA!AO940),DATA!AO940,"n/a")</f>
        <v>0.15017171049417499</v>
      </c>
      <c r="M3553" s="66"/>
      <c r="N3553" s="66"/>
      <c r="O3553" s="66"/>
      <c r="P3553" s="66"/>
      <c r="Q3553" s="66"/>
      <c r="S3553" s="70"/>
      <c r="U3553" s="70"/>
      <c r="W3553" s="70"/>
      <c r="Y3553" s="70"/>
    </row>
    <row r="3554" spans="1:25" s="69" customFormat="1" x14ac:dyDescent="0.2">
      <c r="A3554" s="66" t="s">
        <v>27</v>
      </c>
      <c r="B3554" s="66" t="s">
        <v>24</v>
      </c>
      <c r="C3554" s="66" t="s">
        <v>25</v>
      </c>
      <c r="D3554" s="66" t="s">
        <v>299</v>
      </c>
      <c r="E3554" s="86">
        <f>+IF(ISNUMBER(DATA!J941),DATA!J941,"n/a")</f>
        <v>238343.23</v>
      </c>
      <c r="F3554" s="77">
        <f>+IF(ISNUMBER(DATA!K941),DATA!K941,"n/a")</f>
        <v>0.14294305526683501</v>
      </c>
      <c r="G3554" s="86">
        <f>+IF(ISNUMBER(DATA!T941),DATA!T941,"n/a")</f>
        <v>708969.87</v>
      </c>
      <c r="H3554" s="77">
        <f>+IF(ISNUMBER(DATA!U941),DATA!U941,"n/a")</f>
        <v>-0.10622420775227499</v>
      </c>
      <c r="I3554" s="86">
        <f>+IF(ISNUMBER(DATA!AD941),DATA!AD941,"n/a")</f>
        <v>1265313.8999999999</v>
      </c>
      <c r="J3554" s="77">
        <f>+IF(ISNUMBER(DATA!AE941),DATA!AE941,"n/a")</f>
        <v>-0.193403792039126</v>
      </c>
      <c r="K3554" s="86">
        <f>+IF(ISNUMBER(DATA!AN941),DATA!AN941,"n/a")</f>
        <v>2527186.7599999998</v>
      </c>
      <c r="L3554" s="77">
        <f>+IF(ISNUMBER(DATA!AO941),DATA!AO941,"n/a")</f>
        <v>-0.16626841578038501</v>
      </c>
      <c r="M3554" s="66"/>
      <c r="N3554" s="66"/>
      <c r="O3554" s="66"/>
      <c r="P3554" s="66"/>
      <c r="Q3554" s="66"/>
      <c r="S3554" s="70"/>
      <c r="U3554" s="70"/>
      <c r="W3554" s="70"/>
      <c r="Y3554" s="70"/>
    </row>
    <row r="3555" spans="1:25" s="69" customFormat="1" x14ac:dyDescent="0.2">
      <c r="A3555" s="66" t="s">
        <v>27</v>
      </c>
      <c r="B3555" s="66" t="s">
        <v>24</v>
      </c>
      <c r="C3555" s="66" t="s">
        <v>25</v>
      </c>
      <c r="D3555" s="66" t="s">
        <v>300</v>
      </c>
      <c r="E3555" s="86">
        <f>+IF(ISNUMBER(DATA!J942),DATA!J942,"n/a")</f>
        <v>72045.67</v>
      </c>
      <c r="F3555" s="77">
        <f>+IF(ISNUMBER(DATA!K942),DATA!K942,"n/a")</f>
        <v>0.16636355041357001</v>
      </c>
      <c r="G3555" s="86">
        <f>+IF(ISNUMBER(DATA!T942),DATA!T942,"n/a")</f>
        <v>204549.59</v>
      </c>
      <c r="H3555" s="77">
        <f>+IF(ISNUMBER(DATA!U942),DATA!U942,"n/a")</f>
        <v>0.123355500084218</v>
      </c>
      <c r="I3555" s="86">
        <f>+IF(ISNUMBER(DATA!AD942),DATA!AD942,"n/a")</f>
        <v>378583.27</v>
      </c>
      <c r="J3555" s="77">
        <f>+IF(ISNUMBER(DATA!AE942),DATA!AE942,"n/a")</f>
        <v>0.13704728328448301</v>
      </c>
      <c r="K3555" s="86">
        <f>+IF(ISNUMBER(DATA!AN942),DATA!AN942,"n/a")</f>
        <v>751676.61</v>
      </c>
      <c r="L3555" s="77">
        <f>+IF(ISNUMBER(DATA!AO942),DATA!AO942,"n/a")</f>
        <v>0.179380637544656</v>
      </c>
      <c r="M3555" s="66"/>
      <c r="N3555" s="66"/>
      <c r="O3555" s="66"/>
      <c r="P3555" s="66"/>
      <c r="Q3555" s="66"/>
      <c r="S3555" s="70"/>
      <c r="U3555" s="70"/>
      <c r="W3555" s="70"/>
      <c r="Y3555" s="70"/>
    </row>
    <row r="3556" spans="1:25" s="69" customFormat="1" x14ac:dyDescent="0.2">
      <c r="A3556" s="66" t="s">
        <v>27</v>
      </c>
      <c r="B3556" s="66" t="s">
        <v>24</v>
      </c>
      <c r="C3556" s="66" t="s">
        <v>25</v>
      </c>
      <c r="D3556" s="66" t="s">
        <v>301</v>
      </c>
      <c r="E3556" s="86">
        <f>+IF(ISNUMBER(DATA!J943),DATA!J943,"n/a")</f>
        <v>12695.05</v>
      </c>
      <c r="F3556" s="77">
        <f>+IF(ISNUMBER(DATA!K943),DATA!K943,"n/a")</f>
        <v>0.48633270071266399</v>
      </c>
      <c r="G3556" s="86">
        <f>+IF(ISNUMBER(DATA!T943),DATA!T943,"n/a")</f>
        <v>36429.31</v>
      </c>
      <c r="H3556" s="77">
        <f>+IF(ISNUMBER(DATA!U943),DATA!U943,"n/a")</f>
        <v>0.39271796946055298</v>
      </c>
      <c r="I3556" s="86">
        <f>+IF(ISNUMBER(DATA!AD943),DATA!AD943,"n/a")</f>
        <v>68392.479999999996</v>
      </c>
      <c r="J3556" s="77">
        <f>+IF(ISNUMBER(DATA!AE943),DATA!AE943,"n/a")</f>
        <v>0.484276549389416</v>
      </c>
      <c r="K3556" s="86">
        <f>+IF(ISNUMBER(DATA!AN943),DATA!AN943,"n/a")</f>
        <v>129066.69</v>
      </c>
      <c r="L3556" s="77">
        <f>+IF(ISNUMBER(DATA!AO943),DATA!AO943,"n/a")</f>
        <v>0.42036637742480698</v>
      </c>
      <c r="M3556" s="66"/>
      <c r="N3556" s="66"/>
      <c r="O3556" s="66"/>
      <c r="P3556" s="66"/>
      <c r="Q3556" s="66"/>
      <c r="S3556" s="70"/>
      <c r="U3556" s="70"/>
      <c r="W3556" s="70"/>
      <c r="Y3556" s="70"/>
    </row>
    <row r="3557" spans="1:25" s="69" customFormat="1" x14ac:dyDescent="0.2">
      <c r="A3557" s="66" t="s">
        <v>27</v>
      </c>
      <c r="B3557" s="66" t="s">
        <v>24</v>
      </c>
      <c r="C3557" s="66" t="s">
        <v>25</v>
      </c>
      <c r="D3557" s="66" t="s">
        <v>302</v>
      </c>
      <c r="E3557" s="86">
        <f>+IF(ISNUMBER(DATA!J944),DATA!J944,"n/a")</f>
        <v>60521.03</v>
      </c>
      <c r="F3557" s="77">
        <f>+IF(ISNUMBER(DATA!K944),DATA!K944,"n/a")</f>
        <v>0.166854905257313</v>
      </c>
      <c r="G3557" s="86">
        <f>+IF(ISNUMBER(DATA!T944),DATA!T944,"n/a")</f>
        <v>183510.71</v>
      </c>
      <c r="H3557" s="77">
        <f>+IF(ISNUMBER(DATA!U944),DATA!U944,"n/a")</f>
        <v>0.13918982196092</v>
      </c>
      <c r="I3557" s="86">
        <f>+IF(ISNUMBER(DATA!AD944),DATA!AD944,"n/a")</f>
        <v>341566.03</v>
      </c>
      <c r="J3557" s="77">
        <f>+IF(ISNUMBER(DATA!AE944),DATA!AE944,"n/a")</f>
        <v>0.11376536010235901</v>
      </c>
      <c r="K3557" s="86">
        <f>+IF(ISNUMBER(DATA!AN944),DATA!AN944,"n/a")</f>
        <v>662962.06999999995</v>
      </c>
      <c r="L3557" s="77">
        <f>+IF(ISNUMBER(DATA!AO944),DATA!AO944,"n/a")</f>
        <v>0.17655128332973999</v>
      </c>
      <c r="M3557" s="66"/>
      <c r="N3557" s="66"/>
      <c r="O3557" s="66"/>
      <c r="P3557" s="66"/>
      <c r="Q3557" s="66"/>
      <c r="S3557" s="70"/>
      <c r="U3557" s="70"/>
      <c r="W3557" s="70"/>
      <c r="Y3557" s="70"/>
    </row>
    <row r="3558" spans="1:25" s="69" customFormat="1" x14ac:dyDescent="0.2">
      <c r="A3558" s="66" t="s">
        <v>27</v>
      </c>
      <c r="B3558" s="66" t="s">
        <v>24</v>
      </c>
      <c r="C3558" s="66" t="s">
        <v>25</v>
      </c>
      <c r="D3558" s="66" t="s">
        <v>303</v>
      </c>
      <c r="E3558" s="86">
        <f>+IF(ISNUMBER(DATA!J945),DATA!J945,"n/a")</f>
        <v>20177.7</v>
      </c>
      <c r="F3558" s="77">
        <f>+IF(ISNUMBER(DATA!K945),DATA!K945,"n/a")</f>
        <v>0.16715670083890999</v>
      </c>
      <c r="G3558" s="86">
        <f>+IF(ISNUMBER(DATA!T945),DATA!T945,"n/a")</f>
        <v>57005.21</v>
      </c>
      <c r="H3558" s="77">
        <f>+IF(ISNUMBER(DATA!U945),DATA!U945,"n/a")</f>
        <v>0.124718500796504</v>
      </c>
      <c r="I3558" s="86">
        <f>+IF(ISNUMBER(DATA!AD945),DATA!AD945,"n/a")</f>
        <v>106275.69</v>
      </c>
      <c r="J3558" s="77">
        <f>+IF(ISNUMBER(DATA!AE945),DATA!AE945,"n/a")</f>
        <v>0.18202473210115899</v>
      </c>
      <c r="K3558" s="86">
        <f>+IF(ISNUMBER(DATA!AN945),DATA!AN945,"n/a")</f>
        <v>215535.66</v>
      </c>
      <c r="L3558" s="77">
        <f>+IF(ISNUMBER(DATA!AO945),DATA!AO945,"n/a")</f>
        <v>0.22162333851998101</v>
      </c>
      <c r="M3558" s="66"/>
      <c r="N3558" s="66"/>
      <c r="O3558" s="66"/>
      <c r="P3558" s="66"/>
      <c r="Q3558" s="66"/>
      <c r="S3558" s="70"/>
      <c r="U3558" s="70"/>
      <c r="W3558" s="70"/>
      <c r="Y3558" s="70"/>
    </row>
    <row r="3559" spans="1:25" s="69" customFormat="1" x14ac:dyDescent="0.2">
      <c r="A3559" s="66" t="s">
        <v>27</v>
      </c>
      <c r="B3559" s="66" t="s">
        <v>24</v>
      </c>
      <c r="C3559" s="66" t="s">
        <v>25</v>
      </c>
      <c r="D3559" s="66" t="s">
        <v>304</v>
      </c>
      <c r="E3559" s="86">
        <f>+IF(ISNUMBER(DATA!J946),DATA!J946,"n/a")</f>
        <v>82481.53</v>
      </c>
      <c r="F3559" s="77">
        <f>+IF(ISNUMBER(DATA!K946),DATA!K946,"n/a")</f>
        <v>-2.70755327128578E-2</v>
      </c>
      <c r="G3559" s="86">
        <f>+IF(ISNUMBER(DATA!T946),DATA!T946,"n/a")</f>
        <v>245526.97</v>
      </c>
      <c r="H3559" s="77">
        <f>+IF(ISNUMBER(DATA!U946),DATA!U946,"n/a")</f>
        <v>-0.186596954695114</v>
      </c>
      <c r="I3559" s="86">
        <f>+IF(ISNUMBER(DATA!AD946),DATA!AD946,"n/a")</f>
        <v>445010.42</v>
      </c>
      <c r="J3559" s="77">
        <f>+IF(ISNUMBER(DATA!AE946),DATA!AE946,"n/a")</f>
        <v>-0.23776304759383399</v>
      </c>
      <c r="K3559" s="86">
        <f>+IF(ISNUMBER(DATA!AN946),DATA!AN946,"n/a")</f>
        <v>871557.33</v>
      </c>
      <c r="L3559" s="77">
        <f>+IF(ISNUMBER(DATA!AO946),DATA!AO946,"n/a")</f>
        <v>-0.20079903285713099</v>
      </c>
      <c r="M3559" s="66"/>
      <c r="N3559" s="66"/>
      <c r="O3559" s="66"/>
      <c r="P3559" s="66"/>
      <c r="Q3559" s="66"/>
      <c r="S3559" s="70"/>
      <c r="U3559" s="70"/>
      <c r="W3559" s="70"/>
      <c r="Y3559" s="70"/>
    </row>
    <row r="3560" spans="1:25" s="69" customFormat="1" x14ac:dyDescent="0.2">
      <c r="A3560" s="66" t="s">
        <v>27</v>
      </c>
      <c r="B3560" s="66" t="s">
        <v>24</v>
      </c>
      <c r="C3560" s="66" t="s">
        <v>25</v>
      </c>
      <c r="D3560" s="66" t="s">
        <v>305</v>
      </c>
      <c r="E3560" s="86">
        <f>+IF(ISNUMBER(DATA!J947),DATA!J947,"n/a")</f>
        <v>45916.99</v>
      </c>
      <c r="F3560" s="77">
        <f>+IF(ISNUMBER(DATA!K947),DATA!K947,"n/a")</f>
        <v>-6.8404906046168501E-2</v>
      </c>
      <c r="G3560" s="86">
        <f>+IF(ISNUMBER(DATA!T947),DATA!T947,"n/a")</f>
        <v>142011.47</v>
      </c>
      <c r="H3560" s="77">
        <f>+IF(ISNUMBER(DATA!U947),DATA!U947,"n/a")</f>
        <v>-9.7623930707182102E-2</v>
      </c>
      <c r="I3560" s="86">
        <f>+IF(ISNUMBER(DATA!AD947),DATA!AD947,"n/a")</f>
        <v>266777.34000000003</v>
      </c>
      <c r="J3560" s="77">
        <f>+IF(ISNUMBER(DATA!AE947),DATA!AE947,"n/a")</f>
        <v>-9.89542387941659E-2</v>
      </c>
      <c r="K3560" s="86">
        <f>+IF(ISNUMBER(DATA!AN947),DATA!AN947,"n/a")</f>
        <v>553008.4</v>
      </c>
      <c r="L3560" s="77">
        <f>+IF(ISNUMBER(DATA!AO947),DATA!AO947,"n/a")</f>
        <v>-1.05463422457838E-2</v>
      </c>
      <c r="M3560" s="66"/>
      <c r="N3560" s="66"/>
      <c r="O3560" s="66"/>
      <c r="P3560" s="66"/>
      <c r="Q3560" s="66"/>
      <c r="S3560" s="70"/>
      <c r="U3560" s="70"/>
      <c r="W3560" s="70"/>
      <c r="Y3560" s="70"/>
    </row>
    <row r="3561" spans="1:25" s="69" customFormat="1" x14ac:dyDescent="0.2">
      <c r="A3561" s="66" t="s">
        <v>27</v>
      </c>
      <c r="B3561" s="66" t="s">
        <v>24</v>
      </c>
      <c r="C3561" s="66" t="s">
        <v>25</v>
      </c>
      <c r="D3561" s="66" t="s">
        <v>306</v>
      </c>
      <c r="E3561" s="86">
        <f>+IF(ISNUMBER(DATA!J948),DATA!J948,"n/a")</f>
        <v>32752.17</v>
      </c>
      <c r="F3561" s="77">
        <f>+IF(ISNUMBER(DATA!K948),DATA!K948,"n/a")</f>
        <v>0.15923999951863799</v>
      </c>
      <c r="G3561" s="86">
        <f>+IF(ISNUMBER(DATA!T948),DATA!T948,"n/a")</f>
        <v>118303.59</v>
      </c>
      <c r="H3561" s="77">
        <f>+IF(ISNUMBER(DATA!U948),DATA!U948,"n/a")</f>
        <v>8.2962081457697803E-2</v>
      </c>
      <c r="I3561" s="86">
        <f>+IF(ISNUMBER(DATA!AD948),DATA!AD948,"n/a")</f>
        <v>214530.97</v>
      </c>
      <c r="J3561" s="77">
        <f>+IF(ISNUMBER(DATA!AE948),DATA!AE948,"n/a")</f>
        <v>0.10987299815834201</v>
      </c>
      <c r="K3561" s="86">
        <f>+IF(ISNUMBER(DATA!AN948),DATA!AN948,"n/a")</f>
        <v>446646.91</v>
      </c>
      <c r="L3561" s="77">
        <f>+IF(ISNUMBER(DATA!AO948),DATA!AO948,"n/a")</f>
        <v>0.20187711550941001</v>
      </c>
      <c r="M3561" s="66"/>
      <c r="N3561" s="66"/>
      <c r="O3561" s="66"/>
      <c r="P3561" s="66"/>
      <c r="Q3561" s="66"/>
      <c r="S3561" s="70"/>
      <c r="U3561" s="70"/>
      <c r="W3561" s="70"/>
      <c r="Y3561" s="70"/>
    </row>
    <row r="3562" spans="1:25" s="69" customFormat="1" x14ac:dyDescent="0.2">
      <c r="A3562" s="66" t="s">
        <v>27</v>
      </c>
      <c r="B3562" s="66" t="s">
        <v>24</v>
      </c>
      <c r="C3562" s="66" t="s">
        <v>25</v>
      </c>
      <c r="D3562" s="66" t="s">
        <v>307</v>
      </c>
      <c r="E3562" s="86">
        <f>+IF(ISNUMBER(DATA!J949),DATA!J949,"n/a")</f>
        <v>140355.15</v>
      </c>
      <c r="F3562" s="77">
        <f>+IF(ISNUMBER(DATA!K949),DATA!K949,"n/a")</f>
        <v>0.15732990904883301</v>
      </c>
      <c r="G3562" s="86">
        <f>+IF(ISNUMBER(DATA!T949),DATA!T949,"n/a")</f>
        <v>424276.04</v>
      </c>
      <c r="H3562" s="77">
        <f>+IF(ISNUMBER(DATA!U949),DATA!U949,"n/a")</f>
        <v>9.2005346212397199E-2</v>
      </c>
      <c r="I3562" s="86">
        <f>+IF(ISNUMBER(DATA!AD949),DATA!AD949,"n/a")</f>
        <v>806956.35</v>
      </c>
      <c r="J3562" s="77">
        <f>+IF(ISNUMBER(DATA!AE949),DATA!AE949,"n/a")</f>
        <v>0.123695659239393</v>
      </c>
      <c r="K3562" s="86">
        <f>+IF(ISNUMBER(DATA!AN949),DATA!AN949,"n/a")</f>
        <v>1590280.18</v>
      </c>
      <c r="L3562" s="77">
        <f>+IF(ISNUMBER(DATA!AO949),DATA!AO949,"n/a")</f>
        <v>0.301252175643756</v>
      </c>
      <c r="M3562" s="66"/>
      <c r="N3562" s="66"/>
      <c r="O3562" s="66"/>
      <c r="P3562" s="66"/>
      <c r="Q3562" s="66"/>
      <c r="S3562" s="70"/>
      <c r="U3562" s="70"/>
      <c r="W3562" s="70"/>
      <c r="Y3562" s="70"/>
    </row>
    <row r="3563" spans="1:25" s="69" customFormat="1" x14ac:dyDescent="0.2">
      <c r="A3563" s="66" t="s">
        <v>27</v>
      </c>
      <c r="B3563" s="66" t="s">
        <v>24</v>
      </c>
      <c r="C3563" s="66" t="s">
        <v>25</v>
      </c>
      <c r="D3563" s="66" t="s">
        <v>308</v>
      </c>
      <c r="E3563" s="86">
        <f>+IF(ISNUMBER(DATA!J950),DATA!J950,"n/a")</f>
        <v>30091.86</v>
      </c>
      <c r="F3563" s="77">
        <f>+IF(ISNUMBER(DATA!K950),DATA!K950,"n/a")</f>
        <v>-5.86106151751098E-2</v>
      </c>
      <c r="G3563" s="86">
        <f>+IF(ISNUMBER(DATA!T950),DATA!T950,"n/a")</f>
        <v>90378.17</v>
      </c>
      <c r="H3563" s="77">
        <f>+IF(ISNUMBER(DATA!U950),DATA!U950,"n/a")</f>
        <v>2.0640206652771002E-2</v>
      </c>
      <c r="I3563" s="86">
        <f>+IF(ISNUMBER(DATA!AD950),DATA!AD950,"n/a")</f>
        <v>165786.18</v>
      </c>
      <c r="J3563" s="77">
        <f>+IF(ISNUMBER(DATA!AE950),DATA!AE950,"n/a")</f>
        <v>1.61711561209892E-2</v>
      </c>
      <c r="K3563" s="86">
        <f>+IF(ISNUMBER(DATA!AN950),DATA!AN950,"n/a")</f>
        <v>327463.94</v>
      </c>
      <c r="L3563" s="77">
        <f>+IF(ISNUMBER(DATA!AO950),DATA!AO950,"n/a")</f>
        <v>7.7443769256081402E-2</v>
      </c>
      <c r="M3563" s="66"/>
      <c r="N3563" s="66"/>
      <c r="O3563" s="66"/>
      <c r="P3563" s="66"/>
      <c r="Q3563" s="66"/>
      <c r="S3563" s="70"/>
      <c r="U3563" s="70"/>
      <c r="W3563" s="70"/>
      <c r="Y3563" s="70"/>
    </row>
    <row r="3564" spans="1:25" s="69" customFormat="1" x14ac:dyDescent="0.2">
      <c r="A3564" s="66" t="s">
        <v>27</v>
      </c>
      <c r="B3564" s="66" t="s">
        <v>24</v>
      </c>
      <c r="C3564" s="66" t="s">
        <v>25</v>
      </c>
      <c r="D3564" s="66" t="s">
        <v>309</v>
      </c>
      <c r="E3564" s="86">
        <f>+IF(ISNUMBER(DATA!J951),DATA!J951,"n/a")</f>
        <v>42359.54</v>
      </c>
      <c r="F3564" s="77">
        <f>+IF(ISNUMBER(DATA!K951),DATA!K951,"n/a")</f>
        <v>-4.2558683472249802E-2</v>
      </c>
      <c r="G3564" s="86">
        <f>+IF(ISNUMBER(DATA!T951),DATA!T951,"n/a")</f>
        <v>125474.58</v>
      </c>
      <c r="H3564" s="77">
        <f>+IF(ISNUMBER(DATA!U951),DATA!U951,"n/a")</f>
        <v>-3.06960039280601E-2</v>
      </c>
      <c r="I3564" s="86">
        <f>+IF(ISNUMBER(DATA!AD951),DATA!AD951,"n/a")</f>
        <v>235083.53</v>
      </c>
      <c r="J3564" s="77">
        <f>+IF(ISNUMBER(DATA!AE951),DATA!AE951,"n/a")</f>
        <v>4.5078909430210798E-2</v>
      </c>
      <c r="K3564" s="86">
        <f>+IF(ISNUMBER(DATA!AN951),DATA!AN951,"n/a")</f>
        <v>467275.7</v>
      </c>
      <c r="L3564" s="77">
        <f>+IF(ISNUMBER(DATA!AO951),DATA!AO951,"n/a")</f>
        <v>0.160501997729391</v>
      </c>
      <c r="M3564" s="66"/>
      <c r="N3564" s="66"/>
      <c r="O3564" s="66"/>
      <c r="P3564" s="66"/>
      <c r="Q3564" s="66"/>
      <c r="S3564" s="70"/>
      <c r="U3564" s="70"/>
      <c r="W3564" s="70"/>
      <c r="Y3564" s="70"/>
    </row>
    <row r="3565" spans="1:25" s="69" customFormat="1" x14ac:dyDescent="0.2">
      <c r="A3565" s="66" t="s">
        <v>27</v>
      </c>
      <c r="B3565" s="66" t="s">
        <v>24</v>
      </c>
      <c r="C3565" s="66" t="s">
        <v>25</v>
      </c>
      <c r="D3565" s="66" t="s">
        <v>310</v>
      </c>
      <c r="E3565" s="86">
        <f>+IF(ISNUMBER(DATA!J952),DATA!J952,"n/a")</f>
        <v>15982.35</v>
      </c>
      <c r="F3565" s="77">
        <f>+IF(ISNUMBER(DATA!K952),DATA!K952,"n/a")</f>
        <v>-0.148696306641589</v>
      </c>
      <c r="G3565" s="86">
        <f>+IF(ISNUMBER(DATA!T952),DATA!T952,"n/a")</f>
        <v>48994.91</v>
      </c>
      <c r="H3565" s="77">
        <f>+IF(ISNUMBER(DATA!U952),DATA!U952,"n/a")</f>
        <v>-0.12564844810568099</v>
      </c>
      <c r="I3565" s="86">
        <f>+IF(ISNUMBER(DATA!AD952),DATA!AD952,"n/a")</f>
        <v>90054.27</v>
      </c>
      <c r="J3565" s="77">
        <f>+IF(ISNUMBER(DATA!AE952),DATA!AE952,"n/a")</f>
        <v>-0.16753780636599599</v>
      </c>
      <c r="K3565" s="86">
        <f>+IF(ISNUMBER(DATA!AN952),DATA!AN952,"n/a")</f>
        <v>189817.60000000001</v>
      </c>
      <c r="L3565" s="77">
        <f>+IF(ISNUMBER(DATA!AO952),DATA!AO952,"n/a")</f>
        <v>-0.1190455460418</v>
      </c>
      <c r="M3565" s="66"/>
      <c r="N3565" s="66"/>
      <c r="O3565" s="66"/>
      <c r="P3565" s="66"/>
      <c r="Q3565" s="66"/>
      <c r="S3565" s="70"/>
      <c r="U3565" s="70"/>
      <c r="W3565" s="70"/>
      <c r="Y3565" s="70"/>
    </row>
    <row r="3566" spans="1:25" s="69" customFormat="1" x14ac:dyDescent="0.2">
      <c r="A3566" s="66" t="s">
        <v>27</v>
      </c>
      <c r="B3566" s="66" t="s">
        <v>24</v>
      </c>
      <c r="C3566" s="66" t="s">
        <v>25</v>
      </c>
      <c r="D3566" s="66" t="s">
        <v>311</v>
      </c>
      <c r="E3566" s="86">
        <f>+IF(ISNUMBER(DATA!J953),DATA!J953,"n/a")</f>
        <v>39276.589999999997</v>
      </c>
      <c r="F3566" s="77">
        <f>+IF(ISNUMBER(DATA!K953),DATA!K953,"n/a")</f>
        <v>-0.15666066171813101</v>
      </c>
      <c r="G3566" s="86">
        <f>+IF(ISNUMBER(DATA!T953),DATA!T953,"n/a")</f>
        <v>122474.09</v>
      </c>
      <c r="H3566" s="77">
        <f>+IF(ISNUMBER(DATA!U953),DATA!U953,"n/a")</f>
        <v>-0.20143340752771399</v>
      </c>
      <c r="I3566" s="86">
        <f>+IF(ISNUMBER(DATA!AD953),DATA!AD953,"n/a")</f>
        <v>241487.92</v>
      </c>
      <c r="J3566" s="77">
        <f>+IF(ISNUMBER(DATA!AE953),DATA!AE953,"n/a")</f>
        <v>-0.17780881113684599</v>
      </c>
      <c r="K3566" s="86">
        <f>+IF(ISNUMBER(DATA!AN953),DATA!AN953,"n/a")</f>
        <v>494219.24</v>
      </c>
      <c r="L3566" s="77">
        <f>+IF(ISNUMBER(DATA!AO953),DATA!AO953,"n/a")</f>
        <v>-0.15847450273602601</v>
      </c>
      <c r="M3566" s="66"/>
      <c r="N3566" s="66"/>
      <c r="O3566" s="66"/>
      <c r="P3566" s="66"/>
      <c r="Q3566" s="66"/>
      <c r="S3566" s="70"/>
      <c r="U3566" s="70"/>
      <c r="W3566" s="70"/>
      <c r="Y3566" s="70"/>
    </row>
    <row r="3567" spans="1:25" s="69" customFormat="1" x14ac:dyDescent="0.2">
      <c r="A3567" s="66" t="s">
        <v>27</v>
      </c>
      <c r="B3567" s="66" t="s">
        <v>24</v>
      </c>
      <c r="C3567" s="66" t="s">
        <v>25</v>
      </c>
      <c r="D3567" s="66" t="s">
        <v>312</v>
      </c>
      <c r="E3567" s="86">
        <f>+IF(ISNUMBER(DATA!J954),DATA!J954,"n/a")</f>
        <v>23192.04</v>
      </c>
      <c r="F3567" s="77">
        <f>+IF(ISNUMBER(DATA!K954),DATA!K954,"n/a")</f>
        <v>0.28502279482002402</v>
      </c>
      <c r="G3567" s="86">
        <f>+IF(ISNUMBER(DATA!T954),DATA!T954,"n/a")</f>
        <v>71018.850000000006</v>
      </c>
      <c r="H3567" s="77">
        <f>+IF(ISNUMBER(DATA!U954),DATA!U954,"n/a")</f>
        <v>0.25339451804859098</v>
      </c>
      <c r="I3567" s="86">
        <f>+IF(ISNUMBER(DATA!AD954),DATA!AD954,"n/a")</f>
        <v>126410.47</v>
      </c>
      <c r="J3567" s="77">
        <f>+IF(ISNUMBER(DATA!AE954),DATA!AE954,"n/a")</f>
        <v>0.20078376948380999</v>
      </c>
      <c r="K3567" s="86">
        <f>+IF(ISNUMBER(DATA!AN954),DATA!AN954,"n/a")</f>
        <v>240370.19</v>
      </c>
      <c r="L3567" s="77">
        <f>+IF(ISNUMBER(DATA!AO954),DATA!AO954,"n/a")</f>
        <v>0.176943068453701</v>
      </c>
      <c r="M3567" s="66"/>
      <c r="N3567" s="66"/>
      <c r="O3567" s="66"/>
      <c r="P3567" s="66"/>
      <c r="Q3567" s="66"/>
      <c r="S3567" s="70"/>
      <c r="U3567" s="70"/>
      <c r="W3567" s="70"/>
      <c r="Y3567" s="70"/>
    </row>
    <row r="3568" spans="1:25" s="69" customFormat="1" x14ac:dyDescent="0.2">
      <c r="A3568" s="66" t="s">
        <v>27</v>
      </c>
      <c r="B3568" s="66" t="s">
        <v>24</v>
      </c>
      <c r="C3568" s="66" t="s">
        <v>25</v>
      </c>
      <c r="D3568" s="66" t="s">
        <v>313</v>
      </c>
      <c r="E3568" s="86">
        <f>+IF(ISNUMBER(DATA!J955),DATA!J955,"n/a")</f>
        <v>46633.72</v>
      </c>
      <c r="F3568" s="77">
        <f>+IF(ISNUMBER(DATA!K955),DATA!K955,"n/a")</f>
        <v>-9.7238357800736599E-4</v>
      </c>
      <c r="G3568" s="86">
        <f>+IF(ISNUMBER(DATA!T955),DATA!T955,"n/a")</f>
        <v>142021.75</v>
      </c>
      <c r="H3568" s="77">
        <f>+IF(ISNUMBER(DATA!U955),DATA!U955,"n/a")</f>
        <v>-1.2280892947715401E-2</v>
      </c>
      <c r="I3568" s="86">
        <f>+IF(ISNUMBER(DATA!AD955),DATA!AD955,"n/a")</f>
        <v>276062.7</v>
      </c>
      <c r="J3568" s="77">
        <f>+IF(ISNUMBER(DATA!AE955),DATA!AE955,"n/a")</f>
        <v>1.40835974923148E-2</v>
      </c>
      <c r="K3568" s="86">
        <f>+IF(ISNUMBER(DATA!AN955),DATA!AN955,"n/a")</f>
        <v>568103.73</v>
      </c>
      <c r="L3568" s="77">
        <f>+IF(ISNUMBER(DATA!AO955),DATA!AO955,"n/a")</f>
        <v>7.1636738469252101E-2</v>
      </c>
      <c r="M3568" s="66"/>
      <c r="N3568" s="66"/>
      <c r="O3568" s="66"/>
      <c r="P3568" s="66"/>
      <c r="Q3568" s="66"/>
      <c r="S3568" s="70"/>
      <c r="U3568" s="70"/>
      <c r="W3568" s="70"/>
      <c r="Y3568" s="70"/>
    </row>
    <row r="3569" spans="1:25" s="69" customFormat="1" x14ac:dyDescent="0.2">
      <c r="A3569" s="66" t="s">
        <v>27</v>
      </c>
      <c r="B3569" s="66" t="s">
        <v>24</v>
      </c>
      <c r="C3569" s="66" t="s">
        <v>25</v>
      </c>
      <c r="D3569" s="66" t="s">
        <v>314</v>
      </c>
      <c r="E3569" s="86">
        <f>+IF(ISNUMBER(DATA!J956),DATA!J956,"n/a")</f>
        <v>79152.69</v>
      </c>
      <c r="F3569" s="77">
        <f>+IF(ISNUMBER(DATA!K956),DATA!K956,"n/a")</f>
        <v>2.4802749977342501E-2</v>
      </c>
      <c r="G3569" s="86">
        <f>+IF(ISNUMBER(DATA!T956),DATA!T956,"n/a")</f>
        <v>236442.35</v>
      </c>
      <c r="H3569" s="77">
        <f>+IF(ISNUMBER(DATA!U956),DATA!U956,"n/a")</f>
        <v>-9.3757490780327399E-2</v>
      </c>
      <c r="I3569" s="86">
        <f>+IF(ISNUMBER(DATA!AD956),DATA!AD956,"n/a")</f>
        <v>458907.68</v>
      </c>
      <c r="J3569" s="77">
        <f>+IF(ISNUMBER(DATA!AE956),DATA!AE956,"n/a")</f>
        <v>-0.17912849733212299</v>
      </c>
      <c r="K3569" s="86">
        <f>+IF(ISNUMBER(DATA!AN956),DATA!AN956,"n/a")</f>
        <v>911452.54</v>
      </c>
      <c r="L3569" s="77">
        <f>+IF(ISNUMBER(DATA!AO956),DATA!AO956,"n/a")</f>
        <v>-0.22705225280969701</v>
      </c>
      <c r="M3569" s="66"/>
      <c r="N3569" s="66"/>
      <c r="O3569" s="66"/>
      <c r="P3569" s="66"/>
      <c r="Q3569" s="66"/>
      <c r="S3569" s="70"/>
      <c r="U3569" s="70"/>
      <c r="W3569" s="70"/>
      <c r="Y3569" s="70"/>
    </row>
    <row r="3570" spans="1:25" s="69" customFormat="1" x14ac:dyDescent="0.2">
      <c r="A3570" s="66" t="s">
        <v>27</v>
      </c>
      <c r="B3570" s="66" t="s">
        <v>24</v>
      </c>
      <c r="C3570" s="66" t="s">
        <v>25</v>
      </c>
      <c r="D3570" s="66" t="s">
        <v>315</v>
      </c>
      <c r="E3570" s="86">
        <f>+IF(ISNUMBER(DATA!J957),DATA!J957,"n/a")</f>
        <v>140549.88</v>
      </c>
      <c r="F3570" s="77">
        <f>+IF(ISNUMBER(DATA!K957),DATA!K957,"n/a")</f>
        <v>4.5840675803400503E-2</v>
      </c>
      <c r="G3570" s="86">
        <f>+IF(ISNUMBER(DATA!T957),DATA!T957,"n/a")</f>
        <v>441402.73</v>
      </c>
      <c r="H3570" s="77">
        <f>+IF(ISNUMBER(DATA!U957),DATA!U957,"n/a")</f>
        <v>5.52454386736215E-2</v>
      </c>
      <c r="I3570" s="86">
        <f>+IF(ISNUMBER(DATA!AD957),DATA!AD957,"n/a")</f>
        <v>836336.97</v>
      </c>
      <c r="J3570" s="77">
        <f>+IF(ISNUMBER(DATA!AE957),DATA!AE957,"n/a")</f>
        <v>0.11122882231400801</v>
      </c>
      <c r="K3570" s="86">
        <f>+IF(ISNUMBER(DATA!AN957),DATA!AN957,"n/a")</f>
        <v>1620804.65</v>
      </c>
      <c r="L3570" s="77">
        <f>+IF(ISNUMBER(DATA!AO957),DATA!AO957,"n/a")</f>
        <v>0.120745548390778</v>
      </c>
      <c r="M3570" s="66"/>
      <c r="N3570" s="66"/>
      <c r="O3570" s="66"/>
      <c r="P3570" s="66"/>
      <c r="Q3570" s="66"/>
      <c r="S3570" s="70"/>
      <c r="U3570" s="70"/>
      <c r="W3570" s="70"/>
      <c r="Y3570" s="70"/>
    </row>
    <row r="3571" spans="1:25" s="69" customFormat="1" x14ac:dyDescent="0.2">
      <c r="A3571" s="66" t="s">
        <v>27</v>
      </c>
      <c r="B3571" s="66" t="s">
        <v>24</v>
      </c>
      <c r="C3571" s="66" t="s">
        <v>25</v>
      </c>
      <c r="D3571" s="66" t="s">
        <v>316</v>
      </c>
      <c r="E3571" s="86">
        <f>+IF(ISNUMBER(DATA!J958),DATA!J958,"n/a")</f>
        <v>60672.84</v>
      </c>
      <c r="F3571" s="77">
        <f>+IF(ISNUMBER(DATA!K958),DATA!K958,"n/a")</f>
        <v>3.5141997363727501E-2</v>
      </c>
      <c r="G3571" s="86">
        <f>+IF(ISNUMBER(DATA!T958),DATA!T958,"n/a")</f>
        <v>175941.88</v>
      </c>
      <c r="H3571" s="77">
        <f>+IF(ISNUMBER(DATA!U958),DATA!U958,"n/a")</f>
        <v>6.7013156191069304E-2</v>
      </c>
      <c r="I3571" s="86">
        <f>+IF(ISNUMBER(DATA!AD958),DATA!AD958,"n/a")</f>
        <v>332744.49</v>
      </c>
      <c r="J3571" s="77">
        <f>+IF(ISNUMBER(DATA!AE958),DATA!AE958,"n/a")</f>
        <v>4.4729610551319E-2</v>
      </c>
      <c r="K3571" s="86">
        <f>+IF(ISNUMBER(DATA!AN958),DATA!AN958,"n/a")</f>
        <v>670509.18000000005</v>
      </c>
      <c r="L3571" s="77">
        <f>+IF(ISNUMBER(DATA!AO958),DATA!AO958,"n/a")</f>
        <v>0.150177227790742</v>
      </c>
      <c r="M3571" s="66"/>
      <c r="N3571" s="66"/>
      <c r="O3571" s="66"/>
      <c r="P3571" s="66"/>
      <c r="Q3571" s="66"/>
      <c r="S3571" s="70"/>
      <c r="U3571" s="70"/>
      <c r="W3571" s="70"/>
      <c r="Y3571" s="70"/>
    </row>
    <row r="3572" spans="1:25" s="69" customFormat="1" x14ac:dyDescent="0.2">
      <c r="A3572" s="66" t="s">
        <v>27</v>
      </c>
      <c r="B3572" s="66" t="s">
        <v>24</v>
      </c>
      <c r="C3572" s="66" t="s">
        <v>25</v>
      </c>
      <c r="D3572" s="66" t="s">
        <v>317</v>
      </c>
      <c r="E3572" s="86">
        <f>+IF(ISNUMBER(DATA!J959),DATA!J959,"n/a")</f>
        <v>34481.370000000003</v>
      </c>
      <c r="F3572" s="77">
        <f>+IF(ISNUMBER(DATA!K959),DATA!K959,"n/a")</f>
        <v>0.39427673757058601</v>
      </c>
      <c r="G3572" s="86">
        <f>+IF(ISNUMBER(DATA!T959),DATA!T959,"n/a")</f>
        <v>97851.66</v>
      </c>
      <c r="H3572" s="77">
        <f>+IF(ISNUMBER(DATA!U959),DATA!U959,"n/a")</f>
        <v>0.169060342322779</v>
      </c>
      <c r="I3572" s="86">
        <f>+IF(ISNUMBER(DATA!AD959),DATA!AD959,"n/a")</f>
        <v>178288.27</v>
      </c>
      <c r="J3572" s="77">
        <f>+IF(ISNUMBER(DATA!AE959),DATA!AE959,"n/a")</f>
        <v>0.21749221894121901</v>
      </c>
      <c r="K3572" s="86">
        <f>+IF(ISNUMBER(DATA!AN959),DATA!AN959,"n/a")</f>
        <v>339914.54</v>
      </c>
      <c r="L3572" s="77">
        <f>+IF(ISNUMBER(DATA!AO959),DATA!AO959,"n/a")</f>
        <v>0.182963698801858</v>
      </c>
      <c r="M3572" s="66"/>
      <c r="N3572" s="66"/>
      <c r="O3572" s="66"/>
      <c r="P3572" s="66"/>
      <c r="Q3572" s="66"/>
      <c r="S3572" s="70"/>
      <c r="U3572" s="70"/>
      <c r="W3572" s="70"/>
      <c r="Y3572" s="70"/>
    </row>
    <row r="3573" spans="1:25" s="69" customFormat="1" x14ac:dyDescent="0.2">
      <c r="A3573" s="66" t="s">
        <v>27</v>
      </c>
      <c r="B3573" s="66" t="s">
        <v>24</v>
      </c>
      <c r="C3573" s="66" t="s">
        <v>25</v>
      </c>
      <c r="D3573" s="66" t="s">
        <v>318</v>
      </c>
      <c r="E3573" s="86">
        <f>+IF(ISNUMBER(DATA!J960),DATA!J960,"n/a")</f>
        <v>77518.16</v>
      </c>
      <c r="F3573" s="77">
        <f>+IF(ISNUMBER(DATA!K960),DATA!K960,"n/a")</f>
        <v>0.153872180020241</v>
      </c>
      <c r="G3573" s="86">
        <f>+IF(ISNUMBER(DATA!T960),DATA!T960,"n/a")</f>
        <v>238771.5</v>
      </c>
      <c r="H3573" s="77">
        <f>+IF(ISNUMBER(DATA!U960),DATA!U960,"n/a")</f>
        <v>0.13426928686277201</v>
      </c>
      <c r="I3573" s="86">
        <f>+IF(ISNUMBER(DATA!AD960),DATA!AD960,"n/a")</f>
        <v>433644.39</v>
      </c>
      <c r="J3573" s="77">
        <f>+IF(ISNUMBER(DATA!AE960),DATA!AE960,"n/a")</f>
        <v>9.4876208460158498E-2</v>
      </c>
      <c r="K3573" s="86">
        <f>+IF(ISNUMBER(DATA!AN960),DATA!AN960,"n/a")</f>
        <v>837134.41</v>
      </c>
      <c r="L3573" s="77">
        <f>+IF(ISNUMBER(DATA!AO960),DATA!AO960,"n/a")</f>
        <v>0.156779074089684</v>
      </c>
      <c r="M3573" s="66"/>
      <c r="N3573" s="66"/>
      <c r="O3573" s="66"/>
      <c r="P3573" s="66"/>
      <c r="Q3573" s="66"/>
      <c r="S3573" s="70"/>
      <c r="U3573" s="70"/>
      <c r="W3573" s="70"/>
      <c r="Y3573" s="70"/>
    </row>
    <row r="3574" spans="1:25" s="69" customFormat="1" x14ac:dyDescent="0.2">
      <c r="A3574" s="66" t="s">
        <v>27</v>
      </c>
      <c r="B3574" s="66" t="s">
        <v>24</v>
      </c>
      <c r="C3574" s="66" t="s">
        <v>25</v>
      </c>
      <c r="D3574" s="66" t="s">
        <v>344</v>
      </c>
      <c r="E3574" s="86">
        <f>+IF(ISNUMBER(DATA!J961),DATA!J961,"n/a")</f>
        <v>16730.09</v>
      </c>
      <c r="F3574" s="77">
        <f>+IF(ISNUMBER(DATA!K961),DATA!K961,"n/a")</f>
        <v>0.182868507868543</v>
      </c>
      <c r="G3574" s="86">
        <f>+IF(ISNUMBER(DATA!T961),DATA!T961,"n/a")</f>
        <v>47540.26</v>
      </c>
      <c r="H3574" s="77">
        <f>+IF(ISNUMBER(DATA!U961),DATA!U961,"n/a")</f>
        <v>0.14157246063949799</v>
      </c>
      <c r="I3574" s="86">
        <f>+IF(ISNUMBER(DATA!AD961),DATA!AD961,"n/a")</f>
        <v>89215.92</v>
      </c>
      <c r="J3574" s="77">
        <f>+IF(ISNUMBER(DATA!AE961),DATA!AE961,"n/a")</f>
        <v>0.177302750213678</v>
      </c>
      <c r="K3574" s="86">
        <f>+IF(ISNUMBER(DATA!AN961),DATA!AN961,"n/a")</f>
        <v>183314.81</v>
      </c>
      <c r="L3574" s="77">
        <f>+IF(ISNUMBER(DATA!AO961),DATA!AO961,"n/a")</f>
        <v>0.27213237824011899</v>
      </c>
      <c r="M3574" s="66"/>
      <c r="N3574" s="66"/>
      <c r="O3574" s="66"/>
      <c r="P3574" s="66"/>
      <c r="Q3574" s="66"/>
      <c r="S3574" s="70"/>
      <c r="U3574" s="70"/>
      <c r="W3574" s="70"/>
      <c r="Y3574" s="70"/>
    </row>
    <row r="3575" spans="1:25" s="69" customFormat="1" x14ac:dyDescent="0.2">
      <c r="A3575" s="66" t="s">
        <v>27</v>
      </c>
      <c r="B3575" s="66" t="s">
        <v>24</v>
      </c>
      <c r="C3575" s="66" t="s">
        <v>25</v>
      </c>
      <c r="D3575" s="66" t="s">
        <v>345</v>
      </c>
      <c r="E3575" s="86">
        <f>+IF(ISNUMBER(DATA!J962),DATA!J962,"n/a")</f>
        <v>58027.69</v>
      </c>
      <c r="F3575" s="77">
        <f>+IF(ISNUMBER(DATA!K962),DATA!K962,"n/a")</f>
        <v>0.182233599752257</v>
      </c>
      <c r="G3575" s="86">
        <f>+IF(ISNUMBER(DATA!T962),DATA!T962,"n/a")</f>
        <v>172636.84</v>
      </c>
      <c r="H3575" s="77">
        <f>+IF(ISNUMBER(DATA!U962),DATA!U962,"n/a")</f>
        <v>0.16336037782410101</v>
      </c>
      <c r="I3575" s="86">
        <f>+IF(ISNUMBER(DATA!AD962),DATA!AD962,"n/a")</f>
        <v>318760.39</v>
      </c>
      <c r="J3575" s="77">
        <f>+IF(ISNUMBER(DATA!AE962),DATA!AE962,"n/a")</f>
        <v>0.137533466035892</v>
      </c>
      <c r="K3575" s="86">
        <f>+IF(ISNUMBER(DATA!AN962),DATA!AN962,"n/a")</f>
        <v>631754.15</v>
      </c>
      <c r="L3575" s="77">
        <f>+IF(ISNUMBER(DATA!AO962),DATA!AO962,"n/a")</f>
        <v>0.196729297330068</v>
      </c>
      <c r="M3575" s="66"/>
      <c r="N3575" s="66"/>
      <c r="O3575" s="66"/>
      <c r="P3575" s="66"/>
      <c r="Q3575" s="66"/>
      <c r="S3575" s="70"/>
      <c r="U3575" s="70"/>
      <c r="W3575" s="70"/>
      <c r="Y3575" s="70"/>
    </row>
    <row r="3576" spans="1:25" x14ac:dyDescent="0.2">
      <c r="E3576" s="100"/>
      <c r="F3576" s="102"/>
      <c r="G3576" s="100"/>
      <c r="H3576" s="102"/>
      <c r="I3576" s="100"/>
      <c r="J3576" s="102"/>
      <c r="K3576" s="100"/>
      <c r="L3576" s="102"/>
    </row>
    <row r="3577" spans="1:25" s="69" customFormat="1" x14ac:dyDescent="0.2">
      <c r="A3577" s="66" t="s">
        <v>27</v>
      </c>
      <c r="B3577" s="66" t="s">
        <v>24</v>
      </c>
      <c r="C3577" s="66" t="s">
        <v>10</v>
      </c>
      <c r="D3577" s="66" t="s">
        <v>271</v>
      </c>
      <c r="E3577" s="87">
        <f>+IF(ISNUMBER(DATA!L913),DATA!L913,"n/a")</f>
        <v>4.7329375662445701</v>
      </c>
      <c r="F3577" s="77">
        <f>+IF(ISNUMBER(DATA!M913),DATA!M913,"n/a")</f>
        <v>-2.6915949154719399E-2</v>
      </c>
      <c r="G3577" s="87">
        <f>+IF(ISNUMBER(DATA!V913),DATA!V913,"n/a")</f>
        <v>4.50119587658389</v>
      </c>
      <c r="H3577" s="77">
        <f>+IF(ISNUMBER(DATA!W913),DATA!W913,"n/a")</f>
        <v>-6.3041227055816496E-2</v>
      </c>
      <c r="I3577" s="87">
        <f>+IF(ISNUMBER(DATA!AF913),DATA!AF913,"n/a")</f>
        <v>4.4027204653872696</v>
      </c>
      <c r="J3577" s="77">
        <f>+IF(ISNUMBER(DATA!AG913),DATA!AG913,"n/a")</f>
        <v>-4.97850823028766E-2</v>
      </c>
      <c r="K3577" s="87">
        <f>+IF(ISNUMBER(DATA!AP913),DATA!AP913,"n/a")</f>
        <v>4.4055050025283098</v>
      </c>
      <c r="L3577" s="77">
        <f>+IF(ISNUMBER(DATA!AQ913),DATA!AQ913,"n/a")</f>
        <v>-3.1537316574863701E-2</v>
      </c>
      <c r="M3577" s="66"/>
      <c r="N3577" s="66"/>
      <c r="O3577" s="66"/>
      <c r="P3577" s="66"/>
      <c r="Q3577" s="66"/>
      <c r="S3577" s="70"/>
      <c r="U3577" s="70"/>
      <c r="W3577" s="70"/>
      <c r="Y3577" s="70"/>
    </row>
    <row r="3578" spans="1:25" s="69" customFormat="1" x14ac:dyDescent="0.2">
      <c r="A3578" s="66" t="s">
        <v>27</v>
      </c>
      <c r="B3578" s="66" t="s">
        <v>24</v>
      </c>
      <c r="C3578" s="66" t="s">
        <v>10</v>
      </c>
      <c r="D3578" s="66" t="s">
        <v>272</v>
      </c>
      <c r="E3578" s="87">
        <f>+IF(ISNUMBER(DATA!L914),DATA!L914,"n/a")</f>
        <v>4.37193613498874</v>
      </c>
      <c r="F3578" s="77">
        <f>+IF(ISNUMBER(DATA!M914),DATA!M914,"n/a")</f>
        <v>-5.1980227784874898E-2</v>
      </c>
      <c r="G3578" s="87">
        <f>+IF(ISNUMBER(DATA!V914),DATA!V914,"n/a")</f>
        <v>4.4302643368205201</v>
      </c>
      <c r="H3578" s="77">
        <f>+IF(ISNUMBER(DATA!W914),DATA!W914,"n/a")</f>
        <v>-6.2562974976852898E-2</v>
      </c>
      <c r="I3578" s="87">
        <f>+IF(ISNUMBER(DATA!AF914),DATA!AF914,"n/a")</f>
        <v>4.4028453422151301</v>
      </c>
      <c r="J3578" s="77">
        <f>+IF(ISNUMBER(DATA!AG914),DATA!AG914,"n/a")</f>
        <v>-5.0428363899447298E-2</v>
      </c>
      <c r="K3578" s="87">
        <f>+IF(ISNUMBER(DATA!AP914),DATA!AP914,"n/a")</f>
        <v>4.45618892126625</v>
      </c>
      <c r="L3578" s="77">
        <f>+IF(ISNUMBER(DATA!AQ914),DATA!AQ914,"n/a")</f>
        <v>-2.9125895022377099E-2</v>
      </c>
      <c r="M3578" s="66"/>
      <c r="N3578" s="66"/>
      <c r="O3578" s="66"/>
      <c r="P3578" s="66"/>
      <c r="Q3578" s="66"/>
      <c r="S3578" s="70"/>
      <c r="U3578" s="70"/>
      <c r="W3578" s="70"/>
      <c r="Y3578" s="70"/>
    </row>
    <row r="3579" spans="1:25" s="69" customFormat="1" x14ac:dyDescent="0.2">
      <c r="A3579" s="66" t="s">
        <v>27</v>
      </c>
      <c r="B3579" s="66" t="s">
        <v>24</v>
      </c>
      <c r="C3579" s="66" t="s">
        <v>10</v>
      </c>
      <c r="D3579" s="66" t="s">
        <v>273</v>
      </c>
      <c r="E3579" s="87">
        <f>+IF(ISNUMBER(DATA!L915),DATA!L915,"n/a")</f>
        <v>4.22423848733514</v>
      </c>
      <c r="F3579" s="77">
        <f>+IF(ISNUMBER(DATA!M915),DATA!M915,"n/a")</f>
        <v>5.87525806666487E-2</v>
      </c>
      <c r="G3579" s="87">
        <f>+IF(ISNUMBER(DATA!V915),DATA!V915,"n/a")</f>
        <v>4.2661505113547502</v>
      </c>
      <c r="H3579" s="77">
        <f>+IF(ISNUMBER(DATA!W915),DATA!W915,"n/a")</f>
        <v>0.102176295809977</v>
      </c>
      <c r="I3579" s="87">
        <f>+IF(ISNUMBER(DATA!AF915),DATA!AF915,"n/a")</f>
        <v>4.25265163776844</v>
      </c>
      <c r="J3579" s="77">
        <f>+IF(ISNUMBER(DATA!AG915),DATA!AG915,"n/a")</f>
        <v>8.8983443262504597E-2</v>
      </c>
      <c r="K3579" s="87">
        <f>+IF(ISNUMBER(DATA!AP915),DATA!AP915,"n/a")</f>
        <v>4.1751298365242899</v>
      </c>
      <c r="L3579" s="77">
        <f>+IF(ISNUMBER(DATA!AQ915),DATA!AQ915,"n/a")</f>
        <v>5.8898404813064902E-2</v>
      </c>
      <c r="M3579" s="66"/>
      <c r="N3579" s="66"/>
      <c r="O3579" s="66"/>
      <c r="P3579" s="66"/>
      <c r="Q3579" s="66"/>
      <c r="S3579" s="70"/>
      <c r="U3579" s="70"/>
      <c r="W3579" s="70"/>
      <c r="Y3579" s="70"/>
    </row>
    <row r="3580" spans="1:25" s="69" customFormat="1" x14ac:dyDescent="0.2">
      <c r="A3580" s="66" t="s">
        <v>27</v>
      </c>
      <c r="B3580" s="66" t="s">
        <v>24</v>
      </c>
      <c r="C3580" s="66" t="s">
        <v>10</v>
      </c>
      <c r="D3580" s="66" t="s">
        <v>274</v>
      </c>
      <c r="E3580" s="87">
        <f>+IF(ISNUMBER(DATA!L916),DATA!L916,"n/a")</f>
        <v>4.35854238789147</v>
      </c>
      <c r="F3580" s="77">
        <f>+IF(ISNUMBER(DATA!M916),DATA!M916,"n/a")</f>
        <v>-9.3230045169842499E-3</v>
      </c>
      <c r="G3580" s="87">
        <f>+IF(ISNUMBER(DATA!V916),DATA!V916,"n/a")</f>
        <v>4.3854600814458298</v>
      </c>
      <c r="H3580" s="77">
        <f>+IF(ISNUMBER(DATA!W916),DATA!W916,"n/a")</f>
        <v>7.6461573928900397E-3</v>
      </c>
      <c r="I3580" s="87">
        <f>+IF(ISNUMBER(DATA!AF916),DATA!AF916,"n/a")</f>
        <v>4.3513575622717902</v>
      </c>
      <c r="J3580" s="77">
        <f>+IF(ISNUMBER(DATA!AG916),DATA!AG916,"n/a")</f>
        <v>7.6183852234469997E-3</v>
      </c>
      <c r="K3580" s="87">
        <f>+IF(ISNUMBER(DATA!AP916),DATA!AP916,"n/a")</f>
        <v>4.3507964867203803</v>
      </c>
      <c r="L3580" s="77">
        <f>+IF(ISNUMBER(DATA!AQ916),DATA!AQ916,"n/a")</f>
        <v>-2.23478025112421E-3</v>
      </c>
      <c r="M3580" s="66"/>
      <c r="N3580" s="66"/>
      <c r="O3580" s="66"/>
      <c r="P3580" s="66"/>
      <c r="Q3580" s="66"/>
      <c r="S3580" s="70"/>
      <c r="U3580" s="70"/>
      <c r="W3580" s="70"/>
      <c r="Y3580" s="70"/>
    </row>
    <row r="3581" spans="1:25" s="69" customFormat="1" x14ac:dyDescent="0.2">
      <c r="A3581" s="66" t="s">
        <v>27</v>
      </c>
      <c r="B3581" s="66" t="s">
        <v>24</v>
      </c>
      <c r="C3581" s="66" t="s">
        <v>10</v>
      </c>
      <c r="D3581" s="66" t="s">
        <v>275</v>
      </c>
      <c r="E3581" s="87">
        <f>+IF(ISNUMBER(DATA!L917),DATA!L917,"n/a")</f>
        <v>3.8043515946316</v>
      </c>
      <c r="F3581" s="77">
        <f>+IF(ISNUMBER(DATA!M917),DATA!M917,"n/a")</f>
        <v>5.7855043075479E-2</v>
      </c>
      <c r="G3581" s="87">
        <f>+IF(ISNUMBER(DATA!V917),DATA!V917,"n/a")</f>
        <v>3.7368761145078202</v>
      </c>
      <c r="H3581" s="77">
        <f>+IF(ISNUMBER(DATA!W917),DATA!W917,"n/a")</f>
        <v>4.4768283943288398E-2</v>
      </c>
      <c r="I3581" s="87">
        <f>+IF(ISNUMBER(DATA!AF917),DATA!AF917,"n/a")</f>
        <v>3.7484651139959602</v>
      </c>
      <c r="J3581" s="77">
        <f>+IF(ISNUMBER(DATA!AG917),DATA!AG917,"n/a")</f>
        <v>2.61591118574739E-2</v>
      </c>
      <c r="K3581" s="87">
        <f>+IF(ISNUMBER(DATA!AP917),DATA!AP917,"n/a")</f>
        <v>3.7306885342320601</v>
      </c>
      <c r="L3581" s="77">
        <f>+IF(ISNUMBER(DATA!AQ917),DATA!AQ917,"n/a")</f>
        <v>-1.0844544257247999E-3</v>
      </c>
      <c r="M3581" s="66"/>
      <c r="N3581" s="66"/>
      <c r="O3581" s="66"/>
      <c r="P3581" s="66"/>
      <c r="Q3581" s="66"/>
      <c r="S3581" s="70"/>
      <c r="U3581" s="70"/>
      <c r="W3581" s="70"/>
      <c r="Y3581" s="70"/>
    </row>
    <row r="3582" spans="1:25" s="69" customFormat="1" x14ac:dyDescent="0.2">
      <c r="A3582" s="66" t="s">
        <v>27</v>
      </c>
      <c r="B3582" s="66" t="s">
        <v>24</v>
      </c>
      <c r="C3582" s="66" t="s">
        <v>10</v>
      </c>
      <c r="D3582" s="66" t="s">
        <v>276</v>
      </c>
      <c r="E3582" s="87">
        <f>+IF(ISNUMBER(DATA!L918),DATA!L918,"n/a")</f>
        <v>4.1068578235603503</v>
      </c>
      <c r="F3582" s="77">
        <f>+IF(ISNUMBER(DATA!M918),DATA!M918,"n/a")</f>
        <v>3.4710540010462901E-3</v>
      </c>
      <c r="G3582" s="87">
        <f>+IF(ISNUMBER(DATA!V918),DATA!V918,"n/a")</f>
        <v>4.0994274420965899</v>
      </c>
      <c r="H3582" s="77">
        <f>+IF(ISNUMBER(DATA!W918),DATA!W918,"n/a")</f>
        <v>5.8808271563979804E-3</v>
      </c>
      <c r="I3582" s="87">
        <f>+IF(ISNUMBER(DATA!AF918),DATA!AF918,"n/a")</f>
        <v>4.1221618963667304</v>
      </c>
      <c r="J3582" s="77">
        <f>+IF(ISNUMBER(DATA!AG918),DATA!AG918,"n/a")</f>
        <v>9.3544871222626096E-3</v>
      </c>
      <c r="K3582" s="87">
        <f>+IF(ISNUMBER(DATA!AP918),DATA!AP918,"n/a")</f>
        <v>4.1249672627374601</v>
      </c>
      <c r="L3582" s="77">
        <f>+IF(ISNUMBER(DATA!AQ918),DATA!AQ918,"n/a")</f>
        <v>8.9729575461041204E-3</v>
      </c>
      <c r="M3582" s="66"/>
      <c r="N3582" s="66"/>
      <c r="O3582" s="66"/>
      <c r="P3582" s="66"/>
      <c r="Q3582" s="66"/>
      <c r="S3582" s="70"/>
      <c r="U3582" s="70"/>
      <c r="W3582" s="70"/>
      <c r="Y3582" s="70"/>
    </row>
    <row r="3583" spans="1:25" s="69" customFormat="1" x14ac:dyDescent="0.2">
      <c r="A3583" s="66" t="s">
        <v>27</v>
      </c>
      <c r="B3583" s="66" t="s">
        <v>24</v>
      </c>
      <c r="C3583" s="66" t="s">
        <v>10</v>
      </c>
      <c r="D3583" s="66" t="s">
        <v>277</v>
      </c>
      <c r="E3583" s="87">
        <f>+IF(ISNUMBER(DATA!L919),DATA!L919,"n/a")</f>
        <v>4.5600095520747796</v>
      </c>
      <c r="F3583" s="77">
        <f>+IF(ISNUMBER(DATA!M919),DATA!M919,"n/a")</f>
        <v>5.5315389335804203E-2</v>
      </c>
      <c r="G3583" s="87">
        <f>+IF(ISNUMBER(DATA!V919),DATA!V919,"n/a")</f>
        <v>4.5942755341052202</v>
      </c>
      <c r="H3583" s="77">
        <f>+IF(ISNUMBER(DATA!W919),DATA!W919,"n/a")</f>
        <v>5.2865655411569602E-2</v>
      </c>
      <c r="I3583" s="87">
        <f>+IF(ISNUMBER(DATA!AF919),DATA!AF919,"n/a")</f>
        <v>4.5730166097628304</v>
      </c>
      <c r="J3583" s="77">
        <f>+IF(ISNUMBER(DATA!AG919),DATA!AG919,"n/a")</f>
        <v>3.5329028364981398E-2</v>
      </c>
      <c r="K3583" s="87">
        <f>+IF(ISNUMBER(DATA!AP919),DATA!AP919,"n/a")</f>
        <v>4.5492887233229498</v>
      </c>
      <c r="L3583" s="77">
        <f>+IF(ISNUMBER(DATA!AQ919),DATA!AQ919,"n/a")</f>
        <v>3.6182665517206898E-2</v>
      </c>
      <c r="M3583" s="66"/>
      <c r="N3583" s="66"/>
      <c r="O3583" s="66"/>
      <c r="P3583" s="66"/>
      <c r="Q3583" s="66"/>
      <c r="S3583" s="70"/>
      <c r="U3583" s="70"/>
      <c r="W3583" s="70"/>
      <c r="Y3583" s="70"/>
    </row>
    <row r="3584" spans="1:25" s="69" customFormat="1" x14ac:dyDescent="0.2">
      <c r="A3584" s="66" t="s">
        <v>27</v>
      </c>
      <c r="B3584" s="66" t="s">
        <v>24</v>
      </c>
      <c r="C3584" s="66" t="s">
        <v>10</v>
      </c>
      <c r="D3584" s="66" t="s">
        <v>278</v>
      </c>
      <c r="E3584" s="87">
        <f>+IF(ISNUMBER(DATA!L920),DATA!L920,"n/a")</f>
        <v>4.5079983654094002</v>
      </c>
      <c r="F3584" s="77">
        <f>+IF(ISNUMBER(DATA!M920),DATA!M920,"n/a")</f>
        <v>1.06115243101782E-2</v>
      </c>
      <c r="G3584" s="87">
        <f>+IF(ISNUMBER(DATA!V920),DATA!V920,"n/a")</f>
        <v>4.5375638163093797</v>
      </c>
      <c r="H3584" s="77">
        <f>+IF(ISNUMBER(DATA!W920),DATA!W920,"n/a")</f>
        <v>3.0538118129590702E-4</v>
      </c>
      <c r="I3584" s="87">
        <f>+IF(ISNUMBER(DATA!AF920),DATA!AF920,"n/a")</f>
        <v>4.6246360370242501</v>
      </c>
      <c r="J3584" s="77">
        <f>+IF(ISNUMBER(DATA!AG920),DATA!AG920,"n/a")</f>
        <v>9.2719419291740802E-3</v>
      </c>
      <c r="K3584" s="87">
        <f>+IF(ISNUMBER(DATA!AP920),DATA!AP920,"n/a")</f>
        <v>4.637950691676</v>
      </c>
      <c r="L3584" s="77">
        <f>+IF(ISNUMBER(DATA!AQ920),DATA!AQ920,"n/a")</f>
        <v>1.41990660721473E-2</v>
      </c>
      <c r="M3584" s="66"/>
      <c r="N3584" s="66"/>
      <c r="O3584" s="66"/>
      <c r="P3584" s="66"/>
      <c r="Q3584" s="66"/>
      <c r="S3584" s="70"/>
      <c r="U3584" s="70"/>
      <c r="W3584" s="70"/>
      <c r="Y3584" s="70"/>
    </row>
    <row r="3585" spans="1:25" s="69" customFormat="1" x14ac:dyDescent="0.2">
      <c r="A3585" s="66" t="s">
        <v>27</v>
      </c>
      <c r="B3585" s="66" t="s">
        <v>24</v>
      </c>
      <c r="C3585" s="66" t="s">
        <v>10</v>
      </c>
      <c r="D3585" s="66" t="s">
        <v>279</v>
      </c>
      <c r="E3585" s="87">
        <f>+IF(ISNUMBER(DATA!L921),DATA!L921,"n/a")</f>
        <v>4.1506049687567597</v>
      </c>
      <c r="F3585" s="77">
        <f>+IF(ISNUMBER(DATA!M921),DATA!M921,"n/a")</f>
        <v>6.4487502513717199E-3</v>
      </c>
      <c r="G3585" s="87">
        <f>+IF(ISNUMBER(DATA!V921),DATA!V921,"n/a")</f>
        <v>4.15638546661497</v>
      </c>
      <c r="H3585" s="77">
        <f>+IF(ISNUMBER(DATA!W921),DATA!W921,"n/a")</f>
        <v>3.6796216519164198E-3</v>
      </c>
      <c r="I3585" s="87">
        <f>+IF(ISNUMBER(DATA!AF921),DATA!AF921,"n/a")</f>
        <v>4.1398162071731797</v>
      </c>
      <c r="J3585" s="77">
        <f>+IF(ISNUMBER(DATA!AG921),DATA!AG921,"n/a")</f>
        <v>3.86403830678533E-2</v>
      </c>
      <c r="K3585" s="87">
        <f>+IF(ISNUMBER(DATA!AP921),DATA!AP921,"n/a")</f>
        <v>4.0418888823156802</v>
      </c>
      <c r="L3585" s="77">
        <f>+IF(ISNUMBER(DATA!AQ921),DATA!AQ921,"n/a")</f>
        <v>5.0189285862774602E-2</v>
      </c>
      <c r="M3585" s="66"/>
      <c r="N3585" s="66"/>
      <c r="O3585" s="66"/>
      <c r="P3585" s="66"/>
      <c r="Q3585" s="66"/>
      <c r="S3585" s="70"/>
      <c r="U3585" s="70"/>
      <c r="W3585" s="70"/>
      <c r="Y3585" s="70"/>
    </row>
    <row r="3586" spans="1:25" s="69" customFormat="1" x14ac:dyDescent="0.2">
      <c r="A3586" s="66" t="s">
        <v>27</v>
      </c>
      <c r="B3586" s="66" t="s">
        <v>24</v>
      </c>
      <c r="C3586" s="66" t="s">
        <v>10</v>
      </c>
      <c r="D3586" s="66" t="s">
        <v>280</v>
      </c>
      <c r="E3586" s="87">
        <f>+IF(ISNUMBER(DATA!L922),DATA!L922,"n/a")</f>
        <v>4.5400172883991203</v>
      </c>
      <c r="F3586" s="77">
        <f>+IF(ISNUMBER(DATA!M922),DATA!M922,"n/a")</f>
        <v>-3.2850153037401998E-2</v>
      </c>
      <c r="G3586" s="87">
        <f>+IF(ISNUMBER(DATA!V922),DATA!V922,"n/a")</f>
        <v>4.5182099705698402</v>
      </c>
      <c r="H3586" s="77">
        <f>+IF(ISNUMBER(DATA!W922),DATA!W922,"n/a")</f>
        <v>-1.3608946227509E-2</v>
      </c>
      <c r="I3586" s="87">
        <f>+IF(ISNUMBER(DATA!AF922),DATA!AF922,"n/a")</f>
        <v>4.5760763243995903</v>
      </c>
      <c r="J3586" s="77">
        <f>+IF(ISNUMBER(DATA!AG922),DATA!AG922,"n/a")</f>
        <v>-1.4747058888737801E-2</v>
      </c>
      <c r="K3586" s="87">
        <f>+IF(ISNUMBER(DATA!AP922),DATA!AP922,"n/a")</f>
        <v>4.5714071487837096</v>
      </c>
      <c r="L3586" s="77">
        <f>+IF(ISNUMBER(DATA!AQ922),DATA!AQ922,"n/a")</f>
        <v>-4.4518853717912102E-2</v>
      </c>
      <c r="M3586" s="66"/>
      <c r="N3586" s="66"/>
      <c r="O3586" s="66"/>
      <c r="P3586" s="66"/>
      <c r="Q3586" s="66"/>
      <c r="S3586" s="70"/>
      <c r="U3586" s="70"/>
      <c r="W3586" s="70"/>
      <c r="Y3586" s="70"/>
    </row>
    <row r="3587" spans="1:25" s="69" customFormat="1" x14ac:dyDescent="0.2">
      <c r="A3587" s="66" t="s">
        <v>27</v>
      </c>
      <c r="B3587" s="66" t="s">
        <v>24</v>
      </c>
      <c r="C3587" s="66" t="s">
        <v>10</v>
      </c>
      <c r="D3587" s="66" t="s">
        <v>281</v>
      </c>
      <c r="E3587" s="87">
        <f>+IF(ISNUMBER(DATA!L923),DATA!L923,"n/a")</f>
        <v>4.40423104129707</v>
      </c>
      <c r="F3587" s="77">
        <f>+IF(ISNUMBER(DATA!M923),DATA!M923,"n/a")</f>
        <v>5.9032095584594699E-2</v>
      </c>
      <c r="G3587" s="87">
        <f>+IF(ISNUMBER(DATA!V923),DATA!V923,"n/a")</f>
        <v>4.3793979115058201</v>
      </c>
      <c r="H3587" s="77">
        <f>+IF(ISNUMBER(DATA!W923),DATA!W923,"n/a")</f>
        <v>6.1020074361998203E-2</v>
      </c>
      <c r="I3587" s="87">
        <f>+IF(ISNUMBER(DATA!AF923),DATA!AF923,"n/a")</f>
        <v>4.4301703483028803</v>
      </c>
      <c r="J3587" s="77">
        <f>+IF(ISNUMBER(DATA!AG923),DATA!AG923,"n/a")</f>
        <v>5.5473740563883302E-2</v>
      </c>
      <c r="K3587" s="87">
        <f>+IF(ISNUMBER(DATA!AP923),DATA!AP923,"n/a")</f>
        <v>4.3540456711467597</v>
      </c>
      <c r="L3587" s="77">
        <f>+IF(ISNUMBER(DATA!AQ923),DATA!AQ923,"n/a")</f>
        <v>2.3445498808080601E-2</v>
      </c>
      <c r="M3587" s="66"/>
      <c r="N3587" s="66"/>
      <c r="O3587" s="66"/>
      <c r="P3587" s="66"/>
      <c r="Q3587" s="66"/>
      <c r="S3587" s="70"/>
      <c r="U3587" s="70"/>
      <c r="W3587" s="70"/>
      <c r="Y3587" s="70"/>
    </row>
    <row r="3588" spans="1:25" s="69" customFormat="1" x14ac:dyDescent="0.2">
      <c r="A3588" s="66" t="s">
        <v>27</v>
      </c>
      <c r="B3588" s="66" t="s">
        <v>24</v>
      </c>
      <c r="C3588" s="66" t="s">
        <v>10</v>
      </c>
      <c r="D3588" s="66" t="s">
        <v>282</v>
      </c>
      <c r="E3588" s="87">
        <f>+IF(ISNUMBER(DATA!L924),DATA!L924,"n/a")</f>
        <v>4.5301243792598198</v>
      </c>
      <c r="F3588" s="77">
        <f>+IF(ISNUMBER(DATA!M924),DATA!M924,"n/a")</f>
        <v>2.3045714759743801E-2</v>
      </c>
      <c r="G3588" s="87">
        <f>+IF(ISNUMBER(DATA!V924),DATA!V924,"n/a")</f>
        <v>4.6186094450086497</v>
      </c>
      <c r="H3588" s="77">
        <f>+IF(ISNUMBER(DATA!W924),DATA!W924,"n/a")</f>
        <v>5.4793536706926001E-2</v>
      </c>
      <c r="I3588" s="87">
        <f>+IF(ISNUMBER(DATA!AF924),DATA!AF924,"n/a")</f>
        <v>4.5039493138454496</v>
      </c>
      <c r="J3588" s="77">
        <f>+IF(ISNUMBER(DATA!AG924),DATA!AG924,"n/a")</f>
        <v>-1.6757007065133101E-2</v>
      </c>
      <c r="K3588" s="87">
        <f>+IF(ISNUMBER(DATA!AP924),DATA!AP924,"n/a")</f>
        <v>4.46316351406242</v>
      </c>
      <c r="L3588" s="77">
        <f>+IF(ISNUMBER(DATA!AQ924),DATA!AQ924,"n/a")</f>
        <v>-5.0152413278435899E-2</v>
      </c>
      <c r="M3588" s="66"/>
      <c r="N3588" s="66"/>
      <c r="O3588" s="66"/>
      <c r="P3588" s="66"/>
      <c r="Q3588" s="66"/>
      <c r="S3588" s="70"/>
      <c r="U3588" s="70"/>
      <c r="W3588" s="70"/>
      <c r="Y3588" s="70"/>
    </row>
    <row r="3589" spans="1:25" s="69" customFormat="1" x14ac:dyDescent="0.2">
      <c r="A3589" s="66" t="s">
        <v>27</v>
      </c>
      <c r="B3589" s="66" t="s">
        <v>24</v>
      </c>
      <c r="C3589" s="66" t="s">
        <v>10</v>
      </c>
      <c r="D3589" s="66" t="s">
        <v>283</v>
      </c>
      <c r="E3589" s="87">
        <f>+IF(ISNUMBER(DATA!L925),DATA!L925,"n/a")</f>
        <v>4.5171973181706901</v>
      </c>
      <c r="F3589" s="77">
        <f>+IF(ISNUMBER(DATA!M925),DATA!M925,"n/a")</f>
        <v>3.46075518464386E-2</v>
      </c>
      <c r="G3589" s="87">
        <f>+IF(ISNUMBER(DATA!V925),DATA!V925,"n/a")</f>
        <v>4.5554039283902501</v>
      </c>
      <c r="H3589" s="77">
        <f>+IF(ISNUMBER(DATA!W925),DATA!W925,"n/a")</f>
        <v>4.5951883287782297E-2</v>
      </c>
      <c r="I3589" s="87">
        <f>+IF(ISNUMBER(DATA!AF925),DATA!AF925,"n/a")</f>
        <v>4.4756250933810398</v>
      </c>
      <c r="J3589" s="77">
        <f>+IF(ISNUMBER(DATA!AG925),DATA!AG925,"n/a")</f>
        <v>-3.09716956739441E-3</v>
      </c>
      <c r="K3589" s="87">
        <f>+IF(ISNUMBER(DATA!AP925),DATA!AP925,"n/a")</f>
        <v>4.4294043627096498</v>
      </c>
      <c r="L3589" s="77">
        <f>+IF(ISNUMBER(DATA!AQ925),DATA!AQ925,"n/a")</f>
        <v>-1.7687263500853902E-2</v>
      </c>
      <c r="M3589" s="66"/>
      <c r="N3589" s="66"/>
      <c r="O3589" s="66"/>
      <c r="P3589" s="66"/>
      <c r="Q3589" s="66"/>
      <c r="S3589" s="70"/>
      <c r="U3589" s="70"/>
      <c r="W3589" s="70"/>
      <c r="Y3589" s="70"/>
    </row>
    <row r="3590" spans="1:25" s="69" customFormat="1" x14ac:dyDescent="0.2">
      <c r="A3590" s="66" t="s">
        <v>27</v>
      </c>
      <c r="B3590" s="66" t="s">
        <v>24</v>
      </c>
      <c r="C3590" s="66" t="s">
        <v>10</v>
      </c>
      <c r="D3590" s="66" t="s">
        <v>284</v>
      </c>
      <c r="E3590" s="87">
        <f>+IF(ISNUMBER(DATA!L926),DATA!L926,"n/a")</f>
        <v>4.7348517827118801</v>
      </c>
      <c r="F3590" s="77">
        <f>+IF(ISNUMBER(DATA!M926),DATA!M926,"n/a")</f>
        <v>9.6252270231073397E-2</v>
      </c>
      <c r="G3590" s="87">
        <f>+IF(ISNUMBER(DATA!V926),DATA!V926,"n/a")</f>
        <v>4.7441849444606499</v>
      </c>
      <c r="H3590" s="77">
        <f>+IF(ISNUMBER(DATA!W926),DATA!W926,"n/a")</f>
        <v>0.103149041819564</v>
      </c>
      <c r="I3590" s="87">
        <f>+IF(ISNUMBER(DATA!AF926),DATA!AF926,"n/a")</f>
        <v>4.79816437138519</v>
      </c>
      <c r="J3590" s="77">
        <f>+IF(ISNUMBER(DATA!AG926),DATA!AG926,"n/a")</f>
        <v>9.3982182982008305E-2</v>
      </c>
      <c r="K3590" s="87">
        <f>+IF(ISNUMBER(DATA!AP926),DATA!AP926,"n/a")</f>
        <v>4.64891738094218</v>
      </c>
      <c r="L3590" s="77">
        <f>+IF(ISNUMBER(DATA!AQ926),DATA!AQ926,"n/a")</f>
        <v>6.7198134525321598E-2</v>
      </c>
      <c r="M3590" s="66"/>
      <c r="N3590" s="66"/>
      <c r="O3590" s="66"/>
      <c r="P3590" s="66"/>
      <c r="Q3590" s="66"/>
      <c r="S3590" s="70"/>
      <c r="U3590" s="70"/>
      <c r="W3590" s="70"/>
      <c r="Y3590" s="70"/>
    </row>
    <row r="3591" spans="1:25" s="69" customFormat="1" x14ac:dyDescent="0.2">
      <c r="A3591" s="66" t="s">
        <v>27</v>
      </c>
      <c r="B3591" s="66" t="s">
        <v>24</v>
      </c>
      <c r="C3591" s="66" t="s">
        <v>10</v>
      </c>
      <c r="D3591" s="66" t="s">
        <v>285</v>
      </c>
      <c r="E3591" s="87">
        <f>+IF(ISNUMBER(DATA!L927),DATA!L927,"n/a")</f>
        <v>3.8131439094850599</v>
      </c>
      <c r="F3591" s="77">
        <f>+IF(ISNUMBER(DATA!M927),DATA!M927,"n/a")</f>
        <v>-8.9385869947213897E-2</v>
      </c>
      <c r="G3591" s="87">
        <f>+IF(ISNUMBER(DATA!V927),DATA!V927,"n/a")</f>
        <v>3.6127813645962501</v>
      </c>
      <c r="H3591" s="77">
        <f>+IF(ISNUMBER(DATA!W927),DATA!W927,"n/a")</f>
        <v>-0.13109788416850099</v>
      </c>
      <c r="I3591" s="87">
        <f>+IF(ISNUMBER(DATA!AF927),DATA!AF927,"n/a")</f>
        <v>3.58192400318076</v>
      </c>
      <c r="J3591" s="77">
        <f>+IF(ISNUMBER(DATA!AG927),DATA!AG927,"n/a")</f>
        <v>-0.13997907008488</v>
      </c>
      <c r="K3591" s="87">
        <f>+IF(ISNUMBER(DATA!AP927),DATA!AP927,"n/a")</f>
        <v>3.7582698648602801</v>
      </c>
      <c r="L3591" s="77">
        <f>+IF(ISNUMBER(DATA!AQ927),DATA!AQ927,"n/a")</f>
        <v>-5.5251842550312097E-2</v>
      </c>
      <c r="M3591" s="66"/>
      <c r="N3591" s="66"/>
      <c r="O3591" s="66"/>
      <c r="P3591" s="66"/>
      <c r="Q3591" s="66"/>
      <c r="S3591" s="70"/>
      <c r="U3591" s="70"/>
      <c r="W3591" s="70"/>
      <c r="Y3591" s="70"/>
    </row>
    <row r="3592" spans="1:25" s="69" customFormat="1" x14ac:dyDescent="0.2">
      <c r="A3592" s="66" t="s">
        <v>27</v>
      </c>
      <c r="B3592" s="66" t="s">
        <v>24</v>
      </c>
      <c r="C3592" s="66" t="s">
        <v>10</v>
      </c>
      <c r="D3592" s="66" t="s">
        <v>286</v>
      </c>
      <c r="E3592" s="87">
        <f>+IF(ISNUMBER(DATA!L928),DATA!L928,"n/a")</f>
        <v>3.9147952940588802</v>
      </c>
      <c r="F3592" s="77">
        <f>+IF(ISNUMBER(DATA!M928),DATA!M928,"n/a")</f>
        <v>1.0757938884616E-2</v>
      </c>
      <c r="G3592" s="87">
        <f>+IF(ISNUMBER(DATA!V928),DATA!V928,"n/a")</f>
        <v>3.9781112772359002</v>
      </c>
      <c r="H3592" s="77">
        <f>+IF(ISNUMBER(DATA!W928),DATA!W928,"n/a")</f>
        <v>6.9174216725581106E-2</v>
      </c>
      <c r="I3592" s="87">
        <f>+IF(ISNUMBER(DATA!AF928),DATA!AF928,"n/a")</f>
        <v>3.92902060142776</v>
      </c>
      <c r="J3592" s="77">
        <f>+IF(ISNUMBER(DATA!AG928),DATA!AG928,"n/a")</f>
        <v>4.1263739861988301E-2</v>
      </c>
      <c r="K3592" s="87">
        <f>+IF(ISNUMBER(DATA!AP928),DATA!AP928,"n/a")</f>
        <v>3.8881508111214398</v>
      </c>
      <c r="L3592" s="77">
        <f>+IF(ISNUMBER(DATA!AQ928),DATA!AQ928,"n/a")</f>
        <v>3.1327916766823102E-2</v>
      </c>
      <c r="M3592" s="66"/>
      <c r="N3592" s="66"/>
      <c r="O3592" s="66"/>
      <c r="P3592" s="66"/>
      <c r="Q3592" s="66"/>
      <c r="S3592" s="70"/>
      <c r="U3592" s="70"/>
      <c r="W3592" s="70"/>
      <c r="Y3592" s="70"/>
    </row>
    <row r="3593" spans="1:25" s="69" customFormat="1" x14ac:dyDescent="0.2">
      <c r="A3593" s="66" t="s">
        <v>27</v>
      </c>
      <c r="B3593" s="66" t="s">
        <v>24</v>
      </c>
      <c r="C3593" s="66" t="s">
        <v>10</v>
      </c>
      <c r="D3593" s="66" t="s">
        <v>287</v>
      </c>
      <c r="E3593" s="87">
        <f>+IF(ISNUMBER(DATA!L929),DATA!L929,"n/a")</f>
        <v>4.1247152991645404</v>
      </c>
      <c r="F3593" s="77">
        <f>+IF(ISNUMBER(DATA!M929),DATA!M929,"n/a")</f>
        <v>5.3025005045246001E-2</v>
      </c>
      <c r="G3593" s="87">
        <f>+IF(ISNUMBER(DATA!V929),DATA!V929,"n/a")</f>
        <v>3.9958746299137502</v>
      </c>
      <c r="H3593" s="77">
        <f>+IF(ISNUMBER(DATA!W929),DATA!W929,"n/a")</f>
        <v>5.1367708689278403E-2</v>
      </c>
      <c r="I3593" s="87">
        <f>+IF(ISNUMBER(DATA!AF929),DATA!AF929,"n/a")</f>
        <v>3.9066827073117598</v>
      </c>
      <c r="J3593" s="77">
        <f>+IF(ISNUMBER(DATA!AG929),DATA!AG929,"n/a")</f>
        <v>3.2220412930103901E-2</v>
      </c>
      <c r="K3593" s="87">
        <f>+IF(ISNUMBER(DATA!AP929),DATA!AP929,"n/a")</f>
        <v>3.8124419221422299</v>
      </c>
      <c r="L3593" s="77">
        <f>+IF(ISNUMBER(DATA!AQ929),DATA!AQ929,"n/a")</f>
        <v>2.3185639841681899E-2</v>
      </c>
      <c r="M3593" s="66"/>
      <c r="N3593" s="66"/>
      <c r="O3593" s="66"/>
      <c r="P3593" s="66"/>
      <c r="Q3593" s="66"/>
      <c r="S3593" s="70"/>
      <c r="U3593" s="70"/>
      <c r="W3593" s="70"/>
      <c r="Y3593" s="70"/>
    </row>
    <row r="3594" spans="1:25" s="69" customFormat="1" x14ac:dyDescent="0.2">
      <c r="A3594" s="66" t="s">
        <v>27</v>
      </c>
      <c r="B3594" s="66" t="s">
        <v>24</v>
      </c>
      <c r="C3594" s="66" t="s">
        <v>10</v>
      </c>
      <c r="D3594" s="66" t="s">
        <v>288</v>
      </c>
      <c r="E3594" s="87">
        <f>+IF(ISNUMBER(DATA!L930),DATA!L930,"n/a")</f>
        <v>4.5557620506202996</v>
      </c>
      <c r="F3594" s="77">
        <f>+IF(ISNUMBER(DATA!M930),DATA!M930,"n/a")</f>
        <v>3.8854066524240498E-2</v>
      </c>
      <c r="G3594" s="87">
        <f>+IF(ISNUMBER(DATA!V930),DATA!V930,"n/a")</f>
        <v>4.6536271743798201</v>
      </c>
      <c r="H3594" s="77">
        <f>+IF(ISNUMBER(DATA!W930),DATA!W930,"n/a")</f>
        <v>5.4814792333992397E-2</v>
      </c>
      <c r="I3594" s="87">
        <f>+IF(ISNUMBER(DATA!AF930),DATA!AF930,"n/a")</f>
        <v>4.5259811117197097</v>
      </c>
      <c r="J3594" s="77">
        <f>+IF(ISNUMBER(DATA!AG930),DATA!AG930,"n/a")</f>
        <v>-2.1997222109622201E-2</v>
      </c>
      <c r="K3594" s="87">
        <f>+IF(ISNUMBER(DATA!AP930),DATA!AP930,"n/a")</f>
        <v>4.4633864321311698</v>
      </c>
      <c r="L3594" s="77">
        <f>+IF(ISNUMBER(DATA!AQ930),DATA!AQ930,"n/a")</f>
        <v>-3.6122020857928198E-2</v>
      </c>
      <c r="M3594" s="66"/>
      <c r="N3594" s="66"/>
      <c r="O3594" s="66"/>
      <c r="P3594" s="66"/>
      <c r="Q3594" s="66"/>
      <c r="S3594" s="70"/>
      <c r="U3594" s="70"/>
      <c r="W3594" s="70"/>
      <c r="Y3594" s="70"/>
    </row>
    <row r="3595" spans="1:25" s="69" customFormat="1" x14ac:dyDescent="0.2">
      <c r="A3595" s="66" t="s">
        <v>27</v>
      </c>
      <c r="B3595" s="66" t="s">
        <v>24</v>
      </c>
      <c r="C3595" s="66" t="s">
        <v>10</v>
      </c>
      <c r="D3595" s="66" t="s">
        <v>289</v>
      </c>
      <c r="E3595" s="87">
        <f>+IF(ISNUMBER(DATA!L931),DATA!L931,"n/a")</f>
        <v>4.0290240696936097</v>
      </c>
      <c r="F3595" s="77">
        <f>+IF(ISNUMBER(DATA!M931),DATA!M931,"n/a")</f>
        <v>4.6142183926937301E-2</v>
      </c>
      <c r="G3595" s="87">
        <f>+IF(ISNUMBER(DATA!V931),DATA!V931,"n/a")</f>
        <v>4.0176348399643</v>
      </c>
      <c r="H3595" s="77">
        <f>+IF(ISNUMBER(DATA!W931),DATA!W931,"n/a")</f>
        <v>4.65946352191043E-2</v>
      </c>
      <c r="I3595" s="87">
        <f>+IF(ISNUMBER(DATA!AF931),DATA!AF931,"n/a")</f>
        <v>4.0279556153154399</v>
      </c>
      <c r="J3595" s="77">
        <f>+IF(ISNUMBER(DATA!AG931),DATA!AG931,"n/a")</f>
        <v>4.1272715426407099E-2</v>
      </c>
      <c r="K3595" s="87">
        <f>+IF(ISNUMBER(DATA!AP931),DATA!AP931,"n/a")</f>
        <v>4.0466101080820396</v>
      </c>
      <c r="L3595" s="77">
        <f>+IF(ISNUMBER(DATA!AQ931),DATA!AQ931,"n/a")</f>
        <v>4.18557526979461E-2</v>
      </c>
      <c r="M3595" s="66"/>
      <c r="N3595" s="66"/>
      <c r="O3595" s="66"/>
      <c r="P3595" s="66"/>
      <c r="Q3595" s="66"/>
      <c r="S3595" s="70"/>
      <c r="U3595" s="70"/>
      <c r="W3595" s="70"/>
      <c r="Y3595" s="70"/>
    </row>
    <row r="3596" spans="1:25" s="69" customFormat="1" x14ac:dyDescent="0.2">
      <c r="A3596" s="66" t="s">
        <v>27</v>
      </c>
      <c r="B3596" s="66" t="s">
        <v>24</v>
      </c>
      <c r="C3596" s="66" t="s">
        <v>10</v>
      </c>
      <c r="D3596" s="66" t="s">
        <v>290</v>
      </c>
      <c r="E3596" s="87">
        <f>+IF(ISNUMBER(DATA!L932),DATA!L932,"n/a")</f>
        <v>4.2152000357081096</v>
      </c>
      <c r="F3596" s="77">
        <f>+IF(ISNUMBER(DATA!M932),DATA!M932,"n/a")</f>
        <v>2.1579892115509199E-2</v>
      </c>
      <c r="G3596" s="87">
        <f>+IF(ISNUMBER(DATA!V932),DATA!V932,"n/a")</f>
        <v>4.2041218386850403</v>
      </c>
      <c r="H3596" s="77">
        <f>+IF(ISNUMBER(DATA!W932),DATA!W932,"n/a")</f>
        <v>3.4141305660438E-2</v>
      </c>
      <c r="I3596" s="87">
        <f>+IF(ISNUMBER(DATA!AF932),DATA!AF932,"n/a")</f>
        <v>4.2120096624470102</v>
      </c>
      <c r="J3596" s="77">
        <f>+IF(ISNUMBER(DATA!AG932),DATA!AG932,"n/a")</f>
        <v>4.0474870222498703E-2</v>
      </c>
      <c r="K3596" s="87">
        <f>+IF(ISNUMBER(DATA!AP932),DATA!AP932,"n/a")</f>
        <v>4.1841531942319898</v>
      </c>
      <c r="L3596" s="77">
        <f>+IF(ISNUMBER(DATA!AQ932),DATA!AQ932,"n/a")</f>
        <v>1.4533221827217301E-2</v>
      </c>
      <c r="M3596" s="66"/>
      <c r="N3596" s="66"/>
      <c r="O3596" s="66"/>
      <c r="P3596" s="66"/>
      <c r="Q3596" s="66"/>
      <c r="S3596" s="70"/>
      <c r="U3596" s="70"/>
      <c r="W3596" s="70"/>
      <c r="Y3596" s="70"/>
    </row>
    <row r="3597" spans="1:25" s="69" customFormat="1" x14ac:dyDescent="0.2">
      <c r="A3597" s="66" t="s">
        <v>27</v>
      </c>
      <c r="B3597" s="66" t="s">
        <v>24</v>
      </c>
      <c r="C3597" s="66" t="s">
        <v>10</v>
      </c>
      <c r="D3597" s="66" t="s">
        <v>291</v>
      </c>
      <c r="E3597" s="87">
        <f>+IF(ISNUMBER(DATA!L933),DATA!L933,"n/a")</f>
        <v>5.2775145960117396</v>
      </c>
      <c r="F3597" s="77">
        <f>+IF(ISNUMBER(DATA!M933),DATA!M933,"n/a")</f>
        <v>-7.9876027361209398E-2</v>
      </c>
      <c r="G3597" s="87">
        <f>+IF(ISNUMBER(DATA!V933),DATA!V933,"n/a")</f>
        <v>5.5116299807192597</v>
      </c>
      <c r="H3597" s="77">
        <f>+IF(ISNUMBER(DATA!W933),DATA!W933,"n/a")</f>
        <v>1.3511841745347799E-2</v>
      </c>
      <c r="I3597" s="87">
        <f>+IF(ISNUMBER(DATA!AF933),DATA!AF933,"n/a")</f>
        <v>5.4869844969821502</v>
      </c>
      <c r="J3597" s="77">
        <f>+IF(ISNUMBER(DATA!AG933),DATA!AG933,"n/a")</f>
        <v>-9.7402774669992104E-3</v>
      </c>
      <c r="K3597" s="87">
        <f>+IF(ISNUMBER(DATA!AP933),DATA!AP933,"n/a")</f>
        <v>5.4212820556503898</v>
      </c>
      <c r="L3597" s="77">
        <f>+IF(ISNUMBER(DATA!AQ933),DATA!AQ933,"n/a")</f>
        <v>2.1231184289927599E-2</v>
      </c>
      <c r="M3597" s="66"/>
      <c r="N3597" s="66"/>
      <c r="O3597" s="66"/>
      <c r="P3597" s="66"/>
      <c r="Q3597" s="66"/>
      <c r="S3597" s="70"/>
      <c r="U3597" s="70"/>
      <c r="W3597" s="70"/>
      <c r="Y3597" s="70"/>
    </row>
    <row r="3598" spans="1:25" s="69" customFormat="1" x14ac:dyDescent="0.2">
      <c r="A3598" s="66" t="s">
        <v>27</v>
      </c>
      <c r="B3598" s="66" t="s">
        <v>24</v>
      </c>
      <c r="C3598" s="66" t="s">
        <v>10</v>
      </c>
      <c r="D3598" s="66" t="s">
        <v>292</v>
      </c>
      <c r="E3598" s="87">
        <f>+IF(ISNUMBER(DATA!L934),DATA!L934,"n/a")</f>
        <v>4.8986736952451304</v>
      </c>
      <c r="F3598" s="77">
        <f>+IF(ISNUMBER(DATA!M934),DATA!M934,"n/a")</f>
        <v>-1.8771943596379299E-3</v>
      </c>
      <c r="G3598" s="87">
        <f>+IF(ISNUMBER(DATA!V934),DATA!V934,"n/a")</f>
        <v>4.99271586726372</v>
      </c>
      <c r="H3598" s="77">
        <f>+IF(ISNUMBER(DATA!W934),DATA!W934,"n/a")</f>
        <v>5.9930226863935199E-3</v>
      </c>
      <c r="I3598" s="87">
        <f>+IF(ISNUMBER(DATA!AF934),DATA!AF934,"n/a")</f>
        <v>4.9154463836477298</v>
      </c>
      <c r="J3598" s="77">
        <f>+IF(ISNUMBER(DATA!AG934),DATA!AG934,"n/a")</f>
        <v>-9.1535206398520794E-3</v>
      </c>
      <c r="K3598" s="87">
        <f>+IF(ISNUMBER(DATA!AP934),DATA!AP934,"n/a")</f>
        <v>4.85731391153716</v>
      </c>
      <c r="L3598" s="77">
        <f>+IF(ISNUMBER(DATA!AQ934),DATA!AQ934,"n/a")</f>
        <v>-3.3336216348474002E-2</v>
      </c>
      <c r="M3598" s="66"/>
      <c r="N3598" s="66"/>
      <c r="O3598" s="66"/>
      <c r="P3598" s="66"/>
      <c r="Q3598" s="66"/>
      <c r="S3598" s="70"/>
      <c r="U3598" s="70"/>
      <c r="W3598" s="70"/>
      <c r="Y3598" s="70"/>
    </row>
    <row r="3599" spans="1:25" s="69" customFormat="1" x14ac:dyDescent="0.2">
      <c r="A3599" s="66" t="s">
        <v>27</v>
      </c>
      <c r="B3599" s="66" t="s">
        <v>24</v>
      </c>
      <c r="C3599" s="66" t="s">
        <v>10</v>
      </c>
      <c r="D3599" s="66" t="s">
        <v>293</v>
      </c>
      <c r="E3599" s="87">
        <f>+IF(ISNUMBER(DATA!L935),DATA!L935,"n/a")</f>
        <v>4.1183549766095204</v>
      </c>
      <c r="F3599" s="77">
        <f>+IF(ISNUMBER(DATA!M935),DATA!M935,"n/a")</f>
        <v>-0.20210109216720301</v>
      </c>
      <c r="G3599" s="87">
        <f>+IF(ISNUMBER(DATA!V935),DATA!V935,"n/a")</f>
        <v>4.2106429763055502</v>
      </c>
      <c r="H3599" s="77">
        <f>+IF(ISNUMBER(DATA!W935),DATA!W935,"n/a")</f>
        <v>-0.16903568934552099</v>
      </c>
      <c r="I3599" s="87">
        <f>+IF(ISNUMBER(DATA!AF935),DATA!AF935,"n/a")</f>
        <v>4.2745316619151303</v>
      </c>
      <c r="J3599" s="77">
        <f>+IF(ISNUMBER(DATA!AG935),DATA!AG935,"n/a")</f>
        <v>-0.14381140025650199</v>
      </c>
      <c r="K3599" s="87">
        <f>+IF(ISNUMBER(DATA!AP935),DATA!AP935,"n/a")</f>
        <v>4.4040732568553898</v>
      </c>
      <c r="L3599" s="77">
        <f>+IF(ISNUMBER(DATA!AQ935),DATA!AQ935,"n/a")</f>
        <v>-6.5256011498486005E-2</v>
      </c>
      <c r="M3599" s="66"/>
      <c r="N3599" s="66"/>
      <c r="O3599" s="66"/>
      <c r="P3599" s="66"/>
      <c r="Q3599" s="66"/>
      <c r="S3599" s="70"/>
      <c r="U3599" s="70"/>
      <c r="W3599" s="70"/>
      <c r="Y3599" s="70"/>
    </row>
    <row r="3600" spans="1:25" s="69" customFormat="1" x14ac:dyDescent="0.2">
      <c r="A3600" s="66" t="s">
        <v>27</v>
      </c>
      <c r="B3600" s="66" t="s">
        <v>24</v>
      </c>
      <c r="C3600" s="66" t="s">
        <v>10</v>
      </c>
      <c r="D3600" s="66" t="s">
        <v>294</v>
      </c>
      <c r="E3600" s="87">
        <f>+IF(ISNUMBER(DATA!L936),DATA!L936,"n/a")</f>
        <v>4.15617091893363</v>
      </c>
      <c r="F3600" s="77">
        <f>+IF(ISNUMBER(DATA!M936),DATA!M936,"n/a")</f>
        <v>-9.8797000926873E-4</v>
      </c>
      <c r="G3600" s="87">
        <f>+IF(ISNUMBER(DATA!V936),DATA!V936,"n/a")</f>
        <v>4.15384721896669</v>
      </c>
      <c r="H3600" s="77">
        <f>+IF(ISNUMBER(DATA!W936),DATA!W936,"n/a")</f>
        <v>8.1991831200614994E-3</v>
      </c>
      <c r="I3600" s="87">
        <f>+IF(ISNUMBER(DATA!AF936),DATA!AF936,"n/a")</f>
        <v>4.1550628912309699</v>
      </c>
      <c r="J3600" s="77">
        <f>+IF(ISNUMBER(DATA!AG936),DATA!AG936,"n/a")</f>
        <v>1.4840890398136901E-2</v>
      </c>
      <c r="K3600" s="87">
        <f>+IF(ISNUMBER(DATA!AP936),DATA!AP936,"n/a")</f>
        <v>4.1553729589996502</v>
      </c>
      <c r="L3600" s="77">
        <f>+IF(ISNUMBER(DATA!AQ936),DATA!AQ936,"n/a")</f>
        <v>-9.8311354224716002E-4</v>
      </c>
      <c r="M3600" s="66"/>
      <c r="N3600" s="66"/>
      <c r="O3600" s="66"/>
      <c r="P3600" s="66"/>
      <c r="Q3600" s="66"/>
      <c r="S3600" s="70"/>
      <c r="U3600" s="70"/>
      <c r="W3600" s="70"/>
      <c r="Y3600" s="70"/>
    </row>
    <row r="3601" spans="1:25" s="69" customFormat="1" x14ac:dyDescent="0.2">
      <c r="A3601" s="66" t="s">
        <v>27</v>
      </c>
      <c r="B3601" s="66" t="s">
        <v>24</v>
      </c>
      <c r="C3601" s="66" t="s">
        <v>10</v>
      </c>
      <c r="D3601" s="66" t="s">
        <v>295</v>
      </c>
      <c r="E3601" s="87">
        <f>+IF(ISNUMBER(DATA!L937),DATA!L937,"n/a")</f>
        <v>4.1710944288905702</v>
      </c>
      <c r="F3601" s="77">
        <f>+IF(ISNUMBER(DATA!M937),DATA!M937,"n/a")</f>
        <v>0.10886962416931199</v>
      </c>
      <c r="G3601" s="87">
        <f>+IF(ISNUMBER(DATA!V937),DATA!V937,"n/a")</f>
        <v>3.7684849646662899</v>
      </c>
      <c r="H3601" s="77">
        <f>+IF(ISNUMBER(DATA!W937),DATA!W937,"n/a")</f>
        <v>-9.3617902356317895E-4</v>
      </c>
      <c r="I3601" s="87">
        <f>+IF(ISNUMBER(DATA!AF937),DATA!AF937,"n/a")</f>
        <v>3.74058553989456</v>
      </c>
      <c r="J3601" s="77">
        <f>+IF(ISNUMBER(DATA!AG937),DATA!AG937,"n/a")</f>
        <v>-1.85065415979953E-2</v>
      </c>
      <c r="K3601" s="87">
        <f>+IF(ISNUMBER(DATA!AP937),DATA!AP937,"n/a")</f>
        <v>3.7851867798680998</v>
      </c>
      <c r="L3601" s="77">
        <f>+IF(ISNUMBER(DATA!AQ937),DATA!AQ937,"n/a")</f>
        <v>8.7645590408101E-3</v>
      </c>
      <c r="M3601" s="66"/>
      <c r="N3601" s="66"/>
      <c r="O3601" s="66"/>
      <c r="P3601" s="66"/>
      <c r="Q3601" s="66"/>
      <c r="S3601" s="70"/>
      <c r="U3601" s="70"/>
      <c r="W3601" s="70"/>
      <c r="Y3601" s="70"/>
    </row>
    <row r="3602" spans="1:25" s="69" customFormat="1" x14ac:dyDescent="0.2">
      <c r="A3602" s="66" t="s">
        <v>27</v>
      </c>
      <c r="B3602" s="66" t="s">
        <v>24</v>
      </c>
      <c r="C3602" s="66" t="s">
        <v>10</v>
      </c>
      <c r="D3602" s="66" t="s">
        <v>296</v>
      </c>
      <c r="E3602" s="87">
        <f>+IF(ISNUMBER(DATA!L938),DATA!L938,"n/a")</f>
        <v>4.3024205728819096</v>
      </c>
      <c r="F3602" s="77">
        <f>+IF(ISNUMBER(DATA!M938),DATA!M938,"n/a")</f>
        <v>0.124706175421001</v>
      </c>
      <c r="G3602" s="87">
        <f>+IF(ISNUMBER(DATA!V938),DATA!V938,"n/a")</f>
        <v>4.0767452962000297</v>
      </c>
      <c r="H3602" s="77">
        <f>+IF(ISNUMBER(DATA!W938),DATA!W938,"n/a")</f>
        <v>6.8274794664224606E-2</v>
      </c>
      <c r="I3602" s="87">
        <f>+IF(ISNUMBER(DATA!AF938),DATA!AF938,"n/a")</f>
        <v>3.9815531589594699</v>
      </c>
      <c r="J3602" s="77">
        <f>+IF(ISNUMBER(DATA!AG938),DATA!AG938,"n/a")</f>
        <v>0.10127481242134601</v>
      </c>
      <c r="K3602" s="87">
        <f>+IF(ISNUMBER(DATA!AP938),DATA!AP938,"n/a")</f>
        <v>3.9791660279922501</v>
      </c>
      <c r="L3602" s="77">
        <f>+IF(ISNUMBER(DATA!AQ938),DATA!AQ938,"n/a")</f>
        <v>7.9549794686914393E-2</v>
      </c>
      <c r="M3602" s="66"/>
      <c r="N3602" s="66"/>
      <c r="O3602" s="66"/>
      <c r="P3602" s="66"/>
      <c r="Q3602" s="66"/>
      <c r="S3602" s="70"/>
      <c r="U3602" s="70"/>
      <c r="W3602" s="70"/>
      <c r="Y3602" s="70"/>
    </row>
    <row r="3603" spans="1:25" s="69" customFormat="1" x14ac:dyDescent="0.2">
      <c r="A3603" s="66" t="s">
        <v>27</v>
      </c>
      <c r="B3603" s="66" t="s">
        <v>24</v>
      </c>
      <c r="C3603" s="66" t="s">
        <v>10</v>
      </c>
      <c r="D3603" s="66" t="s">
        <v>297</v>
      </c>
      <c r="E3603" s="87">
        <f>+IF(ISNUMBER(DATA!L939),DATA!L939,"n/a")</f>
        <v>4.1263768815552702</v>
      </c>
      <c r="F3603" s="77">
        <f>+IF(ISNUMBER(DATA!M939),DATA!M939,"n/a")</f>
        <v>-0.12910869398052899</v>
      </c>
      <c r="G3603" s="87">
        <f>+IF(ISNUMBER(DATA!V939),DATA!V939,"n/a")</f>
        <v>4.1927341424923803</v>
      </c>
      <c r="H3603" s="77">
        <f>+IF(ISNUMBER(DATA!W939),DATA!W939,"n/a")</f>
        <v>-9.7255307862393198E-2</v>
      </c>
      <c r="I3603" s="87">
        <f>+IF(ISNUMBER(DATA!AF939),DATA!AF939,"n/a")</f>
        <v>4.2229938863603502</v>
      </c>
      <c r="J3603" s="77">
        <f>+IF(ISNUMBER(DATA!AG939),DATA!AG939,"n/a")</f>
        <v>-8.7324310906818997E-2</v>
      </c>
      <c r="K3603" s="87">
        <f>+IF(ISNUMBER(DATA!AP939),DATA!AP939,"n/a")</f>
        <v>4.3052629576299504</v>
      </c>
      <c r="L3603" s="77">
        <f>+IF(ISNUMBER(DATA!AQ939),DATA!AQ939,"n/a")</f>
        <v>-4.4321522259622603E-2</v>
      </c>
      <c r="M3603" s="66"/>
      <c r="N3603" s="66"/>
      <c r="O3603" s="66"/>
      <c r="P3603" s="66"/>
      <c r="Q3603" s="66"/>
      <c r="S3603" s="70"/>
      <c r="U3603" s="70"/>
      <c r="W3603" s="70"/>
      <c r="Y3603" s="70"/>
    </row>
    <row r="3604" spans="1:25" s="69" customFormat="1" x14ac:dyDescent="0.2">
      <c r="A3604" s="66" t="s">
        <v>27</v>
      </c>
      <c r="B3604" s="66" t="s">
        <v>24</v>
      </c>
      <c r="C3604" s="66" t="s">
        <v>10</v>
      </c>
      <c r="D3604" s="66" t="s">
        <v>298</v>
      </c>
      <c r="E3604" s="87">
        <f>+IF(ISNUMBER(DATA!L940),DATA!L940,"n/a")</f>
        <v>4.1742833349856197</v>
      </c>
      <c r="F3604" s="77">
        <f>+IF(ISNUMBER(DATA!M940),DATA!M940,"n/a")</f>
        <v>-1.5369623013948199E-2</v>
      </c>
      <c r="G3604" s="87">
        <f>+IF(ISNUMBER(DATA!V940),DATA!V940,"n/a")</f>
        <v>4.1377610022374798</v>
      </c>
      <c r="H3604" s="77">
        <f>+IF(ISNUMBER(DATA!W940),DATA!W940,"n/a")</f>
        <v>-1.06647759059409E-2</v>
      </c>
      <c r="I3604" s="87">
        <f>+IF(ISNUMBER(DATA!AF940),DATA!AF940,"n/a")</f>
        <v>4.2325650714919396</v>
      </c>
      <c r="J3604" s="77">
        <f>+IF(ISNUMBER(DATA!AG940),DATA!AG940,"n/a")</f>
        <v>-2.00483535038673E-2</v>
      </c>
      <c r="K3604" s="87">
        <f>+IF(ISNUMBER(DATA!AP940),DATA!AP940,"n/a")</f>
        <v>4.2636173115635696</v>
      </c>
      <c r="L3604" s="77">
        <f>+IF(ISNUMBER(DATA!AQ940),DATA!AQ940,"n/a")</f>
        <v>-5.0583499059120698E-2</v>
      </c>
      <c r="M3604" s="66"/>
      <c r="N3604" s="66"/>
      <c r="O3604" s="66"/>
      <c r="P3604" s="66"/>
      <c r="Q3604" s="66"/>
      <c r="S3604" s="70"/>
      <c r="U3604" s="70"/>
      <c r="W3604" s="70"/>
      <c r="Y3604" s="70"/>
    </row>
    <row r="3605" spans="1:25" s="69" customFormat="1" x14ac:dyDescent="0.2">
      <c r="A3605" s="66" t="s">
        <v>27</v>
      </c>
      <c r="B3605" s="66" t="s">
        <v>24</v>
      </c>
      <c r="C3605" s="66" t="s">
        <v>10</v>
      </c>
      <c r="D3605" s="66" t="s">
        <v>299</v>
      </c>
      <c r="E3605" s="87">
        <f>+IF(ISNUMBER(DATA!L941),DATA!L941,"n/a")</f>
        <v>3.46292362397931</v>
      </c>
      <c r="F3605" s="77">
        <f>+IF(ISNUMBER(DATA!M941),DATA!M941,"n/a")</f>
        <v>-0.16557927194500199</v>
      </c>
      <c r="G3605" s="87">
        <f>+IF(ISNUMBER(DATA!V941),DATA!V941,"n/a")</f>
        <v>3.5210581165910102</v>
      </c>
      <c r="H3605" s="77">
        <f>+IF(ISNUMBER(DATA!W941),DATA!W941,"n/a")</f>
        <v>-0.15375883313802899</v>
      </c>
      <c r="I3605" s="87">
        <f>+IF(ISNUMBER(DATA!AF941),DATA!AF941,"n/a")</f>
        <v>3.53824628899747</v>
      </c>
      <c r="J3605" s="77">
        <f>+IF(ISNUMBER(DATA!AG941),DATA!AG941,"n/a")</f>
        <v>-0.133522037746648</v>
      </c>
      <c r="K3605" s="87">
        <f>+IF(ISNUMBER(DATA!AP941),DATA!AP941,"n/a")</f>
        <v>3.47992929624631</v>
      </c>
      <c r="L3605" s="77">
        <f>+IF(ISNUMBER(DATA!AQ941),DATA!AQ941,"n/a")</f>
        <v>-0.14788947123458199</v>
      </c>
      <c r="M3605" s="66"/>
      <c r="N3605" s="66"/>
      <c r="O3605" s="66"/>
      <c r="P3605" s="66"/>
      <c r="Q3605" s="66"/>
      <c r="S3605" s="70"/>
      <c r="U3605" s="70"/>
      <c r="W3605" s="70"/>
      <c r="Y3605" s="70"/>
    </row>
    <row r="3606" spans="1:25" s="69" customFormat="1" x14ac:dyDescent="0.2">
      <c r="A3606" s="66" t="s">
        <v>27</v>
      </c>
      <c r="B3606" s="66" t="s">
        <v>24</v>
      </c>
      <c r="C3606" s="66" t="s">
        <v>10</v>
      </c>
      <c r="D3606" s="66" t="s">
        <v>300</v>
      </c>
      <c r="E3606" s="87">
        <f>+IF(ISNUMBER(DATA!L942),DATA!L942,"n/a")</f>
        <v>4.1292708576185699</v>
      </c>
      <c r="F3606" s="77">
        <f>+IF(ISNUMBER(DATA!M942),DATA!M942,"n/a")</f>
        <v>6.3159745847429602E-2</v>
      </c>
      <c r="G3606" s="87">
        <f>+IF(ISNUMBER(DATA!V942),DATA!V942,"n/a")</f>
        <v>4.0176446692777201</v>
      </c>
      <c r="H3606" s="77">
        <f>+IF(ISNUMBER(DATA!W942),DATA!W942,"n/a")</f>
        <v>2.2938717320938499E-2</v>
      </c>
      <c r="I3606" s="87">
        <f>+IF(ISNUMBER(DATA!AF942),DATA!AF942,"n/a")</f>
        <v>3.9902647182934801</v>
      </c>
      <c r="J3606" s="77">
        <f>+IF(ISNUMBER(DATA!AG942),DATA!AG942,"n/a")</f>
        <v>8.1670646769486498E-3</v>
      </c>
      <c r="K3606" s="87">
        <f>+IF(ISNUMBER(DATA!AP942),DATA!AP942,"n/a")</f>
        <v>3.9643902746733302</v>
      </c>
      <c r="L3606" s="77">
        <f>+IF(ISNUMBER(DATA!AQ942),DATA!AQ942,"n/a")</f>
        <v>-1.51717270837739E-2</v>
      </c>
      <c r="M3606" s="66"/>
      <c r="N3606" s="66"/>
      <c r="O3606" s="66"/>
      <c r="P3606" s="66"/>
      <c r="Q3606" s="66"/>
      <c r="S3606" s="70"/>
      <c r="U3606" s="70"/>
      <c r="W3606" s="70"/>
      <c r="Y3606" s="70"/>
    </row>
    <row r="3607" spans="1:25" s="69" customFormat="1" x14ac:dyDescent="0.2">
      <c r="A3607" s="66" t="s">
        <v>27</v>
      </c>
      <c r="B3607" s="66" t="s">
        <v>24</v>
      </c>
      <c r="C3607" s="66" t="s">
        <v>10</v>
      </c>
      <c r="D3607" s="66" t="s">
        <v>301</v>
      </c>
      <c r="E3607" s="87">
        <f>+IF(ISNUMBER(DATA!L943),DATA!L943,"n/a")</f>
        <v>4.4057217655552998</v>
      </c>
      <c r="F3607" s="77">
        <f>+IF(ISNUMBER(DATA!M943),DATA!M943,"n/a")</f>
        <v>2.7638985399014598E-3</v>
      </c>
      <c r="G3607" s="87">
        <f>+IF(ISNUMBER(DATA!V943),DATA!V943,"n/a")</f>
        <v>4.4720263008456103</v>
      </c>
      <c r="H3607" s="77">
        <f>+IF(ISNUMBER(DATA!W943),DATA!W943,"n/a")</f>
        <v>3.14363625903502E-3</v>
      </c>
      <c r="I3607" s="87">
        <f>+IF(ISNUMBER(DATA!AF943),DATA!AF943,"n/a")</f>
        <v>4.6217423990414996</v>
      </c>
      <c r="J3607" s="77">
        <f>+IF(ISNUMBER(DATA!AG943),DATA!AG943,"n/a")</f>
        <v>-3.4353512287406802E-2</v>
      </c>
      <c r="K3607" s="87">
        <f>+IF(ISNUMBER(DATA!AP943),DATA!AP943,"n/a")</f>
        <v>4.5955697272104699</v>
      </c>
      <c r="L3607" s="77">
        <f>+IF(ISNUMBER(DATA!AQ943),DATA!AQ943,"n/a")</f>
        <v>-7.1787563729752396E-2</v>
      </c>
      <c r="M3607" s="66"/>
      <c r="N3607" s="66"/>
      <c r="O3607" s="66"/>
      <c r="P3607" s="66"/>
      <c r="Q3607" s="66"/>
      <c r="S3607" s="70"/>
      <c r="U3607" s="70"/>
      <c r="W3607" s="70"/>
      <c r="Y3607" s="70"/>
    </row>
    <row r="3608" spans="1:25" s="69" customFormat="1" x14ac:dyDescent="0.2">
      <c r="A3608" s="66" t="s">
        <v>27</v>
      </c>
      <c r="B3608" s="66" t="s">
        <v>24</v>
      </c>
      <c r="C3608" s="66" t="s">
        <v>10</v>
      </c>
      <c r="D3608" s="66" t="s">
        <v>302</v>
      </c>
      <c r="E3608" s="87">
        <f>+IF(ISNUMBER(DATA!L944),DATA!L944,"n/a")</f>
        <v>4.1703801358202304</v>
      </c>
      <c r="F3608" s="77">
        <f>+IF(ISNUMBER(DATA!M944),DATA!M944,"n/a")</f>
        <v>2.99756400153601E-2</v>
      </c>
      <c r="G3608" s="87">
        <f>+IF(ISNUMBER(DATA!V944),DATA!V944,"n/a")</f>
        <v>4.1631595714546501</v>
      </c>
      <c r="H3608" s="77">
        <f>+IF(ISNUMBER(DATA!W944),DATA!W944,"n/a")</f>
        <v>4.5338980386706397E-2</v>
      </c>
      <c r="I3608" s="87">
        <f>+IF(ISNUMBER(DATA!AF944),DATA!AF944,"n/a")</f>
        <v>4.1491349624250802</v>
      </c>
      <c r="J3608" s="77">
        <f>+IF(ISNUMBER(DATA!AG944),DATA!AG944,"n/a")</f>
        <v>4.10639842741072E-2</v>
      </c>
      <c r="K3608" s="87">
        <f>+IF(ISNUMBER(DATA!AP944),DATA!AP944,"n/a")</f>
        <v>4.1067770094367004</v>
      </c>
      <c r="L3608" s="77">
        <f>+IF(ISNUMBER(DATA!AQ944),DATA!AQ944,"n/a")</f>
        <v>6.3882552763225098E-3</v>
      </c>
      <c r="M3608" s="66"/>
      <c r="N3608" s="66"/>
      <c r="O3608" s="66"/>
      <c r="P3608" s="66"/>
      <c r="Q3608" s="66"/>
      <c r="S3608" s="70"/>
      <c r="U3608" s="70"/>
      <c r="W3608" s="70"/>
      <c r="Y3608" s="70"/>
    </row>
    <row r="3609" spans="1:25" s="69" customFormat="1" x14ac:dyDescent="0.2">
      <c r="A3609" s="66" t="s">
        <v>27</v>
      </c>
      <c r="B3609" s="66" t="s">
        <v>24</v>
      </c>
      <c r="C3609" s="66" t="s">
        <v>10</v>
      </c>
      <c r="D3609" s="66" t="s">
        <v>303</v>
      </c>
      <c r="E3609" s="87">
        <f>+IF(ISNUMBER(DATA!L945),DATA!L945,"n/a")</f>
        <v>4.3012619452473499</v>
      </c>
      <c r="F3609" s="77">
        <f>+IF(ISNUMBER(DATA!M945),DATA!M945,"n/a")</f>
        <v>1.8405411487363198E-2</v>
      </c>
      <c r="G3609" s="87">
        <f>+IF(ISNUMBER(DATA!V945),DATA!V945,"n/a")</f>
        <v>4.2923394175656604</v>
      </c>
      <c r="H3609" s="77">
        <f>+IF(ISNUMBER(DATA!W945),DATA!W945,"n/a")</f>
        <v>1.19288203518215E-2</v>
      </c>
      <c r="I3609" s="87">
        <f>+IF(ISNUMBER(DATA!AF945),DATA!AF945,"n/a")</f>
        <v>4.3289477757524297</v>
      </c>
      <c r="J3609" s="77">
        <f>+IF(ISNUMBER(DATA!AG945),DATA!AG945,"n/a")</f>
        <v>7.6563848649225698E-3</v>
      </c>
      <c r="K3609" s="87">
        <f>+IF(ISNUMBER(DATA!AP945),DATA!AP945,"n/a")</f>
        <v>4.3355293641581198</v>
      </c>
      <c r="L3609" s="77">
        <f>+IF(ISNUMBER(DATA!AQ945),DATA!AQ945,"n/a")</f>
        <v>5.1419373849717004E-3</v>
      </c>
      <c r="M3609" s="66"/>
      <c r="N3609" s="66"/>
      <c r="O3609" s="66"/>
      <c r="P3609" s="66"/>
      <c r="Q3609" s="66"/>
      <c r="S3609" s="70"/>
      <c r="U3609" s="70"/>
      <c r="W3609" s="70"/>
      <c r="Y3609" s="70"/>
    </row>
    <row r="3610" spans="1:25" s="69" customFormat="1" x14ac:dyDescent="0.2">
      <c r="A3610" s="66" t="s">
        <v>27</v>
      </c>
      <c r="B3610" s="66" t="s">
        <v>24</v>
      </c>
      <c r="C3610" s="66" t="s">
        <v>10</v>
      </c>
      <c r="D3610" s="66" t="s">
        <v>304</v>
      </c>
      <c r="E3610" s="87">
        <f>+IF(ISNUMBER(DATA!L946),DATA!L946,"n/a")</f>
        <v>3.6907918056415898</v>
      </c>
      <c r="F3610" s="77">
        <f>+IF(ISNUMBER(DATA!M946),DATA!M946,"n/a")</f>
        <v>-9.4814327726764402E-2</v>
      </c>
      <c r="G3610" s="87">
        <f>+IF(ISNUMBER(DATA!V946),DATA!V946,"n/a")</f>
        <v>3.7903547804332001</v>
      </c>
      <c r="H3610" s="77">
        <f>+IF(ISNUMBER(DATA!W946),DATA!W946,"n/a")</f>
        <v>-6.1468084867474702E-2</v>
      </c>
      <c r="I3610" s="87">
        <f>+IF(ISNUMBER(DATA!AF946),DATA!AF946,"n/a")</f>
        <v>3.7729659572678398</v>
      </c>
      <c r="J3610" s="77">
        <f>+IF(ISNUMBER(DATA!AG946),DATA!AG946,"n/a")</f>
        <v>-5.7466758697660901E-2</v>
      </c>
      <c r="K3610" s="87">
        <f>+IF(ISNUMBER(DATA!AP946),DATA!AP946,"n/a")</f>
        <v>3.7262709984655098</v>
      </c>
      <c r="L3610" s="77">
        <f>+IF(ISNUMBER(DATA!AQ946),DATA!AQ946,"n/a")</f>
        <v>-7.4611633715156098E-2</v>
      </c>
      <c r="M3610" s="66"/>
      <c r="N3610" s="66"/>
      <c r="O3610" s="66"/>
      <c r="P3610" s="66"/>
      <c r="Q3610" s="66"/>
      <c r="S3610" s="70"/>
      <c r="U3610" s="70"/>
      <c r="W3610" s="70"/>
      <c r="Y3610" s="70"/>
    </row>
    <row r="3611" spans="1:25" s="69" customFormat="1" x14ac:dyDescent="0.2">
      <c r="A3611" s="66" t="s">
        <v>27</v>
      </c>
      <c r="B3611" s="66" t="s">
        <v>24</v>
      </c>
      <c r="C3611" s="66" t="s">
        <v>10</v>
      </c>
      <c r="D3611" s="66" t="s">
        <v>305</v>
      </c>
      <c r="E3611" s="87">
        <f>+IF(ISNUMBER(DATA!L947),DATA!L947,"n/a")</f>
        <v>4.6271547197592202</v>
      </c>
      <c r="F3611" s="77">
        <f>+IF(ISNUMBER(DATA!M947),DATA!M947,"n/a")</f>
        <v>5.2901420114810603E-2</v>
      </c>
      <c r="G3611" s="87">
        <f>+IF(ISNUMBER(DATA!V947),DATA!V947,"n/a")</f>
        <v>4.6783363701499496</v>
      </c>
      <c r="H3611" s="77">
        <f>+IF(ISNUMBER(DATA!W947),DATA!W947,"n/a")</f>
        <v>3.7313712854626799E-2</v>
      </c>
      <c r="I3611" s="87">
        <f>+IF(ISNUMBER(DATA!AF947),DATA!AF947,"n/a")</f>
        <v>4.5988607573199403</v>
      </c>
      <c r="J3611" s="77">
        <f>+IF(ISNUMBER(DATA!AG947),DATA!AG947,"n/a")</f>
        <v>-3.3642396059314801E-2</v>
      </c>
      <c r="K3611" s="87">
        <f>+IF(ISNUMBER(DATA!AP947),DATA!AP947,"n/a")</f>
        <v>4.47206615989887</v>
      </c>
      <c r="L3611" s="77">
        <f>+IF(ISNUMBER(DATA!AQ947),DATA!AQ947,"n/a")</f>
        <v>-7.1270696242814999E-2</v>
      </c>
      <c r="M3611" s="66"/>
      <c r="N3611" s="66"/>
      <c r="O3611" s="66"/>
      <c r="P3611" s="66"/>
      <c r="Q3611" s="66"/>
      <c r="S3611" s="70"/>
      <c r="U3611" s="70"/>
      <c r="W3611" s="70"/>
      <c r="Y3611" s="70"/>
    </row>
    <row r="3612" spans="1:25" s="69" customFormat="1" x14ac:dyDescent="0.2">
      <c r="A3612" s="66" t="s">
        <v>27</v>
      </c>
      <c r="B3612" s="66" t="s">
        <v>24</v>
      </c>
      <c r="C3612" s="66" t="s">
        <v>10</v>
      </c>
      <c r="D3612" s="66" t="s">
        <v>306</v>
      </c>
      <c r="E3612" s="87">
        <f>+IF(ISNUMBER(DATA!L948),DATA!L948,"n/a")</f>
        <v>4.4729339495203497</v>
      </c>
      <c r="F3612" s="77">
        <f>+IF(ISNUMBER(DATA!M948),DATA!M948,"n/a")</f>
        <v>-1.5996746401143801E-2</v>
      </c>
      <c r="G3612" s="87">
        <f>+IF(ISNUMBER(DATA!V948),DATA!V948,"n/a")</f>
        <v>4.4298848402670599</v>
      </c>
      <c r="H3612" s="77">
        <f>+IF(ISNUMBER(DATA!W948),DATA!W948,"n/a")</f>
        <v>1.8148054273540899E-3</v>
      </c>
      <c r="I3612" s="87">
        <f>+IF(ISNUMBER(DATA!AF948),DATA!AF948,"n/a")</f>
        <v>4.44711246660885</v>
      </c>
      <c r="J3612" s="77">
        <f>+IF(ISNUMBER(DATA!AG948),DATA!AG948,"n/a")</f>
        <v>-3.7562522507083602E-3</v>
      </c>
      <c r="K3612" s="87">
        <f>+IF(ISNUMBER(DATA!AP948),DATA!AP948,"n/a")</f>
        <v>4.4324851585736704</v>
      </c>
      <c r="L3612" s="77">
        <f>+IF(ISNUMBER(DATA!AQ948),DATA!AQ948,"n/a")</f>
        <v>-9.4620636423536804E-3</v>
      </c>
      <c r="M3612" s="66"/>
      <c r="N3612" s="66"/>
      <c r="O3612" s="66"/>
      <c r="P3612" s="66"/>
      <c r="Q3612" s="66"/>
      <c r="S3612" s="70"/>
      <c r="U3612" s="70"/>
      <c r="W3612" s="70"/>
      <c r="Y3612" s="70"/>
    </row>
    <row r="3613" spans="1:25" s="69" customFormat="1" x14ac:dyDescent="0.2">
      <c r="A3613" s="66" t="s">
        <v>27</v>
      </c>
      <c r="B3613" s="66" t="s">
        <v>24</v>
      </c>
      <c r="C3613" s="66" t="s">
        <v>10</v>
      </c>
      <c r="D3613" s="66" t="s">
        <v>307</v>
      </c>
      <c r="E3613" s="87">
        <f>+IF(ISNUMBER(DATA!L949),DATA!L949,"n/a")</f>
        <v>3.4324312869492299</v>
      </c>
      <c r="F3613" s="77">
        <f>+IF(ISNUMBER(DATA!M949),DATA!M949,"n/a")</f>
        <v>1.9439450414750599E-2</v>
      </c>
      <c r="G3613" s="87">
        <f>+IF(ISNUMBER(DATA!V949),DATA!V949,"n/a")</f>
        <v>3.4479151167423701</v>
      </c>
      <c r="H3613" s="77">
        <f>+IF(ISNUMBER(DATA!W949),DATA!W949,"n/a")</f>
        <v>2.3368970499575401E-2</v>
      </c>
      <c r="I3613" s="87">
        <f>+IF(ISNUMBER(DATA!AF949),DATA!AF949,"n/a")</f>
        <v>3.4077468891158098</v>
      </c>
      <c r="J3613" s="77">
        <f>+IF(ISNUMBER(DATA!AG949),DATA!AG949,"n/a")</f>
        <v>1.7652209719422499E-2</v>
      </c>
      <c r="K3613" s="87">
        <f>+IF(ISNUMBER(DATA!AP949),DATA!AP949,"n/a")</f>
        <v>3.3607775255303198</v>
      </c>
      <c r="L3613" s="77">
        <f>+IF(ISNUMBER(DATA!AQ949),DATA!AQ949,"n/a")</f>
        <v>-0.120547744926866</v>
      </c>
      <c r="M3613" s="66"/>
      <c r="N3613" s="66"/>
      <c r="O3613" s="66"/>
      <c r="P3613" s="66"/>
      <c r="Q3613" s="66"/>
      <c r="S3613" s="70"/>
      <c r="U3613" s="70"/>
      <c r="W3613" s="70"/>
      <c r="Y3613" s="70"/>
    </row>
    <row r="3614" spans="1:25" s="69" customFormat="1" x14ac:dyDescent="0.2">
      <c r="A3614" s="66" t="s">
        <v>27</v>
      </c>
      <c r="B3614" s="66" t="s">
        <v>24</v>
      </c>
      <c r="C3614" s="66" t="s">
        <v>10</v>
      </c>
      <c r="D3614" s="66" t="s">
        <v>308</v>
      </c>
      <c r="E3614" s="87">
        <f>+IF(ISNUMBER(DATA!L950),DATA!L950,"n/a")</f>
        <v>4.5719367314666401</v>
      </c>
      <c r="F3614" s="77">
        <f>+IF(ISNUMBER(DATA!M950),DATA!M950,"n/a")</f>
        <v>9.9669055040057394E-2</v>
      </c>
      <c r="G3614" s="87">
        <f>+IF(ISNUMBER(DATA!V950),DATA!V950,"n/a")</f>
        <v>4.5979358798891399</v>
      </c>
      <c r="H3614" s="77">
        <f>+IF(ISNUMBER(DATA!W950),DATA!W950,"n/a")</f>
        <v>9.0956350763918406E-2</v>
      </c>
      <c r="I3614" s="87">
        <f>+IF(ISNUMBER(DATA!AF950),DATA!AF950,"n/a")</f>
        <v>4.5955056061686603</v>
      </c>
      <c r="J3614" s="77">
        <f>+IF(ISNUMBER(DATA!AG950),DATA!AG950,"n/a")</f>
        <v>7.3831343869479302E-2</v>
      </c>
      <c r="K3614" s="87">
        <f>+IF(ISNUMBER(DATA!AP950),DATA!AP950,"n/a")</f>
        <v>4.5626159997891698</v>
      </c>
      <c r="L3614" s="77">
        <f>+IF(ISNUMBER(DATA!AQ950),DATA!AQ950,"n/a")</f>
        <v>5.16322182090177E-2</v>
      </c>
      <c r="M3614" s="66"/>
      <c r="N3614" s="66"/>
      <c r="O3614" s="66"/>
      <c r="P3614" s="66"/>
      <c r="Q3614" s="66"/>
      <c r="S3614" s="70"/>
      <c r="U3614" s="70"/>
      <c r="W3614" s="70"/>
      <c r="Y3614" s="70"/>
    </row>
    <row r="3615" spans="1:25" s="69" customFormat="1" x14ac:dyDescent="0.2">
      <c r="A3615" s="66" t="s">
        <v>27</v>
      </c>
      <c r="B3615" s="66" t="s">
        <v>24</v>
      </c>
      <c r="C3615" s="66" t="s">
        <v>10</v>
      </c>
      <c r="D3615" s="66" t="s">
        <v>309</v>
      </c>
      <c r="E3615" s="87">
        <f>+IF(ISNUMBER(DATA!L951),DATA!L951,"n/a")</f>
        <v>4.4572442626888904</v>
      </c>
      <c r="F3615" s="77">
        <f>+IF(ISNUMBER(DATA!M951),DATA!M951,"n/a")</f>
        <v>9.0050867560471995E-2</v>
      </c>
      <c r="G3615" s="87">
        <f>+IF(ISNUMBER(DATA!V951),DATA!V951,"n/a")</f>
        <v>4.4182466209265003</v>
      </c>
      <c r="H3615" s="77">
        <f>+IF(ISNUMBER(DATA!W951),DATA!W951,"n/a")</f>
        <v>8.3107027818146995E-2</v>
      </c>
      <c r="I3615" s="87">
        <f>+IF(ISNUMBER(DATA!AF951),DATA!AF951,"n/a")</f>
        <v>4.4210959287650198</v>
      </c>
      <c r="J3615" s="77">
        <f>+IF(ISNUMBER(DATA!AG951),DATA!AG951,"n/a")</f>
        <v>7.4303253338888695E-2</v>
      </c>
      <c r="K3615" s="87">
        <f>+IF(ISNUMBER(DATA!AP951),DATA!AP951,"n/a")</f>
        <v>4.3869393216822301</v>
      </c>
      <c r="L3615" s="77">
        <f>+IF(ISNUMBER(DATA!AQ951),DATA!AQ951,"n/a")</f>
        <v>3.3509366778397803E-2</v>
      </c>
      <c r="M3615" s="66"/>
      <c r="N3615" s="66"/>
      <c r="O3615" s="66"/>
      <c r="P3615" s="66"/>
      <c r="Q3615" s="66"/>
      <c r="S3615" s="70"/>
      <c r="U3615" s="70"/>
      <c r="W3615" s="70"/>
      <c r="Y3615" s="70"/>
    </row>
    <row r="3616" spans="1:25" s="69" customFormat="1" x14ac:dyDescent="0.2">
      <c r="A3616" s="66" t="s">
        <v>27</v>
      </c>
      <c r="B3616" s="66" t="s">
        <v>24</v>
      </c>
      <c r="C3616" s="66" t="s">
        <v>10</v>
      </c>
      <c r="D3616" s="66" t="s">
        <v>310</v>
      </c>
      <c r="E3616" s="87">
        <f>+IF(ISNUMBER(DATA!L952),DATA!L952,"n/a")</f>
        <v>4.6704473821860804</v>
      </c>
      <c r="F3616" s="77">
        <f>+IF(ISNUMBER(DATA!M952),DATA!M952,"n/a")</f>
        <v>4.0607703134122097E-2</v>
      </c>
      <c r="G3616" s="87">
        <f>+IF(ISNUMBER(DATA!V952),DATA!V952,"n/a")</f>
        <v>4.5768884439853403</v>
      </c>
      <c r="H3616" s="77">
        <f>+IF(ISNUMBER(DATA!W952),DATA!W952,"n/a")</f>
        <v>3.18518888443379E-2</v>
      </c>
      <c r="I3616" s="87">
        <f>+IF(ISNUMBER(DATA!AF952),DATA!AF952,"n/a")</f>
        <v>4.6019589372310099</v>
      </c>
      <c r="J3616" s="77">
        <f>+IF(ISNUMBER(DATA!AG952),DATA!AG952,"n/a")</f>
        <v>1.19674854576109E-2</v>
      </c>
      <c r="K3616" s="87">
        <f>+IF(ISNUMBER(DATA!AP952),DATA!AP952,"n/a")</f>
        <v>4.6419893587834604</v>
      </c>
      <c r="L3616" s="77">
        <f>+IF(ISNUMBER(DATA!AQ952),DATA!AQ952,"n/a")</f>
        <v>-6.2560575727693404E-3</v>
      </c>
      <c r="M3616" s="66"/>
      <c r="N3616" s="66"/>
      <c r="O3616" s="66"/>
      <c r="P3616" s="66"/>
      <c r="Q3616" s="66"/>
      <c r="S3616" s="70"/>
      <c r="U3616" s="70"/>
      <c r="W3616" s="70"/>
      <c r="Y3616" s="70"/>
    </row>
    <row r="3617" spans="1:25" s="69" customFormat="1" x14ac:dyDescent="0.2">
      <c r="A3617" s="66" t="s">
        <v>27</v>
      </c>
      <c r="B3617" s="66" t="s">
        <v>24</v>
      </c>
      <c r="C3617" s="66" t="s">
        <v>10</v>
      </c>
      <c r="D3617" s="66" t="s">
        <v>311</v>
      </c>
      <c r="E3617" s="87">
        <f>+IF(ISNUMBER(DATA!L953),DATA!L953,"n/a")</f>
        <v>4.6921140322699202</v>
      </c>
      <c r="F3617" s="77">
        <f>+IF(ISNUMBER(DATA!M953),DATA!M953,"n/a")</f>
        <v>-1.53539866052315E-2</v>
      </c>
      <c r="G3617" s="87">
        <f>+IF(ISNUMBER(DATA!V953),DATA!V953,"n/a")</f>
        <v>4.6976041656749796</v>
      </c>
      <c r="H3617" s="77">
        <f>+IF(ISNUMBER(DATA!W953),DATA!W953,"n/a")</f>
        <v>4.4029569901718798E-3</v>
      </c>
      <c r="I3617" s="87">
        <f>+IF(ISNUMBER(DATA!AF953),DATA!AF953,"n/a")</f>
        <v>4.76741923589619</v>
      </c>
      <c r="J3617" s="77">
        <f>+IF(ISNUMBER(DATA!AG953),DATA!AG953,"n/a")</f>
        <v>3.3011824099122601E-2</v>
      </c>
      <c r="K3617" s="87">
        <f>+IF(ISNUMBER(DATA!AP953),DATA!AP953,"n/a")</f>
        <v>4.8540720344281496</v>
      </c>
      <c r="L3617" s="77">
        <f>+IF(ISNUMBER(DATA!AQ953),DATA!AQ953,"n/a")</f>
        <v>6.3157854971532104E-2</v>
      </c>
      <c r="M3617" s="66"/>
      <c r="N3617" s="66"/>
      <c r="O3617" s="66"/>
      <c r="P3617" s="66"/>
      <c r="Q3617" s="66"/>
      <c r="S3617" s="70"/>
      <c r="U3617" s="70"/>
      <c r="W3617" s="70"/>
      <c r="Y3617" s="70"/>
    </row>
    <row r="3618" spans="1:25" s="69" customFormat="1" x14ac:dyDescent="0.2">
      <c r="A3618" s="66" t="s">
        <v>27</v>
      </c>
      <c r="B3618" s="66" t="s">
        <v>24</v>
      </c>
      <c r="C3618" s="66" t="s">
        <v>10</v>
      </c>
      <c r="D3618" s="66" t="s">
        <v>312</v>
      </c>
      <c r="E3618" s="87">
        <f>+IF(ISNUMBER(DATA!L954),DATA!L954,"n/a")</f>
        <v>4.1928435245123197</v>
      </c>
      <c r="F3618" s="77">
        <f>+IF(ISNUMBER(DATA!M954),DATA!M954,"n/a")</f>
        <v>-1.8146585076813701E-2</v>
      </c>
      <c r="G3618" s="87">
        <f>+IF(ISNUMBER(DATA!V954),DATA!V954,"n/a")</f>
        <v>4.1220190981030402</v>
      </c>
      <c r="H3618" s="77">
        <f>+IF(ISNUMBER(DATA!W954),DATA!W954,"n/a")</f>
        <v>-3.3465916030291698E-2</v>
      </c>
      <c r="I3618" s="87">
        <f>+IF(ISNUMBER(DATA!AF954),DATA!AF954,"n/a")</f>
        <v>4.16953293309325</v>
      </c>
      <c r="J3618" s="77">
        <f>+IF(ISNUMBER(DATA!AG954),DATA!AG954,"n/a")</f>
        <v>-3.0706086059376799E-2</v>
      </c>
      <c r="K3618" s="87">
        <f>+IF(ISNUMBER(DATA!AP954),DATA!AP954,"n/a")</f>
        <v>4.2453034608526199</v>
      </c>
      <c r="L3618" s="77">
        <f>+IF(ISNUMBER(DATA!AQ954),DATA!AQ954,"n/a")</f>
        <v>-1.8775880461730499E-2</v>
      </c>
      <c r="M3618" s="66"/>
      <c r="N3618" s="66"/>
      <c r="O3618" s="66"/>
      <c r="P3618" s="66"/>
      <c r="Q3618" s="66"/>
      <c r="S3618" s="70"/>
      <c r="U3618" s="70"/>
      <c r="W3618" s="70"/>
      <c r="Y3618" s="70"/>
    </row>
    <row r="3619" spans="1:25" s="69" customFormat="1" x14ac:dyDescent="0.2">
      <c r="A3619" s="66" t="s">
        <v>27</v>
      </c>
      <c r="B3619" s="66" t="s">
        <v>24</v>
      </c>
      <c r="C3619" s="66" t="s">
        <v>10</v>
      </c>
      <c r="D3619" s="66" t="s">
        <v>313</v>
      </c>
      <c r="E3619" s="87">
        <f>+IF(ISNUMBER(DATA!L955),DATA!L955,"n/a")</f>
        <v>4.8171963181836102</v>
      </c>
      <c r="F3619" s="77">
        <f>+IF(ISNUMBER(DATA!M955),DATA!M955,"n/a")</f>
        <v>-1.5644749851103701E-2</v>
      </c>
      <c r="G3619" s="87">
        <f>+IF(ISNUMBER(DATA!V955),DATA!V955,"n/a")</f>
        <v>4.9035606075887204</v>
      </c>
      <c r="H3619" s="77">
        <f>+IF(ISNUMBER(DATA!W955),DATA!W955,"n/a")</f>
        <v>-1.18137102001256E-2</v>
      </c>
      <c r="I3619" s="87">
        <f>+IF(ISNUMBER(DATA!AF955),DATA!AF955,"n/a")</f>
        <v>4.76671705434764</v>
      </c>
      <c r="J3619" s="77">
        <f>+IF(ISNUMBER(DATA!AG955),DATA!AG955,"n/a")</f>
        <v>-2.82696729704132E-2</v>
      </c>
      <c r="K3619" s="87">
        <f>+IF(ISNUMBER(DATA!AP955),DATA!AP955,"n/a")</f>
        <v>4.7165246942921497</v>
      </c>
      <c r="L3619" s="77">
        <f>+IF(ISNUMBER(DATA!AQ955),DATA!AQ955,"n/a")</f>
        <v>-5.5761927813268899E-2</v>
      </c>
      <c r="M3619" s="66"/>
      <c r="N3619" s="66"/>
      <c r="O3619" s="66"/>
      <c r="P3619" s="66"/>
      <c r="Q3619" s="66"/>
      <c r="S3619" s="70"/>
      <c r="U3619" s="70"/>
      <c r="W3619" s="70"/>
      <c r="Y3619" s="70"/>
    </row>
    <row r="3620" spans="1:25" s="69" customFormat="1" x14ac:dyDescent="0.2">
      <c r="A3620" s="66" t="s">
        <v>27</v>
      </c>
      <c r="B3620" s="66" t="s">
        <v>24</v>
      </c>
      <c r="C3620" s="66" t="s">
        <v>10</v>
      </c>
      <c r="D3620" s="66" t="s">
        <v>314</v>
      </c>
      <c r="E3620" s="87">
        <f>+IF(ISNUMBER(DATA!L956),DATA!L956,"n/a")</f>
        <v>5.6140557853970101</v>
      </c>
      <c r="F3620" s="77">
        <f>+IF(ISNUMBER(DATA!M956),DATA!M956,"n/a")</f>
        <v>-5.7216131902355902E-2</v>
      </c>
      <c r="G3620" s="87">
        <f>+IF(ISNUMBER(DATA!V956),DATA!V956,"n/a")</f>
        <v>5.7117831029982797</v>
      </c>
      <c r="H3620" s="77">
        <f>+IF(ISNUMBER(DATA!W956),DATA!W956,"n/a")</f>
        <v>5.5946103635064297E-3</v>
      </c>
      <c r="I3620" s="87">
        <f>+IF(ISNUMBER(DATA!AF956),DATA!AF956,"n/a")</f>
        <v>5.6166207237609802</v>
      </c>
      <c r="J3620" s="77">
        <f>+IF(ISNUMBER(DATA!AG956),DATA!AG956,"n/a")</f>
        <v>6.3205472270059099E-2</v>
      </c>
      <c r="K3620" s="87">
        <f>+IF(ISNUMBER(DATA!AP956),DATA!AP956,"n/a")</f>
        <v>5.8173752766641398</v>
      </c>
      <c r="L3620" s="77">
        <f>+IF(ISNUMBER(DATA!AQ956),DATA!AQ956,"n/a")</f>
        <v>0.114486752594951</v>
      </c>
      <c r="M3620" s="66"/>
      <c r="N3620" s="66"/>
      <c r="O3620" s="66"/>
      <c r="P3620" s="66"/>
      <c r="Q3620" s="66"/>
      <c r="S3620" s="70"/>
      <c r="U3620" s="70"/>
      <c r="W3620" s="70"/>
      <c r="Y3620" s="70"/>
    </row>
    <row r="3621" spans="1:25" s="69" customFormat="1" x14ac:dyDescent="0.2">
      <c r="A3621" s="66" t="s">
        <v>27</v>
      </c>
      <c r="B3621" s="66" t="s">
        <v>24</v>
      </c>
      <c r="C3621" s="66" t="s">
        <v>10</v>
      </c>
      <c r="D3621" s="66" t="s">
        <v>315</v>
      </c>
      <c r="E3621" s="87">
        <f>+IF(ISNUMBER(DATA!L957),DATA!L957,"n/a")</f>
        <v>3.9020194850235801</v>
      </c>
      <c r="F3621" s="77">
        <f>+IF(ISNUMBER(DATA!M957),DATA!M957,"n/a")</f>
        <v>5.7945579395852397E-2</v>
      </c>
      <c r="G3621" s="87">
        <f>+IF(ISNUMBER(DATA!V957),DATA!V957,"n/a")</f>
        <v>3.8938392243403199</v>
      </c>
      <c r="H3621" s="77">
        <f>+IF(ISNUMBER(DATA!W957),DATA!W957,"n/a")</f>
        <v>5.83201858379334E-2</v>
      </c>
      <c r="I3621" s="87">
        <f>+IF(ISNUMBER(DATA!AF957),DATA!AF957,"n/a")</f>
        <v>3.80986960257068</v>
      </c>
      <c r="J3621" s="77">
        <f>+IF(ISNUMBER(DATA!AG957),DATA!AG957,"n/a")</f>
        <v>3.8504014474432698E-2</v>
      </c>
      <c r="K3621" s="87">
        <f>+IF(ISNUMBER(DATA!AP957),DATA!AP957,"n/a")</f>
        <v>3.7377024771993699</v>
      </c>
      <c r="L3621" s="77">
        <f>+IF(ISNUMBER(DATA!AQ957),DATA!AQ957,"n/a")</f>
        <v>-1.3553106352703801E-2</v>
      </c>
      <c r="M3621" s="66"/>
      <c r="N3621" s="66"/>
      <c r="O3621" s="66"/>
      <c r="P3621" s="66"/>
      <c r="Q3621" s="66"/>
      <c r="S3621" s="70"/>
      <c r="U3621" s="70"/>
      <c r="W3621" s="70"/>
      <c r="Y3621" s="70"/>
    </row>
    <row r="3622" spans="1:25" s="69" customFormat="1" x14ac:dyDescent="0.2">
      <c r="A3622" s="66" t="s">
        <v>27</v>
      </c>
      <c r="B3622" s="66" t="s">
        <v>24</v>
      </c>
      <c r="C3622" s="66" t="s">
        <v>10</v>
      </c>
      <c r="D3622" s="66" t="s">
        <v>316</v>
      </c>
      <c r="E3622" s="87">
        <f>+IF(ISNUMBER(DATA!L958),DATA!L958,"n/a")</f>
        <v>4.41377258541013</v>
      </c>
      <c r="F3622" s="77">
        <f>+IF(ISNUMBER(DATA!M958),DATA!M958,"n/a")</f>
        <v>-5.8707909637159402E-3</v>
      </c>
      <c r="G3622" s="87">
        <f>+IF(ISNUMBER(DATA!V958),DATA!V958,"n/a")</f>
        <v>4.4491598497107496</v>
      </c>
      <c r="H3622" s="77">
        <f>+IF(ISNUMBER(DATA!W958),DATA!W958,"n/a")</f>
        <v>-3.8933762747196399E-3</v>
      </c>
      <c r="I3622" s="87">
        <f>+IF(ISNUMBER(DATA!AF958),DATA!AF958,"n/a")</f>
        <v>4.4239784591674596</v>
      </c>
      <c r="J3622" s="77">
        <f>+IF(ISNUMBER(DATA!AG958),DATA!AG958,"n/a")</f>
        <v>-8.5750569527969101E-3</v>
      </c>
      <c r="K3622" s="87">
        <f>+IF(ISNUMBER(DATA!AP958),DATA!AP958,"n/a")</f>
        <v>4.4046097318669402</v>
      </c>
      <c r="L3622" s="77">
        <f>+IF(ISNUMBER(DATA!AQ958),DATA!AQ958,"n/a")</f>
        <v>-1.5953397151510298E-2</v>
      </c>
      <c r="M3622" s="66"/>
      <c r="N3622" s="66"/>
      <c r="O3622" s="66"/>
      <c r="P3622" s="66"/>
      <c r="Q3622" s="66"/>
      <c r="S3622" s="70"/>
      <c r="U3622" s="70"/>
      <c r="W3622" s="70"/>
      <c r="Y3622" s="70"/>
    </row>
    <row r="3623" spans="1:25" s="69" customFormat="1" x14ac:dyDescent="0.2">
      <c r="A3623" s="66" t="s">
        <v>27</v>
      </c>
      <c r="B3623" s="66" t="s">
        <v>24</v>
      </c>
      <c r="C3623" s="66" t="s">
        <v>10</v>
      </c>
      <c r="D3623" s="66" t="s">
        <v>317</v>
      </c>
      <c r="E3623" s="87">
        <f>+IF(ISNUMBER(DATA!L959),DATA!L959,"n/a")</f>
        <v>4.2563935580884404</v>
      </c>
      <c r="F3623" s="77">
        <f>+IF(ISNUMBER(DATA!M959),DATA!M959,"n/a")</f>
        <v>-2.6444693082090499E-2</v>
      </c>
      <c r="G3623" s="87">
        <f>+IF(ISNUMBER(DATA!V959),DATA!V959,"n/a")</f>
        <v>4.35567309565611</v>
      </c>
      <c r="H3623" s="77">
        <f>+IF(ISNUMBER(DATA!W959),DATA!W959,"n/a")</f>
        <v>1.9511829334558799E-2</v>
      </c>
      <c r="I3623" s="87">
        <f>+IF(ISNUMBER(DATA!AF959),DATA!AF959,"n/a")</f>
        <v>4.3551398258551099</v>
      </c>
      <c r="J3623" s="77">
        <f>+IF(ISNUMBER(DATA!AG959),DATA!AG959,"n/a")</f>
        <v>-1.27101203462608E-2</v>
      </c>
      <c r="K3623" s="87">
        <f>+IF(ISNUMBER(DATA!AP959),DATA!AP959,"n/a")</f>
        <v>4.3218553985059698</v>
      </c>
      <c r="L3623" s="77">
        <f>+IF(ISNUMBER(DATA!AQ959),DATA!AQ959,"n/a")</f>
        <v>-1.17677965183581E-2</v>
      </c>
      <c r="M3623" s="66"/>
      <c r="N3623" s="66"/>
      <c r="O3623" s="66"/>
      <c r="P3623" s="66"/>
      <c r="Q3623" s="66"/>
      <c r="S3623" s="70"/>
      <c r="U3623" s="70"/>
      <c r="W3623" s="70"/>
      <c r="Y3623" s="70"/>
    </row>
    <row r="3624" spans="1:25" s="69" customFormat="1" x14ac:dyDescent="0.2">
      <c r="A3624" s="66" t="s">
        <v>27</v>
      </c>
      <c r="B3624" s="66" t="s">
        <v>24</v>
      </c>
      <c r="C3624" s="66" t="s">
        <v>10</v>
      </c>
      <c r="D3624" s="66" t="s">
        <v>318</v>
      </c>
      <c r="E3624" s="87">
        <f>+IF(ISNUMBER(DATA!L960),DATA!L960,"n/a")</f>
        <v>4.1810113655482803</v>
      </c>
      <c r="F3624" s="77">
        <f>+IF(ISNUMBER(DATA!M960),DATA!M960,"n/a")</f>
        <v>5.1293918857244103E-2</v>
      </c>
      <c r="G3624" s="87">
        <f>+IF(ISNUMBER(DATA!V960),DATA!V960,"n/a")</f>
        <v>4.1636190401341597</v>
      </c>
      <c r="H3624" s="77">
        <f>+IF(ISNUMBER(DATA!W960),DATA!W960,"n/a")</f>
        <v>5.9390930222005998E-2</v>
      </c>
      <c r="I3624" s="87">
        <f>+IF(ISNUMBER(DATA!AF960),DATA!AF960,"n/a")</f>
        <v>4.1658328081209604</v>
      </c>
      <c r="J3624" s="77">
        <f>+IF(ISNUMBER(DATA!AG960),DATA!AG960,"n/a")</f>
        <v>5.47630419042065E-2</v>
      </c>
      <c r="K3624" s="87">
        <f>+IF(ISNUMBER(DATA!AP960),DATA!AP960,"n/a")</f>
        <v>4.1052588858199899</v>
      </c>
      <c r="L3624" s="77">
        <f>+IF(ISNUMBER(DATA!AQ960),DATA!AQ960,"n/a")</f>
        <v>1.66588204841784E-2</v>
      </c>
      <c r="M3624" s="66"/>
      <c r="N3624" s="66"/>
      <c r="O3624" s="66"/>
      <c r="P3624" s="66"/>
      <c r="Q3624" s="66"/>
      <c r="S3624" s="70"/>
      <c r="U3624" s="70"/>
      <c r="W3624" s="70"/>
      <c r="Y3624" s="70"/>
    </row>
    <row r="3625" spans="1:25" s="69" customFormat="1" x14ac:dyDescent="0.2">
      <c r="A3625" s="66" t="s">
        <v>27</v>
      </c>
      <c r="B3625" s="66" t="s">
        <v>24</v>
      </c>
      <c r="C3625" s="66" t="s">
        <v>10</v>
      </c>
      <c r="D3625" s="66" t="s">
        <v>344</v>
      </c>
      <c r="E3625" s="87">
        <f>+IF(ISNUMBER(DATA!L961),DATA!L961,"n/a")</f>
        <v>4.3490720021675902</v>
      </c>
      <c r="F3625" s="77">
        <f>+IF(ISNUMBER(DATA!M961),DATA!M961,"n/a")</f>
        <v>6.0252486401831298E-2</v>
      </c>
      <c r="G3625" s="87">
        <f>+IF(ISNUMBER(DATA!V961),DATA!V961,"n/a")</f>
        <v>4.3527843731957301</v>
      </c>
      <c r="H3625" s="77">
        <f>+IF(ISNUMBER(DATA!W961),DATA!W961,"n/a")</f>
        <v>6.6792548657070003E-2</v>
      </c>
      <c r="I3625" s="87">
        <f>+IF(ISNUMBER(DATA!AF961),DATA!AF961,"n/a")</f>
        <v>4.3276631220847399</v>
      </c>
      <c r="J3625" s="77">
        <f>+IF(ISNUMBER(DATA!AG961),DATA!AG961,"n/a")</f>
        <v>4.8721720452310997E-2</v>
      </c>
      <c r="K3625" s="87">
        <f>+IF(ISNUMBER(DATA!AP961),DATA!AP961,"n/a")</f>
        <v>4.2396917202663298</v>
      </c>
      <c r="L3625" s="77">
        <f>+IF(ISNUMBER(DATA!AQ961),DATA!AQ961,"n/a")</f>
        <v>1.6326270249953201E-2</v>
      </c>
      <c r="M3625" s="66"/>
      <c r="N3625" s="66"/>
      <c r="O3625" s="66"/>
      <c r="P3625" s="66"/>
      <c r="Q3625" s="66"/>
      <c r="S3625" s="70"/>
      <c r="U3625" s="70"/>
      <c r="W3625" s="70"/>
      <c r="Y3625" s="70"/>
    </row>
    <row r="3626" spans="1:25" s="69" customFormat="1" x14ac:dyDescent="0.2">
      <c r="A3626" s="66" t="s">
        <v>27</v>
      </c>
      <c r="B3626" s="66" t="s">
        <v>24</v>
      </c>
      <c r="C3626" s="66" t="s">
        <v>10</v>
      </c>
      <c r="D3626" s="66" t="s">
        <v>345</v>
      </c>
      <c r="E3626" s="87">
        <f>+IF(ISNUMBER(DATA!L962),DATA!L962,"n/a")</f>
        <v>2.9933557652991101</v>
      </c>
      <c r="F3626" s="77">
        <f>+IF(ISNUMBER(DATA!M962),DATA!M962,"n/a")</f>
        <v>-7.7068237235712002E-3</v>
      </c>
      <c r="G3626" s="87">
        <f>+IF(ISNUMBER(DATA!V962),DATA!V962,"n/a")</f>
        <v>2.9624618351413399</v>
      </c>
      <c r="H3626" s="77">
        <f>+IF(ISNUMBER(DATA!W962),DATA!W962,"n/a")</f>
        <v>2.4865828935071801E-2</v>
      </c>
      <c r="I3626" s="87">
        <f>+IF(ISNUMBER(DATA!AF962),DATA!AF962,"n/a")</f>
        <v>2.9563911015286002</v>
      </c>
      <c r="J3626" s="77">
        <f>+IF(ISNUMBER(DATA!AG962),DATA!AG962,"n/a")</f>
        <v>-0.112107402024438</v>
      </c>
      <c r="K3626" s="87">
        <f>+IF(ISNUMBER(DATA!AP962),DATA!AP962,"n/a")</f>
        <v>2.9800734918386902</v>
      </c>
      <c r="L3626" s="77">
        <f>+IF(ISNUMBER(DATA!AQ962),DATA!AQ962,"n/a")</f>
        <v>-0.217021068731483</v>
      </c>
      <c r="M3626" s="66"/>
      <c r="N3626" s="66"/>
      <c r="O3626" s="66"/>
      <c r="P3626" s="66"/>
      <c r="Q3626" s="66"/>
      <c r="S3626" s="70"/>
      <c r="U3626" s="70"/>
      <c r="W3626" s="70"/>
      <c r="Y3626" s="70"/>
    </row>
    <row r="3627" spans="1:25" x14ac:dyDescent="0.2">
      <c r="E3627" s="100"/>
      <c r="F3627" s="102"/>
      <c r="G3627" s="100"/>
      <c r="H3627" s="102"/>
      <c r="I3627" s="100"/>
      <c r="J3627" s="102"/>
      <c r="K3627" s="100"/>
      <c r="L3627" s="102"/>
    </row>
    <row r="3628" spans="1:25" s="69" customFormat="1" x14ac:dyDescent="0.2">
      <c r="A3628" s="66" t="s">
        <v>27</v>
      </c>
      <c r="B3628" s="66" t="s">
        <v>24</v>
      </c>
      <c r="C3628" s="66" t="s">
        <v>26</v>
      </c>
      <c r="D3628" s="66" t="s">
        <v>271</v>
      </c>
      <c r="E3628" s="87">
        <f>+IF(ISNUMBER(DATA!N913),DATA!N913,"n/a")</f>
        <v>3.12144248735021</v>
      </c>
      <c r="F3628" s="77">
        <f>+IF(ISNUMBER(DATA!O913),DATA!O913,"n/a")</f>
        <v>-3.97277913054606E-2</v>
      </c>
      <c r="G3628" s="87">
        <f>+IF(ISNUMBER(DATA!X913),DATA!X913,"n/a")</f>
        <v>2.9823602351004102</v>
      </c>
      <c r="H3628" s="77">
        <f>+IF(ISNUMBER(DATA!Y913),DATA!Y913,"n/a")</f>
        <v>-7.1331162020222605E-2</v>
      </c>
      <c r="I3628" s="87">
        <f>+IF(ISNUMBER(DATA!AH913),DATA!AH913,"n/a")</f>
        <v>2.9213980308800802</v>
      </c>
      <c r="J3628" s="77">
        <f>+IF(ISNUMBER(DATA!AI913),DATA!AI913,"n/a")</f>
        <v>-5.1661306537300902E-2</v>
      </c>
      <c r="K3628" s="87">
        <f>+IF(ISNUMBER(DATA!AR913),DATA!AR913,"n/a")</f>
        <v>2.9284978947383098</v>
      </c>
      <c r="L3628" s="77">
        <f>+IF(ISNUMBER(DATA!AS913),DATA!AS913,"n/a")</f>
        <v>-1.00485514097341E-2</v>
      </c>
      <c r="M3628" s="66"/>
      <c r="N3628" s="66"/>
      <c r="O3628" s="66"/>
      <c r="P3628" s="66"/>
      <c r="Q3628" s="66"/>
      <c r="S3628" s="70"/>
      <c r="U3628" s="70"/>
      <c r="W3628" s="70"/>
      <c r="Y3628" s="70"/>
    </row>
    <row r="3629" spans="1:25" s="69" customFormat="1" x14ac:dyDescent="0.2">
      <c r="A3629" s="66" t="s">
        <v>27</v>
      </c>
      <c r="B3629" s="66" t="s">
        <v>24</v>
      </c>
      <c r="C3629" s="66" t="s">
        <v>26</v>
      </c>
      <c r="D3629" s="66" t="s">
        <v>272</v>
      </c>
      <c r="E3629" s="87">
        <f>+IF(ISNUMBER(DATA!N914),DATA!N914,"n/a")</f>
        <v>2.5244316305094698</v>
      </c>
      <c r="F3629" s="77">
        <f>+IF(ISNUMBER(DATA!O914),DATA!O914,"n/a")</f>
        <v>4.9014942022749697E-2</v>
      </c>
      <c r="G3629" s="87">
        <f>+IF(ISNUMBER(DATA!X914),DATA!X914,"n/a")</f>
        <v>2.51548130923354</v>
      </c>
      <c r="H3629" s="77">
        <f>+IF(ISNUMBER(DATA!Y914),DATA!Y914,"n/a")</f>
        <v>1.42660447043511E-2</v>
      </c>
      <c r="I3629" s="87">
        <f>+IF(ISNUMBER(DATA!AH914),DATA!AH914,"n/a")</f>
        <v>2.44177425690558</v>
      </c>
      <c r="J3629" s="77">
        <f>+IF(ISNUMBER(DATA!AI914),DATA!AI914,"n/a")</f>
        <v>7.4053146761166797E-3</v>
      </c>
      <c r="K3629" s="87">
        <f>+IF(ISNUMBER(DATA!AR914),DATA!AR914,"n/a")</f>
        <v>2.4106755531876001</v>
      </c>
      <c r="L3629" s="77">
        <f>+IF(ISNUMBER(DATA!AS914),DATA!AS914,"n/a")</f>
        <v>1.7279526013022701E-2</v>
      </c>
      <c r="M3629" s="66"/>
      <c r="N3629" s="66"/>
      <c r="O3629" s="66"/>
      <c r="P3629" s="66"/>
      <c r="Q3629" s="66"/>
      <c r="S3629" s="70"/>
      <c r="U3629" s="70"/>
      <c r="W3629" s="70"/>
      <c r="Y3629" s="70"/>
    </row>
    <row r="3630" spans="1:25" s="69" customFormat="1" x14ac:dyDescent="0.2">
      <c r="A3630" s="66" t="s">
        <v>27</v>
      </c>
      <c r="B3630" s="66" t="s">
        <v>24</v>
      </c>
      <c r="C3630" s="66" t="s">
        <v>26</v>
      </c>
      <c r="D3630" s="66" t="s">
        <v>273</v>
      </c>
      <c r="E3630" s="87">
        <f>+IF(ISNUMBER(DATA!N915),DATA!N915,"n/a")</f>
        <v>2.3961182800818999</v>
      </c>
      <c r="F3630" s="77">
        <f>+IF(ISNUMBER(DATA!O915),DATA!O915,"n/a")</f>
        <v>9.0426955380321902E-2</v>
      </c>
      <c r="G3630" s="87">
        <f>+IF(ISNUMBER(DATA!X915),DATA!X915,"n/a")</f>
        <v>2.4140712817693402</v>
      </c>
      <c r="H3630" s="77">
        <f>+IF(ISNUMBER(DATA!Y915),DATA!Y915,"n/a")</f>
        <v>0.137408600052351</v>
      </c>
      <c r="I3630" s="87">
        <f>+IF(ISNUMBER(DATA!AH915),DATA!AH915,"n/a")</f>
        <v>2.3997298390819202</v>
      </c>
      <c r="J3630" s="77">
        <f>+IF(ISNUMBER(DATA!AI915),DATA!AI915,"n/a")</f>
        <v>0.115826912430453</v>
      </c>
      <c r="K3630" s="87">
        <f>+IF(ISNUMBER(DATA!AR915),DATA!AR915,"n/a")</f>
        <v>2.3725043882082502</v>
      </c>
      <c r="L3630" s="77">
        <f>+IF(ISNUMBER(DATA!AS915),DATA!AS915,"n/a")</f>
        <v>0.10368256424377501</v>
      </c>
      <c r="M3630" s="66"/>
      <c r="N3630" s="66"/>
      <c r="O3630" s="66"/>
      <c r="P3630" s="66"/>
      <c r="Q3630" s="66"/>
      <c r="S3630" s="70"/>
      <c r="U3630" s="70"/>
      <c r="W3630" s="70"/>
      <c r="Y3630" s="70"/>
    </row>
    <row r="3631" spans="1:25" s="69" customFormat="1" x14ac:dyDescent="0.2">
      <c r="A3631" s="66" t="s">
        <v>27</v>
      </c>
      <c r="B3631" s="66" t="s">
        <v>24</v>
      </c>
      <c r="C3631" s="66" t="s">
        <v>26</v>
      </c>
      <c r="D3631" s="66" t="s">
        <v>274</v>
      </c>
      <c r="E3631" s="87">
        <f>+IF(ISNUMBER(DATA!N916),DATA!N916,"n/a")</f>
        <v>2.4491105949370202</v>
      </c>
      <c r="F3631" s="77">
        <f>+IF(ISNUMBER(DATA!O916),DATA!O916,"n/a")</f>
        <v>1.24485449458209E-2</v>
      </c>
      <c r="G3631" s="87">
        <f>+IF(ISNUMBER(DATA!X916),DATA!X916,"n/a")</f>
        <v>2.4516540872753798</v>
      </c>
      <c r="H3631" s="77">
        <f>+IF(ISNUMBER(DATA!Y916),DATA!Y916,"n/a")</f>
        <v>1.10948640230652E-2</v>
      </c>
      <c r="I3631" s="87">
        <f>+IF(ISNUMBER(DATA!AH916),DATA!AH916,"n/a")</f>
        <v>2.4162600534756602</v>
      </c>
      <c r="J3631" s="77">
        <f>+IF(ISNUMBER(DATA!AI916),DATA!AI916,"n/a")</f>
        <v>1.02836996838753E-2</v>
      </c>
      <c r="K3631" s="87">
        <f>+IF(ISNUMBER(DATA!AR916),DATA!AR916,"n/a")</f>
        <v>2.41202430835743</v>
      </c>
      <c r="L3631" s="77">
        <f>+IF(ISNUMBER(DATA!AS916),DATA!AS916,"n/a")</f>
        <v>2.8584968819910801E-2</v>
      </c>
      <c r="M3631" s="66"/>
      <c r="N3631" s="66"/>
      <c r="O3631" s="66"/>
      <c r="P3631" s="66"/>
      <c r="Q3631" s="66"/>
      <c r="S3631" s="70"/>
      <c r="U3631" s="70"/>
      <c r="W3631" s="70"/>
      <c r="Y3631" s="70"/>
    </row>
    <row r="3632" spans="1:25" s="69" customFormat="1" x14ac:dyDescent="0.2">
      <c r="A3632" s="66" t="s">
        <v>27</v>
      </c>
      <c r="B3632" s="66" t="s">
        <v>24</v>
      </c>
      <c r="C3632" s="66" t="s">
        <v>26</v>
      </c>
      <c r="D3632" s="66" t="s">
        <v>275</v>
      </c>
      <c r="E3632" s="87">
        <f>+IF(ISNUMBER(DATA!N917),DATA!N917,"n/a")</f>
        <v>2.7789354941679099</v>
      </c>
      <c r="F3632" s="77">
        <f>+IF(ISNUMBER(DATA!O917),DATA!O917,"n/a")</f>
        <v>0.13762263824307</v>
      </c>
      <c r="G3632" s="87">
        <f>+IF(ISNUMBER(DATA!X917),DATA!X917,"n/a")</f>
        <v>2.75493909959122</v>
      </c>
      <c r="H3632" s="77">
        <f>+IF(ISNUMBER(DATA!Y917),DATA!Y917,"n/a")</f>
        <v>0.16682015902184599</v>
      </c>
      <c r="I3632" s="87">
        <f>+IF(ISNUMBER(DATA!AH917),DATA!AH917,"n/a")</f>
        <v>2.78336007822544</v>
      </c>
      <c r="J3632" s="77">
        <f>+IF(ISNUMBER(DATA!AI917),DATA!AI917,"n/a")</f>
        <v>0.14586484871559299</v>
      </c>
      <c r="K3632" s="87">
        <f>+IF(ISNUMBER(DATA!AR917),DATA!AR917,"n/a")</f>
        <v>2.8130082892442299</v>
      </c>
      <c r="L3632" s="77">
        <f>+IF(ISNUMBER(DATA!AS917),DATA!AS917,"n/a")</f>
        <v>0.14851414519752901</v>
      </c>
      <c r="M3632" s="66"/>
      <c r="N3632" s="66"/>
      <c r="O3632" s="66"/>
      <c r="P3632" s="66"/>
      <c r="Q3632" s="66"/>
      <c r="S3632" s="70"/>
      <c r="U3632" s="70"/>
      <c r="W3632" s="70"/>
      <c r="Y3632" s="70"/>
    </row>
    <row r="3633" spans="1:25" s="69" customFormat="1" x14ac:dyDescent="0.2">
      <c r="A3633" s="66" t="s">
        <v>27</v>
      </c>
      <c r="B3633" s="66" t="s">
        <v>24</v>
      </c>
      <c r="C3633" s="66" t="s">
        <v>26</v>
      </c>
      <c r="D3633" s="66" t="s">
        <v>276</v>
      </c>
      <c r="E3633" s="87">
        <f>+IF(ISNUMBER(DATA!N918),DATA!N918,"n/a")</f>
        <v>2.3479095879126799</v>
      </c>
      <c r="F3633" s="77">
        <f>+IF(ISNUMBER(DATA!O918),DATA!O918,"n/a")</f>
        <v>1.2489563296949399E-2</v>
      </c>
      <c r="G3633" s="87">
        <f>+IF(ISNUMBER(DATA!X918),DATA!X918,"n/a")</f>
        <v>2.35541101210949</v>
      </c>
      <c r="H3633" s="77">
        <f>+IF(ISNUMBER(DATA!Y918),DATA!Y918,"n/a")</f>
        <v>1.25153539590968E-2</v>
      </c>
      <c r="I3633" s="87">
        <f>+IF(ISNUMBER(DATA!AH918),DATA!AH918,"n/a")</f>
        <v>2.34801469723108</v>
      </c>
      <c r="J3633" s="77">
        <f>+IF(ISNUMBER(DATA!AI918),DATA!AI918,"n/a")</f>
        <v>1.20241822047396E-2</v>
      </c>
      <c r="K3633" s="87">
        <f>+IF(ISNUMBER(DATA!AR918),DATA!AR918,"n/a")</f>
        <v>2.34125673976098</v>
      </c>
      <c r="L3633" s="77">
        <f>+IF(ISNUMBER(DATA!AS918),DATA!AS918,"n/a")</f>
        <v>1.5981757300871102E-2</v>
      </c>
      <c r="M3633" s="66"/>
      <c r="N3633" s="66"/>
      <c r="O3633" s="66"/>
      <c r="P3633" s="66"/>
      <c r="Q3633" s="66"/>
      <c r="S3633" s="70"/>
      <c r="U3633" s="70"/>
      <c r="W3633" s="70"/>
      <c r="Y3633" s="70"/>
    </row>
    <row r="3634" spans="1:25" s="69" customFormat="1" x14ac:dyDescent="0.2">
      <c r="A3634" s="66" t="s">
        <v>27</v>
      </c>
      <c r="B3634" s="66" t="s">
        <v>24</v>
      </c>
      <c r="C3634" s="66" t="s">
        <v>26</v>
      </c>
      <c r="D3634" s="66" t="s">
        <v>277</v>
      </c>
      <c r="E3634" s="87">
        <f>+IF(ISNUMBER(DATA!N919),DATA!N919,"n/a")</f>
        <v>2.8427072639082902</v>
      </c>
      <c r="F3634" s="77">
        <f>+IF(ISNUMBER(DATA!O919),DATA!O919,"n/a")</f>
        <v>9.5483829556850003E-2</v>
      </c>
      <c r="G3634" s="87">
        <f>+IF(ISNUMBER(DATA!X919),DATA!X919,"n/a")</f>
        <v>2.8321423082958201</v>
      </c>
      <c r="H3634" s="77">
        <f>+IF(ISNUMBER(DATA!Y919),DATA!Y919,"n/a")</f>
        <v>6.1926354103843798E-2</v>
      </c>
      <c r="I3634" s="87">
        <f>+IF(ISNUMBER(DATA!AH919),DATA!AH919,"n/a")</f>
        <v>2.7592183138825099</v>
      </c>
      <c r="J3634" s="77">
        <f>+IF(ISNUMBER(DATA!AI919),DATA!AI919,"n/a")</f>
        <v>4.9897002161778302E-2</v>
      </c>
      <c r="K3634" s="87">
        <f>+IF(ISNUMBER(DATA!AR919),DATA!AR919,"n/a")</f>
        <v>2.76310339014768</v>
      </c>
      <c r="L3634" s="77">
        <f>+IF(ISNUMBER(DATA!AS919),DATA!AS919,"n/a")</f>
        <v>3.45987175166073E-2</v>
      </c>
      <c r="M3634" s="66"/>
      <c r="N3634" s="66"/>
      <c r="O3634" s="66"/>
      <c r="P3634" s="66"/>
      <c r="Q3634" s="66"/>
      <c r="S3634" s="70"/>
      <c r="U3634" s="70"/>
      <c r="W3634" s="70"/>
      <c r="Y3634" s="70"/>
    </row>
    <row r="3635" spans="1:25" s="69" customFormat="1" x14ac:dyDescent="0.2">
      <c r="A3635" s="66" t="s">
        <v>27</v>
      </c>
      <c r="B3635" s="66" t="s">
        <v>24</v>
      </c>
      <c r="C3635" s="66" t="s">
        <v>26</v>
      </c>
      <c r="D3635" s="66" t="s">
        <v>278</v>
      </c>
      <c r="E3635" s="87">
        <f>+IF(ISNUMBER(DATA!N920),DATA!N920,"n/a")</f>
        <v>2.69161076727754</v>
      </c>
      <c r="F3635" s="77">
        <f>+IF(ISNUMBER(DATA!O920),DATA!O920,"n/a")</f>
        <v>7.5269929399955004E-3</v>
      </c>
      <c r="G3635" s="87">
        <f>+IF(ISNUMBER(DATA!X920),DATA!X920,"n/a")</f>
        <v>2.7166459040148601</v>
      </c>
      <c r="H3635" s="77">
        <f>+IF(ISNUMBER(DATA!Y920),DATA!Y920,"n/a")</f>
        <v>-7.3782746115667996E-3</v>
      </c>
      <c r="I3635" s="87">
        <f>+IF(ISNUMBER(DATA!AH920),DATA!AH920,"n/a")</f>
        <v>2.6823452851157699</v>
      </c>
      <c r="J3635" s="77">
        <f>+IF(ISNUMBER(DATA!AI920),DATA!AI920,"n/a")</f>
        <v>3.7488247105166399E-3</v>
      </c>
      <c r="K3635" s="87">
        <f>+IF(ISNUMBER(DATA!AR920),DATA!AR920,"n/a")</f>
        <v>2.6848097701375799</v>
      </c>
      <c r="L3635" s="77">
        <f>+IF(ISNUMBER(DATA!AS920),DATA!AS920,"n/a")</f>
        <v>7.5962018028175003E-3</v>
      </c>
      <c r="M3635" s="66"/>
      <c r="N3635" s="66"/>
      <c r="O3635" s="66"/>
      <c r="P3635" s="66"/>
      <c r="Q3635" s="66"/>
      <c r="S3635" s="70"/>
      <c r="U3635" s="70"/>
      <c r="W3635" s="70"/>
      <c r="Y3635" s="70"/>
    </row>
    <row r="3636" spans="1:25" s="69" customFormat="1" x14ac:dyDescent="0.2">
      <c r="A3636" s="66" t="s">
        <v>27</v>
      </c>
      <c r="B3636" s="66" t="s">
        <v>24</v>
      </c>
      <c r="C3636" s="66" t="s">
        <v>26</v>
      </c>
      <c r="D3636" s="66" t="s">
        <v>279</v>
      </c>
      <c r="E3636" s="87">
        <f>+IF(ISNUMBER(DATA!N921),DATA!N921,"n/a")</f>
        <v>2.79043451089154</v>
      </c>
      <c r="F3636" s="77">
        <f>+IF(ISNUMBER(DATA!O921),DATA!O921,"n/a")</f>
        <v>1.69118432013663E-3</v>
      </c>
      <c r="G3636" s="87">
        <f>+IF(ISNUMBER(DATA!X921),DATA!X921,"n/a")</f>
        <v>2.9037926338228299</v>
      </c>
      <c r="H3636" s="77">
        <f>+IF(ISNUMBER(DATA!Y921),DATA!Y921,"n/a")</f>
        <v>1.32513068083179E-2</v>
      </c>
      <c r="I3636" s="87">
        <f>+IF(ISNUMBER(DATA!AH921),DATA!AH921,"n/a")</f>
        <v>2.8228599566511301</v>
      </c>
      <c r="J3636" s="77">
        <f>+IF(ISNUMBER(DATA!AI921),DATA!AI921,"n/a")</f>
        <v>7.99501172597578E-2</v>
      </c>
      <c r="K3636" s="87">
        <f>+IF(ISNUMBER(DATA!AR921),DATA!AR921,"n/a")</f>
        <v>2.7608788107302802</v>
      </c>
      <c r="L3636" s="77">
        <f>+IF(ISNUMBER(DATA!AS921),DATA!AS921,"n/a")</f>
        <v>0.129650885711941</v>
      </c>
      <c r="M3636" s="66"/>
      <c r="N3636" s="66"/>
      <c r="O3636" s="66"/>
      <c r="P3636" s="66"/>
      <c r="Q3636" s="66"/>
      <c r="S3636" s="70"/>
      <c r="U3636" s="70"/>
      <c r="W3636" s="70"/>
      <c r="Y3636" s="70"/>
    </row>
    <row r="3637" spans="1:25" s="69" customFormat="1" x14ac:dyDescent="0.2">
      <c r="A3637" s="66" t="s">
        <v>27</v>
      </c>
      <c r="B3637" s="66" t="s">
        <v>24</v>
      </c>
      <c r="C3637" s="66" t="s">
        <v>26</v>
      </c>
      <c r="D3637" s="66" t="s">
        <v>280</v>
      </c>
      <c r="E3637" s="87">
        <f>+IF(ISNUMBER(DATA!N922),DATA!N922,"n/a")</f>
        <v>2.9003489774447702</v>
      </c>
      <c r="F3637" s="77">
        <f>+IF(ISNUMBER(DATA!O922),DATA!O922,"n/a")</f>
        <v>-3.2234464561843798E-2</v>
      </c>
      <c r="G3637" s="87">
        <f>+IF(ISNUMBER(DATA!X922),DATA!X922,"n/a")</f>
        <v>2.8316483672044002</v>
      </c>
      <c r="H3637" s="77">
        <f>+IF(ISNUMBER(DATA!Y922),DATA!Y922,"n/a")</f>
        <v>-1.7318082046446401E-2</v>
      </c>
      <c r="I3637" s="87">
        <f>+IF(ISNUMBER(DATA!AH922),DATA!AH922,"n/a")</f>
        <v>2.8480199146035101</v>
      </c>
      <c r="J3637" s="77">
        <f>+IF(ISNUMBER(DATA!AI922),DATA!AI922,"n/a")</f>
        <v>-1.5200357229305799E-2</v>
      </c>
      <c r="K3637" s="87">
        <f>+IF(ISNUMBER(DATA!AR922),DATA!AR922,"n/a")</f>
        <v>2.8689849855966099</v>
      </c>
      <c r="L3637" s="77">
        <f>+IF(ISNUMBER(DATA!AS922),DATA!AS922,"n/a")</f>
        <v>5.1697829155841601E-3</v>
      </c>
      <c r="M3637" s="66"/>
      <c r="N3637" s="66"/>
      <c r="O3637" s="66"/>
      <c r="P3637" s="66"/>
      <c r="Q3637" s="66"/>
      <c r="S3637" s="70"/>
      <c r="U3637" s="70"/>
      <c r="W3637" s="70"/>
      <c r="Y3637" s="70"/>
    </row>
    <row r="3638" spans="1:25" s="69" customFormat="1" x14ac:dyDescent="0.2">
      <c r="A3638" s="66" t="s">
        <v>27</v>
      </c>
      <c r="B3638" s="66" t="s">
        <v>24</v>
      </c>
      <c r="C3638" s="66" t="s">
        <v>26</v>
      </c>
      <c r="D3638" s="66" t="s">
        <v>281</v>
      </c>
      <c r="E3638" s="87">
        <f>+IF(ISNUMBER(DATA!N923),DATA!N923,"n/a")</f>
        <v>2.48369391648749</v>
      </c>
      <c r="F3638" s="77">
        <f>+IF(ISNUMBER(DATA!O923),DATA!O923,"n/a")</f>
        <v>2.4893602623339002E-3</v>
      </c>
      <c r="G3638" s="87">
        <f>+IF(ISNUMBER(DATA!X923),DATA!X923,"n/a")</f>
        <v>2.4514633553184999</v>
      </c>
      <c r="H3638" s="77">
        <f>+IF(ISNUMBER(DATA!Y923),DATA!Y923,"n/a")</f>
        <v>2.9563138441780599E-4</v>
      </c>
      <c r="I3638" s="87">
        <f>+IF(ISNUMBER(DATA!AH923),DATA!AH923,"n/a")</f>
        <v>2.4326440134520499</v>
      </c>
      <c r="J3638" s="77">
        <f>+IF(ISNUMBER(DATA!AI923),DATA!AI923,"n/a")</f>
        <v>-1.06236185677845E-2</v>
      </c>
      <c r="K3638" s="87">
        <f>+IF(ISNUMBER(DATA!AR923),DATA!AR923,"n/a")</f>
        <v>2.4378018532330699</v>
      </c>
      <c r="L3638" s="77">
        <f>+IF(ISNUMBER(DATA!AS923),DATA!AS923,"n/a")</f>
        <v>-1.1495277464284401E-2</v>
      </c>
      <c r="M3638" s="66"/>
      <c r="N3638" s="66"/>
      <c r="O3638" s="66"/>
      <c r="P3638" s="66"/>
      <c r="Q3638" s="66"/>
      <c r="S3638" s="70"/>
      <c r="U3638" s="70"/>
      <c r="W3638" s="70"/>
      <c r="Y3638" s="70"/>
    </row>
    <row r="3639" spans="1:25" s="69" customFormat="1" x14ac:dyDescent="0.2">
      <c r="A3639" s="66" t="s">
        <v>27</v>
      </c>
      <c r="B3639" s="66" t="s">
        <v>24</v>
      </c>
      <c r="C3639" s="66" t="s">
        <v>26</v>
      </c>
      <c r="D3639" s="66" t="s">
        <v>282</v>
      </c>
      <c r="E3639" s="87">
        <f>+IF(ISNUMBER(DATA!N924),DATA!N924,"n/a")</f>
        <v>3.0079921677221599</v>
      </c>
      <c r="F3639" s="77">
        <f>+IF(ISNUMBER(DATA!O924),DATA!O924,"n/a")</f>
        <v>5.5015294822238603E-2</v>
      </c>
      <c r="G3639" s="87">
        <f>+IF(ISNUMBER(DATA!X924),DATA!X924,"n/a")</f>
        <v>3.10218788264664</v>
      </c>
      <c r="H3639" s="77">
        <f>+IF(ISNUMBER(DATA!Y924),DATA!Y924,"n/a")</f>
        <v>0.104022159611856</v>
      </c>
      <c r="I3639" s="87">
        <f>+IF(ISNUMBER(DATA!AH924),DATA!AH924,"n/a")</f>
        <v>3.03335549778514</v>
      </c>
      <c r="J3639" s="77">
        <f>+IF(ISNUMBER(DATA!AI924),DATA!AI924,"n/a")</f>
        <v>0.10204025729949499</v>
      </c>
      <c r="K3639" s="87">
        <f>+IF(ISNUMBER(DATA!AR924),DATA!AR924,"n/a")</f>
        <v>2.98158091147282</v>
      </c>
      <c r="L3639" s="77">
        <f>+IF(ISNUMBER(DATA!AS924),DATA!AS924,"n/a")</f>
        <v>0.106174229125302</v>
      </c>
      <c r="M3639" s="66"/>
      <c r="N3639" s="66"/>
      <c r="O3639" s="66"/>
      <c r="P3639" s="66"/>
      <c r="Q3639" s="66"/>
      <c r="S3639" s="70"/>
      <c r="U3639" s="70"/>
      <c r="W3639" s="70"/>
      <c r="Y3639" s="70"/>
    </row>
    <row r="3640" spans="1:25" s="69" customFormat="1" x14ac:dyDescent="0.2">
      <c r="A3640" s="66" t="s">
        <v>27</v>
      </c>
      <c r="B3640" s="66" t="s">
        <v>24</v>
      </c>
      <c r="C3640" s="66" t="s">
        <v>26</v>
      </c>
      <c r="D3640" s="66" t="s">
        <v>283</v>
      </c>
      <c r="E3640" s="87">
        <f>+IF(ISNUMBER(DATA!N925),DATA!N925,"n/a")</f>
        <v>2.6743670721771999</v>
      </c>
      <c r="F3640" s="77">
        <f>+IF(ISNUMBER(DATA!O925),DATA!O925,"n/a")</f>
        <v>8.6964192114910702E-2</v>
      </c>
      <c r="G3640" s="87">
        <f>+IF(ISNUMBER(DATA!X925),DATA!X925,"n/a")</f>
        <v>2.6738465326146099</v>
      </c>
      <c r="H3640" s="77">
        <f>+IF(ISNUMBER(DATA!Y925),DATA!Y925,"n/a")</f>
        <v>8.0400364244665207E-2</v>
      </c>
      <c r="I3640" s="87">
        <f>+IF(ISNUMBER(DATA!AH925),DATA!AH925,"n/a")</f>
        <v>2.64635225556172</v>
      </c>
      <c r="J3640" s="77">
        <f>+IF(ISNUMBER(DATA!AI925),DATA!AI925,"n/a")</f>
        <v>6.47599488105432E-2</v>
      </c>
      <c r="K3640" s="87">
        <f>+IF(ISNUMBER(DATA!AR925),DATA!AR925,"n/a")</f>
        <v>2.5908107289275399</v>
      </c>
      <c r="L3640" s="77">
        <f>+IF(ISNUMBER(DATA!AS925),DATA!AS925,"n/a")</f>
        <v>2.39034111033639E-2</v>
      </c>
      <c r="M3640" s="66"/>
      <c r="N3640" s="66"/>
      <c r="O3640" s="66"/>
      <c r="P3640" s="66"/>
      <c r="Q3640" s="66"/>
      <c r="S3640" s="70"/>
      <c r="U3640" s="70"/>
      <c r="W3640" s="70"/>
      <c r="Y3640" s="70"/>
    </row>
    <row r="3641" spans="1:25" s="69" customFormat="1" x14ac:dyDescent="0.2">
      <c r="A3641" s="66" t="s">
        <v>27</v>
      </c>
      <c r="B3641" s="66" t="s">
        <v>24</v>
      </c>
      <c r="C3641" s="66" t="s">
        <v>26</v>
      </c>
      <c r="D3641" s="66" t="s">
        <v>284</v>
      </c>
      <c r="E3641" s="87">
        <f>+IF(ISNUMBER(DATA!N926),DATA!N926,"n/a")</f>
        <v>2.78714449398933</v>
      </c>
      <c r="F3641" s="77">
        <f>+IF(ISNUMBER(DATA!O926),DATA!O926,"n/a")</f>
        <v>1.87095040780508E-2</v>
      </c>
      <c r="G3641" s="87">
        <f>+IF(ISNUMBER(DATA!X926),DATA!X926,"n/a")</f>
        <v>2.8035663725295001</v>
      </c>
      <c r="H3641" s="77">
        <f>+IF(ISNUMBER(DATA!Y926),DATA!Y926,"n/a")</f>
        <v>3.5053717919653997E-2</v>
      </c>
      <c r="I3641" s="87">
        <f>+IF(ISNUMBER(DATA!AH926),DATA!AH926,"n/a")</f>
        <v>2.7414687023004798</v>
      </c>
      <c r="J3641" s="77">
        <f>+IF(ISNUMBER(DATA!AI926),DATA!AI926,"n/a")</f>
        <v>2.52572670189159E-2</v>
      </c>
      <c r="K3641" s="87">
        <f>+IF(ISNUMBER(DATA!AR926),DATA!AR926,"n/a")</f>
        <v>2.7137205491010099</v>
      </c>
      <c r="L3641" s="77">
        <f>+IF(ISNUMBER(DATA!AS926),DATA!AS926,"n/a")</f>
        <v>1.7115353714890501E-2</v>
      </c>
      <c r="M3641" s="66"/>
      <c r="N3641" s="66"/>
      <c r="O3641" s="66"/>
      <c r="P3641" s="66"/>
      <c r="Q3641" s="66"/>
      <c r="S3641" s="70"/>
      <c r="U3641" s="70"/>
      <c r="W3641" s="70"/>
      <c r="Y3641" s="70"/>
    </row>
    <row r="3642" spans="1:25" s="69" customFormat="1" x14ac:dyDescent="0.2">
      <c r="A3642" s="66" t="s">
        <v>27</v>
      </c>
      <c r="B3642" s="66" t="s">
        <v>24</v>
      </c>
      <c r="C3642" s="66" t="s">
        <v>26</v>
      </c>
      <c r="D3642" s="66" t="s">
        <v>285</v>
      </c>
      <c r="E3642" s="87">
        <f>+IF(ISNUMBER(DATA!N927),DATA!N927,"n/a")</f>
        <v>2.31408074052076</v>
      </c>
      <c r="F3642" s="77">
        <f>+IF(ISNUMBER(DATA!O927),DATA!O927,"n/a")</f>
        <v>-0.113141063760563</v>
      </c>
      <c r="G3642" s="87">
        <f>+IF(ISNUMBER(DATA!X927),DATA!X927,"n/a")</f>
        <v>2.16736100811787</v>
      </c>
      <c r="H3642" s="77">
        <f>+IF(ISNUMBER(DATA!Y927),DATA!Y927,"n/a")</f>
        <v>-0.153008453705618</v>
      </c>
      <c r="I3642" s="87">
        <f>+IF(ISNUMBER(DATA!AH927),DATA!AH927,"n/a")</f>
        <v>2.0883812832472399</v>
      </c>
      <c r="J3642" s="77">
        <f>+IF(ISNUMBER(DATA!AI927),DATA!AI927,"n/a")</f>
        <v>-0.13646682160273199</v>
      </c>
      <c r="K3642" s="87">
        <f>+IF(ISNUMBER(DATA!AR927),DATA!AR927,"n/a")</f>
        <v>2.23822054372283</v>
      </c>
      <c r="L3642" s="77">
        <f>+IF(ISNUMBER(DATA!AS927),DATA!AS927,"n/a")</f>
        <v>-1.9099469803404701E-2</v>
      </c>
      <c r="M3642" s="66"/>
      <c r="N3642" s="66"/>
      <c r="O3642" s="66"/>
      <c r="P3642" s="66"/>
      <c r="Q3642" s="66"/>
      <c r="S3642" s="70"/>
      <c r="U3642" s="70"/>
      <c r="W3642" s="70"/>
      <c r="Y3642" s="70"/>
    </row>
    <row r="3643" spans="1:25" s="69" customFormat="1" x14ac:dyDescent="0.2">
      <c r="A3643" s="66" t="s">
        <v>27</v>
      </c>
      <c r="B3643" s="66" t="s">
        <v>24</v>
      </c>
      <c r="C3643" s="66" t="s">
        <v>26</v>
      </c>
      <c r="D3643" s="66" t="s">
        <v>286</v>
      </c>
      <c r="E3643" s="87">
        <f>+IF(ISNUMBER(DATA!N928),DATA!N928,"n/a")</f>
        <v>2.5849105682778499</v>
      </c>
      <c r="F3643" s="77">
        <f>+IF(ISNUMBER(DATA!O928),DATA!O928,"n/a")</f>
        <v>8.1644065144975797E-2</v>
      </c>
      <c r="G3643" s="87">
        <f>+IF(ISNUMBER(DATA!X928),DATA!X928,"n/a")</f>
        <v>2.6188312927389501</v>
      </c>
      <c r="H3643" s="77">
        <f>+IF(ISNUMBER(DATA!Y928),DATA!Y928,"n/a")</f>
        <v>0.17848557323865299</v>
      </c>
      <c r="I3643" s="87">
        <f>+IF(ISNUMBER(DATA!AH928),DATA!AH928,"n/a")</f>
        <v>2.5638834297265398</v>
      </c>
      <c r="J3643" s="77">
        <f>+IF(ISNUMBER(DATA!AI928),DATA!AI928,"n/a")</f>
        <v>0.14894559024202</v>
      </c>
      <c r="K3643" s="87">
        <f>+IF(ISNUMBER(DATA!AR928),DATA!AR928,"n/a")</f>
        <v>2.5291246513232899</v>
      </c>
      <c r="L3643" s="77">
        <f>+IF(ISNUMBER(DATA!AS928),DATA!AS928,"n/a")</f>
        <v>0.149162861952229</v>
      </c>
      <c r="M3643" s="66"/>
      <c r="N3643" s="66"/>
      <c r="O3643" s="66"/>
      <c r="P3643" s="66"/>
      <c r="Q3643" s="66"/>
      <c r="S3643" s="70"/>
      <c r="U3643" s="70"/>
      <c r="W3643" s="70"/>
      <c r="Y3643" s="70"/>
    </row>
    <row r="3644" spans="1:25" s="69" customFormat="1" x14ac:dyDescent="0.2">
      <c r="A3644" s="66" t="s">
        <v>27</v>
      </c>
      <c r="B3644" s="66" t="s">
        <v>24</v>
      </c>
      <c r="C3644" s="66" t="s">
        <v>26</v>
      </c>
      <c r="D3644" s="66" t="s">
        <v>287</v>
      </c>
      <c r="E3644" s="87">
        <f>+IF(ISNUMBER(DATA!N929),DATA!N929,"n/a")</f>
        <v>2.8707451549086098</v>
      </c>
      <c r="F3644" s="77">
        <f>+IF(ISNUMBER(DATA!O929),DATA!O929,"n/a")</f>
        <v>0.22667202946541101</v>
      </c>
      <c r="G3644" s="87">
        <f>+IF(ISNUMBER(DATA!X929),DATA!X929,"n/a")</f>
        <v>2.7654530649253002</v>
      </c>
      <c r="H3644" s="77">
        <f>+IF(ISNUMBER(DATA!Y929),DATA!Y929,"n/a")</f>
        <v>0.26021881298649502</v>
      </c>
      <c r="I3644" s="87">
        <f>+IF(ISNUMBER(DATA!AH929),DATA!AH929,"n/a")</f>
        <v>2.69301286675215</v>
      </c>
      <c r="J3644" s="77">
        <f>+IF(ISNUMBER(DATA!AI929),DATA!AI929,"n/a")</f>
        <v>0.22380803747120401</v>
      </c>
      <c r="K3644" s="87">
        <f>+IF(ISNUMBER(DATA!AR929),DATA!AR929,"n/a")</f>
        <v>2.6069224441228802</v>
      </c>
      <c r="L3644" s="77">
        <f>+IF(ISNUMBER(DATA!AS929),DATA!AS929,"n/a")</f>
        <v>0.19678272300639499</v>
      </c>
      <c r="M3644" s="66"/>
      <c r="N3644" s="66"/>
      <c r="O3644" s="66"/>
      <c r="P3644" s="66"/>
      <c r="Q3644" s="66"/>
      <c r="S3644" s="70"/>
      <c r="U3644" s="70"/>
      <c r="W3644" s="70"/>
      <c r="Y3644" s="70"/>
    </row>
    <row r="3645" spans="1:25" s="69" customFormat="1" x14ac:dyDescent="0.2">
      <c r="A3645" s="66" t="s">
        <v>27</v>
      </c>
      <c r="B3645" s="66" t="s">
        <v>24</v>
      </c>
      <c r="C3645" s="66" t="s">
        <v>26</v>
      </c>
      <c r="D3645" s="66" t="s">
        <v>288</v>
      </c>
      <c r="E3645" s="87">
        <f>+IF(ISNUMBER(DATA!N930),DATA!N930,"n/a")</f>
        <v>2.9296131741587201</v>
      </c>
      <c r="F3645" s="77">
        <f>+IF(ISNUMBER(DATA!O930),DATA!O930,"n/a")</f>
        <v>3.5129174947533801E-2</v>
      </c>
      <c r="G3645" s="87">
        <f>+IF(ISNUMBER(DATA!X930),DATA!X930,"n/a")</f>
        <v>3.0423142235043801</v>
      </c>
      <c r="H3645" s="77">
        <f>+IF(ISNUMBER(DATA!Y930),DATA!Y930,"n/a")</f>
        <v>0.10048130139212</v>
      </c>
      <c r="I3645" s="87">
        <f>+IF(ISNUMBER(DATA!AH930),DATA!AH930,"n/a")</f>
        <v>2.9810593506040401</v>
      </c>
      <c r="J3645" s="77">
        <f>+IF(ISNUMBER(DATA!AI930),DATA!AI930,"n/a")</f>
        <v>9.9922043068818203E-2</v>
      </c>
      <c r="K3645" s="87">
        <f>+IF(ISNUMBER(DATA!AR930),DATA!AR930,"n/a")</f>
        <v>2.9457001686304798</v>
      </c>
      <c r="L3645" s="77">
        <f>+IF(ISNUMBER(DATA!AS930),DATA!AS930,"n/a")</f>
        <v>8.1201979846707004E-2</v>
      </c>
      <c r="M3645" s="66"/>
      <c r="N3645" s="66"/>
      <c r="O3645" s="66"/>
      <c r="P3645" s="66"/>
      <c r="Q3645" s="66"/>
      <c r="S3645" s="70"/>
      <c r="U3645" s="70"/>
      <c r="W3645" s="70"/>
      <c r="Y3645" s="70"/>
    </row>
    <row r="3646" spans="1:25" s="69" customFormat="1" x14ac:dyDescent="0.2">
      <c r="A3646" s="66" t="s">
        <v>27</v>
      </c>
      <c r="B3646" s="66" t="s">
        <v>24</v>
      </c>
      <c r="C3646" s="66" t="s">
        <v>26</v>
      </c>
      <c r="D3646" s="66" t="s">
        <v>289</v>
      </c>
      <c r="E3646" s="87">
        <f>+IF(ISNUMBER(DATA!N931),DATA!N931,"n/a")</f>
        <v>2.8737264920491801</v>
      </c>
      <c r="F3646" s="77">
        <f>+IF(ISNUMBER(DATA!O931),DATA!O931,"n/a")</f>
        <v>5.4645255723604499E-2</v>
      </c>
      <c r="G3646" s="87">
        <f>+IF(ISNUMBER(DATA!X931),DATA!X931,"n/a")</f>
        <v>2.9120880036365899</v>
      </c>
      <c r="H3646" s="77">
        <f>+IF(ISNUMBER(DATA!Y931),DATA!Y931,"n/a")</f>
        <v>4.2291414458268298E-2</v>
      </c>
      <c r="I3646" s="87">
        <f>+IF(ISNUMBER(DATA!AH931),DATA!AH931,"n/a")</f>
        <v>2.8511854077586598</v>
      </c>
      <c r="J3646" s="77">
        <f>+IF(ISNUMBER(DATA!AI931),DATA!AI931,"n/a")</f>
        <v>3.9937481501456602E-2</v>
      </c>
      <c r="K3646" s="87">
        <f>+IF(ISNUMBER(DATA!AR931),DATA!AR931,"n/a")</f>
        <v>2.84643137013073</v>
      </c>
      <c r="L3646" s="77">
        <f>+IF(ISNUMBER(DATA!AS931),DATA!AS931,"n/a")</f>
        <v>7.4246702708799794E-2</v>
      </c>
      <c r="M3646" s="66"/>
      <c r="N3646" s="66"/>
      <c r="O3646" s="66"/>
      <c r="P3646" s="66"/>
      <c r="Q3646" s="66"/>
      <c r="S3646" s="70"/>
      <c r="U3646" s="70"/>
      <c r="W3646" s="70"/>
      <c r="Y3646" s="70"/>
    </row>
    <row r="3647" spans="1:25" s="69" customFormat="1" x14ac:dyDescent="0.2">
      <c r="A3647" s="66" t="s">
        <v>27</v>
      </c>
      <c r="B3647" s="66" t="s">
        <v>24</v>
      </c>
      <c r="C3647" s="66" t="s">
        <v>26</v>
      </c>
      <c r="D3647" s="66" t="s">
        <v>290</v>
      </c>
      <c r="E3647" s="87">
        <f>+IF(ISNUMBER(DATA!N932),DATA!N932,"n/a")</f>
        <v>2.26754804474254</v>
      </c>
      <c r="F3647" s="77">
        <f>+IF(ISNUMBER(DATA!O932),DATA!O932,"n/a")</f>
        <v>-3.8922171073065698E-2</v>
      </c>
      <c r="G3647" s="87">
        <f>+IF(ISNUMBER(DATA!X932),DATA!X932,"n/a")</f>
        <v>2.2612421300118002</v>
      </c>
      <c r="H3647" s="77">
        <f>+IF(ISNUMBER(DATA!Y932),DATA!Y932,"n/a")</f>
        <v>-3.1251571648669499E-2</v>
      </c>
      <c r="I3647" s="87">
        <f>+IF(ISNUMBER(DATA!AH932),DATA!AH932,"n/a")</f>
        <v>2.2677529442632101</v>
      </c>
      <c r="J3647" s="77">
        <f>+IF(ISNUMBER(DATA!AI932),DATA!AI932,"n/a")</f>
        <v>1.3706940110921101E-3</v>
      </c>
      <c r="K3647" s="87">
        <f>+IF(ISNUMBER(DATA!AR932),DATA!AR932,"n/a")</f>
        <v>2.3016328810851201</v>
      </c>
      <c r="L3647" s="77">
        <f>+IF(ISNUMBER(DATA!AS932),DATA!AS932,"n/a")</f>
        <v>2.69687012716451E-2</v>
      </c>
      <c r="M3647" s="66"/>
      <c r="N3647" s="66"/>
      <c r="O3647" s="66"/>
      <c r="P3647" s="66"/>
      <c r="Q3647" s="66"/>
      <c r="S3647" s="70"/>
      <c r="U3647" s="70"/>
      <c r="W3647" s="70"/>
      <c r="Y3647" s="70"/>
    </row>
    <row r="3648" spans="1:25" s="69" customFormat="1" x14ac:dyDescent="0.2">
      <c r="A3648" s="66" t="s">
        <v>27</v>
      </c>
      <c r="B3648" s="66" t="s">
        <v>24</v>
      </c>
      <c r="C3648" s="66" t="s">
        <v>26</v>
      </c>
      <c r="D3648" s="66" t="s">
        <v>291</v>
      </c>
      <c r="E3648" s="87">
        <f>+IF(ISNUMBER(DATA!N933),DATA!N933,"n/a")</f>
        <v>2.76651038692252</v>
      </c>
      <c r="F3648" s="77">
        <f>+IF(ISNUMBER(DATA!O933),DATA!O933,"n/a")</f>
        <v>-0.115186375875862</v>
      </c>
      <c r="G3648" s="87">
        <f>+IF(ISNUMBER(DATA!X933),DATA!X933,"n/a")</f>
        <v>2.9023078119038201</v>
      </c>
      <c r="H3648" s="77">
        <f>+IF(ISNUMBER(DATA!Y933),DATA!Y933,"n/a")</f>
        <v>-1.47163966633184E-3</v>
      </c>
      <c r="I3648" s="87">
        <f>+IF(ISNUMBER(DATA!AH933),DATA!AH933,"n/a")</f>
        <v>2.8360511109672299</v>
      </c>
      <c r="J3648" s="77">
        <f>+IF(ISNUMBER(DATA!AI933),DATA!AI933,"n/a")</f>
        <v>-2.9248574125649601E-2</v>
      </c>
      <c r="K3648" s="87">
        <f>+IF(ISNUMBER(DATA!AR933),DATA!AR933,"n/a")</f>
        <v>2.7948292475345999</v>
      </c>
      <c r="L3648" s="77">
        <f>+IF(ISNUMBER(DATA!AS933),DATA!AS933,"n/a")</f>
        <v>-2.8035175109099499E-2</v>
      </c>
      <c r="M3648" s="66"/>
      <c r="N3648" s="66"/>
      <c r="O3648" s="66"/>
      <c r="P3648" s="66"/>
      <c r="Q3648" s="66"/>
      <c r="S3648" s="70"/>
      <c r="U3648" s="70"/>
      <c r="W3648" s="70"/>
      <c r="Y3648" s="70"/>
    </row>
    <row r="3649" spans="1:25" s="69" customFormat="1" x14ac:dyDescent="0.2">
      <c r="A3649" s="66" t="s">
        <v>27</v>
      </c>
      <c r="B3649" s="66" t="s">
        <v>24</v>
      </c>
      <c r="C3649" s="66" t="s">
        <v>26</v>
      </c>
      <c r="D3649" s="66" t="s">
        <v>292</v>
      </c>
      <c r="E3649" s="87">
        <f>+IF(ISNUMBER(DATA!N934),DATA!N934,"n/a")</f>
        <v>2.4239275275312999</v>
      </c>
      <c r="F3649" s="77">
        <f>+IF(ISNUMBER(DATA!O934),DATA!O934,"n/a")</f>
        <v>-4.1451854666794703E-3</v>
      </c>
      <c r="G3649" s="87">
        <f>+IF(ISNUMBER(DATA!X934),DATA!X934,"n/a")</f>
        <v>2.4803581689572902</v>
      </c>
      <c r="H3649" s="77">
        <f>+IF(ISNUMBER(DATA!Y934),DATA!Y934,"n/a")</f>
        <v>-6.6541102202004698E-5</v>
      </c>
      <c r="I3649" s="87">
        <f>+IF(ISNUMBER(DATA!AH934),DATA!AH934,"n/a")</f>
        <v>2.3982209219506299</v>
      </c>
      <c r="J3649" s="77">
        <f>+IF(ISNUMBER(DATA!AI934),DATA!AI934,"n/a")</f>
        <v>-1.5364755932807899E-2</v>
      </c>
      <c r="K3649" s="87">
        <f>+IF(ISNUMBER(DATA!AR934),DATA!AR934,"n/a")</f>
        <v>2.36757602803028</v>
      </c>
      <c r="L3649" s="77">
        <f>+IF(ISNUMBER(DATA!AS934),DATA!AS934,"n/a")</f>
        <v>-3.5401879886896297E-2</v>
      </c>
      <c r="M3649" s="66"/>
      <c r="N3649" s="66"/>
      <c r="O3649" s="66"/>
      <c r="P3649" s="66"/>
      <c r="Q3649" s="66"/>
      <c r="S3649" s="70"/>
      <c r="U3649" s="70"/>
      <c r="W3649" s="70"/>
      <c r="Y3649" s="70"/>
    </row>
    <row r="3650" spans="1:25" s="69" customFormat="1" x14ac:dyDescent="0.2">
      <c r="A3650" s="66" t="s">
        <v>27</v>
      </c>
      <c r="B3650" s="66" t="s">
        <v>24</v>
      </c>
      <c r="C3650" s="66" t="s">
        <v>26</v>
      </c>
      <c r="D3650" s="66" t="s">
        <v>293</v>
      </c>
      <c r="E3650" s="87">
        <f>+IF(ISNUMBER(DATA!N935),DATA!N935,"n/a")</f>
        <v>2.9263657082282499</v>
      </c>
      <c r="F3650" s="77">
        <f>+IF(ISNUMBER(DATA!O935),DATA!O935,"n/a")</f>
        <v>-0.17088912977573301</v>
      </c>
      <c r="G3650" s="87">
        <f>+IF(ISNUMBER(DATA!X935),DATA!X935,"n/a")</f>
        <v>2.9565107752399502</v>
      </c>
      <c r="H3650" s="77">
        <f>+IF(ISNUMBER(DATA!Y935),DATA!Y935,"n/a")</f>
        <v>-0.14949241588927001</v>
      </c>
      <c r="I3650" s="87">
        <f>+IF(ISNUMBER(DATA!AH935),DATA!AH935,"n/a")</f>
        <v>2.8494167761290501</v>
      </c>
      <c r="J3650" s="77">
        <f>+IF(ISNUMBER(DATA!AI935),DATA!AI935,"n/a")</f>
        <v>-8.0810113407991394E-2</v>
      </c>
      <c r="K3650" s="87">
        <f>+IF(ISNUMBER(DATA!AR935),DATA!AR935,"n/a")</f>
        <v>2.9604661192592898</v>
      </c>
      <c r="L3650" s="77">
        <f>+IF(ISNUMBER(DATA!AS935),DATA!AS935,"n/a")</f>
        <v>5.5336147440700499E-2</v>
      </c>
      <c r="M3650" s="66"/>
      <c r="N3650" s="66"/>
      <c r="O3650" s="66"/>
      <c r="P3650" s="66"/>
      <c r="Q3650" s="66"/>
      <c r="S3650" s="70"/>
      <c r="U3650" s="70"/>
      <c r="W3650" s="70"/>
      <c r="Y3650" s="70"/>
    </row>
    <row r="3651" spans="1:25" s="69" customFormat="1" x14ac:dyDescent="0.2">
      <c r="A3651" s="66" t="s">
        <v>27</v>
      </c>
      <c r="B3651" s="66" t="s">
        <v>24</v>
      </c>
      <c r="C3651" s="66" t="s">
        <v>26</v>
      </c>
      <c r="D3651" s="66" t="s">
        <v>294</v>
      </c>
      <c r="E3651" s="87">
        <f>+IF(ISNUMBER(DATA!N936),DATA!N936,"n/a")</f>
        <v>2.3231691032060202</v>
      </c>
      <c r="F3651" s="77">
        <f>+IF(ISNUMBER(DATA!O936),DATA!O936,"n/a")</f>
        <v>-1.41656230521059E-2</v>
      </c>
      <c r="G3651" s="87">
        <f>+IF(ISNUMBER(DATA!X936),DATA!X936,"n/a")</f>
        <v>2.3184674196614998</v>
      </c>
      <c r="H3651" s="77">
        <f>+IF(ISNUMBER(DATA!Y936),DATA!Y936,"n/a")</f>
        <v>-4.4240248575495404E-3</v>
      </c>
      <c r="I3651" s="87">
        <f>+IF(ISNUMBER(DATA!AH936),DATA!AH936,"n/a")</f>
        <v>2.3064548987702098</v>
      </c>
      <c r="J3651" s="77">
        <f>+IF(ISNUMBER(DATA!AI936),DATA!AI936,"n/a")</f>
        <v>9.7937464579506295E-3</v>
      </c>
      <c r="K3651" s="87">
        <f>+IF(ISNUMBER(DATA!AR936),DATA!AR936,"n/a")</f>
        <v>2.3237951218187298</v>
      </c>
      <c r="L3651" s="77">
        <f>+IF(ISNUMBER(DATA!AS936),DATA!AS936,"n/a")</f>
        <v>1.8751317600846602E-2</v>
      </c>
      <c r="M3651" s="66"/>
      <c r="N3651" s="66"/>
      <c r="O3651" s="66"/>
      <c r="P3651" s="66"/>
      <c r="Q3651" s="66"/>
      <c r="S3651" s="70"/>
      <c r="U3651" s="70"/>
      <c r="W3651" s="70"/>
      <c r="Y3651" s="70"/>
    </row>
    <row r="3652" spans="1:25" s="69" customFormat="1" x14ac:dyDescent="0.2">
      <c r="A3652" s="66" t="s">
        <v>27</v>
      </c>
      <c r="B3652" s="66" t="s">
        <v>24</v>
      </c>
      <c r="C3652" s="66" t="s">
        <v>26</v>
      </c>
      <c r="D3652" s="66" t="s">
        <v>295</v>
      </c>
      <c r="E3652" s="87">
        <f>+IF(ISNUMBER(DATA!N937),DATA!N937,"n/a")</f>
        <v>2.1911266419619699</v>
      </c>
      <c r="F3652" s="77">
        <f>+IF(ISNUMBER(DATA!O937),DATA!O937,"n/a")</f>
        <v>0.115918650006384</v>
      </c>
      <c r="G3652" s="87">
        <f>+IF(ISNUMBER(DATA!X937),DATA!X937,"n/a")</f>
        <v>1.96654538650163</v>
      </c>
      <c r="H3652" s="77">
        <f>+IF(ISNUMBER(DATA!Y937),DATA!Y937,"n/a")</f>
        <v>3.4176801439205899E-4</v>
      </c>
      <c r="I3652" s="87">
        <f>+IF(ISNUMBER(DATA!AH937),DATA!AH937,"n/a")</f>
        <v>1.9259222611573199</v>
      </c>
      <c r="J3652" s="77">
        <f>+IF(ISNUMBER(DATA!AI937),DATA!AI937,"n/a")</f>
        <v>-2.2135986322621901E-2</v>
      </c>
      <c r="K3652" s="87">
        <f>+IF(ISNUMBER(DATA!AR937),DATA!AR937,"n/a")</f>
        <v>1.95523922717621</v>
      </c>
      <c r="L3652" s="77">
        <f>+IF(ISNUMBER(DATA!AS937),DATA!AS937,"n/a")</f>
        <v>-1.5923006355943699E-3</v>
      </c>
      <c r="M3652" s="66"/>
      <c r="N3652" s="66"/>
      <c r="O3652" s="66"/>
      <c r="P3652" s="66"/>
      <c r="Q3652" s="66"/>
      <c r="S3652" s="70"/>
      <c r="U3652" s="70"/>
      <c r="W3652" s="70"/>
      <c r="Y3652" s="70"/>
    </row>
    <row r="3653" spans="1:25" s="69" customFormat="1" x14ac:dyDescent="0.2">
      <c r="A3653" s="66" t="s">
        <v>27</v>
      </c>
      <c r="B3653" s="66" t="s">
        <v>24</v>
      </c>
      <c r="C3653" s="66" t="s">
        <v>26</v>
      </c>
      <c r="D3653" s="66" t="s">
        <v>296</v>
      </c>
      <c r="E3653" s="87">
        <f>+IF(ISNUMBER(DATA!N938),DATA!N938,"n/a")</f>
        <v>2.41699252357702</v>
      </c>
      <c r="F3653" s="77">
        <f>+IF(ISNUMBER(DATA!O938),DATA!O938,"n/a")</f>
        <v>9.6729367384219098E-2</v>
      </c>
      <c r="G3653" s="87">
        <f>+IF(ISNUMBER(DATA!X938),DATA!X938,"n/a")</f>
        <v>2.2579772529445301</v>
      </c>
      <c r="H3653" s="77">
        <f>+IF(ISNUMBER(DATA!Y938),DATA!Y938,"n/a")</f>
        <v>3.5901243583859502E-2</v>
      </c>
      <c r="I3653" s="87">
        <f>+IF(ISNUMBER(DATA!AH938),DATA!AH938,"n/a")</f>
        <v>2.1346048885791902</v>
      </c>
      <c r="J3653" s="77">
        <f>+IF(ISNUMBER(DATA!AI938),DATA!AI938,"n/a")</f>
        <v>8.7541222424323495E-2</v>
      </c>
      <c r="K3653" s="87">
        <f>+IF(ISNUMBER(DATA!AR938),DATA!AR938,"n/a")</f>
        <v>2.1432532060046001</v>
      </c>
      <c r="L3653" s="77">
        <f>+IF(ISNUMBER(DATA!AS938),DATA!AS938,"n/a")</f>
        <v>5.8627146005277998E-2</v>
      </c>
      <c r="M3653" s="66"/>
      <c r="N3653" s="66"/>
      <c r="O3653" s="66"/>
      <c r="P3653" s="66"/>
      <c r="Q3653" s="66"/>
      <c r="S3653" s="70"/>
      <c r="U3653" s="70"/>
      <c r="W3653" s="70"/>
      <c r="Y3653" s="70"/>
    </row>
    <row r="3654" spans="1:25" s="69" customFormat="1" x14ac:dyDescent="0.2">
      <c r="A3654" s="66" t="s">
        <v>27</v>
      </c>
      <c r="B3654" s="66" t="s">
        <v>24</v>
      </c>
      <c r="C3654" s="66" t="s">
        <v>26</v>
      </c>
      <c r="D3654" s="66" t="s">
        <v>297</v>
      </c>
      <c r="E3654" s="87">
        <f>+IF(ISNUMBER(DATA!N939),DATA!N939,"n/a")</f>
        <v>2.7018874669758799</v>
      </c>
      <c r="F3654" s="77">
        <f>+IF(ISNUMBER(DATA!O939),DATA!O939,"n/a")</f>
        <v>-7.4342243972915098E-2</v>
      </c>
      <c r="G3654" s="87">
        <f>+IF(ISNUMBER(DATA!X939),DATA!X939,"n/a")</f>
        <v>2.6922461748036302</v>
      </c>
      <c r="H3654" s="77">
        <f>+IF(ISNUMBER(DATA!Y939),DATA!Y939,"n/a")</f>
        <v>-5.93005986319773E-2</v>
      </c>
      <c r="I3654" s="87">
        <f>+IF(ISNUMBER(DATA!AH939),DATA!AH939,"n/a")</f>
        <v>2.6246687068706902</v>
      </c>
      <c r="J3654" s="77">
        <f>+IF(ISNUMBER(DATA!AI939),DATA!AI939,"n/a")</f>
        <v>-2.2996764300525999E-2</v>
      </c>
      <c r="K3654" s="87">
        <f>+IF(ISNUMBER(DATA!AR939),DATA!AR939,"n/a")</f>
        <v>2.6720481759056001</v>
      </c>
      <c r="L3654" s="77">
        <f>+IF(ISNUMBER(DATA!AS939),DATA!AS939,"n/a")</f>
        <v>3.7773108412772302E-2</v>
      </c>
      <c r="M3654" s="66"/>
      <c r="N3654" s="66"/>
      <c r="O3654" s="66"/>
      <c r="P3654" s="66"/>
      <c r="Q3654" s="66"/>
      <c r="S3654" s="70"/>
      <c r="U3654" s="70"/>
      <c r="W3654" s="70"/>
      <c r="Y3654" s="70"/>
    </row>
    <row r="3655" spans="1:25" s="69" customFormat="1" x14ac:dyDescent="0.2">
      <c r="A3655" s="66" t="s">
        <v>27</v>
      </c>
      <c r="B3655" s="66" t="s">
        <v>24</v>
      </c>
      <c r="C3655" s="66" t="s">
        <v>26</v>
      </c>
      <c r="D3655" s="66" t="s">
        <v>298</v>
      </c>
      <c r="E3655" s="87">
        <f>+IF(ISNUMBER(DATA!N940),DATA!N940,"n/a")</f>
        <v>2.81376240418532</v>
      </c>
      <c r="F3655" s="77">
        <f>+IF(ISNUMBER(DATA!O940),DATA!O940,"n/a")</f>
        <v>-1.0079869728253E-2</v>
      </c>
      <c r="G3655" s="87">
        <f>+IF(ISNUMBER(DATA!X940),DATA!X940,"n/a")</f>
        <v>2.8383698809480999</v>
      </c>
      <c r="H3655" s="77">
        <f>+IF(ISNUMBER(DATA!Y940),DATA!Y940,"n/a")</f>
        <v>1.3389449035673699E-3</v>
      </c>
      <c r="I3655" s="87">
        <f>+IF(ISNUMBER(DATA!AH940),DATA!AH940,"n/a")</f>
        <v>2.7840053762066601</v>
      </c>
      <c r="J3655" s="77">
        <f>+IF(ISNUMBER(DATA!AI940),DATA!AI940,"n/a")</f>
        <v>-2.9552819155842102E-3</v>
      </c>
      <c r="K3655" s="87">
        <f>+IF(ISNUMBER(DATA!AR940),DATA!AR940,"n/a")</f>
        <v>2.7652016014476501</v>
      </c>
      <c r="L3655" s="77">
        <f>+IF(ISNUMBER(DATA!AS940),DATA!AS940,"n/a")</f>
        <v>9.7808054066351301E-3</v>
      </c>
      <c r="M3655" s="66"/>
      <c r="N3655" s="66"/>
      <c r="O3655" s="66"/>
      <c r="P3655" s="66"/>
      <c r="Q3655" s="66"/>
      <c r="S3655" s="70"/>
      <c r="U3655" s="70"/>
      <c r="W3655" s="70"/>
      <c r="Y3655" s="70"/>
    </row>
    <row r="3656" spans="1:25" s="69" customFormat="1" x14ac:dyDescent="0.2">
      <c r="A3656" s="66" t="s">
        <v>27</v>
      </c>
      <c r="B3656" s="66" t="s">
        <v>24</v>
      </c>
      <c r="C3656" s="66" t="s">
        <v>26</v>
      </c>
      <c r="D3656" s="66" t="s">
        <v>299</v>
      </c>
      <c r="E3656" s="87">
        <f>+IF(ISNUMBER(DATA!N941),DATA!N941,"n/a")</f>
        <v>2.7688958062706499</v>
      </c>
      <c r="F3656" s="77">
        <f>+IF(ISNUMBER(DATA!O941),DATA!O941,"n/a")</f>
        <v>7.39716198966153E-3</v>
      </c>
      <c r="G3656" s="87">
        <f>+IF(ISNUMBER(DATA!X941),DATA!X941,"n/a")</f>
        <v>2.8069643354519398</v>
      </c>
      <c r="H3656" s="77">
        <f>+IF(ISNUMBER(DATA!Y941),DATA!Y941,"n/a")</f>
        <v>8.4061300901442898E-2</v>
      </c>
      <c r="I3656" s="87">
        <f>+IF(ISNUMBER(DATA!AH941),DATA!AH941,"n/a")</f>
        <v>2.8097665725477299</v>
      </c>
      <c r="J3656" s="77">
        <f>+IF(ISNUMBER(DATA!AI941),DATA!AI941,"n/a")</f>
        <v>0.114635978606724</v>
      </c>
      <c r="K3656" s="87">
        <f>+IF(ISNUMBER(DATA!AR941),DATA!AR941,"n/a")</f>
        <v>2.75718257165925</v>
      </c>
      <c r="L3656" s="77">
        <f>+IF(ISNUMBER(DATA!AS941),DATA!AS941,"n/a")</f>
        <v>0.103921732919495</v>
      </c>
      <c r="M3656" s="66"/>
      <c r="N3656" s="66"/>
      <c r="O3656" s="66"/>
      <c r="P3656" s="66"/>
      <c r="Q3656" s="66"/>
      <c r="S3656" s="70"/>
      <c r="U3656" s="70"/>
      <c r="W3656" s="70"/>
      <c r="Y3656" s="70"/>
    </row>
    <row r="3657" spans="1:25" s="69" customFormat="1" x14ac:dyDescent="0.2">
      <c r="A3657" s="66" t="s">
        <v>27</v>
      </c>
      <c r="B3657" s="66" t="s">
        <v>24</v>
      </c>
      <c r="C3657" s="66" t="s">
        <v>26</v>
      </c>
      <c r="D3657" s="66" t="s">
        <v>300</v>
      </c>
      <c r="E3657" s="87">
        <f>+IF(ISNUMBER(DATA!N942),DATA!N942,"n/a")</f>
        <v>2.8640320785412898</v>
      </c>
      <c r="F3657" s="77">
        <f>+IF(ISNUMBER(DATA!O942),DATA!O942,"n/a")</f>
        <v>1.3778036562041501E-2</v>
      </c>
      <c r="G3657" s="87">
        <f>+IF(ISNUMBER(DATA!X942),DATA!X942,"n/a")</f>
        <v>2.8116311550661099</v>
      </c>
      <c r="H3657" s="77">
        <f>+IF(ISNUMBER(DATA!Y942),DATA!Y942,"n/a")</f>
        <v>-9.9782798629683197E-3</v>
      </c>
      <c r="I3657" s="87">
        <f>+IF(ISNUMBER(DATA!AH942),DATA!AH942,"n/a")</f>
        <v>2.8067289925410601</v>
      </c>
      <c r="J3657" s="77">
        <f>+IF(ISNUMBER(DATA!AI942),DATA!AI942,"n/a")</f>
        <v>-1.6810929976674702E-2</v>
      </c>
      <c r="K3657" s="87">
        <f>+IF(ISNUMBER(DATA!AR942),DATA!AR942,"n/a")</f>
        <v>2.8301545793742302</v>
      </c>
      <c r="L3657" s="77">
        <f>+IF(ISNUMBER(DATA!AS942),DATA!AS942,"n/a")</f>
        <v>-5.8747367732040201E-3</v>
      </c>
      <c r="M3657" s="66"/>
      <c r="N3657" s="66"/>
      <c r="O3657" s="66"/>
      <c r="P3657" s="66"/>
      <c r="Q3657" s="66"/>
      <c r="S3657" s="70"/>
      <c r="U3657" s="70"/>
      <c r="W3657" s="70"/>
      <c r="Y3657" s="70"/>
    </row>
    <row r="3658" spans="1:25" s="69" customFormat="1" x14ac:dyDescent="0.2">
      <c r="A3658" s="66" t="s">
        <v>27</v>
      </c>
      <c r="B3658" s="66" t="s">
        <v>24</v>
      </c>
      <c r="C3658" s="66" t="s">
        <v>26</v>
      </c>
      <c r="D3658" s="66" t="s">
        <v>301</v>
      </c>
      <c r="E3658" s="87">
        <f>+IF(ISNUMBER(DATA!N943),DATA!N943,"n/a")</f>
        <v>2.8527552077384501</v>
      </c>
      <c r="F3658" s="77">
        <f>+IF(ISNUMBER(DATA!O943),DATA!O943,"n/a")</f>
        <v>-2.0701962951521199E-2</v>
      </c>
      <c r="G3658" s="87">
        <f>+IF(ISNUMBER(DATA!X943),DATA!X943,"n/a")</f>
        <v>2.8945925684565501</v>
      </c>
      <c r="H3658" s="77">
        <f>+IF(ISNUMBER(DATA!Y943),DATA!Y943,"n/a")</f>
        <v>-3.2808021306625697E-2</v>
      </c>
      <c r="I3658" s="87">
        <f>+IF(ISNUMBER(DATA!AH943),DATA!AH943,"n/a")</f>
        <v>2.8054378200644301</v>
      </c>
      <c r="J3658" s="77">
        <f>+IF(ISNUMBER(DATA!AI943),DATA!AI943,"n/a")</f>
        <v>-0.105270057297584</v>
      </c>
      <c r="K3658" s="87">
        <f>+IF(ISNUMBER(DATA!AR943),DATA!AR943,"n/a")</f>
        <v>2.8022656349209898</v>
      </c>
      <c r="L3658" s="77">
        <f>+IF(ISNUMBER(DATA!AS943),DATA!AS943,"n/a")</f>
        <v>-0.13699985626469</v>
      </c>
      <c r="M3658" s="66"/>
      <c r="N3658" s="66"/>
      <c r="O3658" s="66"/>
      <c r="P3658" s="66"/>
      <c r="Q3658" s="66"/>
      <c r="S3658" s="70"/>
      <c r="U3658" s="70"/>
      <c r="W3658" s="70"/>
      <c r="Y3658" s="70"/>
    </row>
    <row r="3659" spans="1:25" s="69" customFormat="1" x14ac:dyDescent="0.2">
      <c r="A3659" s="66" t="s">
        <v>27</v>
      </c>
      <c r="B3659" s="66" t="s">
        <v>24</v>
      </c>
      <c r="C3659" s="66" t="s">
        <v>26</v>
      </c>
      <c r="D3659" s="66" t="s">
        <v>302</v>
      </c>
      <c r="E3659" s="87">
        <f>+IF(ISNUMBER(DATA!N944),DATA!N944,"n/a")</f>
        <v>2.4163909636038898</v>
      </c>
      <c r="F3659" s="77">
        <f>+IF(ISNUMBER(DATA!O944),DATA!O944,"n/a")</f>
        <v>2.44420815321157E-3</v>
      </c>
      <c r="G3659" s="87">
        <f>+IF(ISNUMBER(DATA!X944),DATA!X944,"n/a")</f>
        <v>2.41548256229841</v>
      </c>
      <c r="H3659" s="77">
        <f>+IF(ISNUMBER(DATA!Y944),DATA!Y944,"n/a")</f>
        <v>1.40722628684147E-2</v>
      </c>
      <c r="I3659" s="87">
        <f>+IF(ISNUMBER(DATA!AH944),DATA!AH944,"n/a")</f>
        <v>2.3996437819065299</v>
      </c>
      <c r="J3659" s="77">
        <f>+IF(ISNUMBER(DATA!AI944),DATA!AI944,"n/a")</f>
        <v>3.2569971050761502E-2</v>
      </c>
      <c r="K3659" s="87">
        <f>+IF(ISNUMBER(DATA!AR944),DATA!AR944,"n/a")</f>
        <v>2.40464949978209</v>
      </c>
      <c r="L3659" s="77">
        <f>+IF(ISNUMBER(DATA!AS944),DATA!AS944,"n/a")</f>
        <v>4.6512098142286101E-2</v>
      </c>
      <c r="M3659" s="66"/>
      <c r="N3659" s="66"/>
      <c r="O3659" s="66"/>
      <c r="P3659" s="66"/>
      <c r="Q3659" s="66"/>
      <c r="S3659" s="70"/>
      <c r="U3659" s="70"/>
      <c r="W3659" s="70"/>
      <c r="Y3659" s="70"/>
    </row>
    <row r="3660" spans="1:25" s="69" customFormat="1" x14ac:dyDescent="0.2">
      <c r="A3660" s="66" t="s">
        <v>27</v>
      </c>
      <c r="B3660" s="66" t="s">
        <v>24</v>
      </c>
      <c r="C3660" s="66" t="s">
        <v>26</v>
      </c>
      <c r="D3660" s="66" t="s">
        <v>303</v>
      </c>
      <c r="E3660" s="87">
        <f>+IF(ISNUMBER(DATA!N945),DATA!N945,"n/a")</f>
        <v>3.1704787958984402</v>
      </c>
      <c r="F3660" s="77">
        <f>+IF(ISNUMBER(DATA!O945),DATA!O945,"n/a")</f>
        <v>4.5747103409077103E-2</v>
      </c>
      <c r="G3660" s="87">
        <f>+IF(ISNUMBER(DATA!X945),DATA!X945,"n/a")</f>
        <v>3.2125133825487202</v>
      </c>
      <c r="H3660" s="77">
        <f>+IF(ISNUMBER(DATA!Y945),DATA!Y945,"n/a")</f>
        <v>4.2138668937745101E-2</v>
      </c>
      <c r="I3660" s="87">
        <f>+IF(ISNUMBER(DATA!AH945),DATA!AH945,"n/a")</f>
        <v>3.1184250132838498</v>
      </c>
      <c r="J3660" s="77">
        <f>+IF(ISNUMBER(DATA!AI945),DATA!AI945,"n/a")</f>
        <v>3.1898821629869401E-2</v>
      </c>
      <c r="K3660" s="87">
        <f>+IF(ISNUMBER(DATA!AR945),DATA!AR945,"n/a")</f>
        <v>3.0740187957760701</v>
      </c>
      <c r="L3660" s="77">
        <f>+IF(ISNUMBER(DATA!AS945),DATA!AS945,"n/a")</f>
        <v>4.3069270088790197E-2</v>
      </c>
      <c r="M3660" s="66"/>
      <c r="N3660" s="66"/>
      <c r="O3660" s="66"/>
      <c r="P3660" s="66"/>
      <c r="Q3660" s="66"/>
      <c r="S3660" s="70"/>
      <c r="U3660" s="70"/>
      <c r="W3660" s="70"/>
      <c r="Y3660" s="70"/>
    </row>
    <row r="3661" spans="1:25" s="69" customFormat="1" x14ac:dyDescent="0.2">
      <c r="A3661" s="66" t="s">
        <v>27</v>
      </c>
      <c r="B3661" s="66" t="s">
        <v>24</v>
      </c>
      <c r="C3661" s="66" t="s">
        <v>26</v>
      </c>
      <c r="D3661" s="66" t="s">
        <v>304</v>
      </c>
      <c r="E3661" s="87">
        <f>+IF(ISNUMBER(DATA!N946),DATA!N946,"n/a")</f>
        <v>2.66114935064856</v>
      </c>
      <c r="F3661" s="77">
        <f>+IF(ISNUMBER(DATA!O946),DATA!O946,"n/a")</f>
        <v>5.11904752866153E-2</v>
      </c>
      <c r="G3661" s="87">
        <f>+IF(ISNUMBER(DATA!X946),DATA!X946,"n/a")</f>
        <v>2.6985101066493802</v>
      </c>
      <c r="H3661" s="77">
        <f>+IF(ISNUMBER(DATA!Y946),DATA!Y946,"n/a")</f>
        <v>0.10892329321477701</v>
      </c>
      <c r="I3661" s="87">
        <f>+IF(ISNUMBER(DATA!AH946),DATA!AH946,"n/a")</f>
        <v>2.68309870137423</v>
      </c>
      <c r="J3661" s="77">
        <f>+IF(ISNUMBER(DATA!AI946),DATA!AI946,"n/a")</f>
        <v>0.118460017355261</v>
      </c>
      <c r="K3661" s="87">
        <f>+IF(ISNUMBER(DATA!AR946),DATA!AR946,"n/a")</f>
        <v>2.6339383893426702</v>
      </c>
      <c r="L3661" s="77">
        <f>+IF(ISNUMBER(DATA!AS946),DATA!AS946,"n/a")</f>
        <v>9.6036584919516901E-2</v>
      </c>
      <c r="M3661" s="66"/>
      <c r="N3661" s="66"/>
      <c r="O3661" s="66"/>
      <c r="P3661" s="66"/>
      <c r="Q3661" s="66"/>
      <c r="S3661" s="70"/>
      <c r="U3661" s="70"/>
      <c r="W3661" s="70"/>
      <c r="Y3661" s="70"/>
    </row>
    <row r="3662" spans="1:25" s="69" customFormat="1" x14ac:dyDescent="0.2">
      <c r="A3662" s="66" t="s">
        <v>27</v>
      </c>
      <c r="B3662" s="66" t="s">
        <v>24</v>
      </c>
      <c r="C3662" s="66" t="s">
        <v>26</v>
      </c>
      <c r="D3662" s="66" t="s">
        <v>305</v>
      </c>
      <c r="E3662" s="87">
        <f>+IF(ISNUMBER(DATA!N947),DATA!N947,"n/a")</f>
        <v>3.2578080575403598</v>
      </c>
      <c r="F3662" s="77">
        <f>+IF(ISNUMBER(DATA!O947),DATA!O947,"n/a")</f>
        <v>0.142757288046655</v>
      </c>
      <c r="G3662" s="87">
        <f>+IF(ISNUMBER(DATA!X947),DATA!X947,"n/a")</f>
        <v>3.3044799127845099</v>
      </c>
      <c r="H3662" s="77">
        <f>+IF(ISNUMBER(DATA!Y947),DATA!Y947,"n/a")</f>
        <v>0.13801688169444201</v>
      </c>
      <c r="I3662" s="87">
        <f>+IF(ISNUMBER(DATA!AH947),DATA!AH947,"n/a")</f>
        <v>3.18220737938237</v>
      </c>
      <c r="J3662" s="77">
        <f>+IF(ISNUMBER(DATA!AI947),DATA!AI947,"n/a")</f>
        <v>0.11308389616407501</v>
      </c>
      <c r="K3662" s="87">
        <f>+IF(ISNUMBER(DATA!AR947),DATA!AR947,"n/a")</f>
        <v>2.9808151919573</v>
      </c>
      <c r="L3662" s="77">
        <f>+IF(ISNUMBER(DATA!AS947),DATA!AS947,"n/a")</f>
        <v>9.7001432778419203E-2</v>
      </c>
      <c r="M3662" s="66"/>
      <c r="N3662" s="66"/>
      <c r="O3662" s="66"/>
      <c r="P3662" s="66"/>
      <c r="Q3662" s="66"/>
      <c r="S3662" s="70"/>
      <c r="U3662" s="70"/>
      <c r="W3662" s="70"/>
      <c r="Y3662" s="70"/>
    </row>
    <row r="3663" spans="1:25" s="69" customFormat="1" x14ac:dyDescent="0.2">
      <c r="A3663" s="66" t="s">
        <v>27</v>
      </c>
      <c r="B3663" s="66" t="s">
        <v>24</v>
      </c>
      <c r="C3663" s="66" t="s">
        <v>26</v>
      </c>
      <c r="D3663" s="66" t="s">
        <v>306</v>
      </c>
      <c r="E3663" s="87">
        <f>+IF(ISNUMBER(DATA!N948),DATA!N948,"n/a")</f>
        <v>2.9288428827769302</v>
      </c>
      <c r="F3663" s="77">
        <f>+IF(ISNUMBER(DATA!O948),DATA!O948,"n/a")</f>
        <v>-1.81439140225431E-3</v>
      </c>
      <c r="G3663" s="87">
        <f>+IF(ISNUMBER(DATA!X948),DATA!X948,"n/a")</f>
        <v>2.8455188891562799</v>
      </c>
      <c r="H3663" s="77">
        <f>+IF(ISNUMBER(DATA!Y948),DATA!Y948,"n/a")</f>
        <v>1.17839450147262E-2</v>
      </c>
      <c r="I3663" s="87">
        <f>+IF(ISNUMBER(DATA!AH948),DATA!AH948,"n/a")</f>
        <v>2.88838348141529</v>
      </c>
      <c r="J3663" s="77">
        <f>+IF(ISNUMBER(DATA!AI948),DATA!AI948,"n/a")</f>
        <v>5.45150261845735E-3</v>
      </c>
      <c r="K3663" s="87">
        <f>+IF(ISNUMBER(DATA!AR948),DATA!AR948,"n/a")</f>
        <v>2.8884571483993899</v>
      </c>
      <c r="L3663" s="77">
        <f>+IF(ISNUMBER(DATA!AS948),DATA!AS948,"n/a")</f>
        <v>1.3269183517962699E-2</v>
      </c>
      <c r="M3663" s="66"/>
      <c r="N3663" s="66"/>
      <c r="O3663" s="66"/>
      <c r="P3663" s="66"/>
      <c r="Q3663" s="66"/>
      <c r="S3663" s="70"/>
      <c r="U3663" s="70"/>
      <c r="W3663" s="70"/>
      <c r="Y3663" s="70"/>
    </row>
    <row r="3664" spans="1:25" s="69" customFormat="1" x14ac:dyDescent="0.2">
      <c r="A3664" s="66" t="s">
        <v>27</v>
      </c>
      <c r="B3664" s="66" t="s">
        <v>24</v>
      </c>
      <c r="C3664" s="66" t="s">
        <v>26</v>
      </c>
      <c r="D3664" s="66" t="s">
        <v>307</v>
      </c>
      <c r="E3664" s="87">
        <f>+IF(ISNUMBER(DATA!N949),DATA!N949,"n/a")</f>
        <v>1.5983166274981699</v>
      </c>
      <c r="F3664" s="77">
        <f>+IF(ISNUMBER(DATA!O949),DATA!O949,"n/a")</f>
        <v>3.3658630630436497E-2</v>
      </c>
      <c r="G3664" s="87">
        <f>+IF(ISNUMBER(DATA!X949),DATA!X949,"n/a")</f>
        <v>1.61392677276803</v>
      </c>
      <c r="H3664" s="77">
        <f>+IF(ISNUMBER(DATA!Y949),DATA!Y949,"n/a")</f>
        <v>4.1026390719633501E-2</v>
      </c>
      <c r="I3664" s="87">
        <f>+IF(ISNUMBER(DATA!AH949),DATA!AH949,"n/a")</f>
        <v>1.5878579429977799</v>
      </c>
      <c r="J3664" s="77">
        <f>+IF(ISNUMBER(DATA!AI949),DATA!AI949,"n/a")</f>
        <v>3.8120380450397402E-2</v>
      </c>
      <c r="K3664" s="87">
        <f>+IF(ISNUMBER(DATA!AR949),DATA!AR949,"n/a")</f>
        <v>1.56058496560021</v>
      </c>
      <c r="L3664" s="77">
        <f>+IF(ISNUMBER(DATA!AS949),DATA!AS949,"n/a")</f>
        <v>-0.14023715494550601</v>
      </c>
      <c r="M3664" s="66"/>
      <c r="N3664" s="66"/>
      <c r="O3664" s="66"/>
      <c r="P3664" s="66"/>
      <c r="Q3664" s="66"/>
      <c r="S3664" s="70"/>
      <c r="U3664" s="70"/>
      <c r="W3664" s="70"/>
      <c r="Y3664" s="70"/>
    </row>
    <row r="3665" spans="1:25" s="69" customFormat="1" x14ac:dyDescent="0.2">
      <c r="A3665" s="66" t="s">
        <v>27</v>
      </c>
      <c r="B3665" s="66" t="s">
        <v>24</v>
      </c>
      <c r="C3665" s="66" t="s">
        <v>26</v>
      </c>
      <c r="D3665" s="66" t="s">
        <v>308</v>
      </c>
      <c r="E3665" s="87">
        <f>+IF(ISNUMBER(DATA!N950),DATA!N950,"n/a")</f>
        <v>2.9121224145001299</v>
      </c>
      <c r="F3665" s="77">
        <f>+IF(ISNUMBER(DATA!O950),DATA!O950,"n/a")</f>
        <v>8.3988023759638E-2</v>
      </c>
      <c r="G3665" s="87">
        <f>+IF(ISNUMBER(DATA!X950),DATA!X950,"n/a")</f>
        <v>2.89750356750972</v>
      </c>
      <c r="H3665" s="77">
        <f>+IF(ISNUMBER(DATA!Y950),DATA!Y950,"n/a")</f>
        <v>3.5267705930421597E-2</v>
      </c>
      <c r="I3665" s="87">
        <f>+IF(ISNUMBER(DATA!AH950),DATA!AH950,"n/a")</f>
        <v>2.9012110056459499</v>
      </c>
      <c r="J3665" s="77">
        <f>+IF(ISNUMBER(DATA!AI950),DATA!AI950,"n/a")</f>
        <v>3.8744961646303797E-2</v>
      </c>
      <c r="K3665" s="87">
        <f>+IF(ISNUMBER(DATA!AR950),DATA!AR950,"n/a")</f>
        <v>2.9078071619122401</v>
      </c>
      <c r="L3665" s="77">
        <f>+IF(ISNUMBER(DATA!AS950),DATA!AS950,"n/a")</f>
        <v>5.7449431482211898E-2</v>
      </c>
      <c r="M3665" s="66"/>
      <c r="N3665" s="66"/>
      <c r="O3665" s="66"/>
      <c r="P3665" s="66"/>
      <c r="Q3665" s="66"/>
      <c r="S3665" s="70"/>
      <c r="U3665" s="70"/>
      <c r="W3665" s="70"/>
      <c r="Y3665" s="70"/>
    </row>
    <row r="3666" spans="1:25" s="69" customFormat="1" x14ac:dyDescent="0.2">
      <c r="A3666" s="66" t="s">
        <v>27</v>
      </c>
      <c r="B3666" s="66" t="s">
        <v>24</v>
      </c>
      <c r="C3666" s="66" t="s">
        <v>26</v>
      </c>
      <c r="D3666" s="66" t="s">
        <v>309</v>
      </c>
      <c r="E3666" s="87">
        <f>+IF(ISNUMBER(DATA!N951),DATA!N951,"n/a")</f>
        <v>2.6018488397182802</v>
      </c>
      <c r="F3666" s="77">
        <f>+IF(ISNUMBER(DATA!O951),DATA!O951,"n/a")</f>
        <v>4.3829421444029897E-2</v>
      </c>
      <c r="G3666" s="87">
        <f>+IF(ISNUMBER(DATA!X951),DATA!X951,"n/a")</f>
        <v>2.5756043176235401</v>
      </c>
      <c r="H3666" s="77">
        <f>+IF(ISNUMBER(DATA!Y951),DATA!Y951,"n/a")</f>
        <v>3.8204280038648099E-2</v>
      </c>
      <c r="I3666" s="87">
        <f>+IF(ISNUMBER(DATA!AH951),DATA!AH951,"n/a")</f>
        <v>2.57528713304586</v>
      </c>
      <c r="J3666" s="77">
        <f>+IF(ISNUMBER(DATA!AI951),DATA!AI951,"n/a")</f>
        <v>3.25717905279252E-2</v>
      </c>
      <c r="K3666" s="87">
        <f>+IF(ISNUMBER(DATA!AR951),DATA!AR951,"n/a")</f>
        <v>2.58555606465305</v>
      </c>
      <c r="L3666" s="77">
        <f>+IF(ISNUMBER(DATA!AS951),DATA!AS951,"n/a")</f>
        <v>2.0915762343839898E-2</v>
      </c>
      <c r="M3666" s="66"/>
      <c r="N3666" s="66"/>
      <c r="O3666" s="66"/>
      <c r="P3666" s="66"/>
      <c r="Q3666" s="66"/>
      <c r="S3666" s="70"/>
      <c r="U3666" s="70"/>
      <c r="W3666" s="70"/>
      <c r="Y3666" s="70"/>
    </row>
    <row r="3667" spans="1:25" s="69" customFormat="1" x14ac:dyDescent="0.2">
      <c r="A3667" s="66" t="s">
        <v>27</v>
      </c>
      <c r="B3667" s="66" t="s">
        <v>24</v>
      </c>
      <c r="C3667" s="66" t="s">
        <v>26</v>
      </c>
      <c r="D3667" s="66" t="s">
        <v>310</v>
      </c>
      <c r="E3667" s="87">
        <f>+IF(ISNUMBER(DATA!N952),DATA!N952,"n/a")</f>
        <v>3.2682333949638198</v>
      </c>
      <c r="F3667" s="77">
        <f>+IF(ISNUMBER(DATA!O952),DATA!O952,"n/a")</f>
        <v>6.18214881153058E-2</v>
      </c>
      <c r="G3667" s="87">
        <f>+IF(ISNUMBER(DATA!X952),DATA!X952,"n/a")</f>
        <v>3.1579215065401698</v>
      </c>
      <c r="H3667" s="77">
        <f>+IF(ISNUMBER(DATA!Y952),DATA!Y952,"n/a")</f>
        <v>1.6885166471225298E-2</v>
      </c>
      <c r="I3667" s="87">
        <f>+IF(ISNUMBER(DATA!AH952),DATA!AH952,"n/a")</f>
        <v>3.1474557508488998</v>
      </c>
      <c r="J3667" s="77">
        <f>+IF(ISNUMBER(DATA!AI952),DATA!AI952,"n/a")</f>
        <v>1.4425779384957401E-2</v>
      </c>
      <c r="K3667" s="87">
        <f>+IF(ISNUMBER(DATA!AR952),DATA!AR952,"n/a")</f>
        <v>3.1830610544017</v>
      </c>
      <c r="L3667" s="77">
        <f>+IF(ISNUMBER(DATA!AS952),DATA!AS952,"n/a")</f>
        <v>3.7319901953009701E-2</v>
      </c>
      <c r="M3667" s="66"/>
      <c r="N3667" s="66"/>
      <c r="O3667" s="66"/>
      <c r="P3667" s="66"/>
      <c r="Q3667" s="66"/>
      <c r="S3667" s="70"/>
      <c r="U3667" s="70"/>
      <c r="W3667" s="70"/>
      <c r="Y3667" s="70"/>
    </row>
    <row r="3668" spans="1:25" s="69" customFormat="1" x14ac:dyDescent="0.2">
      <c r="A3668" s="66" t="s">
        <v>27</v>
      </c>
      <c r="B3668" s="66" t="s">
        <v>24</v>
      </c>
      <c r="C3668" s="66" t="s">
        <v>26</v>
      </c>
      <c r="D3668" s="66" t="s">
        <v>311</v>
      </c>
      <c r="E3668" s="87">
        <f>+IF(ISNUMBER(DATA!N953),DATA!N953,"n/a")</f>
        <v>2.46938443485038</v>
      </c>
      <c r="F3668" s="77">
        <f>+IF(ISNUMBER(DATA!O953),DATA!O953,"n/a")</f>
        <v>1.37767882850457E-2</v>
      </c>
      <c r="G3668" s="87">
        <f>+IF(ISNUMBER(DATA!X953),DATA!X953,"n/a")</f>
        <v>2.4576210364167599</v>
      </c>
      <c r="H3668" s="77">
        <f>+IF(ISNUMBER(DATA!Y953),DATA!Y953,"n/a")</f>
        <v>1.6644629102000499E-2</v>
      </c>
      <c r="I3668" s="87">
        <f>+IF(ISNUMBER(DATA!AH953),DATA!AH953,"n/a")</f>
        <v>2.4420197498905898</v>
      </c>
      <c r="J3668" s="77">
        <f>+IF(ISNUMBER(DATA!AI953),DATA!AI953,"n/a")</f>
        <v>2.9360441818949701E-2</v>
      </c>
      <c r="K3668" s="87">
        <f>+IF(ISNUMBER(DATA!AR953),DATA!AR953,"n/a")</f>
        <v>2.4608801146632802</v>
      </c>
      <c r="L3668" s="77">
        <f>+IF(ISNUMBER(DATA!AS953),DATA!AS953,"n/a")</f>
        <v>4.8930256647476501E-2</v>
      </c>
      <c r="M3668" s="66"/>
      <c r="N3668" s="66"/>
      <c r="O3668" s="66"/>
      <c r="P3668" s="66"/>
      <c r="Q3668" s="66"/>
      <c r="S3668" s="70"/>
      <c r="U3668" s="70"/>
      <c r="W3668" s="70"/>
      <c r="Y3668" s="70"/>
    </row>
    <row r="3669" spans="1:25" s="69" customFormat="1" x14ac:dyDescent="0.2">
      <c r="A3669" s="66" t="s">
        <v>27</v>
      </c>
      <c r="B3669" s="66" t="s">
        <v>24</v>
      </c>
      <c r="C3669" s="66" t="s">
        <v>26</v>
      </c>
      <c r="D3669" s="66" t="s">
        <v>312</v>
      </c>
      <c r="E3669" s="87">
        <f>+IF(ISNUMBER(DATA!N954),DATA!N954,"n/a")</f>
        <v>2.5621389925164002</v>
      </c>
      <c r="F3669" s="77">
        <f>+IF(ISNUMBER(DATA!O954),DATA!O954,"n/a")</f>
        <v>-2.4720157436840199E-2</v>
      </c>
      <c r="G3669" s="87">
        <f>+IF(ISNUMBER(DATA!X954),DATA!X954,"n/a")</f>
        <v>2.5122482270552098</v>
      </c>
      <c r="H3669" s="77">
        <f>+IF(ISNUMBER(DATA!Y954),DATA!Y954,"n/a")</f>
        <v>-3.7023682979384298E-2</v>
      </c>
      <c r="I3669" s="87">
        <f>+IF(ISNUMBER(DATA!AH954),DATA!AH954,"n/a")</f>
        <v>2.4952871387947502</v>
      </c>
      <c r="J3669" s="77">
        <f>+IF(ISNUMBER(DATA!AI954),DATA!AI954,"n/a")</f>
        <v>-1.7492662069931102E-2</v>
      </c>
      <c r="K3669" s="87">
        <f>+IF(ISNUMBER(DATA!AR954),DATA!AR954,"n/a")</f>
        <v>2.5590191113132601</v>
      </c>
      <c r="L3669" s="77">
        <f>+IF(ISNUMBER(DATA!AS954),DATA!AS954,"n/a")</f>
        <v>1.8020492493065601E-2</v>
      </c>
      <c r="M3669" s="66"/>
      <c r="N3669" s="66"/>
      <c r="O3669" s="66"/>
      <c r="P3669" s="66"/>
      <c r="Q3669" s="66"/>
      <c r="S3669" s="70"/>
      <c r="U3669" s="70"/>
      <c r="W3669" s="70"/>
      <c r="Y3669" s="70"/>
    </row>
    <row r="3670" spans="1:25" s="69" customFormat="1" x14ac:dyDescent="0.2">
      <c r="A3670" s="66" t="s">
        <v>27</v>
      </c>
      <c r="B3670" s="66" t="s">
        <v>24</v>
      </c>
      <c r="C3670" s="66" t="s">
        <v>26</v>
      </c>
      <c r="D3670" s="66" t="s">
        <v>313</v>
      </c>
      <c r="E3670" s="87">
        <f>+IF(ISNUMBER(DATA!N955),DATA!N955,"n/a")</f>
        <v>2.3305901823830499</v>
      </c>
      <c r="F3670" s="77">
        <f>+IF(ISNUMBER(DATA!O955),DATA!O955,"n/a")</f>
        <v>-1.46412263896901E-2</v>
      </c>
      <c r="G3670" s="87">
        <f>+IF(ISNUMBER(DATA!X955),DATA!X955,"n/a")</f>
        <v>2.3792585994750799</v>
      </c>
      <c r="H3670" s="77">
        <f>+IF(ISNUMBER(DATA!Y955),DATA!Y955,"n/a")</f>
        <v>-1.31004800003477E-2</v>
      </c>
      <c r="I3670" s="87">
        <f>+IF(ISNUMBER(DATA!AH955),DATA!AH955,"n/a")</f>
        <v>2.30851302982982</v>
      </c>
      <c r="J3670" s="77">
        <f>+IF(ISNUMBER(DATA!AI955),DATA!AI955,"n/a")</f>
        <v>-2.5936843199460699E-2</v>
      </c>
      <c r="K3670" s="87">
        <f>+IF(ISNUMBER(DATA!AR955),DATA!AR955,"n/a")</f>
        <v>2.2758564179819798</v>
      </c>
      <c r="L3670" s="77">
        <f>+IF(ISNUMBER(DATA!AS955),DATA!AS955,"n/a")</f>
        <v>-4.7453414153635597E-2</v>
      </c>
      <c r="M3670" s="66"/>
      <c r="N3670" s="66"/>
      <c r="O3670" s="66"/>
      <c r="P3670" s="66"/>
      <c r="Q3670" s="66"/>
      <c r="S3670" s="70"/>
      <c r="U3670" s="70"/>
      <c r="W3670" s="70"/>
      <c r="Y3670" s="70"/>
    </row>
    <row r="3671" spans="1:25" s="69" customFormat="1" x14ac:dyDescent="0.2">
      <c r="A3671" s="66" t="s">
        <v>27</v>
      </c>
      <c r="B3671" s="66" t="s">
        <v>24</v>
      </c>
      <c r="C3671" s="66" t="s">
        <v>26</v>
      </c>
      <c r="D3671" s="66" t="s">
        <v>314</v>
      </c>
      <c r="E3671" s="87">
        <f>+IF(ISNUMBER(DATA!N956),DATA!N956,"n/a")</f>
        <v>2.8069743428808298</v>
      </c>
      <c r="F3671" s="77">
        <f>+IF(ISNUMBER(DATA!O956),DATA!O956,"n/a")</f>
        <v>-3.10759144445149E-2</v>
      </c>
      <c r="G3671" s="87">
        <f>+IF(ISNUMBER(DATA!X956),DATA!X956,"n/a")</f>
        <v>2.8590748653953102</v>
      </c>
      <c r="H3671" s="77">
        <f>+IF(ISNUMBER(DATA!Y956),DATA!Y956,"n/a")</f>
        <v>6.6240547121758902E-3</v>
      </c>
      <c r="I3671" s="87">
        <f>+IF(ISNUMBER(DATA!AH956),DATA!AH956,"n/a")</f>
        <v>2.7978472707190298</v>
      </c>
      <c r="J3671" s="77">
        <f>+IF(ISNUMBER(DATA!AI956),DATA!AI956,"n/a")</f>
        <v>3.1965470779577301E-2</v>
      </c>
      <c r="K3671" s="87">
        <f>+IF(ISNUMBER(DATA!AR956),DATA!AR956,"n/a")</f>
        <v>2.8561323993896601</v>
      </c>
      <c r="L3671" s="77">
        <f>+IF(ISNUMBER(DATA!AS956),DATA!AS956,"n/a")</f>
        <v>6.3023231460604096E-2</v>
      </c>
      <c r="M3671" s="66"/>
      <c r="N3671" s="66"/>
      <c r="O3671" s="66"/>
      <c r="P3671" s="66"/>
      <c r="Q3671" s="66"/>
      <c r="S3671" s="70"/>
      <c r="U3671" s="70"/>
      <c r="W3671" s="70"/>
      <c r="Y3671" s="70"/>
    </row>
    <row r="3672" spans="1:25" s="69" customFormat="1" x14ac:dyDescent="0.2">
      <c r="A3672" s="66" t="s">
        <v>27</v>
      </c>
      <c r="B3672" s="66" t="s">
        <v>24</v>
      </c>
      <c r="C3672" s="66" t="s">
        <v>26</v>
      </c>
      <c r="D3672" s="66" t="s">
        <v>315</v>
      </c>
      <c r="E3672" s="87">
        <f>+IF(ISNUMBER(DATA!N957),DATA!N957,"n/a")</f>
        <v>1.9199931725306301</v>
      </c>
      <c r="F3672" s="77">
        <f>+IF(ISNUMBER(DATA!O957),DATA!O957,"n/a")</f>
        <v>9.2552913726147407E-2</v>
      </c>
      <c r="G3672" s="87">
        <f>+IF(ISNUMBER(DATA!X957),DATA!X957,"n/a")</f>
        <v>1.92757258207261</v>
      </c>
      <c r="H3672" s="77">
        <f>+IF(ISNUMBER(DATA!Y957),DATA!Y957,"n/a")</f>
        <v>8.9140996350284593E-2</v>
      </c>
      <c r="I3672" s="87">
        <f>+IF(ISNUMBER(DATA!AH957),DATA!AH957,"n/a")</f>
        <v>1.8554671091485999</v>
      </c>
      <c r="J3672" s="77">
        <f>+IF(ISNUMBER(DATA!AI957),DATA!AI957,"n/a")</f>
        <v>5.9629934540837898E-2</v>
      </c>
      <c r="K3672" s="87">
        <f>+IF(ISNUMBER(DATA!AR957),DATA!AR957,"n/a")</f>
        <v>1.80904313175558</v>
      </c>
      <c r="L3672" s="77">
        <f>+IF(ISNUMBER(DATA!AS957),DATA!AS957,"n/a")</f>
        <v>5.8185857710342601E-3</v>
      </c>
      <c r="M3672" s="66"/>
      <c r="N3672" s="66"/>
      <c r="O3672" s="66"/>
      <c r="P3672" s="66"/>
      <c r="Q3672" s="66"/>
      <c r="S3672" s="70"/>
      <c r="U3672" s="70"/>
      <c r="W3672" s="70"/>
      <c r="Y3672" s="70"/>
    </row>
    <row r="3673" spans="1:25" s="69" customFormat="1" x14ac:dyDescent="0.2">
      <c r="A3673" s="66" t="s">
        <v>27</v>
      </c>
      <c r="B3673" s="66" t="s">
        <v>24</v>
      </c>
      <c r="C3673" s="66" t="s">
        <v>26</v>
      </c>
      <c r="D3673" s="66" t="s">
        <v>316</v>
      </c>
      <c r="E3673" s="87">
        <f>+IF(ISNUMBER(DATA!N958),DATA!N958,"n/a")</f>
        <v>2.51365058896205</v>
      </c>
      <c r="F3673" s="77">
        <f>+IF(ISNUMBER(DATA!O958),DATA!O958,"n/a")</f>
        <v>3.3208934883861799E-2</v>
      </c>
      <c r="G3673" s="87">
        <f>+IF(ISNUMBER(DATA!X958),DATA!X958,"n/a")</f>
        <v>2.51097743186557</v>
      </c>
      <c r="H3673" s="77">
        <f>+IF(ISNUMBER(DATA!Y958),DATA!Y958,"n/a")</f>
        <v>1.38980375284965E-2</v>
      </c>
      <c r="I3673" s="87">
        <f>+IF(ISNUMBER(DATA!AH958),DATA!AH958,"n/a")</f>
        <v>2.4881846728701702</v>
      </c>
      <c r="J3673" s="77">
        <f>+IF(ISNUMBER(DATA!AI958),DATA!AI958,"n/a")</f>
        <v>1.6953858528885299E-2</v>
      </c>
      <c r="K3673" s="87">
        <f>+IF(ISNUMBER(DATA!AR958),DATA!AR958,"n/a")</f>
        <v>2.4863014105190899</v>
      </c>
      <c r="L3673" s="77">
        <f>+IF(ISNUMBER(DATA!AS958),DATA!AS958,"n/a")</f>
        <v>2.8910441103184699E-2</v>
      </c>
      <c r="M3673" s="66"/>
      <c r="N3673" s="66"/>
      <c r="O3673" s="66"/>
      <c r="P3673" s="66"/>
      <c r="Q3673" s="66"/>
      <c r="S3673" s="70"/>
      <c r="U3673" s="70"/>
      <c r="W3673" s="70"/>
      <c r="Y3673" s="70"/>
    </row>
    <row r="3674" spans="1:25" s="69" customFormat="1" x14ac:dyDescent="0.2">
      <c r="A3674" s="66" t="s">
        <v>27</v>
      </c>
      <c r="B3674" s="66" t="s">
        <v>24</v>
      </c>
      <c r="C3674" s="66" t="s">
        <v>26</v>
      </c>
      <c r="D3674" s="66" t="s">
        <v>317</v>
      </c>
      <c r="E3674" s="87">
        <f>+IF(ISNUMBER(DATA!N959),DATA!N959,"n/a")</f>
        <v>3.09153232600677</v>
      </c>
      <c r="F3674" s="77">
        <f>+IF(ISNUMBER(DATA!O959),DATA!O959,"n/a")</f>
        <v>1.32217256738496E-2</v>
      </c>
      <c r="G3674" s="87">
        <f>+IF(ISNUMBER(DATA!X959),DATA!X959,"n/a")</f>
        <v>3.18499308034222</v>
      </c>
      <c r="H3674" s="77">
        <f>+IF(ISNUMBER(DATA!Y959),DATA!Y959,"n/a")</f>
        <v>6.9851490407561195E-2</v>
      </c>
      <c r="I3674" s="87">
        <f>+IF(ISNUMBER(DATA!AH959),DATA!AH959,"n/a")</f>
        <v>3.0729218472982001</v>
      </c>
      <c r="J3674" s="77">
        <f>+IF(ISNUMBER(DATA!AI959),DATA!AI959,"n/a")</f>
        <v>2.1786684919422102E-2</v>
      </c>
      <c r="K3674" s="87">
        <f>+IF(ISNUMBER(DATA!AR959),DATA!AR959,"n/a")</f>
        <v>3.0214787222694302</v>
      </c>
      <c r="L3674" s="77">
        <f>+IF(ISNUMBER(DATA!AS959),DATA!AS959,"n/a")</f>
        <v>8.4818411430883801E-3</v>
      </c>
      <c r="M3674" s="66"/>
      <c r="N3674" s="66"/>
      <c r="O3674" s="66"/>
      <c r="P3674" s="66"/>
      <c r="Q3674" s="66"/>
      <c r="S3674" s="70"/>
      <c r="U3674" s="70"/>
      <c r="W3674" s="70"/>
      <c r="Y3674" s="70"/>
    </row>
    <row r="3675" spans="1:25" s="69" customFormat="1" x14ac:dyDescent="0.2">
      <c r="A3675" s="66" t="s">
        <v>27</v>
      </c>
      <c r="B3675" s="66" t="s">
        <v>24</v>
      </c>
      <c r="C3675" s="66" t="s">
        <v>26</v>
      </c>
      <c r="D3675" s="66" t="s">
        <v>318</v>
      </c>
      <c r="E3675" s="87">
        <f>+IF(ISNUMBER(DATA!N960),DATA!N960,"n/a")</f>
        <v>2.3914776872928898</v>
      </c>
      <c r="F3675" s="77">
        <f>+IF(ISNUMBER(DATA!O960),DATA!O960,"n/a")</f>
        <v>2.49797535497393E-2</v>
      </c>
      <c r="G3675" s="87">
        <f>+IF(ISNUMBER(DATA!X960),DATA!X960,"n/a")</f>
        <v>2.3918419074303299</v>
      </c>
      <c r="H3675" s="77">
        <f>+IF(ISNUMBER(DATA!Y960),DATA!Y960,"n/a")</f>
        <v>3.56670970773467E-2</v>
      </c>
      <c r="I3675" s="87">
        <f>+IF(ISNUMBER(DATA!AH960),DATA!AH960,"n/a")</f>
        <v>2.3616495765112999</v>
      </c>
      <c r="J3675" s="77">
        <f>+IF(ISNUMBER(DATA!AI960),DATA!AI960,"n/a")</f>
        <v>4.9922044682801599E-2</v>
      </c>
      <c r="K3675" s="87">
        <f>+IF(ISNUMBER(DATA!AR960),DATA!AR960,"n/a")</f>
        <v>2.35139582901627</v>
      </c>
      <c r="L3675" s="77">
        <f>+IF(ISNUMBER(DATA!AS960),DATA!AS960,"n/a")</f>
        <v>6.1092843532096701E-2</v>
      </c>
      <c r="M3675" s="66"/>
      <c r="N3675" s="66"/>
      <c r="O3675" s="66"/>
      <c r="P3675" s="66"/>
      <c r="Q3675" s="66"/>
      <c r="S3675" s="70"/>
      <c r="U3675" s="70"/>
      <c r="W3675" s="70"/>
      <c r="Y3675" s="70"/>
    </row>
    <row r="3676" spans="1:25" s="69" customFormat="1" x14ac:dyDescent="0.2">
      <c r="A3676" s="66" t="s">
        <v>27</v>
      </c>
      <c r="B3676" s="66" t="s">
        <v>24</v>
      </c>
      <c r="C3676" s="66" t="s">
        <v>26</v>
      </c>
      <c r="D3676" s="66" t="s">
        <v>344</v>
      </c>
      <c r="E3676" s="87">
        <f>+IF(ISNUMBER(DATA!N961),DATA!N961,"n/a")</f>
        <v>2.7823382898717202</v>
      </c>
      <c r="F3676" s="77">
        <f>+IF(ISNUMBER(DATA!O961),DATA!O961,"n/a")</f>
        <v>4.1949061706478802E-2</v>
      </c>
      <c r="G3676" s="87">
        <f>+IF(ISNUMBER(DATA!X961),DATA!X961,"n/a")</f>
        <v>2.7942104229131299</v>
      </c>
      <c r="H3676" s="77">
        <f>+IF(ISNUMBER(DATA!Y961),DATA!Y961,"n/a")</f>
        <v>3.7175914639597997E-2</v>
      </c>
      <c r="I3676" s="87">
        <f>+IF(ISNUMBER(DATA!AH961),DATA!AH961,"n/a")</f>
        <v>2.7433943403823</v>
      </c>
      <c r="J3676" s="77">
        <f>+IF(ISNUMBER(DATA!AI961),DATA!AI961,"n/a")</f>
        <v>2.1491224373343099E-2</v>
      </c>
      <c r="K3676" s="87">
        <f>+IF(ISNUMBER(DATA!AR961),DATA!AR961,"n/a")</f>
        <v>2.7081635684536298</v>
      </c>
      <c r="L3676" s="77">
        <f>+IF(ISNUMBER(DATA!AS961),DATA!AS961,"n/a")</f>
        <v>2.2425296959442401E-2</v>
      </c>
      <c r="M3676" s="66"/>
      <c r="N3676" s="66"/>
      <c r="O3676" s="66"/>
      <c r="P3676" s="66"/>
      <c r="Q3676" s="66"/>
      <c r="S3676" s="70"/>
      <c r="U3676" s="70"/>
      <c r="W3676" s="70"/>
      <c r="Y3676" s="70"/>
    </row>
    <row r="3677" spans="1:25" s="69" customFormat="1" x14ac:dyDescent="0.2">
      <c r="A3677" s="66" t="s">
        <v>27</v>
      </c>
      <c r="B3677" s="66" t="s">
        <v>24</v>
      </c>
      <c r="C3677" s="66" t="s">
        <v>26</v>
      </c>
      <c r="D3677" s="66" t="s">
        <v>345</v>
      </c>
      <c r="E3677" s="87">
        <f>+IF(ISNUMBER(DATA!N962),DATA!N962,"n/a")</f>
        <v>2.7981753194035499</v>
      </c>
      <c r="F3677" s="77">
        <f>+IF(ISNUMBER(DATA!O962),DATA!O962,"n/a")</f>
        <v>-2.55436084532689E-2</v>
      </c>
      <c r="G3677" s="87">
        <f>+IF(ISNUMBER(DATA!X962),DATA!X962,"n/a")</f>
        <v>2.84183248488561</v>
      </c>
      <c r="H3677" s="77">
        <f>+IF(ISNUMBER(DATA!Y962),DATA!Y962,"n/a")</f>
        <v>-1.8540340656810799E-2</v>
      </c>
      <c r="I3677" s="87">
        <f>+IF(ISNUMBER(DATA!AH962),DATA!AH962,"n/a")</f>
        <v>2.8256729764949799</v>
      </c>
      <c r="J3677" s="77">
        <f>+IF(ISNUMBER(DATA!AI962),DATA!AI962,"n/a")</f>
        <v>3.8028886989790497E-2</v>
      </c>
      <c r="K3677" s="87">
        <f>+IF(ISNUMBER(DATA!AR962),DATA!AR962,"n/a")</f>
        <v>2.8302267108178101</v>
      </c>
      <c r="L3677" s="77">
        <f>+IF(ISNUMBER(DATA!AS962),DATA!AS962,"n/a")</f>
        <v>0.120015858474394</v>
      </c>
      <c r="M3677" s="66"/>
      <c r="N3677" s="66"/>
      <c r="O3677" s="66"/>
      <c r="P3677" s="66"/>
      <c r="Q3677" s="66"/>
      <c r="S3677" s="70"/>
      <c r="U3677" s="70"/>
      <c r="W3677" s="70"/>
      <c r="Y3677" s="70"/>
    </row>
    <row r="3678" spans="1:25" x14ac:dyDescent="0.2">
      <c r="E3678" s="100"/>
      <c r="F3678" s="102"/>
      <c r="G3678" s="100"/>
      <c r="H3678" s="102"/>
      <c r="I3678" s="100"/>
      <c r="J3678" s="102"/>
      <c r="K3678" s="100"/>
      <c r="L3678" s="102"/>
    </row>
    <row r="3679" spans="1:25" s="69" customFormat="1" x14ac:dyDescent="0.2">
      <c r="A3679" s="66" t="s">
        <v>28</v>
      </c>
      <c r="B3679" s="66" t="s">
        <v>24</v>
      </c>
      <c r="C3679" s="66" t="s">
        <v>0</v>
      </c>
      <c r="D3679" s="66" t="s">
        <v>271</v>
      </c>
      <c r="E3679" s="76">
        <f>+IF(ISNUMBER(DATA!F1031),DATA!F1031,"n/a")</f>
        <v>11527.45</v>
      </c>
      <c r="F3679" s="77">
        <f>+IF(ISNUMBER(DATA!G1031),DATA!G1031,"n/a")</f>
        <v>-3.9644864920705201E-2</v>
      </c>
      <c r="G3679" s="76">
        <f>+IF(ISNUMBER(DATA!P1031),DATA!P1031,"n/a")</f>
        <v>34846.67</v>
      </c>
      <c r="H3679" s="77">
        <f>+IF(ISNUMBER(DATA!Q1031),DATA!Q1031,"n/a")</f>
        <v>-4.63676545162022E-2</v>
      </c>
      <c r="I3679" s="76">
        <f>+IF(ISNUMBER(DATA!Z1031),DATA!Z1031,"n/a")</f>
        <v>83344.02</v>
      </c>
      <c r="J3679" s="77">
        <f>+IF(ISNUMBER(DATA!AA1031),DATA!AA1031,"n/a")</f>
        <v>-6.4935993808942997E-3</v>
      </c>
      <c r="K3679" s="76">
        <f>+IF(ISNUMBER(DATA!AJ1031),DATA!AJ1031,"n/a")</f>
        <v>200565.3</v>
      </c>
      <c r="L3679" s="77">
        <f>+IF(ISNUMBER(DATA!AK1031),DATA!AK1031,"n/a")</f>
        <v>4.7641787015706899E-2</v>
      </c>
      <c r="M3679" s="66"/>
      <c r="N3679" s="66"/>
      <c r="O3679" s="66"/>
      <c r="P3679" s="66"/>
      <c r="Q3679" s="66"/>
      <c r="S3679" s="70"/>
      <c r="U3679" s="70"/>
      <c r="W3679" s="70"/>
      <c r="Y3679" s="70"/>
    </row>
    <row r="3680" spans="1:25" s="69" customFormat="1" x14ac:dyDescent="0.2">
      <c r="A3680" s="66" t="s">
        <v>28</v>
      </c>
      <c r="B3680" s="66" t="s">
        <v>24</v>
      </c>
      <c r="C3680" s="66" t="s">
        <v>0</v>
      </c>
      <c r="D3680" s="66" t="s">
        <v>272</v>
      </c>
      <c r="E3680" s="76">
        <f>+IF(ISNUMBER(DATA!F1032),DATA!F1032,"n/a")</f>
        <v>60421.08</v>
      </c>
      <c r="F3680" s="77">
        <f>+IF(ISNUMBER(DATA!G1032),DATA!G1032,"n/a")</f>
        <v>0.49821207132671202</v>
      </c>
      <c r="G3680" s="76">
        <f>+IF(ISNUMBER(DATA!P1032),DATA!P1032,"n/a")</f>
        <v>164731.14000000001</v>
      </c>
      <c r="H3680" s="77">
        <f>+IF(ISNUMBER(DATA!Q1032),DATA!Q1032,"n/a")</f>
        <v>0.49634581854037102</v>
      </c>
      <c r="I3680" s="76">
        <f>+IF(ISNUMBER(DATA!Z1032),DATA!Z1032,"n/a")</f>
        <v>375568.94</v>
      </c>
      <c r="J3680" s="77">
        <f>+IF(ISNUMBER(DATA!AA1032),DATA!AA1032,"n/a")</f>
        <v>0.59543411524991097</v>
      </c>
      <c r="K3680" s="76">
        <f>+IF(ISNUMBER(DATA!AJ1032),DATA!AJ1032,"n/a")</f>
        <v>798867.98</v>
      </c>
      <c r="L3680" s="77">
        <f>+IF(ISNUMBER(DATA!AK1032),DATA!AK1032,"n/a")</f>
        <v>0.53924065900791995</v>
      </c>
      <c r="M3680" s="66"/>
      <c r="N3680" s="66"/>
      <c r="O3680" s="66"/>
      <c r="P3680" s="66"/>
      <c r="Q3680" s="66"/>
      <c r="S3680" s="70"/>
      <c r="U3680" s="70"/>
      <c r="W3680" s="70"/>
      <c r="Y3680" s="70"/>
    </row>
    <row r="3681" spans="1:25" s="69" customFormat="1" x14ac:dyDescent="0.2">
      <c r="A3681" s="66" t="s">
        <v>28</v>
      </c>
      <c r="B3681" s="66" t="s">
        <v>24</v>
      </c>
      <c r="C3681" s="66" t="s">
        <v>0</v>
      </c>
      <c r="D3681" s="66" t="s">
        <v>273</v>
      </c>
      <c r="E3681" s="76">
        <f>+IF(ISNUMBER(DATA!F1033),DATA!F1033,"n/a")</f>
        <v>123460.88</v>
      </c>
      <c r="F3681" s="77">
        <f>+IF(ISNUMBER(DATA!G1033),DATA!G1033,"n/a")</f>
        <v>0.22219302988659401</v>
      </c>
      <c r="G3681" s="76">
        <f>+IF(ISNUMBER(DATA!P1033),DATA!P1033,"n/a")</f>
        <v>343723.29</v>
      </c>
      <c r="H3681" s="77">
        <f>+IF(ISNUMBER(DATA!Q1033),DATA!Q1033,"n/a")</f>
        <v>0.26820538222068502</v>
      </c>
      <c r="I3681" s="76">
        <f>+IF(ISNUMBER(DATA!Z1033),DATA!Z1033,"n/a")</f>
        <v>717127.64</v>
      </c>
      <c r="J3681" s="77">
        <f>+IF(ISNUMBER(DATA!AA1033),DATA!AA1033,"n/a")</f>
        <v>0.22312482925990701</v>
      </c>
      <c r="K3681" s="76">
        <f>+IF(ISNUMBER(DATA!AJ1033),DATA!AJ1033,"n/a")</f>
        <v>1509185.02</v>
      </c>
      <c r="L3681" s="77">
        <f>+IF(ISNUMBER(DATA!AK1033),DATA!AK1033,"n/a")</f>
        <v>0.205144568236063</v>
      </c>
      <c r="M3681" s="66"/>
      <c r="N3681" s="66"/>
      <c r="O3681" s="66"/>
      <c r="P3681" s="66"/>
      <c r="Q3681" s="66"/>
      <c r="S3681" s="70"/>
      <c r="U3681" s="70"/>
      <c r="W3681" s="70"/>
      <c r="Y3681" s="70"/>
    </row>
    <row r="3682" spans="1:25" s="69" customFormat="1" x14ac:dyDescent="0.2">
      <c r="A3682" s="66" t="s">
        <v>28</v>
      </c>
      <c r="B3682" s="66" t="s">
        <v>24</v>
      </c>
      <c r="C3682" s="66" t="s">
        <v>0</v>
      </c>
      <c r="D3682" s="66" t="s">
        <v>274</v>
      </c>
      <c r="E3682" s="76">
        <f>+IF(ISNUMBER(DATA!F1034),DATA!F1034,"n/a")</f>
        <v>37632.870000000003</v>
      </c>
      <c r="F3682" s="77">
        <f>+IF(ISNUMBER(DATA!G1034),DATA!G1034,"n/a")</f>
        <v>0.12199573000336</v>
      </c>
      <c r="G3682" s="76">
        <f>+IF(ISNUMBER(DATA!P1034),DATA!P1034,"n/a")</f>
        <v>99721.12</v>
      </c>
      <c r="H3682" s="77">
        <f>+IF(ISNUMBER(DATA!Q1034),DATA!Q1034,"n/a")</f>
        <v>0.203676652532195</v>
      </c>
      <c r="I3682" s="76">
        <f>+IF(ISNUMBER(DATA!Z1034),DATA!Z1034,"n/a")</f>
        <v>224562.28</v>
      </c>
      <c r="J3682" s="77">
        <f>+IF(ISNUMBER(DATA!AA1034),DATA!AA1034,"n/a")</f>
        <v>0.27470658375633</v>
      </c>
      <c r="K3682" s="76">
        <f>+IF(ISNUMBER(DATA!AJ1034),DATA!AJ1034,"n/a")</f>
        <v>498321.17</v>
      </c>
      <c r="L3682" s="77">
        <f>+IF(ISNUMBER(DATA!AK1034),DATA!AK1034,"n/a")</f>
        <v>0.22390530091809399</v>
      </c>
      <c r="M3682" s="66"/>
      <c r="N3682" s="66"/>
      <c r="O3682" s="66"/>
      <c r="P3682" s="66"/>
      <c r="Q3682" s="66"/>
      <c r="S3682" s="70"/>
      <c r="U3682" s="70"/>
      <c r="W3682" s="70"/>
      <c r="Y3682" s="70"/>
    </row>
    <row r="3683" spans="1:25" s="69" customFormat="1" x14ac:dyDescent="0.2">
      <c r="A3683" s="66" t="s">
        <v>28</v>
      </c>
      <c r="B3683" s="66" t="s">
        <v>24</v>
      </c>
      <c r="C3683" s="66" t="s">
        <v>0</v>
      </c>
      <c r="D3683" s="66" t="s">
        <v>275</v>
      </c>
      <c r="E3683" s="76">
        <f>+IF(ISNUMBER(DATA!F1035),DATA!F1035,"n/a")</f>
        <v>88690.86</v>
      </c>
      <c r="F3683" s="77">
        <f>+IF(ISNUMBER(DATA!G1035),DATA!G1035,"n/a")</f>
        <v>-2.9242300808066599E-2</v>
      </c>
      <c r="G3683" s="76">
        <f>+IF(ISNUMBER(DATA!P1035),DATA!P1035,"n/a")</f>
        <v>250381.84</v>
      </c>
      <c r="H3683" s="77">
        <f>+IF(ISNUMBER(DATA!Q1035),DATA!Q1035,"n/a")</f>
        <v>-0.107245301145433</v>
      </c>
      <c r="I3683" s="76">
        <f>+IF(ISNUMBER(DATA!Z1035),DATA!Z1035,"n/a")</f>
        <v>554814.31000000006</v>
      </c>
      <c r="J3683" s="77">
        <f>+IF(ISNUMBER(DATA!AA1035),DATA!AA1035,"n/a")</f>
        <v>-0.10603353151442201</v>
      </c>
      <c r="K3683" s="76">
        <f>+IF(ISNUMBER(DATA!AJ1035),DATA!AJ1035,"n/a")</f>
        <v>1240983.47</v>
      </c>
      <c r="L3683" s="77">
        <f>+IF(ISNUMBER(DATA!AK1035),DATA!AK1035,"n/a")</f>
        <v>-9.0012559020547694E-2</v>
      </c>
      <c r="M3683" s="66"/>
      <c r="N3683" s="66"/>
      <c r="O3683" s="66"/>
      <c r="P3683" s="66"/>
      <c r="Q3683" s="66"/>
      <c r="S3683" s="70"/>
      <c r="U3683" s="70"/>
      <c r="W3683" s="70"/>
      <c r="Y3683" s="70"/>
    </row>
    <row r="3684" spans="1:25" s="69" customFormat="1" x14ac:dyDescent="0.2">
      <c r="A3684" s="66" t="s">
        <v>28</v>
      </c>
      <c r="B3684" s="66" t="s">
        <v>24</v>
      </c>
      <c r="C3684" s="66" t="s">
        <v>0</v>
      </c>
      <c r="D3684" s="66" t="s">
        <v>276</v>
      </c>
      <c r="E3684" s="76">
        <f>+IF(ISNUMBER(DATA!F1036),DATA!F1036,"n/a")</f>
        <v>41761.120000000003</v>
      </c>
      <c r="F3684" s="77">
        <f>+IF(ISNUMBER(DATA!G1036),DATA!G1036,"n/a")</f>
        <v>-0.10254868478340699</v>
      </c>
      <c r="G3684" s="76">
        <f>+IF(ISNUMBER(DATA!P1036),DATA!P1036,"n/a")</f>
        <v>118782.48</v>
      </c>
      <c r="H3684" s="77">
        <f>+IF(ISNUMBER(DATA!Q1036),DATA!Q1036,"n/a")</f>
        <v>-5.7281755124088098E-2</v>
      </c>
      <c r="I3684" s="76">
        <f>+IF(ISNUMBER(DATA!Z1036),DATA!Z1036,"n/a")</f>
        <v>274023.65000000002</v>
      </c>
      <c r="J3684" s="77">
        <f>+IF(ISNUMBER(DATA!AA1036),DATA!AA1036,"n/a")</f>
        <v>-0.121511696591198</v>
      </c>
      <c r="K3684" s="76">
        <f>+IF(ISNUMBER(DATA!AJ1036),DATA!AJ1036,"n/a")</f>
        <v>726596.75</v>
      </c>
      <c r="L3684" s="77">
        <f>+IF(ISNUMBER(DATA!AK1036),DATA!AK1036,"n/a")</f>
        <v>3.9788609135960398E-3</v>
      </c>
      <c r="M3684" s="66"/>
      <c r="N3684" s="66"/>
      <c r="O3684" s="66"/>
      <c r="P3684" s="66"/>
      <c r="Q3684" s="66"/>
      <c r="S3684" s="70"/>
      <c r="U3684" s="70"/>
      <c r="W3684" s="70"/>
      <c r="Y3684" s="70"/>
    </row>
    <row r="3685" spans="1:25" s="69" customFormat="1" x14ac:dyDescent="0.2">
      <c r="A3685" s="66" t="s">
        <v>28</v>
      </c>
      <c r="B3685" s="66" t="s">
        <v>24</v>
      </c>
      <c r="C3685" s="66" t="s">
        <v>0</v>
      </c>
      <c r="D3685" s="66" t="s">
        <v>277</v>
      </c>
      <c r="E3685" s="76">
        <f>+IF(ISNUMBER(DATA!F1037),DATA!F1037,"n/a")</f>
        <v>28754.6</v>
      </c>
      <c r="F3685" s="77">
        <f>+IF(ISNUMBER(DATA!G1037),DATA!G1037,"n/a")</f>
        <v>-7.1728333108613701E-4</v>
      </c>
      <c r="G3685" s="76">
        <f>+IF(ISNUMBER(DATA!P1037),DATA!P1037,"n/a")</f>
        <v>82254.09</v>
      </c>
      <c r="H3685" s="77">
        <f>+IF(ISNUMBER(DATA!Q1037),DATA!Q1037,"n/a")</f>
        <v>3.2338902582300197E-2</v>
      </c>
      <c r="I3685" s="76">
        <f>+IF(ISNUMBER(DATA!Z1037),DATA!Z1037,"n/a")</f>
        <v>149724.63</v>
      </c>
      <c r="J3685" s="77">
        <f>+IF(ISNUMBER(DATA!AA1037),DATA!AA1037,"n/a")</f>
        <v>-0.13625412173225199</v>
      </c>
      <c r="K3685" s="76">
        <f>+IF(ISNUMBER(DATA!AJ1037),DATA!AJ1037,"n/a")</f>
        <v>331609.15999999997</v>
      </c>
      <c r="L3685" s="77">
        <f>+IF(ISNUMBER(DATA!AK1037),DATA!AK1037,"n/a")</f>
        <v>-0.12719796066856301</v>
      </c>
      <c r="M3685" s="66"/>
      <c r="N3685" s="66"/>
      <c r="O3685" s="66"/>
      <c r="P3685" s="66"/>
      <c r="Q3685" s="66"/>
      <c r="S3685" s="70"/>
      <c r="U3685" s="70"/>
      <c r="W3685" s="70"/>
      <c r="Y3685" s="70"/>
    </row>
    <row r="3686" spans="1:25" s="69" customFormat="1" x14ac:dyDescent="0.2">
      <c r="A3686" s="66" t="s">
        <v>28</v>
      </c>
      <c r="B3686" s="66" t="s">
        <v>24</v>
      </c>
      <c r="C3686" s="66" t="s">
        <v>0</v>
      </c>
      <c r="D3686" s="66" t="s">
        <v>278</v>
      </c>
      <c r="E3686" s="76">
        <f>+IF(ISNUMBER(DATA!F1038),DATA!F1038,"n/a")</f>
        <v>122585.63</v>
      </c>
      <c r="F3686" s="77">
        <f>+IF(ISNUMBER(DATA!G1038),DATA!G1038,"n/a")</f>
        <v>0.29181699235652098</v>
      </c>
      <c r="G3686" s="76">
        <f>+IF(ISNUMBER(DATA!P1038),DATA!P1038,"n/a")</f>
        <v>329497.17</v>
      </c>
      <c r="H3686" s="77">
        <f>+IF(ISNUMBER(DATA!Q1038),DATA!Q1038,"n/a")</f>
        <v>0.13380761882595199</v>
      </c>
      <c r="I3686" s="76">
        <f>+IF(ISNUMBER(DATA!Z1038),DATA!Z1038,"n/a")</f>
        <v>657941.55000000005</v>
      </c>
      <c r="J3686" s="77">
        <f>+IF(ISNUMBER(DATA!AA1038),DATA!AA1038,"n/a")</f>
        <v>0.11165774349723</v>
      </c>
      <c r="K3686" s="76">
        <f>+IF(ISNUMBER(DATA!AJ1038),DATA!AJ1038,"n/a")</f>
        <v>1366912.47</v>
      </c>
      <c r="L3686" s="77">
        <f>+IF(ISNUMBER(DATA!AK1038),DATA!AK1038,"n/a")</f>
        <v>0.109786789892119</v>
      </c>
      <c r="M3686" s="66"/>
      <c r="N3686" s="66"/>
      <c r="O3686" s="66"/>
      <c r="P3686" s="66"/>
      <c r="Q3686" s="66"/>
      <c r="S3686" s="70"/>
      <c r="U3686" s="70"/>
      <c r="W3686" s="70"/>
      <c r="Y3686" s="70"/>
    </row>
    <row r="3687" spans="1:25" s="69" customFormat="1" x14ac:dyDescent="0.2">
      <c r="A3687" s="66" t="s">
        <v>28</v>
      </c>
      <c r="B3687" s="66" t="s">
        <v>24</v>
      </c>
      <c r="C3687" s="66" t="s">
        <v>0</v>
      </c>
      <c r="D3687" s="66" t="s">
        <v>279</v>
      </c>
      <c r="E3687" s="76">
        <f>+IF(ISNUMBER(DATA!F1039),DATA!F1039,"n/a")</f>
        <v>75657.95</v>
      </c>
      <c r="F3687" s="77">
        <f>+IF(ISNUMBER(DATA!G1039),DATA!G1039,"n/a")</f>
        <v>0.59427104690773402</v>
      </c>
      <c r="G3687" s="76">
        <f>+IF(ISNUMBER(DATA!P1039),DATA!P1039,"n/a")</f>
        <v>206033.96</v>
      </c>
      <c r="H3687" s="77">
        <f>+IF(ISNUMBER(DATA!Q1039),DATA!Q1039,"n/a")</f>
        <v>0.54106208648750198</v>
      </c>
      <c r="I3687" s="76">
        <f>+IF(ISNUMBER(DATA!Z1039),DATA!Z1039,"n/a")</f>
        <v>430068.74</v>
      </c>
      <c r="J3687" s="77">
        <f>+IF(ISNUMBER(DATA!AA1039),DATA!AA1039,"n/a")</f>
        <v>0.84716063558455201</v>
      </c>
      <c r="K3687" s="76">
        <f>+IF(ISNUMBER(DATA!AJ1039),DATA!AJ1039,"n/a")</f>
        <v>884616</v>
      </c>
      <c r="L3687" s="77">
        <f>+IF(ISNUMBER(DATA!AK1039),DATA!AK1039,"n/a")</f>
        <v>1.1240026810066699</v>
      </c>
      <c r="M3687" s="66"/>
      <c r="N3687" s="66"/>
      <c r="O3687" s="66"/>
      <c r="P3687" s="66"/>
      <c r="Q3687" s="66"/>
      <c r="S3687" s="70"/>
      <c r="U3687" s="70"/>
      <c r="W3687" s="70"/>
      <c r="Y3687" s="70"/>
    </row>
    <row r="3688" spans="1:25" s="69" customFormat="1" x14ac:dyDescent="0.2">
      <c r="A3688" s="66" t="s">
        <v>28</v>
      </c>
      <c r="B3688" s="66" t="s">
        <v>24</v>
      </c>
      <c r="C3688" s="66" t="s">
        <v>0</v>
      </c>
      <c r="D3688" s="66" t="s">
        <v>280</v>
      </c>
      <c r="E3688" s="76">
        <f>+IF(ISNUMBER(DATA!F1040),DATA!F1040,"n/a")</f>
        <v>18265.34</v>
      </c>
      <c r="F3688" s="77">
        <f>+IF(ISNUMBER(DATA!G1040),DATA!G1040,"n/a")</f>
        <v>5.7816577498607198E-2</v>
      </c>
      <c r="G3688" s="76">
        <f>+IF(ISNUMBER(DATA!P1040),DATA!P1040,"n/a")</f>
        <v>52437.9</v>
      </c>
      <c r="H3688" s="77">
        <f>+IF(ISNUMBER(DATA!Q1040),DATA!Q1040,"n/a")</f>
        <v>2.23791856786314E-2</v>
      </c>
      <c r="I3688" s="76">
        <f>+IF(ISNUMBER(DATA!Z1040),DATA!Z1040,"n/a")</f>
        <v>124644</v>
      </c>
      <c r="J3688" s="77">
        <f>+IF(ISNUMBER(DATA!AA1040),DATA!AA1040,"n/a")</f>
        <v>0.111791786206018</v>
      </c>
      <c r="K3688" s="76">
        <f>+IF(ISNUMBER(DATA!AJ1040),DATA!AJ1040,"n/a")</f>
        <v>298917.59999999998</v>
      </c>
      <c r="L3688" s="77">
        <f>+IF(ISNUMBER(DATA!AK1040),DATA!AK1040,"n/a")</f>
        <v>0.130021912590674</v>
      </c>
      <c r="M3688" s="66"/>
      <c r="N3688" s="66"/>
      <c r="O3688" s="66"/>
      <c r="P3688" s="66"/>
      <c r="Q3688" s="66"/>
      <c r="S3688" s="70"/>
      <c r="U3688" s="70"/>
      <c r="W3688" s="70"/>
      <c r="Y3688" s="70"/>
    </row>
    <row r="3689" spans="1:25" s="69" customFormat="1" x14ac:dyDescent="0.2">
      <c r="A3689" s="66" t="s">
        <v>28</v>
      </c>
      <c r="B3689" s="66" t="s">
        <v>24</v>
      </c>
      <c r="C3689" s="66" t="s">
        <v>0</v>
      </c>
      <c r="D3689" s="66" t="s">
        <v>281</v>
      </c>
      <c r="E3689" s="76">
        <f>+IF(ISNUMBER(DATA!F1041),DATA!F1041,"n/a")</f>
        <v>46142.69</v>
      </c>
      <c r="F3689" s="77">
        <f>+IF(ISNUMBER(DATA!G1041),DATA!G1041,"n/a")</f>
        <v>0.285823163085484</v>
      </c>
      <c r="G3689" s="76">
        <f>+IF(ISNUMBER(DATA!P1041),DATA!P1041,"n/a")</f>
        <v>126240.72</v>
      </c>
      <c r="H3689" s="77">
        <f>+IF(ISNUMBER(DATA!Q1041),DATA!Q1041,"n/a")</f>
        <v>0.26550058964131901</v>
      </c>
      <c r="I3689" s="76">
        <f>+IF(ISNUMBER(DATA!Z1041),DATA!Z1041,"n/a")</f>
        <v>265416.77</v>
      </c>
      <c r="J3689" s="77">
        <f>+IF(ISNUMBER(DATA!AA1041),DATA!AA1041,"n/a")</f>
        <v>0.39450671574908103</v>
      </c>
      <c r="K3689" s="76">
        <f>+IF(ISNUMBER(DATA!AJ1041),DATA!AJ1041,"n/a")</f>
        <v>562037.44999999995</v>
      </c>
      <c r="L3689" s="77">
        <f>+IF(ISNUMBER(DATA!AK1041),DATA!AK1041,"n/a")</f>
        <v>0.46724487055872799</v>
      </c>
      <c r="M3689" s="66"/>
      <c r="N3689" s="66"/>
      <c r="O3689" s="66"/>
      <c r="P3689" s="66"/>
      <c r="Q3689" s="66"/>
      <c r="S3689" s="70"/>
      <c r="U3689" s="70"/>
      <c r="W3689" s="70"/>
      <c r="Y3689" s="70"/>
    </row>
    <row r="3690" spans="1:25" s="69" customFormat="1" x14ac:dyDescent="0.2">
      <c r="A3690" s="66" t="s">
        <v>28</v>
      </c>
      <c r="B3690" s="66" t="s">
        <v>24</v>
      </c>
      <c r="C3690" s="66" t="s">
        <v>0</v>
      </c>
      <c r="D3690" s="66" t="s">
        <v>282</v>
      </c>
      <c r="E3690" s="76">
        <f>+IF(ISNUMBER(DATA!F1042),DATA!F1042,"n/a")</f>
        <v>71422.53</v>
      </c>
      <c r="F3690" s="77">
        <f>+IF(ISNUMBER(DATA!G1042),DATA!G1042,"n/a")</f>
        <v>0.170224813818453</v>
      </c>
      <c r="G3690" s="76">
        <f>+IF(ISNUMBER(DATA!P1042),DATA!P1042,"n/a")</f>
        <v>201543.53</v>
      </c>
      <c r="H3690" s="77">
        <f>+IF(ISNUMBER(DATA!Q1042),DATA!Q1042,"n/a")</f>
        <v>0.19738776320131901</v>
      </c>
      <c r="I3690" s="76">
        <f>+IF(ISNUMBER(DATA!Z1042),DATA!Z1042,"n/a")</f>
        <v>410832.6</v>
      </c>
      <c r="J3690" s="77">
        <f>+IF(ISNUMBER(DATA!AA1042),DATA!AA1042,"n/a")</f>
        <v>0.28063320354183602</v>
      </c>
      <c r="K3690" s="76">
        <f>+IF(ISNUMBER(DATA!AJ1042),DATA!AJ1042,"n/a")</f>
        <v>891785.44</v>
      </c>
      <c r="L3690" s="77">
        <f>+IF(ISNUMBER(DATA!AK1042),DATA!AK1042,"n/a")</f>
        <v>0.407634031148492</v>
      </c>
      <c r="M3690" s="66"/>
      <c r="N3690" s="66"/>
      <c r="O3690" s="66"/>
      <c r="P3690" s="66"/>
      <c r="Q3690" s="66"/>
      <c r="S3690" s="70"/>
      <c r="U3690" s="70"/>
      <c r="W3690" s="70"/>
      <c r="Y3690" s="70"/>
    </row>
    <row r="3691" spans="1:25" s="69" customFormat="1" x14ac:dyDescent="0.2">
      <c r="A3691" s="66" t="s">
        <v>28</v>
      </c>
      <c r="B3691" s="66" t="s">
        <v>24</v>
      </c>
      <c r="C3691" s="66" t="s">
        <v>0</v>
      </c>
      <c r="D3691" s="66" t="s">
        <v>283</v>
      </c>
      <c r="E3691" s="76">
        <f>+IF(ISNUMBER(DATA!F1043),DATA!F1043,"n/a")</f>
        <v>83843.75</v>
      </c>
      <c r="F3691" s="77">
        <f>+IF(ISNUMBER(DATA!G1043),DATA!G1043,"n/a")</f>
        <v>0.41773944927073597</v>
      </c>
      <c r="G3691" s="76">
        <f>+IF(ISNUMBER(DATA!P1043),DATA!P1043,"n/a")</f>
        <v>235481.8</v>
      </c>
      <c r="H3691" s="77">
        <f>+IF(ISNUMBER(DATA!Q1043),DATA!Q1043,"n/a")</f>
        <v>0.410009867838033</v>
      </c>
      <c r="I3691" s="76">
        <f>+IF(ISNUMBER(DATA!Z1043),DATA!Z1043,"n/a")</f>
        <v>485421.6</v>
      </c>
      <c r="J3691" s="77">
        <f>+IF(ISNUMBER(DATA!AA1043),DATA!AA1043,"n/a")</f>
        <v>0.49676692379859</v>
      </c>
      <c r="K3691" s="76">
        <f>+IF(ISNUMBER(DATA!AJ1043),DATA!AJ1043,"n/a")</f>
        <v>1029889.02</v>
      </c>
      <c r="L3691" s="77">
        <f>+IF(ISNUMBER(DATA!AK1043),DATA!AK1043,"n/a")</f>
        <v>0.59160704927943997</v>
      </c>
      <c r="M3691" s="66"/>
      <c r="N3691" s="66"/>
      <c r="O3691" s="66"/>
      <c r="P3691" s="66"/>
      <c r="Q3691" s="66"/>
      <c r="S3691" s="70"/>
      <c r="U3691" s="70"/>
      <c r="W3691" s="70"/>
      <c r="Y3691" s="70"/>
    </row>
    <row r="3692" spans="1:25" s="69" customFormat="1" x14ac:dyDescent="0.2">
      <c r="A3692" s="66" t="s">
        <v>28</v>
      </c>
      <c r="B3692" s="66" t="s">
        <v>24</v>
      </c>
      <c r="C3692" s="66" t="s">
        <v>0</v>
      </c>
      <c r="D3692" s="66" t="s">
        <v>284</v>
      </c>
      <c r="E3692" s="76">
        <f>+IF(ISNUMBER(DATA!F1044),DATA!F1044,"n/a")</f>
        <v>157442.51</v>
      </c>
      <c r="F3692" s="77">
        <f>+IF(ISNUMBER(DATA!G1044),DATA!G1044,"n/a")</f>
        <v>0.61394545968214498</v>
      </c>
      <c r="G3692" s="76">
        <f>+IF(ISNUMBER(DATA!P1044),DATA!P1044,"n/a")</f>
        <v>430018.33</v>
      </c>
      <c r="H3692" s="77">
        <f>+IF(ISNUMBER(DATA!Q1044),DATA!Q1044,"n/a")</f>
        <v>0.50389413288408702</v>
      </c>
      <c r="I3692" s="76">
        <f>+IF(ISNUMBER(DATA!Z1044),DATA!Z1044,"n/a")</f>
        <v>819903.05</v>
      </c>
      <c r="J3692" s="77">
        <f>+IF(ISNUMBER(DATA!AA1044),DATA!AA1044,"n/a")</f>
        <v>0.494885773940272</v>
      </c>
      <c r="K3692" s="76">
        <f>+IF(ISNUMBER(DATA!AJ1044),DATA!AJ1044,"n/a")</f>
        <v>1598629.34</v>
      </c>
      <c r="L3692" s="77">
        <f>+IF(ISNUMBER(DATA!AK1044),DATA!AK1044,"n/a")</f>
        <v>0.50497814682109399</v>
      </c>
      <c r="M3692" s="66"/>
      <c r="N3692" s="66"/>
      <c r="O3692" s="66"/>
      <c r="P3692" s="66"/>
      <c r="Q3692" s="66"/>
      <c r="S3692" s="70"/>
      <c r="U3692" s="70"/>
      <c r="W3692" s="70"/>
      <c r="Y3692" s="70"/>
    </row>
    <row r="3693" spans="1:25" s="69" customFormat="1" x14ac:dyDescent="0.2">
      <c r="A3693" s="66" t="s">
        <v>28</v>
      </c>
      <c r="B3693" s="66" t="s">
        <v>24</v>
      </c>
      <c r="C3693" s="66" t="s">
        <v>0</v>
      </c>
      <c r="D3693" s="66" t="s">
        <v>285</v>
      </c>
      <c r="E3693" s="76">
        <f>+IF(ISNUMBER(DATA!F1045),DATA!F1045,"n/a")</f>
        <v>99296.97</v>
      </c>
      <c r="F3693" s="77">
        <f>+IF(ISNUMBER(DATA!G1045),DATA!G1045,"n/a")</f>
        <v>0.51793627133029296</v>
      </c>
      <c r="G3693" s="76">
        <f>+IF(ISNUMBER(DATA!P1045),DATA!P1045,"n/a")</f>
        <v>268835.28999999998</v>
      </c>
      <c r="H3693" s="77">
        <f>+IF(ISNUMBER(DATA!Q1045),DATA!Q1045,"n/a")</f>
        <v>0.35427678166533799</v>
      </c>
      <c r="I3693" s="76">
        <f>+IF(ISNUMBER(DATA!Z1045),DATA!Z1045,"n/a")</f>
        <v>497360.79</v>
      </c>
      <c r="J3693" s="77">
        <f>+IF(ISNUMBER(DATA!AA1045),DATA!AA1045,"n/a")</f>
        <v>0.22076649218278399</v>
      </c>
      <c r="K3693" s="76">
        <f>+IF(ISNUMBER(DATA!AJ1045),DATA!AJ1045,"n/a")</f>
        <v>983419.78</v>
      </c>
      <c r="L3693" s="77">
        <f>+IF(ISNUMBER(DATA!AK1045),DATA!AK1045,"n/a")</f>
        <v>0.168635472031476</v>
      </c>
      <c r="M3693" s="66"/>
      <c r="N3693" s="66"/>
      <c r="O3693" s="66"/>
      <c r="P3693" s="66"/>
      <c r="Q3693" s="66"/>
      <c r="S3693" s="70"/>
      <c r="U3693" s="70"/>
      <c r="W3693" s="70"/>
      <c r="Y3693" s="70"/>
    </row>
    <row r="3694" spans="1:25" s="69" customFormat="1" x14ac:dyDescent="0.2">
      <c r="A3694" s="66" t="s">
        <v>28</v>
      </c>
      <c r="B3694" s="66" t="s">
        <v>24</v>
      </c>
      <c r="C3694" s="66" t="s">
        <v>0</v>
      </c>
      <c r="D3694" s="66" t="s">
        <v>286</v>
      </c>
      <c r="E3694" s="76">
        <f>+IF(ISNUMBER(DATA!F1046),DATA!F1046,"n/a")</f>
        <v>51039.06</v>
      </c>
      <c r="F3694" s="77">
        <f>+IF(ISNUMBER(DATA!G1046),DATA!G1046,"n/a")</f>
        <v>8.7006182035571505E-2</v>
      </c>
      <c r="G3694" s="76">
        <f>+IF(ISNUMBER(DATA!P1046),DATA!P1046,"n/a")</f>
        <v>141343.56</v>
      </c>
      <c r="H3694" s="77">
        <f>+IF(ISNUMBER(DATA!Q1046),DATA!Q1046,"n/a")</f>
        <v>5.5791348495591302E-2</v>
      </c>
      <c r="I3694" s="76">
        <f>+IF(ISNUMBER(DATA!Z1046),DATA!Z1046,"n/a")</f>
        <v>314531.89</v>
      </c>
      <c r="J3694" s="77">
        <f>+IF(ISNUMBER(DATA!AA1046),DATA!AA1046,"n/a")</f>
        <v>-4.76083069930619E-2</v>
      </c>
      <c r="K3694" s="76">
        <f>+IF(ISNUMBER(DATA!AJ1046),DATA!AJ1046,"n/a")</f>
        <v>727848.73</v>
      </c>
      <c r="L3694" s="77">
        <f>+IF(ISNUMBER(DATA!AK1046),DATA!AK1046,"n/a")</f>
        <v>-3.21166812005668E-2</v>
      </c>
      <c r="M3694" s="66"/>
      <c r="N3694" s="66"/>
      <c r="O3694" s="66"/>
      <c r="P3694" s="66"/>
      <c r="Q3694" s="66"/>
      <c r="S3694" s="70"/>
      <c r="U3694" s="70"/>
      <c r="W3694" s="70"/>
      <c r="Y3694" s="70"/>
    </row>
    <row r="3695" spans="1:25" s="69" customFormat="1" x14ac:dyDescent="0.2">
      <c r="A3695" s="66" t="s">
        <v>28</v>
      </c>
      <c r="B3695" s="66" t="s">
        <v>24</v>
      </c>
      <c r="C3695" s="66" t="s">
        <v>0</v>
      </c>
      <c r="D3695" s="66" t="s">
        <v>287</v>
      </c>
      <c r="E3695" s="76">
        <f>+IF(ISNUMBER(DATA!F1047),DATA!F1047,"n/a")</f>
        <v>55784.04</v>
      </c>
      <c r="F3695" s="77">
        <f>+IF(ISNUMBER(DATA!G1047),DATA!G1047,"n/a")</f>
        <v>-1.1472187689073E-3</v>
      </c>
      <c r="G3695" s="76">
        <f>+IF(ISNUMBER(DATA!P1047),DATA!P1047,"n/a")</f>
        <v>159093.29999999999</v>
      </c>
      <c r="H3695" s="77">
        <f>+IF(ISNUMBER(DATA!Q1047),DATA!Q1047,"n/a")</f>
        <v>-4.0944878472169897E-2</v>
      </c>
      <c r="I3695" s="76">
        <f>+IF(ISNUMBER(DATA!Z1047),DATA!Z1047,"n/a")</f>
        <v>376352.36</v>
      </c>
      <c r="J3695" s="77">
        <f>+IF(ISNUMBER(DATA!AA1047),DATA!AA1047,"n/a")</f>
        <v>-9.1665891926610094E-2</v>
      </c>
      <c r="K3695" s="76">
        <f>+IF(ISNUMBER(DATA!AJ1047),DATA!AJ1047,"n/a")</f>
        <v>873331.27</v>
      </c>
      <c r="L3695" s="77">
        <f>+IF(ISNUMBER(DATA!AK1047),DATA!AK1047,"n/a")</f>
        <v>-5.2823527624161599E-2</v>
      </c>
      <c r="M3695" s="66"/>
      <c r="N3695" s="66"/>
      <c r="O3695" s="66"/>
      <c r="P3695" s="66"/>
      <c r="Q3695" s="66"/>
      <c r="S3695" s="70"/>
      <c r="U3695" s="70"/>
      <c r="W3695" s="70"/>
      <c r="Y3695" s="70"/>
    </row>
    <row r="3696" spans="1:25" s="69" customFormat="1" x14ac:dyDescent="0.2">
      <c r="A3696" s="66" t="s">
        <v>28</v>
      </c>
      <c r="B3696" s="66" t="s">
        <v>24</v>
      </c>
      <c r="C3696" s="66" t="s">
        <v>0</v>
      </c>
      <c r="D3696" s="66" t="s">
        <v>288</v>
      </c>
      <c r="E3696" s="76">
        <f>+IF(ISNUMBER(DATA!F1048),DATA!F1048,"n/a")</f>
        <v>76134.28</v>
      </c>
      <c r="F3696" s="77">
        <f>+IF(ISNUMBER(DATA!G1048),DATA!G1048,"n/a")</f>
        <v>0.48895743831578298</v>
      </c>
      <c r="G3696" s="76">
        <f>+IF(ISNUMBER(DATA!P1048),DATA!P1048,"n/a")</f>
        <v>202659.09</v>
      </c>
      <c r="H3696" s="77">
        <f>+IF(ISNUMBER(DATA!Q1048),DATA!Q1048,"n/a")</f>
        <v>0.47549961423222098</v>
      </c>
      <c r="I3696" s="76">
        <f>+IF(ISNUMBER(DATA!Z1048),DATA!Z1048,"n/a")</f>
        <v>411676.56</v>
      </c>
      <c r="J3696" s="77">
        <f>+IF(ISNUMBER(DATA!AA1048),DATA!AA1048,"n/a")</f>
        <v>0.67309645891345005</v>
      </c>
      <c r="K3696" s="76">
        <f>+IF(ISNUMBER(DATA!AJ1048),DATA!AJ1048,"n/a")</f>
        <v>863937.12</v>
      </c>
      <c r="L3696" s="77">
        <f>+IF(ISNUMBER(DATA!AK1048),DATA!AK1048,"n/a")</f>
        <v>0.93725791903399103</v>
      </c>
      <c r="M3696" s="66"/>
      <c r="N3696" s="66"/>
      <c r="O3696" s="66"/>
      <c r="P3696" s="66"/>
      <c r="Q3696" s="66"/>
      <c r="S3696" s="70"/>
      <c r="U3696" s="70"/>
      <c r="W3696" s="70"/>
      <c r="Y3696" s="70"/>
    </row>
    <row r="3697" spans="1:25" s="69" customFormat="1" x14ac:dyDescent="0.2">
      <c r="A3697" s="66" t="s">
        <v>28</v>
      </c>
      <c r="B3697" s="66" t="s">
        <v>24</v>
      </c>
      <c r="C3697" s="66" t="s">
        <v>0</v>
      </c>
      <c r="D3697" s="66" t="s">
        <v>289</v>
      </c>
      <c r="E3697" s="76">
        <f>+IF(ISNUMBER(DATA!F1049),DATA!F1049,"n/a")</f>
        <v>45131.39</v>
      </c>
      <c r="F3697" s="77">
        <f>+IF(ISNUMBER(DATA!G1049),DATA!G1049,"n/a")</f>
        <v>0.29576645110462602</v>
      </c>
      <c r="G3697" s="76">
        <f>+IF(ISNUMBER(DATA!P1049),DATA!P1049,"n/a")</f>
        <v>126925.21</v>
      </c>
      <c r="H3697" s="77">
        <f>+IF(ISNUMBER(DATA!Q1049),DATA!Q1049,"n/a")</f>
        <v>0.31739689654292003</v>
      </c>
      <c r="I3697" s="76">
        <f>+IF(ISNUMBER(DATA!Z1049),DATA!Z1049,"n/a")</f>
        <v>259032.95999999999</v>
      </c>
      <c r="J3697" s="77">
        <f>+IF(ISNUMBER(DATA!AA1049),DATA!AA1049,"n/a")</f>
        <v>0.432867841454042</v>
      </c>
      <c r="K3697" s="76">
        <f>+IF(ISNUMBER(DATA!AJ1049),DATA!AJ1049,"n/a")</f>
        <v>545642.81999999995</v>
      </c>
      <c r="L3697" s="77">
        <f>+IF(ISNUMBER(DATA!AK1049),DATA!AK1049,"n/a")</f>
        <v>0.568774239735376</v>
      </c>
      <c r="M3697" s="66"/>
      <c r="N3697" s="66"/>
      <c r="O3697" s="66"/>
      <c r="P3697" s="66"/>
      <c r="Q3697" s="66"/>
      <c r="S3697" s="70"/>
      <c r="U3697" s="70"/>
      <c r="W3697" s="70"/>
      <c r="Y3697" s="70"/>
    </row>
    <row r="3698" spans="1:25" s="69" customFormat="1" x14ac:dyDescent="0.2">
      <c r="A3698" s="66" t="s">
        <v>28</v>
      </c>
      <c r="B3698" s="66" t="s">
        <v>24</v>
      </c>
      <c r="C3698" s="66" t="s">
        <v>0</v>
      </c>
      <c r="D3698" s="66" t="s">
        <v>290</v>
      </c>
      <c r="E3698" s="76">
        <f>+IF(ISNUMBER(DATA!F1050),DATA!F1050,"n/a")</f>
        <v>30536.57</v>
      </c>
      <c r="F3698" s="77">
        <f>+IF(ISNUMBER(DATA!G1050),DATA!G1050,"n/a")</f>
        <v>0.15669263898726901</v>
      </c>
      <c r="G3698" s="76">
        <f>+IF(ISNUMBER(DATA!P1050),DATA!P1050,"n/a")</f>
        <v>83099.17</v>
      </c>
      <c r="H3698" s="77">
        <f>+IF(ISNUMBER(DATA!Q1050),DATA!Q1050,"n/a")</f>
        <v>0.26735318954500897</v>
      </c>
      <c r="I3698" s="76">
        <f>+IF(ISNUMBER(DATA!Z1050),DATA!Z1050,"n/a")</f>
        <v>171227.07</v>
      </c>
      <c r="J3698" s="77">
        <f>+IF(ISNUMBER(DATA!AA1050),DATA!AA1050,"n/a")</f>
        <v>0.202812154518382</v>
      </c>
      <c r="K3698" s="76">
        <f>+IF(ISNUMBER(DATA!AJ1050),DATA!AJ1050,"n/a")</f>
        <v>340763.07</v>
      </c>
      <c r="L3698" s="77">
        <f>+IF(ISNUMBER(DATA!AK1050),DATA!AK1050,"n/a")</f>
        <v>8.3347647598031496E-2</v>
      </c>
      <c r="M3698" s="66"/>
      <c r="N3698" s="66"/>
      <c r="O3698" s="66"/>
      <c r="P3698" s="66"/>
      <c r="Q3698" s="66"/>
      <c r="S3698" s="70"/>
      <c r="U3698" s="70"/>
      <c r="W3698" s="70"/>
      <c r="Y3698" s="70"/>
    </row>
    <row r="3699" spans="1:25" s="69" customFormat="1" x14ac:dyDescent="0.2">
      <c r="A3699" s="66" t="s">
        <v>28</v>
      </c>
      <c r="B3699" s="66" t="s">
        <v>24</v>
      </c>
      <c r="C3699" s="66" t="s">
        <v>0</v>
      </c>
      <c r="D3699" s="66" t="s">
        <v>291</v>
      </c>
      <c r="E3699" s="76">
        <f>+IF(ISNUMBER(DATA!F1051),DATA!F1051,"n/a")</f>
        <v>19912.099999999999</v>
      </c>
      <c r="F3699" s="77">
        <f>+IF(ISNUMBER(DATA!G1051),DATA!G1051,"n/a")</f>
        <v>0.12558216307179701</v>
      </c>
      <c r="G3699" s="76">
        <f>+IF(ISNUMBER(DATA!P1051),DATA!P1051,"n/a")</f>
        <v>57397.74</v>
      </c>
      <c r="H3699" s="77">
        <f>+IF(ISNUMBER(DATA!Q1051),DATA!Q1051,"n/a")</f>
        <v>7.9423700451514007E-2</v>
      </c>
      <c r="I3699" s="76">
        <f>+IF(ISNUMBER(DATA!Z1051),DATA!Z1051,"n/a")</f>
        <v>121937.7</v>
      </c>
      <c r="J3699" s="77">
        <f>+IF(ISNUMBER(DATA!AA1051),DATA!AA1051,"n/a")</f>
        <v>0.18567421056469799</v>
      </c>
      <c r="K3699" s="76">
        <f>+IF(ISNUMBER(DATA!AJ1051),DATA!AJ1051,"n/a")</f>
        <v>272740.56</v>
      </c>
      <c r="L3699" s="77">
        <f>+IF(ISNUMBER(DATA!AK1051),DATA!AK1051,"n/a")</f>
        <v>0.224417750689861</v>
      </c>
      <c r="M3699" s="66"/>
      <c r="N3699" s="66"/>
      <c r="O3699" s="66"/>
      <c r="P3699" s="66"/>
      <c r="Q3699" s="66"/>
      <c r="S3699" s="70"/>
      <c r="U3699" s="70"/>
      <c r="W3699" s="70"/>
      <c r="Y3699" s="70"/>
    </row>
    <row r="3700" spans="1:25" s="69" customFormat="1" x14ac:dyDescent="0.2">
      <c r="A3700" s="66" t="s">
        <v>28</v>
      </c>
      <c r="B3700" s="66" t="s">
        <v>24</v>
      </c>
      <c r="C3700" s="66" t="s">
        <v>0</v>
      </c>
      <c r="D3700" s="66" t="s">
        <v>292</v>
      </c>
      <c r="E3700" s="76">
        <f>+IF(ISNUMBER(DATA!F1052),DATA!F1052,"n/a")</f>
        <v>156381.51999999999</v>
      </c>
      <c r="F3700" s="77">
        <f>+IF(ISNUMBER(DATA!G1052),DATA!G1052,"n/a")</f>
        <v>4.2728516220678497E-2</v>
      </c>
      <c r="G3700" s="76">
        <f>+IF(ISNUMBER(DATA!P1052),DATA!P1052,"n/a")</f>
        <v>476595.57</v>
      </c>
      <c r="H3700" s="77">
        <f>+IF(ISNUMBER(DATA!Q1052),DATA!Q1052,"n/a")</f>
        <v>9.7576443017842796E-2</v>
      </c>
      <c r="I3700" s="76">
        <f>+IF(ISNUMBER(DATA!Z1052),DATA!Z1052,"n/a")</f>
        <v>926746.85</v>
      </c>
      <c r="J3700" s="77">
        <f>+IF(ISNUMBER(DATA!AA1052),DATA!AA1052,"n/a")</f>
        <v>0.16090107224031</v>
      </c>
      <c r="K3700" s="76">
        <f>+IF(ISNUMBER(DATA!AJ1052),DATA!AJ1052,"n/a")</f>
        <v>1915716.48</v>
      </c>
      <c r="L3700" s="77">
        <f>+IF(ISNUMBER(DATA!AK1052),DATA!AK1052,"n/a")</f>
        <v>0.25671496877135802</v>
      </c>
      <c r="M3700" s="66"/>
      <c r="N3700" s="66"/>
      <c r="O3700" s="66"/>
      <c r="P3700" s="66"/>
      <c r="Q3700" s="66"/>
      <c r="S3700" s="70"/>
      <c r="U3700" s="70"/>
      <c r="W3700" s="70"/>
      <c r="Y3700" s="70"/>
    </row>
    <row r="3701" spans="1:25" s="69" customFormat="1" x14ac:dyDescent="0.2">
      <c r="A3701" s="66" t="s">
        <v>28</v>
      </c>
      <c r="B3701" s="66" t="s">
        <v>24</v>
      </c>
      <c r="C3701" s="66" t="s">
        <v>0</v>
      </c>
      <c r="D3701" s="66" t="s">
        <v>293</v>
      </c>
      <c r="E3701" s="76">
        <f>+IF(ISNUMBER(DATA!F1053),DATA!F1053,"n/a")</f>
        <v>23968.26</v>
      </c>
      <c r="F3701" s="77">
        <f>+IF(ISNUMBER(DATA!G1053),DATA!G1053,"n/a")</f>
        <v>0.66955580461783804</v>
      </c>
      <c r="G3701" s="76">
        <f>+IF(ISNUMBER(DATA!P1053),DATA!P1053,"n/a")</f>
        <v>62668.3</v>
      </c>
      <c r="H3701" s="77">
        <f>+IF(ISNUMBER(DATA!Q1053),DATA!Q1053,"n/a")</f>
        <v>0.54767840706552795</v>
      </c>
      <c r="I3701" s="76">
        <f>+IF(ISNUMBER(DATA!Z1053),DATA!Z1053,"n/a")</f>
        <v>127013.4</v>
      </c>
      <c r="J3701" s="77">
        <f>+IF(ISNUMBER(DATA!AA1053),DATA!AA1053,"n/a")</f>
        <v>0.71884851464527699</v>
      </c>
      <c r="K3701" s="76">
        <f>+IF(ISNUMBER(DATA!AJ1053),DATA!AJ1053,"n/a")</f>
        <v>268694.81</v>
      </c>
      <c r="L3701" s="77">
        <f>+IF(ISNUMBER(DATA!AK1053),DATA!AK1053,"n/a")</f>
        <v>0.93388622771471597</v>
      </c>
      <c r="M3701" s="66"/>
      <c r="N3701" s="66"/>
      <c r="O3701" s="66"/>
      <c r="P3701" s="66"/>
      <c r="Q3701" s="66"/>
      <c r="S3701" s="70"/>
      <c r="U3701" s="70"/>
      <c r="W3701" s="70"/>
      <c r="Y3701" s="70"/>
    </row>
    <row r="3702" spans="1:25" s="69" customFormat="1" x14ac:dyDescent="0.2">
      <c r="A3702" s="66" t="s">
        <v>28</v>
      </c>
      <c r="B3702" s="66" t="s">
        <v>24</v>
      </c>
      <c r="C3702" s="66" t="s">
        <v>0</v>
      </c>
      <c r="D3702" s="66" t="s">
        <v>294</v>
      </c>
      <c r="E3702" s="76">
        <f>+IF(ISNUMBER(DATA!F1054),DATA!F1054,"n/a")</f>
        <v>94475.98</v>
      </c>
      <c r="F3702" s="77">
        <f>+IF(ISNUMBER(DATA!G1054),DATA!G1054,"n/a")</f>
        <v>1.39769055001572E-2</v>
      </c>
      <c r="G3702" s="76">
        <f>+IF(ISNUMBER(DATA!P1054),DATA!P1054,"n/a")</f>
        <v>275045.44</v>
      </c>
      <c r="H3702" s="77">
        <f>+IF(ISNUMBER(DATA!Q1054),DATA!Q1054,"n/a")</f>
        <v>6.63869756651536E-2</v>
      </c>
      <c r="I3702" s="76">
        <f>+IF(ISNUMBER(DATA!Z1054),DATA!Z1054,"n/a")</f>
        <v>554861.57999999996</v>
      </c>
      <c r="J3702" s="77">
        <f>+IF(ISNUMBER(DATA!AA1054),DATA!AA1054,"n/a")</f>
        <v>9.0790505537673594E-2</v>
      </c>
      <c r="K3702" s="76">
        <f>+IF(ISNUMBER(DATA!AJ1054),DATA!AJ1054,"n/a")</f>
        <v>1095157.56</v>
      </c>
      <c r="L3702" s="77">
        <f>+IF(ISNUMBER(DATA!AK1054),DATA!AK1054,"n/a")</f>
        <v>5.9789399144444401E-2</v>
      </c>
      <c r="M3702" s="66"/>
      <c r="N3702" s="66"/>
      <c r="O3702" s="66"/>
      <c r="P3702" s="66"/>
      <c r="Q3702" s="66"/>
      <c r="S3702" s="70"/>
      <c r="U3702" s="70"/>
      <c r="W3702" s="70"/>
      <c r="Y3702" s="70"/>
    </row>
    <row r="3703" spans="1:25" s="69" customFormat="1" x14ac:dyDescent="0.2">
      <c r="A3703" s="66" t="s">
        <v>28</v>
      </c>
      <c r="B3703" s="66" t="s">
        <v>24</v>
      </c>
      <c r="C3703" s="66" t="s">
        <v>0</v>
      </c>
      <c r="D3703" s="66" t="s">
        <v>295</v>
      </c>
      <c r="E3703" s="76">
        <f>+IF(ISNUMBER(DATA!F1055),DATA!F1055,"n/a")</f>
        <v>24730.01</v>
      </c>
      <c r="F3703" s="77">
        <f>+IF(ISNUMBER(DATA!G1055),DATA!G1055,"n/a")</f>
        <v>3.6587804149115902E-2</v>
      </c>
      <c r="G3703" s="76">
        <f>+IF(ISNUMBER(DATA!P1055),DATA!P1055,"n/a")</f>
        <v>70093.58</v>
      </c>
      <c r="H3703" s="77">
        <f>+IF(ISNUMBER(DATA!Q1055),DATA!Q1055,"n/a")</f>
        <v>2.0192195033202999E-2</v>
      </c>
      <c r="I3703" s="76">
        <f>+IF(ISNUMBER(DATA!Z1055),DATA!Z1055,"n/a")</f>
        <v>152101.20000000001</v>
      </c>
      <c r="J3703" s="77">
        <f>+IF(ISNUMBER(DATA!AA1055),DATA!AA1055,"n/a")</f>
        <v>9.7034812585234206E-2</v>
      </c>
      <c r="K3703" s="76">
        <f>+IF(ISNUMBER(DATA!AJ1055),DATA!AJ1055,"n/a")</f>
        <v>345030.89</v>
      </c>
      <c r="L3703" s="77">
        <f>+IF(ISNUMBER(DATA!AK1055),DATA!AK1055,"n/a")</f>
        <v>9.8637127330673494E-2</v>
      </c>
      <c r="M3703" s="66"/>
      <c r="N3703" s="66"/>
      <c r="O3703" s="66"/>
      <c r="P3703" s="66"/>
      <c r="Q3703" s="66"/>
      <c r="S3703" s="70"/>
      <c r="U3703" s="70"/>
      <c r="W3703" s="70"/>
      <c r="Y3703" s="70"/>
    </row>
    <row r="3704" spans="1:25" s="69" customFormat="1" x14ac:dyDescent="0.2">
      <c r="A3704" s="66" t="s">
        <v>28</v>
      </c>
      <c r="B3704" s="66" t="s">
        <v>24</v>
      </c>
      <c r="C3704" s="66" t="s">
        <v>0</v>
      </c>
      <c r="D3704" s="66" t="s">
        <v>296</v>
      </c>
      <c r="E3704" s="76">
        <f>+IF(ISNUMBER(DATA!F1056),DATA!F1056,"n/a")</f>
        <v>24651.5</v>
      </c>
      <c r="F3704" s="77">
        <f>+IF(ISNUMBER(DATA!G1056),DATA!G1056,"n/a")</f>
        <v>3.6299379393232203E-2</v>
      </c>
      <c r="G3704" s="76">
        <f>+IF(ISNUMBER(DATA!P1056),DATA!P1056,"n/a")</f>
        <v>67563.08</v>
      </c>
      <c r="H3704" s="77">
        <f>+IF(ISNUMBER(DATA!Q1056),DATA!Q1056,"n/a")</f>
        <v>-3.8988593569601799E-3</v>
      </c>
      <c r="I3704" s="76">
        <f>+IF(ISNUMBER(DATA!Z1056),DATA!Z1056,"n/a")</f>
        <v>143772.44</v>
      </c>
      <c r="J3704" s="77">
        <f>+IF(ISNUMBER(DATA!AA1056),DATA!AA1056,"n/a")</f>
        <v>6.3320626057120002E-4</v>
      </c>
      <c r="K3704" s="76">
        <f>+IF(ISNUMBER(DATA!AJ1056),DATA!AJ1056,"n/a")</f>
        <v>329304.98</v>
      </c>
      <c r="L3704" s="77">
        <f>+IF(ISNUMBER(DATA!AK1056),DATA!AK1056,"n/a")</f>
        <v>8.1442002185126705E-3</v>
      </c>
      <c r="M3704" s="66"/>
      <c r="N3704" s="66"/>
      <c r="O3704" s="66"/>
      <c r="P3704" s="66"/>
      <c r="Q3704" s="66"/>
      <c r="S3704" s="70"/>
      <c r="U3704" s="70"/>
      <c r="W3704" s="70"/>
      <c r="Y3704" s="70"/>
    </row>
    <row r="3705" spans="1:25" s="69" customFormat="1" x14ac:dyDescent="0.2">
      <c r="A3705" s="66" t="s">
        <v>28</v>
      </c>
      <c r="B3705" s="66" t="s">
        <v>24</v>
      </c>
      <c r="C3705" s="66" t="s">
        <v>0</v>
      </c>
      <c r="D3705" s="66" t="s">
        <v>297</v>
      </c>
      <c r="E3705" s="76">
        <f>+IF(ISNUMBER(DATA!F1057),DATA!F1057,"n/a")</f>
        <v>21521.8</v>
      </c>
      <c r="F3705" s="77">
        <f>+IF(ISNUMBER(DATA!G1057),DATA!G1057,"n/a")</f>
        <v>0.34172882761286399</v>
      </c>
      <c r="G3705" s="76">
        <f>+IF(ISNUMBER(DATA!P1057),DATA!P1057,"n/a")</f>
        <v>56590.74</v>
      </c>
      <c r="H3705" s="77">
        <f>+IF(ISNUMBER(DATA!Q1057),DATA!Q1057,"n/a")</f>
        <v>0.356139211537217</v>
      </c>
      <c r="I3705" s="76">
        <f>+IF(ISNUMBER(DATA!Z1057),DATA!Z1057,"n/a")</f>
        <v>122511.63</v>
      </c>
      <c r="J3705" s="77">
        <f>+IF(ISNUMBER(DATA!AA1057),DATA!AA1057,"n/a")</f>
        <v>0.55402962219354601</v>
      </c>
      <c r="K3705" s="76">
        <f>+IF(ISNUMBER(DATA!AJ1057),DATA!AJ1057,"n/a")</f>
        <v>273267.07</v>
      </c>
      <c r="L3705" s="77">
        <f>+IF(ISNUMBER(DATA!AK1057),DATA!AK1057,"n/a")</f>
        <v>0.78500892579353498</v>
      </c>
      <c r="M3705" s="66"/>
      <c r="N3705" s="66"/>
      <c r="O3705" s="66"/>
      <c r="P3705" s="66"/>
      <c r="Q3705" s="66"/>
      <c r="S3705" s="70"/>
      <c r="U3705" s="70"/>
      <c r="W3705" s="70"/>
      <c r="Y3705" s="70"/>
    </row>
    <row r="3706" spans="1:25" s="69" customFormat="1" x14ac:dyDescent="0.2">
      <c r="A3706" s="66" t="s">
        <v>28</v>
      </c>
      <c r="B3706" s="66" t="s">
        <v>24</v>
      </c>
      <c r="C3706" s="66" t="s">
        <v>0</v>
      </c>
      <c r="D3706" s="66" t="s">
        <v>298</v>
      </c>
      <c r="E3706" s="76">
        <f>+IF(ISNUMBER(DATA!F1058),DATA!F1058,"n/a")</f>
        <v>36848.980000000003</v>
      </c>
      <c r="F3706" s="77">
        <f>+IF(ISNUMBER(DATA!G1058),DATA!G1058,"n/a")</f>
        <v>0.21458064494863899</v>
      </c>
      <c r="G3706" s="76">
        <f>+IF(ISNUMBER(DATA!P1058),DATA!P1058,"n/a")</f>
        <v>93931.14</v>
      </c>
      <c r="H3706" s="77">
        <f>+IF(ISNUMBER(DATA!Q1058),DATA!Q1058,"n/a")</f>
        <v>0.243126229314236</v>
      </c>
      <c r="I3706" s="76">
        <f>+IF(ISNUMBER(DATA!Z1058),DATA!Z1058,"n/a")</f>
        <v>198691.93</v>
      </c>
      <c r="J3706" s="77">
        <f>+IF(ISNUMBER(DATA!AA1058),DATA!AA1058,"n/a")</f>
        <v>0.23301574389862001</v>
      </c>
      <c r="K3706" s="76">
        <f>+IF(ISNUMBER(DATA!AJ1058),DATA!AJ1058,"n/a")</f>
        <v>429751.6</v>
      </c>
      <c r="L3706" s="77">
        <f>+IF(ISNUMBER(DATA!AK1058),DATA!AK1058,"n/a")</f>
        <v>0.18138251450978399</v>
      </c>
      <c r="M3706" s="66"/>
      <c r="N3706" s="66"/>
      <c r="O3706" s="66"/>
      <c r="P3706" s="66"/>
      <c r="Q3706" s="66"/>
      <c r="S3706" s="70"/>
      <c r="U3706" s="70"/>
      <c r="W3706" s="70"/>
      <c r="Y3706" s="70"/>
    </row>
    <row r="3707" spans="1:25" s="69" customFormat="1" x14ac:dyDescent="0.2">
      <c r="A3707" s="66" t="s">
        <v>28</v>
      </c>
      <c r="B3707" s="66" t="s">
        <v>24</v>
      </c>
      <c r="C3707" s="66" t="s">
        <v>0</v>
      </c>
      <c r="D3707" s="66" t="s">
        <v>299</v>
      </c>
      <c r="E3707" s="76">
        <f>+IF(ISNUMBER(DATA!F1059),DATA!F1059,"n/a")</f>
        <v>208905.07</v>
      </c>
      <c r="F3707" s="77">
        <f>+IF(ISNUMBER(DATA!G1059),DATA!G1059,"n/a")</f>
        <v>-0.13956172010000101</v>
      </c>
      <c r="G3707" s="76">
        <f>+IF(ISNUMBER(DATA!P1059),DATA!P1059,"n/a")</f>
        <v>619357.53</v>
      </c>
      <c r="H3707" s="77">
        <f>+IF(ISNUMBER(DATA!Q1059),DATA!Q1059,"n/a")</f>
        <v>-0.15892342203234799</v>
      </c>
      <c r="I3707" s="76">
        <f>+IF(ISNUMBER(DATA!Z1059),DATA!Z1059,"n/a")</f>
        <v>1511069.14</v>
      </c>
      <c r="J3707" s="77">
        <f>+IF(ISNUMBER(DATA!AA1059),DATA!AA1059,"n/a")</f>
        <v>-0.109903047135469</v>
      </c>
      <c r="K3707" s="76">
        <f>+IF(ISNUMBER(DATA!AJ1059),DATA!AJ1059,"n/a")</f>
        <v>3488774.72</v>
      </c>
      <c r="L3707" s="77">
        <f>+IF(ISNUMBER(DATA!AK1059),DATA!AK1059,"n/a")</f>
        <v>7.2729601686226204E-3</v>
      </c>
      <c r="M3707" s="66"/>
      <c r="N3707" s="66"/>
      <c r="O3707" s="66"/>
      <c r="P3707" s="66"/>
      <c r="Q3707" s="66"/>
      <c r="S3707" s="70"/>
      <c r="U3707" s="70"/>
      <c r="W3707" s="70"/>
      <c r="Y3707" s="70"/>
    </row>
    <row r="3708" spans="1:25" s="69" customFormat="1" x14ac:dyDescent="0.2">
      <c r="A3708" s="66" t="s">
        <v>28</v>
      </c>
      <c r="B3708" s="66" t="s">
        <v>24</v>
      </c>
      <c r="C3708" s="66" t="s">
        <v>0</v>
      </c>
      <c r="D3708" s="66" t="s">
        <v>300</v>
      </c>
      <c r="E3708" s="76">
        <f>+IF(ISNUMBER(DATA!F1060),DATA!F1060,"n/a")</f>
        <v>72192.639999999999</v>
      </c>
      <c r="F3708" s="77">
        <f>+IF(ISNUMBER(DATA!G1060),DATA!G1060,"n/a")</f>
        <v>4.2822031211292001E-2</v>
      </c>
      <c r="G3708" s="76">
        <f>+IF(ISNUMBER(DATA!P1060),DATA!P1060,"n/a")</f>
        <v>195497.42</v>
      </c>
      <c r="H3708" s="77">
        <f>+IF(ISNUMBER(DATA!Q1060),DATA!Q1060,"n/a")</f>
        <v>-5.1204660815992203E-2</v>
      </c>
      <c r="I3708" s="76">
        <f>+IF(ISNUMBER(DATA!Z1060),DATA!Z1060,"n/a")</f>
        <v>439024.78</v>
      </c>
      <c r="J3708" s="77">
        <f>+IF(ISNUMBER(DATA!AA1060),DATA!AA1060,"n/a")</f>
        <v>-4.1528823258350299E-2</v>
      </c>
      <c r="K3708" s="76">
        <f>+IF(ISNUMBER(DATA!AJ1060),DATA!AJ1060,"n/a")</f>
        <v>1033006.24</v>
      </c>
      <c r="L3708" s="77">
        <f>+IF(ISNUMBER(DATA!AK1060),DATA!AK1060,"n/a")</f>
        <v>-2.1161813643733599E-2</v>
      </c>
      <c r="M3708" s="66"/>
      <c r="N3708" s="66"/>
      <c r="O3708" s="66"/>
      <c r="P3708" s="66"/>
      <c r="Q3708" s="66"/>
      <c r="S3708" s="70"/>
      <c r="U3708" s="70"/>
      <c r="W3708" s="70"/>
      <c r="Y3708" s="70"/>
    </row>
    <row r="3709" spans="1:25" s="69" customFormat="1" x14ac:dyDescent="0.2">
      <c r="A3709" s="66" t="s">
        <v>28</v>
      </c>
      <c r="B3709" s="66" t="s">
        <v>24</v>
      </c>
      <c r="C3709" s="66" t="s">
        <v>0</v>
      </c>
      <c r="D3709" s="66" t="s">
        <v>301</v>
      </c>
      <c r="E3709" s="76">
        <f>+IF(ISNUMBER(DATA!F1061),DATA!F1061,"n/a")</f>
        <v>16795.099999999999</v>
      </c>
      <c r="F3709" s="77">
        <f>+IF(ISNUMBER(DATA!G1061),DATA!G1061,"n/a")</f>
        <v>0.55340892379323603</v>
      </c>
      <c r="G3709" s="76">
        <f>+IF(ISNUMBER(DATA!P1061),DATA!P1061,"n/a")</f>
        <v>41117.199999999997</v>
      </c>
      <c r="H3709" s="77">
        <f>+IF(ISNUMBER(DATA!Q1061),DATA!Q1061,"n/a")</f>
        <v>0.52420564090872801</v>
      </c>
      <c r="I3709" s="76">
        <f>+IF(ISNUMBER(DATA!Z1061),DATA!Z1061,"n/a")</f>
        <v>87203.27</v>
      </c>
      <c r="J3709" s="77">
        <f>+IF(ISNUMBER(DATA!AA1061),DATA!AA1061,"n/a")</f>
        <v>0.709200780636422</v>
      </c>
      <c r="K3709" s="76">
        <f>+IF(ISNUMBER(DATA!AJ1061),DATA!AJ1061,"n/a")</f>
        <v>196391.28</v>
      </c>
      <c r="L3709" s="77">
        <f>+IF(ISNUMBER(DATA!AK1061),DATA!AK1061,"n/a")</f>
        <v>0.93574614499343001</v>
      </c>
      <c r="M3709" s="66"/>
      <c r="N3709" s="66"/>
      <c r="O3709" s="66"/>
      <c r="P3709" s="66"/>
      <c r="Q3709" s="66"/>
      <c r="S3709" s="70"/>
      <c r="U3709" s="70"/>
      <c r="W3709" s="70"/>
      <c r="Y3709" s="70"/>
    </row>
    <row r="3710" spans="1:25" s="69" customFormat="1" x14ac:dyDescent="0.2">
      <c r="A3710" s="66" t="s">
        <v>28</v>
      </c>
      <c r="B3710" s="66" t="s">
        <v>24</v>
      </c>
      <c r="C3710" s="66" t="s">
        <v>0</v>
      </c>
      <c r="D3710" s="66" t="s">
        <v>302</v>
      </c>
      <c r="E3710" s="76">
        <f>+IF(ISNUMBER(DATA!F1062),DATA!F1062,"n/a")</f>
        <v>52759.12</v>
      </c>
      <c r="F3710" s="77">
        <f>+IF(ISNUMBER(DATA!G1062),DATA!G1062,"n/a")</f>
        <v>-7.2812506056418097E-3</v>
      </c>
      <c r="G3710" s="76">
        <f>+IF(ISNUMBER(DATA!P1062),DATA!P1062,"n/a")</f>
        <v>147341.32999999999</v>
      </c>
      <c r="H3710" s="77">
        <f>+IF(ISNUMBER(DATA!Q1062),DATA!Q1062,"n/a")</f>
        <v>9.8998628963986399E-3</v>
      </c>
      <c r="I3710" s="76">
        <f>+IF(ISNUMBER(DATA!Z1062),DATA!Z1062,"n/a")</f>
        <v>311429.49</v>
      </c>
      <c r="J3710" s="77">
        <f>+IF(ISNUMBER(DATA!AA1062),DATA!AA1062,"n/a")</f>
        <v>9.3935367138937905E-3</v>
      </c>
      <c r="K3710" s="76">
        <f>+IF(ISNUMBER(DATA!AJ1062),DATA!AJ1062,"n/a")</f>
        <v>641822.59</v>
      </c>
      <c r="L3710" s="77">
        <f>+IF(ISNUMBER(DATA!AK1062),DATA!AK1062,"n/a")</f>
        <v>-4.00837236489038E-2</v>
      </c>
      <c r="M3710" s="66"/>
      <c r="N3710" s="66"/>
      <c r="O3710" s="66"/>
      <c r="P3710" s="66"/>
      <c r="Q3710" s="66"/>
      <c r="S3710" s="70"/>
      <c r="U3710" s="70"/>
      <c r="W3710" s="70"/>
      <c r="Y3710" s="70"/>
    </row>
    <row r="3711" spans="1:25" s="69" customFormat="1" x14ac:dyDescent="0.2">
      <c r="A3711" s="66" t="s">
        <v>28</v>
      </c>
      <c r="B3711" s="66" t="s">
        <v>24</v>
      </c>
      <c r="C3711" s="66" t="s">
        <v>0</v>
      </c>
      <c r="D3711" s="66" t="s">
        <v>303</v>
      </c>
      <c r="E3711" s="76">
        <f>+IF(ISNUMBER(DATA!F1063),DATA!F1063,"n/a")</f>
        <v>44719.26</v>
      </c>
      <c r="F3711" s="77">
        <f>+IF(ISNUMBER(DATA!G1063),DATA!G1063,"n/a")</f>
        <v>0.22000336652295799</v>
      </c>
      <c r="G3711" s="76">
        <f>+IF(ISNUMBER(DATA!P1063),DATA!P1063,"n/a")</f>
        <v>125078.75</v>
      </c>
      <c r="H3711" s="77">
        <f>+IF(ISNUMBER(DATA!Q1063),DATA!Q1063,"n/a")</f>
        <v>0.16293854113350401</v>
      </c>
      <c r="I3711" s="76">
        <f>+IF(ISNUMBER(DATA!Z1063),DATA!Z1063,"n/a")</f>
        <v>249402.48</v>
      </c>
      <c r="J3711" s="77">
        <f>+IF(ISNUMBER(DATA!AA1063),DATA!AA1063,"n/a")</f>
        <v>0.19994763392069101</v>
      </c>
      <c r="K3711" s="76">
        <f>+IF(ISNUMBER(DATA!AJ1063),DATA!AJ1063,"n/a")</f>
        <v>528120.18999999994</v>
      </c>
      <c r="L3711" s="77">
        <f>+IF(ISNUMBER(DATA!AK1063),DATA!AK1063,"n/a")</f>
        <v>0.282310270072481</v>
      </c>
      <c r="M3711" s="66"/>
      <c r="N3711" s="66"/>
      <c r="O3711" s="66"/>
      <c r="P3711" s="66"/>
      <c r="Q3711" s="66"/>
      <c r="S3711" s="70"/>
      <c r="U3711" s="70"/>
      <c r="W3711" s="70"/>
      <c r="Y3711" s="70"/>
    </row>
    <row r="3712" spans="1:25" s="69" customFormat="1" x14ac:dyDescent="0.2">
      <c r="A3712" s="66" t="s">
        <v>28</v>
      </c>
      <c r="B3712" s="66" t="s">
        <v>24</v>
      </c>
      <c r="C3712" s="66" t="s">
        <v>0</v>
      </c>
      <c r="D3712" s="66" t="s">
        <v>304</v>
      </c>
      <c r="E3712" s="76">
        <f>+IF(ISNUMBER(DATA!F1064),DATA!F1064,"n/a")</f>
        <v>77937.679999999993</v>
      </c>
      <c r="F3712" s="77">
        <f>+IF(ISNUMBER(DATA!G1064),DATA!G1064,"n/a")</f>
        <v>1.0782782098366601E-2</v>
      </c>
      <c r="G3712" s="76">
        <f>+IF(ISNUMBER(DATA!P1064),DATA!P1064,"n/a")</f>
        <v>224971.03</v>
      </c>
      <c r="H3712" s="77">
        <f>+IF(ISNUMBER(DATA!Q1064),DATA!Q1064,"n/a")</f>
        <v>2.2156528218560699E-2</v>
      </c>
      <c r="I3712" s="76">
        <f>+IF(ISNUMBER(DATA!Z1064),DATA!Z1064,"n/a")</f>
        <v>503108.88</v>
      </c>
      <c r="J3712" s="77">
        <f>+IF(ISNUMBER(DATA!AA1064),DATA!AA1064,"n/a")</f>
        <v>-9.9873024405104406E-3</v>
      </c>
      <c r="K3712" s="76">
        <f>+IF(ISNUMBER(DATA!AJ1064),DATA!AJ1064,"n/a")</f>
        <v>1125532.8700000001</v>
      </c>
      <c r="L3712" s="77">
        <f>+IF(ISNUMBER(DATA!AK1064),DATA!AK1064,"n/a")</f>
        <v>4.6882902549181801E-2</v>
      </c>
      <c r="M3712" s="66"/>
      <c r="N3712" s="66"/>
      <c r="O3712" s="66"/>
      <c r="P3712" s="66"/>
      <c r="Q3712" s="66"/>
      <c r="S3712" s="70"/>
      <c r="U3712" s="70"/>
      <c r="W3712" s="70"/>
      <c r="Y3712" s="70"/>
    </row>
    <row r="3713" spans="1:25" s="69" customFormat="1" x14ac:dyDescent="0.2">
      <c r="A3713" s="66" t="s">
        <v>28</v>
      </c>
      <c r="B3713" s="66" t="s">
        <v>24</v>
      </c>
      <c r="C3713" s="66" t="s">
        <v>0</v>
      </c>
      <c r="D3713" s="66" t="s">
        <v>305</v>
      </c>
      <c r="E3713" s="76">
        <f>+IF(ISNUMBER(DATA!F1065),DATA!F1065,"n/a")</f>
        <v>74014.98</v>
      </c>
      <c r="F3713" s="77">
        <f>+IF(ISNUMBER(DATA!G1065),DATA!G1065,"n/a")</f>
        <v>0.69069626826924402</v>
      </c>
      <c r="G3713" s="76">
        <f>+IF(ISNUMBER(DATA!P1065),DATA!P1065,"n/a")</f>
        <v>217866.66</v>
      </c>
      <c r="H3713" s="77">
        <f>+IF(ISNUMBER(DATA!Q1065),DATA!Q1065,"n/a")</f>
        <v>0.67784820581776395</v>
      </c>
      <c r="I3713" s="76">
        <f>+IF(ISNUMBER(DATA!Z1065),DATA!Z1065,"n/a")</f>
        <v>394910.98</v>
      </c>
      <c r="J3713" s="77">
        <f>+IF(ISNUMBER(DATA!AA1065),DATA!AA1065,"n/a")</f>
        <v>0.57474758881704302</v>
      </c>
      <c r="K3713" s="76">
        <f>+IF(ISNUMBER(DATA!AJ1065),DATA!AJ1065,"n/a")</f>
        <v>664117.05000000005</v>
      </c>
      <c r="L3713" s="77">
        <f>+IF(ISNUMBER(DATA!AK1065),DATA!AK1065,"n/a")</f>
        <v>0.36226045082422398</v>
      </c>
      <c r="M3713" s="66"/>
      <c r="N3713" s="66"/>
      <c r="O3713" s="66"/>
      <c r="P3713" s="66"/>
      <c r="Q3713" s="66"/>
      <c r="S3713" s="70"/>
      <c r="U3713" s="70"/>
      <c r="W3713" s="70"/>
      <c r="Y3713" s="70"/>
    </row>
    <row r="3714" spans="1:25" s="69" customFormat="1" x14ac:dyDescent="0.2">
      <c r="A3714" s="66" t="s">
        <v>28</v>
      </c>
      <c r="B3714" s="66" t="s">
        <v>24</v>
      </c>
      <c r="C3714" s="66" t="s">
        <v>0</v>
      </c>
      <c r="D3714" s="66" t="s">
        <v>306</v>
      </c>
      <c r="E3714" s="76">
        <f>+IF(ISNUMBER(DATA!F1066),DATA!F1066,"n/a")</f>
        <v>45662.31</v>
      </c>
      <c r="F3714" s="77">
        <f>+IF(ISNUMBER(DATA!G1066),DATA!G1066,"n/a")</f>
        <v>0.108002718667203</v>
      </c>
      <c r="G3714" s="76">
        <f>+IF(ISNUMBER(DATA!P1066),DATA!P1066,"n/a")</f>
        <v>131423.76</v>
      </c>
      <c r="H3714" s="77">
        <f>+IF(ISNUMBER(DATA!Q1066),DATA!Q1066,"n/a")</f>
        <v>7.3277032136630796E-2</v>
      </c>
      <c r="I3714" s="76">
        <f>+IF(ISNUMBER(DATA!Z1066),DATA!Z1066,"n/a")</f>
        <v>285163.52000000002</v>
      </c>
      <c r="J3714" s="77">
        <f>+IF(ISNUMBER(DATA!AA1066),DATA!AA1066,"n/a")</f>
        <v>9.2567182799566605E-2</v>
      </c>
      <c r="K3714" s="76">
        <f>+IF(ISNUMBER(DATA!AJ1066),DATA!AJ1066,"n/a")</f>
        <v>660782.5</v>
      </c>
      <c r="L3714" s="77">
        <f>+IF(ISNUMBER(DATA!AK1066),DATA!AK1066,"n/a")</f>
        <v>6.8244146811154996E-2</v>
      </c>
      <c r="M3714" s="66"/>
      <c r="N3714" s="66"/>
      <c r="O3714" s="66"/>
      <c r="P3714" s="66"/>
      <c r="Q3714" s="66"/>
      <c r="S3714" s="70"/>
      <c r="U3714" s="70"/>
      <c r="W3714" s="70"/>
      <c r="Y3714" s="70"/>
    </row>
    <row r="3715" spans="1:25" s="69" customFormat="1" x14ac:dyDescent="0.2">
      <c r="A3715" s="66" t="s">
        <v>28</v>
      </c>
      <c r="B3715" s="66" t="s">
        <v>24</v>
      </c>
      <c r="C3715" s="66" t="s">
        <v>0</v>
      </c>
      <c r="D3715" s="66" t="s">
        <v>307</v>
      </c>
      <c r="E3715" s="76">
        <f>+IF(ISNUMBER(DATA!F1067),DATA!F1067,"n/a")</f>
        <v>65448.47</v>
      </c>
      <c r="F3715" s="77">
        <f>+IF(ISNUMBER(DATA!G1067),DATA!G1067,"n/a")</f>
        <v>0.18039808029780299</v>
      </c>
      <c r="G3715" s="76">
        <f>+IF(ISNUMBER(DATA!P1067),DATA!P1067,"n/a")</f>
        <v>206402.64</v>
      </c>
      <c r="H3715" s="77">
        <f>+IF(ISNUMBER(DATA!Q1067),DATA!Q1067,"n/a")</f>
        <v>0.380255905801414</v>
      </c>
      <c r="I3715" s="76">
        <f>+IF(ISNUMBER(DATA!Z1067),DATA!Z1067,"n/a")</f>
        <v>404863.89</v>
      </c>
      <c r="J3715" s="77">
        <f>+IF(ISNUMBER(DATA!AA1067),DATA!AA1067,"n/a")</f>
        <v>0.34840227056690898</v>
      </c>
      <c r="K3715" s="76">
        <f>+IF(ISNUMBER(DATA!AJ1067),DATA!AJ1067,"n/a")</f>
        <v>851831.26</v>
      </c>
      <c r="L3715" s="77">
        <f>+IF(ISNUMBER(DATA!AK1067),DATA!AK1067,"n/a")</f>
        <v>0.31461957651357703</v>
      </c>
      <c r="M3715" s="66"/>
      <c r="N3715" s="66"/>
      <c r="O3715" s="66"/>
      <c r="P3715" s="66"/>
      <c r="Q3715" s="66"/>
      <c r="S3715" s="70"/>
      <c r="U3715" s="70"/>
      <c r="W3715" s="70"/>
      <c r="Y3715" s="70"/>
    </row>
    <row r="3716" spans="1:25" s="69" customFormat="1" x14ac:dyDescent="0.2">
      <c r="A3716" s="66" t="s">
        <v>28</v>
      </c>
      <c r="B3716" s="66" t="s">
        <v>24</v>
      </c>
      <c r="C3716" s="66" t="s">
        <v>0</v>
      </c>
      <c r="D3716" s="66" t="s">
        <v>308</v>
      </c>
      <c r="E3716" s="76">
        <f>+IF(ISNUMBER(DATA!F1068),DATA!F1068,"n/a")</f>
        <v>39940.11</v>
      </c>
      <c r="F3716" s="77">
        <f>+IF(ISNUMBER(DATA!G1068),DATA!G1068,"n/a")</f>
        <v>2.5468468857065302E-2</v>
      </c>
      <c r="G3716" s="76">
        <f>+IF(ISNUMBER(DATA!P1068),DATA!P1068,"n/a")</f>
        <v>113842.98</v>
      </c>
      <c r="H3716" s="77">
        <f>+IF(ISNUMBER(DATA!Q1068),DATA!Q1068,"n/a")</f>
        <v>2.6079622199152601E-2</v>
      </c>
      <c r="I3716" s="76">
        <f>+IF(ISNUMBER(DATA!Z1068),DATA!Z1068,"n/a")</f>
        <v>241700.81</v>
      </c>
      <c r="J3716" s="77">
        <f>+IF(ISNUMBER(DATA!AA1068),DATA!AA1068,"n/a")</f>
        <v>2.7823081835322699E-2</v>
      </c>
      <c r="K3716" s="76">
        <f>+IF(ISNUMBER(DATA!AJ1068),DATA!AJ1068,"n/a")</f>
        <v>522951.12</v>
      </c>
      <c r="L3716" s="77">
        <f>+IF(ISNUMBER(DATA!AK1068),DATA!AK1068,"n/a")</f>
        <v>6.24889030133884E-2</v>
      </c>
      <c r="M3716" s="66"/>
      <c r="N3716" s="66"/>
      <c r="O3716" s="66"/>
      <c r="P3716" s="66"/>
      <c r="Q3716" s="66"/>
      <c r="S3716" s="70"/>
      <c r="U3716" s="70"/>
      <c r="W3716" s="70"/>
      <c r="Y3716" s="70"/>
    </row>
    <row r="3717" spans="1:25" s="69" customFormat="1" x14ac:dyDescent="0.2">
      <c r="A3717" s="66" t="s">
        <v>28</v>
      </c>
      <c r="B3717" s="66" t="s">
        <v>24</v>
      </c>
      <c r="C3717" s="66" t="s">
        <v>0</v>
      </c>
      <c r="D3717" s="66" t="s">
        <v>309</v>
      </c>
      <c r="E3717" s="76">
        <f>+IF(ISNUMBER(DATA!F1069),DATA!F1069,"n/a")</f>
        <v>42274</v>
      </c>
      <c r="F3717" s="77">
        <f>+IF(ISNUMBER(DATA!G1069),DATA!G1069,"n/a")</f>
        <v>0.225644185119414</v>
      </c>
      <c r="G3717" s="76">
        <f>+IF(ISNUMBER(DATA!P1069),DATA!P1069,"n/a")</f>
        <v>116868.33</v>
      </c>
      <c r="H3717" s="77">
        <f>+IF(ISNUMBER(DATA!Q1069),DATA!Q1069,"n/a")</f>
        <v>0.21709558955621899</v>
      </c>
      <c r="I3717" s="76">
        <f>+IF(ISNUMBER(DATA!Z1069),DATA!Z1069,"n/a")</f>
        <v>243694.11</v>
      </c>
      <c r="J3717" s="77">
        <f>+IF(ISNUMBER(DATA!AA1069),DATA!AA1069,"n/a")</f>
        <v>0.23043114046556701</v>
      </c>
      <c r="K3717" s="76">
        <f>+IF(ISNUMBER(DATA!AJ1069),DATA!AJ1069,"n/a")</f>
        <v>501269.57</v>
      </c>
      <c r="L3717" s="77">
        <f>+IF(ISNUMBER(DATA!AK1069),DATA!AK1069,"n/a")</f>
        <v>0.263636455762779</v>
      </c>
      <c r="M3717" s="66"/>
      <c r="N3717" s="66"/>
      <c r="O3717" s="66"/>
      <c r="P3717" s="66"/>
      <c r="Q3717" s="66"/>
      <c r="S3717" s="70"/>
      <c r="U3717" s="70"/>
      <c r="W3717" s="70"/>
      <c r="Y3717" s="70"/>
    </row>
    <row r="3718" spans="1:25" s="69" customFormat="1" x14ac:dyDescent="0.2">
      <c r="A3718" s="66" t="s">
        <v>28</v>
      </c>
      <c r="B3718" s="66" t="s">
        <v>24</v>
      </c>
      <c r="C3718" s="66" t="s">
        <v>0</v>
      </c>
      <c r="D3718" s="66" t="s">
        <v>310</v>
      </c>
      <c r="E3718" s="76">
        <f>+IF(ISNUMBER(DATA!F1070),DATA!F1070,"n/a")</f>
        <v>34334.43</v>
      </c>
      <c r="F3718" s="77">
        <f>+IF(ISNUMBER(DATA!G1070),DATA!G1070,"n/a")</f>
        <v>0.47455655201854602</v>
      </c>
      <c r="G3718" s="76">
        <f>+IF(ISNUMBER(DATA!P1070),DATA!P1070,"n/a")</f>
        <v>95321.79</v>
      </c>
      <c r="H3718" s="77">
        <f>+IF(ISNUMBER(DATA!Q1070),DATA!Q1070,"n/a")</f>
        <v>0.44579749052976397</v>
      </c>
      <c r="I3718" s="76">
        <f>+IF(ISNUMBER(DATA!Z1070),DATA!Z1070,"n/a")</f>
        <v>195183.41</v>
      </c>
      <c r="J3718" s="77">
        <f>+IF(ISNUMBER(DATA!AA1070),DATA!AA1070,"n/a")</f>
        <v>0.57580788817013495</v>
      </c>
      <c r="K3718" s="76">
        <f>+IF(ISNUMBER(DATA!AJ1070),DATA!AJ1070,"n/a")</f>
        <v>401794.18</v>
      </c>
      <c r="L3718" s="77">
        <f>+IF(ISNUMBER(DATA!AK1070),DATA!AK1070,"n/a")</f>
        <v>0.684726712236291</v>
      </c>
      <c r="M3718" s="66"/>
      <c r="N3718" s="66"/>
      <c r="O3718" s="66"/>
      <c r="P3718" s="66"/>
      <c r="Q3718" s="66"/>
      <c r="S3718" s="70"/>
      <c r="U3718" s="70"/>
      <c r="W3718" s="70"/>
      <c r="Y3718" s="70"/>
    </row>
    <row r="3719" spans="1:25" s="69" customFormat="1" x14ac:dyDescent="0.2">
      <c r="A3719" s="66" t="s">
        <v>28</v>
      </c>
      <c r="B3719" s="66" t="s">
        <v>24</v>
      </c>
      <c r="C3719" s="66" t="s">
        <v>0</v>
      </c>
      <c r="D3719" s="66" t="s">
        <v>311</v>
      </c>
      <c r="E3719" s="76">
        <f>+IF(ISNUMBER(DATA!F1071),DATA!F1071,"n/a")</f>
        <v>36654.81</v>
      </c>
      <c r="F3719" s="77">
        <f>+IF(ISNUMBER(DATA!G1071),DATA!G1071,"n/a")</f>
        <v>-9.3259111550115695E-2</v>
      </c>
      <c r="G3719" s="76">
        <f>+IF(ISNUMBER(DATA!P1071),DATA!P1071,"n/a")</f>
        <v>110760.78</v>
      </c>
      <c r="H3719" s="77">
        <f>+IF(ISNUMBER(DATA!Q1071),DATA!Q1071,"n/a")</f>
        <v>-0.106228180372147</v>
      </c>
      <c r="I3719" s="76">
        <f>+IF(ISNUMBER(DATA!Z1071),DATA!Z1071,"n/a")</f>
        <v>232864.05</v>
      </c>
      <c r="J3719" s="77">
        <f>+IF(ISNUMBER(DATA!AA1071),DATA!AA1071,"n/a")</f>
        <v>-0.118877633241899</v>
      </c>
      <c r="K3719" s="76">
        <f>+IF(ISNUMBER(DATA!AJ1071),DATA!AJ1071,"n/a")</f>
        <v>515933.4</v>
      </c>
      <c r="L3719" s="77">
        <f>+IF(ISNUMBER(DATA!AK1071),DATA!AK1071,"n/a")</f>
        <v>-0.10793176450031</v>
      </c>
      <c r="M3719" s="66"/>
      <c r="N3719" s="66"/>
      <c r="O3719" s="66"/>
      <c r="P3719" s="66"/>
      <c r="Q3719" s="66"/>
      <c r="S3719" s="70"/>
      <c r="U3719" s="70"/>
      <c r="W3719" s="70"/>
      <c r="Y3719" s="70"/>
    </row>
    <row r="3720" spans="1:25" s="69" customFormat="1" x14ac:dyDescent="0.2">
      <c r="A3720" s="66" t="s">
        <v>28</v>
      </c>
      <c r="B3720" s="66" t="s">
        <v>24</v>
      </c>
      <c r="C3720" s="66" t="s">
        <v>0</v>
      </c>
      <c r="D3720" s="66" t="s">
        <v>312</v>
      </c>
      <c r="E3720" s="76">
        <f>+IF(ISNUMBER(DATA!F1072),DATA!F1072,"n/a")</f>
        <v>19815.47</v>
      </c>
      <c r="F3720" s="77">
        <f>+IF(ISNUMBER(DATA!G1072),DATA!G1072,"n/a")</f>
        <v>0.39231410254608601</v>
      </c>
      <c r="G3720" s="76">
        <f>+IF(ISNUMBER(DATA!P1072),DATA!P1072,"n/a")</f>
        <v>59767.39</v>
      </c>
      <c r="H3720" s="77">
        <f>+IF(ISNUMBER(DATA!Q1072),DATA!Q1072,"n/a")</f>
        <v>0.354993699695617</v>
      </c>
      <c r="I3720" s="76">
        <f>+IF(ISNUMBER(DATA!Z1072),DATA!Z1072,"n/a")</f>
        <v>116490.44</v>
      </c>
      <c r="J3720" s="77">
        <f>+IF(ISNUMBER(DATA!AA1072),DATA!AA1072,"n/a")</f>
        <v>0.35754839037485597</v>
      </c>
      <c r="K3720" s="76">
        <f>+IF(ISNUMBER(DATA!AJ1072),DATA!AJ1072,"n/a")</f>
        <v>253149.34</v>
      </c>
      <c r="L3720" s="77">
        <f>+IF(ISNUMBER(DATA!AK1072),DATA!AK1072,"n/a")</f>
        <v>0.45897133118182298</v>
      </c>
      <c r="M3720" s="66"/>
      <c r="N3720" s="66"/>
      <c r="O3720" s="66"/>
      <c r="P3720" s="66"/>
      <c r="Q3720" s="66"/>
      <c r="S3720" s="70"/>
      <c r="U3720" s="70"/>
      <c r="W3720" s="70"/>
      <c r="Y3720" s="70"/>
    </row>
    <row r="3721" spans="1:25" s="69" customFormat="1" x14ac:dyDescent="0.2">
      <c r="A3721" s="66" t="s">
        <v>28</v>
      </c>
      <c r="B3721" s="66" t="s">
        <v>24</v>
      </c>
      <c r="C3721" s="66" t="s">
        <v>0</v>
      </c>
      <c r="D3721" s="66" t="s">
        <v>313</v>
      </c>
      <c r="E3721" s="76">
        <f>+IF(ISNUMBER(DATA!F1073),DATA!F1073,"n/a")</f>
        <v>46878.43</v>
      </c>
      <c r="F3721" s="77">
        <f>+IF(ISNUMBER(DATA!G1073),DATA!G1073,"n/a")</f>
        <v>1.9509870743218999E-2</v>
      </c>
      <c r="G3721" s="76">
        <f>+IF(ISNUMBER(DATA!P1073),DATA!P1073,"n/a")</f>
        <v>140714.15</v>
      </c>
      <c r="H3721" s="77">
        <f>+IF(ISNUMBER(DATA!Q1073),DATA!Q1073,"n/a")</f>
        <v>6.7362944126627702E-2</v>
      </c>
      <c r="I3721" s="76">
        <f>+IF(ISNUMBER(DATA!Z1073),DATA!Z1073,"n/a")</f>
        <v>274062.7</v>
      </c>
      <c r="J3721" s="77">
        <f>+IF(ISNUMBER(DATA!AA1073),DATA!AA1073,"n/a")</f>
        <v>9.7102546533026399E-2</v>
      </c>
      <c r="K3721" s="76">
        <f>+IF(ISNUMBER(DATA!AJ1073),DATA!AJ1073,"n/a")</f>
        <v>561041.23</v>
      </c>
      <c r="L3721" s="77">
        <f>+IF(ISNUMBER(DATA!AK1073),DATA!AK1073,"n/a")</f>
        <v>0.11491655681438701</v>
      </c>
      <c r="M3721" s="66"/>
      <c r="N3721" s="66"/>
      <c r="O3721" s="66"/>
      <c r="P3721" s="66"/>
      <c r="Q3721" s="66"/>
      <c r="S3721" s="70"/>
      <c r="U3721" s="70"/>
      <c r="W3721" s="70"/>
      <c r="Y3721" s="70"/>
    </row>
    <row r="3722" spans="1:25" s="69" customFormat="1" x14ac:dyDescent="0.2">
      <c r="A3722" s="66" t="s">
        <v>28</v>
      </c>
      <c r="B3722" s="66" t="s">
        <v>24</v>
      </c>
      <c r="C3722" s="66" t="s">
        <v>0</v>
      </c>
      <c r="D3722" s="66" t="s">
        <v>314</v>
      </c>
      <c r="E3722" s="76">
        <f>+IF(ISNUMBER(DATA!F1074),DATA!F1074,"n/a")</f>
        <v>79862.23</v>
      </c>
      <c r="F3722" s="77">
        <f>+IF(ISNUMBER(DATA!G1074),DATA!G1074,"n/a")</f>
        <v>-3.5779594980785E-2</v>
      </c>
      <c r="G3722" s="76">
        <f>+IF(ISNUMBER(DATA!P1074),DATA!P1074,"n/a")</f>
        <v>238697.93</v>
      </c>
      <c r="H3722" s="77">
        <f>+IF(ISNUMBER(DATA!Q1074),DATA!Q1074,"n/a")</f>
        <v>-0.13150582187222801</v>
      </c>
      <c r="I3722" s="76">
        <f>+IF(ISNUMBER(DATA!Z1074),DATA!Z1074,"n/a")</f>
        <v>507922.54</v>
      </c>
      <c r="J3722" s="77">
        <f>+IF(ISNUMBER(DATA!AA1074),DATA!AA1074,"n/a")</f>
        <v>-0.186373151191527</v>
      </c>
      <c r="K3722" s="76">
        <f>+IF(ISNUMBER(DATA!AJ1074),DATA!AJ1074,"n/a")</f>
        <v>1085555.26</v>
      </c>
      <c r="L3722" s="77">
        <f>+IF(ISNUMBER(DATA!AK1074),DATA!AK1074,"n/a")</f>
        <v>-0.197732442438699</v>
      </c>
      <c r="M3722" s="66"/>
      <c r="N3722" s="66"/>
      <c r="O3722" s="66"/>
      <c r="P3722" s="66"/>
      <c r="Q3722" s="66"/>
      <c r="S3722" s="70"/>
      <c r="U3722" s="70"/>
      <c r="W3722" s="70"/>
      <c r="Y3722" s="70"/>
    </row>
    <row r="3723" spans="1:25" s="69" customFormat="1" x14ac:dyDescent="0.2">
      <c r="A3723" s="66" t="s">
        <v>28</v>
      </c>
      <c r="B3723" s="66" t="s">
        <v>24</v>
      </c>
      <c r="C3723" s="66" t="s">
        <v>0</v>
      </c>
      <c r="D3723" s="66" t="s">
        <v>315</v>
      </c>
      <c r="E3723" s="76">
        <f>+IF(ISNUMBER(DATA!F1075),DATA!F1075,"n/a")</f>
        <v>80956.83</v>
      </c>
      <c r="F3723" s="77">
        <f>+IF(ISNUMBER(DATA!G1075),DATA!G1075,"n/a")</f>
        <v>0.11885524575147299</v>
      </c>
      <c r="G3723" s="76">
        <f>+IF(ISNUMBER(DATA!P1075),DATA!P1075,"n/a")</f>
        <v>239804.3</v>
      </c>
      <c r="H3723" s="77">
        <f>+IF(ISNUMBER(DATA!Q1075),DATA!Q1075,"n/a")</f>
        <v>0.156489181715144</v>
      </c>
      <c r="I3723" s="76">
        <f>+IF(ISNUMBER(DATA!Z1075),DATA!Z1075,"n/a")</f>
        <v>495733.12</v>
      </c>
      <c r="J3723" s="77">
        <f>+IF(ISNUMBER(DATA!AA1075),DATA!AA1075,"n/a")</f>
        <v>0.22566716268627099</v>
      </c>
      <c r="K3723" s="76">
        <f>+IF(ISNUMBER(DATA!AJ1075),DATA!AJ1075,"n/a")</f>
        <v>1051026.29</v>
      </c>
      <c r="L3723" s="77">
        <f>+IF(ISNUMBER(DATA!AK1075),DATA!AK1075,"n/a")</f>
        <v>0.29028579053992498</v>
      </c>
      <c r="M3723" s="66"/>
      <c r="N3723" s="66"/>
      <c r="O3723" s="66"/>
      <c r="P3723" s="66"/>
      <c r="Q3723" s="66"/>
      <c r="S3723" s="70"/>
      <c r="U3723" s="70"/>
      <c r="W3723" s="70"/>
      <c r="Y3723" s="70"/>
    </row>
    <row r="3724" spans="1:25" s="69" customFormat="1" x14ac:dyDescent="0.2">
      <c r="A3724" s="66" t="s">
        <v>28</v>
      </c>
      <c r="B3724" s="66" t="s">
        <v>24</v>
      </c>
      <c r="C3724" s="66" t="s">
        <v>0</v>
      </c>
      <c r="D3724" s="66" t="s">
        <v>316</v>
      </c>
      <c r="E3724" s="76">
        <f>+IF(ISNUMBER(DATA!F1076),DATA!F1076,"n/a")</f>
        <v>56112.98</v>
      </c>
      <c r="F3724" s="77">
        <f>+IF(ISNUMBER(DATA!G1076),DATA!G1076,"n/a")</f>
        <v>0.181224682432474</v>
      </c>
      <c r="G3724" s="76">
        <f>+IF(ISNUMBER(DATA!P1076),DATA!P1076,"n/a")</f>
        <v>153321.51</v>
      </c>
      <c r="H3724" s="77">
        <f>+IF(ISNUMBER(DATA!Q1076),DATA!Q1076,"n/a")</f>
        <v>0.21690749800345599</v>
      </c>
      <c r="I3724" s="76">
        <f>+IF(ISNUMBER(DATA!Z1076),DATA!Z1076,"n/a")</f>
        <v>331964.59999999998</v>
      </c>
      <c r="J3724" s="77">
        <f>+IF(ISNUMBER(DATA!AA1076),DATA!AA1076,"n/a")</f>
        <v>0.199765269083823</v>
      </c>
      <c r="K3724" s="76">
        <f>+IF(ISNUMBER(DATA!AJ1076),DATA!AJ1076,"n/a")</f>
        <v>715216.96</v>
      </c>
      <c r="L3724" s="77">
        <f>+IF(ISNUMBER(DATA!AK1076),DATA!AK1076,"n/a")</f>
        <v>9.6254755593483496E-2</v>
      </c>
      <c r="M3724" s="66"/>
      <c r="N3724" s="66"/>
      <c r="O3724" s="66"/>
      <c r="P3724" s="66"/>
      <c r="Q3724" s="66"/>
      <c r="S3724" s="70"/>
      <c r="U3724" s="70"/>
      <c r="W3724" s="70"/>
      <c r="Y3724" s="70"/>
    </row>
    <row r="3725" spans="1:25" s="69" customFormat="1" x14ac:dyDescent="0.2">
      <c r="A3725" s="66" t="s">
        <v>28</v>
      </c>
      <c r="B3725" s="66" t="s">
        <v>24</v>
      </c>
      <c r="C3725" s="66" t="s">
        <v>0</v>
      </c>
      <c r="D3725" s="66" t="s">
        <v>317</v>
      </c>
      <c r="E3725" s="76">
        <f>+IF(ISNUMBER(DATA!F1077),DATA!F1077,"n/a")</f>
        <v>33667.379999999997</v>
      </c>
      <c r="F3725" s="77">
        <f>+IF(ISNUMBER(DATA!G1077),DATA!G1077,"n/a")</f>
        <v>-9.4358411810894202E-2</v>
      </c>
      <c r="G3725" s="76">
        <f>+IF(ISNUMBER(DATA!P1077),DATA!P1077,"n/a")</f>
        <v>94405.89</v>
      </c>
      <c r="H3725" s="77">
        <f>+IF(ISNUMBER(DATA!Q1077),DATA!Q1077,"n/a")</f>
        <v>-0.112496797808079</v>
      </c>
      <c r="I3725" s="76">
        <f>+IF(ISNUMBER(DATA!Z1077),DATA!Z1077,"n/a")</f>
        <v>201898.75</v>
      </c>
      <c r="J3725" s="77">
        <f>+IF(ISNUMBER(DATA!AA1077),DATA!AA1077,"n/a")</f>
        <v>-0.115483403360553</v>
      </c>
      <c r="K3725" s="76">
        <f>+IF(ISNUMBER(DATA!AJ1077),DATA!AJ1077,"n/a")</f>
        <v>451366.76</v>
      </c>
      <c r="L3725" s="77">
        <f>+IF(ISNUMBER(DATA!AK1077),DATA!AK1077,"n/a")</f>
        <v>-0.127973615955603</v>
      </c>
      <c r="M3725" s="66"/>
      <c r="N3725" s="66"/>
      <c r="O3725" s="66"/>
      <c r="P3725" s="66"/>
      <c r="Q3725" s="66"/>
      <c r="S3725" s="70"/>
      <c r="U3725" s="70"/>
      <c r="W3725" s="70"/>
      <c r="Y3725" s="70"/>
    </row>
    <row r="3726" spans="1:25" s="69" customFormat="1" x14ac:dyDescent="0.2">
      <c r="A3726" s="66" t="s">
        <v>28</v>
      </c>
      <c r="B3726" s="66" t="s">
        <v>24</v>
      </c>
      <c r="C3726" s="66" t="s">
        <v>0</v>
      </c>
      <c r="D3726" s="66" t="s">
        <v>318</v>
      </c>
      <c r="E3726" s="76">
        <f>+IF(ISNUMBER(DATA!F1078),DATA!F1078,"n/a")</f>
        <v>66231.990000000005</v>
      </c>
      <c r="F3726" s="77">
        <f>+IF(ISNUMBER(DATA!G1078),DATA!G1078,"n/a")</f>
        <v>-1.36279959795714E-2</v>
      </c>
      <c r="G3726" s="76">
        <f>+IF(ISNUMBER(DATA!P1078),DATA!P1078,"n/a")</f>
        <v>187492.68</v>
      </c>
      <c r="H3726" s="77">
        <f>+IF(ISNUMBER(DATA!Q1078),DATA!Q1078,"n/a")</f>
        <v>-1.51373262082873E-2</v>
      </c>
      <c r="I3726" s="76">
        <f>+IF(ISNUMBER(DATA!Z1078),DATA!Z1078,"n/a")</f>
        <v>401157.8</v>
      </c>
      <c r="J3726" s="77">
        <f>+IF(ISNUMBER(DATA!AA1078),DATA!AA1078,"n/a")</f>
        <v>-8.6962938021259897E-3</v>
      </c>
      <c r="K3726" s="76">
        <f>+IF(ISNUMBER(DATA!AJ1078),DATA!AJ1078,"n/a")</f>
        <v>827159.37</v>
      </c>
      <c r="L3726" s="77">
        <f>+IF(ISNUMBER(DATA!AK1078),DATA!AK1078,"n/a")</f>
        <v>-6.1597648124761803E-2</v>
      </c>
      <c r="M3726" s="66"/>
      <c r="N3726" s="66"/>
      <c r="O3726" s="66"/>
      <c r="P3726" s="66"/>
      <c r="Q3726" s="66"/>
      <c r="S3726" s="70"/>
      <c r="U3726" s="70"/>
      <c r="W3726" s="70"/>
      <c r="Y3726" s="70"/>
    </row>
    <row r="3727" spans="1:25" s="69" customFormat="1" x14ac:dyDescent="0.2">
      <c r="A3727" s="66" t="s">
        <v>28</v>
      </c>
      <c r="B3727" s="66" t="s">
        <v>24</v>
      </c>
      <c r="C3727" s="66" t="s">
        <v>0</v>
      </c>
      <c r="D3727" s="66" t="s">
        <v>344</v>
      </c>
      <c r="E3727" s="76">
        <f>+IF(ISNUMBER(DATA!F1079),DATA!F1079,"n/a")</f>
        <v>44885.78</v>
      </c>
      <c r="F3727" s="77">
        <f>+IF(ISNUMBER(DATA!G1079),DATA!G1079,"n/a")</f>
        <v>0.35167149939426501</v>
      </c>
      <c r="G3727" s="76">
        <f>+IF(ISNUMBER(DATA!P1079),DATA!P1079,"n/a")</f>
        <v>119321.34</v>
      </c>
      <c r="H3727" s="77">
        <f>+IF(ISNUMBER(DATA!Q1079),DATA!Q1079,"n/a")</f>
        <v>0.28070818116686702</v>
      </c>
      <c r="I3727" s="76">
        <f>+IF(ISNUMBER(DATA!Z1079),DATA!Z1079,"n/a")</f>
        <v>238940.26</v>
      </c>
      <c r="J3727" s="77">
        <f>+IF(ISNUMBER(DATA!AA1079),DATA!AA1079,"n/a")</f>
        <v>0.334618275793925</v>
      </c>
      <c r="K3727" s="76">
        <f>+IF(ISNUMBER(DATA!AJ1079),DATA!AJ1079,"n/a")</f>
        <v>502150.23</v>
      </c>
      <c r="L3727" s="77">
        <f>+IF(ISNUMBER(DATA!AK1079),DATA!AK1079,"n/a")</f>
        <v>0.38567071164223599</v>
      </c>
      <c r="M3727" s="66"/>
      <c r="N3727" s="66"/>
      <c r="O3727" s="66"/>
      <c r="P3727" s="66"/>
      <c r="Q3727" s="66"/>
      <c r="S3727" s="70"/>
      <c r="U3727" s="70"/>
      <c r="W3727" s="70"/>
      <c r="Y3727" s="70"/>
    </row>
    <row r="3728" spans="1:25" s="69" customFormat="1" x14ac:dyDescent="0.2">
      <c r="A3728" s="66" t="s">
        <v>28</v>
      </c>
      <c r="B3728" s="66" t="s">
        <v>24</v>
      </c>
      <c r="C3728" s="66" t="s">
        <v>0</v>
      </c>
      <c r="D3728" s="66" t="s">
        <v>345</v>
      </c>
      <c r="E3728" s="76">
        <f>+IF(ISNUMBER(DATA!F1080),DATA!F1080,"n/a")</f>
        <v>47427.45</v>
      </c>
      <c r="F3728" s="77">
        <f>+IF(ISNUMBER(DATA!G1080),DATA!G1080,"n/a")</f>
        <v>0.32698716029624503</v>
      </c>
      <c r="G3728" s="76">
        <f>+IF(ISNUMBER(DATA!P1080),DATA!P1080,"n/a")</f>
        <v>134487.26</v>
      </c>
      <c r="H3728" s="77">
        <f>+IF(ISNUMBER(DATA!Q1080),DATA!Q1080,"n/a")</f>
        <v>0.245767555361319</v>
      </c>
      <c r="I3728" s="76">
        <f>+IF(ISNUMBER(DATA!Z1080),DATA!Z1080,"n/a")</f>
        <v>268825.64</v>
      </c>
      <c r="J3728" s="77">
        <f>+IF(ISNUMBER(DATA!AA1080),DATA!AA1080,"n/a")</f>
        <v>0.18314275680914499</v>
      </c>
      <c r="K3728" s="76">
        <f>+IF(ISNUMBER(DATA!AJ1080),DATA!AJ1080,"n/a")</f>
        <v>515788.36</v>
      </c>
      <c r="L3728" s="77">
        <f>+IF(ISNUMBER(DATA!AK1080),DATA!AK1080,"n/a")</f>
        <v>9.56104157644352E-2</v>
      </c>
      <c r="M3728" s="66"/>
      <c r="N3728" s="66"/>
      <c r="O3728" s="66"/>
      <c r="P3728" s="66"/>
      <c r="Q3728" s="66"/>
      <c r="S3728" s="70"/>
      <c r="U3728" s="70"/>
      <c r="W3728" s="70"/>
      <c r="Y3728" s="70"/>
    </row>
    <row r="3729" spans="1:25" x14ac:dyDescent="0.2">
      <c r="E3729" s="100"/>
      <c r="F3729" s="102"/>
      <c r="G3729" s="100"/>
      <c r="H3729" s="102"/>
      <c r="I3729" s="100"/>
      <c r="J3729" s="102"/>
      <c r="K3729" s="100"/>
      <c r="L3729" s="102"/>
    </row>
    <row r="3730" spans="1:25" s="69" customFormat="1" x14ac:dyDescent="0.2">
      <c r="A3730" s="66" t="s">
        <v>28</v>
      </c>
      <c r="B3730" s="66" t="s">
        <v>24</v>
      </c>
      <c r="C3730" s="66" t="s">
        <v>9</v>
      </c>
      <c r="D3730" s="66" t="s">
        <v>271</v>
      </c>
      <c r="E3730" s="86">
        <f>+IF(ISNUMBER(DATA!H1031),DATA!H1031,"n/a")</f>
        <v>3108.33</v>
      </c>
      <c r="F3730" s="77">
        <f>+IF(ISNUMBER(DATA!I1031),DATA!I1031,"n/a")</f>
        <v>-3.6108001500882302E-2</v>
      </c>
      <c r="G3730" s="86">
        <f>+IF(ISNUMBER(DATA!R1031),DATA!R1031,"n/a")</f>
        <v>9671.77</v>
      </c>
      <c r="H3730" s="77">
        <f>+IF(ISNUMBER(DATA!S1031),DATA!S1031,"n/a")</f>
        <v>2.50177252162266E-2</v>
      </c>
      <c r="I3730" s="86">
        <f>+IF(ISNUMBER(DATA!AB1031),DATA!AB1031,"n/a")</f>
        <v>22622.17</v>
      </c>
      <c r="J3730" s="77">
        <f>+IF(ISNUMBER(DATA!AC1031),DATA!AC1031,"n/a")</f>
        <v>9.1365339786340594E-2</v>
      </c>
      <c r="K3730" s="86">
        <f>+IF(ISNUMBER(DATA!AL1031),DATA!AL1031,"n/a")</f>
        <v>52317.5</v>
      </c>
      <c r="L3730" s="77">
        <f>+IF(ISNUMBER(DATA!AM1031),DATA!AM1031,"n/a")</f>
        <v>0.21101595714761601</v>
      </c>
      <c r="M3730" s="66"/>
      <c r="N3730" s="66"/>
      <c r="O3730" s="66"/>
      <c r="P3730" s="66"/>
      <c r="Q3730" s="66"/>
      <c r="S3730" s="70"/>
      <c r="U3730" s="70"/>
      <c r="W3730" s="70"/>
      <c r="Y3730" s="70"/>
    </row>
    <row r="3731" spans="1:25" s="69" customFormat="1" x14ac:dyDescent="0.2">
      <c r="A3731" s="66" t="s">
        <v>28</v>
      </c>
      <c r="B3731" s="66" t="s">
        <v>24</v>
      </c>
      <c r="C3731" s="66" t="s">
        <v>9</v>
      </c>
      <c r="D3731" s="66" t="s">
        <v>272</v>
      </c>
      <c r="E3731" s="86">
        <f>+IF(ISNUMBER(DATA!H1032),DATA!H1032,"n/a")</f>
        <v>8158.64</v>
      </c>
      <c r="F3731" s="77">
        <f>+IF(ISNUMBER(DATA!I1032),DATA!I1032,"n/a")</f>
        <v>0.449280923146885</v>
      </c>
      <c r="G3731" s="86">
        <f>+IF(ISNUMBER(DATA!R1032),DATA!R1032,"n/a")</f>
        <v>22397.98</v>
      </c>
      <c r="H3731" s="77">
        <f>+IF(ISNUMBER(DATA!S1032),DATA!S1032,"n/a")</f>
        <v>0.49729626745192701</v>
      </c>
      <c r="I3731" s="86">
        <f>+IF(ISNUMBER(DATA!AB1032),DATA!AB1032,"n/a")</f>
        <v>50429.27</v>
      </c>
      <c r="J3731" s="77">
        <f>+IF(ISNUMBER(DATA!AC1032),DATA!AC1032,"n/a")</f>
        <v>0.66552074450482501</v>
      </c>
      <c r="K3731" s="86">
        <f>+IF(ISNUMBER(DATA!AL1032),DATA!AL1032,"n/a")</f>
        <v>106555.3</v>
      </c>
      <c r="L3731" s="77">
        <f>+IF(ISNUMBER(DATA!AM1032),DATA!AM1032,"n/a")</f>
        <v>0.66393210307901895</v>
      </c>
      <c r="M3731" s="66"/>
      <c r="N3731" s="66"/>
      <c r="O3731" s="66"/>
      <c r="P3731" s="66"/>
      <c r="Q3731" s="66"/>
      <c r="S3731" s="70"/>
      <c r="U3731" s="70"/>
      <c r="W3731" s="70"/>
      <c r="Y3731" s="70"/>
    </row>
    <row r="3732" spans="1:25" s="69" customFormat="1" x14ac:dyDescent="0.2">
      <c r="A3732" s="66" t="s">
        <v>28</v>
      </c>
      <c r="B3732" s="66" t="s">
        <v>24</v>
      </c>
      <c r="C3732" s="66" t="s">
        <v>9</v>
      </c>
      <c r="D3732" s="66" t="s">
        <v>273</v>
      </c>
      <c r="E3732" s="86">
        <f>+IF(ISNUMBER(DATA!H1033),DATA!H1033,"n/a")</f>
        <v>21991.55</v>
      </c>
      <c r="F3732" s="77">
        <f>+IF(ISNUMBER(DATA!I1033),DATA!I1033,"n/a")</f>
        <v>0.261743021888178</v>
      </c>
      <c r="G3732" s="86">
        <f>+IF(ISNUMBER(DATA!R1033),DATA!R1033,"n/a")</f>
        <v>62251.27</v>
      </c>
      <c r="H3732" s="77">
        <f>+IF(ISNUMBER(DATA!S1033),DATA!S1033,"n/a")</f>
        <v>0.31933370450537402</v>
      </c>
      <c r="I3732" s="86">
        <f>+IF(ISNUMBER(DATA!AB1033),DATA!AB1033,"n/a")</f>
        <v>126957.58</v>
      </c>
      <c r="J3732" s="77">
        <f>+IF(ISNUMBER(DATA!AC1033),DATA!AC1033,"n/a")</f>
        <v>0.259250450010097</v>
      </c>
      <c r="K3732" s="86">
        <f>+IF(ISNUMBER(DATA!AL1033),DATA!AL1033,"n/a")</f>
        <v>261211.57</v>
      </c>
      <c r="L3732" s="77">
        <f>+IF(ISNUMBER(DATA!AM1033),DATA!AM1033,"n/a")</f>
        <v>0.25393521157659299</v>
      </c>
      <c r="M3732" s="66"/>
      <c r="N3732" s="66"/>
      <c r="O3732" s="66"/>
      <c r="P3732" s="66"/>
      <c r="Q3732" s="66"/>
      <c r="S3732" s="70"/>
      <c r="U3732" s="70"/>
      <c r="W3732" s="70"/>
      <c r="Y3732" s="70"/>
    </row>
    <row r="3733" spans="1:25" s="69" customFormat="1" x14ac:dyDescent="0.2">
      <c r="A3733" s="66" t="s">
        <v>28</v>
      </c>
      <c r="B3733" s="66" t="s">
        <v>24</v>
      </c>
      <c r="C3733" s="66" t="s">
        <v>9</v>
      </c>
      <c r="D3733" s="66" t="s">
        <v>274</v>
      </c>
      <c r="E3733" s="86">
        <f>+IF(ISNUMBER(DATA!H1034),DATA!H1034,"n/a")</f>
        <v>7699.27</v>
      </c>
      <c r="F3733" s="77">
        <f>+IF(ISNUMBER(DATA!I1034),DATA!I1034,"n/a")</f>
        <v>0.38969972419967402</v>
      </c>
      <c r="G3733" s="86">
        <f>+IF(ISNUMBER(DATA!R1034),DATA!R1034,"n/a")</f>
        <v>21076.3</v>
      </c>
      <c r="H3733" s="77">
        <f>+IF(ISNUMBER(DATA!S1034),DATA!S1034,"n/a")</f>
        <v>0.80227581542071502</v>
      </c>
      <c r="I3733" s="86">
        <f>+IF(ISNUMBER(DATA!AB1034),DATA!AB1034,"n/a")</f>
        <v>46567.31</v>
      </c>
      <c r="J3733" s="77">
        <f>+IF(ISNUMBER(DATA!AC1034),DATA!AC1034,"n/a")</f>
        <v>1.0336730553979701</v>
      </c>
      <c r="K3733" s="86">
        <f>+IF(ISNUMBER(DATA!AL1034),DATA!AL1034,"n/a")</f>
        <v>99908.67</v>
      </c>
      <c r="L3733" s="77">
        <f>+IF(ISNUMBER(DATA!AM1034),DATA!AM1034,"n/a")</f>
        <v>0.982359326707127</v>
      </c>
      <c r="M3733" s="66"/>
      <c r="N3733" s="66"/>
      <c r="O3733" s="66"/>
      <c r="P3733" s="66"/>
      <c r="Q3733" s="66"/>
      <c r="S3733" s="70"/>
      <c r="U3733" s="70"/>
      <c r="W3733" s="70"/>
      <c r="Y3733" s="70"/>
    </row>
    <row r="3734" spans="1:25" s="69" customFormat="1" x14ac:dyDescent="0.2">
      <c r="A3734" s="66" t="s">
        <v>28</v>
      </c>
      <c r="B3734" s="66" t="s">
        <v>24</v>
      </c>
      <c r="C3734" s="66" t="s">
        <v>9</v>
      </c>
      <c r="D3734" s="66" t="s">
        <v>275</v>
      </c>
      <c r="E3734" s="86">
        <f>+IF(ISNUMBER(DATA!H1035),DATA!H1035,"n/a")</f>
        <v>14860.71</v>
      </c>
      <c r="F3734" s="77">
        <f>+IF(ISNUMBER(DATA!I1035),DATA!I1035,"n/a")</f>
        <v>-2.26232826844876E-2</v>
      </c>
      <c r="G3734" s="86">
        <f>+IF(ISNUMBER(DATA!R1035),DATA!R1035,"n/a")</f>
        <v>42435.41</v>
      </c>
      <c r="H3734" s="77">
        <f>+IF(ISNUMBER(DATA!S1035),DATA!S1035,"n/a")</f>
        <v>-0.115450564513641</v>
      </c>
      <c r="I3734" s="86">
        <f>+IF(ISNUMBER(DATA!AB1035),DATA!AB1035,"n/a")</f>
        <v>93901.7</v>
      </c>
      <c r="J3734" s="77">
        <f>+IF(ISNUMBER(DATA!AC1035),DATA!AC1035,"n/a")</f>
        <v>-0.117256818527081</v>
      </c>
      <c r="K3734" s="86">
        <f>+IF(ISNUMBER(DATA!AL1035),DATA!AL1035,"n/a")</f>
        <v>211153.79</v>
      </c>
      <c r="L3734" s="77">
        <f>+IF(ISNUMBER(DATA!AM1035),DATA!AM1035,"n/a")</f>
        <v>-9.4392345597524102E-2</v>
      </c>
      <c r="M3734" s="66"/>
      <c r="N3734" s="66"/>
      <c r="O3734" s="66"/>
      <c r="P3734" s="66"/>
      <c r="Q3734" s="66"/>
      <c r="S3734" s="70"/>
      <c r="U3734" s="70"/>
      <c r="W3734" s="70"/>
      <c r="Y3734" s="70"/>
    </row>
    <row r="3735" spans="1:25" s="69" customFormat="1" x14ac:dyDescent="0.2">
      <c r="A3735" s="66" t="s">
        <v>28</v>
      </c>
      <c r="B3735" s="66" t="s">
        <v>24</v>
      </c>
      <c r="C3735" s="66" t="s">
        <v>9</v>
      </c>
      <c r="D3735" s="66" t="s">
        <v>276</v>
      </c>
      <c r="E3735" s="86">
        <f>+IF(ISNUMBER(DATA!H1036),DATA!H1036,"n/a")</f>
        <v>7350.39</v>
      </c>
      <c r="F3735" s="77">
        <f>+IF(ISNUMBER(DATA!I1036),DATA!I1036,"n/a")</f>
        <v>-0.128594800298752</v>
      </c>
      <c r="G3735" s="86">
        <f>+IF(ISNUMBER(DATA!R1036),DATA!R1036,"n/a")</f>
        <v>20943.34</v>
      </c>
      <c r="H3735" s="77">
        <f>+IF(ISNUMBER(DATA!S1036),DATA!S1036,"n/a")</f>
        <v>-8.0360753738018403E-2</v>
      </c>
      <c r="I3735" s="86">
        <f>+IF(ISNUMBER(DATA!AB1036),DATA!AB1036,"n/a")</f>
        <v>47899.1</v>
      </c>
      <c r="J3735" s="77">
        <f>+IF(ISNUMBER(DATA!AC1036),DATA!AC1036,"n/a")</f>
        <v>-0.134335101744646</v>
      </c>
      <c r="K3735" s="86">
        <f>+IF(ISNUMBER(DATA!AL1036),DATA!AL1036,"n/a")</f>
        <v>128145.72</v>
      </c>
      <c r="L3735" s="77">
        <f>+IF(ISNUMBER(DATA!AM1036),DATA!AM1036,"n/a")</f>
        <v>-2.0533483510476298E-2</v>
      </c>
      <c r="M3735" s="66"/>
      <c r="N3735" s="66"/>
      <c r="O3735" s="66"/>
      <c r="P3735" s="66"/>
      <c r="Q3735" s="66"/>
      <c r="S3735" s="70"/>
      <c r="U3735" s="70"/>
      <c r="W3735" s="70"/>
      <c r="Y3735" s="70"/>
    </row>
    <row r="3736" spans="1:25" s="69" customFormat="1" x14ac:dyDescent="0.2">
      <c r="A3736" s="66" t="s">
        <v>28</v>
      </c>
      <c r="B3736" s="66" t="s">
        <v>24</v>
      </c>
      <c r="C3736" s="66" t="s">
        <v>9</v>
      </c>
      <c r="D3736" s="66" t="s">
        <v>277</v>
      </c>
      <c r="E3736" s="86">
        <f>+IF(ISNUMBER(DATA!H1037),DATA!H1037,"n/a")</f>
        <v>5965.49</v>
      </c>
      <c r="F3736" s="77">
        <f>+IF(ISNUMBER(DATA!I1037),DATA!I1037,"n/a")</f>
        <v>0.269101979338632</v>
      </c>
      <c r="G3736" s="86">
        <f>+IF(ISNUMBER(DATA!R1037),DATA!R1037,"n/a")</f>
        <v>16935.73</v>
      </c>
      <c r="H3736" s="77">
        <f>+IF(ISNUMBER(DATA!S1037),DATA!S1037,"n/a")</f>
        <v>0.324880073598668</v>
      </c>
      <c r="I3736" s="86">
        <f>+IF(ISNUMBER(DATA!AB1037),DATA!AB1037,"n/a")</f>
        <v>28207.81</v>
      </c>
      <c r="J3736" s="77">
        <f>+IF(ISNUMBER(DATA!AC1037),DATA!AC1037,"n/a")</f>
        <v>2.9147456064469598E-2</v>
      </c>
      <c r="K3736" s="86">
        <f>+IF(ISNUMBER(DATA!AL1037),DATA!AL1037,"n/a")</f>
        <v>59174.75</v>
      </c>
      <c r="L3736" s="77">
        <f>+IF(ISNUMBER(DATA!AM1037),DATA!AM1037,"n/a")</f>
        <v>-1.0099453850282001E-2</v>
      </c>
      <c r="M3736" s="66"/>
      <c r="N3736" s="66"/>
      <c r="O3736" s="66"/>
      <c r="P3736" s="66"/>
      <c r="Q3736" s="66"/>
      <c r="S3736" s="70"/>
      <c r="U3736" s="70"/>
      <c r="W3736" s="70"/>
      <c r="Y3736" s="70"/>
    </row>
    <row r="3737" spans="1:25" s="69" customFormat="1" x14ac:dyDescent="0.2">
      <c r="A3737" s="66" t="s">
        <v>28</v>
      </c>
      <c r="B3737" s="66" t="s">
        <v>24</v>
      </c>
      <c r="C3737" s="66" t="s">
        <v>9</v>
      </c>
      <c r="D3737" s="66" t="s">
        <v>278</v>
      </c>
      <c r="E3737" s="86">
        <f>+IF(ISNUMBER(DATA!H1038),DATA!H1038,"n/a")</f>
        <v>29499.77</v>
      </c>
      <c r="F3737" s="77">
        <f>+IF(ISNUMBER(DATA!I1038),DATA!I1038,"n/a")</f>
        <v>0.53905714015911399</v>
      </c>
      <c r="G3737" s="86">
        <f>+IF(ISNUMBER(DATA!R1038),DATA!R1038,"n/a")</f>
        <v>80963.679999999993</v>
      </c>
      <c r="H3737" s="77">
        <f>+IF(ISNUMBER(DATA!S1038),DATA!S1038,"n/a")</f>
        <v>0.36103697696764803</v>
      </c>
      <c r="I3737" s="86">
        <f>+IF(ISNUMBER(DATA!AB1038),DATA!AB1038,"n/a")</f>
        <v>156686.42000000001</v>
      </c>
      <c r="J3737" s="77">
        <f>+IF(ISNUMBER(DATA!AC1038),DATA!AC1038,"n/a")</f>
        <v>0.209649314118804</v>
      </c>
      <c r="K3737" s="86">
        <f>+IF(ISNUMBER(DATA!AL1038),DATA!AL1038,"n/a")</f>
        <v>299284.81</v>
      </c>
      <c r="L3737" s="77">
        <f>+IF(ISNUMBER(DATA!AM1038),DATA!AM1038,"n/a")</f>
        <v>0.122280441105223</v>
      </c>
      <c r="M3737" s="66"/>
      <c r="N3737" s="66"/>
      <c r="O3737" s="66"/>
      <c r="P3737" s="66"/>
      <c r="Q3737" s="66"/>
      <c r="S3737" s="70"/>
      <c r="U3737" s="70"/>
      <c r="W3737" s="70"/>
      <c r="Y3737" s="70"/>
    </row>
    <row r="3738" spans="1:25" s="69" customFormat="1" x14ac:dyDescent="0.2">
      <c r="A3738" s="66" t="s">
        <v>28</v>
      </c>
      <c r="B3738" s="66" t="s">
        <v>24</v>
      </c>
      <c r="C3738" s="66" t="s">
        <v>9</v>
      </c>
      <c r="D3738" s="66" t="s">
        <v>279</v>
      </c>
      <c r="E3738" s="86">
        <f>+IF(ISNUMBER(DATA!H1039),DATA!H1039,"n/a")</f>
        <v>19878.5</v>
      </c>
      <c r="F3738" s="77">
        <f>+IF(ISNUMBER(DATA!I1039),DATA!I1039,"n/a")</f>
        <v>0.79987957643500995</v>
      </c>
      <c r="G3738" s="86">
        <f>+IF(ISNUMBER(DATA!R1039),DATA!R1039,"n/a")</f>
        <v>50613.89</v>
      </c>
      <c r="H3738" s="77">
        <f>+IF(ISNUMBER(DATA!S1039),DATA!S1039,"n/a")</f>
        <v>0.51920075951198397</v>
      </c>
      <c r="I3738" s="86">
        <f>+IF(ISNUMBER(DATA!AB1039),DATA!AB1039,"n/a")</f>
        <v>103252.18</v>
      </c>
      <c r="J3738" s="77">
        <f>+IF(ISNUMBER(DATA!AC1039),DATA!AC1039,"n/a")</f>
        <v>0.52309591584368298</v>
      </c>
      <c r="K3738" s="86">
        <f>+IF(ISNUMBER(DATA!AL1039),DATA!AL1039,"n/a")</f>
        <v>206048.92</v>
      </c>
      <c r="L3738" s="77">
        <f>+IF(ISNUMBER(DATA!AM1039),DATA!AM1039,"n/a")</f>
        <v>0.56043039781300796</v>
      </c>
      <c r="M3738" s="66"/>
      <c r="N3738" s="66"/>
      <c r="O3738" s="66"/>
      <c r="P3738" s="66"/>
      <c r="Q3738" s="66"/>
      <c r="S3738" s="70"/>
      <c r="U3738" s="70"/>
      <c r="W3738" s="70"/>
      <c r="Y3738" s="70"/>
    </row>
    <row r="3739" spans="1:25" s="69" customFormat="1" x14ac:dyDescent="0.2">
      <c r="A3739" s="66" t="s">
        <v>28</v>
      </c>
      <c r="B3739" s="66" t="s">
        <v>24</v>
      </c>
      <c r="C3739" s="66" t="s">
        <v>9</v>
      </c>
      <c r="D3739" s="66" t="s">
        <v>280</v>
      </c>
      <c r="E3739" s="86">
        <f>+IF(ISNUMBER(DATA!H1040),DATA!H1040,"n/a")</f>
        <v>2708.06</v>
      </c>
      <c r="F3739" s="77">
        <f>+IF(ISNUMBER(DATA!I1040),DATA!I1040,"n/a")</f>
        <v>4.2146743940828298E-2</v>
      </c>
      <c r="G3739" s="86">
        <f>+IF(ISNUMBER(DATA!R1040),DATA!R1040,"n/a")</f>
        <v>7910.96</v>
      </c>
      <c r="H3739" s="77">
        <f>+IF(ISNUMBER(DATA!S1040),DATA!S1040,"n/a")</f>
        <v>1.91633568275014E-2</v>
      </c>
      <c r="I3739" s="86">
        <f>+IF(ISNUMBER(DATA!AB1040),DATA!AB1040,"n/a")</f>
        <v>18599.82</v>
      </c>
      <c r="J3739" s="77">
        <f>+IF(ISNUMBER(DATA!AC1040),DATA!AC1040,"n/a")</f>
        <v>0.117122408971661</v>
      </c>
      <c r="K3739" s="86">
        <f>+IF(ISNUMBER(DATA!AL1040),DATA!AL1040,"n/a")</f>
        <v>43932.65</v>
      </c>
      <c r="L3739" s="77">
        <f>+IF(ISNUMBER(DATA!AM1040),DATA!AM1040,"n/a")</f>
        <v>0.16629677316590799</v>
      </c>
      <c r="M3739" s="66"/>
      <c r="N3739" s="66"/>
      <c r="O3739" s="66"/>
      <c r="P3739" s="66"/>
      <c r="Q3739" s="66"/>
      <c r="S3739" s="70"/>
      <c r="U3739" s="70"/>
      <c r="W3739" s="70"/>
      <c r="Y3739" s="70"/>
    </row>
    <row r="3740" spans="1:25" s="69" customFormat="1" x14ac:dyDescent="0.2">
      <c r="A3740" s="66" t="s">
        <v>28</v>
      </c>
      <c r="B3740" s="66" t="s">
        <v>24</v>
      </c>
      <c r="C3740" s="66" t="s">
        <v>9</v>
      </c>
      <c r="D3740" s="66" t="s">
        <v>281</v>
      </c>
      <c r="E3740" s="86">
        <f>+IF(ISNUMBER(DATA!H1041),DATA!H1041,"n/a")</f>
        <v>14323.73</v>
      </c>
      <c r="F3740" s="77">
        <f>+IF(ISNUMBER(DATA!I1041),DATA!I1041,"n/a")</f>
        <v>0.551191138853933</v>
      </c>
      <c r="G3740" s="86">
        <f>+IF(ISNUMBER(DATA!R1041),DATA!R1041,"n/a")</f>
        <v>36668.769999999997</v>
      </c>
      <c r="H3740" s="77">
        <f>+IF(ISNUMBER(DATA!S1041),DATA!S1041,"n/a")</f>
        <v>0.34126769594522699</v>
      </c>
      <c r="I3740" s="86">
        <f>+IF(ISNUMBER(DATA!AB1041),DATA!AB1041,"n/a")</f>
        <v>73306.37</v>
      </c>
      <c r="J3740" s="77">
        <f>+IF(ISNUMBER(DATA!AC1041),DATA!AC1041,"n/a")</f>
        <v>0.31038921434245598</v>
      </c>
      <c r="K3740" s="86">
        <f>+IF(ISNUMBER(DATA!AL1041),DATA!AL1041,"n/a")</f>
        <v>147568.18</v>
      </c>
      <c r="L3740" s="77">
        <f>+IF(ISNUMBER(DATA!AM1041),DATA!AM1041,"n/a")</f>
        <v>0.29184694195651401</v>
      </c>
      <c r="M3740" s="66"/>
      <c r="N3740" s="66"/>
      <c r="O3740" s="66"/>
      <c r="P3740" s="66"/>
      <c r="Q3740" s="66"/>
      <c r="S3740" s="70"/>
      <c r="U3740" s="70"/>
      <c r="W3740" s="70"/>
      <c r="Y3740" s="70"/>
    </row>
    <row r="3741" spans="1:25" s="69" customFormat="1" x14ac:dyDescent="0.2">
      <c r="A3741" s="66" t="s">
        <v>28</v>
      </c>
      <c r="B3741" s="66" t="s">
        <v>24</v>
      </c>
      <c r="C3741" s="66" t="s">
        <v>9</v>
      </c>
      <c r="D3741" s="66" t="s">
        <v>282</v>
      </c>
      <c r="E3741" s="86">
        <f>+IF(ISNUMBER(DATA!H1042),DATA!H1042,"n/a")</f>
        <v>11266.63</v>
      </c>
      <c r="F3741" s="77">
        <f>+IF(ISNUMBER(DATA!I1042),DATA!I1042,"n/a")</f>
        <v>8.3786248439246397E-2</v>
      </c>
      <c r="G3741" s="86">
        <f>+IF(ISNUMBER(DATA!R1042),DATA!R1042,"n/a")</f>
        <v>32630.32</v>
      </c>
      <c r="H3741" s="77">
        <f>+IF(ISNUMBER(DATA!S1042),DATA!S1042,"n/a")</f>
        <v>0.112895546415099</v>
      </c>
      <c r="I3741" s="86">
        <f>+IF(ISNUMBER(DATA!AB1042),DATA!AB1042,"n/a")</f>
        <v>67280.25</v>
      </c>
      <c r="J3741" s="77">
        <f>+IF(ISNUMBER(DATA!AC1042),DATA!AC1042,"n/a")</f>
        <v>0.26054375923553802</v>
      </c>
      <c r="K3741" s="86">
        <f>+IF(ISNUMBER(DATA!AL1042),DATA!AL1042,"n/a")</f>
        <v>148479.29</v>
      </c>
      <c r="L3741" s="77">
        <f>+IF(ISNUMBER(DATA!AM1042),DATA!AM1042,"n/a")</f>
        <v>0.474945866406696</v>
      </c>
      <c r="M3741" s="66"/>
      <c r="N3741" s="66"/>
      <c r="O3741" s="66"/>
      <c r="P3741" s="66"/>
      <c r="Q3741" s="66"/>
      <c r="S3741" s="70"/>
      <c r="U3741" s="70"/>
      <c r="W3741" s="70"/>
      <c r="Y3741" s="70"/>
    </row>
    <row r="3742" spans="1:25" s="69" customFormat="1" x14ac:dyDescent="0.2">
      <c r="A3742" s="66" t="s">
        <v>28</v>
      </c>
      <c r="B3742" s="66" t="s">
        <v>24</v>
      </c>
      <c r="C3742" s="66" t="s">
        <v>9</v>
      </c>
      <c r="D3742" s="66" t="s">
        <v>283</v>
      </c>
      <c r="E3742" s="86">
        <f>+IF(ISNUMBER(DATA!H1043),DATA!H1043,"n/a")</f>
        <v>11863.57</v>
      </c>
      <c r="F3742" s="77">
        <f>+IF(ISNUMBER(DATA!I1043),DATA!I1043,"n/a")</f>
        <v>-0.144900136227016</v>
      </c>
      <c r="G3742" s="86">
        <f>+IF(ISNUMBER(DATA!R1043),DATA!R1043,"n/a")</f>
        <v>33757.43</v>
      </c>
      <c r="H3742" s="77">
        <f>+IF(ISNUMBER(DATA!S1043),DATA!S1043,"n/a")</f>
        <v>-0.24351199402651699</v>
      </c>
      <c r="I3742" s="86">
        <f>+IF(ISNUMBER(DATA!AB1043),DATA!AB1043,"n/a")</f>
        <v>86136.18</v>
      </c>
      <c r="J3742" s="77">
        <f>+IF(ISNUMBER(DATA!AC1043),DATA!AC1043,"n/a")</f>
        <v>-7.7097887356162506E-2</v>
      </c>
      <c r="K3742" s="86">
        <f>+IF(ISNUMBER(DATA!AL1043),DATA!AL1043,"n/a")</f>
        <v>211945.73</v>
      </c>
      <c r="L3742" s="77">
        <f>+IF(ISNUMBER(DATA!AM1043),DATA!AM1043,"n/a")</f>
        <v>9.8763201624595204E-2</v>
      </c>
      <c r="M3742" s="66"/>
      <c r="N3742" s="66"/>
      <c r="O3742" s="66"/>
      <c r="P3742" s="66"/>
      <c r="Q3742" s="66"/>
      <c r="S3742" s="70"/>
      <c r="U3742" s="70"/>
      <c r="W3742" s="70"/>
      <c r="Y3742" s="70"/>
    </row>
    <row r="3743" spans="1:25" s="69" customFormat="1" x14ac:dyDescent="0.2">
      <c r="A3743" s="66" t="s">
        <v>28</v>
      </c>
      <c r="B3743" s="66" t="s">
        <v>24</v>
      </c>
      <c r="C3743" s="66" t="s">
        <v>9</v>
      </c>
      <c r="D3743" s="66" t="s">
        <v>284</v>
      </c>
      <c r="E3743" s="86">
        <f>+IF(ISNUMBER(DATA!H1044),DATA!H1044,"n/a")</f>
        <v>60527.57</v>
      </c>
      <c r="F3743" s="77">
        <f>+IF(ISNUMBER(DATA!I1044),DATA!I1044,"n/a")</f>
        <v>1.0006309859378399</v>
      </c>
      <c r="G3743" s="86">
        <f>+IF(ISNUMBER(DATA!R1044),DATA!R1044,"n/a")</f>
        <v>151845.82</v>
      </c>
      <c r="H3743" s="77">
        <f>+IF(ISNUMBER(DATA!S1044),DATA!S1044,"n/a")</f>
        <v>0.706312067616093</v>
      </c>
      <c r="I3743" s="86">
        <f>+IF(ISNUMBER(DATA!AB1044),DATA!AB1044,"n/a")</f>
        <v>281678.90000000002</v>
      </c>
      <c r="J3743" s="77">
        <f>+IF(ISNUMBER(DATA!AC1044),DATA!AC1044,"n/a")</f>
        <v>0.43248073240287799</v>
      </c>
      <c r="K3743" s="86">
        <f>+IF(ISNUMBER(DATA!AL1044),DATA!AL1044,"n/a")</f>
        <v>524994.47</v>
      </c>
      <c r="L3743" s="77">
        <f>+IF(ISNUMBER(DATA!AM1044),DATA!AM1044,"n/a")</f>
        <v>0.28658512571845801</v>
      </c>
      <c r="M3743" s="66"/>
      <c r="N3743" s="66"/>
      <c r="O3743" s="66"/>
      <c r="P3743" s="66"/>
      <c r="Q3743" s="66"/>
      <c r="S3743" s="70"/>
      <c r="U3743" s="70"/>
      <c r="W3743" s="70"/>
      <c r="Y3743" s="70"/>
    </row>
    <row r="3744" spans="1:25" s="69" customFormat="1" x14ac:dyDescent="0.2">
      <c r="A3744" s="66" t="s">
        <v>28</v>
      </c>
      <c r="B3744" s="66" t="s">
        <v>24</v>
      </c>
      <c r="C3744" s="66" t="s">
        <v>9</v>
      </c>
      <c r="D3744" s="66" t="s">
        <v>285</v>
      </c>
      <c r="E3744" s="86">
        <f>+IF(ISNUMBER(DATA!H1045),DATA!H1045,"n/a")</f>
        <v>45442.17</v>
      </c>
      <c r="F3744" s="77">
        <f>+IF(ISNUMBER(DATA!I1045),DATA!I1045,"n/a")</f>
        <v>1.0296496029106901</v>
      </c>
      <c r="G3744" s="86">
        <f>+IF(ISNUMBER(DATA!R1045),DATA!R1045,"n/a")</f>
        <v>110076.64</v>
      </c>
      <c r="H3744" s="77">
        <f>+IF(ISNUMBER(DATA!S1045),DATA!S1045,"n/a")</f>
        <v>0.62615206522297895</v>
      </c>
      <c r="I3744" s="86">
        <f>+IF(ISNUMBER(DATA!AB1045),DATA!AB1045,"n/a")</f>
        <v>207630.79</v>
      </c>
      <c r="J3744" s="77">
        <f>+IF(ISNUMBER(DATA!AC1045),DATA!AC1045,"n/a")</f>
        <v>0.31184179916557497</v>
      </c>
      <c r="K3744" s="86">
        <f>+IF(ISNUMBER(DATA!AL1045),DATA!AL1045,"n/a")</f>
        <v>389333.71</v>
      </c>
      <c r="L3744" s="77">
        <f>+IF(ISNUMBER(DATA!AM1045),DATA!AM1045,"n/a")</f>
        <v>0.143227716910586</v>
      </c>
      <c r="M3744" s="66"/>
      <c r="N3744" s="66"/>
      <c r="O3744" s="66"/>
      <c r="P3744" s="66"/>
      <c r="Q3744" s="66"/>
      <c r="S3744" s="70"/>
      <c r="U3744" s="70"/>
      <c r="W3744" s="70"/>
      <c r="Y3744" s="70"/>
    </row>
    <row r="3745" spans="1:25" s="69" customFormat="1" x14ac:dyDescent="0.2">
      <c r="A3745" s="66" t="s">
        <v>28</v>
      </c>
      <c r="B3745" s="66" t="s">
        <v>24</v>
      </c>
      <c r="C3745" s="66" t="s">
        <v>9</v>
      </c>
      <c r="D3745" s="66" t="s">
        <v>286</v>
      </c>
      <c r="E3745" s="86">
        <f>+IF(ISNUMBER(DATA!H1046),DATA!H1046,"n/a")</f>
        <v>9510.2800000000007</v>
      </c>
      <c r="F3745" s="77">
        <f>+IF(ISNUMBER(DATA!I1046),DATA!I1046,"n/a")</f>
        <v>0.12576469251311601</v>
      </c>
      <c r="G3745" s="86">
        <f>+IF(ISNUMBER(DATA!R1046),DATA!R1046,"n/a")</f>
        <v>26697.75</v>
      </c>
      <c r="H3745" s="77">
        <f>+IF(ISNUMBER(DATA!S1046),DATA!S1046,"n/a")</f>
        <v>0.119658370571053</v>
      </c>
      <c r="I3745" s="86">
        <f>+IF(ISNUMBER(DATA!AB1046),DATA!AB1046,"n/a")</f>
        <v>57357.62</v>
      </c>
      <c r="J3745" s="77">
        <f>+IF(ISNUMBER(DATA!AC1046),DATA!AC1046,"n/a")</f>
        <v>1.319629885373E-2</v>
      </c>
      <c r="K3745" s="86">
        <f>+IF(ISNUMBER(DATA!AL1046),DATA!AL1046,"n/a")</f>
        <v>130198.24</v>
      </c>
      <c r="L3745" s="77">
        <f>+IF(ISNUMBER(DATA!AM1046),DATA!AM1046,"n/a")</f>
        <v>2.1525047669851801E-2</v>
      </c>
      <c r="M3745" s="66"/>
      <c r="N3745" s="66"/>
      <c r="O3745" s="66"/>
      <c r="P3745" s="66"/>
      <c r="Q3745" s="66"/>
      <c r="S3745" s="70"/>
      <c r="U3745" s="70"/>
      <c r="W3745" s="70"/>
      <c r="Y3745" s="70"/>
    </row>
    <row r="3746" spans="1:25" s="69" customFormat="1" x14ac:dyDescent="0.2">
      <c r="A3746" s="66" t="s">
        <v>28</v>
      </c>
      <c r="B3746" s="66" t="s">
        <v>24</v>
      </c>
      <c r="C3746" s="66" t="s">
        <v>9</v>
      </c>
      <c r="D3746" s="66" t="s">
        <v>287</v>
      </c>
      <c r="E3746" s="86">
        <f>+IF(ISNUMBER(DATA!H1047),DATA!H1047,"n/a")</f>
        <v>12281.98</v>
      </c>
      <c r="F3746" s="77">
        <f>+IF(ISNUMBER(DATA!I1047),DATA!I1047,"n/a")</f>
        <v>9.6020030957232397E-3</v>
      </c>
      <c r="G3746" s="86">
        <f>+IF(ISNUMBER(DATA!R1047),DATA!R1047,"n/a")</f>
        <v>35996.97</v>
      </c>
      <c r="H3746" s="77">
        <f>+IF(ISNUMBER(DATA!S1047),DATA!S1047,"n/a")</f>
        <v>1.5709265995169801E-2</v>
      </c>
      <c r="I3746" s="86">
        <f>+IF(ISNUMBER(DATA!AB1047),DATA!AB1047,"n/a")</f>
        <v>84948.3</v>
      </c>
      <c r="J3746" s="77">
        <f>+IF(ISNUMBER(DATA!AC1047),DATA!AC1047,"n/a")</f>
        <v>-5.4007402832533302E-2</v>
      </c>
      <c r="K3746" s="86">
        <f>+IF(ISNUMBER(DATA!AL1047),DATA!AL1047,"n/a")</f>
        <v>190552.14</v>
      </c>
      <c r="L3746" s="77">
        <f>+IF(ISNUMBER(DATA!AM1047),DATA!AM1047,"n/a")</f>
        <v>-3.5489146527572103E-2</v>
      </c>
      <c r="M3746" s="66"/>
      <c r="N3746" s="66"/>
      <c r="O3746" s="66"/>
      <c r="P3746" s="66"/>
      <c r="Q3746" s="66"/>
      <c r="S3746" s="70"/>
      <c r="U3746" s="70"/>
      <c r="W3746" s="70"/>
      <c r="Y3746" s="70"/>
    </row>
    <row r="3747" spans="1:25" s="69" customFormat="1" x14ac:dyDescent="0.2">
      <c r="A3747" s="66" t="s">
        <v>28</v>
      </c>
      <c r="B3747" s="66" t="s">
        <v>24</v>
      </c>
      <c r="C3747" s="66" t="s">
        <v>9</v>
      </c>
      <c r="D3747" s="66" t="s">
        <v>288</v>
      </c>
      <c r="E3747" s="86">
        <f>+IF(ISNUMBER(DATA!H1048),DATA!H1048,"n/a")</f>
        <v>10730.13</v>
      </c>
      <c r="F3747" s="77">
        <f>+IF(ISNUMBER(DATA!I1048),DATA!I1048,"n/a")</f>
        <v>0.495680282349793</v>
      </c>
      <c r="G3747" s="86">
        <f>+IF(ISNUMBER(DATA!R1048),DATA!R1048,"n/a")</f>
        <v>28353.74</v>
      </c>
      <c r="H3747" s="77">
        <f>+IF(ISNUMBER(DATA!S1048),DATA!S1048,"n/a")</f>
        <v>0.44521914736691298</v>
      </c>
      <c r="I3747" s="86">
        <f>+IF(ISNUMBER(DATA!AB1048),DATA!AB1048,"n/a")</f>
        <v>57451.35</v>
      </c>
      <c r="J3747" s="77">
        <f>+IF(ISNUMBER(DATA!AC1048),DATA!AC1048,"n/a")</f>
        <v>0.60852816272042898</v>
      </c>
      <c r="K3747" s="86">
        <f>+IF(ISNUMBER(DATA!AL1048),DATA!AL1048,"n/a")</f>
        <v>120174.48</v>
      </c>
      <c r="L3747" s="77">
        <f>+IF(ISNUMBER(DATA!AM1048),DATA!AM1048,"n/a")</f>
        <v>0.80165583644567195</v>
      </c>
      <c r="M3747" s="66"/>
      <c r="N3747" s="66"/>
      <c r="O3747" s="66"/>
      <c r="P3747" s="66"/>
      <c r="Q3747" s="66"/>
      <c r="S3747" s="70"/>
      <c r="U3747" s="70"/>
      <c r="W3747" s="70"/>
      <c r="Y3747" s="70"/>
    </row>
    <row r="3748" spans="1:25" s="69" customFormat="1" x14ac:dyDescent="0.2">
      <c r="A3748" s="66" t="s">
        <v>28</v>
      </c>
      <c r="B3748" s="66" t="s">
        <v>24</v>
      </c>
      <c r="C3748" s="66" t="s">
        <v>9</v>
      </c>
      <c r="D3748" s="66" t="s">
        <v>289</v>
      </c>
      <c r="E3748" s="86">
        <f>+IF(ISNUMBER(DATA!H1049),DATA!H1049,"n/a")</f>
        <v>13023.14</v>
      </c>
      <c r="F3748" s="77">
        <f>+IF(ISNUMBER(DATA!I1049),DATA!I1049,"n/a")</f>
        <v>0.43785958524109297</v>
      </c>
      <c r="G3748" s="86">
        <f>+IF(ISNUMBER(DATA!R1049),DATA!R1049,"n/a")</f>
        <v>36343.58</v>
      </c>
      <c r="H3748" s="77">
        <f>+IF(ISNUMBER(DATA!S1049),DATA!S1049,"n/a")</f>
        <v>0.374583155412824</v>
      </c>
      <c r="I3748" s="86">
        <f>+IF(ISNUMBER(DATA!AB1049),DATA!AB1049,"n/a")</f>
        <v>73257.919999999998</v>
      </c>
      <c r="J3748" s="77">
        <f>+IF(ISNUMBER(DATA!AC1049),DATA!AC1049,"n/a")</f>
        <v>0.31959588885394402</v>
      </c>
      <c r="K3748" s="86">
        <f>+IF(ISNUMBER(DATA!AL1049),DATA!AL1049,"n/a")</f>
        <v>146508.75</v>
      </c>
      <c r="L3748" s="77">
        <f>+IF(ISNUMBER(DATA!AM1049),DATA!AM1049,"n/a")</f>
        <v>0.29846347325768102</v>
      </c>
      <c r="M3748" s="66"/>
      <c r="N3748" s="66"/>
      <c r="O3748" s="66"/>
      <c r="P3748" s="66"/>
      <c r="Q3748" s="66"/>
      <c r="S3748" s="70"/>
      <c r="U3748" s="70"/>
      <c r="W3748" s="70"/>
      <c r="Y3748" s="70"/>
    </row>
    <row r="3749" spans="1:25" s="69" customFormat="1" x14ac:dyDescent="0.2">
      <c r="A3749" s="66" t="s">
        <v>28</v>
      </c>
      <c r="B3749" s="66" t="s">
        <v>24</v>
      </c>
      <c r="C3749" s="66" t="s">
        <v>9</v>
      </c>
      <c r="D3749" s="66" t="s">
        <v>290</v>
      </c>
      <c r="E3749" s="86">
        <f>+IF(ISNUMBER(DATA!H1050),DATA!H1050,"n/a")</f>
        <v>5816.8</v>
      </c>
      <c r="F3749" s="77">
        <f>+IF(ISNUMBER(DATA!I1050),DATA!I1050,"n/a")</f>
        <v>0.42500171486246802</v>
      </c>
      <c r="G3749" s="86">
        <f>+IF(ISNUMBER(DATA!R1050),DATA!R1050,"n/a")</f>
        <v>15423.84</v>
      </c>
      <c r="H3749" s="77">
        <f>+IF(ISNUMBER(DATA!S1050),DATA!S1050,"n/a")</f>
        <v>0.75807721987477705</v>
      </c>
      <c r="I3749" s="86">
        <f>+IF(ISNUMBER(DATA!AB1050),DATA!AB1050,"n/a")</f>
        <v>30513.16</v>
      </c>
      <c r="J3749" s="77">
        <f>+IF(ISNUMBER(DATA!AC1050),DATA!AC1050,"n/a")</f>
        <v>0.72229208764661401</v>
      </c>
      <c r="K3749" s="86">
        <f>+IF(ISNUMBER(DATA!AL1050),DATA!AL1050,"n/a")</f>
        <v>60141.2</v>
      </c>
      <c r="L3749" s="77">
        <f>+IF(ISNUMBER(DATA!AM1050),DATA!AM1050,"n/a")</f>
        <v>0.57972155008200499</v>
      </c>
      <c r="M3749" s="66"/>
      <c r="N3749" s="66"/>
      <c r="O3749" s="66"/>
      <c r="P3749" s="66"/>
      <c r="Q3749" s="66"/>
      <c r="S3749" s="70"/>
      <c r="U3749" s="70"/>
      <c r="W3749" s="70"/>
      <c r="Y3749" s="70"/>
    </row>
    <row r="3750" spans="1:25" s="69" customFormat="1" x14ac:dyDescent="0.2">
      <c r="A3750" s="66" t="s">
        <v>28</v>
      </c>
      <c r="B3750" s="66" t="s">
        <v>24</v>
      </c>
      <c r="C3750" s="66" t="s">
        <v>9</v>
      </c>
      <c r="D3750" s="66" t="s">
        <v>291</v>
      </c>
      <c r="E3750" s="86">
        <f>+IF(ISNUMBER(DATA!H1051),DATA!H1051,"n/a")</f>
        <v>2867.98</v>
      </c>
      <c r="F3750" s="77">
        <f>+IF(ISNUMBER(DATA!I1051),DATA!I1051,"n/a")</f>
        <v>-9.7472213686162299E-3</v>
      </c>
      <c r="G3750" s="86">
        <f>+IF(ISNUMBER(DATA!R1051),DATA!R1051,"n/a")</f>
        <v>9155.18</v>
      </c>
      <c r="H3750" s="77">
        <f>+IF(ISNUMBER(DATA!S1051),DATA!S1051,"n/a")</f>
        <v>3.6618933690528599E-2</v>
      </c>
      <c r="I3750" s="86">
        <f>+IF(ISNUMBER(DATA!AB1051),DATA!AB1051,"n/a")</f>
        <v>19646.14</v>
      </c>
      <c r="J3750" s="77">
        <f>+IF(ISNUMBER(DATA!AC1051),DATA!AC1051,"n/a")</f>
        <v>0.167461766285874</v>
      </c>
      <c r="K3750" s="86">
        <f>+IF(ISNUMBER(DATA!AL1051),DATA!AL1051,"n/a")</f>
        <v>47427.16</v>
      </c>
      <c r="L3750" s="77">
        <f>+IF(ISNUMBER(DATA!AM1051),DATA!AM1051,"n/a")</f>
        <v>0.29346294373576598</v>
      </c>
      <c r="M3750" s="66"/>
      <c r="N3750" s="66"/>
      <c r="O3750" s="66"/>
      <c r="P3750" s="66"/>
      <c r="Q3750" s="66"/>
      <c r="S3750" s="70"/>
      <c r="U3750" s="70"/>
      <c r="W3750" s="70"/>
      <c r="Y3750" s="70"/>
    </row>
    <row r="3751" spans="1:25" s="69" customFormat="1" x14ac:dyDescent="0.2">
      <c r="A3751" s="66" t="s">
        <v>28</v>
      </c>
      <c r="B3751" s="66" t="s">
        <v>24</v>
      </c>
      <c r="C3751" s="66" t="s">
        <v>9</v>
      </c>
      <c r="D3751" s="66" t="s">
        <v>292</v>
      </c>
      <c r="E3751" s="86">
        <f>+IF(ISNUMBER(DATA!H1052),DATA!H1052,"n/a")</f>
        <v>24789.119999999999</v>
      </c>
      <c r="F3751" s="77">
        <f>+IF(ISNUMBER(DATA!I1052),DATA!I1052,"n/a")</f>
        <v>1.4775973804014001E-2</v>
      </c>
      <c r="G3751" s="86">
        <f>+IF(ISNUMBER(DATA!R1052),DATA!R1052,"n/a")</f>
        <v>75900.66</v>
      </c>
      <c r="H3751" s="77">
        <f>+IF(ISNUMBER(DATA!S1052),DATA!S1052,"n/a")</f>
        <v>3.5973349919681999E-2</v>
      </c>
      <c r="I3751" s="86">
        <f>+IF(ISNUMBER(DATA!AB1052),DATA!AB1052,"n/a")</f>
        <v>150300.68</v>
      </c>
      <c r="J3751" s="77">
        <f>+IF(ISNUMBER(DATA!AC1052),DATA!AC1052,"n/a")</f>
        <v>8.2635859921239396E-2</v>
      </c>
      <c r="K3751" s="86">
        <f>+IF(ISNUMBER(DATA!AL1052),DATA!AL1052,"n/a")</f>
        <v>310856.75</v>
      </c>
      <c r="L3751" s="77">
        <f>+IF(ISNUMBER(DATA!AM1052),DATA!AM1052,"n/a")</f>
        <v>0.13455132507863099</v>
      </c>
      <c r="M3751" s="66"/>
      <c r="N3751" s="66"/>
      <c r="O3751" s="66"/>
      <c r="P3751" s="66"/>
      <c r="Q3751" s="66"/>
      <c r="S3751" s="70"/>
      <c r="U3751" s="70"/>
      <c r="W3751" s="70"/>
      <c r="Y3751" s="70"/>
    </row>
    <row r="3752" spans="1:25" s="69" customFormat="1" x14ac:dyDescent="0.2">
      <c r="A3752" s="66" t="s">
        <v>28</v>
      </c>
      <c r="B3752" s="66" t="s">
        <v>24</v>
      </c>
      <c r="C3752" s="66" t="s">
        <v>9</v>
      </c>
      <c r="D3752" s="66" t="s">
        <v>293</v>
      </c>
      <c r="E3752" s="86">
        <f>+IF(ISNUMBER(DATA!H1053),DATA!H1053,"n/a")</f>
        <v>6608.87</v>
      </c>
      <c r="F3752" s="77">
        <f>+IF(ISNUMBER(DATA!I1053),DATA!I1053,"n/a")</f>
        <v>0.92047412728440403</v>
      </c>
      <c r="G3752" s="86">
        <f>+IF(ISNUMBER(DATA!R1053),DATA!R1053,"n/a")</f>
        <v>16064.46</v>
      </c>
      <c r="H3752" s="77">
        <f>+IF(ISNUMBER(DATA!S1053),DATA!S1053,"n/a")</f>
        <v>0.54858318913786397</v>
      </c>
      <c r="I3752" s="86">
        <f>+IF(ISNUMBER(DATA!AB1053),DATA!AB1053,"n/a")</f>
        <v>32064.3</v>
      </c>
      <c r="J3752" s="77">
        <f>+IF(ISNUMBER(DATA!AC1053),DATA!AC1053,"n/a")</f>
        <v>0.45555809263026198</v>
      </c>
      <c r="K3752" s="86">
        <f>+IF(ISNUMBER(DATA!AL1053),DATA!AL1053,"n/a")</f>
        <v>63488.41</v>
      </c>
      <c r="L3752" s="77">
        <f>+IF(ISNUMBER(DATA!AM1053),DATA!AM1053,"n/a")</f>
        <v>0.41233745143786599</v>
      </c>
      <c r="M3752" s="66"/>
      <c r="N3752" s="66"/>
      <c r="O3752" s="66"/>
      <c r="P3752" s="66"/>
      <c r="Q3752" s="66"/>
      <c r="S3752" s="70"/>
      <c r="U3752" s="70"/>
      <c r="W3752" s="70"/>
      <c r="Y3752" s="70"/>
    </row>
    <row r="3753" spans="1:25" s="69" customFormat="1" x14ac:dyDescent="0.2">
      <c r="A3753" s="66" t="s">
        <v>28</v>
      </c>
      <c r="B3753" s="66" t="s">
        <v>24</v>
      </c>
      <c r="C3753" s="66" t="s">
        <v>9</v>
      </c>
      <c r="D3753" s="66" t="s">
        <v>294</v>
      </c>
      <c r="E3753" s="86">
        <f>+IF(ISNUMBER(DATA!H1054),DATA!H1054,"n/a")</f>
        <v>13257.79</v>
      </c>
      <c r="F3753" s="77">
        <f>+IF(ISNUMBER(DATA!I1054),DATA!I1054,"n/a")</f>
        <v>0.16621716718565799</v>
      </c>
      <c r="G3753" s="86">
        <f>+IF(ISNUMBER(DATA!R1054),DATA!R1054,"n/a")</f>
        <v>37619.199999999997</v>
      </c>
      <c r="H3753" s="77">
        <f>+IF(ISNUMBER(DATA!S1054),DATA!S1054,"n/a")</f>
        <v>0.24584791324316099</v>
      </c>
      <c r="I3753" s="86">
        <f>+IF(ISNUMBER(DATA!AB1054),DATA!AB1054,"n/a")</f>
        <v>75396.39</v>
      </c>
      <c r="J3753" s="77">
        <f>+IF(ISNUMBER(DATA!AC1054),DATA!AC1054,"n/a")</f>
        <v>0.28509381719261701</v>
      </c>
      <c r="K3753" s="86">
        <f>+IF(ISNUMBER(DATA!AL1054),DATA!AL1054,"n/a")</f>
        <v>140072.70000000001</v>
      </c>
      <c r="L3753" s="77">
        <f>+IF(ISNUMBER(DATA!AM1054),DATA!AM1054,"n/a")</f>
        <v>0.16799665792791499</v>
      </c>
      <c r="M3753" s="66"/>
      <c r="N3753" s="66"/>
      <c r="O3753" s="66"/>
      <c r="P3753" s="66"/>
      <c r="Q3753" s="66"/>
      <c r="S3753" s="70"/>
      <c r="U3753" s="70"/>
      <c r="W3753" s="70"/>
      <c r="Y3753" s="70"/>
    </row>
    <row r="3754" spans="1:25" s="69" customFormat="1" x14ac:dyDescent="0.2">
      <c r="A3754" s="66" t="s">
        <v>28</v>
      </c>
      <c r="B3754" s="66" t="s">
        <v>24</v>
      </c>
      <c r="C3754" s="66" t="s">
        <v>9</v>
      </c>
      <c r="D3754" s="66" t="s">
        <v>295</v>
      </c>
      <c r="E3754" s="86">
        <f>+IF(ISNUMBER(DATA!H1055),DATA!H1055,"n/a")</f>
        <v>3395.78</v>
      </c>
      <c r="F3754" s="77">
        <f>+IF(ISNUMBER(DATA!I1055),DATA!I1055,"n/a")</f>
        <v>-9.2335942992010603E-2</v>
      </c>
      <c r="G3754" s="86">
        <f>+IF(ISNUMBER(DATA!R1055),DATA!R1055,"n/a")</f>
        <v>9421.6200000000008</v>
      </c>
      <c r="H3754" s="77">
        <f>+IF(ISNUMBER(DATA!S1055),DATA!S1055,"n/a")</f>
        <v>-4.7066998281576497E-2</v>
      </c>
      <c r="I3754" s="86">
        <f>+IF(ISNUMBER(DATA!AB1055),DATA!AB1055,"n/a")</f>
        <v>20818.310000000001</v>
      </c>
      <c r="J3754" s="77">
        <f>+IF(ISNUMBER(DATA!AC1055),DATA!AC1055,"n/a")</f>
        <v>5.9094324533454597E-2</v>
      </c>
      <c r="K3754" s="86">
        <f>+IF(ISNUMBER(DATA!AL1055),DATA!AL1055,"n/a")</f>
        <v>48274.29</v>
      </c>
      <c r="L3754" s="77">
        <f>+IF(ISNUMBER(DATA!AM1055),DATA!AM1055,"n/a")</f>
        <v>7.7809742293072595E-2</v>
      </c>
      <c r="M3754" s="66"/>
      <c r="N3754" s="66"/>
      <c r="O3754" s="66"/>
      <c r="P3754" s="66"/>
      <c r="Q3754" s="66"/>
      <c r="S3754" s="70"/>
      <c r="U3754" s="70"/>
      <c r="W3754" s="70"/>
      <c r="Y3754" s="70"/>
    </row>
    <row r="3755" spans="1:25" s="69" customFormat="1" x14ac:dyDescent="0.2">
      <c r="A3755" s="66" t="s">
        <v>28</v>
      </c>
      <c r="B3755" s="66" t="s">
        <v>24</v>
      </c>
      <c r="C3755" s="66" t="s">
        <v>9</v>
      </c>
      <c r="D3755" s="66" t="s">
        <v>296</v>
      </c>
      <c r="E3755" s="86">
        <f>+IF(ISNUMBER(DATA!H1056),DATA!H1056,"n/a")</f>
        <v>3755.73</v>
      </c>
      <c r="F3755" s="77">
        <f>+IF(ISNUMBER(DATA!I1056),DATA!I1056,"n/a")</f>
        <v>1.7104618192749201E-2</v>
      </c>
      <c r="G3755" s="86">
        <f>+IF(ISNUMBER(DATA!R1056),DATA!R1056,"n/a")</f>
        <v>10323.77</v>
      </c>
      <c r="H3755" s="77">
        <f>+IF(ISNUMBER(DATA!S1056),DATA!S1056,"n/a")</f>
        <v>5.3482467759085599E-2</v>
      </c>
      <c r="I3755" s="86">
        <f>+IF(ISNUMBER(DATA!AB1056),DATA!AB1056,"n/a")</f>
        <v>22030.25</v>
      </c>
      <c r="J3755" s="77">
        <f>+IF(ISNUMBER(DATA!AC1056),DATA!AC1056,"n/a")</f>
        <v>0.10646114748211399</v>
      </c>
      <c r="K3755" s="86">
        <f>+IF(ISNUMBER(DATA!AL1056),DATA!AL1056,"n/a")</f>
        <v>50615.5</v>
      </c>
      <c r="L3755" s="77">
        <f>+IF(ISNUMBER(DATA!AM1056),DATA!AM1056,"n/a")</f>
        <v>0.13564642581732</v>
      </c>
      <c r="M3755" s="66"/>
      <c r="N3755" s="66"/>
      <c r="O3755" s="66"/>
      <c r="P3755" s="66"/>
      <c r="Q3755" s="66"/>
      <c r="S3755" s="70"/>
      <c r="U3755" s="70"/>
      <c r="W3755" s="70"/>
      <c r="Y3755" s="70"/>
    </row>
    <row r="3756" spans="1:25" s="69" customFormat="1" x14ac:dyDescent="0.2">
      <c r="A3756" s="66" t="s">
        <v>28</v>
      </c>
      <c r="B3756" s="66" t="s">
        <v>24</v>
      </c>
      <c r="C3756" s="66" t="s">
        <v>9</v>
      </c>
      <c r="D3756" s="66" t="s">
        <v>297</v>
      </c>
      <c r="E3756" s="86">
        <f>+IF(ISNUMBER(DATA!H1057),DATA!H1057,"n/a")</f>
        <v>2683.73</v>
      </c>
      <c r="F3756" s="77">
        <f>+IF(ISNUMBER(DATA!I1057),DATA!I1057,"n/a")</f>
        <v>0.26372270644685802</v>
      </c>
      <c r="G3756" s="86">
        <f>+IF(ISNUMBER(DATA!R1057),DATA!R1057,"n/a")</f>
        <v>7081.87</v>
      </c>
      <c r="H3756" s="77">
        <f>+IF(ISNUMBER(DATA!S1057),DATA!S1057,"n/a")</f>
        <v>0.27013338259480002</v>
      </c>
      <c r="I3756" s="86">
        <f>+IF(ISNUMBER(DATA!AB1057),DATA!AB1057,"n/a")</f>
        <v>15253.27</v>
      </c>
      <c r="J3756" s="77">
        <f>+IF(ISNUMBER(DATA!AC1057),DATA!AC1057,"n/a")</f>
        <v>0.45748681854404899</v>
      </c>
      <c r="K3756" s="86">
        <f>+IF(ISNUMBER(DATA!AL1057),DATA!AL1057,"n/a")</f>
        <v>34116.74</v>
      </c>
      <c r="L3756" s="77">
        <f>+IF(ISNUMBER(DATA!AM1057),DATA!AM1057,"n/a")</f>
        <v>0.713104847314733</v>
      </c>
      <c r="M3756" s="66"/>
      <c r="N3756" s="66"/>
      <c r="O3756" s="66"/>
      <c r="P3756" s="66"/>
      <c r="Q3756" s="66"/>
      <c r="S3756" s="70"/>
      <c r="U3756" s="70"/>
      <c r="W3756" s="70"/>
      <c r="Y3756" s="70"/>
    </row>
    <row r="3757" spans="1:25" s="69" customFormat="1" x14ac:dyDescent="0.2">
      <c r="A3757" s="66" t="s">
        <v>28</v>
      </c>
      <c r="B3757" s="66" t="s">
        <v>24</v>
      </c>
      <c r="C3757" s="66" t="s">
        <v>9</v>
      </c>
      <c r="D3757" s="66" t="s">
        <v>298</v>
      </c>
      <c r="E3757" s="86">
        <f>+IF(ISNUMBER(DATA!H1058),DATA!H1058,"n/a")</f>
        <v>10428.58</v>
      </c>
      <c r="F3757" s="77">
        <f>+IF(ISNUMBER(DATA!I1058),DATA!I1058,"n/a")</f>
        <v>0.780851953995509</v>
      </c>
      <c r="G3757" s="86">
        <f>+IF(ISNUMBER(DATA!R1058),DATA!R1058,"n/a")</f>
        <v>26313.82</v>
      </c>
      <c r="H3757" s="77">
        <f>+IF(ISNUMBER(DATA!S1058),DATA!S1058,"n/a")</f>
        <v>0.928273650532635</v>
      </c>
      <c r="I3757" s="86">
        <f>+IF(ISNUMBER(DATA!AB1058),DATA!AB1058,"n/a")</f>
        <v>53969.49</v>
      </c>
      <c r="J3757" s="77">
        <f>+IF(ISNUMBER(DATA!AC1058),DATA!AC1058,"n/a")</f>
        <v>1.1024335401505501</v>
      </c>
      <c r="K3757" s="86">
        <f>+IF(ISNUMBER(DATA!AL1058),DATA!AL1058,"n/a")</f>
        <v>106210.91</v>
      </c>
      <c r="L3757" s="77">
        <f>+IF(ISNUMBER(DATA!AM1058),DATA!AM1058,"n/a")</f>
        <v>0.98919334696284</v>
      </c>
      <c r="M3757" s="66"/>
      <c r="N3757" s="66"/>
      <c r="O3757" s="66"/>
      <c r="P3757" s="66"/>
      <c r="Q3757" s="66"/>
      <c r="S3757" s="70"/>
      <c r="U3757" s="70"/>
      <c r="W3757" s="70"/>
      <c r="Y3757" s="70"/>
    </row>
    <row r="3758" spans="1:25" s="69" customFormat="1" x14ac:dyDescent="0.2">
      <c r="A3758" s="66" t="s">
        <v>28</v>
      </c>
      <c r="B3758" s="66" t="s">
        <v>24</v>
      </c>
      <c r="C3758" s="66" t="s">
        <v>9</v>
      </c>
      <c r="D3758" s="66" t="s">
        <v>299</v>
      </c>
      <c r="E3758" s="86">
        <f>+IF(ISNUMBER(DATA!H1059),DATA!H1059,"n/a")</f>
        <v>82253.55</v>
      </c>
      <c r="F3758" s="77">
        <f>+IF(ISNUMBER(DATA!I1059),DATA!I1059,"n/a")</f>
        <v>0.10517982481539601</v>
      </c>
      <c r="G3758" s="86">
        <f>+IF(ISNUMBER(DATA!R1059),DATA!R1059,"n/a")</f>
        <v>241098.15</v>
      </c>
      <c r="H3758" s="77">
        <f>+IF(ISNUMBER(DATA!S1059),DATA!S1059,"n/a")</f>
        <v>7.2362948761873894E-2</v>
      </c>
      <c r="I3758" s="86">
        <f>+IF(ISNUMBER(DATA!AB1059),DATA!AB1059,"n/a")</f>
        <v>580462.04</v>
      </c>
      <c r="J3758" s="77">
        <f>+IF(ISNUMBER(DATA!AC1059),DATA!AC1059,"n/a")</f>
        <v>9.8150793664006697E-2</v>
      </c>
      <c r="K3758" s="86">
        <f>+IF(ISNUMBER(DATA!AL1059),DATA!AL1059,"n/a")</f>
        <v>1306105.1200000001</v>
      </c>
      <c r="L3758" s="77">
        <f>+IF(ISNUMBER(DATA!AM1059),DATA!AM1059,"n/a")</f>
        <v>0.115350837649021</v>
      </c>
      <c r="M3758" s="66"/>
      <c r="N3758" s="66"/>
      <c r="O3758" s="66"/>
      <c r="P3758" s="66"/>
      <c r="Q3758" s="66"/>
      <c r="S3758" s="70"/>
      <c r="U3758" s="70"/>
      <c r="W3758" s="70"/>
      <c r="Y3758" s="70"/>
    </row>
    <row r="3759" spans="1:25" s="69" customFormat="1" x14ac:dyDescent="0.2">
      <c r="A3759" s="66" t="s">
        <v>28</v>
      </c>
      <c r="B3759" s="66" t="s">
        <v>24</v>
      </c>
      <c r="C3759" s="66" t="s">
        <v>9</v>
      </c>
      <c r="D3759" s="66" t="s">
        <v>300</v>
      </c>
      <c r="E3759" s="86">
        <f>+IF(ISNUMBER(DATA!H1060),DATA!H1060,"n/a")</f>
        <v>12405.4</v>
      </c>
      <c r="F3759" s="77">
        <f>+IF(ISNUMBER(DATA!I1060),DATA!I1060,"n/a")</f>
        <v>4.4748843065340001E-2</v>
      </c>
      <c r="G3759" s="86">
        <f>+IF(ISNUMBER(DATA!R1060),DATA!R1060,"n/a")</f>
        <v>33902.81</v>
      </c>
      <c r="H3759" s="77">
        <f>+IF(ISNUMBER(DATA!S1060),DATA!S1060,"n/a")</f>
        <v>-5.5905005739287597E-2</v>
      </c>
      <c r="I3759" s="86">
        <f>+IF(ISNUMBER(DATA!AB1060),DATA!AB1060,"n/a")</f>
        <v>76458.89</v>
      </c>
      <c r="J3759" s="77">
        <f>+IF(ISNUMBER(DATA!AC1060),DATA!AC1060,"n/a")</f>
        <v>-3.0843480090553901E-2</v>
      </c>
      <c r="K3759" s="86">
        <f>+IF(ISNUMBER(DATA!AL1060),DATA!AL1060,"n/a")</f>
        <v>182336.42</v>
      </c>
      <c r="L3759" s="77">
        <f>+IF(ISNUMBER(DATA!AM1060),DATA!AM1060,"n/a")</f>
        <v>1.24481820856676E-2</v>
      </c>
      <c r="M3759" s="66"/>
      <c r="N3759" s="66"/>
      <c r="O3759" s="66"/>
      <c r="P3759" s="66"/>
      <c r="Q3759" s="66"/>
      <c r="S3759" s="70"/>
      <c r="U3759" s="70"/>
      <c r="W3759" s="70"/>
      <c r="Y3759" s="70"/>
    </row>
    <row r="3760" spans="1:25" s="69" customFormat="1" x14ac:dyDescent="0.2">
      <c r="A3760" s="66" t="s">
        <v>28</v>
      </c>
      <c r="B3760" s="66" t="s">
        <v>24</v>
      </c>
      <c r="C3760" s="66" t="s">
        <v>9</v>
      </c>
      <c r="D3760" s="66" t="s">
        <v>301</v>
      </c>
      <c r="E3760" s="86">
        <f>+IF(ISNUMBER(DATA!H1061),DATA!H1061,"n/a")</f>
        <v>2339.56</v>
      </c>
      <c r="F3760" s="77">
        <f>+IF(ISNUMBER(DATA!I1061),DATA!I1061,"n/a")</f>
        <v>9.9541301650562006E-2</v>
      </c>
      <c r="G3760" s="86">
        <f>+IF(ISNUMBER(DATA!R1061),DATA!R1061,"n/a")</f>
        <v>6027.26</v>
      </c>
      <c r="H3760" s="77">
        <f>+IF(ISNUMBER(DATA!S1061),DATA!S1061,"n/a")</f>
        <v>0.132062642980838</v>
      </c>
      <c r="I3760" s="86">
        <f>+IF(ISNUMBER(DATA!AB1061),DATA!AB1061,"n/a")</f>
        <v>12857.2</v>
      </c>
      <c r="J3760" s="77">
        <f>+IF(ISNUMBER(DATA!AC1061),DATA!AC1061,"n/a")</f>
        <v>0.223178864650424</v>
      </c>
      <c r="K3760" s="86">
        <f>+IF(ISNUMBER(DATA!AL1061),DATA!AL1061,"n/a")</f>
        <v>29536.51</v>
      </c>
      <c r="L3760" s="77">
        <f>+IF(ISNUMBER(DATA!AM1061),DATA!AM1061,"n/a")</f>
        <v>0.35838268055195299</v>
      </c>
      <c r="M3760" s="66"/>
      <c r="N3760" s="66"/>
      <c r="O3760" s="66"/>
      <c r="P3760" s="66"/>
      <c r="Q3760" s="66"/>
      <c r="S3760" s="70"/>
      <c r="U3760" s="70"/>
      <c r="W3760" s="70"/>
      <c r="Y3760" s="70"/>
    </row>
    <row r="3761" spans="1:25" s="69" customFormat="1" x14ac:dyDescent="0.2">
      <c r="A3761" s="66" t="s">
        <v>28</v>
      </c>
      <c r="B3761" s="66" t="s">
        <v>24</v>
      </c>
      <c r="C3761" s="66" t="s">
        <v>9</v>
      </c>
      <c r="D3761" s="66" t="s">
        <v>302</v>
      </c>
      <c r="E3761" s="86">
        <f>+IF(ISNUMBER(DATA!H1062),DATA!H1062,"n/a")</f>
        <v>7423.17</v>
      </c>
      <c r="F3761" s="77">
        <f>+IF(ISNUMBER(DATA!I1062),DATA!I1062,"n/a")</f>
        <v>0.15129496391719799</v>
      </c>
      <c r="G3761" s="86">
        <f>+IF(ISNUMBER(DATA!R1062),DATA!R1062,"n/a")</f>
        <v>20593.54</v>
      </c>
      <c r="H3761" s="77">
        <f>+IF(ISNUMBER(DATA!S1062),DATA!S1062,"n/a")</f>
        <v>0.20064458692157899</v>
      </c>
      <c r="I3761" s="86">
        <f>+IF(ISNUMBER(DATA!AB1062),DATA!AB1062,"n/a")</f>
        <v>43549.56</v>
      </c>
      <c r="J3761" s="77">
        <f>+IF(ISNUMBER(DATA!AC1062),DATA!AC1062,"n/a")</f>
        <v>0.22216487858349801</v>
      </c>
      <c r="K3761" s="86">
        <f>+IF(ISNUMBER(DATA!AL1062),DATA!AL1062,"n/a")</f>
        <v>86259.09</v>
      </c>
      <c r="L3761" s="77">
        <f>+IF(ISNUMBER(DATA!AM1062),DATA!AM1062,"n/a")</f>
        <v>9.8937105379829096E-2</v>
      </c>
      <c r="M3761" s="66"/>
      <c r="N3761" s="66"/>
      <c r="O3761" s="66"/>
      <c r="P3761" s="66"/>
      <c r="Q3761" s="66"/>
      <c r="S3761" s="70"/>
      <c r="U3761" s="70"/>
      <c r="W3761" s="70"/>
      <c r="Y3761" s="70"/>
    </row>
    <row r="3762" spans="1:25" s="69" customFormat="1" x14ac:dyDescent="0.2">
      <c r="A3762" s="66" t="s">
        <v>28</v>
      </c>
      <c r="B3762" s="66" t="s">
        <v>24</v>
      </c>
      <c r="C3762" s="66" t="s">
        <v>9</v>
      </c>
      <c r="D3762" s="66" t="s">
        <v>303</v>
      </c>
      <c r="E3762" s="86">
        <f>+IF(ISNUMBER(DATA!H1063),DATA!H1063,"n/a")</f>
        <v>14714.66</v>
      </c>
      <c r="F3762" s="77">
        <f>+IF(ISNUMBER(DATA!I1063),DATA!I1063,"n/a")</f>
        <v>0.55526524676071398</v>
      </c>
      <c r="G3762" s="86">
        <f>+IF(ISNUMBER(DATA!R1063),DATA!R1063,"n/a")</f>
        <v>38492.14</v>
      </c>
      <c r="H3762" s="77">
        <f>+IF(ISNUMBER(DATA!S1063),DATA!S1063,"n/a")</f>
        <v>0.30059599733340298</v>
      </c>
      <c r="I3762" s="86">
        <f>+IF(ISNUMBER(DATA!AB1063),DATA!AB1063,"n/a")</f>
        <v>72988.69</v>
      </c>
      <c r="J3762" s="77">
        <f>+IF(ISNUMBER(DATA!AC1063),DATA!AC1063,"n/a")</f>
        <v>0.17866977969832001</v>
      </c>
      <c r="K3762" s="86">
        <f>+IF(ISNUMBER(DATA!AL1063),DATA!AL1063,"n/a")</f>
        <v>145891.70000000001</v>
      </c>
      <c r="L3762" s="77">
        <f>+IF(ISNUMBER(DATA!AM1063),DATA!AM1063,"n/a")</f>
        <v>0.14872912150686601</v>
      </c>
      <c r="M3762" s="66"/>
      <c r="N3762" s="66"/>
      <c r="O3762" s="66"/>
      <c r="P3762" s="66"/>
      <c r="Q3762" s="66"/>
      <c r="S3762" s="70"/>
      <c r="U3762" s="70"/>
      <c r="W3762" s="70"/>
      <c r="Y3762" s="70"/>
    </row>
    <row r="3763" spans="1:25" s="69" customFormat="1" x14ac:dyDescent="0.2">
      <c r="A3763" s="66" t="s">
        <v>28</v>
      </c>
      <c r="B3763" s="66" t="s">
        <v>24</v>
      </c>
      <c r="C3763" s="66" t="s">
        <v>9</v>
      </c>
      <c r="D3763" s="66" t="s">
        <v>304</v>
      </c>
      <c r="E3763" s="86">
        <f>+IF(ISNUMBER(DATA!H1064),DATA!H1064,"n/a")</f>
        <v>26792.14</v>
      </c>
      <c r="F3763" s="77">
        <f>+IF(ISNUMBER(DATA!I1064),DATA!I1064,"n/a")</f>
        <v>0.18975128235529701</v>
      </c>
      <c r="G3763" s="86">
        <f>+IF(ISNUMBER(DATA!R1064),DATA!R1064,"n/a")</f>
        <v>74110.53</v>
      </c>
      <c r="H3763" s="77">
        <f>+IF(ISNUMBER(DATA!S1064),DATA!S1064,"n/a")</f>
        <v>0.14853001297762999</v>
      </c>
      <c r="I3763" s="86">
        <f>+IF(ISNUMBER(DATA!AB1064),DATA!AB1064,"n/a")</f>
        <v>152258.51999999999</v>
      </c>
      <c r="J3763" s="77">
        <f>+IF(ISNUMBER(DATA!AC1064),DATA!AC1064,"n/a")</f>
        <v>7.0831185050865497E-2</v>
      </c>
      <c r="K3763" s="86">
        <f>+IF(ISNUMBER(DATA!AL1064),DATA!AL1064,"n/a")</f>
        <v>326006.43</v>
      </c>
      <c r="L3763" s="77">
        <f>+IF(ISNUMBER(DATA!AM1064),DATA!AM1064,"n/a")</f>
        <v>5.8140870177115098E-2</v>
      </c>
      <c r="M3763" s="66"/>
      <c r="N3763" s="66"/>
      <c r="O3763" s="66"/>
      <c r="P3763" s="66"/>
      <c r="Q3763" s="66"/>
      <c r="S3763" s="70"/>
      <c r="U3763" s="70"/>
      <c r="W3763" s="70"/>
      <c r="Y3763" s="70"/>
    </row>
    <row r="3764" spans="1:25" s="69" customFormat="1" x14ac:dyDescent="0.2">
      <c r="A3764" s="66" t="s">
        <v>28</v>
      </c>
      <c r="B3764" s="66" t="s">
        <v>24</v>
      </c>
      <c r="C3764" s="66" t="s">
        <v>9</v>
      </c>
      <c r="D3764" s="66" t="s">
        <v>305</v>
      </c>
      <c r="E3764" s="86">
        <f>+IF(ISNUMBER(DATA!H1065),DATA!H1065,"n/a")</f>
        <v>23799.99</v>
      </c>
      <c r="F3764" s="77">
        <f>+IF(ISNUMBER(DATA!I1065),DATA!I1065,"n/a")</f>
        <v>0.32404369791095899</v>
      </c>
      <c r="G3764" s="86">
        <f>+IF(ISNUMBER(DATA!R1065),DATA!R1065,"n/a")</f>
        <v>72834.649999999994</v>
      </c>
      <c r="H3764" s="77">
        <f>+IF(ISNUMBER(DATA!S1065),DATA!S1065,"n/a")</f>
        <v>0.222039842364744</v>
      </c>
      <c r="I3764" s="86">
        <f>+IF(ISNUMBER(DATA!AB1065),DATA!AB1065,"n/a")</f>
        <v>136959.98000000001</v>
      </c>
      <c r="J3764" s="77">
        <f>+IF(ISNUMBER(DATA!AC1065),DATA!AC1065,"n/a")</f>
        <v>0.128996620593442</v>
      </c>
      <c r="K3764" s="86">
        <f>+IF(ISNUMBER(DATA!AL1065),DATA!AL1065,"n/a")</f>
        <v>258449.85</v>
      </c>
      <c r="L3764" s="77">
        <f>+IF(ISNUMBER(DATA!AM1065),DATA!AM1065,"n/a")</f>
        <v>0.13100889027330001</v>
      </c>
      <c r="M3764" s="66"/>
      <c r="N3764" s="66"/>
      <c r="O3764" s="66"/>
      <c r="P3764" s="66"/>
      <c r="Q3764" s="66"/>
      <c r="S3764" s="70"/>
      <c r="U3764" s="70"/>
      <c r="W3764" s="70"/>
      <c r="Y3764" s="70"/>
    </row>
    <row r="3765" spans="1:25" s="69" customFormat="1" x14ac:dyDescent="0.2">
      <c r="A3765" s="66" t="s">
        <v>28</v>
      </c>
      <c r="B3765" s="66" t="s">
        <v>24</v>
      </c>
      <c r="C3765" s="66" t="s">
        <v>9</v>
      </c>
      <c r="D3765" s="66" t="s">
        <v>306</v>
      </c>
      <c r="E3765" s="86">
        <f>+IF(ISNUMBER(DATA!H1066),DATA!H1066,"n/a")</f>
        <v>7637.24</v>
      </c>
      <c r="F3765" s="77">
        <f>+IF(ISNUMBER(DATA!I1066),DATA!I1066,"n/a")</f>
        <v>0.28205283160764399</v>
      </c>
      <c r="G3765" s="86">
        <f>+IF(ISNUMBER(DATA!R1066),DATA!R1066,"n/a")</f>
        <v>22282.17</v>
      </c>
      <c r="H3765" s="77">
        <f>+IF(ISNUMBER(DATA!S1066),DATA!S1066,"n/a")</f>
        <v>0.24636042821847701</v>
      </c>
      <c r="I3765" s="86">
        <f>+IF(ISNUMBER(DATA!AB1066),DATA!AB1066,"n/a")</f>
        <v>45008.62</v>
      </c>
      <c r="J3765" s="77">
        <f>+IF(ISNUMBER(DATA!AC1066),DATA!AC1066,"n/a")</f>
        <v>0.21197046697433999</v>
      </c>
      <c r="K3765" s="86">
        <f>+IF(ISNUMBER(DATA!AL1066),DATA!AL1066,"n/a")</f>
        <v>100360.31</v>
      </c>
      <c r="L3765" s="77">
        <f>+IF(ISNUMBER(DATA!AM1066),DATA!AM1066,"n/a")</f>
        <v>0.16370533022007899</v>
      </c>
      <c r="M3765" s="66"/>
      <c r="N3765" s="66"/>
      <c r="O3765" s="66"/>
      <c r="P3765" s="66"/>
      <c r="Q3765" s="66"/>
      <c r="S3765" s="70"/>
      <c r="U3765" s="70"/>
      <c r="W3765" s="70"/>
      <c r="Y3765" s="70"/>
    </row>
    <row r="3766" spans="1:25" s="69" customFormat="1" x14ac:dyDescent="0.2">
      <c r="A3766" s="66" t="s">
        <v>28</v>
      </c>
      <c r="B3766" s="66" t="s">
        <v>24</v>
      </c>
      <c r="C3766" s="66" t="s">
        <v>9</v>
      </c>
      <c r="D3766" s="66" t="s">
        <v>307</v>
      </c>
      <c r="E3766" s="86">
        <f>+IF(ISNUMBER(DATA!H1067),DATA!H1067,"n/a")</f>
        <v>9933.9599999999991</v>
      </c>
      <c r="F3766" s="77">
        <f>+IF(ISNUMBER(DATA!I1067),DATA!I1067,"n/a")</f>
        <v>0.13563028649230099</v>
      </c>
      <c r="G3766" s="86">
        <f>+IF(ISNUMBER(DATA!R1067),DATA!R1067,"n/a")</f>
        <v>31160.11</v>
      </c>
      <c r="H3766" s="77">
        <f>+IF(ISNUMBER(DATA!S1067),DATA!S1067,"n/a")</f>
        <v>0.28833613381448697</v>
      </c>
      <c r="I3766" s="86">
        <f>+IF(ISNUMBER(DATA!AB1067),DATA!AB1067,"n/a")</f>
        <v>61616.74</v>
      </c>
      <c r="J3766" s="77">
        <f>+IF(ISNUMBER(DATA!AC1067),DATA!AC1067,"n/a")</f>
        <v>0.25794582217192702</v>
      </c>
      <c r="K3766" s="86">
        <f>+IF(ISNUMBER(DATA!AL1067),DATA!AL1067,"n/a")</f>
        <v>130863.11</v>
      </c>
      <c r="L3766" s="77">
        <f>+IF(ISNUMBER(DATA!AM1067),DATA!AM1067,"n/a")</f>
        <v>0.226926275821586</v>
      </c>
      <c r="M3766" s="66"/>
      <c r="N3766" s="66"/>
      <c r="O3766" s="66"/>
      <c r="P3766" s="66"/>
      <c r="Q3766" s="66"/>
      <c r="S3766" s="70"/>
      <c r="U3766" s="70"/>
      <c r="W3766" s="70"/>
      <c r="Y3766" s="70"/>
    </row>
    <row r="3767" spans="1:25" s="69" customFormat="1" x14ac:dyDescent="0.2">
      <c r="A3767" s="66" t="s">
        <v>28</v>
      </c>
      <c r="B3767" s="66" t="s">
        <v>24</v>
      </c>
      <c r="C3767" s="66" t="s">
        <v>9</v>
      </c>
      <c r="D3767" s="66" t="s">
        <v>308</v>
      </c>
      <c r="E3767" s="86">
        <f>+IF(ISNUMBER(DATA!H1068),DATA!H1068,"n/a")</f>
        <v>8139.57</v>
      </c>
      <c r="F3767" s="77">
        <f>+IF(ISNUMBER(DATA!I1068),DATA!I1068,"n/a")</f>
        <v>0.16235899940450901</v>
      </c>
      <c r="G3767" s="86">
        <f>+IF(ISNUMBER(DATA!R1068),DATA!R1068,"n/a")</f>
        <v>22971.18</v>
      </c>
      <c r="H3767" s="77">
        <f>+IF(ISNUMBER(DATA!S1068),DATA!S1068,"n/a")</f>
        <v>0.16740618922189299</v>
      </c>
      <c r="I3767" s="86">
        <f>+IF(ISNUMBER(DATA!AB1068),DATA!AB1068,"n/a")</f>
        <v>45747.25</v>
      </c>
      <c r="J3767" s="77">
        <f>+IF(ISNUMBER(DATA!AC1068),DATA!AC1068,"n/a")</f>
        <v>0.117562965328059</v>
      </c>
      <c r="K3767" s="86">
        <f>+IF(ISNUMBER(DATA!AL1068),DATA!AL1068,"n/a")</f>
        <v>95518.56</v>
      </c>
      <c r="L3767" s="77">
        <f>+IF(ISNUMBER(DATA!AM1068),DATA!AM1068,"n/a")</f>
        <v>0.142077435739241</v>
      </c>
      <c r="M3767" s="66"/>
      <c r="N3767" s="66"/>
      <c r="O3767" s="66"/>
      <c r="P3767" s="66"/>
      <c r="Q3767" s="66"/>
      <c r="S3767" s="70"/>
      <c r="U3767" s="70"/>
      <c r="W3767" s="70"/>
      <c r="Y3767" s="70"/>
    </row>
    <row r="3768" spans="1:25" s="69" customFormat="1" x14ac:dyDescent="0.2">
      <c r="A3768" s="66" t="s">
        <v>28</v>
      </c>
      <c r="B3768" s="66" t="s">
        <v>24</v>
      </c>
      <c r="C3768" s="66" t="s">
        <v>9</v>
      </c>
      <c r="D3768" s="66" t="s">
        <v>309</v>
      </c>
      <c r="E3768" s="86">
        <f>+IF(ISNUMBER(DATA!H1069),DATA!H1069,"n/a")</f>
        <v>7588.65</v>
      </c>
      <c r="F3768" s="77">
        <f>+IF(ISNUMBER(DATA!I1069),DATA!I1069,"n/a")</f>
        <v>0.345445680599264</v>
      </c>
      <c r="G3768" s="86">
        <f>+IF(ISNUMBER(DATA!R1069),DATA!R1069,"n/a")</f>
        <v>21273.11</v>
      </c>
      <c r="H3768" s="77">
        <f>+IF(ISNUMBER(DATA!S1069),DATA!S1069,"n/a")</f>
        <v>0.36150518089947298</v>
      </c>
      <c r="I3768" s="86">
        <f>+IF(ISNUMBER(DATA!AB1069),DATA!AB1069,"n/a")</f>
        <v>41077.9</v>
      </c>
      <c r="J3768" s="77">
        <f>+IF(ISNUMBER(DATA!AC1069),DATA!AC1069,"n/a")</f>
        <v>0.29164128897800701</v>
      </c>
      <c r="K3768" s="86">
        <f>+IF(ISNUMBER(DATA!AL1069),DATA!AL1069,"n/a")</f>
        <v>81919.199999999997</v>
      </c>
      <c r="L3768" s="77">
        <f>+IF(ISNUMBER(DATA!AM1069),DATA!AM1069,"n/a")</f>
        <v>0.33512242354467098</v>
      </c>
      <c r="M3768" s="66"/>
      <c r="N3768" s="66"/>
      <c r="O3768" s="66"/>
      <c r="P3768" s="66"/>
      <c r="Q3768" s="66"/>
      <c r="S3768" s="70"/>
      <c r="U3768" s="70"/>
      <c r="W3768" s="70"/>
      <c r="Y3768" s="70"/>
    </row>
    <row r="3769" spans="1:25" s="69" customFormat="1" x14ac:dyDescent="0.2">
      <c r="A3769" s="66" t="s">
        <v>28</v>
      </c>
      <c r="B3769" s="66" t="s">
        <v>24</v>
      </c>
      <c r="C3769" s="66" t="s">
        <v>9</v>
      </c>
      <c r="D3769" s="66" t="s">
        <v>310</v>
      </c>
      <c r="E3769" s="86">
        <f>+IF(ISNUMBER(DATA!H1070),DATA!H1070,"n/a")</f>
        <v>5441.41</v>
      </c>
      <c r="F3769" s="77">
        <f>+IF(ISNUMBER(DATA!I1070),DATA!I1070,"n/a")</f>
        <v>0.365551838625567</v>
      </c>
      <c r="G3769" s="86">
        <f>+IF(ISNUMBER(DATA!R1070),DATA!R1070,"n/a")</f>
        <v>15555.66</v>
      </c>
      <c r="H3769" s="77">
        <f>+IF(ISNUMBER(DATA!S1070),DATA!S1070,"n/a")</f>
        <v>0.37663388136760201</v>
      </c>
      <c r="I3769" s="86">
        <f>+IF(ISNUMBER(DATA!AB1070),DATA!AB1070,"n/a")</f>
        <v>30689.93</v>
      </c>
      <c r="J3769" s="77">
        <f>+IF(ISNUMBER(DATA!AC1070),DATA!AC1070,"n/a")</f>
        <v>0.432512363557437</v>
      </c>
      <c r="K3769" s="86">
        <f>+IF(ISNUMBER(DATA!AL1070),DATA!AL1070,"n/a")</f>
        <v>63460.38</v>
      </c>
      <c r="L3769" s="77">
        <f>+IF(ISNUMBER(DATA!AM1070),DATA!AM1070,"n/a")</f>
        <v>0.58225205528224899</v>
      </c>
      <c r="M3769" s="66"/>
      <c r="N3769" s="66"/>
      <c r="O3769" s="66"/>
      <c r="P3769" s="66"/>
      <c r="Q3769" s="66"/>
      <c r="S3769" s="70"/>
      <c r="U3769" s="70"/>
      <c r="W3769" s="70"/>
      <c r="Y3769" s="70"/>
    </row>
    <row r="3770" spans="1:25" s="69" customFormat="1" x14ac:dyDescent="0.2">
      <c r="A3770" s="66" t="s">
        <v>28</v>
      </c>
      <c r="B3770" s="66" t="s">
        <v>24</v>
      </c>
      <c r="C3770" s="66" t="s">
        <v>9</v>
      </c>
      <c r="D3770" s="66" t="s">
        <v>311</v>
      </c>
      <c r="E3770" s="86">
        <f>+IF(ISNUMBER(DATA!H1071),DATA!H1071,"n/a")</f>
        <v>5787.26</v>
      </c>
      <c r="F3770" s="77">
        <f>+IF(ISNUMBER(DATA!I1071),DATA!I1071,"n/a")</f>
        <v>-0.113151946549386</v>
      </c>
      <c r="G3770" s="86">
        <f>+IF(ISNUMBER(DATA!R1071),DATA!R1071,"n/a")</f>
        <v>17502.79</v>
      </c>
      <c r="H3770" s="77">
        <f>+IF(ISNUMBER(DATA!S1071),DATA!S1071,"n/a")</f>
        <v>-0.17587894979454399</v>
      </c>
      <c r="I3770" s="86">
        <f>+IF(ISNUMBER(DATA!AB1071),DATA!AB1071,"n/a")</f>
        <v>36920.21</v>
      </c>
      <c r="J3770" s="77">
        <f>+IF(ISNUMBER(DATA!AC1071),DATA!AC1071,"n/a")</f>
        <v>-0.23010766545240399</v>
      </c>
      <c r="K3770" s="86">
        <f>+IF(ISNUMBER(DATA!AL1071),DATA!AL1071,"n/a")</f>
        <v>83391.28</v>
      </c>
      <c r="L3770" s="77">
        <f>+IF(ISNUMBER(DATA!AM1071),DATA!AM1071,"n/a")</f>
        <v>-0.24688302048466601</v>
      </c>
      <c r="M3770" s="66"/>
      <c r="N3770" s="66"/>
      <c r="O3770" s="66"/>
      <c r="P3770" s="66"/>
      <c r="Q3770" s="66"/>
      <c r="S3770" s="70"/>
      <c r="U3770" s="70"/>
      <c r="W3770" s="70"/>
      <c r="Y3770" s="70"/>
    </row>
    <row r="3771" spans="1:25" s="69" customFormat="1" x14ac:dyDescent="0.2">
      <c r="A3771" s="66" t="s">
        <v>28</v>
      </c>
      <c r="B3771" s="66" t="s">
        <v>24</v>
      </c>
      <c r="C3771" s="66" t="s">
        <v>9</v>
      </c>
      <c r="D3771" s="66" t="s">
        <v>312</v>
      </c>
      <c r="E3771" s="86">
        <f>+IF(ISNUMBER(DATA!H1072),DATA!H1072,"n/a")</f>
        <v>2767.62</v>
      </c>
      <c r="F3771" s="77">
        <f>+IF(ISNUMBER(DATA!I1072),DATA!I1072,"n/a")</f>
        <v>0.30635614420980101</v>
      </c>
      <c r="G3771" s="86">
        <f>+IF(ISNUMBER(DATA!R1072),DATA!R1072,"n/a")</f>
        <v>8400.01</v>
      </c>
      <c r="H3771" s="77">
        <f>+IF(ISNUMBER(DATA!S1072),DATA!S1072,"n/a")</f>
        <v>0.25780851086131301</v>
      </c>
      <c r="I3771" s="86">
        <f>+IF(ISNUMBER(DATA!AB1072),DATA!AB1072,"n/a")</f>
        <v>16385.439999999999</v>
      </c>
      <c r="J3771" s="77">
        <f>+IF(ISNUMBER(DATA!AC1072),DATA!AC1072,"n/a")</f>
        <v>0.224332668816632</v>
      </c>
      <c r="K3771" s="86">
        <f>+IF(ISNUMBER(DATA!AL1072),DATA!AL1072,"n/a")</f>
        <v>35714.39</v>
      </c>
      <c r="L3771" s="77">
        <f>+IF(ISNUMBER(DATA!AM1072),DATA!AM1072,"n/a")</f>
        <v>0.30884986724374602</v>
      </c>
      <c r="M3771" s="66"/>
      <c r="N3771" s="66"/>
      <c r="O3771" s="66"/>
      <c r="P3771" s="66"/>
      <c r="Q3771" s="66"/>
      <c r="S3771" s="70"/>
      <c r="U3771" s="70"/>
      <c r="W3771" s="70"/>
      <c r="Y3771" s="70"/>
    </row>
    <row r="3772" spans="1:25" s="69" customFormat="1" x14ac:dyDescent="0.2">
      <c r="A3772" s="66" t="s">
        <v>28</v>
      </c>
      <c r="B3772" s="66" t="s">
        <v>24</v>
      </c>
      <c r="C3772" s="66" t="s">
        <v>9</v>
      </c>
      <c r="D3772" s="66" t="s">
        <v>313</v>
      </c>
      <c r="E3772" s="86">
        <f>+IF(ISNUMBER(DATA!H1073),DATA!H1073,"n/a")</f>
        <v>8594.64</v>
      </c>
      <c r="F3772" s="77">
        <f>+IF(ISNUMBER(DATA!I1073),DATA!I1073,"n/a")</f>
        <v>7.8024413409785399E-3</v>
      </c>
      <c r="G3772" s="86">
        <f>+IF(ISNUMBER(DATA!R1073),DATA!R1073,"n/a")</f>
        <v>25771.83</v>
      </c>
      <c r="H3772" s="77">
        <f>+IF(ISNUMBER(DATA!S1073),DATA!S1073,"n/a")</f>
        <v>2.1839728067987899E-2</v>
      </c>
      <c r="I3772" s="86">
        <f>+IF(ISNUMBER(DATA!AB1073),DATA!AB1073,"n/a")</f>
        <v>51519.41</v>
      </c>
      <c r="J3772" s="77">
        <f>+IF(ISNUMBER(DATA!AC1073),DATA!AC1073,"n/a")</f>
        <v>4.1025818220908603E-2</v>
      </c>
      <c r="K3772" s="86">
        <f>+IF(ISNUMBER(DATA!AL1073),DATA!AL1073,"n/a")</f>
        <v>105668.71</v>
      </c>
      <c r="L3772" s="77">
        <f>+IF(ISNUMBER(DATA!AM1073),DATA!AM1073,"n/a")</f>
        <v>2.4753923196146499E-2</v>
      </c>
      <c r="M3772" s="66"/>
      <c r="N3772" s="66"/>
      <c r="O3772" s="66"/>
      <c r="P3772" s="66"/>
      <c r="Q3772" s="66"/>
      <c r="S3772" s="70"/>
      <c r="U3772" s="70"/>
      <c r="W3772" s="70"/>
      <c r="Y3772" s="70"/>
    </row>
    <row r="3773" spans="1:25" s="69" customFormat="1" x14ac:dyDescent="0.2">
      <c r="A3773" s="66" t="s">
        <v>28</v>
      </c>
      <c r="B3773" s="66" t="s">
        <v>24</v>
      </c>
      <c r="C3773" s="66" t="s">
        <v>9</v>
      </c>
      <c r="D3773" s="66" t="s">
        <v>314</v>
      </c>
      <c r="E3773" s="86">
        <f>+IF(ISNUMBER(DATA!H1074),DATA!H1074,"n/a")</f>
        <v>10869.13</v>
      </c>
      <c r="F3773" s="77">
        <f>+IF(ISNUMBER(DATA!I1074),DATA!I1074,"n/a")</f>
        <v>-5.71825109404209E-2</v>
      </c>
      <c r="G3773" s="86">
        <f>+IF(ISNUMBER(DATA!R1074),DATA!R1074,"n/a")</f>
        <v>31544.87</v>
      </c>
      <c r="H3773" s="77">
        <f>+IF(ISNUMBER(DATA!S1074),DATA!S1074,"n/a")</f>
        <v>-0.27578570515161999</v>
      </c>
      <c r="I3773" s="86">
        <f>+IF(ISNUMBER(DATA!AB1074),DATA!AB1074,"n/a")</f>
        <v>67542.59</v>
      </c>
      <c r="J3773" s="77">
        <f>+IF(ISNUMBER(DATA!AC1074),DATA!AC1074,"n/a")</f>
        <v>-0.387231071074297</v>
      </c>
      <c r="K3773" s="86">
        <f>+IF(ISNUMBER(DATA!AL1074),DATA!AL1074,"n/a")</f>
        <v>148151.26</v>
      </c>
      <c r="L3773" s="77">
        <f>+IF(ISNUMBER(DATA!AM1074),DATA!AM1074,"n/a")</f>
        <v>-0.41007952291348698</v>
      </c>
      <c r="M3773" s="66"/>
      <c r="N3773" s="66"/>
      <c r="O3773" s="66"/>
      <c r="P3773" s="66"/>
      <c r="Q3773" s="66"/>
      <c r="S3773" s="70"/>
      <c r="U3773" s="70"/>
      <c r="W3773" s="70"/>
      <c r="Y3773" s="70"/>
    </row>
    <row r="3774" spans="1:25" s="69" customFormat="1" x14ac:dyDescent="0.2">
      <c r="A3774" s="66" t="s">
        <v>28</v>
      </c>
      <c r="B3774" s="66" t="s">
        <v>24</v>
      </c>
      <c r="C3774" s="66" t="s">
        <v>9</v>
      </c>
      <c r="D3774" s="66" t="s">
        <v>315</v>
      </c>
      <c r="E3774" s="86">
        <f>+IF(ISNUMBER(DATA!H1075),DATA!H1075,"n/a")</f>
        <v>11501.67</v>
      </c>
      <c r="F3774" s="77">
        <f>+IF(ISNUMBER(DATA!I1075),DATA!I1075,"n/a")</f>
        <v>6.5545628376825996E-2</v>
      </c>
      <c r="G3774" s="86">
        <f>+IF(ISNUMBER(DATA!R1075),DATA!R1075,"n/a")</f>
        <v>34056.36</v>
      </c>
      <c r="H3774" s="77">
        <f>+IF(ISNUMBER(DATA!S1075),DATA!S1075,"n/a")</f>
        <v>8.0209531029210995E-2</v>
      </c>
      <c r="I3774" s="86">
        <f>+IF(ISNUMBER(DATA!AB1075),DATA!AB1075,"n/a")</f>
        <v>70485.67</v>
      </c>
      <c r="J3774" s="77">
        <f>+IF(ISNUMBER(DATA!AC1075),DATA!AC1075,"n/a")</f>
        <v>0.140576935337662</v>
      </c>
      <c r="K3774" s="86">
        <f>+IF(ISNUMBER(DATA!AL1075),DATA!AL1075,"n/a")</f>
        <v>151237.06</v>
      </c>
      <c r="L3774" s="77">
        <f>+IF(ISNUMBER(DATA!AM1075),DATA!AM1075,"n/a")</f>
        <v>0.22114646274857599</v>
      </c>
      <c r="M3774" s="66"/>
      <c r="N3774" s="66"/>
      <c r="O3774" s="66"/>
      <c r="P3774" s="66"/>
      <c r="Q3774" s="66"/>
      <c r="S3774" s="70"/>
      <c r="U3774" s="70"/>
      <c r="W3774" s="70"/>
      <c r="Y3774" s="70"/>
    </row>
    <row r="3775" spans="1:25" s="69" customFormat="1" x14ac:dyDescent="0.2">
      <c r="A3775" s="66" t="s">
        <v>28</v>
      </c>
      <c r="B3775" s="66" t="s">
        <v>24</v>
      </c>
      <c r="C3775" s="66" t="s">
        <v>9</v>
      </c>
      <c r="D3775" s="66" t="s">
        <v>316</v>
      </c>
      <c r="E3775" s="86">
        <f>+IF(ISNUMBER(DATA!H1076),DATA!H1076,"n/a")</f>
        <v>8918.69</v>
      </c>
      <c r="F3775" s="77">
        <f>+IF(ISNUMBER(DATA!I1076),DATA!I1076,"n/a")</f>
        <v>0.36935690651845099</v>
      </c>
      <c r="G3775" s="86">
        <f>+IF(ISNUMBER(DATA!R1076),DATA!R1076,"n/a")</f>
        <v>24187.7</v>
      </c>
      <c r="H3775" s="77">
        <f>+IF(ISNUMBER(DATA!S1076),DATA!S1076,"n/a")</f>
        <v>0.41223736251417298</v>
      </c>
      <c r="I3775" s="86">
        <f>+IF(ISNUMBER(DATA!AB1076),DATA!AB1076,"n/a")</f>
        <v>48466.84</v>
      </c>
      <c r="J3775" s="77">
        <f>+IF(ISNUMBER(DATA!AC1076),DATA!AC1076,"n/a")</f>
        <v>0.33646509922114898</v>
      </c>
      <c r="K3775" s="86">
        <f>+IF(ISNUMBER(DATA!AL1076),DATA!AL1076,"n/a")</f>
        <v>101283.96</v>
      </c>
      <c r="L3775" s="77">
        <f>+IF(ISNUMBER(DATA!AM1076),DATA!AM1076,"n/a")</f>
        <v>0.20805760091144701</v>
      </c>
      <c r="M3775" s="66"/>
      <c r="N3775" s="66"/>
      <c r="O3775" s="66"/>
      <c r="P3775" s="66"/>
      <c r="Q3775" s="66"/>
      <c r="S3775" s="70"/>
      <c r="U3775" s="70"/>
      <c r="W3775" s="70"/>
      <c r="Y3775" s="70"/>
    </row>
    <row r="3776" spans="1:25" s="69" customFormat="1" x14ac:dyDescent="0.2">
      <c r="A3776" s="66" t="s">
        <v>28</v>
      </c>
      <c r="B3776" s="66" t="s">
        <v>24</v>
      </c>
      <c r="C3776" s="66" t="s">
        <v>9</v>
      </c>
      <c r="D3776" s="66" t="s">
        <v>317</v>
      </c>
      <c r="E3776" s="86">
        <f>+IF(ISNUMBER(DATA!H1077),DATA!H1077,"n/a")</f>
        <v>4977.54</v>
      </c>
      <c r="F3776" s="77">
        <f>+IF(ISNUMBER(DATA!I1077),DATA!I1077,"n/a")</f>
        <v>-0.138362841968966</v>
      </c>
      <c r="G3776" s="86">
        <f>+IF(ISNUMBER(DATA!R1077),DATA!R1077,"n/a")</f>
        <v>14845.01</v>
      </c>
      <c r="H3776" s="77">
        <f>+IF(ISNUMBER(DATA!S1077),DATA!S1077,"n/a")</f>
        <v>-0.10124910851478899</v>
      </c>
      <c r="I3776" s="86">
        <f>+IF(ISNUMBER(DATA!AB1077),DATA!AB1077,"n/a")</f>
        <v>31631.57</v>
      </c>
      <c r="J3776" s="77">
        <f>+IF(ISNUMBER(DATA!AC1077),DATA!AC1077,"n/a")</f>
        <v>-0.121372124740633</v>
      </c>
      <c r="K3776" s="86">
        <f>+IF(ISNUMBER(DATA!AL1077),DATA!AL1077,"n/a")</f>
        <v>71395.47</v>
      </c>
      <c r="L3776" s="77">
        <f>+IF(ISNUMBER(DATA!AM1077),DATA!AM1077,"n/a")</f>
        <v>-0.159607391686648</v>
      </c>
      <c r="M3776" s="66"/>
      <c r="N3776" s="66"/>
      <c r="O3776" s="66"/>
      <c r="P3776" s="66"/>
      <c r="Q3776" s="66"/>
      <c r="S3776" s="70"/>
      <c r="U3776" s="70"/>
      <c r="W3776" s="70"/>
      <c r="Y3776" s="70"/>
    </row>
    <row r="3777" spans="1:25" s="69" customFormat="1" x14ac:dyDescent="0.2">
      <c r="A3777" s="66" t="s">
        <v>28</v>
      </c>
      <c r="B3777" s="66" t="s">
        <v>24</v>
      </c>
      <c r="C3777" s="66" t="s">
        <v>9</v>
      </c>
      <c r="D3777" s="66" t="s">
        <v>318</v>
      </c>
      <c r="E3777" s="86">
        <f>+IF(ISNUMBER(DATA!H1078),DATA!H1078,"n/a")</f>
        <v>9046.89</v>
      </c>
      <c r="F3777" s="77">
        <f>+IF(ISNUMBER(DATA!I1078),DATA!I1078,"n/a")</f>
        <v>8.7077831489472193E-2</v>
      </c>
      <c r="G3777" s="86">
        <f>+IF(ISNUMBER(DATA!R1078),DATA!R1078,"n/a")</f>
        <v>25623.97</v>
      </c>
      <c r="H3777" s="77">
        <f>+IF(ISNUMBER(DATA!S1078),DATA!S1078,"n/a")</f>
        <v>0.117039493129223</v>
      </c>
      <c r="I3777" s="86">
        <f>+IF(ISNUMBER(DATA!AB1078),DATA!AB1078,"n/a")</f>
        <v>53705.81</v>
      </c>
      <c r="J3777" s="77">
        <f>+IF(ISNUMBER(DATA!AC1078),DATA!AC1078,"n/a")</f>
        <v>0.10772981824264601</v>
      </c>
      <c r="K3777" s="86">
        <f>+IF(ISNUMBER(DATA!AL1078),DATA!AL1078,"n/a")</f>
        <v>106813.53</v>
      </c>
      <c r="L3777" s="77">
        <f>+IF(ISNUMBER(DATA!AM1078),DATA!AM1078,"n/a")</f>
        <v>5.4567358197727001E-3</v>
      </c>
      <c r="M3777" s="66"/>
      <c r="N3777" s="66"/>
      <c r="O3777" s="66"/>
      <c r="P3777" s="66"/>
      <c r="Q3777" s="66"/>
      <c r="S3777" s="70"/>
      <c r="U3777" s="70"/>
      <c r="W3777" s="70"/>
      <c r="Y3777" s="70"/>
    </row>
    <row r="3778" spans="1:25" s="69" customFormat="1" x14ac:dyDescent="0.2">
      <c r="A3778" s="66" t="s">
        <v>28</v>
      </c>
      <c r="B3778" s="66" t="s">
        <v>24</v>
      </c>
      <c r="C3778" s="66" t="s">
        <v>9</v>
      </c>
      <c r="D3778" s="66" t="s">
        <v>344</v>
      </c>
      <c r="E3778" s="86">
        <f>+IF(ISNUMBER(DATA!H1079),DATA!H1079,"n/a")</f>
        <v>16773.95</v>
      </c>
      <c r="F3778" s="77">
        <f>+IF(ISNUMBER(DATA!I1079),DATA!I1079,"n/a")</f>
        <v>0.68823175966529204</v>
      </c>
      <c r="G3778" s="86">
        <f>+IF(ISNUMBER(DATA!R1079),DATA!R1079,"n/a")</f>
        <v>41414.550000000003</v>
      </c>
      <c r="H3778" s="77">
        <f>+IF(ISNUMBER(DATA!S1079),DATA!S1079,"n/a")</f>
        <v>0.41588447159738701</v>
      </c>
      <c r="I3778" s="86">
        <f>+IF(ISNUMBER(DATA!AB1079),DATA!AB1079,"n/a")</f>
        <v>81236.509999999995</v>
      </c>
      <c r="J3778" s="77">
        <f>+IF(ISNUMBER(DATA!AC1079),DATA!AC1079,"n/a")</f>
        <v>0.28705487835985</v>
      </c>
      <c r="K3778" s="86">
        <f>+IF(ISNUMBER(DATA!AL1079),DATA!AL1079,"n/a")</f>
        <v>161852.97</v>
      </c>
      <c r="L3778" s="77">
        <f>+IF(ISNUMBER(DATA!AM1079),DATA!AM1079,"n/a")</f>
        <v>0.216453042843013</v>
      </c>
      <c r="M3778" s="66"/>
      <c r="N3778" s="66"/>
      <c r="O3778" s="66"/>
      <c r="P3778" s="66"/>
      <c r="Q3778" s="66"/>
      <c r="S3778" s="70"/>
      <c r="U3778" s="70"/>
      <c r="W3778" s="70"/>
      <c r="Y3778" s="70"/>
    </row>
    <row r="3779" spans="1:25" s="69" customFormat="1" x14ac:dyDescent="0.2">
      <c r="A3779" s="66" t="s">
        <v>28</v>
      </c>
      <c r="B3779" s="66" t="s">
        <v>24</v>
      </c>
      <c r="C3779" s="66" t="s">
        <v>9</v>
      </c>
      <c r="D3779" s="66" t="s">
        <v>345</v>
      </c>
      <c r="E3779" s="86">
        <f>+IF(ISNUMBER(DATA!H1080),DATA!H1080,"n/a")</f>
        <v>54861.440000000002</v>
      </c>
      <c r="F3779" s="77">
        <f>+IF(ISNUMBER(DATA!I1080),DATA!I1080,"n/a")</f>
        <v>0.11798349275286101</v>
      </c>
      <c r="G3779" s="86">
        <f>+IF(ISNUMBER(DATA!R1080),DATA!R1080,"n/a")</f>
        <v>160139.09</v>
      </c>
      <c r="H3779" s="77">
        <f>+IF(ISNUMBER(DATA!S1080),DATA!S1080,"n/a")</f>
        <v>9.9399881497732505E-4</v>
      </c>
      <c r="I3779" s="86">
        <f>+IF(ISNUMBER(DATA!AB1080),DATA!AB1080,"n/a")</f>
        <v>321033.34000000003</v>
      </c>
      <c r="J3779" s="77">
        <f>+IF(ISNUMBER(DATA!AC1080),DATA!AC1080,"n/a")</f>
        <v>-8.24716321688964E-2</v>
      </c>
      <c r="K3779" s="86">
        <f>+IF(ISNUMBER(DATA!AL1080),DATA!AL1080,"n/a")</f>
        <v>676739.35</v>
      </c>
      <c r="L3779" s="77">
        <f>+IF(ISNUMBER(DATA!AM1080),DATA!AM1080,"n/a")</f>
        <v>-2.94468549146553E-3</v>
      </c>
      <c r="M3779" s="66"/>
      <c r="N3779" s="66"/>
      <c r="O3779" s="66"/>
      <c r="P3779" s="66"/>
      <c r="Q3779" s="66"/>
      <c r="S3779" s="70"/>
      <c r="U3779" s="70"/>
      <c r="W3779" s="70"/>
      <c r="Y3779" s="70"/>
    </row>
    <row r="3780" spans="1:25" x14ac:dyDescent="0.2">
      <c r="E3780" s="100"/>
      <c r="F3780" s="102"/>
      <c r="G3780" s="100"/>
      <c r="H3780" s="102"/>
      <c r="I3780" s="100"/>
      <c r="J3780" s="102"/>
      <c r="K3780" s="100"/>
      <c r="L3780" s="102"/>
    </row>
    <row r="3781" spans="1:25" s="69" customFormat="1" x14ac:dyDescent="0.2">
      <c r="A3781" s="66" t="s">
        <v>28</v>
      </c>
      <c r="B3781" s="66" t="s">
        <v>24</v>
      </c>
      <c r="C3781" s="66" t="s">
        <v>25</v>
      </c>
      <c r="D3781" s="66" t="s">
        <v>271</v>
      </c>
      <c r="E3781" s="86">
        <f>+IF(ISNUMBER(DATA!J1031),DATA!J1031,"n/a")</f>
        <v>4262.37</v>
      </c>
      <c r="F3781" s="77">
        <f>+IF(ISNUMBER(DATA!K1031),DATA!K1031,"n/a")</f>
        <v>-2.91060669908773E-2</v>
      </c>
      <c r="G3781" s="86">
        <f>+IF(ISNUMBER(DATA!T1031),DATA!T1031,"n/a")</f>
        <v>13001.91</v>
      </c>
      <c r="H3781" s="77">
        <f>+IF(ISNUMBER(DATA!U1031),DATA!U1031,"n/a")</f>
        <v>-3.47892512104193E-2</v>
      </c>
      <c r="I3781" s="86">
        <f>+IF(ISNUMBER(DATA!AD1031),DATA!AD1031,"n/a")</f>
        <v>30289.88</v>
      </c>
      <c r="J3781" s="77">
        <f>+IF(ISNUMBER(DATA!AE1031),DATA!AE1031,"n/a")</f>
        <v>-1.1811976664446E-2</v>
      </c>
      <c r="K3781" s="86">
        <f>+IF(ISNUMBER(DATA!AN1031),DATA!AN1031,"n/a")</f>
        <v>72622.509999999995</v>
      </c>
      <c r="L3781" s="77">
        <f>+IF(ISNUMBER(DATA!AO1031),DATA!AO1031,"n/a")</f>
        <v>5.68490019874534E-2</v>
      </c>
      <c r="M3781" s="66"/>
      <c r="N3781" s="66"/>
      <c r="O3781" s="66"/>
      <c r="P3781" s="66"/>
      <c r="Q3781" s="66"/>
      <c r="S3781" s="70"/>
      <c r="U3781" s="70"/>
      <c r="W3781" s="70"/>
      <c r="Y3781" s="70"/>
    </row>
    <row r="3782" spans="1:25" s="69" customFormat="1" x14ac:dyDescent="0.2">
      <c r="A3782" s="66" t="s">
        <v>28</v>
      </c>
      <c r="B3782" s="66" t="s">
        <v>24</v>
      </c>
      <c r="C3782" s="66" t="s">
        <v>25</v>
      </c>
      <c r="D3782" s="66" t="s">
        <v>272</v>
      </c>
      <c r="E3782" s="86">
        <f>+IF(ISNUMBER(DATA!J1032),DATA!J1032,"n/a")</f>
        <v>18253.080000000002</v>
      </c>
      <c r="F3782" s="77">
        <f>+IF(ISNUMBER(DATA!K1032),DATA!K1032,"n/a")</f>
        <v>0.34984325972444202</v>
      </c>
      <c r="G3782" s="86">
        <f>+IF(ISNUMBER(DATA!T1032),DATA!T1032,"n/a")</f>
        <v>50062.58</v>
      </c>
      <c r="H3782" s="77">
        <f>+IF(ISNUMBER(DATA!U1032),DATA!U1032,"n/a")</f>
        <v>0.40034366231694901</v>
      </c>
      <c r="I3782" s="86">
        <f>+IF(ISNUMBER(DATA!AD1032),DATA!AD1032,"n/a")</f>
        <v>112674.61</v>
      </c>
      <c r="J3782" s="77">
        <f>+IF(ISNUMBER(DATA!AE1032),DATA!AE1032,"n/a")</f>
        <v>0.54508474855175704</v>
      </c>
      <c r="K3782" s="86">
        <f>+IF(ISNUMBER(DATA!AN1032),DATA!AN1032,"n/a")</f>
        <v>238691.73</v>
      </c>
      <c r="L3782" s="77">
        <f>+IF(ISNUMBER(DATA!AO1032),DATA!AO1032,"n/a")</f>
        <v>0.53778333125561095</v>
      </c>
      <c r="M3782" s="66"/>
      <c r="N3782" s="66"/>
      <c r="O3782" s="66"/>
      <c r="P3782" s="66"/>
      <c r="Q3782" s="66"/>
      <c r="S3782" s="70"/>
      <c r="U3782" s="70"/>
      <c r="W3782" s="70"/>
      <c r="Y3782" s="70"/>
    </row>
    <row r="3783" spans="1:25" s="69" customFormat="1" x14ac:dyDescent="0.2">
      <c r="A3783" s="66" t="s">
        <v>28</v>
      </c>
      <c r="B3783" s="66" t="s">
        <v>24</v>
      </c>
      <c r="C3783" s="66" t="s">
        <v>25</v>
      </c>
      <c r="D3783" s="66" t="s">
        <v>273</v>
      </c>
      <c r="E3783" s="86">
        <f>+IF(ISNUMBER(DATA!J1033),DATA!J1033,"n/a")</f>
        <v>37416.129999999997</v>
      </c>
      <c r="F3783" s="77">
        <f>+IF(ISNUMBER(DATA!K1033),DATA!K1033,"n/a")</f>
        <v>0.158777267529945</v>
      </c>
      <c r="G3783" s="86">
        <f>+IF(ISNUMBER(DATA!T1033),DATA!T1033,"n/a")</f>
        <v>106141.3</v>
      </c>
      <c r="H3783" s="77">
        <f>+IF(ISNUMBER(DATA!U1033),DATA!U1033,"n/a")</f>
        <v>0.21213993409712201</v>
      </c>
      <c r="I3783" s="86">
        <f>+IF(ISNUMBER(DATA!AD1033),DATA!AD1033,"n/a")</f>
        <v>220706.2</v>
      </c>
      <c r="J3783" s="77">
        <f>+IF(ISNUMBER(DATA!AE1033),DATA!AE1033,"n/a")</f>
        <v>0.166935507237335</v>
      </c>
      <c r="K3783" s="86">
        <f>+IF(ISNUMBER(DATA!AN1033),DATA!AN1033,"n/a")</f>
        <v>460219.26</v>
      </c>
      <c r="L3783" s="77">
        <f>+IF(ISNUMBER(DATA!AO1033),DATA!AO1033,"n/a")</f>
        <v>0.132756147424726</v>
      </c>
      <c r="M3783" s="66"/>
      <c r="N3783" s="66"/>
      <c r="O3783" s="66"/>
      <c r="P3783" s="66"/>
      <c r="Q3783" s="66"/>
      <c r="S3783" s="70"/>
      <c r="U3783" s="70"/>
      <c r="W3783" s="70"/>
      <c r="Y3783" s="70"/>
    </row>
    <row r="3784" spans="1:25" s="69" customFormat="1" x14ac:dyDescent="0.2">
      <c r="A3784" s="66" t="s">
        <v>28</v>
      </c>
      <c r="B3784" s="66" t="s">
        <v>24</v>
      </c>
      <c r="C3784" s="66" t="s">
        <v>25</v>
      </c>
      <c r="D3784" s="66" t="s">
        <v>274</v>
      </c>
      <c r="E3784" s="86">
        <f>+IF(ISNUMBER(DATA!J1034),DATA!J1034,"n/a")</f>
        <v>10946.22</v>
      </c>
      <c r="F3784" s="77">
        <f>+IF(ISNUMBER(DATA!K1034),DATA!K1034,"n/a")</f>
        <v>4.7295752251506701E-2</v>
      </c>
      <c r="G3784" s="86">
        <f>+IF(ISNUMBER(DATA!T1034),DATA!T1034,"n/a")</f>
        <v>28223.4</v>
      </c>
      <c r="H3784" s="77">
        <f>+IF(ISNUMBER(DATA!U1034),DATA!U1034,"n/a")</f>
        <v>0.10078110160795301</v>
      </c>
      <c r="I3784" s="86">
        <f>+IF(ISNUMBER(DATA!AD1034),DATA!AD1034,"n/a")</f>
        <v>62529.54</v>
      </c>
      <c r="J3784" s="77">
        <f>+IF(ISNUMBER(DATA!AE1034),DATA!AE1034,"n/a")</f>
        <v>0.177194600189542</v>
      </c>
      <c r="K3784" s="86">
        <f>+IF(ISNUMBER(DATA!AN1034),DATA!AN1034,"n/a")</f>
        <v>139242.42000000001</v>
      </c>
      <c r="L3784" s="77">
        <f>+IF(ISNUMBER(DATA!AO1034),DATA!AO1034,"n/a")</f>
        <v>0.15740029669296299</v>
      </c>
      <c r="M3784" s="66"/>
      <c r="N3784" s="66"/>
      <c r="O3784" s="66"/>
      <c r="P3784" s="66"/>
      <c r="Q3784" s="66"/>
      <c r="S3784" s="70"/>
      <c r="U3784" s="70"/>
      <c r="W3784" s="70"/>
      <c r="Y3784" s="70"/>
    </row>
    <row r="3785" spans="1:25" s="69" customFormat="1" x14ac:dyDescent="0.2">
      <c r="A3785" s="66" t="s">
        <v>28</v>
      </c>
      <c r="B3785" s="66" t="s">
        <v>24</v>
      </c>
      <c r="C3785" s="66" t="s">
        <v>25</v>
      </c>
      <c r="D3785" s="66" t="s">
        <v>275</v>
      </c>
      <c r="E3785" s="86">
        <f>+IF(ISNUMBER(DATA!J1035),DATA!J1035,"n/a")</f>
        <v>28978.67</v>
      </c>
      <c r="F3785" s="77">
        <f>+IF(ISNUMBER(DATA!K1035),DATA!K1035,"n/a")</f>
        <v>-8.4463852140185102E-3</v>
      </c>
      <c r="G3785" s="86">
        <f>+IF(ISNUMBER(DATA!T1035),DATA!T1035,"n/a")</f>
        <v>83334.83</v>
      </c>
      <c r="H3785" s="77">
        <f>+IF(ISNUMBER(DATA!U1035),DATA!U1035,"n/a")</f>
        <v>-7.0137142637805405E-2</v>
      </c>
      <c r="I3785" s="86">
        <f>+IF(ISNUMBER(DATA!AD1035),DATA!AD1035,"n/a")</f>
        <v>186331.63</v>
      </c>
      <c r="J3785" s="77">
        <f>+IF(ISNUMBER(DATA!AE1035),DATA!AE1035,"n/a")</f>
        <v>-7.9038814173376201E-2</v>
      </c>
      <c r="K3785" s="86">
        <f>+IF(ISNUMBER(DATA!AN1035),DATA!AN1035,"n/a")</f>
        <v>414918.04</v>
      </c>
      <c r="L3785" s="77">
        <f>+IF(ISNUMBER(DATA!AO1035),DATA!AO1035,"n/a")</f>
        <v>-7.7413514390489394E-2</v>
      </c>
      <c r="M3785" s="66"/>
      <c r="N3785" s="66"/>
      <c r="O3785" s="66"/>
      <c r="P3785" s="66"/>
      <c r="Q3785" s="66"/>
      <c r="S3785" s="70"/>
      <c r="U3785" s="70"/>
      <c r="W3785" s="70"/>
      <c r="Y3785" s="70"/>
    </row>
    <row r="3786" spans="1:25" s="69" customFormat="1" x14ac:dyDescent="0.2">
      <c r="A3786" s="66" t="s">
        <v>28</v>
      </c>
      <c r="B3786" s="66" t="s">
        <v>24</v>
      </c>
      <c r="C3786" s="66" t="s">
        <v>25</v>
      </c>
      <c r="D3786" s="66" t="s">
        <v>276</v>
      </c>
      <c r="E3786" s="86">
        <f>+IF(ISNUMBER(DATA!J1036),DATA!J1036,"n/a")</f>
        <v>13090.16</v>
      </c>
      <c r="F3786" s="77">
        <f>+IF(ISNUMBER(DATA!K1036),DATA!K1036,"n/a")</f>
        <v>-7.1539523277900696E-2</v>
      </c>
      <c r="G3786" s="86">
        <f>+IF(ISNUMBER(DATA!T1036),DATA!T1036,"n/a")</f>
        <v>37460.300000000003</v>
      </c>
      <c r="H3786" s="77">
        <f>+IF(ISNUMBER(DATA!U1036),DATA!U1036,"n/a")</f>
        <v>-3.2988109927668097E-2</v>
      </c>
      <c r="I3786" s="86">
        <f>+IF(ISNUMBER(DATA!AD1036),DATA!AD1036,"n/a")</f>
        <v>85821.66</v>
      </c>
      <c r="J3786" s="77">
        <f>+IF(ISNUMBER(DATA!AE1036),DATA!AE1036,"n/a")</f>
        <v>-0.116714248795026</v>
      </c>
      <c r="K3786" s="86">
        <f>+IF(ISNUMBER(DATA!AN1036),DATA!AN1036,"n/a")</f>
        <v>223279.22</v>
      </c>
      <c r="L3786" s="77">
        <f>+IF(ISNUMBER(DATA!AO1036),DATA!AO1036,"n/a")</f>
        <v>-5.4767219104267698E-2</v>
      </c>
      <c r="M3786" s="66"/>
      <c r="N3786" s="66"/>
      <c r="O3786" s="66"/>
      <c r="P3786" s="66"/>
      <c r="Q3786" s="66"/>
      <c r="S3786" s="70"/>
      <c r="U3786" s="70"/>
      <c r="W3786" s="70"/>
      <c r="Y3786" s="70"/>
    </row>
    <row r="3787" spans="1:25" s="69" customFormat="1" x14ac:dyDescent="0.2">
      <c r="A3787" s="66" t="s">
        <v>28</v>
      </c>
      <c r="B3787" s="66" t="s">
        <v>24</v>
      </c>
      <c r="C3787" s="66" t="s">
        <v>25</v>
      </c>
      <c r="D3787" s="66" t="s">
        <v>277</v>
      </c>
      <c r="E3787" s="86">
        <f>+IF(ISNUMBER(DATA!J1037),DATA!J1037,"n/a")</f>
        <v>8490.48</v>
      </c>
      <c r="F3787" s="77">
        <f>+IF(ISNUMBER(DATA!K1037),DATA!K1037,"n/a")</f>
        <v>1.7084618093738901E-2</v>
      </c>
      <c r="G3787" s="86">
        <f>+IF(ISNUMBER(DATA!T1037),DATA!T1037,"n/a")</f>
        <v>23843.1</v>
      </c>
      <c r="H3787" s="77">
        <f>+IF(ISNUMBER(DATA!U1037),DATA!U1037,"n/a")</f>
        <v>5.13535298661991E-2</v>
      </c>
      <c r="I3787" s="86">
        <f>+IF(ISNUMBER(DATA!AD1037),DATA!AD1037,"n/a")</f>
        <v>46097.33</v>
      </c>
      <c r="J3787" s="77">
        <f>+IF(ISNUMBER(DATA!AE1037),DATA!AE1037,"n/a")</f>
        <v>-6.6212602281976396E-2</v>
      </c>
      <c r="K3787" s="86">
        <f>+IF(ISNUMBER(DATA!AN1037),DATA!AN1037,"n/a")</f>
        <v>102004.89</v>
      </c>
      <c r="L3787" s="77">
        <f>+IF(ISNUMBER(DATA!AO1037),DATA!AO1037,"n/a")</f>
        <v>-6.7122699858922802E-2</v>
      </c>
      <c r="M3787" s="66"/>
      <c r="N3787" s="66"/>
      <c r="O3787" s="66"/>
      <c r="P3787" s="66"/>
      <c r="Q3787" s="66"/>
      <c r="S3787" s="70"/>
      <c r="U3787" s="70"/>
      <c r="W3787" s="70"/>
      <c r="Y3787" s="70"/>
    </row>
    <row r="3788" spans="1:25" s="69" customFormat="1" x14ac:dyDescent="0.2">
      <c r="A3788" s="66" t="s">
        <v>28</v>
      </c>
      <c r="B3788" s="66" t="s">
        <v>24</v>
      </c>
      <c r="C3788" s="66" t="s">
        <v>25</v>
      </c>
      <c r="D3788" s="66" t="s">
        <v>278</v>
      </c>
      <c r="E3788" s="86">
        <f>+IF(ISNUMBER(DATA!J1038),DATA!J1038,"n/a")</f>
        <v>53627.199999999997</v>
      </c>
      <c r="F3788" s="77">
        <f>+IF(ISNUMBER(DATA!K1038),DATA!K1038,"n/a")</f>
        <v>0.49092622685336401</v>
      </c>
      <c r="G3788" s="86">
        <f>+IF(ISNUMBER(DATA!T1038),DATA!T1038,"n/a")</f>
        <v>146879.24</v>
      </c>
      <c r="H3788" s="77">
        <f>+IF(ISNUMBER(DATA!U1038),DATA!U1038,"n/a")</f>
        <v>0.31105738199730698</v>
      </c>
      <c r="I3788" s="86">
        <f>+IF(ISNUMBER(DATA!AD1038),DATA!AD1038,"n/a")</f>
        <v>287809.55</v>
      </c>
      <c r="J3788" s="77">
        <f>+IF(ISNUMBER(DATA!AE1038),DATA!AE1038,"n/a")</f>
        <v>0.16555687977898401</v>
      </c>
      <c r="K3788" s="86">
        <f>+IF(ISNUMBER(DATA!AN1038),DATA!AN1038,"n/a")</f>
        <v>558902.5</v>
      </c>
      <c r="L3788" s="77">
        <f>+IF(ISNUMBER(DATA!AO1038),DATA!AO1038,"n/a")</f>
        <v>8.0173943367906605E-2</v>
      </c>
      <c r="M3788" s="66"/>
      <c r="N3788" s="66"/>
      <c r="O3788" s="66"/>
      <c r="P3788" s="66"/>
      <c r="Q3788" s="66"/>
      <c r="S3788" s="70"/>
      <c r="U3788" s="70"/>
      <c r="W3788" s="70"/>
      <c r="Y3788" s="70"/>
    </row>
    <row r="3789" spans="1:25" s="69" customFormat="1" x14ac:dyDescent="0.2">
      <c r="A3789" s="66" t="s">
        <v>28</v>
      </c>
      <c r="B3789" s="66" t="s">
        <v>24</v>
      </c>
      <c r="C3789" s="66" t="s">
        <v>25</v>
      </c>
      <c r="D3789" s="66" t="s">
        <v>279</v>
      </c>
      <c r="E3789" s="86">
        <f>+IF(ISNUMBER(DATA!J1039),DATA!J1039,"n/a")</f>
        <v>35093.4</v>
      </c>
      <c r="F3789" s="77">
        <f>+IF(ISNUMBER(DATA!K1039),DATA!K1039,"n/a")</f>
        <v>0.78194082234517104</v>
      </c>
      <c r="G3789" s="86">
        <f>+IF(ISNUMBER(DATA!T1039),DATA!T1039,"n/a")</f>
        <v>90003.98</v>
      </c>
      <c r="H3789" s="77">
        <f>+IF(ISNUMBER(DATA!U1039),DATA!U1039,"n/a")</f>
        <v>0.53671624747754898</v>
      </c>
      <c r="I3789" s="86">
        <f>+IF(ISNUMBER(DATA!AD1039),DATA!AD1039,"n/a")</f>
        <v>185291.84</v>
      </c>
      <c r="J3789" s="77">
        <f>+IF(ISNUMBER(DATA!AE1039),DATA!AE1039,"n/a")</f>
        <v>0.58932748329845996</v>
      </c>
      <c r="K3789" s="86">
        <f>+IF(ISNUMBER(DATA!AN1039),DATA!AN1039,"n/a")</f>
        <v>374242.29</v>
      </c>
      <c r="L3789" s="77">
        <f>+IF(ISNUMBER(DATA!AO1039),DATA!AO1039,"n/a")</f>
        <v>0.65171955823657202</v>
      </c>
      <c r="M3789" s="66"/>
      <c r="N3789" s="66"/>
      <c r="O3789" s="66"/>
      <c r="P3789" s="66"/>
      <c r="Q3789" s="66"/>
      <c r="S3789" s="70"/>
      <c r="U3789" s="70"/>
      <c r="W3789" s="70"/>
      <c r="Y3789" s="70"/>
    </row>
    <row r="3790" spans="1:25" s="69" customFormat="1" x14ac:dyDescent="0.2">
      <c r="A3790" s="66" t="s">
        <v>28</v>
      </c>
      <c r="B3790" s="66" t="s">
        <v>24</v>
      </c>
      <c r="C3790" s="66" t="s">
        <v>25</v>
      </c>
      <c r="D3790" s="66" t="s">
        <v>280</v>
      </c>
      <c r="E3790" s="86">
        <f>+IF(ISNUMBER(DATA!J1040),DATA!J1040,"n/a")</f>
        <v>5735.94</v>
      </c>
      <c r="F3790" s="77">
        <f>+IF(ISNUMBER(DATA!K1040),DATA!K1040,"n/a")</f>
        <v>2.2429150230565902E-2</v>
      </c>
      <c r="G3790" s="86">
        <f>+IF(ISNUMBER(DATA!T1040),DATA!T1040,"n/a")</f>
        <v>16786.2</v>
      </c>
      <c r="H3790" s="77">
        <f>+IF(ISNUMBER(DATA!U1040),DATA!U1040,"n/a")</f>
        <v>4.8456109671738302E-4</v>
      </c>
      <c r="I3790" s="86">
        <f>+IF(ISNUMBER(DATA!AD1040),DATA!AD1040,"n/a")</f>
        <v>39610.68</v>
      </c>
      <c r="J3790" s="77">
        <f>+IF(ISNUMBER(DATA!AE1040),DATA!AE1040,"n/a")</f>
        <v>8.1424605714061099E-2</v>
      </c>
      <c r="K3790" s="86">
        <f>+IF(ISNUMBER(DATA!AN1040),DATA!AN1040,"n/a")</f>
        <v>94229.4</v>
      </c>
      <c r="L3790" s="77">
        <f>+IF(ISNUMBER(DATA!AO1040),DATA!AO1040,"n/a")</f>
        <v>8.7548374743648905E-2</v>
      </c>
      <c r="M3790" s="66"/>
      <c r="N3790" s="66"/>
      <c r="O3790" s="66"/>
      <c r="P3790" s="66"/>
      <c r="Q3790" s="66"/>
      <c r="S3790" s="70"/>
      <c r="U3790" s="70"/>
      <c r="W3790" s="70"/>
      <c r="Y3790" s="70"/>
    </row>
    <row r="3791" spans="1:25" s="69" customFormat="1" x14ac:dyDescent="0.2">
      <c r="A3791" s="66" t="s">
        <v>28</v>
      </c>
      <c r="B3791" s="66" t="s">
        <v>24</v>
      </c>
      <c r="C3791" s="66" t="s">
        <v>25</v>
      </c>
      <c r="D3791" s="66" t="s">
        <v>281</v>
      </c>
      <c r="E3791" s="86">
        <f>+IF(ISNUMBER(DATA!J1041),DATA!J1041,"n/a")</f>
        <v>23936.69</v>
      </c>
      <c r="F3791" s="77">
        <f>+IF(ISNUMBER(DATA!K1041),DATA!K1041,"n/a")</f>
        <v>0.49715101675239698</v>
      </c>
      <c r="G3791" s="86">
        <f>+IF(ISNUMBER(DATA!T1041),DATA!T1041,"n/a")</f>
        <v>61444.13</v>
      </c>
      <c r="H3791" s="77">
        <f>+IF(ISNUMBER(DATA!U1041),DATA!U1041,"n/a")</f>
        <v>0.31512170586189397</v>
      </c>
      <c r="I3791" s="86">
        <f>+IF(ISNUMBER(DATA!AD1041),DATA!AD1041,"n/a")</f>
        <v>123960.69</v>
      </c>
      <c r="J3791" s="77">
        <f>+IF(ISNUMBER(DATA!AE1041),DATA!AE1041,"n/a")</f>
        <v>0.292738719937161</v>
      </c>
      <c r="K3791" s="86">
        <f>+IF(ISNUMBER(DATA!AN1041),DATA!AN1041,"n/a")</f>
        <v>253115.16</v>
      </c>
      <c r="L3791" s="77">
        <f>+IF(ISNUMBER(DATA!AO1041),DATA!AO1041,"n/a")</f>
        <v>0.26685595794550399</v>
      </c>
      <c r="M3791" s="66"/>
      <c r="N3791" s="66"/>
      <c r="O3791" s="66"/>
      <c r="P3791" s="66"/>
      <c r="Q3791" s="66"/>
      <c r="S3791" s="70"/>
      <c r="U3791" s="70"/>
      <c r="W3791" s="70"/>
      <c r="Y3791" s="70"/>
    </row>
    <row r="3792" spans="1:25" s="69" customFormat="1" x14ac:dyDescent="0.2">
      <c r="A3792" s="66" t="s">
        <v>28</v>
      </c>
      <c r="B3792" s="66" t="s">
        <v>24</v>
      </c>
      <c r="C3792" s="66" t="s">
        <v>25</v>
      </c>
      <c r="D3792" s="66" t="s">
        <v>282</v>
      </c>
      <c r="E3792" s="86">
        <f>+IF(ISNUMBER(DATA!J1042),DATA!J1042,"n/a")</f>
        <v>20945.54</v>
      </c>
      <c r="F3792" s="77">
        <f>+IF(ISNUMBER(DATA!K1042),DATA!K1042,"n/a")</f>
        <v>0.15065659073829099</v>
      </c>
      <c r="G3792" s="86">
        <f>+IF(ISNUMBER(DATA!T1042),DATA!T1042,"n/a")</f>
        <v>58838.27</v>
      </c>
      <c r="H3792" s="77">
        <f>+IF(ISNUMBER(DATA!U1042),DATA!U1042,"n/a")</f>
        <v>0.16714115404375501</v>
      </c>
      <c r="I3792" s="86">
        <f>+IF(ISNUMBER(DATA!AD1042),DATA!AD1042,"n/a")</f>
        <v>120506.5</v>
      </c>
      <c r="J3792" s="77">
        <f>+IF(ISNUMBER(DATA!AE1042),DATA!AE1042,"n/a")</f>
        <v>0.22819610859154801</v>
      </c>
      <c r="K3792" s="86">
        <f>+IF(ISNUMBER(DATA!AN1042),DATA!AN1042,"n/a")</f>
        <v>261860.62</v>
      </c>
      <c r="L3792" s="77">
        <f>+IF(ISNUMBER(DATA!AO1042),DATA!AO1042,"n/a")</f>
        <v>0.32317694102083899</v>
      </c>
      <c r="M3792" s="66"/>
      <c r="N3792" s="66"/>
      <c r="O3792" s="66"/>
      <c r="P3792" s="66"/>
      <c r="Q3792" s="66"/>
      <c r="S3792" s="70"/>
      <c r="U3792" s="70"/>
      <c r="W3792" s="70"/>
      <c r="Y3792" s="70"/>
    </row>
    <row r="3793" spans="1:25" s="69" customFormat="1" x14ac:dyDescent="0.2">
      <c r="A3793" s="66" t="s">
        <v>28</v>
      </c>
      <c r="B3793" s="66" t="s">
        <v>24</v>
      </c>
      <c r="C3793" s="66" t="s">
        <v>25</v>
      </c>
      <c r="D3793" s="66" t="s">
        <v>283</v>
      </c>
      <c r="E3793" s="86">
        <f>+IF(ISNUMBER(DATA!J1043),DATA!J1043,"n/a")</f>
        <v>23991.66</v>
      </c>
      <c r="F3793" s="77">
        <f>+IF(ISNUMBER(DATA!K1043),DATA!K1043,"n/a")</f>
        <v>0.30112966467994701</v>
      </c>
      <c r="G3793" s="86">
        <f>+IF(ISNUMBER(DATA!T1043),DATA!T1043,"n/a")</f>
        <v>67807.63</v>
      </c>
      <c r="H3793" s="77">
        <f>+IF(ISNUMBER(DATA!U1043),DATA!U1043,"n/a")</f>
        <v>0.27975820198729001</v>
      </c>
      <c r="I3793" s="86">
        <f>+IF(ISNUMBER(DATA!AD1043),DATA!AD1043,"n/a")</f>
        <v>141305.98000000001</v>
      </c>
      <c r="J3793" s="77">
        <f>+IF(ISNUMBER(DATA!AE1043),DATA!AE1043,"n/a")</f>
        <v>0.37459839932699102</v>
      </c>
      <c r="K3793" s="86">
        <f>+IF(ISNUMBER(DATA!AN1043),DATA!AN1043,"n/a")</f>
        <v>304791.92</v>
      </c>
      <c r="L3793" s="77">
        <f>+IF(ISNUMBER(DATA!AO1043),DATA!AO1043,"n/a")</f>
        <v>0.43123785728245601</v>
      </c>
      <c r="M3793" s="66"/>
      <c r="N3793" s="66"/>
      <c r="O3793" s="66"/>
      <c r="P3793" s="66"/>
      <c r="Q3793" s="66"/>
      <c r="S3793" s="70"/>
      <c r="U3793" s="70"/>
      <c r="W3793" s="70"/>
      <c r="Y3793" s="70"/>
    </row>
    <row r="3794" spans="1:25" s="69" customFormat="1" x14ac:dyDescent="0.2">
      <c r="A3794" s="66" t="s">
        <v>28</v>
      </c>
      <c r="B3794" s="66" t="s">
        <v>24</v>
      </c>
      <c r="C3794" s="66" t="s">
        <v>25</v>
      </c>
      <c r="D3794" s="66" t="s">
        <v>284</v>
      </c>
      <c r="E3794" s="86">
        <f>+IF(ISNUMBER(DATA!J1044),DATA!J1044,"n/a")</f>
        <v>98572.09</v>
      </c>
      <c r="F3794" s="77">
        <f>+IF(ISNUMBER(DATA!K1044),DATA!K1044,"n/a")</f>
        <v>1.0094513765683399</v>
      </c>
      <c r="G3794" s="86">
        <f>+IF(ISNUMBER(DATA!T1044),DATA!T1044,"n/a")</f>
        <v>247496.47</v>
      </c>
      <c r="H3794" s="77">
        <f>+IF(ISNUMBER(DATA!U1044),DATA!U1044,"n/a")</f>
        <v>0.71654463998690499</v>
      </c>
      <c r="I3794" s="86">
        <f>+IF(ISNUMBER(DATA!AD1044),DATA!AD1044,"n/a")</f>
        <v>460977.06</v>
      </c>
      <c r="J3794" s="77">
        <f>+IF(ISNUMBER(DATA!AE1044),DATA!AE1044,"n/a")</f>
        <v>0.44871359929874999</v>
      </c>
      <c r="K3794" s="86">
        <f>+IF(ISNUMBER(DATA!AN1044),DATA!AN1044,"n/a")</f>
        <v>859563.46</v>
      </c>
      <c r="L3794" s="77">
        <f>+IF(ISNUMBER(DATA!AO1044),DATA!AO1044,"n/a")</f>
        <v>0.29819012279987001</v>
      </c>
      <c r="M3794" s="66"/>
      <c r="N3794" s="66"/>
      <c r="O3794" s="66"/>
      <c r="P3794" s="66"/>
      <c r="Q3794" s="66"/>
      <c r="S3794" s="70"/>
      <c r="U3794" s="70"/>
      <c r="W3794" s="70"/>
      <c r="Y3794" s="70"/>
    </row>
    <row r="3795" spans="1:25" s="69" customFormat="1" x14ac:dyDescent="0.2">
      <c r="A3795" s="66" t="s">
        <v>28</v>
      </c>
      <c r="B3795" s="66" t="s">
        <v>24</v>
      </c>
      <c r="C3795" s="66" t="s">
        <v>25</v>
      </c>
      <c r="D3795" s="66" t="s">
        <v>285</v>
      </c>
      <c r="E3795" s="86">
        <f>+IF(ISNUMBER(DATA!J1045),DATA!J1045,"n/a")</f>
        <v>72747.7</v>
      </c>
      <c r="F3795" s="77">
        <f>+IF(ISNUMBER(DATA!K1045),DATA!K1045,"n/a")</f>
        <v>1.0198487300649901</v>
      </c>
      <c r="G3795" s="86">
        <f>+IF(ISNUMBER(DATA!T1045),DATA!T1045,"n/a")</f>
        <v>176223.83</v>
      </c>
      <c r="H3795" s="77">
        <f>+IF(ISNUMBER(DATA!U1045),DATA!U1045,"n/a")</f>
        <v>0.61857622577940397</v>
      </c>
      <c r="I3795" s="86">
        <f>+IF(ISNUMBER(DATA!AD1045),DATA!AD1045,"n/a")</f>
        <v>332781.77</v>
      </c>
      <c r="J3795" s="77">
        <f>+IF(ISNUMBER(DATA!AE1045),DATA!AE1045,"n/a")</f>
        <v>0.30929958942868402</v>
      </c>
      <c r="K3795" s="86">
        <f>+IF(ISNUMBER(DATA!AN1045),DATA!AN1045,"n/a")</f>
        <v>624446.82999999996</v>
      </c>
      <c r="L3795" s="77">
        <f>+IF(ISNUMBER(DATA!AO1045),DATA!AO1045,"n/a")</f>
        <v>0.14043177811886301</v>
      </c>
      <c r="M3795" s="66"/>
      <c r="N3795" s="66"/>
      <c r="O3795" s="66"/>
      <c r="P3795" s="66"/>
      <c r="Q3795" s="66"/>
      <c r="S3795" s="70"/>
      <c r="U3795" s="70"/>
      <c r="W3795" s="70"/>
      <c r="Y3795" s="70"/>
    </row>
    <row r="3796" spans="1:25" s="69" customFormat="1" x14ac:dyDescent="0.2">
      <c r="A3796" s="66" t="s">
        <v>28</v>
      </c>
      <c r="B3796" s="66" t="s">
        <v>24</v>
      </c>
      <c r="C3796" s="66" t="s">
        <v>25</v>
      </c>
      <c r="D3796" s="66" t="s">
        <v>286</v>
      </c>
      <c r="E3796" s="86">
        <f>+IF(ISNUMBER(DATA!J1046),DATA!J1046,"n/a")</f>
        <v>13925.61</v>
      </c>
      <c r="F3796" s="77">
        <f>+IF(ISNUMBER(DATA!K1046),DATA!K1046,"n/a")</f>
        <v>7.7451646397794005E-2</v>
      </c>
      <c r="G3796" s="86">
        <f>+IF(ISNUMBER(DATA!T1046),DATA!T1046,"n/a")</f>
        <v>38596.550000000003</v>
      </c>
      <c r="H3796" s="77">
        <f>+IF(ISNUMBER(DATA!U1046),DATA!U1046,"n/a")</f>
        <v>5.3606906164369798E-2</v>
      </c>
      <c r="I3796" s="86">
        <f>+IF(ISNUMBER(DATA!AD1046),DATA!AD1046,"n/a")</f>
        <v>84444.21</v>
      </c>
      <c r="J3796" s="77">
        <f>+IF(ISNUMBER(DATA!AE1046),DATA!AE1046,"n/a")</f>
        <v>-4.4825364119551799E-2</v>
      </c>
      <c r="K3796" s="86">
        <f>+IF(ISNUMBER(DATA!AN1046),DATA!AN1046,"n/a")</f>
        <v>192706.08</v>
      </c>
      <c r="L3796" s="77">
        <f>+IF(ISNUMBER(DATA!AO1046),DATA!AO1046,"n/a")</f>
        <v>-5.1923764087306701E-2</v>
      </c>
      <c r="M3796" s="66"/>
      <c r="N3796" s="66"/>
      <c r="O3796" s="66"/>
      <c r="P3796" s="66"/>
      <c r="Q3796" s="66"/>
      <c r="S3796" s="70"/>
      <c r="U3796" s="70"/>
      <c r="W3796" s="70"/>
      <c r="Y3796" s="70"/>
    </row>
    <row r="3797" spans="1:25" s="69" customFormat="1" x14ac:dyDescent="0.2">
      <c r="A3797" s="66" t="s">
        <v>28</v>
      </c>
      <c r="B3797" s="66" t="s">
        <v>24</v>
      </c>
      <c r="C3797" s="66" t="s">
        <v>25</v>
      </c>
      <c r="D3797" s="66" t="s">
        <v>287</v>
      </c>
      <c r="E3797" s="86">
        <f>+IF(ISNUMBER(DATA!J1047),DATA!J1047,"n/a")</f>
        <v>16785.79</v>
      </c>
      <c r="F3797" s="77">
        <f>+IF(ISNUMBER(DATA!K1047),DATA!K1047,"n/a")</f>
        <v>-3.1079609933376499E-2</v>
      </c>
      <c r="G3797" s="86">
        <f>+IF(ISNUMBER(DATA!T1047),DATA!T1047,"n/a")</f>
        <v>48282.92</v>
      </c>
      <c r="H3797" s="77">
        <f>+IF(ISNUMBER(DATA!U1047),DATA!U1047,"n/a")</f>
        <v>-4.7340449040926401E-2</v>
      </c>
      <c r="I3797" s="86">
        <f>+IF(ISNUMBER(DATA!AD1047),DATA!AD1047,"n/a")</f>
        <v>113307.81</v>
      </c>
      <c r="J3797" s="77">
        <f>+IF(ISNUMBER(DATA!AE1047),DATA!AE1047,"n/a")</f>
        <v>-0.146359754051027</v>
      </c>
      <c r="K3797" s="86">
        <f>+IF(ISNUMBER(DATA!AN1047),DATA!AN1047,"n/a")</f>
        <v>261172.97</v>
      </c>
      <c r="L3797" s="77">
        <f>+IF(ISNUMBER(DATA!AO1047),DATA!AO1047,"n/a")</f>
        <v>-9.5423289428421598E-2</v>
      </c>
      <c r="M3797" s="66"/>
      <c r="N3797" s="66"/>
      <c r="O3797" s="66"/>
      <c r="P3797" s="66"/>
      <c r="Q3797" s="66"/>
      <c r="S3797" s="70"/>
      <c r="U3797" s="70"/>
      <c r="W3797" s="70"/>
      <c r="Y3797" s="70"/>
    </row>
    <row r="3798" spans="1:25" s="69" customFormat="1" x14ac:dyDescent="0.2">
      <c r="A3798" s="66" t="s">
        <v>28</v>
      </c>
      <c r="B3798" s="66" t="s">
        <v>24</v>
      </c>
      <c r="C3798" s="66" t="s">
        <v>25</v>
      </c>
      <c r="D3798" s="66" t="s">
        <v>288</v>
      </c>
      <c r="E3798" s="86">
        <f>+IF(ISNUMBER(DATA!J1048),DATA!J1048,"n/a")</f>
        <v>22154.81</v>
      </c>
      <c r="F3798" s="77">
        <f>+IF(ISNUMBER(DATA!K1048),DATA!K1048,"n/a")</f>
        <v>0.48977055790049201</v>
      </c>
      <c r="G3798" s="86">
        <f>+IF(ISNUMBER(DATA!T1048),DATA!T1048,"n/a")</f>
        <v>58508.56</v>
      </c>
      <c r="H3798" s="77">
        <f>+IF(ISNUMBER(DATA!U1048),DATA!U1048,"n/a")</f>
        <v>0.44206826910824498</v>
      </c>
      <c r="I3798" s="86">
        <f>+IF(ISNUMBER(DATA!AD1048),DATA!AD1048,"n/a")</f>
        <v>119096.85</v>
      </c>
      <c r="J3798" s="77">
        <f>+IF(ISNUMBER(DATA!AE1048),DATA!AE1048,"n/a")</f>
        <v>0.61172143574481297</v>
      </c>
      <c r="K3798" s="86">
        <f>+IF(ISNUMBER(DATA!AN1048),DATA!AN1048,"n/a")</f>
        <v>249311.2</v>
      </c>
      <c r="L3798" s="77">
        <f>+IF(ISNUMBER(DATA!AO1048),DATA!AO1048,"n/a")</f>
        <v>0.80682115730936499</v>
      </c>
      <c r="M3798" s="66"/>
      <c r="N3798" s="66"/>
      <c r="O3798" s="66"/>
      <c r="P3798" s="66"/>
      <c r="Q3798" s="66"/>
      <c r="S3798" s="70"/>
      <c r="U3798" s="70"/>
      <c r="W3798" s="70"/>
      <c r="Y3798" s="70"/>
    </row>
    <row r="3799" spans="1:25" s="69" customFormat="1" x14ac:dyDescent="0.2">
      <c r="A3799" s="66" t="s">
        <v>28</v>
      </c>
      <c r="B3799" s="66" t="s">
        <v>24</v>
      </c>
      <c r="C3799" s="66" t="s">
        <v>25</v>
      </c>
      <c r="D3799" s="66" t="s">
        <v>289</v>
      </c>
      <c r="E3799" s="86">
        <f>+IF(ISNUMBER(DATA!J1049),DATA!J1049,"n/a")</f>
        <v>22237.8</v>
      </c>
      <c r="F3799" s="77">
        <f>+IF(ISNUMBER(DATA!K1049),DATA!K1049,"n/a")</f>
        <v>0.43849626044533102</v>
      </c>
      <c r="G3799" s="86">
        <f>+IF(ISNUMBER(DATA!T1049),DATA!T1049,"n/a")</f>
        <v>61790.27</v>
      </c>
      <c r="H3799" s="77">
        <f>+IF(ISNUMBER(DATA!U1049),DATA!U1049,"n/a")</f>
        <v>0.38442447492251203</v>
      </c>
      <c r="I3799" s="86">
        <f>+IF(ISNUMBER(DATA!AD1049),DATA!AD1049,"n/a")</f>
        <v>125291.94</v>
      </c>
      <c r="J3799" s="77">
        <f>+IF(ISNUMBER(DATA!AE1049),DATA!AE1049,"n/a")</f>
        <v>0.35314758271039198</v>
      </c>
      <c r="K3799" s="86">
        <f>+IF(ISNUMBER(DATA!AN1049),DATA!AN1049,"n/a")</f>
        <v>251970.65</v>
      </c>
      <c r="L3799" s="77">
        <f>+IF(ISNUMBER(DATA!AO1049),DATA!AO1049,"n/a")</f>
        <v>0.326577791396088</v>
      </c>
      <c r="M3799" s="66"/>
      <c r="N3799" s="66"/>
      <c r="O3799" s="66"/>
      <c r="P3799" s="66"/>
      <c r="Q3799" s="66"/>
      <c r="S3799" s="70"/>
      <c r="U3799" s="70"/>
      <c r="W3799" s="70"/>
      <c r="Y3799" s="70"/>
    </row>
    <row r="3800" spans="1:25" s="69" customFormat="1" x14ac:dyDescent="0.2">
      <c r="A3800" s="66" t="s">
        <v>28</v>
      </c>
      <c r="B3800" s="66" t="s">
        <v>24</v>
      </c>
      <c r="C3800" s="66" t="s">
        <v>25</v>
      </c>
      <c r="D3800" s="66" t="s">
        <v>290</v>
      </c>
      <c r="E3800" s="86">
        <f>+IF(ISNUMBER(DATA!J1050),DATA!J1050,"n/a")</f>
        <v>8431.86</v>
      </c>
      <c r="F3800" s="77">
        <f>+IF(ISNUMBER(DATA!K1050),DATA!K1050,"n/a")</f>
        <v>3.6737664867018301E-2</v>
      </c>
      <c r="G3800" s="86">
        <f>+IF(ISNUMBER(DATA!T1050),DATA!T1050,"n/a")</f>
        <v>22376.080000000002</v>
      </c>
      <c r="H3800" s="77">
        <f>+IF(ISNUMBER(DATA!U1050),DATA!U1050,"n/a")</f>
        <v>0.133480302962762</v>
      </c>
      <c r="I3800" s="86">
        <f>+IF(ISNUMBER(DATA!AD1050),DATA!AD1050,"n/a")</f>
        <v>46194.59</v>
      </c>
      <c r="J3800" s="77">
        <f>+IF(ISNUMBER(DATA!AE1050),DATA!AE1050,"n/a")</f>
        <v>0.112508492299793</v>
      </c>
      <c r="K3800" s="86">
        <f>+IF(ISNUMBER(DATA!AN1050),DATA!AN1050,"n/a")</f>
        <v>93013.18</v>
      </c>
      <c r="L3800" s="77">
        <f>+IF(ISNUMBER(DATA!AO1050),DATA!AO1050,"n/a")</f>
        <v>2.3427108150903899E-2</v>
      </c>
      <c r="M3800" s="66"/>
      <c r="N3800" s="66"/>
      <c r="O3800" s="66"/>
      <c r="P3800" s="66"/>
      <c r="Q3800" s="66"/>
      <c r="S3800" s="70"/>
      <c r="U3800" s="70"/>
      <c r="W3800" s="70"/>
      <c r="Y3800" s="70"/>
    </row>
    <row r="3801" spans="1:25" s="69" customFormat="1" x14ac:dyDescent="0.2">
      <c r="A3801" s="66" t="s">
        <v>28</v>
      </c>
      <c r="B3801" s="66" t="s">
        <v>24</v>
      </c>
      <c r="C3801" s="66" t="s">
        <v>25</v>
      </c>
      <c r="D3801" s="66" t="s">
        <v>291</v>
      </c>
      <c r="E3801" s="86">
        <f>+IF(ISNUMBER(DATA!J1051),DATA!J1051,"n/a")</f>
        <v>5917.8</v>
      </c>
      <c r="F3801" s="77">
        <f>+IF(ISNUMBER(DATA!K1051),DATA!K1051,"n/a")</f>
        <v>-2.6947364163544402E-3</v>
      </c>
      <c r="G3801" s="86">
        <f>+IF(ISNUMBER(DATA!T1051),DATA!T1051,"n/a")</f>
        <v>18770.78</v>
      </c>
      <c r="H3801" s="77">
        <f>+IF(ISNUMBER(DATA!U1051),DATA!U1051,"n/a")</f>
        <v>3.9437741263298999E-2</v>
      </c>
      <c r="I3801" s="86">
        <f>+IF(ISNUMBER(DATA!AD1051),DATA!AD1051,"n/a")</f>
        <v>40364.18</v>
      </c>
      <c r="J3801" s="77">
        <f>+IF(ISNUMBER(DATA!AE1051),DATA!AE1051,"n/a")</f>
        <v>0.16317787862475699</v>
      </c>
      <c r="K3801" s="86">
        <f>+IF(ISNUMBER(DATA!AN1051),DATA!AN1051,"n/a")</f>
        <v>96129.35</v>
      </c>
      <c r="L3801" s="77">
        <f>+IF(ISNUMBER(DATA!AO1051),DATA!AO1051,"n/a")</f>
        <v>0.26898708193305498</v>
      </c>
      <c r="M3801" s="66"/>
      <c r="N3801" s="66"/>
      <c r="O3801" s="66"/>
      <c r="P3801" s="66"/>
      <c r="Q3801" s="66"/>
      <c r="S3801" s="70"/>
      <c r="U3801" s="70"/>
      <c r="W3801" s="70"/>
      <c r="Y3801" s="70"/>
    </row>
    <row r="3802" spans="1:25" s="69" customFormat="1" x14ac:dyDescent="0.2">
      <c r="A3802" s="66" t="s">
        <v>28</v>
      </c>
      <c r="B3802" s="66" t="s">
        <v>24</v>
      </c>
      <c r="C3802" s="66" t="s">
        <v>25</v>
      </c>
      <c r="D3802" s="66" t="s">
        <v>292</v>
      </c>
      <c r="E3802" s="86">
        <f>+IF(ISNUMBER(DATA!J1052),DATA!J1052,"n/a")</f>
        <v>49807.98</v>
      </c>
      <c r="F3802" s="77">
        <f>+IF(ISNUMBER(DATA!K1052),DATA!K1052,"n/a")</f>
        <v>2.2970217235436699E-2</v>
      </c>
      <c r="G3802" s="86">
        <f>+IF(ISNUMBER(DATA!T1052),DATA!T1052,"n/a")</f>
        <v>151831.5</v>
      </c>
      <c r="H3802" s="77">
        <f>+IF(ISNUMBER(DATA!U1052),DATA!U1052,"n/a")</f>
        <v>4.4300160388558503E-2</v>
      </c>
      <c r="I3802" s="86">
        <f>+IF(ISNUMBER(DATA!AD1052),DATA!AD1052,"n/a")</f>
        <v>300630.96000000002</v>
      </c>
      <c r="J3802" s="77">
        <f>+IF(ISNUMBER(DATA!AE1052),DATA!AE1052,"n/a")</f>
        <v>9.3511901029250305E-2</v>
      </c>
      <c r="K3802" s="86">
        <f>+IF(ISNUMBER(DATA!AN1052),DATA!AN1052,"n/a")</f>
        <v>622790.75</v>
      </c>
      <c r="L3802" s="77">
        <f>+IF(ISNUMBER(DATA!AO1052),DATA!AO1052,"n/a")</f>
        <v>0.15065495188424599</v>
      </c>
      <c r="M3802" s="66"/>
      <c r="N3802" s="66"/>
      <c r="O3802" s="66"/>
      <c r="P3802" s="66"/>
      <c r="Q3802" s="66"/>
      <c r="S3802" s="70"/>
      <c r="U3802" s="70"/>
      <c r="W3802" s="70"/>
      <c r="Y3802" s="70"/>
    </row>
    <row r="3803" spans="1:25" s="69" customFormat="1" x14ac:dyDescent="0.2">
      <c r="A3803" s="66" t="s">
        <v>28</v>
      </c>
      <c r="B3803" s="66" t="s">
        <v>24</v>
      </c>
      <c r="C3803" s="66" t="s">
        <v>25</v>
      </c>
      <c r="D3803" s="66" t="s">
        <v>293</v>
      </c>
      <c r="E3803" s="86">
        <f>+IF(ISNUMBER(DATA!J1053),DATA!J1053,"n/a")</f>
        <v>11464.67</v>
      </c>
      <c r="F3803" s="77">
        <f>+IF(ISNUMBER(DATA!K1053),DATA!K1053,"n/a")</f>
        <v>0.86431039669569298</v>
      </c>
      <c r="G3803" s="86">
        <f>+IF(ISNUMBER(DATA!T1053),DATA!T1053,"n/a")</f>
        <v>28070.27</v>
      </c>
      <c r="H3803" s="77">
        <f>+IF(ISNUMBER(DATA!U1053),DATA!U1053,"n/a")</f>
        <v>0.54436754163480205</v>
      </c>
      <c r="I3803" s="86">
        <f>+IF(ISNUMBER(DATA!AD1053),DATA!AD1053,"n/a")</f>
        <v>56465.3</v>
      </c>
      <c r="J3803" s="77">
        <f>+IF(ISNUMBER(DATA!AE1053),DATA!AE1053,"n/a")</f>
        <v>0.49329561039803199</v>
      </c>
      <c r="K3803" s="86">
        <f>+IF(ISNUMBER(DATA!AN1053),DATA!AN1053,"n/a")</f>
        <v>113490.22</v>
      </c>
      <c r="L3803" s="77">
        <f>+IF(ISNUMBER(DATA!AO1053),DATA!AO1053,"n/a")</f>
        <v>0.48065768262713998</v>
      </c>
      <c r="M3803" s="66"/>
      <c r="N3803" s="66"/>
      <c r="O3803" s="66"/>
      <c r="P3803" s="66"/>
      <c r="Q3803" s="66"/>
      <c r="S3803" s="70"/>
      <c r="U3803" s="70"/>
      <c r="W3803" s="70"/>
      <c r="Y3803" s="70"/>
    </row>
    <row r="3804" spans="1:25" s="69" customFormat="1" x14ac:dyDescent="0.2">
      <c r="A3804" s="66" t="s">
        <v>28</v>
      </c>
      <c r="B3804" s="66" t="s">
        <v>24</v>
      </c>
      <c r="C3804" s="66" t="s">
        <v>25</v>
      </c>
      <c r="D3804" s="66" t="s">
        <v>294</v>
      </c>
      <c r="E3804" s="86">
        <f>+IF(ISNUMBER(DATA!J1054),DATA!J1054,"n/a")</f>
        <v>26687.09</v>
      </c>
      <c r="F3804" s="77">
        <f>+IF(ISNUMBER(DATA!K1054),DATA!K1054,"n/a")</f>
        <v>-8.8229013741603399E-2</v>
      </c>
      <c r="G3804" s="86">
        <f>+IF(ISNUMBER(DATA!T1054),DATA!T1054,"n/a")</f>
        <v>76805.740000000005</v>
      </c>
      <c r="H3804" s="77">
        <f>+IF(ISNUMBER(DATA!U1054),DATA!U1054,"n/a")</f>
        <v>-8.5666093407989197E-3</v>
      </c>
      <c r="I3804" s="86">
        <f>+IF(ISNUMBER(DATA!AD1054),DATA!AD1054,"n/a")</f>
        <v>155026.22</v>
      </c>
      <c r="J3804" s="77">
        <f>+IF(ISNUMBER(DATA!AE1054),DATA!AE1054,"n/a")</f>
        <v>3.59273690491861E-2</v>
      </c>
      <c r="K3804" s="86">
        <f>+IF(ISNUMBER(DATA!AN1054),DATA!AN1054,"n/a")</f>
        <v>307871.76</v>
      </c>
      <c r="L3804" s="77">
        <f>+IF(ISNUMBER(DATA!AO1054),DATA!AO1054,"n/a")</f>
        <v>1.7699110071230099E-2</v>
      </c>
      <c r="M3804" s="66"/>
      <c r="N3804" s="66"/>
      <c r="O3804" s="66"/>
      <c r="P3804" s="66"/>
      <c r="Q3804" s="66"/>
      <c r="S3804" s="70"/>
      <c r="U3804" s="70"/>
      <c r="W3804" s="70"/>
      <c r="Y3804" s="70"/>
    </row>
    <row r="3805" spans="1:25" s="69" customFormat="1" x14ac:dyDescent="0.2">
      <c r="A3805" s="66" t="s">
        <v>28</v>
      </c>
      <c r="B3805" s="66" t="s">
        <v>24</v>
      </c>
      <c r="C3805" s="66" t="s">
        <v>25</v>
      </c>
      <c r="D3805" s="66" t="s">
        <v>295</v>
      </c>
      <c r="E3805" s="86">
        <f>+IF(ISNUMBER(DATA!J1055),DATA!J1055,"n/a")</f>
        <v>8417.1200000000008</v>
      </c>
      <c r="F3805" s="77">
        <f>+IF(ISNUMBER(DATA!K1055),DATA!K1055,"n/a")</f>
        <v>-5.7892292108547301E-2</v>
      </c>
      <c r="G3805" s="86">
        <f>+IF(ISNUMBER(DATA!T1055),DATA!T1055,"n/a")</f>
        <v>23235.22</v>
      </c>
      <c r="H3805" s="77">
        <f>+IF(ISNUMBER(DATA!U1055),DATA!U1055,"n/a")</f>
        <v>-1.36064558389826E-2</v>
      </c>
      <c r="I3805" s="86">
        <f>+IF(ISNUMBER(DATA!AD1055),DATA!AD1055,"n/a")</f>
        <v>51458.12</v>
      </c>
      <c r="J3805" s="77">
        <f>+IF(ISNUMBER(DATA!AE1055),DATA!AE1055,"n/a")</f>
        <v>9.1679153406466901E-2</v>
      </c>
      <c r="K3805" s="86">
        <f>+IF(ISNUMBER(DATA!AN1055),DATA!AN1055,"n/a")</f>
        <v>119299.51</v>
      </c>
      <c r="L3805" s="77">
        <f>+IF(ISNUMBER(DATA!AO1055),DATA!AO1055,"n/a")</f>
        <v>0.111254135083974</v>
      </c>
      <c r="M3805" s="66"/>
      <c r="N3805" s="66"/>
      <c r="O3805" s="66"/>
      <c r="P3805" s="66"/>
      <c r="Q3805" s="66"/>
      <c r="S3805" s="70"/>
      <c r="U3805" s="70"/>
      <c r="W3805" s="70"/>
      <c r="Y3805" s="70"/>
    </row>
    <row r="3806" spans="1:25" s="69" customFormat="1" x14ac:dyDescent="0.2">
      <c r="A3806" s="66" t="s">
        <v>28</v>
      </c>
      <c r="B3806" s="66" t="s">
        <v>24</v>
      </c>
      <c r="C3806" s="66" t="s">
        <v>25</v>
      </c>
      <c r="D3806" s="66" t="s">
        <v>296</v>
      </c>
      <c r="E3806" s="86">
        <f>+IF(ISNUMBER(DATA!J1056),DATA!J1056,"n/a")</f>
        <v>7335.99</v>
      </c>
      <c r="F3806" s="77">
        <f>+IF(ISNUMBER(DATA!K1056),DATA!K1056,"n/a")</f>
        <v>6.97857971352685E-3</v>
      </c>
      <c r="G3806" s="86">
        <f>+IF(ISNUMBER(DATA!T1056),DATA!T1056,"n/a")</f>
        <v>19887.900000000001</v>
      </c>
      <c r="H3806" s="77">
        <f>+IF(ISNUMBER(DATA!U1056),DATA!U1056,"n/a")</f>
        <v>-1.1169642834946199E-2</v>
      </c>
      <c r="I3806" s="86">
        <f>+IF(ISNUMBER(DATA!AD1056),DATA!AD1056,"n/a")</f>
        <v>42457.51</v>
      </c>
      <c r="J3806" s="77">
        <f>+IF(ISNUMBER(DATA!AE1056),DATA!AE1056,"n/a")</f>
        <v>-7.0567187216800603E-3</v>
      </c>
      <c r="K3806" s="86">
        <f>+IF(ISNUMBER(DATA!AN1056),DATA!AN1056,"n/a")</f>
        <v>98907.45</v>
      </c>
      <c r="L3806" s="77">
        <f>+IF(ISNUMBER(DATA!AO1056),DATA!AO1056,"n/a")</f>
        <v>2.9401938585239901E-2</v>
      </c>
      <c r="M3806" s="66"/>
      <c r="N3806" s="66"/>
      <c r="O3806" s="66"/>
      <c r="P3806" s="66"/>
      <c r="Q3806" s="66"/>
      <c r="S3806" s="70"/>
      <c r="U3806" s="70"/>
      <c r="W3806" s="70"/>
      <c r="Y3806" s="70"/>
    </row>
    <row r="3807" spans="1:25" s="69" customFormat="1" x14ac:dyDescent="0.2">
      <c r="A3807" s="66" t="s">
        <v>28</v>
      </c>
      <c r="B3807" s="66" t="s">
        <v>24</v>
      </c>
      <c r="C3807" s="66" t="s">
        <v>25</v>
      </c>
      <c r="D3807" s="66" t="s">
        <v>297</v>
      </c>
      <c r="E3807" s="86">
        <f>+IF(ISNUMBER(DATA!J1057),DATA!J1057,"n/a")</f>
        <v>5851.7</v>
      </c>
      <c r="F3807" s="77">
        <f>+IF(ISNUMBER(DATA!K1057),DATA!K1057,"n/a")</f>
        <v>0.19956623166836801</v>
      </c>
      <c r="G3807" s="86">
        <f>+IF(ISNUMBER(DATA!T1057),DATA!T1057,"n/a")</f>
        <v>15502.45</v>
      </c>
      <c r="H3807" s="77">
        <f>+IF(ISNUMBER(DATA!U1057),DATA!U1057,"n/a")</f>
        <v>0.238287056673432</v>
      </c>
      <c r="I3807" s="86">
        <f>+IF(ISNUMBER(DATA!AD1057),DATA!AD1057,"n/a")</f>
        <v>34113.39</v>
      </c>
      <c r="J3807" s="77">
        <f>+IF(ISNUMBER(DATA!AE1057),DATA!AE1057,"n/a")</f>
        <v>0.43661760079644102</v>
      </c>
      <c r="K3807" s="86">
        <f>+IF(ISNUMBER(DATA!AN1057),DATA!AN1057,"n/a")</f>
        <v>76920.45</v>
      </c>
      <c r="L3807" s="77">
        <f>+IF(ISNUMBER(DATA!AO1057),DATA!AO1057,"n/a")</f>
        <v>0.66550033247020302</v>
      </c>
      <c r="M3807" s="66"/>
      <c r="N3807" s="66"/>
      <c r="O3807" s="66"/>
      <c r="P3807" s="66"/>
      <c r="Q3807" s="66"/>
      <c r="S3807" s="70"/>
      <c r="U3807" s="70"/>
      <c r="W3807" s="70"/>
      <c r="Y3807" s="70"/>
    </row>
    <row r="3808" spans="1:25" s="69" customFormat="1" x14ac:dyDescent="0.2">
      <c r="A3808" s="66" t="s">
        <v>28</v>
      </c>
      <c r="B3808" s="66" t="s">
        <v>24</v>
      </c>
      <c r="C3808" s="66" t="s">
        <v>25</v>
      </c>
      <c r="D3808" s="66" t="s">
        <v>298</v>
      </c>
      <c r="E3808" s="86">
        <f>+IF(ISNUMBER(DATA!J1058),DATA!J1058,"n/a")</f>
        <v>10832.05</v>
      </c>
      <c r="F3808" s="77">
        <f>+IF(ISNUMBER(DATA!K1058),DATA!K1058,"n/a")</f>
        <v>0.190706770024931</v>
      </c>
      <c r="G3808" s="86">
        <f>+IF(ISNUMBER(DATA!T1058),DATA!T1058,"n/a")</f>
        <v>26246.23</v>
      </c>
      <c r="H3808" s="77">
        <f>+IF(ISNUMBER(DATA!U1058),DATA!U1058,"n/a")</f>
        <v>0.162616488757102</v>
      </c>
      <c r="I3808" s="86">
        <f>+IF(ISNUMBER(DATA!AD1058),DATA!AD1058,"n/a")</f>
        <v>55030.51</v>
      </c>
      <c r="J3808" s="77">
        <f>+IF(ISNUMBER(DATA!AE1058),DATA!AE1058,"n/a")</f>
        <v>0.144095437007974</v>
      </c>
      <c r="K3808" s="86">
        <f>+IF(ISNUMBER(DATA!AN1058),DATA!AN1058,"n/a")</f>
        <v>121417.31</v>
      </c>
      <c r="L3808" s="77">
        <f>+IF(ISNUMBER(DATA!AO1058),DATA!AO1058,"n/a")</f>
        <v>0.10863118907392499</v>
      </c>
      <c r="M3808" s="66"/>
      <c r="N3808" s="66"/>
      <c r="O3808" s="66"/>
      <c r="P3808" s="66"/>
      <c r="Q3808" s="66"/>
      <c r="S3808" s="70"/>
      <c r="U3808" s="70"/>
      <c r="W3808" s="70"/>
      <c r="Y3808" s="70"/>
    </row>
    <row r="3809" spans="1:25" s="69" customFormat="1" x14ac:dyDescent="0.2">
      <c r="A3809" s="66" t="s">
        <v>28</v>
      </c>
      <c r="B3809" s="66" t="s">
        <v>24</v>
      </c>
      <c r="C3809" s="66" t="s">
        <v>25</v>
      </c>
      <c r="D3809" s="66" t="s">
        <v>299</v>
      </c>
      <c r="E3809" s="86">
        <f>+IF(ISNUMBER(DATA!J1059),DATA!J1059,"n/a")</f>
        <v>61671.41</v>
      </c>
      <c r="F3809" s="77">
        <f>+IF(ISNUMBER(DATA!K1059),DATA!K1059,"n/a")</f>
        <v>-5.9501954611293498E-2</v>
      </c>
      <c r="G3809" s="86">
        <f>+IF(ISNUMBER(DATA!T1059),DATA!T1059,"n/a")</f>
        <v>180487.89</v>
      </c>
      <c r="H3809" s="77">
        <f>+IF(ISNUMBER(DATA!U1059),DATA!U1059,"n/a")</f>
        <v>-9.2595185484731599E-2</v>
      </c>
      <c r="I3809" s="86">
        <f>+IF(ISNUMBER(DATA!AD1059),DATA!AD1059,"n/a")</f>
        <v>428336.03</v>
      </c>
      <c r="J3809" s="77">
        <f>+IF(ISNUMBER(DATA!AE1059),DATA!AE1059,"n/a")</f>
        <v>-9.0983805974919396E-2</v>
      </c>
      <c r="K3809" s="86">
        <f>+IF(ISNUMBER(DATA!AN1059),DATA!AN1059,"n/a")</f>
        <v>977242.33</v>
      </c>
      <c r="L3809" s="77">
        <f>+IF(ISNUMBER(DATA!AO1059),DATA!AO1059,"n/a")</f>
        <v>-7.1706361916610197E-3</v>
      </c>
      <c r="M3809" s="66"/>
      <c r="N3809" s="66"/>
      <c r="O3809" s="66"/>
      <c r="P3809" s="66"/>
      <c r="Q3809" s="66"/>
      <c r="S3809" s="70"/>
      <c r="U3809" s="70"/>
      <c r="W3809" s="70"/>
      <c r="Y3809" s="70"/>
    </row>
    <row r="3810" spans="1:25" s="69" customFormat="1" x14ac:dyDescent="0.2">
      <c r="A3810" s="66" t="s">
        <v>28</v>
      </c>
      <c r="B3810" s="66" t="s">
        <v>24</v>
      </c>
      <c r="C3810" s="66" t="s">
        <v>25</v>
      </c>
      <c r="D3810" s="66" t="s">
        <v>300</v>
      </c>
      <c r="E3810" s="86">
        <f>+IF(ISNUMBER(DATA!J1060),DATA!J1060,"n/a")</f>
        <v>24526.52</v>
      </c>
      <c r="F3810" s="77">
        <f>+IF(ISNUMBER(DATA!K1060),DATA!K1060,"n/a")</f>
        <v>6.66273528493386E-2</v>
      </c>
      <c r="G3810" s="86">
        <f>+IF(ISNUMBER(DATA!T1060),DATA!T1060,"n/a")</f>
        <v>67501.27</v>
      </c>
      <c r="H3810" s="77">
        <f>+IF(ISNUMBER(DATA!U1060),DATA!U1060,"n/a")</f>
        <v>-1.75410023367529E-2</v>
      </c>
      <c r="I3810" s="86">
        <f>+IF(ISNUMBER(DATA!AD1060),DATA!AD1060,"n/a")</f>
        <v>152617.66</v>
      </c>
      <c r="J3810" s="77">
        <f>+IF(ISNUMBER(DATA!AE1060),DATA!AE1060,"n/a")</f>
        <v>8.70272244856664E-3</v>
      </c>
      <c r="K3810" s="86">
        <f>+IF(ISNUMBER(DATA!AN1060),DATA!AN1060,"n/a")</f>
        <v>356726.81</v>
      </c>
      <c r="L3810" s="77">
        <f>+IF(ISNUMBER(DATA!AO1060),DATA!AO1060,"n/a")</f>
        <v>2.6577052199059498E-2</v>
      </c>
      <c r="M3810" s="66"/>
      <c r="N3810" s="66"/>
      <c r="O3810" s="66"/>
      <c r="P3810" s="66"/>
      <c r="Q3810" s="66"/>
      <c r="S3810" s="70"/>
      <c r="U3810" s="70"/>
      <c r="W3810" s="70"/>
      <c r="Y3810" s="70"/>
    </row>
    <row r="3811" spans="1:25" s="69" customFormat="1" x14ac:dyDescent="0.2">
      <c r="A3811" s="66" t="s">
        <v>28</v>
      </c>
      <c r="B3811" s="66" t="s">
        <v>24</v>
      </c>
      <c r="C3811" s="66" t="s">
        <v>25</v>
      </c>
      <c r="D3811" s="66" t="s">
        <v>301</v>
      </c>
      <c r="E3811" s="86">
        <f>+IF(ISNUMBER(DATA!J1061),DATA!J1061,"n/a")</f>
        <v>4804.49</v>
      </c>
      <c r="F3811" s="77">
        <f>+IF(ISNUMBER(DATA!K1061),DATA!K1061,"n/a")</f>
        <v>0.14792205247791099</v>
      </c>
      <c r="G3811" s="86">
        <f>+IF(ISNUMBER(DATA!T1061),DATA!T1061,"n/a")</f>
        <v>12206.14</v>
      </c>
      <c r="H3811" s="77">
        <f>+IF(ISNUMBER(DATA!U1061),DATA!U1061,"n/a")</f>
        <v>0.15496246840826899</v>
      </c>
      <c r="I3811" s="86">
        <f>+IF(ISNUMBER(DATA!AD1061),DATA!AD1061,"n/a")</f>
        <v>26059.99</v>
      </c>
      <c r="J3811" s="77">
        <f>+IF(ISNUMBER(DATA!AE1061),DATA!AE1061,"n/a")</f>
        <v>0.25001391036734899</v>
      </c>
      <c r="K3811" s="86">
        <f>+IF(ISNUMBER(DATA!AN1061),DATA!AN1061,"n/a")</f>
        <v>59721.78</v>
      </c>
      <c r="L3811" s="77">
        <f>+IF(ISNUMBER(DATA!AO1061),DATA!AO1061,"n/a")</f>
        <v>0.38552466830873799</v>
      </c>
      <c r="M3811" s="66"/>
      <c r="N3811" s="66"/>
      <c r="O3811" s="66"/>
      <c r="P3811" s="66"/>
      <c r="Q3811" s="66"/>
      <c r="S3811" s="70"/>
      <c r="U3811" s="70"/>
      <c r="W3811" s="70"/>
      <c r="Y3811" s="70"/>
    </row>
    <row r="3812" spans="1:25" s="69" customFormat="1" x14ac:dyDescent="0.2">
      <c r="A3812" s="66" t="s">
        <v>28</v>
      </c>
      <c r="B3812" s="66" t="s">
        <v>24</v>
      </c>
      <c r="C3812" s="66" t="s">
        <v>25</v>
      </c>
      <c r="D3812" s="66" t="s">
        <v>302</v>
      </c>
      <c r="E3812" s="86">
        <f>+IF(ISNUMBER(DATA!J1062),DATA!J1062,"n/a")</f>
        <v>14563.03</v>
      </c>
      <c r="F3812" s="77">
        <f>+IF(ISNUMBER(DATA!K1062),DATA!K1062,"n/a")</f>
        <v>-0.104676905408753</v>
      </c>
      <c r="G3812" s="86">
        <f>+IF(ISNUMBER(DATA!T1062),DATA!T1062,"n/a")</f>
        <v>40091.82</v>
      </c>
      <c r="H3812" s="77">
        <f>+IF(ISNUMBER(DATA!U1062),DATA!U1062,"n/a")</f>
        <v>-6.7889182193004494E-2</v>
      </c>
      <c r="I3812" s="86">
        <f>+IF(ISNUMBER(DATA!AD1062),DATA!AD1062,"n/a")</f>
        <v>84918.73</v>
      </c>
      <c r="J3812" s="77">
        <f>+IF(ISNUMBER(DATA!AE1062),DATA!AE1062,"n/a")</f>
        <v>-3.7212213755690497E-2</v>
      </c>
      <c r="K3812" s="86">
        <f>+IF(ISNUMBER(DATA!AN1062),DATA!AN1062,"n/a")</f>
        <v>176843.36</v>
      </c>
      <c r="L3812" s="77">
        <f>+IF(ISNUMBER(DATA!AO1062),DATA!AO1062,"n/a")</f>
        <v>-7.6418686696921506E-2</v>
      </c>
      <c r="M3812" s="66"/>
      <c r="N3812" s="66"/>
      <c r="O3812" s="66"/>
      <c r="P3812" s="66"/>
      <c r="Q3812" s="66"/>
      <c r="S3812" s="70"/>
      <c r="U3812" s="70"/>
      <c r="W3812" s="70"/>
      <c r="Y3812" s="70"/>
    </row>
    <row r="3813" spans="1:25" s="69" customFormat="1" x14ac:dyDescent="0.2">
      <c r="A3813" s="66" t="s">
        <v>28</v>
      </c>
      <c r="B3813" s="66" t="s">
        <v>24</v>
      </c>
      <c r="C3813" s="66" t="s">
        <v>25</v>
      </c>
      <c r="D3813" s="66" t="s">
        <v>303</v>
      </c>
      <c r="E3813" s="86">
        <f>+IF(ISNUMBER(DATA!J1063),DATA!J1063,"n/a")</f>
        <v>24729.29</v>
      </c>
      <c r="F3813" s="77">
        <f>+IF(ISNUMBER(DATA!K1063),DATA!K1063,"n/a")</f>
        <v>0.51990561932554302</v>
      </c>
      <c r="G3813" s="86">
        <f>+IF(ISNUMBER(DATA!T1063),DATA!T1063,"n/a")</f>
        <v>64766.91</v>
      </c>
      <c r="H3813" s="77">
        <f>+IF(ISNUMBER(DATA!U1063),DATA!U1063,"n/a")</f>
        <v>0.287453576804931</v>
      </c>
      <c r="I3813" s="86">
        <f>+IF(ISNUMBER(DATA!AD1063),DATA!AD1063,"n/a")</f>
        <v>124028.41</v>
      </c>
      <c r="J3813" s="77">
        <f>+IF(ISNUMBER(DATA!AE1063),DATA!AE1063,"n/a")</f>
        <v>0.18408008123219999</v>
      </c>
      <c r="K3813" s="86">
        <f>+IF(ISNUMBER(DATA!AN1063),DATA!AN1063,"n/a")</f>
        <v>249731.54</v>
      </c>
      <c r="L3813" s="77">
        <f>+IF(ISNUMBER(DATA!AO1063),DATA!AO1063,"n/a")</f>
        <v>0.14927103908224601</v>
      </c>
      <c r="M3813" s="66"/>
      <c r="N3813" s="66"/>
      <c r="O3813" s="66"/>
      <c r="P3813" s="66"/>
      <c r="Q3813" s="66"/>
      <c r="S3813" s="70"/>
      <c r="U3813" s="70"/>
      <c r="W3813" s="70"/>
      <c r="Y3813" s="70"/>
    </row>
    <row r="3814" spans="1:25" s="69" customFormat="1" x14ac:dyDescent="0.2">
      <c r="A3814" s="66" t="s">
        <v>28</v>
      </c>
      <c r="B3814" s="66" t="s">
        <v>24</v>
      </c>
      <c r="C3814" s="66" t="s">
        <v>25</v>
      </c>
      <c r="D3814" s="66" t="s">
        <v>304</v>
      </c>
      <c r="E3814" s="86">
        <f>+IF(ISNUMBER(DATA!J1064),DATA!J1064,"n/a")</f>
        <v>22582.89</v>
      </c>
      <c r="F3814" s="77">
        <f>+IF(ISNUMBER(DATA!K1064),DATA!K1064,"n/a")</f>
        <v>6.0047926059618797E-2</v>
      </c>
      <c r="G3814" s="86">
        <f>+IF(ISNUMBER(DATA!T1064),DATA!T1064,"n/a")</f>
        <v>64468.05</v>
      </c>
      <c r="H3814" s="77">
        <f>+IF(ISNUMBER(DATA!U1064),DATA!U1064,"n/a")</f>
        <v>5.4421368159240598E-2</v>
      </c>
      <c r="I3814" s="86">
        <f>+IF(ISNUMBER(DATA!AD1064),DATA!AD1064,"n/a")</f>
        <v>140226.74</v>
      </c>
      <c r="J3814" s="77">
        <f>+IF(ISNUMBER(DATA!AE1064),DATA!AE1064,"n/a")</f>
        <v>3.2122592883193402E-4</v>
      </c>
      <c r="K3814" s="86">
        <f>+IF(ISNUMBER(DATA!AN1064),DATA!AN1064,"n/a")</f>
        <v>308394.42</v>
      </c>
      <c r="L3814" s="77">
        <f>+IF(ISNUMBER(DATA!AO1064),DATA!AO1064,"n/a")</f>
        <v>1.14073331769186E-2</v>
      </c>
      <c r="M3814" s="66"/>
      <c r="N3814" s="66"/>
      <c r="O3814" s="66"/>
      <c r="P3814" s="66"/>
      <c r="Q3814" s="66"/>
      <c r="S3814" s="70"/>
      <c r="U3814" s="70"/>
      <c r="W3814" s="70"/>
      <c r="Y3814" s="70"/>
    </row>
    <row r="3815" spans="1:25" s="69" customFormat="1" x14ac:dyDescent="0.2">
      <c r="A3815" s="66" t="s">
        <v>28</v>
      </c>
      <c r="B3815" s="66" t="s">
        <v>24</v>
      </c>
      <c r="C3815" s="66" t="s">
        <v>25</v>
      </c>
      <c r="D3815" s="66" t="s">
        <v>305</v>
      </c>
      <c r="E3815" s="86">
        <f>+IF(ISNUMBER(DATA!J1065),DATA!J1065,"n/a")</f>
        <v>20570.099999999999</v>
      </c>
      <c r="F3815" s="77">
        <f>+IF(ISNUMBER(DATA!K1065),DATA!K1065,"n/a")</f>
        <v>0.562445880540693</v>
      </c>
      <c r="G3815" s="86">
        <f>+IF(ISNUMBER(DATA!T1065),DATA!T1065,"n/a")</f>
        <v>61240.79</v>
      </c>
      <c r="H3815" s="77">
        <f>+IF(ISNUMBER(DATA!U1065),DATA!U1065,"n/a")</f>
        <v>0.47871536931429898</v>
      </c>
      <c r="I3815" s="86">
        <f>+IF(ISNUMBER(DATA!AD1065),DATA!AD1065,"n/a")</f>
        <v>113415.74</v>
      </c>
      <c r="J3815" s="77">
        <f>+IF(ISNUMBER(DATA!AE1065),DATA!AE1065,"n/a")</f>
        <v>0.37980774670342898</v>
      </c>
      <c r="K3815" s="86">
        <f>+IF(ISNUMBER(DATA!AN1065),DATA!AN1065,"n/a")</f>
        <v>196880.89</v>
      </c>
      <c r="L3815" s="77">
        <f>+IF(ISNUMBER(DATA!AO1065),DATA!AO1065,"n/a")</f>
        <v>0.21984306673406101</v>
      </c>
      <c r="M3815" s="66"/>
      <c r="N3815" s="66"/>
      <c r="O3815" s="66"/>
      <c r="P3815" s="66"/>
      <c r="Q3815" s="66"/>
      <c r="S3815" s="70"/>
      <c r="U3815" s="70"/>
      <c r="W3815" s="70"/>
      <c r="Y3815" s="70"/>
    </row>
    <row r="3816" spans="1:25" s="69" customFormat="1" x14ac:dyDescent="0.2">
      <c r="A3816" s="66" t="s">
        <v>28</v>
      </c>
      <c r="B3816" s="66" t="s">
        <v>24</v>
      </c>
      <c r="C3816" s="66" t="s">
        <v>25</v>
      </c>
      <c r="D3816" s="66" t="s">
        <v>306</v>
      </c>
      <c r="E3816" s="86">
        <f>+IF(ISNUMBER(DATA!J1066),DATA!J1066,"n/a")</f>
        <v>13827.63</v>
      </c>
      <c r="F3816" s="77">
        <f>+IF(ISNUMBER(DATA!K1066),DATA!K1066,"n/a")</f>
        <v>7.8724499746460105E-2</v>
      </c>
      <c r="G3816" s="86">
        <f>+IF(ISNUMBER(DATA!T1066),DATA!T1066,"n/a")</f>
        <v>40226.39</v>
      </c>
      <c r="H3816" s="77">
        <f>+IF(ISNUMBER(DATA!U1066),DATA!U1066,"n/a")</f>
        <v>4.7352769029527397E-2</v>
      </c>
      <c r="I3816" s="86">
        <f>+IF(ISNUMBER(DATA!AD1066),DATA!AD1066,"n/a")</f>
        <v>87994.08</v>
      </c>
      <c r="J3816" s="77">
        <f>+IF(ISNUMBER(DATA!AE1066),DATA!AE1066,"n/a")</f>
        <v>8.1955663146344504E-2</v>
      </c>
      <c r="K3816" s="86">
        <f>+IF(ISNUMBER(DATA!AN1066),DATA!AN1066,"n/a")</f>
        <v>206034.08</v>
      </c>
      <c r="L3816" s="77">
        <f>+IF(ISNUMBER(DATA!AO1066),DATA!AO1066,"n/a")</f>
        <v>5.3994091959073801E-2</v>
      </c>
      <c r="M3816" s="66"/>
      <c r="N3816" s="66"/>
      <c r="O3816" s="66"/>
      <c r="P3816" s="66"/>
      <c r="Q3816" s="66"/>
      <c r="S3816" s="70"/>
      <c r="U3816" s="70"/>
      <c r="W3816" s="70"/>
      <c r="Y3816" s="70"/>
    </row>
    <row r="3817" spans="1:25" s="69" customFormat="1" x14ac:dyDescent="0.2">
      <c r="A3817" s="66" t="s">
        <v>28</v>
      </c>
      <c r="B3817" s="66" t="s">
        <v>24</v>
      </c>
      <c r="C3817" s="66" t="s">
        <v>25</v>
      </c>
      <c r="D3817" s="66" t="s">
        <v>307</v>
      </c>
      <c r="E3817" s="86">
        <f>+IF(ISNUMBER(DATA!J1067),DATA!J1067,"n/a")</f>
        <v>19470.599999999999</v>
      </c>
      <c r="F3817" s="77">
        <f>+IF(ISNUMBER(DATA!K1067),DATA!K1067,"n/a")</f>
        <v>0.151035160764566</v>
      </c>
      <c r="G3817" s="86">
        <f>+IF(ISNUMBER(DATA!T1067),DATA!T1067,"n/a")</f>
        <v>61101.66</v>
      </c>
      <c r="H3817" s="77">
        <f>+IF(ISNUMBER(DATA!U1067),DATA!U1067,"n/a")</f>
        <v>0.32460074453113003</v>
      </c>
      <c r="I3817" s="86">
        <f>+IF(ISNUMBER(DATA!AD1067),DATA!AD1067,"n/a")</f>
        <v>121443.03</v>
      </c>
      <c r="J3817" s="77">
        <f>+IF(ISNUMBER(DATA!AE1067),DATA!AE1067,"n/a")</f>
        <v>0.311771483529653</v>
      </c>
      <c r="K3817" s="86">
        <f>+IF(ISNUMBER(DATA!AN1067),DATA!AN1067,"n/a")</f>
        <v>256397.81</v>
      </c>
      <c r="L3817" s="77">
        <f>+IF(ISNUMBER(DATA!AO1067),DATA!AO1067,"n/a")</f>
        <v>0.293862568014152</v>
      </c>
      <c r="M3817" s="66"/>
      <c r="N3817" s="66"/>
      <c r="O3817" s="66"/>
      <c r="P3817" s="66"/>
      <c r="Q3817" s="66"/>
      <c r="S3817" s="70"/>
      <c r="U3817" s="70"/>
      <c r="W3817" s="70"/>
      <c r="Y3817" s="70"/>
    </row>
    <row r="3818" spans="1:25" s="69" customFormat="1" x14ac:dyDescent="0.2">
      <c r="A3818" s="66" t="s">
        <v>28</v>
      </c>
      <c r="B3818" s="66" t="s">
        <v>24</v>
      </c>
      <c r="C3818" s="66" t="s">
        <v>25</v>
      </c>
      <c r="D3818" s="66" t="s">
        <v>308</v>
      </c>
      <c r="E3818" s="86">
        <f>+IF(ISNUMBER(DATA!J1068),DATA!J1068,"n/a")</f>
        <v>12042.1</v>
      </c>
      <c r="F3818" s="77">
        <f>+IF(ISNUMBER(DATA!K1068),DATA!K1068,"n/a")</f>
        <v>1.9873910009282299E-2</v>
      </c>
      <c r="G3818" s="86">
        <f>+IF(ISNUMBER(DATA!T1068),DATA!T1068,"n/a")</f>
        <v>34138.75</v>
      </c>
      <c r="H3818" s="77">
        <f>+IF(ISNUMBER(DATA!U1068),DATA!U1068,"n/a")</f>
        <v>4.43900373656912E-2</v>
      </c>
      <c r="I3818" s="86">
        <f>+IF(ISNUMBER(DATA!AD1068),DATA!AD1068,"n/a")</f>
        <v>72628.75</v>
      </c>
      <c r="J3818" s="77">
        <f>+IF(ISNUMBER(DATA!AE1068),DATA!AE1068,"n/a")</f>
        <v>5.89927279206496E-2</v>
      </c>
      <c r="K3818" s="86">
        <f>+IF(ISNUMBER(DATA!AN1068),DATA!AN1068,"n/a")</f>
        <v>157244.49</v>
      </c>
      <c r="L3818" s="77">
        <f>+IF(ISNUMBER(DATA!AO1068),DATA!AO1068,"n/a")</f>
        <v>8.1656100000942394E-2</v>
      </c>
      <c r="M3818" s="66"/>
      <c r="N3818" s="66"/>
      <c r="O3818" s="66"/>
      <c r="P3818" s="66"/>
      <c r="Q3818" s="66"/>
      <c r="S3818" s="70"/>
      <c r="U3818" s="70"/>
      <c r="W3818" s="70"/>
      <c r="Y3818" s="70"/>
    </row>
    <row r="3819" spans="1:25" s="69" customFormat="1" x14ac:dyDescent="0.2">
      <c r="A3819" s="66" t="s">
        <v>28</v>
      </c>
      <c r="B3819" s="66" t="s">
        <v>24</v>
      </c>
      <c r="C3819" s="66" t="s">
        <v>25</v>
      </c>
      <c r="D3819" s="66" t="s">
        <v>309</v>
      </c>
      <c r="E3819" s="86">
        <f>+IF(ISNUMBER(DATA!J1069),DATA!J1069,"n/a")</f>
        <v>12594.14</v>
      </c>
      <c r="F3819" s="77">
        <f>+IF(ISNUMBER(DATA!K1069),DATA!K1069,"n/a")</f>
        <v>0.18935504129265601</v>
      </c>
      <c r="G3819" s="86">
        <f>+IF(ISNUMBER(DATA!T1069),DATA!T1069,"n/a")</f>
        <v>35502.019999999997</v>
      </c>
      <c r="H3819" s="77">
        <f>+IF(ISNUMBER(DATA!U1069),DATA!U1069,"n/a")</f>
        <v>0.21506859442017501</v>
      </c>
      <c r="I3819" s="86">
        <f>+IF(ISNUMBER(DATA!AD1069),DATA!AD1069,"n/a")</f>
        <v>73562.19</v>
      </c>
      <c r="J3819" s="77">
        <f>+IF(ISNUMBER(DATA!AE1069),DATA!AE1069,"n/a")</f>
        <v>0.21782188544206499</v>
      </c>
      <c r="K3819" s="86">
        <f>+IF(ISNUMBER(DATA!AN1069),DATA!AN1069,"n/a")</f>
        <v>151718.9</v>
      </c>
      <c r="L3819" s="77">
        <f>+IF(ISNUMBER(DATA!AO1069),DATA!AO1069,"n/a")</f>
        <v>0.241284377023637</v>
      </c>
      <c r="M3819" s="66"/>
      <c r="N3819" s="66"/>
      <c r="O3819" s="66"/>
      <c r="P3819" s="66"/>
      <c r="Q3819" s="66"/>
      <c r="S3819" s="70"/>
      <c r="U3819" s="70"/>
      <c r="W3819" s="70"/>
      <c r="Y3819" s="70"/>
    </row>
    <row r="3820" spans="1:25" s="69" customFormat="1" x14ac:dyDescent="0.2">
      <c r="A3820" s="66" t="s">
        <v>28</v>
      </c>
      <c r="B3820" s="66" t="s">
        <v>24</v>
      </c>
      <c r="C3820" s="66" t="s">
        <v>25</v>
      </c>
      <c r="D3820" s="66" t="s">
        <v>310</v>
      </c>
      <c r="E3820" s="86">
        <f>+IF(ISNUMBER(DATA!J1070),DATA!J1070,"n/a")</f>
        <v>10196.66</v>
      </c>
      <c r="F3820" s="77">
        <f>+IF(ISNUMBER(DATA!K1070),DATA!K1070,"n/a")</f>
        <v>0.32034568131435598</v>
      </c>
      <c r="G3820" s="86">
        <f>+IF(ISNUMBER(DATA!T1070),DATA!T1070,"n/a")</f>
        <v>29070.42</v>
      </c>
      <c r="H3820" s="77">
        <f>+IF(ISNUMBER(DATA!U1070),DATA!U1070,"n/a")</f>
        <v>0.32702681358852198</v>
      </c>
      <c r="I3820" s="86">
        <f>+IF(ISNUMBER(DATA!AD1070),DATA!AD1070,"n/a")</f>
        <v>59029.66</v>
      </c>
      <c r="J3820" s="77">
        <f>+IF(ISNUMBER(DATA!AE1070),DATA!AE1070,"n/a")</f>
        <v>0.40684848156965497</v>
      </c>
      <c r="K3820" s="86">
        <f>+IF(ISNUMBER(DATA!AN1070),DATA!AN1070,"n/a")</f>
        <v>123411.44</v>
      </c>
      <c r="L3820" s="77">
        <f>+IF(ISNUMBER(DATA!AO1070),DATA!AO1070,"n/a")</f>
        <v>0.488908658733474</v>
      </c>
      <c r="M3820" s="66"/>
      <c r="N3820" s="66"/>
      <c r="O3820" s="66"/>
      <c r="P3820" s="66"/>
      <c r="Q3820" s="66"/>
      <c r="S3820" s="70"/>
      <c r="U3820" s="70"/>
      <c r="W3820" s="70"/>
      <c r="Y3820" s="70"/>
    </row>
    <row r="3821" spans="1:25" s="69" customFormat="1" x14ac:dyDescent="0.2">
      <c r="A3821" s="66" t="s">
        <v>28</v>
      </c>
      <c r="B3821" s="66" t="s">
        <v>24</v>
      </c>
      <c r="C3821" s="66" t="s">
        <v>25</v>
      </c>
      <c r="D3821" s="66" t="s">
        <v>311</v>
      </c>
      <c r="E3821" s="86">
        <f>+IF(ISNUMBER(DATA!J1071),DATA!J1071,"n/a")</f>
        <v>11751.55</v>
      </c>
      <c r="F3821" s="77">
        <f>+IF(ISNUMBER(DATA!K1071),DATA!K1071,"n/a")</f>
        <v>-0.10763467813401</v>
      </c>
      <c r="G3821" s="86">
        <f>+IF(ISNUMBER(DATA!T1071),DATA!T1071,"n/a")</f>
        <v>35697.72</v>
      </c>
      <c r="H3821" s="77">
        <f>+IF(ISNUMBER(DATA!U1071),DATA!U1071,"n/a")</f>
        <v>-0.16136960614038801</v>
      </c>
      <c r="I3821" s="86">
        <f>+IF(ISNUMBER(DATA!AD1071),DATA!AD1071,"n/a")</f>
        <v>74978.45</v>
      </c>
      <c r="J3821" s="77">
        <f>+IF(ISNUMBER(DATA!AE1071),DATA!AE1071,"n/a")</f>
        <v>-0.21103386374111099</v>
      </c>
      <c r="K3821" s="86">
        <f>+IF(ISNUMBER(DATA!AN1071),DATA!AN1071,"n/a")</f>
        <v>168667.13</v>
      </c>
      <c r="L3821" s="77">
        <f>+IF(ISNUMBER(DATA!AO1071),DATA!AO1071,"n/a")</f>
        <v>-0.22610153819696899</v>
      </c>
      <c r="M3821" s="66"/>
      <c r="N3821" s="66"/>
      <c r="O3821" s="66"/>
      <c r="P3821" s="66"/>
      <c r="Q3821" s="66"/>
      <c r="S3821" s="70"/>
      <c r="U3821" s="70"/>
      <c r="W3821" s="70"/>
      <c r="Y3821" s="70"/>
    </row>
    <row r="3822" spans="1:25" s="69" customFormat="1" x14ac:dyDescent="0.2">
      <c r="A3822" s="66" t="s">
        <v>28</v>
      </c>
      <c r="B3822" s="66" t="s">
        <v>24</v>
      </c>
      <c r="C3822" s="66" t="s">
        <v>25</v>
      </c>
      <c r="D3822" s="66" t="s">
        <v>312</v>
      </c>
      <c r="E3822" s="86">
        <f>+IF(ISNUMBER(DATA!J1072),DATA!J1072,"n/a")</f>
        <v>5671.52</v>
      </c>
      <c r="F3822" s="77">
        <f>+IF(ISNUMBER(DATA!K1072),DATA!K1072,"n/a")</f>
        <v>0.27825896851637799</v>
      </c>
      <c r="G3822" s="86">
        <f>+IF(ISNUMBER(DATA!T1072),DATA!T1072,"n/a")</f>
        <v>17131.41</v>
      </c>
      <c r="H3822" s="77">
        <f>+IF(ISNUMBER(DATA!U1072),DATA!U1072,"n/a")</f>
        <v>0.242686128252353</v>
      </c>
      <c r="I3822" s="86">
        <f>+IF(ISNUMBER(DATA!AD1072),DATA!AD1072,"n/a")</f>
        <v>33592.97</v>
      </c>
      <c r="J3822" s="77">
        <f>+IF(ISNUMBER(DATA!AE1072),DATA!AE1072,"n/a")</f>
        <v>0.233274165392445</v>
      </c>
      <c r="K3822" s="86">
        <f>+IF(ISNUMBER(DATA!AN1072),DATA!AN1072,"n/a")</f>
        <v>73516.009999999995</v>
      </c>
      <c r="L3822" s="77">
        <f>+IF(ISNUMBER(DATA!AO1072),DATA!AO1072,"n/a")</f>
        <v>0.33003694707388598</v>
      </c>
      <c r="M3822" s="66"/>
      <c r="N3822" s="66"/>
      <c r="O3822" s="66"/>
      <c r="P3822" s="66"/>
      <c r="Q3822" s="66"/>
      <c r="S3822" s="70"/>
      <c r="U3822" s="70"/>
      <c r="W3822" s="70"/>
      <c r="Y3822" s="70"/>
    </row>
    <row r="3823" spans="1:25" s="69" customFormat="1" x14ac:dyDescent="0.2">
      <c r="A3823" s="66" t="s">
        <v>28</v>
      </c>
      <c r="B3823" s="66" t="s">
        <v>24</v>
      </c>
      <c r="C3823" s="66" t="s">
        <v>25</v>
      </c>
      <c r="D3823" s="66" t="s">
        <v>313</v>
      </c>
      <c r="E3823" s="86">
        <f>+IF(ISNUMBER(DATA!J1073),DATA!J1073,"n/a")</f>
        <v>16772.59</v>
      </c>
      <c r="F3823" s="77">
        <f>+IF(ISNUMBER(DATA!K1073),DATA!K1073,"n/a")</f>
        <v>8.5099807228161597E-3</v>
      </c>
      <c r="G3823" s="86">
        <f>+IF(ISNUMBER(DATA!T1073),DATA!T1073,"n/a")</f>
        <v>50209.37</v>
      </c>
      <c r="H3823" s="77">
        <f>+IF(ISNUMBER(DATA!U1073),DATA!U1073,"n/a")</f>
        <v>2.4729538214870599E-2</v>
      </c>
      <c r="I3823" s="86">
        <f>+IF(ISNUMBER(DATA!AD1073),DATA!AD1073,"n/a")</f>
        <v>100338.69</v>
      </c>
      <c r="J3823" s="77">
        <f>+IF(ISNUMBER(DATA!AE1073),DATA!AE1073,"n/a")</f>
        <v>4.6784600652303297E-2</v>
      </c>
      <c r="K3823" s="86">
        <f>+IF(ISNUMBER(DATA!AN1073),DATA!AN1073,"n/a")</f>
        <v>206151.03</v>
      </c>
      <c r="L3823" s="77">
        <f>+IF(ISNUMBER(DATA!AO1073),DATA!AO1073,"n/a")</f>
        <v>3.4790886195707603E-2</v>
      </c>
      <c r="M3823" s="66"/>
      <c r="N3823" s="66"/>
      <c r="O3823" s="66"/>
      <c r="P3823" s="66"/>
      <c r="Q3823" s="66"/>
      <c r="S3823" s="70"/>
      <c r="U3823" s="70"/>
      <c r="W3823" s="70"/>
      <c r="Y3823" s="70"/>
    </row>
    <row r="3824" spans="1:25" s="69" customFormat="1" x14ac:dyDescent="0.2">
      <c r="A3824" s="66" t="s">
        <v>28</v>
      </c>
      <c r="B3824" s="66" t="s">
        <v>24</v>
      </c>
      <c r="C3824" s="66" t="s">
        <v>25</v>
      </c>
      <c r="D3824" s="66" t="s">
        <v>314</v>
      </c>
      <c r="E3824" s="86">
        <f>+IF(ISNUMBER(DATA!J1074),DATA!J1074,"n/a")</f>
        <v>21795.31</v>
      </c>
      <c r="F3824" s="77">
        <f>+IF(ISNUMBER(DATA!K1074),DATA!K1074,"n/a")</f>
        <v>-4.4064093066789101E-2</v>
      </c>
      <c r="G3824" s="86">
        <f>+IF(ISNUMBER(DATA!T1074),DATA!T1074,"n/a")</f>
        <v>63363.51</v>
      </c>
      <c r="H3824" s="77">
        <f>+IF(ISNUMBER(DATA!U1074),DATA!U1074,"n/a")</f>
        <v>-0.25495522571278001</v>
      </c>
      <c r="I3824" s="86">
        <f>+IF(ISNUMBER(DATA!AD1074),DATA!AD1074,"n/a")</f>
        <v>135517.13</v>
      </c>
      <c r="J3824" s="77">
        <f>+IF(ISNUMBER(DATA!AE1074),DATA!AE1074,"n/a")</f>
        <v>-0.36351612373861802</v>
      </c>
      <c r="K3824" s="86">
        <f>+IF(ISNUMBER(DATA!AN1074),DATA!AN1074,"n/a")</f>
        <v>295872.73</v>
      </c>
      <c r="L3824" s="77">
        <f>+IF(ISNUMBER(DATA!AO1074),DATA!AO1074,"n/a")</f>
        <v>-0.38815752142204402</v>
      </c>
      <c r="M3824" s="66"/>
      <c r="N3824" s="66"/>
      <c r="O3824" s="66"/>
      <c r="P3824" s="66"/>
      <c r="Q3824" s="66"/>
      <c r="S3824" s="70"/>
      <c r="U3824" s="70"/>
      <c r="W3824" s="70"/>
      <c r="Y3824" s="70"/>
    </row>
    <row r="3825" spans="1:25" s="69" customFormat="1" x14ac:dyDescent="0.2">
      <c r="A3825" s="66" t="s">
        <v>28</v>
      </c>
      <c r="B3825" s="66" t="s">
        <v>24</v>
      </c>
      <c r="C3825" s="66" t="s">
        <v>25</v>
      </c>
      <c r="D3825" s="66" t="s">
        <v>315</v>
      </c>
      <c r="E3825" s="86">
        <f>+IF(ISNUMBER(DATA!J1075),DATA!J1075,"n/a")</f>
        <v>22481.88</v>
      </c>
      <c r="F3825" s="77">
        <f>+IF(ISNUMBER(DATA!K1075),DATA!K1075,"n/a")</f>
        <v>7.3498409703079304E-2</v>
      </c>
      <c r="G3825" s="86">
        <f>+IF(ISNUMBER(DATA!T1075),DATA!T1075,"n/a")</f>
        <v>66320.95</v>
      </c>
      <c r="H3825" s="77">
        <f>+IF(ISNUMBER(DATA!U1075),DATA!U1075,"n/a")</f>
        <v>9.9220098600221504E-2</v>
      </c>
      <c r="I3825" s="86">
        <f>+IF(ISNUMBER(DATA!AD1075),DATA!AD1075,"n/a")</f>
        <v>137014.19</v>
      </c>
      <c r="J3825" s="77">
        <f>+IF(ISNUMBER(DATA!AE1075),DATA!AE1075,"n/a")</f>
        <v>0.162409352065472</v>
      </c>
      <c r="K3825" s="86">
        <f>+IF(ISNUMBER(DATA!AN1075),DATA!AN1075,"n/a")</f>
        <v>293351.65999999997</v>
      </c>
      <c r="L3825" s="77">
        <f>+IF(ISNUMBER(DATA!AO1075),DATA!AO1075,"n/a")</f>
        <v>0.23145667003490999</v>
      </c>
      <c r="M3825" s="66"/>
      <c r="N3825" s="66"/>
      <c r="O3825" s="66"/>
      <c r="P3825" s="66"/>
      <c r="Q3825" s="66"/>
      <c r="S3825" s="70"/>
      <c r="U3825" s="70"/>
      <c r="W3825" s="70"/>
      <c r="Y3825" s="70"/>
    </row>
    <row r="3826" spans="1:25" s="69" customFormat="1" x14ac:dyDescent="0.2">
      <c r="A3826" s="66" t="s">
        <v>28</v>
      </c>
      <c r="B3826" s="66" t="s">
        <v>24</v>
      </c>
      <c r="C3826" s="66" t="s">
        <v>25</v>
      </c>
      <c r="D3826" s="66" t="s">
        <v>316</v>
      </c>
      <c r="E3826" s="86">
        <f>+IF(ISNUMBER(DATA!J1076),DATA!J1076,"n/a")</f>
        <v>17131.66</v>
      </c>
      <c r="F3826" s="77">
        <f>+IF(ISNUMBER(DATA!K1076),DATA!K1076,"n/a")</f>
        <v>0.10227446741431299</v>
      </c>
      <c r="G3826" s="86">
        <f>+IF(ISNUMBER(DATA!T1076),DATA!T1076,"n/a")</f>
        <v>46514.22</v>
      </c>
      <c r="H3826" s="77">
        <f>+IF(ISNUMBER(DATA!U1076),DATA!U1076,"n/a")</f>
        <v>0.146323791441723</v>
      </c>
      <c r="I3826" s="86">
        <f>+IF(ISNUMBER(DATA!AD1076),DATA!AD1076,"n/a")</f>
        <v>100762.21</v>
      </c>
      <c r="J3826" s="77">
        <f>+IF(ISNUMBER(DATA!AE1076),DATA!AE1076,"n/a")</f>
        <v>0.17620703030931301</v>
      </c>
      <c r="K3826" s="86">
        <f>+IF(ISNUMBER(DATA!AN1076),DATA!AN1076,"n/a")</f>
        <v>219405.44</v>
      </c>
      <c r="L3826" s="77">
        <f>+IF(ISNUMBER(DATA!AO1076),DATA!AO1076,"n/a")</f>
        <v>0.102271089367</v>
      </c>
      <c r="M3826" s="66"/>
      <c r="N3826" s="66"/>
      <c r="O3826" s="66"/>
      <c r="P3826" s="66"/>
      <c r="Q3826" s="66"/>
      <c r="S3826" s="70"/>
      <c r="U3826" s="70"/>
      <c r="W3826" s="70"/>
      <c r="Y3826" s="70"/>
    </row>
    <row r="3827" spans="1:25" s="69" customFormat="1" x14ac:dyDescent="0.2">
      <c r="A3827" s="66" t="s">
        <v>28</v>
      </c>
      <c r="B3827" s="66" t="s">
        <v>24</v>
      </c>
      <c r="C3827" s="66" t="s">
        <v>25</v>
      </c>
      <c r="D3827" s="66" t="s">
        <v>317</v>
      </c>
      <c r="E3827" s="86">
        <f>+IF(ISNUMBER(DATA!J1077),DATA!J1077,"n/a")</f>
        <v>10114.15</v>
      </c>
      <c r="F3827" s="77">
        <f>+IF(ISNUMBER(DATA!K1077),DATA!K1077,"n/a")</f>
        <v>-0.15938599684504301</v>
      </c>
      <c r="G3827" s="86">
        <f>+IF(ISNUMBER(DATA!T1077),DATA!T1077,"n/a")</f>
        <v>29947.14</v>
      </c>
      <c r="H3827" s="77">
        <f>+IF(ISNUMBER(DATA!U1077),DATA!U1077,"n/a")</f>
        <v>-0.115544280170352</v>
      </c>
      <c r="I3827" s="86">
        <f>+IF(ISNUMBER(DATA!AD1077),DATA!AD1077,"n/a")</f>
        <v>64072.68</v>
      </c>
      <c r="J3827" s="77">
        <f>+IF(ISNUMBER(DATA!AE1077),DATA!AE1077,"n/a")</f>
        <v>-0.12838903320662201</v>
      </c>
      <c r="K3827" s="86">
        <f>+IF(ISNUMBER(DATA!AN1077),DATA!AN1077,"n/a")</f>
        <v>146652.45000000001</v>
      </c>
      <c r="L3827" s="77">
        <f>+IF(ISNUMBER(DATA!AO1077),DATA!AO1077,"n/a")</f>
        <v>-0.159253959710105</v>
      </c>
      <c r="M3827" s="66"/>
      <c r="N3827" s="66"/>
      <c r="O3827" s="66"/>
      <c r="P3827" s="66"/>
      <c r="Q3827" s="66"/>
      <c r="S3827" s="70"/>
      <c r="U3827" s="70"/>
      <c r="W3827" s="70"/>
      <c r="Y3827" s="70"/>
    </row>
    <row r="3828" spans="1:25" s="69" customFormat="1" x14ac:dyDescent="0.2">
      <c r="A3828" s="66" t="s">
        <v>28</v>
      </c>
      <c r="B3828" s="66" t="s">
        <v>24</v>
      </c>
      <c r="C3828" s="66" t="s">
        <v>25</v>
      </c>
      <c r="D3828" s="66" t="s">
        <v>318</v>
      </c>
      <c r="E3828" s="86">
        <f>+IF(ISNUMBER(DATA!J1078),DATA!J1078,"n/a")</f>
        <v>18784.650000000001</v>
      </c>
      <c r="F3828" s="77">
        <f>+IF(ISNUMBER(DATA!K1078),DATA!K1078,"n/a")</f>
        <v>-0.10927293315226</v>
      </c>
      <c r="G3828" s="86">
        <f>+IF(ISNUMBER(DATA!T1078),DATA!T1078,"n/a")</f>
        <v>52841.52</v>
      </c>
      <c r="H3828" s="77">
        <f>+IF(ISNUMBER(DATA!U1078),DATA!U1078,"n/a")</f>
        <v>-8.5691940339827702E-2</v>
      </c>
      <c r="I3828" s="86">
        <f>+IF(ISNUMBER(DATA!AD1078),DATA!AD1078,"n/a")</f>
        <v>112363.6</v>
      </c>
      <c r="J3828" s="77">
        <f>+IF(ISNUMBER(DATA!AE1078),DATA!AE1078,"n/a")</f>
        <v>-6.5653298297840404E-2</v>
      </c>
      <c r="K3828" s="86">
        <f>+IF(ISNUMBER(DATA!AN1078),DATA!AN1078,"n/a")</f>
        <v>232772.16</v>
      </c>
      <c r="L3828" s="77">
        <f>+IF(ISNUMBER(DATA!AO1078),DATA!AO1078,"n/a")</f>
        <v>-0.10166206605773299</v>
      </c>
      <c r="M3828" s="66"/>
      <c r="N3828" s="66"/>
      <c r="O3828" s="66"/>
      <c r="P3828" s="66"/>
      <c r="Q3828" s="66"/>
      <c r="S3828" s="70"/>
      <c r="U3828" s="70"/>
      <c r="W3828" s="70"/>
      <c r="Y3828" s="70"/>
    </row>
    <row r="3829" spans="1:25" s="69" customFormat="1" x14ac:dyDescent="0.2">
      <c r="A3829" s="66" t="s">
        <v>28</v>
      </c>
      <c r="B3829" s="66" t="s">
        <v>24</v>
      </c>
      <c r="C3829" s="66" t="s">
        <v>25</v>
      </c>
      <c r="D3829" s="66" t="s">
        <v>344</v>
      </c>
      <c r="E3829" s="86">
        <f>+IF(ISNUMBER(DATA!J1079),DATA!J1079,"n/a")</f>
        <v>27177.53</v>
      </c>
      <c r="F3829" s="77">
        <f>+IF(ISNUMBER(DATA!K1079),DATA!K1079,"n/a")</f>
        <v>0.67660485655027203</v>
      </c>
      <c r="G3829" s="86">
        <f>+IF(ISNUMBER(DATA!T1079),DATA!T1079,"n/a")</f>
        <v>67079.02</v>
      </c>
      <c r="H3829" s="77">
        <f>+IF(ISNUMBER(DATA!U1079),DATA!U1079,"n/a")</f>
        <v>0.41685567504611998</v>
      </c>
      <c r="I3829" s="86">
        <f>+IF(ISNUMBER(DATA!AD1079),DATA!AD1079,"n/a")</f>
        <v>131852.94</v>
      </c>
      <c r="J3829" s="77">
        <f>+IF(ISNUMBER(DATA!AE1079),DATA!AE1079,"n/a")</f>
        <v>0.28933032297468902</v>
      </c>
      <c r="K3829" s="86">
        <f>+IF(ISNUMBER(DATA!AN1079),DATA!AN1079,"n/a")</f>
        <v>263397.52</v>
      </c>
      <c r="L3829" s="77">
        <f>+IF(ISNUMBER(DATA!AO1079),DATA!AO1079,"n/a")</f>
        <v>0.20002806470189499</v>
      </c>
      <c r="M3829" s="66"/>
      <c r="N3829" s="66"/>
      <c r="O3829" s="66"/>
      <c r="P3829" s="66"/>
      <c r="Q3829" s="66"/>
      <c r="S3829" s="70"/>
      <c r="U3829" s="70"/>
      <c r="W3829" s="70"/>
      <c r="Y3829" s="70"/>
    </row>
    <row r="3830" spans="1:25" s="69" customFormat="1" x14ac:dyDescent="0.2">
      <c r="A3830" s="66" t="s">
        <v>28</v>
      </c>
      <c r="B3830" s="66" t="s">
        <v>24</v>
      </c>
      <c r="C3830" s="66" t="s">
        <v>25</v>
      </c>
      <c r="D3830" s="66" t="s">
        <v>345</v>
      </c>
      <c r="E3830" s="86">
        <f>+IF(ISNUMBER(DATA!J1080),DATA!J1080,"n/a")</f>
        <v>17979.48</v>
      </c>
      <c r="F3830" s="77">
        <f>+IF(ISNUMBER(DATA!K1080),DATA!K1080,"n/a")</f>
        <v>0.27978850847653097</v>
      </c>
      <c r="G3830" s="86">
        <f>+IF(ISNUMBER(DATA!T1080),DATA!T1080,"n/a")</f>
        <v>51350.06</v>
      </c>
      <c r="H3830" s="77">
        <f>+IF(ISNUMBER(DATA!U1080),DATA!U1080,"n/a")</f>
        <v>0.14626119500770901</v>
      </c>
      <c r="I3830" s="86">
        <f>+IF(ISNUMBER(DATA!AD1080),DATA!AD1080,"n/a")</f>
        <v>102248.99</v>
      </c>
      <c r="J3830" s="77">
        <f>+IF(ISNUMBER(DATA!AE1080),DATA!AE1080,"n/a")</f>
        <v>6.4064163754900497E-2</v>
      </c>
      <c r="K3830" s="86">
        <f>+IF(ISNUMBER(DATA!AN1080),DATA!AN1080,"n/a")</f>
        <v>202328.75</v>
      </c>
      <c r="L3830" s="77">
        <f>+IF(ISNUMBER(DATA!AO1080),DATA!AO1080,"n/a")</f>
        <v>1.36491534852552E-2</v>
      </c>
      <c r="M3830" s="66"/>
      <c r="N3830" s="66"/>
      <c r="O3830" s="66"/>
      <c r="P3830" s="66"/>
      <c r="Q3830" s="66"/>
      <c r="S3830" s="70"/>
      <c r="U3830" s="70"/>
      <c r="W3830" s="70"/>
      <c r="Y3830" s="70"/>
    </row>
    <row r="3831" spans="1:25" x14ac:dyDescent="0.2">
      <c r="E3831" s="100"/>
      <c r="F3831" s="102"/>
      <c r="G3831" s="100"/>
      <c r="H3831" s="102"/>
      <c r="I3831" s="100"/>
      <c r="J3831" s="102"/>
      <c r="K3831" s="100"/>
      <c r="L3831" s="102"/>
    </row>
    <row r="3832" spans="1:25" s="69" customFormat="1" x14ac:dyDescent="0.2">
      <c r="A3832" s="66" t="s">
        <v>28</v>
      </c>
      <c r="B3832" s="66" t="s">
        <v>24</v>
      </c>
      <c r="C3832" s="66" t="s">
        <v>10</v>
      </c>
      <c r="D3832" s="66" t="s">
        <v>271</v>
      </c>
      <c r="E3832" s="87">
        <f>+IF(ISNUMBER(DATA!L1031),DATA!L1031,"n/a")</f>
        <v>3.70856697969649</v>
      </c>
      <c r="F3832" s="77">
        <f>+IF(ISNUMBER(DATA!M1031),DATA!M1031,"n/a")</f>
        <v>-3.6693565516990401E-3</v>
      </c>
      <c r="G3832" s="87">
        <f>+IF(ISNUMBER(DATA!V1031),DATA!V1031,"n/a")</f>
        <v>3.6029258346714199</v>
      </c>
      <c r="H3832" s="77">
        <f>+IF(ISNUMBER(DATA!W1031),DATA!W1031,"n/a")</f>
        <v>-6.9643068579492304E-2</v>
      </c>
      <c r="I3832" s="87">
        <f>+IF(ISNUMBER(DATA!AF1031),DATA!AF1031,"n/a")</f>
        <v>3.68417441828083</v>
      </c>
      <c r="J3832" s="77">
        <f>+IF(ISNUMBER(DATA!AG1031),DATA!AG1031,"n/a")</f>
        <v>-8.9666526505590705E-2</v>
      </c>
      <c r="K3832" s="87">
        <f>+IF(ISNUMBER(DATA!AP1031),DATA!AP1031,"n/a")</f>
        <v>3.83361781430688</v>
      </c>
      <c r="L3832" s="77">
        <f>+IF(ISNUMBER(DATA!AQ1031),DATA!AQ1031,"n/a")</f>
        <v>-0.134906703060061</v>
      </c>
      <c r="M3832" s="66"/>
      <c r="N3832" s="66"/>
      <c r="O3832" s="66"/>
      <c r="P3832" s="66"/>
      <c r="Q3832" s="66"/>
      <c r="S3832" s="70"/>
      <c r="U3832" s="70"/>
      <c r="W3832" s="70"/>
      <c r="Y3832" s="70"/>
    </row>
    <row r="3833" spans="1:25" s="69" customFormat="1" x14ac:dyDescent="0.2">
      <c r="A3833" s="66" t="s">
        <v>28</v>
      </c>
      <c r="B3833" s="66" t="s">
        <v>24</v>
      </c>
      <c r="C3833" s="66" t="s">
        <v>10</v>
      </c>
      <c r="D3833" s="66" t="s">
        <v>272</v>
      </c>
      <c r="E3833" s="87">
        <f>+IF(ISNUMBER(DATA!L1032),DATA!L1032,"n/a")</f>
        <v>7.4057784140493998</v>
      </c>
      <c r="F3833" s="77">
        <f>+IF(ISNUMBER(DATA!M1032),DATA!M1032,"n/a")</f>
        <v>3.3762362698862299E-2</v>
      </c>
      <c r="G3833" s="87">
        <f>+IF(ISNUMBER(DATA!V1032),DATA!V1032,"n/a")</f>
        <v>7.3547319892240299</v>
      </c>
      <c r="H3833" s="77">
        <f>+IF(ISNUMBER(DATA!W1032),DATA!W1032,"n/a")</f>
        <v>-6.3477678547392395E-4</v>
      </c>
      <c r="I3833" s="87">
        <f>+IF(ISNUMBER(DATA!AF1032),DATA!AF1032,"n/a")</f>
        <v>7.4474395524662604</v>
      </c>
      <c r="J3833" s="77">
        <f>+IF(ISNUMBER(DATA!AG1032),DATA!AG1032,"n/a")</f>
        <v>-4.20809104216536E-2</v>
      </c>
      <c r="K3833" s="87">
        <f>+IF(ISNUMBER(DATA!AP1032),DATA!AP1032,"n/a")</f>
        <v>7.4972148734037596</v>
      </c>
      <c r="L3833" s="77">
        <f>+IF(ISNUMBER(DATA!AQ1032),DATA!AQ1032,"n/a")</f>
        <v>-7.4937819782648796E-2</v>
      </c>
      <c r="M3833" s="66"/>
      <c r="N3833" s="66"/>
      <c r="O3833" s="66"/>
      <c r="P3833" s="66"/>
      <c r="Q3833" s="66"/>
      <c r="S3833" s="70"/>
      <c r="U3833" s="70"/>
      <c r="W3833" s="70"/>
      <c r="Y3833" s="70"/>
    </row>
    <row r="3834" spans="1:25" s="69" customFormat="1" x14ac:dyDescent="0.2">
      <c r="A3834" s="66" t="s">
        <v>28</v>
      </c>
      <c r="B3834" s="66" t="s">
        <v>24</v>
      </c>
      <c r="C3834" s="66" t="s">
        <v>10</v>
      </c>
      <c r="D3834" s="66" t="s">
        <v>273</v>
      </c>
      <c r="E3834" s="87">
        <f>+IF(ISNUMBER(DATA!L1033),DATA!L1033,"n/a")</f>
        <v>5.61401447374105</v>
      </c>
      <c r="F3834" s="77">
        <f>+IF(ISNUMBER(DATA!M1033),DATA!M1033,"n/a")</f>
        <v>-3.1345520692793803E-2</v>
      </c>
      <c r="G3834" s="87">
        <f>+IF(ISNUMBER(DATA!V1033),DATA!V1033,"n/a")</f>
        <v>5.5215466286872497</v>
      </c>
      <c r="H3834" s="77">
        <f>+IF(ISNUMBER(DATA!W1033),DATA!W1033,"n/a")</f>
        <v>-3.8753138883735001E-2</v>
      </c>
      <c r="I3834" s="87">
        <f>+IF(ISNUMBER(DATA!AF1033),DATA!AF1033,"n/a")</f>
        <v>5.6485610390494196</v>
      </c>
      <c r="J3834" s="77">
        <f>+IF(ISNUMBER(DATA!AG1033),DATA!AG1033,"n/a")</f>
        <v>-2.86881936392403E-2</v>
      </c>
      <c r="K3834" s="87">
        <f>+IF(ISNUMBER(DATA!AP1033),DATA!AP1033,"n/a")</f>
        <v>5.7776346583729001</v>
      </c>
      <c r="L3834" s="77">
        <f>+IF(ISNUMBER(DATA!AQ1033),DATA!AQ1033,"n/a")</f>
        <v>-3.8910019345564303E-2</v>
      </c>
      <c r="M3834" s="66"/>
      <c r="N3834" s="66"/>
      <c r="O3834" s="66"/>
      <c r="P3834" s="66"/>
      <c r="Q3834" s="66"/>
      <c r="S3834" s="70"/>
      <c r="U3834" s="70"/>
      <c r="W3834" s="70"/>
      <c r="Y3834" s="70"/>
    </row>
    <row r="3835" spans="1:25" s="69" customFormat="1" x14ac:dyDescent="0.2">
      <c r="A3835" s="66" t="s">
        <v>28</v>
      </c>
      <c r="B3835" s="66" t="s">
        <v>24</v>
      </c>
      <c r="C3835" s="66" t="s">
        <v>10</v>
      </c>
      <c r="D3835" s="66" t="s">
        <v>274</v>
      </c>
      <c r="E3835" s="87">
        <f>+IF(ISNUMBER(DATA!L1034),DATA!L1034,"n/a")</f>
        <v>4.8878491077725599</v>
      </c>
      <c r="F3835" s="77">
        <f>+IF(ISNUMBER(DATA!M1034),DATA!M1034,"n/a")</f>
        <v>-0.192634415575267</v>
      </c>
      <c r="G3835" s="87">
        <f>+IF(ISNUMBER(DATA!V1034),DATA!V1034,"n/a")</f>
        <v>4.7314338854542797</v>
      </c>
      <c r="H3835" s="77">
        <f>+IF(ISNUMBER(DATA!W1034),DATA!W1034,"n/a")</f>
        <v>-0.33213515809664601</v>
      </c>
      <c r="I3835" s="87">
        <f>+IF(ISNUMBER(DATA!AF1034),DATA!AF1034,"n/a")</f>
        <v>4.8223159121710104</v>
      </c>
      <c r="J3835" s="77">
        <f>+IF(ISNUMBER(DATA!AG1034),DATA!AG1034,"n/a")</f>
        <v>-0.37319984627180902</v>
      </c>
      <c r="K3835" s="87">
        <f>+IF(ISNUMBER(DATA!AP1034),DATA!AP1034,"n/a")</f>
        <v>4.9877670276263304</v>
      </c>
      <c r="L3835" s="77">
        <f>+IF(ISNUMBER(DATA!AQ1034),DATA!AQ1034,"n/a")</f>
        <v>-0.38260168858936999</v>
      </c>
      <c r="M3835" s="66"/>
      <c r="N3835" s="66"/>
      <c r="O3835" s="66"/>
      <c r="P3835" s="66"/>
      <c r="Q3835" s="66"/>
      <c r="S3835" s="70"/>
      <c r="U3835" s="70"/>
      <c r="W3835" s="70"/>
      <c r="Y3835" s="70"/>
    </row>
    <row r="3836" spans="1:25" s="69" customFormat="1" x14ac:dyDescent="0.2">
      <c r="A3836" s="66" t="s">
        <v>28</v>
      </c>
      <c r="B3836" s="66" t="s">
        <v>24</v>
      </c>
      <c r="C3836" s="66" t="s">
        <v>10</v>
      </c>
      <c r="D3836" s="66" t="s">
        <v>275</v>
      </c>
      <c r="E3836" s="87">
        <f>+IF(ISNUMBER(DATA!L1035),DATA!L1035,"n/a")</f>
        <v>5.9681441869197398</v>
      </c>
      <c r="F3836" s="77">
        <f>+IF(ISNUMBER(DATA!M1035),DATA!M1035,"n/a")</f>
        <v>-6.7722281555458201E-3</v>
      </c>
      <c r="G3836" s="87">
        <f>+IF(ISNUMBER(DATA!V1035),DATA!V1035,"n/a")</f>
        <v>5.9003044862769096</v>
      </c>
      <c r="H3836" s="77">
        <f>+IF(ISNUMBER(DATA!W1035),DATA!W1035,"n/a")</f>
        <v>9.2762066641262804E-3</v>
      </c>
      <c r="I3836" s="87">
        <f>+IF(ISNUMBER(DATA!AF1035),DATA!AF1035,"n/a")</f>
        <v>5.9084586328043098</v>
      </c>
      <c r="J3836" s="77">
        <f>+IF(ISNUMBER(DATA!AG1035),DATA!AG1035,"n/a")</f>
        <v>1.27141021853405E-2</v>
      </c>
      <c r="K3836" s="87">
        <f>+IF(ISNUMBER(DATA!AP1035),DATA!AP1035,"n/a")</f>
        <v>5.8771546084964896</v>
      </c>
      <c r="L3836" s="77">
        <f>+IF(ISNUMBER(DATA!AQ1035),DATA!AQ1035,"n/a")</f>
        <v>4.8362958900410001E-3</v>
      </c>
      <c r="M3836" s="66"/>
      <c r="N3836" s="66"/>
      <c r="O3836" s="66"/>
      <c r="P3836" s="66"/>
      <c r="Q3836" s="66"/>
      <c r="S3836" s="70"/>
      <c r="U3836" s="70"/>
      <c r="W3836" s="70"/>
      <c r="Y3836" s="70"/>
    </row>
    <row r="3837" spans="1:25" s="69" customFormat="1" x14ac:dyDescent="0.2">
      <c r="A3837" s="66" t="s">
        <v>28</v>
      </c>
      <c r="B3837" s="66" t="s">
        <v>24</v>
      </c>
      <c r="C3837" s="66" t="s">
        <v>10</v>
      </c>
      <c r="D3837" s="66" t="s">
        <v>276</v>
      </c>
      <c r="E3837" s="87">
        <f>+IF(ISNUMBER(DATA!L1036),DATA!L1036,"n/a")</f>
        <v>5.6814835675385904</v>
      </c>
      <c r="F3837" s="77">
        <f>+IF(ISNUMBER(DATA!M1036),DATA!M1036,"n/a")</f>
        <v>2.9889786662133499E-2</v>
      </c>
      <c r="G3837" s="87">
        <f>+IF(ISNUMBER(DATA!V1036),DATA!V1036,"n/a")</f>
        <v>5.6716111183794</v>
      </c>
      <c r="H3837" s="77">
        <f>+IF(ISNUMBER(DATA!W1036),DATA!W1036,"n/a")</f>
        <v>2.5095708678961201E-2</v>
      </c>
      <c r="I3837" s="87">
        <f>+IF(ISNUMBER(DATA!AF1036),DATA!AF1036,"n/a")</f>
        <v>5.7208517487802499</v>
      </c>
      <c r="J3837" s="77">
        <f>+IF(ISNUMBER(DATA!AG1036),DATA!AG1036,"n/a")</f>
        <v>1.48133592794295E-2</v>
      </c>
      <c r="K3837" s="87">
        <f>+IF(ISNUMBER(DATA!AP1036),DATA!AP1036,"n/a")</f>
        <v>5.6700820753123899</v>
      </c>
      <c r="L3837" s="77">
        <f>+IF(ISNUMBER(DATA!AQ1036),DATA!AQ1036,"n/a")</f>
        <v>2.5026219897670801E-2</v>
      </c>
      <c r="M3837" s="66"/>
      <c r="N3837" s="66"/>
      <c r="O3837" s="66"/>
      <c r="P3837" s="66"/>
      <c r="Q3837" s="66"/>
      <c r="S3837" s="70"/>
      <c r="U3837" s="70"/>
      <c r="W3837" s="70"/>
      <c r="Y3837" s="70"/>
    </row>
    <row r="3838" spans="1:25" s="69" customFormat="1" x14ac:dyDescent="0.2">
      <c r="A3838" s="66" t="s">
        <v>28</v>
      </c>
      <c r="B3838" s="66" t="s">
        <v>24</v>
      </c>
      <c r="C3838" s="66" t="s">
        <v>10</v>
      </c>
      <c r="D3838" s="66" t="s">
        <v>277</v>
      </c>
      <c r="E3838" s="87">
        <f>+IF(ISNUMBER(DATA!L1037),DATA!L1037,"n/a")</f>
        <v>4.8201572712384104</v>
      </c>
      <c r="F3838" s="77">
        <f>+IF(ISNUMBER(DATA!M1037),DATA!M1037,"n/a")</f>
        <v>-0.21260644696995101</v>
      </c>
      <c r="G3838" s="87">
        <f>+IF(ISNUMBER(DATA!V1037),DATA!V1037,"n/a")</f>
        <v>4.856837585389</v>
      </c>
      <c r="H3838" s="77">
        <f>+IF(ISNUMBER(DATA!W1037),DATA!W1037,"n/a")</f>
        <v>-0.22080577468552401</v>
      </c>
      <c r="I3838" s="87">
        <f>+IF(ISNUMBER(DATA!AF1037),DATA!AF1037,"n/a")</f>
        <v>5.30791401388481</v>
      </c>
      <c r="J3838" s="77">
        <f>+IF(ISNUMBER(DATA!AG1037),DATA!AG1037,"n/a")</f>
        <v>-0.16071708366187701</v>
      </c>
      <c r="K3838" s="87">
        <f>+IF(ISNUMBER(DATA!AP1037),DATA!AP1037,"n/a")</f>
        <v>5.6038962564269399</v>
      </c>
      <c r="L3838" s="77">
        <f>+IF(ISNUMBER(DATA!AQ1037),DATA!AQ1037,"n/a")</f>
        <v>-0.11829320356852301</v>
      </c>
      <c r="M3838" s="66"/>
      <c r="N3838" s="66"/>
      <c r="O3838" s="66"/>
      <c r="P3838" s="66"/>
      <c r="Q3838" s="66"/>
      <c r="S3838" s="70"/>
      <c r="U3838" s="70"/>
      <c r="W3838" s="70"/>
      <c r="Y3838" s="70"/>
    </row>
    <row r="3839" spans="1:25" s="69" customFormat="1" x14ac:dyDescent="0.2">
      <c r="A3839" s="66" t="s">
        <v>28</v>
      </c>
      <c r="B3839" s="66" t="s">
        <v>24</v>
      </c>
      <c r="C3839" s="66" t="s">
        <v>10</v>
      </c>
      <c r="D3839" s="66" t="s">
        <v>278</v>
      </c>
      <c r="E3839" s="87">
        <f>+IF(ISNUMBER(DATA!L1038),DATA!L1038,"n/a")</f>
        <v>4.1554774833837698</v>
      </c>
      <c r="F3839" s="77">
        <f>+IF(ISNUMBER(DATA!M1038),DATA!M1038,"n/a")</f>
        <v>-0.16064390421335001</v>
      </c>
      <c r="G3839" s="87">
        <f>+IF(ISNUMBER(DATA!V1038),DATA!V1038,"n/a")</f>
        <v>4.0696911256998201</v>
      </c>
      <c r="H3839" s="77">
        <f>+IF(ISNUMBER(DATA!W1038),DATA!W1038,"n/a")</f>
        <v>-0.16695311147824701</v>
      </c>
      <c r="I3839" s="87">
        <f>+IF(ISNUMBER(DATA!AF1038),DATA!AF1038,"n/a")</f>
        <v>4.19909747124224</v>
      </c>
      <c r="J3839" s="77">
        <f>+IF(ISNUMBER(DATA!AG1038),DATA!AG1038,"n/a")</f>
        <v>-8.10082471653846E-2</v>
      </c>
      <c r="K3839" s="87">
        <f>+IF(ISNUMBER(DATA!AP1038),DATA!AP1038,"n/a")</f>
        <v>4.5672631029954402</v>
      </c>
      <c r="L3839" s="77">
        <f>+IF(ISNUMBER(DATA!AQ1038),DATA!AQ1038,"n/a")</f>
        <v>-1.1132378998604E-2</v>
      </c>
      <c r="M3839" s="66"/>
      <c r="N3839" s="66"/>
      <c r="O3839" s="66"/>
      <c r="P3839" s="66"/>
      <c r="Q3839" s="66"/>
      <c r="S3839" s="70"/>
      <c r="U3839" s="70"/>
      <c r="W3839" s="70"/>
      <c r="Y3839" s="70"/>
    </row>
    <row r="3840" spans="1:25" s="69" customFormat="1" x14ac:dyDescent="0.2">
      <c r="A3840" s="66" t="s">
        <v>28</v>
      </c>
      <c r="B3840" s="66" t="s">
        <v>24</v>
      </c>
      <c r="C3840" s="66" t="s">
        <v>10</v>
      </c>
      <c r="D3840" s="66" t="s">
        <v>279</v>
      </c>
      <c r="E3840" s="87">
        <f>+IF(ISNUMBER(DATA!L1039),DATA!L1039,"n/a")</f>
        <v>3.80601906582489</v>
      </c>
      <c r="F3840" s="77">
        <f>+IF(ISNUMBER(DATA!M1039),DATA!M1039,"n/a")</f>
        <v>-0.114234603369699</v>
      </c>
      <c r="G3840" s="87">
        <f>+IF(ISNUMBER(DATA!V1039),DATA!V1039,"n/a")</f>
        <v>4.0706999600307299</v>
      </c>
      <c r="H3840" s="77">
        <f>+IF(ISNUMBER(DATA!W1039),DATA!W1039,"n/a")</f>
        <v>1.43900184611153E-2</v>
      </c>
      <c r="I3840" s="87">
        <f>+IF(ISNUMBER(DATA!AF1039),DATA!AF1039,"n/a")</f>
        <v>4.1652267293533196</v>
      </c>
      <c r="J3840" s="77">
        <f>+IF(ISNUMBER(DATA!AG1039),DATA!AG1039,"n/a")</f>
        <v>0.21276711228088399</v>
      </c>
      <c r="K3840" s="87">
        <f>+IF(ISNUMBER(DATA!AP1039),DATA!AP1039,"n/a")</f>
        <v>4.2932328885781104</v>
      </c>
      <c r="L3840" s="77">
        <f>+IF(ISNUMBER(DATA!AQ1039),DATA!AQ1039,"n/a")</f>
        <v>0.36116464020665301</v>
      </c>
      <c r="M3840" s="66"/>
      <c r="N3840" s="66"/>
      <c r="O3840" s="66"/>
      <c r="P3840" s="66"/>
      <c r="Q3840" s="66"/>
      <c r="S3840" s="70"/>
      <c r="U3840" s="70"/>
      <c r="W3840" s="70"/>
      <c r="Y3840" s="70"/>
    </row>
    <row r="3841" spans="1:25" s="69" customFormat="1" x14ac:dyDescent="0.2">
      <c r="A3841" s="66" t="s">
        <v>28</v>
      </c>
      <c r="B3841" s="66" t="s">
        <v>24</v>
      </c>
      <c r="C3841" s="66" t="s">
        <v>10</v>
      </c>
      <c r="D3841" s="66" t="s">
        <v>280</v>
      </c>
      <c r="E3841" s="87">
        <f>+IF(ISNUMBER(DATA!L1040),DATA!L1040,"n/a")</f>
        <v>6.7448062450610404</v>
      </c>
      <c r="F3841" s="77">
        <f>+IF(ISNUMBER(DATA!M1040),DATA!M1040,"n/a")</f>
        <v>1.5036110460340899E-2</v>
      </c>
      <c r="G3841" s="87">
        <f>+IF(ISNUMBER(DATA!V1040),DATA!V1040,"n/a")</f>
        <v>6.6285128479982198</v>
      </c>
      <c r="H3841" s="77">
        <f>+IF(ISNUMBER(DATA!W1040),DATA!W1040,"n/a")</f>
        <v>3.1553615321693001E-3</v>
      </c>
      <c r="I3841" s="87">
        <f>+IF(ISNUMBER(DATA!AF1040),DATA!AF1040,"n/a")</f>
        <v>6.7013551744049096</v>
      </c>
      <c r="J3841" s="77">
        <f>+IF(ISNUMBER(DATA!AG1040),DATA!AG1040,"n/a")</f>
        <v>-4.7717445490595596E-3</v>
      </c>
      <c r="K3841" s="87">
        <f>+IF(ISNUMBER(DATA!AP1040),DATA!AP1040,"n/a")</f>
        <v>6.8039965720255902</v>
      </c>
      <c r="L3841" s="77">
        <f>+IF(ISNUMBER(DATA!AQ1040),DATA!AQ1040,"n/a")</f>
        <v>-3.1102598763748299E-2</v>
      </c>
      <c r="M3841" s="66"/>
      <c r="N3841" s="66"/>
      <c r="O3841" s="66"/>
      <c r="P3841" s="66"/>
      <c r="Q3841" s="66"/>
      <c r="S3841" s="70"/>
      <c r="U3841" s="70"/>
      <c r="W3841" s="70"/>
      <c r="Y3841" s="70"/>
    </row>
    <row r="3842" spans="1:25" s="69" customFormat="1" x14ac:dyDescent="0.2">
      <c r="A3842" s="66" t="s">
        <v>28</v>
      </c>
      <c r="B3842" s="66" t="s">
        <v>24</v>
      </c>
      <c r="C3842" s="66" t="s">
        <v>10</v>
      </c>
      <c r="D3842" s="66" t="s">
        <v>281</v>
      </c>
      <c r="E3842" s="87">
        <f>+IF(ISNUMBER(DATA!L1041),DATA!L1041,"n/a")</f>
        <v>3.22141579044006</v>
      </c>
      <c r="F3842" s="77">
        <f>+IF(ISNUMBER(DATA!M1041),DATA!M1041,"n/a")</f>
        <v>-0.17107367952379601</v>
      </c>
      <c r="G3842" s="87">
        <f>+IF(ISNUMBER(DATA!V1041),DATA!V1041,"n/a")</f>
        <v>3.4427312396898002</v>
      </c>
      <c r="H3842" s="77">
        <f>+IF(ISNUMBER(DATA!W1041),DATA!W1041,"n/a")</f>
        <v>-5.64891755262266E-2</v>
      </c>
      <c r="I3842" s="87">
        <f>+IF(ISNUMBER(DATA!AF1041),DATA!AF1041,"n/a")</f>
        <v>3.6206508383923501</v>
      </c>
      <c r="J3842" s="77">
        <f>+IF(ISNUMBER(DATA!AG1041),DATA!AG1041,"n/a")</f>
        <v>6.4192760811782296E-2</v>
      </c>
      <c r="K3842" s="87">
        <f>+IF(ISNUMBER(DATA!AP1041),DATA!AP1041,"n/a")</f>
        <v>3.8086628838276702</v>
      </c>
      <c r="L3842" s="77">
        <f>+IF(ISNUMBER(DATA!AQ1041),DATA!AQ1041,"n/a")</f>
        <v>0.13577299516347599</v>
      </c>
      <c r="M3842" s="66"/>
      <c r="N3842" s="66"/>
      <c r="O3842" s="66"/>
      <c r="P3842" s="66"/>
      <c r="Q3842" s="66"/>
      <c r="S3842" s="70"/>
      <c r="U3842" s="70"/>
      <c r="W3842" s="70"/>
      <c r="Y3842" s="70"/>
    </row>
    <row r="3843" spans="1:25" s="69" customFormat="1" x14ac:dyDescent="0.2">
      <c r="A3843" s="66" t="s">
        <v>28</v>
      </c>
      <c r="B3843" s="66" t="s">
        <v>24</v>
      </c>
      <c r="C3843" s="66" t="s">
        <v>10</v>
      </c>
      <c r="D3843" s="66" t="s">
        <v>282</v>
      </c>
      <c r="E3843" s="87">
        <f>+IF(ISNUMBER(DATA!L1042),DATA!L1042,"n/a")</f>
        <v>6.3392984415038001</v>
      </c>
      <c r="F3843" s="77">
        <f>+IF(ISNUMBER(DATA!M1042),DATA!M1042,"n/a")</f>
        <v>7.9756100895067003E-2</v>
      </c>
      <c r="G3843" s="87">
        <f>+IF(ISNUMBER(DATA!V1042),DATA!V1042,"n/a")</f>
        <v>6.1765722800144198</v>
      </c>
      <c r="H3843" s="77">
        <f>+IF(ISNUMBER(DATA!W1042),DATA!W1042,"n/a")</f>
        <v>7.5921066499357898E-2</v>
      </c>
      <c r="I3843" s="87">
        <f>+IF(ISNUMBER(DATA!AF1042),DATA!AF1042,"n/a")</f>
        <v>6.1062882495234501</v>
      </c>
      <c r="J3843" s="77">
        <f>+IF(ISNUMBER(DATA!AG1042),DATA!AG1042,"n/a")</f>
        <v>1.5937125672242501E-2</v>
      </c>
      <c r="K3843" s="87">
        <f>+IF(ISNUMBER(DATA!AP1042),DATA!AP1042,"n/a")</f>
        <v>6.0061267803745597</v>
      </c>
      <c r="L3843" s="77">
        <f>+IF(ISNUMBER(DATA!AQ1042),DATA!AQ1042,"n/a")</f>
        <v>-4.5636817452962601E-2</v>
      </c>
      <c r="M3843" s="66"/>
      <c r="N3843" s="66"/>
      <c r="O3843" s="66"/>
      <c r="P3843" s="66"/>
      <c r="Q3843" s="66"/>
      <c r="S3843" s="70"/>
      <c r="U3843" s="70"/>
      <c r="W3843" s="70"/>
      <c r="Y3843" s="70"/>
    </row>
    <row r="3844" spans="1:25" s="69" customFormat="1" x14ac:dyDescent="0.2">
      <c r="A3844" s="66" t="s">
        <v>28</v>
      </c>
      <c r="B3844" s="66" t="s">
        <v>24</v>
      </c>
      <c r="C3844" s="66" t="s">
        <v>10</v>
      </c>
      <c r="D3844" s="66" t="s">
        <v>283</v>
      </c>
      <c r="E3844" s="87">
        <f>+IF(ISNUMBER(DATA!L1043),DATA!L1043,"n/a")</f>
        <v>7.0673288057473398</v>
      </c>
      <c r="F3844" s="77">
        <f>+IF(ISNUMBER(DATA!M1043),DATA!M1043,"n/a")</f>
        <v>0.65798114271144803</v>
      </c>
      <c r="G3844" s="87">
        <f>+IF(ISNUMBER(DATA!V1043),DATA!V1043,"n/a")</f>
        <v>6.9757028304583599</v>
      </c>
      <c r="H3844" s="77">
        <f>+IF(ISNUMBER(DATA!W1043),DATA!W1043,"n/a")</f>
        <v>0.86388925760107504</v>
      </c>
      <c r="I3844" s="87">
        <f>+IF(ISNUMBER(DATA!AF1043),DATA!AF1043,"n/a")</f>
        <v>5.6355134393004196</v>
      </c>
      <c r="J3844" s="77">
        <f>+IF(ISNUMBER(DATA!AG1043),DATA!AG1043,"n/a")</f>
        <v>0.62180463484995396</v>
      </c>
      <c r="K3844" s="87">
        <f>+IF(ISNUMBER(DATA!AP1043),DATA!AP1043,"n/a")</f>
        <v>4.8592109876429204</v>
      </c>
      <c r="L3844" s="77">
        <f>+IF(ISNUMBER(DATA!AQ1043),DATA!AQ1043,"n/a")</f>
        <v>0.448544187615804</v>
      </c>
      <c r="M3844" s="66"/>
      <c r="N3844" s="66"/>
      <c r="O3844" s="66"/>
      <c r="P3844" s="66"/>
      <c r="Q3844" s="66"/>
      <c r="S3844" s="70"/>
      <c r="U3844" s="70"/>
      <c r="W3844" s="70"/>
      <c r="Y3844" s="70"/>
    </row>
    <row r="3845" spans="1:25" s="69" customFormat="1" x14ac:dyDescent="0.2">
      <c r="A3845" s="66" t="s">
        <v>28</v>
      </c>
      <c r="B3845" s="66" t="s">
        <v>24</v>
      </c>
      <c r="C3845" s="66" t="s">
        <v>10</v>
      </c>
      <c r="D3845" s="66" t="s">
        <v>284</v>
      </c>
      <c r="E3845" s="87">
        <f>+IF(ISNUMBER(DATA!L1044),DATA!L1044,"n/a")</f>
        <v>2.6011701774910199</v>
      </c>
      <c r="F3845" s="77">
        <f>+IF(ISNUMBER(DATA!M1044),DATA!M1044,"n/a")</f>
        <v>-0.193281784083948</v>
      </c>
      <c r="G3845" s="87">
        <f>+IF(ISNUMBER(DATA!V1044),DATA!V1044,"n/a")</f>
        <v>2.83194051703234</v>
      </c>
      <c r="H3845" s="77">
        <f>+IF(ISNUMBER(DATA!W1044),DATA!W1044,"n/a")</f>
        <v>-0.118628906501732</v>
      </c>
      <c r="I3845" s="87">
        <f>+IF(ISNUMBER(DATA!AF1044),DATA!AF1044,"n/a")</f>
        <v>2.9107719818559401</v>
      </c>
      <c r="J3845" s="77">
        <f>+IF(ISNUMBER(DATA!AG1044),DATA!AG1044,"n/a")</f>
        <v>4.3564314776306901E-2</v>
      </c>
      <c r="K3845" s="87">
        <f>+IF(ISNUMBER(DATA!AP1044),DATA!AP1044,"n/a")</f>
        <v>3.0450403410915898</v>
      </c>
      <c r="L3845" s="77">
        <f>+IF(ISNUMBER(DATA!AQ1044),DATA!AQ1044,"n/a")</f>
        <v>0.16974626609388199</v>
      </c>
      <c r="M3845" s="66"/>
      <c r="N3845" s="66"/>
      <c r="O3845" s="66"/>
      <c r="P3845" s="66"/>
      <c r="Q3845" s="66"/>
      <c r="S3845" s="70"/>
      <c r="U3845" s="70"/>
      <c r="W3845" s="70"/>
      <c r="Y3845" s="70"/>
    </row>
    <row r="3846" spans="1:25" s="69" customFormat="1" x14ac:dyDescent="0.2">
      <c r="A3846" s="66" t="s">
        <v>28</v>
      </c>
      <c r="B3846" s="66" t="s">
        <v>24</v>
      </c>
      <c r="C3846" s="66" t="s">
        <v>10</v>
      </c>
      <c r="D3846" s="66" t="s">
        <v>285</v>
      </c>
      <c r="E3846" s="87">
        <f>+IF(ISNUMBER(DATA!L1045),DATA!L1045,"n/a")</f>
        <v>2.1851282630208901</v>
      </c>
      <c r="F3846" s="77">
        <f>+IF(ISNUMBER(DATA!M1045),DATA!M1045,"n/a")</f>
        <v>-0.25211905091724202</v>
      </c>
      <c r="G3846" s="87">
        <f>+IF(ISNUMBER(DATA!V1045),DATA!V1045,"n/a")</f>
        <v>2.4422555957376599</v>
      </c>
      <c r="H3846" s="77">
        <f>+IF(ISNUMBER(DATA!W1045),DATA!W1045,"n/a")</f>
        <v>-0.16718933571588299</v>
      </c>
      <c r="I3846" s="87">
        <f>+IF(ISNUMBER(DATA!AF1045),DATA!AF1045,"n/a")</f>
        <v>2.3954096114550301</v>
      </c>
      <c r="J3846" s="77">
        <f>+IF(ISNUMBER(DATA!AG1045),DATA!AG1045,"n/a")</f>
        <v>-6.9425526035777396E-2</v>
      </c>
      <c r="K3846" s="87">
        <f>+IF(ISNUMBER(DATA!AP1045),DATA!AP1045,"n/a")</f>
        <v>2.5259045254519599</v>
      </c>
      <c r="L3846" s="77">
        <f>+IF(ISNUMBER(DATA!AQ1045),DATA!AQ1045,"n/a")</f>
        <v>2.22245793598769E-2</v>
      </c>
      <c r="M3846" s="66"/>
      <c r="N3846" s="66"/>
      <c r="O3846" s="66"/>
      <c r="P3846" s="66"/>
      <c r="Q3846" s="66"/>
      <c r="S3846" s="70"/>
      <c r="U3846" s="70"/>
      <c r="W3846" s="70"/>
      <c r="Y3846" s="70"/>
    </row>
    <row r="3847" spans="1:25" s="69" customFormat="1" x14ac:dyDescent="0.2">
      <c r="A3847" s="66" t="s">
        <v>28</v>
      </c>
      <c r="B3847" s="66" t="s">
        <v>24</v>
      </c>
      <c r="C3847" s="66" t="s">
        <v>10</v>
      </c>
      <c r="D3847" s="66" t="s">
        <v>286</v>
      </c>
      <c r="E3847" s="87">
        <f>+IF(ISNUMBER(DATA!L1046),DATA!L1046,"n/a")</f>
        <v>5.36672526991845</v>
      </c>
      <c r="F3847" s="77">
        <f>+IF(ISNUMBER(DATA!M1046),DATA!M1046,"n/a")</f>
        <v>-3.4428607270513299E-2</v>
      </c>
      <c r="G3847" s="87">
        <f>+IF(ISNUMBER(DATA!V1046),DATA!V1046,"n/a")</f>
        <v>5.2942124336320502</v>
      </c>
      <c r="H3847" s="77">
        <f>+IF(ISNUMBER(DATA!W1046),DATA!W1046,"n/a")</f>
        <v>-5.7041526017340402E-2</v>
      </c>
      <c r="I3847" s="87">
        <f>+IF(ISNUMBER(DATA!AF1046),DATA!AF1046,"n/a")</f>
        <v>5.48369841705426</v>
      </c>
      <c r="J3847" s="77">
        <f>+IF(ISNUMBER(DATA!AG1046),DATA!AG1046,"n/a")</f>
        <v>-6.0012660839348302E-2</v>
      </c>
      <c r="K3847" s="87">
        <f>+IF(ISNUMBER(DATA!AP1046),DATA!AP1046,"n/a")</f>
        <v>5.5903115894654203</v>
      </c>
      <c r="L3847" s="77">
        <f>+IF(ISNUMBER(DATA!AQ1046),DATA!AQ1046,"n/a")</f>
        <v>-5.2511418092760498E-2</v>
      </c>
      <c r="M3847" s="66"/>
      <c r="N3847" s="66"/>
      <c r="O3847" s="66"/>
      <c r="P3847" s="66"/>
      <c r="Q3847" s="66"/>
      <c r="S3847" s="70"/>
      <c r="U3847" s="70"/>
      <c r="W3847" s="70"/>
      <c r="Y3847" s="70"/>
    </row>
    <row r="3848" spans="1:25" s="69" customFormat="1" x14ac:dyDescent="0.2">
      <c r="A3848" s="66" t="s">
        <v>28</v>
      </c>
      <c r="B3848" s="66" t="s">
        <v>24</v>
      </c>
      <c r="C3848" s="66" t="s">
        <v>10</v>
      </c>
      <c r="D3848" s="66" t="s">
        <v>287</v>
      </c>
      <c r="E3848" s="87">
        <f>+IF(ISNUMBER(DATA!L1047),DATA!L1047,"n/a")</f>
        <v>4.5419419344437904</v>
      </c>
      <c r="F3848" s="77">
        <f>+IF(ISNUMBER(DATA!M1047),DATA!M1047,"n/a")</f>
        <v>-1.0646989439076399E-2</v>
      </c>
      <c r="G3848" s="87">
        <f>+IF(ISNUMBER(DATA!V1047),DATA!V1047,"n/a")</f>
        <v>4.4196303188851704</v>
      </c>
      <c r="H3848" s="77">
        <f>+IF(ISNUMBER(DATA!W1047),DATA!W1047,"n/a")</f>
        <v>-5.5777914373786201E-2</v>
      </c>
      <c r="I3848" s="87">
        <f>+IF(ISNUMBER(DATA!AF1047),DATA!AF1047,"n/a")</f>
        <v>4.4303695306439304</v>
      </c>
      <c r="J3848" s="77">
        <f>+IF(ISNUMBER(DATA!AG1047),DATA!AG1047,"n/a")</f>
        <v>-3.9808439523560397E-2</v>
      </c>
      <c r="K3848" s="87">
        <f>+IF(ISNUMBER(DATA!AP1047),DATA!AP1047,"n/a")</f>
        <v>4.5831617005193399</v>
      </c>
      <c r="L3848" s="77">
        <f>+IF(ISNUMBER(DATA!AQ1047),DATA!AQ1047,"n/a")</f>
        <v>-1.79721991040146E-2</v>
      </c>
      <c r="M3848" s="66"/>
      <c r="N3848" s="66"/>
      <c r="O3848" s="66"/>
      <c r="P3848" s="66"/>
      <c r="Q3848" s="66"/>
      <c r="S3848" s="70"/>
      <c r="U3848" s="70"/>
      <c r="W3848" s="70"/>
      <c r="Y3848" s="70"/>
    </row>
    <row r="3849" spans="1:25" s="69" customFormat="1" x14ac:dyDescent="0.2">
      <c r="A3849" s="66" t="s">
        <v>28</v>
      </c>
      <c r="B3849" s="66" t="s">
        <v>24</v>
      </c>
      <c r="C3849" s="66" t="s">
        <v>10</v>
      </c>
      <c r="D3849" s="66" t="s">
        <v>288</v>
      </c>
      <c r="E3849" s="87">
        <f>+IF(ISNUMBER(DATA!L1048),DATA!L1048,"n/a")</f>
        <v>7.0953734950089098</v>
      </c>
      <c r="F3849" s="77">
        <f>+IF(ISNUMBER(DATA!M1048),DATA!M1048,"n/a")</f>
        <v>-4.4948403167068404E-3</v>
      </c>
      <c r="G3849" s="87">
        <f>+IF(ISNUMBER(DATA!V1048),DATA!V1048,"n/a")</f>
        <v>7.1475258643127804</v>
      </c>
      <c r="H3849" s="77">
        <f>+IF(ISNUMBER(DATA!W1048),DATA!W1048,"n/a")</f>
        <v>2.0952162805534601E-2</v>
      </c>
      <c r="I3849" s="87">
        <f>+IF(ISNUMBER(DATA!AF1048),DATA!AF1048,"n/a")</f>
        <v>7.1656551151539496</v>
      </c>
      <c r="J3849" s="77">
        <f>+IF(ISNUMBER(DATA!AG1048),DATA!AG1048,"n/a")</f>
        <v>4.0141228291471202E-2</v>
      </c>
      <c r="K3849" s="87">
        <f>+IF(ISNUMBER(DATA!AP1048),DATA!AP1048,"n/a")</f>
        <v>7.18902316032489</v>
      </c>
      <c r="L3849" s="77">
        <f>+IF(ISNUMBER(DATA!AQ1048),DATA!AQ1048,"n/a")</f>
        <v>7.5265253132827198E-2</v>
      </c>
      <c r="M3849" s="66"/>
      <c r="N3849" s="66"/>
      <c r="O3849" s="66"/>
      <c r="P3849" s="66"/>
      <c r="Q3849" s="66"/>
      <c r="S3849" s="70"/>
      <c r="U3849" s="70"/>
      <c r="W3849" s="70"/>
      <c r="Y3849" s="70"/>
    </row>
    <row r="3850" spans="1:25" s="69" customFormat="1" x14ac:dyDescent="0.2">
      <c r="A3850" s="66" t="s">
        <v>28</v>
      </c>
      <c r="B3850" s="66" t="s">
        <v>24</v>
      </c>
      <c r="C3850" s="66" t="s">
        <v>10</v>
      </c>
      <c r="D3850" s="66" t="s">
        <v>289</v>
      </c>
      <c r="E3850" s="87">
        <f>+IF(ISNUMBER(DATA!L1049),DATA!L1049,"n/a")</f>
        <v>3.4654768358475798</v>
      </c>
      <c r="F3850" s="77">
        <f>+IF(ISNUMBER(DATA!M1049),DATA!M1049,"n/a")</f>
        <v>-9.8822677537487705E-2</v>
      </c>
      <c r="G3850" s="87">
        <f>+IF(ISNUMBER(DATA!V1049),DATA!V1049,"n/a")</f>
        <v>3.4923694913929801</v>
      </c>
      <c r="H3850" s="77">
        <f>+IF(ISNUMBER(DATA!W1049),DATA!W1049,"n/a")</f>
        <v>-4.1602618688230703E-2</v>
      </c>
      <c r="I3850" s="87">
        <f>+IF(ISNUMBER(DATA!AF1049),DATA!AF1049,"n/a")</f>
        <v>3.5359038312854101</v>
      </c>
      <c r="J3850" s="77">
        <f>+IF(ISNUMBER(DATA!AG1049),DATA!AG1049,"n/a")</f>
        <v>8.5838364272621301E-2</v>
      </c>
      <c r="K3850" s="87">
        <f>+IF(ISNUMBER(DATA!AP1049),DATA!AP1049,"n/a")</f>
        <v>3.7243019273592899</v>
      </c>
      <c r="L3850" s="77">
        <f>+IF(ISNUMBER(DATA!AQ1049),DATA!AQ1049,"n/a")</f>
        <v>0.20817741279969901</v>
      </c>
      <c r="M3850" s="66"/>
      <c r="N3850" s="66"/>
      <c r="O3850" s="66"/>
      <c r="P3850" s="66"/>
      <c r="Q3850" s="66"/>
      <c r="S3850" s="70"/>
      <c r="U3850" s="70"/>
      <c r="W3850" s="70"/>
      <c r="Y3850" s="70"/>
    </row>
    <row r="3851" spans="1:25" s="69" customFormat="1" x14ac:dyDescent="0.2">
      <c r="A3851" s="66" t="s">
        <v>28</v>
      </c>
      <c r="B3851" s="66" t="s">
        <v>24</v>
      </c>
      <c r="C3851" s="66" t="s">
        <v>10</v>
      </c>
      <c r="D3851" s="66" t="s">
        <v>290</v>
      </c>
      <c r="E3851" s="87">
        <f>+IF(ISNUMBER(DATA!L1050),DATA!L1050,"n/a")</f>
        <v>5.2497197771970798</v>
      </c>
      <c r="F3851" s="77">
        <f>+IF(ISNUMBER(DATA!M1050),DATA!M1050,"n/a")</f>
        <v>-0.188286844202917</v>
      </c>
      <c r="G3851" s="87">
        <f>+IF(ISNUMBER(DATA!V1050),DATA!V1050,"n/a")</f>
        <v>5.3877095457421804</v>
      </c>
      <c r="H3851" s="77">
        <f>+IF(ISNUMBER(DATA!W1050),DATA!W1050,"n/a")</f>
        <v>-0.27912541314011202</v>
      </c>
      <c r="I3851" s="87">
        <f>+IF(ISNUMBER(DATA!AF1050),DATA!AF1050,"n/a")</f>
        <v>5.61158103585469</v>
      </c>
      <c r="J3851" s="77">
        <f>+IF(ISNUMBER(DATA!AG1050),DATA!AG1050,"n/a")</f>
        <v>-0.301621273681901</v>
      </c>
      <c r="K3851" s="87">
        <f>+IF(ISNUMBER(DATA!AP1050),DATA!AP1050,"n/a")</f>
        <v>5.6660503947377201</v>
      </c>
      <c r="L3851" s="77">
        <f>+IF(ISNUMBER(DATA!AQ1050),DATA!AQ1050,"n/a")</f>
        <v>-0.31421607336951701</v>
      </c>
      <c r="M3851" s="66"/>
      <c r="N3851" s="66"/>
      <c r="O3851" s="66"/>
      <c r="P3851" s="66"/>
      <c r="Q3851" s="66"/>
      <c r="S3851" s="70"/>
      <c r="U3851" s="70"/>
      <c r="W3851" s="70"/>
      <c r="Y3851" s="70"/>
    </row>
    <row r="3852" spans="1:25" s="69" customFormat="1" x14ac:dyDescent="0.2">
      <c r="A3852" s="66" t="s">
        <v>28</v>
      </c>
      <c r="B3852" s="66" t="s">
        <v>24</v>
      </c>
      <c r="C3852" s="66" t="s">
        <v>10</v>
      </c>
      <c r="D3852" s="66" t="s">
        <v>291</v>
      </c>
      <c r="E3852" s="87">
        <f>+IF(ISNUMBER(DATA!L1051),DATA!L1051,"n/a")</f>
        <v>6.9429005781072402</v>
      </c>
      <c r="F3852" s="77">
        <f>+IF(ISNUMBER(DATA!M1051),DATA!M1051,"n/a")</f>
        <v>0.13666145388397699</v>
      </c>
      <c r="G3852" s="87">
        <f>+IF(ISNUMBER(DATA!V1051),DATA!V1051,"n/a")</f>
        <v>6.2694277993442</v>
      </c>
      <c r="H3852" s="77">
        <f>+IF(ISNUMBER(DATA!W1051),DATA!W1051,"n/a")</f>
        <v>4.1292673102731603E-2</v>
      </c>
      <c r="I3852" s="87">
        <f>+IF(ISNUMBER(DATA!AF1051),DATA!AF1051,"n/a")</f>
        <v>6.2067001456774697</v>
      </c>
      <c r="J3852" s="77">
        <f>+IF(ISNUMBER(DATA!AG1051),DATA!AG1051,"n/a")</f>
        <v>1.56000348831675E-2</v>
      </c>
      <c r="K3852" s="87">
        <f>+IF(ISNUMBER(DATA!AP1051),DATA!AP1051,"n/a")</f>
        <v>5.7507251119400804</v>
      </c>
      <c r="L3852" s="77">
        <f>+IF(ISNUMBER(DATA!AQ1051),DATA!AQ1051,"n/a")</f>
        <v>-5.33801090941875E-2</v>
      </c>
      <c r="M3852" s="66"/>
      <c r="N3852" s="66"/>
      <c r="O3852" s="66"/>
      <c r="P3852" s="66"/>
      <c r="Q3852" s="66"/>
      <c r="S3852" s="70"/>
      <c r="U3852" s="70"/>
      <c r="W3852" s="70"/>
      <c r="Y3852" s="70"/>
    </row>
    <row r="3853" spans="1:25" s="69" customFormat="1" x14ac:dyDescent="0.2">
      <c r="A3853" s="66" t="s">
        <v>28</v>
      </c>
      <c r="B3853" s="66" t="s">
        <v>24</v>
      </c>
      <c r="C3853" s="66" t="s">
        <v>10</v>
      </c>
      <c r="D3853" s="66" t="s">
        <v>292</v>
      </c>
      <c r="E3853" s="87">
        <f>+IF(ISNUMBER(DATA!L1052),DATA!L1052,"n/a")</f>
        <v>6.3084740402241</v>
      </c>
      <c r="F3853" s="77">
        <f>+IF(ISNUMBER(DATA!M1052),DATA!M1052,"n/a")</f>
        <v>2.7545530381332301E-2</v>
      </c>
      <c r="G3853" s="87">
        <f>+IF(ISNUMBER(DATA!V1052),DATA!V1052,"n/a")</f>
        <v>6.2792019199832998</v>
      </c>
      <c r="H3853" s="77">
        <f>+IF(ISNUMBER(DATA!W1052),DATA!W1052,"n/a")</f>
        <v>5.9463974727667297E-2</v>
      </c>
      <c r="I3853" s="87">
        <f>+IF(ISNUMBER(DATA!AF1052),DATA!AF1052,"n/a")</f>
        <v>6.1659524760633202</v>
      </c>
      <c r="J3853" s="77">
        <f>+IF(ISNUMBER(DATA!AG1052),DATA!AG1052,"n/a")</f>
        <v>7.2291354107524602E-2</v>
      </c>
      <c r="K3853" s="87">
        <f>+IF(ISNUMBER(DATA!AP1052),DATA!AP1052,"n/a")</f>
        <v>6.1626986706899602</v>
      </c>
      <c r="L3853" s="77">
        <f>+IF(ISNUMBER(DATA!AQ1052),DATA!AQ1052,"n/a")</f>
        <v>0.107675731359495</v>
      </c>
      <c r="M3853" s="66"/>
      <c r="N3853" s="66"/>
      <c r="O3853" s="66"/>
      <c r="P3853" s="66"/>
      <c r="Q3853" s="66"/>
      <c r="S3853" s="70"/>
      <c r="U3853" s="70"/>
      <c r="W3853" s="70"/>
      <c r="Y3853" s="70"/>
    </row>
    <row r="3854" spans="1:25" s="69" customFormat="1" x14ac:dyDescent="0.2">
      <c r="A3854" s="66" t="s">
        <v>28</v>
      </c>
      <c r="B3854" s="66" t="s">
        <v>24</v>
      </c>
      <c r="C3854" s="66" t="s">
        <v>10</v>
      </c>
      <c r="D3854" s="66" t="s">
        <v>293</v>
      </c>
      <c r="E3854" s="87">
        <f>+IF(ISNUMBER(DATA!L1053),DATA!L1053,"n/a")</f>
        <v>3.6266805066524199</v>
      </c>
      <c r="F3854" s="77">
        <f>+IF(ISNUMBER(DATA!M1053),DATA!M1053,"n/a")</f>
        <v>-0.13065436243151601</v>
      </c>
      <c r="G3854" s="87">
        <f>+IF(ISNUMBER(DATA!V1053),DATA!V1053,"n/a")</f>
        <v>3.9010523852031098</v>
      </c>
      <c r="H3854" s="77">
        <f>+IF(ISNUMBER(DATA!W1053),DATA!W1053,"n/a")</f>
        <v>-5.8426442872574395E-4</v>
      </c>
      <c r="I3854" s="87">
        <f>+IF(ISNUMBER(DATA!AF1053),DATA!AF1053,"n/a")</f>
        <v>3.9612091952732502</v>
      </c>
      <c r="J3854" s="77">
        <f>+IF(ISNUMBER(DATA!AG1053),DATA!AG1053,"n/a")</f>
        <v>0.18088623418611699</v>
      </c>
      <c r="K3854" s="87">
        <f>+IF(ISNUMBER(DATA!AP1053),DATA!AP1053,"n/a")</f>
        <v>4.2321867881082502</v>
      </c>
      <c r="L3854" s="77">
        <f>+IF(ISNUMBER(DATA!AQ1053),DATA!AQ1053,"n/a")</f>
        <v>0.36928056800155901</v>
      </c>
      <c r="M3854" s="66"/>
      <c r="N3854" s="66"/>
      <c r="O3854" s="66"/>
      <c r="P3854" s="66"/>
      <c r="Q3854" s="66"/>
      <c r="S3854" s="70"/>
      <c r="U3854" s="70"/>
      <c r="W3854" s="70"/>
      <c r="Y3854" s="70"/>
    </row>
    <row r="3855" spans="1:25" s="69" customFormat="1" x14ac:dyDescent="0.2">
      <c r="A3855" s="66" t="s">
        <v>28</v>
      </c>
      <c r="B3855" s="66" t="s">
        <v>24</v>
      </c>
      <c r="C3855" s="66" t="s">
        <v>10</v>
      </c>
      <c r="D3855" s="66" t="s">
        <v>294</v>
      </c>
      <c r="E3855" s="87">
        <f>+IF(ISNUMBER(DATA!L1054),DATA!L1054,"n/a")</f>
        <v>7.1260730483738204</v>
      </c>
      <c r="F3855" s="77">
        <f>+IF(ISNUMBER(DATA!M1054),DATA!M1054,"n/a")</f>
        <v>-0.130541948763188</v>
      </c>
      <c r="G3855" s="87">
        <f>+IF(ISNUMBER(DATA!V1054),DATA!V1054,"n/a")</f>
        <v>7.3113048656005404</v>
      </c>
      <c r="H3855" s="77">
        <f>+IF(ISNUMBER(DATA!W1054),DATA!W1054,"n/a")</f>
        <v>-0.14404722733037201</v>
      </c>
      <c r="I3855" s="87">
        <f>+IF(ISNUMBER(DATA!AF1054),DATA!AF1054,"n/a")</f>
        <v>7.3592592430486397</v>
      </c>
      <c r="J3855" s="77">
        <f>+IF(ISNUMBER(DATA!AG1054),DATA!AG1054,"n/a")</f>
        <v>-0.15119776397291701</v>
      </c>
      <c r="K3855" s="87">
        <f>+IF(ISNUMBER(DATA!AP1054),DATA!AP1054,"n/a")</f>
        <v>7.8184939677753098</v>
      </c>
      <c r="L3855" s="77">
        <f>+IF(ISNUMBER(DATA!AQ1054),DATA!AQ1054,"n/a")</f>
        <v>-9.2643466099839797E-2</v>
      </c>
      <c r="M3855" s="66"/>
      <c r="N3855" s="66"/>
      <c r="O3855" s="66"/>
      <c r="P3855" s="66"/>
      <c r="Q3855" s="66"/>
      <c r="S3855" s="70"/>
      <c r="U3855" s="70"/>
      <c r="W3855" s="70"/>
      <c r="Y3855" s="70"/>
    </row>
    <row r="3856" spans="1:25" s="69" customFormat="1" x14ac:dyDescent="0.2">
      <c r="A3856" s="66" t="s">
        <v>28</v>
      </c>
      <c r="B3856" s="66" t="s">
        <v>24</v>
      </c>
      <c r="C3856" s="66" t="s">
        <v>10</v>
      </c>
      <c r="D3856" s="66" t="s">
        <v>295</v>
      </c>
      <c r="E3856" s="87">
        <f>+IF(ISNUMBER(DATA!L1055),DATA!L1055,"n/a")</f>
        <v>7.2825713090954096</v>
      </c>
      <c r="F3856" s="77">
        <f>+IF(ISNUMBER(DATA!M1055),DATA!M1055,"n/a")</f>
        <v>0.14203905745272</v>
      </c>
      <c r="G3856" s="87">
        <f>+IF(ISNUMBER(DATA!V1055),DATA!V1055,"n/a")</f>
        <v>7.43965262874113</v>
      </c>
      <c r="H3856" s="77">
        <f>+IF(ISNUMBER(DATA!W1055),DATA!W1055,"n/a")</f>
        <v>7.0581240437146198E-2</v>
      </c>
      <c r="I3856" s="87">
        <f>+IF(ISNUMBER(DATA!AF1055),DATA!AF1055,"n/a")</f>
        <v>7.3061261937208197</v>
      </c>
      <c r="J3856" s="77">
        <f>+IF(ISNUMBER(DATA!AG1055),DATA!AG1055,"n/a")</f>
        <v>3.5823521260481599E-2</v>
      </c>
      <c r="K3856" s="87">
        <f>+IF(ISNUMBER(DATA!AP1055),DATA!AP1055,"n/a")</f>
        <v>7.1473011824720798</v>
      </c>
      <c r="L3856" s="77">
        <f>+IF(ISNUMBER(DATA!AQ1055),DATA!AQ1055,"n/a")</f>
        <v>1.9323804768446501E-2</v>
      </c>
      <c r="M3856" s="66"/>
      <c r="N3856" s="66"/>
      <c r="O3856" s="66"/>
      <c r="P3856" s="66"/>
      <c r="Q3856" s="66"/>
      <c r="S3856" s="70"/>
      <c r="U3856" s="70"/>
      <c r="W3856" s="70"/>
      <c r="Y3856" s="70"/>
    </row>
    <row r="3857" spans="1:25" s="69" customFormat="1" x14ac:dyDescent="0.2">
      <c r="A3857" s="66" t="s">
        <v>28</v>
      </c>
      <c r="B3857" s="66" t="s">
        <v>24</v>
      </c>
      <c r="C3857" s="66" t="s">
        <v>10</v>
      </c>
      <c r="D3857" s="66" t="s">
        <v>296</v>
      </c>
      <c r="E3857" s="87">
        <f>+IF(ISNUMBER(DATA!L1056),DATA!L1056,"n/a")</f>
        <v>6.5637039936310604</v>
      </c>
      <c r="F3857" s="77">
        <f>+IF(ISNUMBER(DATA!M1056),DATA!M1056,"n/a")</f>
        <v>1.8871963470768E-2</v>
      </c>
      <c r="G3857" s="87">
        <f>+IF(ISNUMBER(DATA!V1056),DATA!V1056,"n/a")</f>
        <v>6.5444193351847204</v>
      </c>
      <c r="H3857" s="77">
        <f>+IF(ISNUMBER(DATA!W1056),DATA!W1056,"n/a")</f>
        <v>-5.44682316717661E-2</v>
      </c>
      <c r="I3857" s="87">
        <f>+IF(ISNUMBER(DATA!AF1056),DATA!AF1056,"n/a")</f>
        <v>6.5261374700695596</v>
      </c>
      <c r="J3857" s="77">
        <f>+IF(ISNUMBER(DATA!AG1056),DATA!AG1056,"n/a")</f>
        <v>-9.5645420051455807E-2</v>
      </c>
      <c r="K3857" s="87">
        <f>+IF(ISNUMBER(DATA!AP1056),DATA!AP1056,"n/a")</f>
        <v>6.5060106093983103</v>
      </c>
      <c r="L3857" s="77">
        <f>+IF(ISNUMBER(DATA!AQ1056),DATA!AQ1056,"n/a")</f>
        <v>-0.112272818986811</v>
      </c>
      <c r="M3857" s="66"/>
      <c r="N3857" s="66"/>
      <c r="O3857" s="66"/>
      <c r="P3857" s="66"/>
      <c r="Q3857" s="66"/>
      <c r="S3857" s="70"/>
      <c r="U3857" s="70"/>
      <c r="W3857" s="70"/>
      <c r="Y3857" s="70"/>
    </row>
    <row r="3858" spans="1:25" s="69" customFormat="1" x14ac:dyDescent="0.2">
      <c r="A3858" s="66" t="s">
        <v>28</v>
      </c>
      <c r="B3858" s="66" t="s">
        <v>24</v>
      </c>
      <c r="C3858" s="66" t="s">
        <v>10</v>
      </c>
      <c r="D3858" s="66" t="s">
        <v>297</v>
      </c>
      <c r="E3858" s="87">
        <f>+IF(ISNUMBER(DATA!L1057),DATA!L1057,"n/a")</f>
        <v>8.0193611130776894</v>
      </c>
      <c r="F3858" s="77">
        <f>+IF(ISNUMBER(DATA!M1057),DATA!M1057,"n/a")</f>
        <v>6.1727245042016203E-2</v>
      </c>
      <c r="G3858" s="87">
        <f>+IF(ISNUMBER(DATA!V1057),DATA!V1057,"n/a")</f>
        <v>7.9909317736699501</v>
      </c>
      <c r="H3858" s="77">
        <f>+IF(ISNUMBER(DATA!W1057),DATA!W1057,"n/a")</f>
        <v>6.7714013442204596E-2</v>
      </c>
      <c r="I3858" s="87">
        <f>+IF(ISNUMBER(DATA!AF1057),DATA!AF1057,"n/a")</f>
        <v>8.0318272737583492</v>
      </c>
      <c r="J3858" s="77">
        <f>+IF(ISNUMBER(DATA!AG1057),DATA!AG1057,"n/a")</f>
        <v>6.6239229350930795E-2</v>
      </c>
      <c r="K3858" s="87">
        <f>+IF(ISNUMBER(DATA!AP1057),DATA!AP1057,"n/a")</f>
        <v>8.0097650009936494</v>
      </c>
      <c r="L3858" s="77">
        <f>+IF(ISNUMBER(DATA!AQ1057),DATA!AQ1057,"n/a")</f>
        <v>4.1972958392774901E-2</v>
      </c>
      <c r="M3858" s="66"/>
      <c r="N3858" s="66"/>
      <c r="O3858" s="66"/>
      <c r="P3858" s="66"/>
      <c r="Q3858" s="66"/>
      <c r="S3858" s="70"/>
      <c r="U3858" s="70"/>
      <c r="W3858" s="70"/>
      <c r="Y3858" s="70"/>
    </row>
    <row r="3859" spans="1:25" s="69" customFormat="1" x14ac:dyDescent="0.2">
      <c r="A3859" s="66" t="s">
        <v>28</v>
      </c>
      <c r="B3859" s="66" t="s">
        <v>24</v>
      </c>
      <c r="C3859" s="66" t="s">
        <v>10</v>
      </c>
      <c r="D3859" s="66" t="s">
        <v>298</v>
      </c>
      <c r="E3859" s="87">
        <f>+IF(ISNUMBER(DATA!L1058),DATA!L1058,"n/a")</f>
        <v>3.53346093140197</v>
      </c>
      <c r="F3859" s="77">
        <f>+IF(ISNUMBER(DATA!M1058),DATA!M1058,"n/a")</f>
        <v>-0.31797775653186</v>
      </c>
      <c r="G3859" s="87">
        <f>+IF(ISNUMBER(DATA!V1058),DATA!V1058,"n/a")</f>
        <v>3.5696504726413698</v>
      </c>
      <c r="H3859" s="77">
        <f>+IF(ISNUMBER(DATA!W1058),DATA!W1058,"n/a")</f>
        <v>-0.35531648790053499</v>
      </c>
      <c r="I3859" s="87">
        <f>+IF(ISNUMBER(DATA!AF1058),DATA!AF1058,"n/a")</f>
        <v>3.68156026673589</v>
      </c>
      <c r="J3859" s="77">
        <f>+IF(ISNUMBER(DATA!AG1058),DATA!AG1058,"n/a")</f>
        <v>-0.41352926484880598</v>
      </c>
      <c r="K3859" s="87">
        <f>+IF(ISNUMBER(DATA!AP1058),DATA!AP1058,"n/a")</f>
        <v>4.0462095654768397</v>
      </c>
      <c r="L3859" s="77">
        <f>+IF(ISNUMBER(DATA!AQ1058),DATA!AQ1058,"n/a")</f>
        <v>-0.40609970553463098</v>
      </c>
      <c r="M3859" s="66"/>
      <c r="N3859" s="66"/>
      <c r="O3859" s="66"/>
      <c r="P3859" s="66"/>
      <c r="Q3859" s="66"/>
      <c r="S3859" s="70"/>
      <c r="U3859" s="70"/>
      <c r="W3859" s="70"/>
      <c r="Y3859" s="70"/>
    </row>
    <row r="3860" spans="1:25" s="69" customFormat="1" x14ac:dyDescent="0.2">
      <c r="A3860" s="66" t="s">
        <v>28</v>
      </c>
      <c r="B3860" s="66" t="s">
        <v>24</v>
      </c>
      <c r="C3860" s="66" t="s">
        <v>10</v>
      </c>
      <c r="D3860" s="66" t="s">
        <v>299</v>
      </c>
      <c r="E3860" s="87">
        <f>+IF(ISNUMBER(DATA!L1059),DATA!L1059,"n/a")</f>
        <v>2.5397696512794901</v>
      </c>
      <c r="F3860" s="77">
        <f>+IF(ISNUMBER(DATA!M1059),DATA!M1059,"n/a")</f>
        <v>-0.221449522892148</v>
      </c>
      <c r="G3860" s="87">
        <f>+IF(ISNUMBER(DATA!V1059),DATA!V1059,"n/a")</f>
        <v>2.56890204259137</v>
      </c>
      <c r="H3860" s="77">
        <f>+IF(ISNUMBER(DATA!W1059),DATA!W1059,"n/a")</f>
        <v>-0.215679188712422</v>
      </c>
      <c r="I3860" s="87">
        <f>+IF(ISNUMBER(DATA!AF1059),DATA!AF1059,"n/a")</f>
        <v>2.6032178434958499</v>
      </c>
      <c r="J3860" s="77">
        <f>+IF(ISNUMBER(DATA!AG1059),DATA!AG1059,"n/a")</f>
        <v>-0.189458353078542</v>
      </c>
      <c r="K3860" s="87">
        <f>+IF(ISNUMBER(DATA!AP1059),DATA!AP1059,"n/a")</f>
        <v>2.67112858419849</v>
      </c>
      <c r="L3860" s="77">
        <f>+IF(ISNUMBER(DATA!AQ1059),DATA!AQ1059,"n/a")</f>
        <v>-9.6900341876470897E-2</v>
      </c>
      <c r="M3860" s="66"/>
      <c r="N3860" s="66"/>
      <c r="O3860" s="66"/>
      <c r="P3860" s="66"/>
      <c r="Q3860" s="66"/>
      <c r="S3860" s="70"/>
      <c r="U3860" s="70"/>
      <c r="W3860" s="70"/>
      <c r="Y3860" s="70"/>
    </row>
    <row r="3861" spans="1:25" s="69" customFormat="1" x14ac:dyDescent="0.2">
      <c r="A3861" s="66" t="s">
        <v>28</v>
      </c>
      <c r="B3861" s="66" t="s">
        <v>24</v>
      </c>
      <c r="C3861" s="66" t="s">
        <v>10</v>
      </c>
      <c r="D3861" s="66" t="s">
        <v>300</v>
      </c>
      <c r="E3861" s="87">
        <f>+IF(ISNUMBER(DATA!L1060),DATA!L1060,"n/a")</f>
        <v>5.8194528189336898</v>
      </c>
      <c r="F3861" s="77">
        <f>+IF(ISNUMBER(DATA!M1060),DATA!M1060,"n/a")</f>
        <v>-1.84428235248826E-3</v>
      </c>
      <c r="G3861" s="87">
        <f>+IF(ISNUMBER(DATA!V1060),DATA!V1060,"n/a")</f>
        <v>5.7664075632668803</v>
      </c>
      <c r="H3861" s="77">
        <f>+IF(ISNUMBER(DATA!W1060),DATA!W1060,"n/a")</f>
        <v>4.9786779422298002E-3</v>
      </c>
      <c r="I3861" s="87">
        <f>+IF(ISNUMBER(DATA!AF1060),DATA!AF1060,"n/a")</f>
        <v>5.7419716660809499</v>
      </c>
      <c r="J3861" s="77">
        <f>+IF(ISNUMBER(DATA!AG1060),DATA!AG1060,"n/a")</f>
        <v>-1.10254050282763E-2</v>
      </c>
      <c r="K3861" s="87">
        <f>+IF(ISNUMBER(DATA!AP1060),DATA!AP1060,"n/a")</f>
        <v>5.6653862130231598</v>
      </c>
      <c r="L3861" s="77">
        <f>+IF(ISNUMBER(DATA!AQ1060),DATA!AQ1060,"n/a")</f>
        <v>-3.3196756460329498E-2</v>
      </c>
      <c r="M3861" s="66"/>
      <c r="N3861" s="66"/>
      <c r="O3861" s="66"/>
      <c r="P3861" s="66"/>
      <c r="Q3861" s="66"/>
      <c r="S3861" s="70"/>
      <c r="U3861" s="70"/>
      <c r="W3861" s="70"/>
      <c r="Y3861" s="70"/>
    </row>
    <row r="3862" spans="1:25" s="69" customFormat="1" x14ac:dyDescent="0.2">
      <c r="A3862" s="66" t="s">
        <v>28</v>
      </c>
      <c r="B3862" s="66" t="s">
        <v>24</v>
      </c>
      <c r="C3862" s="66" t="s">
        <v>10</v>
      </c>
      <c r="D3862" s="66" t="s">
        <v>301</v>
      </c>
      <c r="E3862" s="87">
        <f>+IF(ISNUMBER(DATA!L1061),DATA!L1061,"n/a")</f>
        <v>7.1787430115064401</v>
      </c>
      <c r="F3862" s="77">
        <f>+IF(ISNUMBER(DATA!M1061),DATA!M1061,"n/a")</f>
        <v>0.41277905746819799</v>
      </c>
      <c r="G3862" s="87">
        <f>+IF(ISNUMBER(DATA!V1061),DATA!V1061,"n/a")</f>
        <v>6.8218726253720599</v>
      </c>
      <c r="H3862" s="77">
        <f>+IF(ISNUMBER(DATA!W1061),DATA!W1061,"n/a")</f>
        <v>0.34639690688435498</v>
      </c>
      <c r="I3862" s="87">
        <f>+IF(ISNUMBER(DATA!AF1061),DATA!AF1061,"n/a")</f>
        <v>6.7824464113492802</v>
      </c>
      <c r="J3862" s="77">
        <f>+IF(ISNUMBER(DATA!AG1061),DATA!AG1061,"n/a")</f>
        <v>0.39734329134676499</v>
      </c>
      <c r="K3862" s="87">
        <f>+IF(ISNUMBER(DATA!AP1061),DATA!AP1061,"n/a")</f>
        <v>6.6491024159591001</v>
      </c>
      <c r="L3862" s="77">
        <f>+IF(ISNUMBER(DATA!AQ1061),DATA!AQ1061,"n/a")</f>
        <v>0.42503741597093703</v>
      </c>
      <c r="M3862" s="66"/>
      <c r="N3862" s="66"/>
      <c r="O3862" s="66"/>
      <c r="P3862" s="66"/>
      <c r="Q3862" s="66"/>
      <c r="S3862" s="70"/>
      <c r="U3862" s="70"/>
      <c r="W3862" s="70"/>
      <c r="Y3862" s="70"/>
    </row>
    <row r="3863" spans="1:25" s="69" customFormat="1" x14ac:dyDescent="0.2">
      <c r="A3863" s="66" t="s">
        <v>28</v>
      </c>
      <c r="B3863" s="66" t="s">
        <v>24</v>
      </c>
      <c r="C3863" s="66" t="s">
        <v>10</v>
      </c>
      <c r="D3863" s="66" t="s">
        <v>302</v>
      </c>
      <c r="E3863" s="87">
        <f>+IF(ISNUMBER(DATA!L1062),DATA!L1062,"n/a")</f>
        <v>7.1073570994601996</v>
      </c>
      <c r="F3863" s="77">
        <f>+IF(ISNUMBER(DATA!M1062),DATA!M1062,"n/a")</f>
        <v>-0.13773726064369801</v>
      </c>
      <c r="G3863" s="87">
        <f>+IF(ISNUMBER(DATA!V1062),DATA!V1062,"n/a")</f>
        <v>7.1547354170288298</v>
      </c>
      <c r="H3863" s="77">
        <f>+IF(ISNUMBER(DATA!W1062),DATA!W1062,"n/a")</f>
        <v>-0.158868599503076</v>
      </c>
      <c r="I3863" s="87">
        <f>+IF(ISNUMBER(DATA!AF1062),DATA!AF1062,"n/a")</f>
        <v>7.1511512401043804</v>
      </c>
      <c r="J3863" s="77">
        <f>+IF(ISNUMBER(DATA!AG1062),DATA!AG1062,"n/a")</f>
        <v>-0.174093811398188</v>
      </c>
      <c r="K3863" s="87">
        <f>+IF(ISNUMBER(DATA!AP1062),DATA!AP1062,"n/a")</f>
        <v>7.4406371548783996</v>
      </c>
      <c r="L3863" s="77">
        <f>+IF(ISNUMBER(DATA!AQ1062),DATA!AQ1062,"n/a")</f>
        <v>-0.12650480937276501</v>
      </c>
      <c r="M3863" s="66"/>
      <c r="N3863" s="66"/>
      <c r="O3863" s="66"/>
      <c r="P3863" s="66"/>
      <c r="Q3863" s="66"/>
      <c r="S3863" s="70"/>
      <c r="U3863" s="70"/>
      <c r="W3863" s="70"/>
      <c r="Y3863" s="70"/>
    </row>
    <row r="3864" spans="1:25" s="69" customFormat="1" x14ac:dyDescent="0.2">
      <c r="A3864" s="66" t="s">
        <v>28</v>
      </c>
      <c r="B3864" s="66" t="s">
        <v>24</v>
      </c>
      <c r="C3864" s="66" t="s">
        <v>10</v>
      </c>
      <c r="D3864" s="66" t="s">
        <v>303</v>
      </c>
      <c r="E3864" s="87">
        <f>+IF(ISNUMBER(DATA!L1063),DATA!L1063,"n/a")</f>
        <v>3.03909570455586</v>
      </c>
      <c r="F3864" s="77">
        <f>+IF(ISNUMBER(DATA!M1063),DATA!M1063,"n/a")</f>
        <v>-0.21556572484084999</v>
      </c>
      <c r="G3864" s="87">
        <f>+IF(ISNUMBER(DATA!V1063),DATA!V1063,"n/a")</f>
        <v>3.24946209797637</v>
      </c>
      <c r="H3864" s="77">
        <f>+IF(ISNUMBER(DATA!W1063),DATA!W1063,"n/a")</f>
        <v>-0.105841826733387</v>
      </c>
      <c r="I3864" s="87">
        <f>+IF(ISNUMBER(DATA!AF1063),DATA!AF1063,"n/a")</f>
        <v>3.4170017299940598</v>
      </c>
      <c r="J3864" s="77">
        <f>+IF(ISNUMBER(DATA!AG1063),DATA!AG1063,"n/a")</f>
        <v>1.8052430450720899E-2</v>
      </c>
      <c r="K3864" s="87">
        <f>+IF(ISNUMBER(DATA!AP1063),DATA!AP1063,"n/a")</f>
        <v>3.6199467824420402</v>
      </c>
      <c r="L3864" s="77">
        <f>+IF(ISNUMBER(DATA!AQ1063),DATA!AQ1063,"n/a")</f>
        <v>0.11628602954749501</v>
      </c>
      <c r="M3864" s="66"/>
      <c r="N3864" s="66"/>
      <c r="O3864" s="66"/>
      <c r="P3864" s="66"/>
      <c r="Q3864" s="66"/>
      <c r="S3864" s="70"/>
      <c r="U3864" s="70"/>
      <c r="W3864" s="70"/>
      <c r="Y3864" s="70"/>
    </row>
    <row r="3865" spans="1:25" s="69" customFormat="1" x14ac:dyDescent="0.2">
      <c r="A3865" s="66" t="s">
        <v>28</v>
      </c>
      <c r="B3865" s="66" t="s">
        <v>24</v>
      </c>
      <c r="C3865" s="66" t="s">
        <v>10</v>
      </c>
      <c r="D3865" s="66" t="s">
        <v>304</v>
      </c>
      <c r="E3865" s="87">
        <f>+IF(ISNUMBER(DATA!L1064),DATA!L1064,"n/a")</f>
        <v>2.9089755428271098</v>
      </c>
      <c r="F3865" s="77">
        <f>+IF(ISNUMBER(DATA!M1064),DATA!M1064,"n/a")</f>
        <v>-0.15042513751499001</v>
      </c>
      <c r="G3865" s="87">
        <f>+IF(ISNUMBER(DATA!V1064),DATA!V1064,"n/a")</f>
        <v>3.0356149119430098</v>
      </c>
      <c r="H3865" s="77">
        <f>+IF(ISNUMBER(DATA!W1064),DATA!W1064,"n/a")</f>
        <v>-0.110030633358408</v>
      </c>
      <c r="I3865" s="87">
        <f>+IF(ISNUMBER(DATA!AF1064),DATA!AF1064,"n/a")</f>
        <v>3.30430691169204</v>
      </c>
      <c r="J3865" s="77">
        <f>+IF(ISNUMBER(DATA!AG1064),DATA!AG1064,"n/a")</f>
        <v>-7.5472668913295696E-2</v>
      </c>
      <c r="K3865" s="87">
        <f>+IF(ISNUMBER(DATA!AP1064),DATA!AP1064,"n/a")</f>
        <v>3.4524867193570401</v>
      </c>
      <c r="L3865" s="77">
        <f>+IF(ISNUMBER(DATA!AQ1064),DATA!AQ1064,"n/a")</f>
        <v>-1.06393845519348E-2</v>
      </c>
      <c r="M3865" s="66"/>
      <c r="N3865" s="66"/>
      <c r="O3865" s="66"/>
      <c r="P3865" s="66"/>
      <c r="Q3865" s="66"/>
      <c r="S3865" s="70"/>
      <c r="U3865" s="70"/>
      <c r="W3865" s="70"/>
      <c r="Y3865" s="70"/>
    </row>
    <row r="3866" spans="1:25" s="69" customFormat="1" x14ac:dyDescent="0.2">
      <c r="A3866" s="66" t="s">
        <v>28</v>
      </c>
      <c r="B3866" s="66" t="s">
        <v>24</v>
      </c>
      <c r="C3866" s="66" t="s">
        <v>10</v>
      </c>
      <c r="D3866" s="66" t="s">
        <v>305</v>
      </c>
      <c r="E3866" s="87">
        <f>+IF(ISNUMBER(DATA!L1065),DATA!L1065,"n/a")</f>
        <v>3.10987441591362</v>
      </c>
      <c r="F3866" s="77">
        <f>+IF(ISNUMBER(DATA!M1065),DATA!M1065,"n/a")</f>
        <v>0.27691878367517597</v>
      </c>
      <c r="G3866" s="87">
        <f>+IF(ISNUMBER(DATA!V1065),DATA!V1065,"n/a")</f>
        <v>2.9912501810608001</v>
      </c>
      <c r="H3866" s="77">
        <f>+IF(ISNUMBER(DATA!W1065),DATA!W1065,"n/a")</f>
        <v>0.37298977304291098</v>
      </c>
      <c r="I3866" s="87">
        <f>+IF(ISNUMBER(DATA!AF1065),DATA!AF1065,"n/a")</f>
        <v>2.8834041885812201</v>
      </c>
      <c r="J3866" s="77">
        <f>+IF(ISNUMBER(DATA!AG1065),DATA!AG1065,"n/a")</f>
        <v>0.39482046278340299</v>
      </c>
      <c r="K3866" s="87">
        <f>+IF(ISNUMBER(DATA!AP1065),DATA!AP1065,"n/a")</f>
        <v>2.5696166973979699</v>
      </c>
      <c r="L3866" s="77">
        <f>+IF(ISNUMBER(DATA!AQ1065),DATA!AQ1065,"n/a")</f>
        <v>0.20446484774761001</v>
      </c>
      <c r="M3866" s="66"/>
      <c r="N3866" s="66"/>
      <c r="O3866" s="66"/>
      <c r="P3866" s="66"/>
      <c r="Q3866" s="66"/>
      <c r="S3866" s="70"/>
      <c r="U3866" s="70"/>
      <c r="W3866" s="70"/>
      <c r="Y3866" s="70"/>
    </row>
    <row r="3867" spans="1:25" s="69" customFormat="1" x14ac:dyDescent="0.2">
      <c r="A3867" s="66" t="s">
        <v>28</v>
      </c>
      <c r="B3867" s="66" t="s">
        <v>24</v>
      </c>
      <c r="C3867" s="66" t="s">
        <v>10</v>
      </c>
      <c r="D3867" s="66" t="s">
        <v>306</v>
      </c>
      <c r="E3867" s="87">
        <f>+IF(ISNUMBER(DATA!L1066),DATA!L1066,"n/a")</f>
        <v>5.9789020640964496</v>
      </c>
      <c r="F3867" s="77">
        <f>+IF(ISNUMBER(DATA!M1066),DATA!M1066,"n/a")</f>
        <v>-0.13575892400798301</v>
      </c>
      <c r="G3867" s="87">
        <f>+IF(ISNUMBER(DATA!V1066),DATA!V1066,"n/a")</f>
        <v>5.89815803397964</v>
      </c>
      <c r="H3867" s="77">
        <f>+IF(ISNUMBER(DATA!W1066),DATA!W1066,"n/a")</f>
        <v>-0.138871061823784</v>
      </c>
      <c r="I3867" s="87">
        <f>+IF(ISNUMBER(DATA!AF1066),DATA!AF1066,"n/a")</f>
        <v>6.3357534623367702</v>
      </c>
      <c r="J3867" s="77">
        <f>+IF(ISNUMBER(DATA!AG1066),DATA!AG1066,"n/a")</f>
        <v>-9.8519961854237004E-2</v>
      </c>
      <c r="K3867" s="87">
        <f>+IF(ISNUMBER(DATA!AP1066),DATA!AP1066,"n/a")</f>
        <v>6.5841018227225501</v>
      </c>
      <c r="L3867" s="77">
        <f>+IF(ISNUMBER(DATA!AQ1066),DATA!AQ1066,"n/a")</f>
        <v>-8.2032092601029005E-2</v>
      </c>
      <c r="M3867" s="66"/>
      <c r="N3867" s="66"/>
      <c r="O3867" s="66"/>
      <c r="P3867" s="66"/>
      <c r="Q3867" s="66"/>
      <c r="S3867" s="70"/>
      <c r="U3867" s="70"/>
      <c r="W3867" s="70"/>
      <c r="Y3867" s="70"/>
    </row>
    <row r="3868" spans="1:25" s="69" customFormat="1" x14ac:dyDescent="0.2">
      <c r="A3868" s="66" t="s">
        <v>28</v>
      </c>
      <c r="B3868" s="66" t="s">
        <v>24</v>
      </c>
      <c r="C3868" s="66" t="s">
        <v>10</v>
      </c>
      <c r="D3868" s="66" t="s">
        <v>307</v>
      </c>
      <c r="E3868" s="87">
        <f>+IF(ISNUMBER(DATA!L1067),DATA!L1067,"n/a")</f>
        <v>6.5883565063680596</v>
      </c>
      <c r="F3868" s="77">
        <f>+IF(ISNUMBER(DATA!M1067),DATA!M1067,"n/a")</f>
        <v>3.9421098871692803E-2</v>
      </c>
      <c r="G3868" s="87">
        <f>+IF(ISNUMBER(DATA!V1067),DATA!V1067,"n/a")</f>
        <v>6.6239381054816597</v>
      </c>
      <c r="H3868" s="77">
        <f>+IF(ISNUMBER(DATA!W1067),DATA!W1067,"n/a")</f>
        <v>7.1347662752245203E-2</v>
      </c>
      <c r="I3868" s="87">
        <f>+IF(ISNUMBER(DATA!AF1067),DATA!AF1067,"n/a")</f>
        <v>6.5706801430909803</v>
      </c>
      <c r="J3868" s="77">
        <f>+IF(ISNUMBER(DATA!AG1067),DATA!AG1067,"n/a")</f>
        <v>7.1908063766055005E-2</v>
      </c>
      <c r="K3868" s="87">
        <f>+IF(ISNUMBER(DATA!AP1067),DATA!AP1067,"n/a")</f>
        <v>6.5093307044284696</v>
      </c>
      <c r="L3868" s="77">
        <f>+IF(ISNUMBER(DATA!AQ1067),DATA!AQ1067,"n/a")</f>
        <v>7.1473977222689195E-2</v>
      </c>
      <c r="M3868" s="66"/>
      <c r="N3868" s="66"/>
      <c r="O3868" s="66"/>
      <c r="P3868" s="66"/>
      <c r="Q3868" s="66"/>
      <c r="S3868" s="70"/>
      <c r="U3868" s="70"/>
      <c r="W3868" s="70"/>
      <c r="Y3868" s="70"/>
    </row>
    <row r="3869" spans="1:25" s="69" customFormat="1" x14ac:dyDescent="0.2">
      <c r="A3869" s="66" t="s">
        <v>28</v>
      </c>
      <c r="B3869" s="66" t="s">
        <v>24</v>
      </c>
      <c r="C3869" s="66" t="s">
        <v>10</v>
      </c>
      <c r="D3869" s="66" t="s">
        <v>308</v>
      </c>
      <c r="E3869" s="87">
        <f>+IF(ISNUMBER(DATA!L1068),DATA!L1068,"n/a")</f>
        <v>4.9069066302028199</v>
      </c>
      <c r="F3869" s="77">
        <f>+IF(ISNUMBER(DATA!M1068),DATA!M1068,"n/a")</f>
        <v>-0.117769579465187</v>
      </c>
      <c r="G3869" s="87">
        <f>+IF(ISNUMBER(DATA!V1068),DATA!V1068,"n/a")</f>
        <v>4.9559047467304698</v>
      </c>
      <c r="H3869" s="77">
        <f>+IF(ISNUMBER(DATA!W1068),DATA!W1068,"n/a")</f>
        <v>-0.12106032015894801</v>
      </c>
      <c r="I3869" s="87">
        <f>+IF(ISNUMBER(DATA!AF1068),DATA!AF1068,"n/a")</f>
        <v>5.2833953953516302</v>
      </c>
      <c r="J3869" s="77">
        <f>+IF(ISNUMBER(DATA!AG1068),DATA!AG1068,"n/a")</f>
        <v>-8.0299621835082505E-2</v>
      </c>
      <c r="K3869" s="87">
        <f>+IF(ISNUMBER(DATA!AP1068),DATA!AP1068,"n/a")</f>
        <v>5.4748639426725001</v>
      </c>
      <c r="L3869" s="77">
        <f>+IF(ISNUMBER(DATA!AQ1068),DATA!AQ1068,"n/a")</f>
        <v>-6.9687510001750899E-2</v>
      </c>
      <c r="M3869" s="66"/>
      <c r="N3869" s="66"/>
      <c r="O3869" s="66"/>
      <c r="P3869" s="66"/>
      <c r="Q3869" s="66"/>
      <c r="S3869" s="70"/>
      <c r="U3869" s="70"/>
      <c r="W3869" s="70"/>
      <c r="Y3869" s="70"/>
    </row>
    <row r="3870" spans="1:25" s="69" customFormat="1" x14ac:dyDescent="0.2">
      <c r="A3870" s="66" t="s">
        <v>28</v>
      </c>
      <c r="B3870" s="66" t="s">
        <v>24</v>
      </c>
      <c r="C3870" s="66" t="s">
        <v>10</v>
      </c>
      <c r="D3870" s="66" t="s">
        <v>309</v>
      </c>
      <c r="E3870" s="87">
        <f>+IF(ISNUMBER(DATA!L1069),DATA!L1069,"n/a")</f>
        <v>5.5706878034960097</v>
      </c>
      <c r="F3870" s="77">
        <f>+IF(ISNUMBER(DATA!M1069),DATA!M1069,"n/a")</f>
        <v>-8.9042238722331801E-2</v>
      </c>
      <c r="G3870" s="87">
        <f>+IF(ISNUMBER(DATA!V1069),DATA!V1069,"n/a")</f>
        <v>5.4937115447623803</v>
      </c>
      <c r="H3870" s="77">
        <f>+IF(ISNUMBER(DATA!W1069),DATA!W1069,"n/a")</f>
        <v>-0.106066134282244</v>
      </c>
      <c r="I3870" s="87">
        <f>+IF(ISNUMBER(DATA!AF1069),DATA!AF1069,"n/a")</f>
        <v>5.9324870550831497</v>
      </c>
      <c r="J3870" s="77">
        <f>+IF(ISNUMBER(DATA!AG1069),DATA!AG1069,"n/a")</f>
        <v>-4.7389433145848599E-2</v>
      </c>
      <c r="K3870" s="87">
        <f>+IF(ISNUMBER(DATA!AP1069),DATA!AP1069,"n/a")</f>
        <v>6.1190730622369403</v>
      </c>
      <c r="L3870" s="77">
        <f>+IF(ISNUMBER(DATA!AQ1069),DATA!AQ1069,"n/a")</f>
        <v>-5.3542631388139299E-2</v>
      </c>
      <c r="M3870" s="66"/>
      <c r="N3870" s="66"/>
      <c r="O3870" s="66"/>
      <c r="P3870" s="66"/>
      <c r="Q3870" s="66"/>
      <c r="S3870" s="70"/>
      <c r="U3870" s="70"/>
      <c r="W3870" s="70"/>
      <c r="Y3870" s="70"/>
    </row>
    <row r="3871" spans="1:25" s="69" customFormat="1" x14ac:dyDescent="0.2">
      <c r="A3871" s="66" t="s">
        <v>28</v>
      </c>
      <c r="B3871" s="66" t="s">
        <v>24</v>
      </c>
      <c r="C3871" s="66" t="s">
        <v>10</v>
      </c>
      <c r="D3871" s="66" t="s">
        <v>310</v>
      </c>
      <c r="E3871" s="87">
        <f>+IF(ISNUMBER(DATA!L1070),DATA!L1070,"n/a")</f>
        <v>6.3098406479203</v>
      </c>
      <c r="F3871" s="77">
        <f>+IF(ISNUMBER(DATA!M1070),DATA!M1070,"n/a")</f>
        <v>7.9824661583475995E-2</v>
      </c>
      <c r="G3871" s="87">
        <f>+IF(ISNUMBER(DATA!V1070),DATA!V1070,"n/a")</f>
        <v>6.1277882134219999</v>
      </c>
      <c r="H3871" s="77">
        <f>+IF(ISNUMBER(DATA!W1070),DATA!W1070,"n/a")</f>
        <v>5.0241106294327598E-2</v>
      </c>
      <c r="I3871" s="87">
        <f>+IF(ISNUMBER(DATA!AF1070),DATA!AF1070,"n/a")</f>
        <v>6.35985191233737</v>
      </c>
      <c r="J3871" s="77">
        <f>+IF(ISNUMBER(DATA!AG1070),DATA!AG1070,"n/a")</f>
        <v>0.10003091649194799</v>
      </c>
      <c r="K3871" s="87">
        <f>+IF(ISNUMBER(DATA!AP1070),DATA!AP1070,"n/a")</f>
        <v>6.3314178074571901</v>
      </c>
      <c r="L3871" s="77">
        <f>+IF(ISNUMBER(DATA!AQ1070),DATA!AQ1070,"n/a")</f>
        <v>6.4765064840292999E-2</v>
      </c>
      <c r="M3871" s="66"/>
      <c r="N3871" s="66"/>
      <c r="O3871" s="66"/>
      <c r="P3871" s="66"/>
      <c r="Q3871" s="66"/>
      <c r="S3871" s="70"/>
      <c r="U3871" s="70"/>
      <c r="W3871" s="70"/>
      <c r="Y3871" s="70"/>
    </row>
    <row r="3872" spans="1:25" s="69" customFormat="1" x14ac:dyDescent="0.2">
      <c r="A3872" s="66" t="s">
        <v>28</v>
      </c>
      <c r="B3872" s="66" t="s">
        <v>24</v>
      </c>
      <c r="C3872" s="66" t="s">
        <v>10</v>
      </c>
      <c r="D3872" s="66" t="s">
        <v>311</v>
      </c>
      <c r="E3872" s="87">
        <f>+IF(ISNUMBER(DATA!L1071),DATA!L1071,"n/a")</f>
        <v>6.3337071429311997</v>
      </c>
      <c r="F3872" s="77">
        <f>+IF(ISNUMBER(DATA!M1071),DATA!M1071,"n/a")</f>
        <v>2.2430939462368502E-2</v>
      </c>
      <c r="G3872" s="87">
        <f>+IF(ISNUMBER(DATA!V1071),DATA!V1071,"n/a")</f>
        <v>6.3281785361076697</v>
      </c>
      <c r="H3872" s="77">
        <f>+IF(ISNUMBER(DATA!W1071),DATA!W1071,"n/a")</f>
        <v>8.4515217036420301E-2</v>
      </c>
      <c r="I3872" s="87">
        <f>+IF(ISNUMBER(DATA!AF1071),DATA!AF1071,"n/a")</f>
        <v>6.30722441719589</v>
      </c>
      <c r="J3872" s="77">
        <f>+IF(ISNUMBER(DATA!AG1071),DATA!AG1071,"n/a")</f>
        <v>0.14447478851165099</v>
      </c>
      <c r="K3872" s="87">
        <f>+IF(ISNUMBER(DATA!AP1071),DATA!AP1071,"n/a")</f>
        <v>6.1868986781351696</v>
      </c>
      <c r="L3872" s="77">
        <f>+IF(ISNUMBER(DATA!AQ1071),DATA!AQ1071,"n/a")</f>
        <v>0.18450155787720801</v>
      </c>
      <c r="M3872" s="66"/>
      <c r="N3872" s="66"/>
      <c r="O3872" s="66"/>
      <c r="P3872" s="66"/>
      <c r="Q3872" s="66"/>
      <c r="S3872" s="70"/>
      <c r="U3872" s="70"/>
      <c r="W3872" s="70"/>
      <c r="Y3872" s="70"/>
    </row>
    <row r="3873" spans="1:25" s="69" customFormat="1" x14ac:dyDescent="0.2">
      <c r="A3873" s="66" t="s">
        <v>28</v>
      </c>
      <c r="B3873" s="66" t="s">
        <v>24</v>
      </c>
      <c r="C3873" s="66" t="s">
        <v>10</v>
      </c>
      <c r="D3873" s="66" t="s">
        <v>312</v>
      </c>
      <c r="E3873" s="87">
        <f>+IF(ISNUMBER(DATA!L1072),DATA!L1072,"n/a")</f>
        <v>7.1597509773740597</v>
      </c>
      <c r="F3873" s="77">
        <f>+IF(ISNUMBER(DATA!M1072),DATA!M1072,"n/a")</f>
        <v>6.5799788761494393E-2</v>
      </c>
      <c r="G3873" s="87">
        <f>+IF(ISNUMBER(DATA!V1072),DATA!V1072,"n/a")</f>
        <v>7.1151570057654698</v>
      </c>
      <c r="H3873" s="77">
        <f>+IF(ISNUMBER(DATA!W1072),DATA!W1072,"n/a")</f>
        <v>7.7265488343495295E-2</v>
      </c>
      <c r="I3873" s="87">
        <f>+IF(ISNUMBER(DATA!AF1072),DATA!AF1072,"n/a")</f>
        <v>7.1093873585329401</v>
      </c>
      <c r="J3873" s="77">
        <f>+IF(ISNUMBER(DATA!AG1072),DATA!AG1072,"n/a")</f>
        <v>0.108806801412056</v>
      </c>
      <c r="K3873" s="87">
        <f>+IF(ISNUMBER(DATA!AP1072),DATA!AP1072,"n/a")</f>
        <v>7.0881608225703996</v>
      </c>
      <c r="L3873" s="77">
        <f>+IF(ISNUMBER(DATA!AQ1072),DATA!AQ1072,"n/a")</f>
        <v>0.114697237395311</v>
      </c>
      <c r="M3873" s="66"/>
      <c r="N3873" s="66"/>
      <c r="O3873" s="66"/>
      <c r="P3873" s="66"/>
      <c r="Q3873" s="66"/>
      <c r="S3873" s="70"/>
      <c r="U3873" s="70"/>
      <c r="W3873" s="70"/>
      <c r="Y3873" s="70"/>
    </row>
    <row r="3874" spans="1:25" s="69" customFormat="1" x14ac:dyDescent="0.2">
      <c r="A3874" s="66" t="s">
        <v>28</v>
      </c>
      <c r="B3874" s="66" t="s">
        <v>24</v>
      </c>
      <c r="C3874" s="66" t="s">
        <v>10</v>
      </c>
      <c r="D3874" s="66" t="s">
        <v>313</v>
      </c>
      <c r="E3874" s="87">
        <f>+IF(ISNUMBER(DATA!L1073),DATA!L1073,"n/a")</f>
        <v>5.4543797064216797</v>
      </c>
      <c r="F3874" s="77">
        <f>+IF(ISNUMBER(DATA!M1073),DATA!M1073,"n/a")</f>
        <v>1.1616790079077999E-2</v>
      </c>
      <c r="G3874" s="87">
        <f>+IF(ISNUMBER(DATA!V1073),DATA!V1073,"n/a")</f>
        <v>5.4599983780740402</v>
      </c>
      <c r="H3874" s="77">
        <f>+IF(ISNUMBER(DATA!W1073),DATA!W1073,"n/a")</f>
        <v>4.4550250698033901E-2</v>
      </c>
      <c r="I3874" s="87">
        <f>+IF(ISNUMBER(DATA!AF1073),DATA!AF1073,"n/a")</f>
        <v>5.3196009038146999</v>
      </c>
      <c r="J3874" s="77">
        <f>+IF(ISNUMBER(DATA!AG1073),DATA!AG1073,"n/a")</f>
        <v>5.38667988157603E-2</v>
      </c>
      <c r="K3874" s="87">
        <f>+IF(ISNUMBER(DATA!AP1073),DATA!AP1073,"n/a")</f>
        <v>5.3094357828348597</v>
      </c>
      <c r="L3874" s="77">
        <f>+IF(ISNUMBER(DATA!AQ1073),DATA!AQ1073,"n/a")</f>
        <v>8.7984667906445699E-2</v>
      </c>
      <c r="M3874" s="66"/>
      <c r="N3874" s="66"/>
      <c r="O3874" s="66"/>
      <c r="P3874" s="66"/>
      <c r="Q3874" s="66"/>
      <c r="S3874" s="70"/>
      <c r="U3874" s="70"/>
      <c r="W3874" s="70"/>
      <c r="Y3874" s="70"/>
    </row>
    <row r="3875" spans="1:25" s="69" customFormat="1" x14ac:dyDescent="0.2">
      <c r="A3875" s="66" t="s">
        <v>28</v>
      </c>
      <c r="B3875" s="66" t="s">
        <v>24</v>
      </c>
      <c r="C3875" s="66" t="s">
        <v>10</v>
      </c>
      <c r="D3875" s="66" t="s">
        <v>314</v>
      </c>
      <c r="E3875" s="87">
        <f>+IF(ISNUMBER(DATA!L1074),DATA!L1074,"n/a")</f>
        <v>7.3476193586791201</v>
      </c>
      <c r="F3875" s="77">
        <f>+IF(ISNUMBER(DATA!M1074),DATA!M1074,"n/a")</f>
        <v>2.2701017119426199E-2</v>
      </c>
      <c r="G3875" s="87">
        <f>+IF(ISNUMBER(DATA!V1074),DATA!V1074,"n/a")</f>
        <v>7.5669333872670901</v>
      </c>
      <c r="H3875" s="77">
        <f>+IF(ISNUMBER(DATA!W1074),DATA!W1074,"n/a")</f>
        <v>0.19922263935648801</v>
      </c>
      <c r="I3875" s="87">
        <f>+IF(ISNUMBER(DATA!AF1074),DATA!AF1074,"n/a")</f>
        <v>7.5200335077467404</v>
      </c>
      <c r="J3875" s="77">
        <f>+IF(ISNUMBER(DATA!AG1074),DATA!AG1074,"n/a")</f>
        <v>0.32778737693980498</v>
      </c>
      <c r="K3875" s="87">
        <f>+IF(ISNUMBER(DATA!AP1074),DATA!AP1074,"n/a")</f>
        <v>7.3273440941372998</v>
      </c>
      <c r="L3875" s="77">
        <f>+IF(ISNUMBER(DATA!AQ1074),DATA!AQ1074,"n/a")</f>
        <v>0.35995882279510499</v>
      </c>
      <c r="M3875" s="66"/>
      <c r="N3875" s="66"/>
      <c r="O3875" s="66"/>
      <c r="P3875" s="66"/>
      <c r="Q3875" s="66"/>
      <c r="S3875" s="70"/>
      <c r="U3875" s="70"/>
      <c r="W3875" s="70"/>
      <c r="Y3875" s="70"/>
    </row>
    <row r="3876" spans="1:25" s="69" customFormat="1" x14ac:dyDescent="0.2">
      <c r="A3876" s="66" t="s">
        <v>28</v>
      </c>
      <c r="B3876" s="66" t="s">
        <v>24</v>
      </c>
      <c r="C3876" s="66" t="s">
        <v>10</v>
      </c>
      <c r="D3876" s="66" t="s">
        <v>315</v>
      </c>
      <c r="E3876" s="87">
        <f>+IF(ISNUMBER(DATA!L1075),DATA!L1075,"n/a")</f>
        <v>7.0387022058535802</v>
      </c>
      <c r="F3876" s="77">
        <f>+IF(ISNUMBER(DATA!M1075),DATA!M1075,"n/a")</f>
        <v>5.0030346852302197E-2</v>
      </c>
      <c r="G3876" s="87">
        <f>+IF(ISNUMBER(DATA!V1075),DATA!V1075,"n/a")</f>
        <v>7.0413954985206901</v>
      </c>
      <c r="H3876" s="77">
        <f>+IF(ISNUMBER(DATA!W1075),DATA!W1075,"n/a")</f>
        <v>7.0615606041963305E-2</v>
      </c>
      <c r="I3876" s="87">
        <f>+IF(ISNUMBER(DATA!AF1075),DATA!AF1075,"n/a")</f>
        <v>7.0331050268799302</v>
      </c>
      <c r="J3876" s="77">
        <f>+IF(ISNUMBER(DATA!AG1075),DATA!AG1075,"n/a")</f>
        <v>7.4602795052504903E-2</v>
      </c>
      <c r="K3876" s="87">
        <f>+IF(ISNUMBER(DATA!AP1075),DATA!AP1075,"n/a")</f>
        <v>6.9495287067865501</v>
      </c>
      <c r="L3876" s="77">
        <f>+IF(ISNUMBER(DATA!AQ1075),DATA!AQ1075,"n/a")</f>
        <v>5.66183745361135E-2</v>
      </c>
      <c r="M3876" s="66"/>
      <c r="N3876" s="66"/>
      <c r="O3876" s="66"/>
      <c r="P3876" s="66"/>
      <c r="Q3876" s="66"/>
      <c r="S3876" s="70"/>
      <c r="U3876" s="70"/>
      <c r="W3876" s="70"/>
      <c r="Y3876" s="70"/>
    </row>
    <row r="3877" spans="1:25" s="69" customFormat="1" x14ac:dyDescent="0.2">
      <c r="A3877" s="66" t="s">
        <v>28</v>
      </c>
      <c r="B3877" s="66" t="s">
        <v>24</v>
      </c>
      <c r="C3877" s="66" t="s">
        <v>10</v>
      </c>
      <c r="D3877" s="66" t="s">
        <v>316</v>
      </c>
      <c r="E3877" s="87">
        <f>+IF(ISNUMBER(DATA!L1076),DATA!L1076,"n/a")</f>
        <v>6.2916168181650001</v>
      </c>
      <c r="F3877" s="77">
        <f>+IF(ISNUMBER(DATA!M1076),DATA!M1076,"n/a")</f>
        <v>-0.13738728244654499</v>
      </c>
      <c r="G3877" s="87">
        <f>+IF(ISNUMBER(DATA!V1076),DATA!V1076,"n/a")</f>
        <v>6.3388213844226602</v>
      </c>
      <c r="H3877" s="77">
        <f>+IF(ISNUMBER(DATA!W1076),DATA!W1076,"n/a")</f>
        <v>-0.13831234726928299</v>
      </c>
      <c r="I3877" s="87">
        <f>+IF(ISNUMBER(DATA!AF1076),DATA!AF1076,"n/a")</f>
        <v>6.8493138814084</v>
      </c>
      <c r="J3877" s="77">
        <f>+IF(ISNUMBER(DATA!AG1076),DATA!AG1076,"n/a")</f>
        <v>-0.102284623980821</v>
      </c>
      <c r="K3877" s="87">
        <f>+IF(ISNUMBER(DATA!AP1076),DATA!AP1076,"n/a")</f>
        <v>7.0615027295536201</v>
      </c>
      <c r="L3877" s="77">
        <f>+IF(ISNUMBER(DATA!AQ1076),DATA!AQ1076,"n/a")</f>
        <v>-9.2547611333773303E-2</v>
      </c>
      <c r="M3877" s="66"/>
      <c r="N3877" s="66"/>
      <c r="O3877" s="66"/>
      <c r="P3877" s="66"/>
      <c r="Q3877" s="66"/>
      <c r="S3877" s="70"/>
      <c r="U3877" s="70"/>
      <c r="W3877" s="70"/>
      <c r="Y3877" s="70"/>
    </row>
    <row r="3878" spans="1:25" s="69" customFormat="1" x14ac:dyDescent="0.2">
      <c r="A3878" s="66" t="s">
        <v>28</v>
      </c>
      <c r="B3878" s="66" t="s">
        <v>24</v>
      </c>
      <c r="C3878" s="66" t="s">
        <v>10</v>
      </c>
      <c r="D3878" s="66" t="s">
        <v>317</v>
      </c>
      <c r="E3878" s="87">
        <f>+IF(ISNUMBER(DATA!L1077),DATA!L1077,"n/a")</f>
        <v>6.7638592557769499</v>
      </c>
      <c r="F3878" s="77">
        <f>+IF(ISNUMBER(DATA!M1077),DATA!M1077,"n/a")</f>
        <v>5.1070720137729501E-2</v>
      </c>
      <c r="G3878" s="87">
        <f>+IF(ISNUMBER(DATA!V1077),DATA!V1077,"n/a")</f>
        <v>6.35943593166997</v>
      </c>
      <c r="H3878" s="77">
        <f>+IF(ISNUMBER(DATA!W1077),DATA!W1077,"n/a")</f>
        <v>-1.25148018208953E-2</v>
      </c>
      <c r="I3878" s="87">
        <f>+IF(ISNUMBER(DATA!AF1077),DATA!AF1077,"n/a")</f>
        <v>6.3828241848254796</v>
      </c>
      <c r="J3878" s="77">
        <f>+IF(ISNUMBER(DATA!AG1077),DATA!AG1077,"n/a")</f>
        <v>6.7021790975407402E-3</v>
      </c>
      <c r="K3878" s="87">
        <f>+IF(ISNUMBER(DATA!AP1077),DATA!AP1077,"n/a")</f>
        <v>6.3220644110893902</v>
      </c>
      <c r="L3878" s="77">
        <f>+IF(ISNUMBER(DATA!AQ1077),DATA!AQ1077,"n/a")</f>
        <v>3.7641663453624699E-2</v>
      </c>
      <c r="M3878" s="66"/>
      <c r="N3878" s="66"/>
      <c r="O3878" s="66"/>
      <c r="P3878" s="66"/>
      <c r="Q3878" s="66"/>
      <c r="S3878" s="70"/>
      <c r="U3878" s="70"/>
      <c r="W3878" s="70"/>
      <c r="Y3878" s="70"/>
    </row>
    <row r="3879" spans="1:25" s="69" customFormat="1" x14ac:dyDescent="0.2">
      <c r="A3879" s="66" t="s">
        <v>28</v>
      </c>
      <c r="B3879" s="66" t="s">
        <v>24</v>
      </c>
      <c r="C3879" s="66" t="s">
        <v>10</v>
      </c>
      <c r="D3879" s="66" t="s">
        <v>318</v>
      </c>
      <c r="E3879" s="87">
        <f>+IF(ISNUMBER(DATA!L1078),DATA!L1078,"n/a")</f>
        <v>7.3209677579809203</v>
      </c>
      <c r="F3879" s="77">
        <f>+IF(ISNUMBER(DATA!M1078),DATA!M1078,"n/a")</f>
        <v>-9.2639022296186799E-2</v>
      </c>
      <c r="G3879" s="87">
        <f>+IF(ISNUMBER(DATA!V1078),DATA!V1078,"n/a")</f>
        <v>7.3170816231832898</v>
      </c>
      <c r="H3879" s="77">
        <f>+IF(ISNUMBER(DATA!W1078),DATA!W1078,"n/a")</f>
        <v>-0.118327794272731</v>
      </c>
      <c r="I3879" s="87">
        <f>+IF(ISNUMBER(DATA!AF1078),DATA!AF1078,"n/a")</f>
        <v>7.4695419359655899</v>
      </c>
      <c r="J3879" s="77">
        <f>+IF(ISNUMBER(DATA!AG1078),DATA!AG1078,"n/a")</f>
        <v>-0.105103347519773</v>
      </c>
      <c r="K3879" s="87">
        <f>+IF(ISNUMBER(DATA!AP1078),DATA!AP1078,"n/a")</f>
        <v>7.7439568751262096</v>
      </c>
      <c r="L3879" s="77">
        <f>+IF(ISNUMBER(DATA!AQ1078),DATA!AQ1078,"n/a")</f>
        <v>-6.6690471658995304E-2</v>
      </c>
      <c r="M3879" s="66"/>
      <c r="N3879" s="66"/>
      <c r="O3879" s="66"/>
      <c r="P3879" s="66"/>
      <c r="Q3879" s="66"/>
      <c r="S3879" s="70"/>
      <c r="U3879" s="70"/>
      <c r="W3879" s="70"/>
      <c r="Y3879" s="70"/>
    </row>
    <row r="3880" spans="1:25" s="69" customFormat="1" x14ac:dyDescent="0.2">
      <c r="A3880" s="66" t="s">
        <v>28</v>
      </c>
      <c r="B3880" s="66" t="s">
        <v>24</v>
      </c>
      <c r="C3880" s="66" t="s">
        <v>10</v>
      </c>
      <c r="D3880" s="66" t="s">
        <v>344</v>
      </c>
      <c r="E3880" s="87">
        <f>+IF(ISNUMBER(DATA!L1079),DATA!L1079,"n/a")</f>
        <v>2.6759218907889899</v>
      </c>
      <c r="F3880" s="77">
        <f>+IF(ISNUMBER(DATA!M1079),DATA!M1079,"n/a")</f>
        <v>-0.19935666909722899</v>
      </c>
      <c r="G3880" s="87">
        <f>+IF(ISNUMBER(DATA!V1079),DATA!V1079,"n/a")</f>
        <v>2.8811453945533598</v>
      </c>
      <c r="H3880" s="77">
        <f>+IF(ISNUMBER(DATA!W1079),DATA!W1079,"n/a")</f>
        <v>-9.5471271238687497E-2</v>
      </c>
      <c r="I3880" s="87">
        <f>+IF(ISNUMBER(DATA!AF1079),DATA!AF1079,"n/a")</f>
        <v>2.9412915448977301</v>
      </c>
      <c r="J3880" s="77">
        <f>+IF(ISNUMBER(DATA!AG1079),DATA!AG1079,"n/a")</f>
        <v>3.6955220972929199E-2</v>
      </c>
      <c r="K3880" s="87">
        <f>+IF(ISNUMBER(DATA!AP1079),DATA!AP1079,"n/a")</f>
        <v>3.1025085915939599</v>
      </c>
      <c r="L3880" s="77">
        <f>+IF(ISNUMBER(DATA!AQ1079),DATA!AQ1079,"n/a")</f>
        <v>0.13910744010614601</v>
      </c>
      <c r="M3880" s="66"/>
      <c r="N3880" s="66"/>
      <c r="O3880" s="66"/>
      <c r="P3880" s="66"/>
      <c r="Q3880" s="66"/>
      <c r="S3880" s="70"/>
      <c r="U3880" s="70"/>
      <c r="W3880" s="70"/>
      <c r="Y3880" s="70"/>
    </row>
    <row r="3881" spans="1:25" s="69" customFormat="1" x14ac:dyDescent="0.2">
      <c r="A3881" s="66" t="s">
        <v>28</v>
      </c>
      <c r="B3881" s="66" t="s">
        <v>24</v>
      </c>
      <c r="C3881" s="66" t="s">
        <v>10</v>
      </c>
      <c r="D3881" s="66" t="s">
        <v>345</v>
      </c>
      <c r="E3881" s="87">
        <f>+IF(ISNUMBER(DATA!L1080),DATA!L1080,"n/a")</f>
        <v>0.86449517183653901</v>
      </c>
      <c r="F3881" s="77">
        <f>+IF(ISNUMBER(DATA!M1080),DATA!M1080,"n/a")</f>
        <v>0.18694700672971901</v>
      </c>
      <c r="G3881" s="87">
        <f>+IF(ISNUMBER(DATA!V1080),DATA!V1080,"n/a")</f>
        <v>0.83981531305067403</v>
      </c>
      <c r="H3881" s="77">
        <f>+IF(ISNUMBER(DATA!W1080),DATA!W1080,"n/a")</f>
        <v>0.24453049352555101</v>
      </c>
      <c r="I3881" s="87">
        <f>+IF(ISNUMBER(DATA!AF1080),DATA!AF1080,"n/a")</f>
        <v>0.83737608062763802</v>
      </c>
      <c r="J3881" s="77">
        <f>+IF(ISNUMBER(DATA!AG1080),DATA!AG1080,"n/a")</f>
        <v>0.28948902103802299</v>
      </c>
      <c r="K3881" s="87">
        <f>+IF(ISNUMBER(DATA!AP1080),DATA!AP1080,"n/a")</f>
        <v>0.76216694063970103</v>
      </c>
      <c r="L3881" s="77">
        <f>+IF(ISNUMBER(DATA!AQ1080),DATA!AQ1080,"n/a")</f>
        <v>9.8846172144902697E-2</v>
      </c>
      <c r="M3881" s="66"/>
      <c r="N3881" s="66"/>
      <c r="O3881" s="66"/>
      <c r="P3881" s="66"/>
      <c r="Q3881" s="66"/>
      <c r="S3881" s="70"/>
      <c r="U3881" s="70"/>
      <c r="W3881" s="70"/>
      <c r="Y3881" s="70"/>
    </row>
    <row r="3882" spans="1:25" x14ac:dyDescent="0.2">
      <c r="E3882" s="100"/>
      <c r="F3882" s="102"/>
      <c r="G3882" s="100"/>
      <c r="H3882" s="102"/>
      <c r="I3882" s="100"/>
      <c r="J3882" s="102"/>
      <c r="K3882" s="100"/>
      <c r="L3882" s="102"/>
    </row>
    <row r="3883" spans="1:25" s="69" customFormat="1" x14ac:dyDescent="0.2">
      <c r="A3883" s="66" t="s">
        <v>28</v>
      </c>
      <c r="B3883" s="66" t="s">
        <v>24</v>
      </c>
      <c r="C3883" s="66" t="s">
        <v>26</v>
      </c>
      <c r="D3883" s="66" t="s">
        <v>271</v>
      </c>
      <c r="E3883" s="87">
        <f>+IF(ISNUMBER(DATA!N1031),DATA!N1031,"n/a")</f>
        <v>2.7044695791308602</v>
      </c>
      <c r="F3883" s="77">
        <f>+IF(ISNUMBER(DATA!O1031),DATA!O1031,"n/a")</f>
        <v>-1.0854736621089701E-2</v>
      </c>
      <c r="G3883" s="87">
        <f>+IF(ISNUMBER(DATA!X1031),DATA!X1031,"n/a")</f>
        <v>2.68011930554818</v>
      </c>
      <c r="H3883" s="77">
        <f>+IF(ISNUMBER(DATA!Y1031),DATA!Y1031,"n/a")</f>
        <v>-1.19957256177501E-2</v>
      </c>
      <c r="I3883" s="87">
        <f>+IF(ISNUMBER(DATA!AH1031),DATA!AH1031,"n/a")</f>
        <v>2.7515467212151399</v>
      </c>
      <c r="J3883" s="77">
        <f>+IF(ISNUMBER(DATA!AI1031),DATA!AI1031,"n/a")</f>
        <v>5.3819487364356504E-3</v>
      </c>
      <c r="K3883" s="87">
        <f>+IF(ISNUMBER(DATA!AR1031),DATA!AR1031,"n/a")</f>
        <v>2.7617511429996</v>
      </c>
      <c r="L3883" s="77">
        <f>+IF(ISNUMBER(DATA!AS1031),DATA!AS1031,"n/a")</f>
        <v>-8.7119493460579098E-3</v>
      </c>
      <c r="M3883" s="66"/>
      <c r="N3883" s="66"/>
      <c r="O3883" s="66"/>
      <c r="P3883" s="66"/>
      <c r="Q3883" s="66"/>
      <c r="S3883" s="70"/>
      <c r="U3883" s="70"/>
      <c r="W3883" s="70"/>
      <c r="Y3883" s="70"/>
    </row>
    <row r="3884" spans="1:25" s="69" customFormat="1" x14ac:dyDescent="0.2">
      <c r="A3884" s="66" t="s">
        <v>28</v>
      </c>
      <c r="B3884" s="66" t="s">
        <v>24</v>
      </c>
      <c r="C3884" s="66" t="s">
        <v>26</v>
      </c>
      <c r="D3884" s="66" t="s">
        <v>272</v>
      </c>
      <c r="E3884" s="87">
        <f>+IF(ISNUMBER(DATA!N1032),DATA!N1032,"n/a")</f>
        <v>3.31018545911156</v>
      </c>
      <c r="F3884" s="77">
        <f>+IF(ISNUMBER(DATA!O1032),DATA!O1032,"n/a")</f>
        <v>0.109915585038043</v>
      </c>
      <c r="G3884" s="87">
        <f>+IF(ISNUMBER(DATA!X1032),DATA!X1032,"n/a")</f>
        <v>3.2905044046870899</v>
      </c>
      <c r="H3884" s="77">
        <f>+IF(ISNUMBER(DATA!Y1032),DATA!Y1032,"n/a")</f>
        <v>6.8556140043924296E-2</v>
      </c>
      <c r="I3884" s="87">
        <f>+IF(ISNUMBER(DATA!AH1032),DATA!AH1032,"n/a")</f>
        <v>3.33321712850837</v>
      </c>
      <c r="J3884" s="77">
        <f>+IF(ISNUMBER(DATA!AI1032),DATA!AI1032,"n/a")</f>
        <v>3.25867993618787E-2</v>
      </c>
      <c r="K3884" s="87">
        <f>+IF(ISNUMBER(DATA!AR1032),DATA!AR1032,"n/a")</f>
        <v>3.3468607395823899</v>
      </c>
      <c r="L3884" s="77">
        <f>+IF(ISNUMBER(DATA!AS1032),DATA!AS1032,"n/a")</f>
        <v>9.4768080957064198E-4</v>
      </c>
      <c r="M3884" s="66"/>
      <c r="N3884" s="66"/>
      <c r="O3884" s="66"/>
      <c r="P3884" s="66"/>
      <c r="Q3884" s="66"/>
      <c r="S3884" s="70"/>
      <c r="U3884" s="70"/>
      <c r="W3884" s="70"/>
      <c r="Y3884" s="70"/>
    </row>
    <row r="3885" spans="1:25" s="69" customFormat="1" x14ac:dyDescent="0.2">
      <c r="A3885" s="66" t="s">
        <v>28</v>
      </c>
      <c r="B3885" s="66" t="s">
        <v>24</v>
      </c>
      <c r="C3885" s="66" t="s">
        <v>26</v>
      </c>
      <c r="D3885" s="66" t="s">
        <v>273</v>
      </c>
      <c r="E3885" s="87">
        <f>+IF(ISNUMBER(DATA!N1033),DATA!N1033,"n/a")</f>
        <v>3.2996699551770901</v>
      </c>
      <c r="F3885" s="77">
        <f>+IF(ISNUMBER(DATA!O1033),DATA!O1033,"n/a")</f>
        <v>5.4726446689644402E-2</v>
      </c>
      <c r="G3885" s="87">
        <f>+IF(ISNUMBER(DATA!X1033),DATA!X1033,"n/a")</f>
        <v>3.23835575784355</v>
      </c>
      <c r="H3885" s="77">
        <f>+IF(ISNUMBER(DATA!Y1033),DATA!Y1033,"n/a")</f>
        <v>4.6253280290879703E-2</v>
      </c>
      <c r="I3885" s="87">
        <f>+IF(ISNUMBER(DATA!AH1033),DATA!AH1033,"n/a")</f>
        <v>3.24924102721174</v>
      </c>
      <c r="J3885" s="77">
        <f>+IF(ISNUMBER(DATA!AI1033),DATA!AI1033,"n/a")</f>
        <v>4.8151180312952901E-2</v>
      </c>
      <c r="K3885" s="87">
        <f>+IF(ISNUMBER(DATA!AR1033),DATA!AR1033,"n/a")</f>
        <v>3.2792739269538602</v>
      </c>
      <c r="L3885" s="77">
        <f>+IF(ISNUMBER(DATA!AS1033),DATA!AS1033,"n/a")</f>
        <v>6.3904681493814799E-2</v>
      </c>
      <c r="M3885" s="66"/>
      <c r="N3885" s="66"/>
      <c r="O3885" s="66"/>
      <c r="P3885" s="66"/>
      <c r="Q3885" s="66"/>
      <c r="S3885" s="70"/>
      <c r="U3885" s="70"/>
      <c r="W3885" s="70"/>
      <c r="Y3885" s="70"/>
    </row>
    <row r="3886" spans="1:25" s="69" customFormat="1" x14ac:dyDescent="0.2">
      <c r="A3886" s="66" t="s">
        <v>28</v>
      </c>
      <c r="B3886" s="66" t="s">
        <v>24</v>
      </c>
      <c r="C3886" s="66" t="s">
        <v>26</v>
      </c>
      <c r="D3886" s="66" t="s">
        <v>274</v>
      </c>
      <c r="E3886" s="87">
        <f>+IF(ISNUMBER(DATA!N1034),DATA!N1034,"n/a")</f>
        <v>3.4379785898693802</v>
      </c>
      <c r="F3886" s="77">
        <f>+IF(ISNUMBER(DATA!O1034),DATA!O1034,"n/a")</f>
        <v>7.13265355953763E-2</v>
      </c>
      <c r="G3886" s="87">
        <f>+IF(ISNUMBER(DATA!X1034),DATA!X1034,"n/a")</f>
        <v>3.5332780600494602</v>
      </c>
      <c r="H3886" s="77">
        <f>+IF(ISNUMBER(DATA!Y1034),DATA!Y1034,"n/a")</f>
        <v>9.3475034022602696E-2</v>
      </c>
      <c r="I3886" s="87">
        <f>+IF(ISNUMBER(DATA!AH1034),DATA!AH1034,"n/a")</f>
        <v>3.59129908839886</v>
      </c>
      <c r="J3886" s="77">
        <f>+IF(ISNUMBER(DATA!AI1034),DATA!AI1034,"n/a")</f>
        <v>8.2834209017852004E-2</v>
      </c>
      <c r="K3886" s="87">
        <f>+IF(ISNUMBER(DATA!AR1034),DATA!AR1034,"n/a")</f>
        <v>3.5788028533258802</v>
      </c>
      <c r="L3886" s="77">
        <f>+IF(ISNUMBER(DATA!AS1034),DATA!AS1034,"n/a")</f>
        <v>5.7460676669217302E-2</v>
      </c>
      <c r="M3886" s="66"/>
      <c r="N3886" s="66"/>
      <c r="O3886" s="66"/>
      <c r="P3886" s="66"/>
      <c r="Q3886" s="66"/>
      <c r="S3886" s="70"/>
      <c r="U3886" s="70"/>
      <c r="W3886" s="70"/>
      <c r="Y3886" s="70"/>
    </row>
    <row r="3887" spans="1:25" s="69" customFormat="1" x14ac:dyDescent="0.2">
      <c r="A3887" s="66" t="s">
        <v>28</v>
      </c>
      <c r="B3887" s="66" t="s">
        <v>24</v>
      </c>
      <c r="C3887" s="66" t="s">
        <v>26</v>
      </c>
      <c r="D3887" s="66" t="s">
        <v>275</v>
      </c>
      <c r="E3887" s="87">
        <f>+IF(ISNUMBER(DATA!N1035),DATA!N1035,"n/a")</f>
        <v>3.0605566093958099</v>
      </c>
      <c r="F3887" s="77">
        <f>+IF(ISNUMBER(DATA!O1035),DATA!O1035,"n/a")</f>
        <v>-2.0973062156136299E-2</v>
      </c>
      <c r="G3887" s="87">
        <f>+IF(ISNUMBER(DATA!X1035),DATA!X1035,"n/a")</f>
        <v>3.0045281186749899</v>
      </c>
      <c r="H3887" s="77">
        <f>+IF(ISNUMBER(DATA!Y1035),DATA!Y1035,"n/a")</f>
        <v>-3.9907130620202499E-2</v>
      </c>
      <c r="I3887" s="87">
        <f>+IF(ISNUMBER(DATA!AH1035),DATA!AH1035,"n/a")</f>
        <v>2.9775637662805798</v>
      </c>
      <c r="J3887" s="77">
        <f>+IF(ISNUMBER(DATA!AI1035),DATA!AI1035,"n/a")</f>
        <v>-2.93114604138454E-2</v>
      </c>
      <c r="K3887" s="87">
        <f>+IF(ISNUMBER(DATA!AR1035),DATA!AR1035,"n/a")</f>
        <v>2.99091230161986</v>
      </c>
      <c r="L3887" s="77">
        <f>+IF(ISNUMBER(DATA!AS1035),DATA!AS1035,"n/a")</f>
        <v>-1.36562206650303E-2</v>
      </c>
      <c r="M3887" s="66"/>
      <c r="N3887" s="66"/>
      <c r="O3887" s="66"/>
      <c r="P3887" s="66"/>
      <c r="Q3887" s="66"/>
      <c r="S3887" s="70"/>
      <c r="U3887" s="70"/>
      <c r="W3887" s="70"/>
      <c r="Y3887" s="70"/>
    </row>
    <row r="3888" spans="1:25" s="69" customFormat="1" x14ac:dyDescent="0.2">
      <c r="A3888" s="66" t="s">
        <v>28</v>
      </c>
      <c r="B3888" s="66" t="s">
        <v>24</v>
      </c>
      <c r="C3888" s="66" t="s">
        <v>26</v>
      </c>
      <c r="D3888" s="66" t="s">
        <v>276</v>
      </c>
      <c r="E3888" s="87">
        <f>+IF(ISNUMBER(DATA!N1036),DATA!N1036,"n/a")</f>
        <v>3.1902681097862802</v>
      </c>
      <c r="F3888" s="77">
        <f>+IF(ISNUMBER(DATA!O1036),DATA!O1036,"n/a")</f>
        <v>-3.3398472291446997E-2</v>
      </c>
      <c r="G3888" s="87">
        <f>+IF(ISNUMBER(DATA!X1036),DATA!X1036,"n/a")</f>
        <v>3.17088971524521</v>
      </c>
      <c r="H3888" s="77">
        <f>+IF(ISNUMBER(DATA!Y1036),DATA!Y1036,"n/a")</f>
        <v>-2.51223852010783E-2</v>
      </c>
      <c r="I3888" s="87">
        <f>+IF(ISNUMBER(DATA!AH1036),DATA!AH1036,"n/a")</f>
        <v>3.1929427839079301</v>
      </c>
      <c r="J3888" s="77">
        <f>+IF(ISNUMBER(DATA!AI1036),DATA!AI1036,"n/a")</f>
        <v>-5.4313655457794898E-3</v>
      </c>
      <c r="K3888" s="87">
        <f>+IF(ISNUMBER(DATA!AR1036),DATA!AR1036,"n/a")</f>
        <v>3.2542067730261701</v>
      </c>
      <c r="L3888" s="77">
        <f>+IF(ISNUMBER(DATA!AS1036),DATA!AS1036,"n/a")</f>
        <v>6.2149854729111498E-2</v>
      </c>
      <c r="M3888" s="66"/>
      <c r="N3888" s="66"/>
      <c r="O3888" s="66"/>
      <c r="P3888" s="66"/>
      <c r="Q3888" s="66"/>
      <c r="S3888" s="70"/>
      <c r="U3888" s="70"/>
      <c r="W3888" s="70"/>
      <c r="Y3888" s="70"/>
    </row>
    <row r="3889" spans="1:25" s="69" customFormat="1" x14ac:dyDescent="0.2">
      <c r="A3889" s="66" t="s">
        <v>28</v>
      </c>
      <c r="B3889" s="66" t="s">
        <v>24</v>
      </c>
      <c r="C3889" s="66" t="s">
        <v>26</v>
      </c>
      <c r="D3889" s="66" t="s">
        <v>277</v>
      </c>
      <c r="E3889" s="87">
        <f>+IF(ISNUMBER(DATA!N1037),DATA!N1037,"n/a")</f>
        <v>3.3866872073192602</v>
      </c>
      <c r="F3889" s="77">
        <f>+IF(ISNUMBER(DATA!O1037),DATA!O1037,"n/a")</f>
        <v>-1.7502871548868901E-2</v>
      </c>
      <c r="G3889" s="87">
        <f>+IF(ISNUMBER(DATA!X1037),DATA!X1037,"n/a")</f>
        <v>3.4498068623627001</v>
      </c>
      <c r="H3889" s="77">
        <f>+IF(ISNUMBER(DATA!Y1037),DATA!Y1037,"n/a")</f>
        <v>-1.80858547993069E-2</v>
      </c>
      <c r="I3889" s="87">
        <f>+IF(ISNUMBER(DATA!AH1037),DATA!AH1037,"n/a")</f>
        <v>3.24801089347257</v>
      </c>
      <c r="J3889" s="77">
        <f>+IF(ISNUMBER(DATA!AI1037),DATA!AI1037,"n/a")</f>
        <v>-7.5007993919645896E-2</v>
      </c>
      <c r="K3889" s="87">
        <f>+IF(ISNUMBER(DATA!AR1037),DATA!AR1037,"n/a")</f>
        <v>3.2509143434202001</v>
      </c>
      <c r="L3889" s="77">
        <f>+IF(ISNUMBER(DATA!AS1037),DATA!AS1037,"n/a")</f>
        <v>-6.4397816090663695E-2</v>
      </c>
      <c r="M3889" s="66"/>
      <c r="N3889" s="66"/>
      <c r="O3889" s="66"/>
      <c r="P3889" s="66"/>
      <c r="Q3889" s="66"/>
      <c r="S3889" s="70"/>
      <c r="U3889" s="70"/>
      <c r="W3889" s="70"/>
      <c r="Y3889" s="70"/>
    </row>
    <row r="3890" spans="1:25" s="69" customFormat="1" x14ac:dyDescent="0.2">
      <c r="A3890" s="66" t="s">
        <v>28</v>
      </c>
      <c r="B3890" s="66" t="s">
        <v>24</v>
      </c>
      <c r="C3890" s="66" t="s">
        <v>26</v>
      </c>
      <c r="D3890" s="66" t="s">
        <v>278</v>
      </c>
      <c r="E3890" s="87">
        <f>+IF(ISNUMBER(DATA!N1038),DATA!N1038,"n/a")</f>
        <v>2.2858853343079599</v>
      </c>
      <c r="F3890" s="77">
        <f>+IF(ISNUMBER(DATA!O1038),DATA!O1038,"n/a")</f>
        <v>-0.13354734185410899</v>
      </c>
      <c r="G3890" s="87">
        <f>+IF(ISNUMBER(DATA!X1038),DATA!X1038,"n/a")</f>
        <v>2.2433202268748098</v>
      </c>
      <c r="H3890" s="77">
        <f>+IF(ISNUMBER(DATA!Y1038),DATA!Y1038,"n/a")</f>
        <v>-0.13519603764506999</v>
      </c>
      <c r="I3890" s="87">
        <f>+IF(ISNUMBER(DATA!AH1038),DATA!AH1038,"n/a")</f>
        <v>2.28603098820036</v>
      </c>
      <c r="J3890" s="77">
        <f>+IF(ISNUMBER(DATA!AI1038),DATA!AI1038,"n/a")</f>
        <v>-4.6243248370662599E-2</v>
      </c>
      <c r="K3890" s="87">
        <f>+IF(ISNUMBER(DATA!AR1038),DATA!AR1038,"n/a")</f>
        <v>2.4457082764883</v>
      </c>
      <c r="L3890" s="77">
        <f>+IF(ISNUMBER(DATA!AS1038),DATA!AS1038,"n/a")</f>
        <v>2.7414886931897201E-2</v>
      </c>
      <c r="M3890" s="66"/>
      <c r="N3890" s="66"/>
      <c r="O3890" s="66"/>
      <c r="P3890" s="66"/>
      <c r="Q3890" s="66"/>
      <c r="S3890" s="70"/>
      <c r="U3890" s="70"/>
      <c r="W3890" s="70"/>
      <c r="Y3890" s="70"/>
    </row>
    <row r="3891" spans="1:25" s="69" customFormat="1" x14ac:dyDescent="0.2">
      <c r="A3891" s="66" t="s">
        <v>28</v>
      </c>
      <c r="B3891" s="66" t="s">
        <v>24</v>
      </c>
      <c r="C3891" s="66" t="s">
        <v>26</v>
      </c>
      <c r="D3891" s="66" t="s">
        <v>279</v>
      </c>
      <c r="E3891" s="87">
        <f>+IF(ISNUMBER(DATA!N1039),DATA!N1039,"n/a")</f>
        <v>2.1559025343796798</v>
      </c>
      <c r="F3891" s="77">
        <f>+IF(ISNUMBER(DATA!O1039),DATA!O1039,"n/a")</f>
        <v>-0.105317625077161</v>
      </c>
      <c r="G3891" s="87">
        <f>+IF(ISNUMBER(DATA!X1039),DATA!X1039,"n/a")</f>
        <v>2.2891649902593199</v>
      </c>
      <c r="H3891" s="77">
        <f>+IF(ISNUMBER(DATA!Y1039),DATA!Y1039,"n/a")</f>
        <v>2.8280035543885901E-3</v>
      </c>
      <c r="I3891" s="87">
        <f>+IF(ISNUMBER(DATA!AH1039),DATA!AH1039,"n/a")</f>
        <v>2.3210344287152598</v>
      </c>
      <c r="J3891" s="77">
        <f>+IF(ISNUMBER(DATA!AI1039),DATA!AI1039,"n/a")</f>
        <v>0.16222783220924999</v>
      </c>
      <c r="K3891" s="87">
        <f>+IF(ISNUMBER(DATA!AR1039),DATA!AR1039,"n/a")</f>
        <v>2.36375210294913</v>
      </c>
      <c r="L3891" s="77">
        <f>+IF(ISNUMBER(DATA!AS1039),DATA!AS1039,"n/a")</f>
        <v>0.28593420742339498</v>
      </c>
      <c r="M3891" s="66"/>
      <c r="N3891" s="66"/>
      <c r="O3891" s="66"/>
      <c r="P3891" s="66"/>
      <c r="Q3891" s="66"/>
      <c r="S3891" s="70"/>
      <c r="U3891" s="70"/>
      <c r="W3891" s="70"/>
      <c r="Y3891" s="70"/>
    </row>
    <row r="3892" spans="1:25" s="69" customFormat="1" x14ac:dyDescent="0.2">
      <c r="A3892" s="66" t="s">
        <v>28</v>
      </c>
      <c r="B3892" s="66" t="s">
        <v>24</v>
      </c>
      <c r="C3892" s="66" t="s">
        <v>26</v>
      </c>
      <c r="D3892" s="66" t="s">
        <v>280</v>
      </c>
      <c r="E3892" s="87">
        <f>+IF(ISNUMBER(DATA!N1040),DATA!N1040,"n/a")</f>
        <v>3.1843673399651999</v>
      </c>
      <c r="F3892" s="77">
        <f>+IF(ISNUMBER(DATA!O1040),DATA!O1040,"n/a")</f>
        <v>3.4611129054821201E-2</v>
      </c>
      <c r="G3892" s="87">
        <f>+IF(ISNUMBER(DATA!X1040),DATA!X1040,"n/a")</f>
        <v>3.12386960717732</v>
      </c>
      <c r="H3892" s="77">
        <f>+IF(ISNUMBER(DATA!Y1040),DATA!Y1040,"n/a")</f>
        <v>2.1884020436970401E-2</v>
      </c>
      <c r="I3892" s="87">
        <f>+IF(ISNUMBER(DATA!AH1040),DATA!AH1040,"n/a")</f>
        <v>3.1467270948138202</v>
      </c>
      <c r="J3892" s="77">
        <f>+IF(ISNUMBER(DATA!AI1040),DATA!AI1040,"n/a")</f>
        <v>2.8080719017767899E-2</v>
      </c>
      <c r="K3892" s="87">
        <f>+IF(ISNUMBER(DATA!AR1040),DATA!AR1040,"n/a")</f>
        <v>3.1722328699959901</v>
      </c>
      <c r="L3892" s="77">
        <f>+IF(ISNUMBER(DATA!AS1040),DATA!AS1040,"n/a")</f>
        <v>3.9054389518109502E-2</v>
      </c>
      <c r="M3892" s="66"/>
      <c r="N3892" s="66"/>
      <c r="O3892" s="66"/>
      <c r="P3892" s="66"/>
      <c r="Q3892" s="66"/>
      <c r="S3892" s="70"/>
      <c r="U3892" s="70"/>
      <c r="W3892" s="70"/>
      <c r="Y3892" s="70"/>
    </row>
    <row r="3893" spans="1:25" s="69" customFormat="1" x14ac:dyDescent="0.2">
      <c r="A3893" s="66" t="s">
        <v>28</v>
      </c>
      <c r="B3893" s="66" t="s">
        <v>24</v>
      </c>
      <c r="C3893" s="66" t="s">
        <v>26</v>
      </c>
      <c r="D3893" s="66" t="s">
        <v>281</v>
      </c>
      <c r="E3893" s="87">
        <f>+IF(ISNUMBER(DATA!N1041),DATA!N1041,"n/a")</f>
        <v>1.9276971878735101</v>
      </c>
      <c r="F3893" s="77">
        <f>+IF(ISNUMBER(DATA!O1041),DATA!O1041,"n/a")</f>
        <v>-0.141153331428998</v>
      </c>
      <c r="G3893" s="87">
        <f>+IF(ISNUMBER(DATA!X1041),DATA!X1041,"n/a")</f>
        <v>2.0545611110451101</v>
      </c>
      <c r="H3893" s="77">
        <f>+IF(ISNUMBER(DATA!Y1041),DATA!Y1041,"n/a")</f>
        <v>-3.7731197043891697E-2</v>
      </c>
      <c r="I3893" s="87">
        <f>+IF(ISNUMBER(DATA!AH1041),DATA!AH1041,"n/a")</f>
        <v>2.14113659741649</v>
      </c>
      <c r="J3893" s="77">
        <f>+IF(ISNUMBER(DATA!AI1041),DATA!AI1041,"n/a")</f>
        <v>7.8722787708305306E-2</v>
      </c>
      <c r="K3893" s="87">
        <f>+IF(ISNUMBER(DATA!AR1041),DATA!AR1041,"n/a")</f>
        <v>2.22048118334753</v>
      </c>
      <c r="L3893" s="77">
        <f>+IF(ISNUMBER(DATA!AS1041),DATA!AS1041,"n/a")</f>
        <v>0.158178134898777</v>
      </c>
      <c r="M3893" s="66"/>
      <c r="N3893" s="66"/>
      <c r="O3893" s="66"/>
      <c r="P3893" s="66"/>
      <c r="Q3893" s="66"/>
      <c r="S3893" s="70"/>
      <c r="U3893" s="70"/>
      <c r="W3893" s="70"/>
      <c r="Y3893" s="70"/>
    </row>
    <row r="3894" spans="1:25" s="69" customFormat="1" x14ac:dyDescent="0.2">
      <c r="A3894" s="66" t="s">
        <v>28</v>
      </c>
      <c r="B3894" s="66" t="s">
        <v>24</v>
      </c>
      <c r="C3894" s="66" t="s">
        <v>26</v>
      </c>
      <c r="D3894" s="66" t="s">
        <v>282</v>
      </c>
      <c r="E3894" s="87">
        <f>+IF(ISNUMBER(DATA!N1042),DATA!N1042,"n/a")</f>
        <v>3.4099159057250401</v>
      </c>
      <c r="F3894" s="77">
        <f>+IF(ISNUMBER(DATA!O1042),DATA!O1042,"n/a")</f>
        <v>1.7006136529063302E-2</v>
      </c>
      <c r="G3894" s="87">
        <f>+IF(ISNUMBER(DATA!X1042),DATA!X1042,"n/a")</f>
        <v>3.4253816436139299</v>
      </c>
      <c r="H3894" s="77">
        <f>+IF(ISNUMBER(DATA!Y1042),DATA!Y1042,"n/a")</f>
        <v>2.5915125220946699E-2</v>
      </c>
      <c r="I3894" s="87">
        <f>+IF(ISNUMBER(DATA!AH1042),DATA!AH1042,"n/a")</f>
        <v>3.4092152705455701</v>
      </c>
      <c r="J3894" s="77">
        <f>+IF(ISNUMBER(DATA!AI1042),DATA!AI1042,"n/a")</f>
        <v>4.2694399195272202E-2</v>
      </c>
      <c r="K3894" s="87">
        <f>+IF(ISNUMBER(DATA!AR1042),DATA!AR1042,"n/a")</f>
        <v>3.4055729341815502</v>
      </c>
      <c r="L3894" s="77">
        <f>+IF(ISNUMBER(DATA!AS1042),DATA!AS1042,"n/a")</f>
        <v>6.3829022037289795E-2</v>
      </c>
      <c r="M3894" s="66"/>
      <c r="N3894" s="66"/>
      <c r="O3894" s="66"/>
      <c r="P3894" s="66"/>
      <c r="Q3894" s="66"/>
      <c r="S3894" s="70"/>
      <c r="U3894" s="70"/>
      <c r="W3894" s="70"/>
      <c r="Y3894" s="70"/>
    </row>
    <row r="3895" spans="1:25" s="69" customFormat="1" x14ac:dyDescent="0.2">
      <c r="A3895" s="66" t="s">
        <v>28</v>
      </c>
      <c r="B3895" s="66" t="s">
        <v>24</v>
      </c>
      <c r="C3895" s="66" t="s">
        <v>26</v>
      </c>
      <c r="D3895" s="66" t="s">
        <v>283</v>
      </c>
      <c r="E3895" s="87">
        <f>+IF(ISNUMBER(DATA!N1043),DATA!N1043,"n/a")</f>
        <v>3.4947039929708898</v>
      </c>
      <c r="F3895" s="77">
        <f>+IF(ISNUMBER(DATA!O1043),DATA!O1043,"n/a")</f>
        <v>8.9621955256452293E-2</v>
      </c>
      <c r="G3895" s="87">
        <f>+IF(ISNUMBER(DATA!X1043),DATA!X1043,"n/a")</f>
        <v>3.47279207369436</v>
      </c>
      <c r="H3895" s="77">
        <f>+IF(ISNUMBER(DATA!Y1043),DATA!Y1043,"n/a")</f>
        <v>0.101778340352482</v>
      </c>
      <c r="I3895" s="87">
        <f>+IF(ISNUMBER(DATA!AH1043),DATA!AH1043,"n/a")</f>
        <v>3.4352516432779399</v>
      </c>
      <c r="J3895" s="77">
        <f>+IF(ISNUMBER(DATA!AI1043),DATA!AI1043,"n/a")</f>
        <v>8.8875794218451598E-2</v>
      </c>
      <c r="K3895" s="87">
        <f>+IF(ISNUMBER(DATA!AR1043),DATA!AR1043,"n/a")</f>
        <v>3.3789905585423701</v>
      </c>
      <c r="L3895" s="77">
        <f>+IF(ISNUMBER(DATA!AS1043),DATA!AS1043,"n/a")</f>
        <v>0.11204929437898099</v>
      </c>
      <c r="M3895" s="66"/>
      <c r="N3895" s="66"/>
      <c r="O3895" s="66"/>
      <c r="P3895" s="66"/>
      <c r="Q3895" s="66"/>
      <c r="S3895" s="70"/>
      <c r="U3895" s="70"/>
      <c r="W3895" s="70"/>
      <c r="Y3895" s="70"/>
    </row>
    <row r="3896" spans="1:25" s="69" customFormat="1" x14ac:dyDescent="0.2">
      <c r="A3896" s="66" t="s">
        <v>28</v>
      </c>
      <c r="B3896" s="66" t="s">
        <v>24</v>
      </c>
      <c r="C3896" s="66" t="s">
        <v>26</v>
      </c>
      <c r="D3896" s="66" t="s">
        <v>284</v>
      </c>
      <c r="E3896" s="87">
        <f>+IF(ISNUMBER(DATA!N1044),DATA!N1044,"n/a")</f>
        <v>1.59723213741334</v>
      </c>
      <c r="F3896" s="77">
        <f>+IF(ISNUMBER(DATA!O1044),DATA!O1044,"n/a")</f>
        <v>-0.19682283507731599</v>
      </c>
      <c r="G3896" s="87">
        <f>+IF(ISNUMBER(DATA!X1044),DATA!X1044,"n/a")</f>
        <v>1.7374725789018299</v>
      </c>
      <c r="H3896" s="77">
        <f>+IF(ISNUMBER(DATA!Y1044),DATA!Y1044,"n/a")</f>
        <v>-0.123882887837068</v>
      </c>
      <c r="I3896" s="87">
        <f>+IF(ISNUMBER(DATA!AH1044),DATA!AH1044,"n/a")</f>
        <v>1.7786200684259601</v>
      </c>
      <c r="J3896" s="77">
        <f>+IF(ISNUMBER(DATA!AI1044),DATA!AI1044,"n/a")</f>
        <v>3.1871154287412003E-2</v>
      </c>
      <c r="K3896" s="87">
        <f>+IF(ISNUMBER(DATA!AR1044),DATA!AR1044,"n/a")</f>
        <v>1.8598153765168199</v>
      </c>
      <c r="L3896" s="77">
        <f>+IF(ISNUMBER(DATA!AS1044),DATA!AS1044,"n/a")</f>
        <v>0.159289475701166</v>
      </c>
      <c r="M3896" s="66"/>
      <c r="N3896" s="66"/>
      <c r="O3896" s="66"/>
      <c r="P3896" s="66"/>
      <c r="Q3896" s="66"/>
      <c r="S3896" s="70"/>
      <c r="U3896" s="70"/>
      <c r="W3896" s="70"/>
      <c r="Y3896" s="70"/>
    </row>
    <row r="3897" spans="1:25" s="69" customFormat="1" x14ac:dyDescent="0.2">
      <c r="A3897" s="66" t="s">
        <v>28</v>
      </c>
      <c r="B3897" s="66" t="s">
        <v>24</v>
      </c>
      <c r="C3897" s="66" t="s">
        <v>26</v>
      </c>
      <c r="D3897" s="66" t="s">
        <v>285</v>
      </c>
      <c r="E3897" s="87">
        <f>+IF(ISNUMBER(DATA!N1045),DATA!N1045,"n/a")</f>
        <v>1.3649499571807799</v>
      </c>
      <c r="F3897" s="77">
        <f>+IF(ISNUMBER(DATA!O1045),DATA!O1045,"n/a")</f>
        <v>-0.24849012268287399</v>
      </c>
      <c r="G3897" s="87">
        <f>+IF(ISNUMBER(DATA!X1045),DATA!X1045,"n/a")</f>
        <v>1.52553312454961</v>
      </c>
      <c r="H3897" s="77">
        <f>+IF(ISNUMBER(DATA!Y1045),DATA!Y1045,"n/a")</f>
        <v>-0.16329131733465099</v>
      </c>
      <c r="I3897" s="87">
        <f>+IF(ISNUMBER(DATA!AH1045),DATA!AH1045,"n/a")</f>
        <v>1.49455539586799</v>
      </c>
      <c r="J3897" s="77">
        <f>+IF(ISNUMBER(DATA!AI1045),DATA!AI1045,"n/a")</f>
        <v>-6.7618670288081995E-2</v>
      </c>
      <c r="K3897" s="87">
        <f>+IF(ISNUMBER(DATA!AR1045),DATA!AR1045,"n/a")</f>
        <v>1.57486551737319</v>
      </c>
      <c r="L3897" s="77">
        <f>+IF(ISNUMBER(DATA!AS1045),DATA!AS1045,"n/a")</f>
        <v>2.47307155533097E-2</v>
      </c>
      <c r="M3897" s="66"/>
      <c r="N3897" s="66"/>
      <c r="O3897" s="66"/>
      <c r="P3897" s="66"/>
      <c r="Q3897" s="66"/>
      <c r="S3897" s="70"/>
      <c r="U3897" s="70"/>
      <c r="W3897" s="70"/>
      <c r="Y3897" s="70"/>
    </row>
    <row r="3898" spans="1:25" s="69" customFormat="1" x14ac:dyDescent="0.2">
      <c r="A3898" s="66" t="s">
        <v>28</v>
      </c>
      <c r="B3898" s="66" t="s">
        <v>24</v>
      </c>
      <c r="C3898" s="66" t="s">
        <v>26</v>
      </c>
      <c r="D3898" s="66" t="s">
        <v>286</v>
      </c>
      <c r="E3898" s="87">
        <f>+IF(ISNUMBER(DATA!N1046),DATA!N1046,"n/a")</f>
        <v>3.6651220305609602</v>
      </c>
      <c r="F3898" s="77">
        <f>+IF(ISNUMBER(DATA!O1046),DATA!O1046,"n/a")</f>
        <v>8.8677164026068102E-3</v>
      </c>
      <c r="G3898" s="87">
        <f>+IF(ISNUMBER(DATA!X1046),DATA!X1046,"n/a")</f>
        <v>3.6620775691091598</v>
      </c>
      <c r="H3898" s="77">
        <f>+IF(ISNUMBER(DATA!Y1046),DATA!Y1046,"n/a")</f>
        <v>2.0732991768001E-3</v>
      </c>
      <c r="I3898" s="87">
        <f>+IF(ISNUMBER(DATA!AH1046),DATA!AH1046,"n/a")</f>
        <v>3.7247300910269598</v>
      </c>
      <c r="J3898" s="77">
        <f>+IF(ISNUMBER(DATA!AI1046),DATA!AI1046,"n/a")</f>
        <v>-2.9135435227977198E-3</v>
      </c>
      <c r="K3898" s="87">
        <f>+IF(ISNUMBER(DATA!AR1046),DATA!AR1046,"n/a")</f>
        <v>3.7769889253105</v>
      </c>
      <c r="L3898" s="77">
        <f>+IF(ISNUMBER(DATA!AS1046),DATA!AS1046,"n/a")</f>
        <v>2.0891867274441301E-2</v>
      </c>
      <c r="M3898" s="66"/>
      <c r="N3898" s="66"/>
      <c r="O3898" s="66"/>
      <c r="P3898" s="66"/>
      <c r="Q3898" s="66"/>
      <c r="S3898" s="70"/>
      <c r="U3898" s="70"/>
      <c r="W3898" s="70"/>
      <c r="Y3898" s="70"/>
    </row>
    <row r="3899" spans="1:25" s="69" customFormat="1" x14ac:dyDescent="0.2">
      <c r="A3899" s="66" t="s">
        <v>28</v>
      </c>
      <c r="B3899" s="66" t="s">
        <v>24</v>
      </c>
      <c r="C3899" s="66" t="s">
        <v>26</v>
      </c>
      <c r="D3899" s="66" t="s">
        <v>287</v>
      </c>
      <c r="E3899" s="87">
        <f>+IF(ISNUMBER(DATA!N1047),DATA!N1047,"n/a")</f>
        <v>3.32328952048131</v>
      </c>
      <c r="F3899" s="77">
        <f>+IF(ISNUMBER(DATA!O1047),DATA!O1047,"n/a")</f>
        <v>3.0892518592173599E-2</v>
      </c>
      <c r="G3899" s="87">
        <f>+IF(ISNUMBER(DATA!X1047),DATA!X1047,"n/a")</f>
        <v>3.2950223391625899</v>
      </c>
      <c r="H3899" s="77">
        <f>+IF(ISNUMBER(DATA!Y1047),DATA!Y1047,"n/a")</f>
        <v>6.7133852406327504E-3</v>
      </c>
      <c r="I3899" s="87">
        <f>+IF(ISNUMBER(DATA!AH1047),DATA!AH1047,"n/a")</f>
        <v>3.3215041399176299</v>
      </c>
      <c r="J3899" s="77">
        <f>+IF(ISNUMBER(DATA!AI1047),DATA!AI1047,"n/a")</f>
        <v>6.4071325577691296E-2</v>
      </c>
      <c r="K3899" s="87">
        <f>+IF(ISNUMBER(DATA!AR1047),DATA!AR1047,"n/a")</f>
        <v>3.3438807622396798</v>
      </c>
      <c r="L3899" s="77">
        <f>+IF(ISNUMBER(DATA!AS1047),DATA!AS1047,"n/a")</f>
        <v>4.7093586764291401E-2</v>
      </c>
      <c r="M3899" s="66"/>
      <c r="N3899" s="66"/>
      <c r="O3899" s="66"/>
      <c r="P3899" s="66"/>
      <c r="Q3899" s="66"/>
      <c r="S3899" s="70"/>
      <c r="U3899" s="70"/>
      <c r="W3899" s="70"/>
      <c r="Y3899" s="70"/>
    </row>
    <row r="3900" spans="1:25" s="69" customFormat="1" x14ac:dyDescent="0.2">
      <c r="A3900" s="66" t="s">
        <v>28</v>
      </c>
      <c r="B3900" s="66" t="s">
        <v>24</v>
      </c>
      <c r="C3900" s="66" t="s">
        <v>26</v>
      </c>
      <c r="D3900" s="66" t="s">
        <v>288</v>
      </c>
      <c r="E3900" s="87">
        <f>+IF(ISNUMBER(DATA!N1048),DATA!N1048,"n/a")</f>
        <v>3.4364672953638502</v>
      </c>
      <c r="F3900" s="77">
        <f>+IF(ISNUMBER(DATA!O1048),DATA!O1048,"n/a")</f>
        <v>-5.4580188901994604E-4</v>
      </c>
      <c r="G3900" s="87">
        <f>+IF(ISNUMBER(DATA!X1048),DATA!X1048,"n/a")</f>
        <v>3.4637511160760099</v>
      </c>
      <c r="H3900" s="77">
        <f>+IF(ISNUMBER(DATA!Y1048),DATA!Y1048,"n/a")</f>
        <v>2.3182914318369802E-2</v>
      </c>
      <c r="I3900" s="87">
        <f>+IF(ISNUMBER(DATA!AH1048),DATA!AH1048,"n/a")</f>
        <v>3.4566536394539402</v>
      </c>
      <c r="J3900" s="77">
        <f>+IF(ISNUMBER(DATA!AI1048),DATA!AI1048,"n/a")</f>
        <v>3.8080416260192401E-2</v>
      </c>
      <c r="K3900" s="87">
        <f>+IF(ISNUMBER(DATA!AR1048),DATA!AR1048,"n/a")</f>
        <v>3.4652960637147499</v>
      </c>
      <c r="L3900" s="77">
        <f>+IF(ISNUMBER(DATA!AS1048),DATA!AS1048,"n/a")</f>
        <v>7.2191296408586902E-2</v>
      </c>
      <c r="M3900" s="66"/>
      <c r="N3900" s="66"/>
      <c r="O3900" s="66"/>
      <c r="P3900" s="66"/>
      <c r="Q3900" s="66"/>
      <c r="S3900" s="70"/>
      <c r="U3900" s="70"/>
      <c r="W3900" s="70"/>
      <c r="Y3900" s="70"/>
    </row>
    <row r="3901" spans="1:25" s="69" customFormat="1" x14ac:dyDescent="0.2">
      <c r="A3901" s="66" t="s">
        <v>28</v>
      </c>
      <c r="B3901" s="66" t="s">
        <v>24</v>
      </c>
      <c r="C3901" s="66" t="s">
        <v>26</v>
      </c>
      <c r="D3901" s="66" t="s">
        <v>289</v>
      </c>
      <c r="E3901" s="87">
        <f>+IF(ISNUMBER(DATA!N1049),DATA!N1049,"n/a")</f>
        <v>2.0294898775958101</v>
      </c>
      <c r="F3901" s="77">
        <f>+IF(ISNUMBER(DATA!O1049),DATA!O1049,"n/a")</f>
        <v>-9.9221536590243395E-2</v>
      </c>
      <c r="G3901" s="87">
        <f>+IF(ISNUMBER(DATA!X1049),DATA!X1049,"n/a")</f>
        <v>2.0541293961007101</v>
      </c>
      <c r="H3901" s="77">
        <f>+IF(ISNUMBER(DATA!Y1049),DATA!Y1049,"n/a")</f>
        <v>-4.8415482096517699E-2</v>
      </c>
      <c r="I3901" s="87">
        <f>+IF(ISNUMBER(DATA!AH1049),DATA!AH1049,"n/a")</f>
        <v>2.06743514387278</v>
      </c>
      <c r="J3901" s="77">
        <f>+IF(ISNUMBER(DATA!AI1049),DATA!AI1049,"n/a")</f>
        <v>5.8914681415583897E-2</v>
      </c>
      <c r="K3901" s="87">
        <f>+IF(ISNUMBER(DATA!AR1049),DATA!AR1049,"n/a")</f>
        <v>2.1655014978927101</v>
      </c>
      <c r="L3901" s="77">
        <f>+IF(ISNUMBER(DATA!AS1049),DATA!AS1049,"n/a")</f>
        <v>0.182572367719499</v>
      </c>
      <c r="M3901" s="66"/>
      <c r="N3901" s="66"/>
      <c r="O3901" s="66"/>
      <c r="P3901" s="66"/>
      <c r="Q3901" s="66"/>
      <c r="S3901" s="70"/>
      <c r="U3901" s="70"/>
      <c r="W3901" s="70"/>
      <c r="Y3901" s="70"/>
    </row>
    <row r="3902" spans="1:25" s="69" customFormat="1" x14ac:dyDescent="0.2">
      <c r="A3902" s="66" t="s">
        <v>28</v>
      </c>
      <c r="B3902" s="66" t="s">
        <v>24</v>
      </c>
      <c r="C3902" s="66" t="s">
        <v>26</v>
      </c>
      <c r="D3902" s="66" t="s">
        <v>290</v>
      </c>
      <c r="E3902" s="87">
        <f>+IF(ISNUMBER(DATA!N1050),DATA!N1050,"n/a")</f>
        <v>3.6215698552869702</v>
      </c>
      <c r="F3902" s="77">
        <f>+IF(ISNUMBER(DATA!O1050),DATA!O1050,"n/a")</f>
        <v>0.115704269445672</v>
      </c>
      <c r="G3902" s="87">
        <f>+IF(ISNUMBER(DATA!X1050),DATA!X1050,"n/a")</f>
        <v>3.7137501296026798</v>
      </c>
      <c r="H3902" s="77">
        <f>+IF(ISNUMBER(DATA!Y1050),DATA!Y1050,"n/a")</f>
        <v>0.118107819105742</v>
      </c>
      <c r="I3902" s="87">
        <f>+IF(ISNUMBER(DATA!AH1050),DATA!AH1050,"n/a")</f>
        <v>3.7066476832027302</v>
      </c>
      <c r="J3902" s="77">
        <f>+IF(ISNUMBER(DATA!AI1050),DATA!AI1050,"n/a")</f>
        <v>8.1171211585011699E-2</v>
      </c>
      <c r="K3902" s="87">
        <f>+IF(ISNUMBER(DATA!AR1050),DATA!AR1050,"n/a")</f>
        <v>3.6635998253150799</v>
      </c>
      <c r="L3902" s="77">
        <f>+IF(ISNUMBER(DATA!AS1050),DATA!AS1050,"n/a")</f>
        <v>5.8548907850789901E-2</v>
      </c>
      <c r="M3902" s="66"/>
      <c r="N3902" s="66"/>
      <c r="O3902" s="66"/>
      <c r="P3902" s="66"/>
      <c r="Q3902" s="66"/>
      <c r="S3902" s="70"/>
      <c r="U3902" s="70"/>
      <c r="W3902" s="70"/>
      <c r="Y3902" s="70"/>
    </row>
    <row r="3903" spans="1:25" s="69" customFormat="1" x14ac:dyDescent="0.2">
      <c r="A3903" s="66" t="s">
        <v>28</v>
      </c>
      <c r="B3903" s="66" t="s">
        <v>24</v>
      </c>
      <c r="C3903" s="66" t="s">
        <v>26</v>
      </c>
      <c r="D3903" s="66" t="s">
        <v>291</v>
      </c>
      <c r="E3903" s="87">
        <f>+IF(ISNUMBER(DATA!N1051),DATA!N1051,"n/a")</f>
        <v>3.3647808307141198</v>
      </c>
      <c r="F3903" s="77">
        <f>+IF(ISNUMBER(DATA!O1051),DATA!O1051,"n/a")</f>
        <v>0.12862350593359001</v>
      </c>
      <c r="G3903" s="87">
        <f>+IF(ISNUMBER(DATA!X1051),DATA!X1051,"n/a")</f>
        <v>3.05782391568171</v>
      </c>
      <c r="H3903" s="77">
        <f>+IF(ISNUMBER(DATA!Y1051),DATA!Y1051,"n/a")</f>
        <v>3.84688352181798E-2</v>
      </c>
      <c r="I3903" s="87">
        <f>+IF(ISNUMBER(DATA!AH1051),DATA!AH1051,"n/a")</f>
        <v>3.02093836664092</v>
      </c>
      <c r="J3903" s="77">
        <f>+IF(ISNUMBER(DATA!AI1051),DATA!AI1051,"n/a")</f>
        <v>1.9340405584861602E-2</v>
      </c>
      <c r="K3903" s="87">
        <f>+IF(ISNUMBER(DATA!AR1051),DATA!AR1051,"n/a")</f>
        <v>2.8372246353480999</v>
      </c>
      <c r="L3903" s="77">
        <f>+IF(ISNUMBER(DATA!AS1051),DATA!AS1051,"n/a")</f>
        <v>-3.5121973956820103E-2</v>
      </c>
      <c r="M3903" s="66"/>
      <c r="N3903" s="66"/>
      <c r="O3903" s="66"/>
      <c r="P3903" s="66"/>
      <c r="Q3903" s="66"/>
      <c r="S3903" s="70"/>
      <c r="U3903" s="70"/>
      <c r="W3903" s="70"/>
      <c r="Y3903" s="70"/>
    </row>
    <row r="3904" spans="1:25" s="69" customFormat="1" x14ac:dyDescent="0.2">
      <c r="A3904" s="66" t="s">
        <v>28</v>
      </c>
      <c r="B3904" s="66" t="s">
        <v>24</v>
      </c>
      <c r="C3904" s="66" t="s">
        <v>26</v>
      </c>
      <c r="D3904" s="66" t="s">
        <v>292</v>
      </c>
      <c r="E3904" s="87">
        <f>+IF(ISNUMBER(DATA!N1052),DATA!N1052,"n/a")</f>
        <v>3.13968805801801</v>
      </c>
      <c r="F3904" s="77">
        <f>+IF(ISNUMBER(DATA!O1052),DATA!O1052,"n/a")</f>
        <v>1.9314637564560099E-2</v>
      </c>
      <c r="G3904" s="87">
        <f>+IF(ISNUMBER(DATA!X1052),DATA!X1052,"n/a")</f>
        <v>3.1389768921468901</v>
      </c>
      <c r="H3904" s="77">
        <f>+IF(ISNUMBER(DATA!Y1052),DATA!Y1052,"n/a")</f>
        <v>5.1016254377918901E-2</v>
      </c>
      <c r="I3904" s="87">
        <f>+IF(ISNUMBER(DATA!AH1052),DATA!AH1052,"n/a")</f>
        <v>3.0826726894661798</v>
      </c>
      <c r="J3904" s="77">
        <f>+IF(ISNUMBER(DATA!AI1052),DATA!AI1052,"n/a")</f>
        <v>6.16263720107946E-2</v>
      </c>
      <c r="K3904" s="87">
        <f>+IF(ISNUMBER(DATA!AR1052),DATA!AR1052,"n/a")</f>
        <v>3.07601948166378</v>
      </c>
      <c r="L3904" s="77">
        <f>+IF(ISNUMBER(DATA!AS1052),DATA!AS1052,"n/a")</f>
        <v>9.2173606617200199E-2</v>
      </c>
      <c r="M3904" s="66"/>
      <c r="N3904" s="66"/>
      <c r="O3904" s="66"/>
      <c r="P3904" s="66"/>
      <c r="Q3904" s="66"/>
      <c r="S3904" s="70"/>
      <c r="U3904" s="70"/>
      <c r="W3904" s="70"/>
      <c r="Y3904" s="70"/>
    </row>
    <row r="3905" spans="1:25" s="69" customFormat="1" x14ac:dyDescent="0.2">
      <c r="A3905" s="66" t="s">
        <v>28</v>
      </c>
      <c r="B3905" s="66" t="s">
        <v>24</v>
      </c>
      <c r="C3905" s="66" t="s">
        <v>26</v>
      </c>
      <c r="D3905" s="66" t="s">
        <v>293</v>
      </c>
      <c r="E3905" s="87">
        <f>+IF(ISNUMBER(DATA!N1053),DATA!N1053,"n/a")</f>
        <v>2.09061926771551</v>
      </c>
      <c r="F3905" s="77">
        <f>+IF(ISNUMBER(DATA!O1053),DATA!O1053,"n/a")</f>
        <v>-0.104464681644773</v>
      </c>
      <c r="G3905" s="87">
        <f>+IF(ISNUMBER(DATA!X1053),DATA!X1053,"n/a")</f>
        <v>2.2325506665949399</v>
      </c>
      <c r="H3905" s="77">
        <f>+IF(ISNUMBER(DATA!Y1053),DATA!Y1053,"n/a")</f>
        <v>2.14383256670954E-3</v>
      </c>
      <c r="I3905" s="87">
        <f>+IF(ISNUMBER(DATA!AH1053),DATA!AH1053,"n/a")</f>
        <v>2.2494062725249</v>
      </c>
      <c r="J3905" s="77">
        <f>+IF(ISNUMBER(DATA!AI1053),DATA!AI1053,"n/a")</f>
        <v>0.151043706736086</v>
      </c>
      <c r="K3905" s="87">
        <f>+IF(ISNUMBER(DATA!AR1053),DATA!AR1053,"n/a")</f>
        <v>2.36755916060432</v>
      </c>
      <c r="L3905" s="77">
        <f>+IF(ISNUMBER(DATA!AS1053),DATA!AS1053,"n/a")</f>
        <v>0.30609947890413802</v>
      </c>
      <c r="M3905" s="66"/>
      <c r="N3905" s="66"/>
      <c r="O3905" s="66"/>
      <c r="P3905" s="66"/>
      <c r="Q3905" s="66"/>
      <c r="S3905" s="70"/>
      <c r="U3905" s="70"/>
      <c r="W3905" s="70"/>
      <c r="Y3905" s="70"/>
    </row>
    <row r="3906" spans="1:25" s="69" customFormat="1" x14ac:dyDescent="0.2">
      <c r="A3906" s="66" t="s">
        <v>28</v>
      </c>
      <c r="B3906" s="66" t="s">
        <v>24</v>
      </c>
      <c r="C3906" s="66" t="s">
        <v>26</v>
      </c>
      <c r="D3906" s="66" t="s">
        <v>294</v>
      </c>
      <c r="E3906" s="87">
        <f>+IF(ISNUMBER(DATA!N1054),DATA!N1054,"n/a")</f>
        <v>3.5401379468499599</v>
      </c>
      <c r="F3906" s="77">
        <f>+IF(ISNUMBER(DATA!O1054),DATA!O1054,"n/a")</f>
        <v>0.112096042517408</v>
      </c>
      <c r="G3906" s="87">
        <f>+IF(ISNUMBER(DATA!X1054),DATA!X1054,"n/a")</f>
        <v>3.5810531869102502</v>
      </c>
      <c r="H3906" s="77">
        <f>+IF(ISNUMBER(DATA!Y1054),DATA!Y1054,"n/a")</f>
        <v>7.5601231219493303E-2</v>
      </c>
      <c r="I3906" s="87">
        <f>+IF(ISNUMBER(DATA!AH1054),DATA!AH1054,"n/a")</f>
        <v>3.5791466759623001</v>
      </c>
      <c r="J3906" s="77">
        <f>+IF(ISNUMBER(DATA!AI1054),DATA!AI1054,"n/a")</f>
        <v>5.2960408352607798E-2</v>
      </c>
      <c r="K3906" s="87">
        <f>+IF(ISNUMBER(DATA!AR1054),DATA!AR1054,"n/a")</f>
        <v>3.5571874471370801</v>
      </c>
      <c r="L3906" s="77">
        <f>+IF(ISNUMBER(DATA!AS1054),DATA!AS1054,"n/a")</f>
        <v>4.1358284247952501E-2</v>
      </c>
      <c r="M3906" s="66"/>
      <c r="N3906" s="66"/>
      <c r="O3906" s="66"/>
      <c r="P3906" s="66"/>
      <c r="Q3906" s="66"/>
      <c r="S3906" s="70"/>
      <c r="U3906" s="70"/>
      <c r="W3906" s="70"/>
      <c r="Y3906" s="70"/>
    </row>
    <row r="3907" spans="1:25" s="69" customFormat="1" x14ac:dyDescent="0.2">
      <c r="A3907" s="66" t="s">
        <v>28</v>
      </c>
      <c r="B3907" s="66" t="s">
        <v>24</v>
      </c>
      <c r="C3907" s="66" t="s">
        <v>26</v>
      </c>
      <c r="D3907" s="66" t="s">
        <v>295</v>
      </c>
      <c r="E3907" s="87">
        <f>+IF(ISNUMBER(DATA!N1055),DATA!N1055,"n/a")</f>
        <v>2.9380607618757999</v>
      </c>
      <c r="F3907" s="77">
        <f>+IF(ISNUMBER(DATA!O1055),DATA!O1055,"n/a")</f>
        <v>0.100285875453796</v>
      </c>
      <c r="G3907" s="87">
        <f>+IF(ISNUMBER(DATA!X1055),DATA!X1055,"n/a")</f>
        <v>3.0166953443952802</v>
      </c>
      <c r="H3907" s="77">
        <f>+IF(ISNUMBER(DATA!Y1055),DATA!Y1055,"n/a")</f>
        <v>3.42648743721587E-2</v>
      </c>
      <c r="I3907" s="87">
        <f>+IF(ISNUMBER(DATA!AH1055),DATA!AH1055,"n/a")</f>
        <v>2.9558250476309702</v>
      </c>
      <c r="J3907" s="77">
        <f>+IF(ISNUMBER(DATA!AI1055),DATA!AI1055,"n/a")</f>
        <v>4.9058912245924704E-3</v>
      </c>
      <c r="K3907" s="87">
        <f>+IF(ISNUMBER(DATA!AR1055),DATA!AR1055,"n/a")</f>
        <v>2.89214004315693</v>
      </c>
      <c r="L3907" s="77">
        <f>+IF(ISNUMBER(DATA!AS1055),DATA!AS1055,"n/a")</f>
        <v>-1.1353845493089799E-2</v>
      </c>
      <c r="M3907" s="66"/>
      <c r="N3907" s="66"/>
      <c r="O3907" s="66"/>
      <c r="P3907" s="66"/>
      <c r="Q3907" s="66"/>
      <c r="S3907" s="70"/>
      <c r="U3907" s="70"/>
      <c r="W3907" s="70"/>
      <c r="Y3907" s="70"/>
    </row>
    <row r="3908" spans="1:25" s="69" customFormat="1" x14ac:dyDescent="0.2">
      <c r="A3908" s="66" t="s">
        <v>28</v>
      </c>
      <c r="B3908" s="66" t="s">
        <v>24</v>
      </c>
      <c r="C3908" s="66" t="s">
        <v>26</v>
      </c>
      <c r="D3908" s="66" t="s">
        <v>296</v>
      </c>
      <c r="E3908" s="87">
        <f>+IF(ISNUMBER(DATA!N1056),DATA!N1056,"n/a")</f>
        <v>3.3603508183626198</v>
      </c>
      <c r="F3908" s="77">
        <f>+IF(ISNUMBER(DATA!O1056),DATA!O1056,"n/a")</f>
        <v>2.9117600185742599E-2</v>
      </c>
      <c r="G3908" s="87">
        <f>+IF(ISNUMBER(DATA!X1056),DATA!X1056,"n/a")</f>
        <v>3.3971952795418301</v>
      </c>
      <c r="H3908" s="77">
        <f>+IF(ISNUMBER(DATA!Y1056),DATA!Y1056,"n/a")</f>
        <v>7.3529128887499301E-3</v>
      </c>
      <c r="I3908" s="87">
        <f>+IF(ISNUMBER(DATA!AH1056),DATA!AH1056,"n/a")</f>
        <v>3.3862664108187199</v>
      </c>
      <c r="J3908" s="77">
        <f>+IF(ISNUMBER(DATA!AI1056),DATA!AI1056,"n/a")</f>
        <v>7.7445762786684802E-3</v>
      </c>
      <c r="K3908" s="87">
        <f>+IF(ISNUMBER(DATA!AR1056),DATA!AR1056,"n/a")</f>
        <v>3.3294254376187</v>
      </c>
      <c r="L3908" s="77">
        <f>+IF(ISNUMBER(DATA!AS1056),DATA!AS1056,"n/a")</f>
        <v>-2.0650571530827701E-2</v>
      </c>
      <c r="M3908" s="66"/>
      <c r="N3908" s="66"/>
      <c r="O3908" s="66"/>
      <c r="P3908" s="66"/>
      <c r="Q3908" s="66"/>
      <c r="S3908" s="70"/>
      <c r="U3908" s="70"/>
      <c r="W3908" s="70"/>
      <c r="Y3908" s="70"/>
    </row>
    <row r="3909" spans="1:25" s="69" customFormat="1" x14ac:dyDescent="0.2">
      <c r="A3909" s="66" t="s">
        <v>28</v>
      </c>
      <c r="B3909" s="66" t="s">
        <v>24</v>
      </c>
      <c r="C3909" s="66" t="s">
        <v>26</v>
      </c>
      <c r="D3909" s="66" t="s">
        <v>297</v>
      </c>
      <c r="E3909" s="87">
        <f>+IF(ISNUMBER(DATA!N1057),DATA!N1057,"n/a")</f>
        <v>3.6778713878018401</v>
      </c>
      <c r="F3909" s="77">
        <f>+IF(ISNUMBER(DATA!O1057),DATA!O1057,"n/a")</f>
        <v>0.118511668794456</v>
      </c>
      <c r="G3909" s="87">
        <f>+IF(ISNUMBER(DATA!X1057),DATA!X1057,"n/a")</f>
        <v>3.65043847907911</v>
      </c>
      <c r="H3909" s="77">
        <f>+IF(ISNUMBER(DATA!Y1057),DATA!Y1057,"n/a")</f>
        <v>9.51735336557471E-2</v>
      </c>
      <c r="I3909" s="87">
        <f>+IF(ISNUMBER(DATA!AH1057),DATA!AH1057,"n/a")</f>
        <v>3.5913062290203399</v>
      </c>
      <c r="J3909" s="77">
        <f>+IF(ISNUMBER(DATA!AI1057),DATA!AI1057,"n/a")</f>
        <v>8.1728096141947204E-2</v>
      </c>
      <c r="K3909" s="87">
        <f>+IF(ISNUMBER(DATA!AR1057),DATA!AR1057,"n/a")</f>
        <v>3.55259323105884</v>
      </c>
      <c r="L3909" s="77">
        <f>+IF(ISNUMBER(DATA!AS1057),DATA!AS1057,"n/a")</f>
        <v>7.1755370439393201E-2</v>
      </c>
      <c r="M3909" s="66"/>
      <c r="N3909" s="66"/>
      <c r="O3909" s="66"/>
      <c r="P3909" s="66"/>
      <c r="Q3909" s="66"/>
      <c r="S3909" s="70"/>
      <c r="U3909" s="70"/>
      <c r="W3909" s="70"/>
      <c r="Y3909" s="70"/>
    </row>
    <row r="3910" spans="1:25" s="69" customFormat="1" x14ac:dyDescent="0.2">
      <c r="A3910" s="66" t="s">
        <v>28</v>
      </c>
      <c r="B3910" s="66" t="s">
        <v>24</v>
      </c>
      <c r="C3910" s="66" t="s">
        <v>26</v>
      </c>
      <c r="D3910" s="66" t="s">
        <v>298</v>
      </c>
      <c r="E3910" s="87">
        <f>+IF(ISNUMBER(DATA!N1058),DATA!N1058,"n/a")</f>
        <v>3.40184729575657</v>
      </c>
      <c r="F3910" s="77">
        <f>+IF(ISNUMBER(DATA!O1058),DATA!O1058,"n/a")</f>
        <v>2.0050171481941E-2</v>
      </c>
      <c r="G3910" s="87">
        <f>+IF(ISNUMBER(DATA!X1058),DATA!X1058,"n/a")</f>
        <v>3.5788431328994701</v>
      </c>
      <c r="H3910" s="77">
        <f>+IF(ISNUMBER(DATA!Y1058),DATA!Y1058,"n/a")</f>
        <v>6.9248751704186998E-2</v>
      </c>
      <c r="I3910" s="87">
        <f>+IF(ISNUMBER(DATA!AH1058),DATA!AH1058,"n/a")</f>
        <v>3.61057765955649</v>
      </c>
      <c r="J3910" s="77">
        <f>+IF(ISNUMBER(DATA!AI1058),DATA!AI1058,"n/a")</f>
        <v>7.77210571901151E-2</v>
      </c>
      <c r="K3910" s="87">
        <f>+IF(ISNUMBER(DATA!AR1058),DATA!AR1058,"n/a")</f>
        <v>3.5394590771282899</v>
      </c>
      <c r="L3910" s="77">
        <f>+IF(ISNUMBER(DATA!AS1058),DATA!AS1058,"n/a")</f>
        <v>6.5622658060549899E-2</v>
      </c>
      <c r="M3910" s="66"/>
      <c r="N3910" s="66"/>
      <c r="O3910" s="66"/>
      <c r="P3910" s="66"/>
      <c r="Q3910" s="66"/>
      <c r="S3910" s="70"/>
      <c r="U3910" s="70"/>
      <c r="W3910" s="70"/>
      <c r="Y3910" s="70"/>
    </row>
    <row r="3911" spans="1:25" s="69" customFormat="1" x14ac:dyDescent="0.2">
      <c r="A3911" s="66" t="s">
        <v>28</v>
      </c>
      <c r="B3911" s="66" t="s">
        <v>24</v>
      </c>
      <c r="C3911" s="66" t="s">
        <v>26</v>
      </c>
      <c r="D3911" s="66" t="s">
        <v>299</v>
      </c>
      <c r="E3911" s="87">
        <f>+IF(ISNUMBER(DATA!N1059),DATA!N1059,"n/a")</f>
        <v>3.3873892294662999</v>
      </c>
      <c r="F3911" s="77">
        <f>+IF(ISNUMBER(DATA!O1059),DATA!O1059,"n/a")</f>
        <v>-8.5124861110816102E-2</v>
      </c>
      <c r="G3911" s="87">
        <f>+IF(ISNUMBER(DATA!X1059),DATA!X1059,"n/a")</f>
        <v>3.4315738856496099</v>
      </c>
      <c r="H3911" s="77">
        <f>+IF(ISNUMBER(DATA!Y1059),DATA!Y1059,"n/a")</f>
        <v>-7.3096632822086699E-2</v>
      </c>
      <c r="I3911" s="87">
        <f>+IF(ISNUMBER(DATA!AH1059),DATA!AH1059,"n/a")</f>
        <v>3.5277656656620699</v>
      </c>
      <c r="J3911" s="77">
        <f>+IF(ISNUMBER(DATA!AI1059),DATA!AI1059,"n/a")</f>
        <v>-2.08128758155301E-2</v>
      </c>
      <c r="K3911" s="87">
        <f>+IF(ISNUMBER(DATA!AR1059),DATA!AR1059,"n/a")</f>
        <v>3.5700200583820401</v>
      </c>
      <c r="L3911" s="77">
        <f>+IF(ISNUMBER(DATA!AS1059),DATA!AS1059,"n/a")</f>
        <v>1.4547914160073E-2</v>
      </c>
      <c r="M3911" s="66"/>
      <c r="N3911" s="66"/>
      <c r="O3911" s="66"/>
      <c r="P3911" s="66"/>
      <c r="Q3911" s="66"/>
      <c r="S3911" s="70"/>
      <c r="U3911" s="70"/>
      <c r="W3911" s="70"/>
      <c r="Y3911" s="70"/>
    </row>
    <row r="3912" spans="1:25" s="69" customFormat="1" x14ac:dyDescent="0.2">
      <c r="A3912" s="66" t="s">
        <v>28</v>
      </c>
      <c r="B3912" s="66" t="s">
        <v>24</v>
      </c>
      <c r="C3912" s="66" t="s">
        <v>26</v>
      </c>
      <c r="D3912" s="66" t="s">
        <v>300</v>
      </c>
      <c r="E3912" s="87">
        <f>+IF(ISNUMBER(DATA!N1060),DATA!N1060,"n/a")</f>
        <v>2.9434522304835702</v>
      </c>
      <c r="F3912" s="77">
        <f>+IF(ISNUMBER(DATA!O1060),DATA!O1060,"n/a")</f>
        <v>-2.2318311615067799E-2</v>
      </c>
      <c r="G3912" s="87">
        <f>+IF(ISNUMBER(DATA!X1060),DATA!X1060,"n/a")</f>
        <v>2.8962035825400001</v>
      </c>
      <c r="H3912" s="77">
        <f>+IF(ISNUMBER(DATA!Y1060),DATA!Y1060,"n/a")</f>
        <v>-3.4264695584556103E-2</v>
      </c>
      <c r="I3912" s="87">
        <f>+IF(ISNUMBER(DATA!AH1060),DATA!AH1060,"n/a")</f>
        <v>2.87663157723687</v>
      </c>
      <c r="J3912" s="77">
        <f>+IF(ISNUMBER(DATA!AI1060),DATA!AI1060,"n/a")</f>
        <v>-4.9798166088996801E-2</v>
      </c>
      <c r="K3912" s="87">
        <f>+IF(ISNUMBER(DATA!AR1060),DATA!AR1060,"n/a")</f>
        <v>2.8957908714514602</v>
      </c>
      <c r="L3912" s="77">
        <f>+IF(ISNUMBER(DATA!AS1060),DATA!AS1060,"n/a")</f>
        <v>-4.6502954396389698E-2</v>
      </c>
      <c r="M3912" s="66"/>
      <c r="N3912" s="66"/>
      <c r="O3912" s="66"/>
      <c r="P3912" s="66"/>
      <c r="Q3912" s="66"/>
      <c r="S3912" s="70"/>
      <c r="U3912" s="70"/>
      <c r="W3912" s="70"/>
      <c r="Y3912" s="70"/>
    </row>
    <row r="3913" spans="1:25" s="69" customFormat="1" x14ac:dyDescent="0.2">
      <c r="A3913" s="66" t="s">
        <v>28</v>
      </c>
      <c r="B3913" s="66" t="s">
        <v>24</v>
      </c>
      <c r="C3913" s="66" t="s">
        <v>26</v>
      </c>
      <c r="D3913" s="66" t="s">
        <v>301</v>
      </c>
      <c r="E3913" s="87">
        <f>+IF(ISNUMBER(DATA!N1061),DATA!N1061,"n/a")</f>
        <v>3.4957092219985899</v>
      </c>
      <c r="F3913" s="77">
        <f>+IF(ISNUMBER(DATA!O1061),DATA!O1061,"n/a")</f>
        <v>0.353235544556391</v>
      </c>
      <c r="G3913" s="87">
        <f>+IF(ISNUMBER(DATA!X1061),DATA!X1061,"n/a")</f>
        <v>3.3685669671165499</v>
      </c>
      <c r="H3913" s="77">
        <f>+IF(ISNUMBER(DATA!Y1061),DATA!Y1061,"n/a")</f>
        <v>0.319701447103592</v>
      </c>
      <c r="I3913" s="87">
        <f>+IF(ISNUMBER(DATA!AH1061),DATA!AH1061,"n/a")</f>
        <v>3.3462510921915198</v>
      </c>
      <c r="J3913" s="77">
        <f>+IF(ISNUMBER(DATA!AI1061),DATA!AI1061,"n/a")</f>
        <v>0.36734540828759998</v>
      </c>
      <c r="K3913" s="87">
        <f>+IF(ISNUMBER(DATA!AR1061),DATA!AR1061,"n/a")</f>
        <v>3.2884364799575598</v>
      </c>
      <c r="L3913" s="77">
        <f>+IF(ISNUMBER(DATA!AS1061),DATA!AS1061,"n/a")</f>
        <v>0.397121386049609</v>
      </c>
      <c r="M3913" s="66"/>
      <c r="N3913" s="66"/>
      <c r="O3913" s="66"/>
      <c r="P3913" s="66"/>
      <c r="Q3913" s="66"/>
      <c r="S3913" s="70"/>
      <c r="U3913" s="70"/>
      <c r="W3913" s="70"/>
      <c r="Y3913" s="70"/>
    </row>
    <row r="3914" spans="1:25" s="69" customFormat="1" x14ac:dyDescent="0.2">
      <c r="A3914" s="66" t="s">
        <v>28</v>
      </c>
      <c r="B3914" s="66" t="s">
        <v>24</v>
      </c>
      <c r="C3914" s="66" t="s">
        <v>26</v>
      </c>
      <c r="D3914" s="66" t="s">
        <v>302</v>
      </c>
      <c r="E3914" s="87">
        <f>+IF(ISNUMBER(DATA!N1062),DATA!N1062,"n/a")</f>
        <v>3.6228120109619999</v>
      </c>
      <c r="F3914" s="77">
        <f>+IF(ISNUMBER(DATA!O1062),DATA!O1062,"n/a")</f>
        <v>0.108782690172397</v>
      </c>
      <c r="G3914" s="87">
        <f>+IF(ISNUMBER(DATA!X1062),DATA!X1062,"n/a")</f>
        <v>3.6750970646880101</v>
      </c>
      <c r="H3914" s="77">
        <f>+IF(ISNUMBER(DATA!Y1062),DATA!Y1062,"n/a")</f>
        <v>8.3454717618683699E-2</v>
      </c>
      <c r="I3914" s="87">
        <f>+IF(ISNUMBER(DATA!AH1062),DATA!AH1062,"n/a")</f>
        <v>3.6673828023570301</v>
      </c>
      <c r="J3914" s="77">
        <f>+IF(ISNUMBER(DATA!AI1062),DATA!AI1062,"n/a")</f>
        <v>4.8407085274093799E-2</v>
      </c>
      <c r="K3914" s="87">
        <f>+IF(ISNUMBER(DATA!AR1062),DATA!AR1062,"n/a")</f>
        <v>3.6293281806000501</v>
      </c>
      <c r="L3914" s="77">
        <f>+IF(ISNUMBER(DATA!AS1062),DATA!AS1062,"n/a")</f>
        <v>3.93413796107136E-2</v>
      </c>
      <c r="M3914" s="66"/>
      <c r="N3914" s="66"/>
      <c r="O3914" s="66"/>
      <c r="P3914" s="66"/>
      <c r="Q3914" s="66"/>
      <c r="S3914" s="70"/>
      <c r="U3914" s="70"/>
      <c r="W3914" s="70"/>
      <c r="Y3914" s="70"/>
    </row>
    <row r="3915" spans="1:25" s="69" customFormat="1" x14ac:dyDescent="0.2">
      <c r="A3915" s="66" t="s">
        <v>28</v>
      </c>
      <c r="B3915" s="66" t="s">
        <v>24</v>
      </c>
      <c r="C3915" s="66" t="s">
        <v>26</v>
      </c>
      <c r="D3915" s="66" t="s">
        <v>303</v>
      </c>
      <c r="E3915" s="87">
        <f>+IF(ISNUMBER(DATA!N1063),DATA!N1063,"n/a")</f>
        <v>1.8083519583457499</v>
      </c>
      <c r="F3915" s="77">
        <f>+IF(ISNUMBER(DATA!O1063),DATA!O1063,"n/a")</f>
        <v>-0.19731636556200599</v>
      </c>
      <c r="G3915" s="87">
        <f>+IF(ISNUMBER(DATA!X1063),DATA!X1063,"n/a")</f>
        <v>1.93121379420448</v>
      </c>
      <c r="H3915" s="77">
        <f>+IF(ISNUMBER(DATA!Y1063),DATA!Y1063,"n/a")</f>
        <v>-9.6714194526869995E-2</v>
      </c>
      <c r="I3915" s="87">
        <f>+IF(ISNUMBER(DATA!AH1063),DATA!AH1063,"n/a")</f>
        <v>2.0108496109883198</v>
      </c>
      <c r="J3915" s="77">
        <f>+IF(ISNUMBER(DATA!AI1063),DATA!AI1063,"n/a")</f>
        <v>1.34007428551442E-2</v>
      </c>
      <c r="K3915" s="87">
        <f>+IF(ISNUMBER(DATA!AR1063),DATA!AR1063,"n/a")</f>
        <v>2.1147516649278701</v>
      </c>
      <c r="L3915" s="77">
        <f>+IF(ISNUMBER(DATA!AS1063),DATA!AS1063,"n/a")</f>
        <v>0.115759665445389</v>
      </c>
      <c r="M3915" s="66"/>
      <c r="N3915" s="66"/>
      <c r="O3915" s="66"/>
      <c r="P3915" s="66"/>
      <c r="Q3915" s="66"/>
      <c r="S3915" s="70"/>
      <c r="U3915" s="70"/>
      <c r="W3915" s="70"/>
      <c r="Y3915" s="70"/>
    </row>
    <row r="3916" spans="1:25" s="69" customFormat="1" x14ac:dyDescent="0.2">
      <c r="A3916" s="66" t="s">
        <v>28</v>
      </c>
      <c r="B3916" s="66" t="s">
        <v>24</v>
      </c>
      <c r="C3916" s="66" t="s">
        <v>26</v>
      </c>
      <c r="D3916" s="66" t="s">
        <v>304</v>
      </c>
      <c r="E3916" s="87">
        <f>+IF(ISNUMBER(DATA!N1064),DATA!N1064,"n/a")</f>
        <v>3.4511827317052899</v>
      </c>
      <c r="F3916" s="77">
        <f>+IF(ISNUMBER(DATA!O1064),DATA!O1064,"n/a")</f>
        <v>-4.6474449645290301E-2</v>
      </c>
      <c r="G3916" s="87">
        <f>+IF(ISNUMBER(DATA!X1064),DATA!X1064,"n/a")</f>
        <v>3.4896515405693198</v>
      </c>
      <c r="H3916" s="77">
        <f>+IF(ISNUMBER(DATA!Y1064),DATA!Y1064,"n/a")</f>
        <v>-3.0599569503230301E-2</v>
      </c>
      <c r="I3916" s="87">
        <f>+IF(ISNUMBER(DATA!AH1064),DATA!AH1064,"n/a")</f>
        <v>3.58782411970784</v>
      </c>
      <c r="J3916" s="77">
        <f>+IF(ISNUMBER(DATA!AI1064),DATA!AI1064,"n/a")</f>
        <v>-1.0305218066097299E-2</v>
      </c>
      <c r="K3916" s="87">
        <f>+IF(ISNUMBER(DATA!AR1064),DATA!AR1064,"n/a")</f>
        <v>3.64965381020837</v>
      </c>
      <c r="L3916" s="77">
        <f>+IF(ISNUMBER(DATA!AS1064),DATA!AS1064,"n/a")</f>
        <v>3.5075452004912099E-2</v>
      </c>
      <c r="M3916" s="66"/>
      <c r="N3916" s="66"/>
      <c r="O3916" s="66"/>
      <c r="P3916" s="66"/>
      <c r="Q3916" s="66"/>
      <c r="S3916" s="70"/>
      <c r="U3916" s="70"/>
      <c r="W3916" s="70"/>
      <c r="Y3916" s="70"/>
    </row>
    <row r="3917" spans="1:25" s="69" customFormat="1" x14ac:dyDescent="0.2">
      <c r="A3917" s="66" t="s">
        <v>28</v>
      </c>
      <c r="B3917" s="66" t="s">
        <v>24</v>
      </c>
      <c r="C3917" s="66" t="s">
        <v>26</v>
      </c>
      <c r="D3917" s="66" t="s">
        <v>305</v>
      </c>
      <c r="E3917" s="87">
        <f>+IF(ISNUMBER(DATA!N1065),DATA!N1065,"n/a")</f>
        <v>3.59818279930579</v>
      </c>
      <c r="F3917" s="77">
        <f>+IF(ISNUMBER(DATA!O1065),DATA!O1065,"n/a")</f>
        <v>8.2083091213482007E-2</v>
      </c>
      <c r="G3917" s="87">
        <f>+IF(ISNUMBER(DATA!X1065),DATA!X1065,"n/a")</f>
        <v>3.55754163197438</v>
      </c>
      <c r="H3917" s="77">
        <f>+IF(ISNUMBER(DATA!Y1065),DATA!Y1065,"n/a")</f>
        <v>0.134666103183742</v>
      </c>
      <c r="I3917" s="87">
        <f>+IF(ISNUMBER(DATA!AH1065),DATA!AH1065,"n/a")</f>
        <v>3.48197684025163</v>
      </c>
      <c r="J3917" s="77">
        <f>+IF(ISNUMBER(DATA!AI1065),DATA!AI1065,"n/a")</f>
        <v>0.14128043749526301</v>
      </c>
      <c r="K3917" s="87">
        <f>+IF(ISNUMBER(DATA!AR1065),DATA!AR1065,"n/a")</f>
        <v>3.3731920350420999</v>
      </c>
      <c r="L3917" s="77">
        <f>+IF(ISNUMBER(DATA!AS1065),DATA!AS1065,"n/a")</f>
        <v>0.116750578803111</v>
      </c>
      <c r="M3917" s="66"/>
      <c r="N3917" s="66"/>
      <c r="O3917" s="66"/>
      <c r="P3917" s="66"/>
      <c r="Q3917" s="66"/>
      <c r="S3917" s="70"/>
      <c r="U3917" s="70"/>
      <c r="W3917" s="70"/>
      <c r="Y3917" s="70"/>
    </row>
    <row r="3918" spans="1:25" s="69" customFormat="1" x14ac:dyDescent="0.2">
      <c r="A3918" s="66" t="s">
        <v>28</v>
      </c>
      <c r="B3918" s="66" t="s">
        <v>24</v>
      </c>
      <c r="C3918" s="66" t="s">
        <v>26</v>
      </c>
      <c r="D3918" s="66" t="s">
        <v>306</v>
      </c>
      <c r="E3918" s="87">
        <f>+IF(ISNUMBER(DATA!N1066),DATA!N1066,"n/a")</f>
        <v>3.3022513619470599</v>
      </c>
      <c r="F3918" s="77">
        <f>+IF(ISNUMBER(DATA!O1066),DATA!O1066,"n/a")</f>
        <v>2.71415166037519E-2</v>
      </c>
      <c r="G3918" s="87">
        <f>+IF(ISNUMBER(DATA!X1066),DATA!X1066,"n/a")</f>
        <v>3.2671030137181098</v>
      </c>
      <c r="H3918" s="77">
        <f>+IF(ISNUMBER(DATA!Y1066),DATA!Y1066,"n/a")</f>
        <v>2.47521788968246E-2</v>
      </c>
      <c r="I3918" s="87">
        <f>+IF(ISNUMBER(DATA!AH1066),DATA!AH1066,"n/a")</f>
        <v>3.2407125570265598</v>
      </c>
      <c r="J3918" s="77">
        <f>+IF(ISNUMBER(DATA!AI1066),DATA!AI1066,"n/a")</f>
        <v>9.8077213463291704E-3</v>
      </c>
      <c r="K3918" s="87">
        <f>+IF(ISNUMBER(DATA!AR1066),DATA!AR1066,"n/a")</f>
        <v>3.2071514576617601</v>
      </c>
      <c r="L3918" s="77">
        <f>+IF(ISNUMBER(DATA!AS1066),DATA!AS1066,"n/a")</f>
        <v>1.35200519251435E-2</v>
      </c>
      <c r="M3918" s="66"/>
      <c r="N3918" s="66"/>
      <c r="O3918" s="66"/>
      <c r="P3918" s="66"/>
      <c r="Q3918" s="66"/>
      <c r="S3918" s="70"/>
      <c r="U3918" s="70"/>
      <c r="W3918" s="70"/>
      <c r="Y3918" s="70"/>
    </row>
    <row r="3919" spans="1:25" s="69" customFormat="1" x14ac:dyDescent="0.2">
      <c r="A3919" s="66" t="s">
        <v>28</v>
      </c>
      <c r="B3919" s="66" t="s">
        <v>24</v>
      </c>
      <c r="C3919" s="66" t="s">
        <v>26</v>
      </c>
      <c r="D3919" s="66" t="s">
        <v>307</v>
      </c>
      <c r="E3919" s="87">
        <f>+IF(ISNUMBER(DATA!N1067),DATA!N1067,"n/a")</f>
        <v>3.3613997514200902</v>
      </c>
      <c r="F3919" s="77">
        <f>+IF(ISNUMBER(DATA!O1067),DATA!O1067,"n/a")</f>
        <v>2.5510010931145102E-2</v>
      </c>
      <c r="G3919" s="87">
        <f>+IF(ISNUMBER(DATA!X1067),DATA!X1067,"n/a")</f>
        <v>3.3780201716287199</v>
      </c>
      <c r="H3919" s="77">
        <f>+IF(ISNUMBER(DATA!Y1067),DATA!Y1067,"n/a")</f>
        <v>4.20165559320929E-2</v>
      </c>
      <c r="I3919" s="87">
        <f>+IF(ISNUMBER(DATA!AH1067),DATA!AH1067,"n/a")</f>
        <v>3.3337762570647298</v>
      </c>
      <c r="J3919" s="77">
        <f>+IF(ISNUMBER(DATA!AI1067),DATA!AI1067,"n/a")</f>
        <v>2.7924670948548998E-2</v>
      </c>
      <c r="K3919" s="87">
        <f>+IF(ISNUMBER(DATA!AR1067),DATA!AR1067,"n/a")</f>
        <v>3.3223031819187501</v>
      </c>
      <c r="L3919" s="77">
        <f>+IF(ISNUMBER(DATA!AS1067),DATA!AS1067,"n/a")</f>
        <v>1.6042668682565601E-2</v>
      </c>
      <c r="M3919" s="66"/>
      <c r="N3919" s="66"/>
      <c r="O3919" s="66"/>
      <c r="P3919" s="66"/>
      <c r="Q3919" s="66"/>
      <c r="S3919" s="70"/>
      <c r="U3919" s="70"/>
      <c r="W3919" s="70"/>
      <c r="Y3919" s="70"/>
    </row>
    <row r="3920" spans="1:25" s="69" customFormat="1" x14ac:dyDescent="0.2">
      <c r="A3920" s="66" t="s">
        <v>28</v>
      </c>
      <c r="B3920" s="66" t="s">
        <v>24</v>
      </c>
      <c r="C3920" s="66" t="s">
        <v>26</v>
      </c>
      <c r="D3920" s="66" t="s">
        <v>308</v>
      </c>
      <c r="E3920" s="87">
        <f>+IF(ISNUMBER(DATA!N1068),DATA!N1068,"n/a")</f>
        <v>3.31670638842062</v>
      </c>
      <c r="F3920" s="77">
        <f>+IF(ISNUMBER(DATA!O1068),DATA!O1068,"n/a")</f>
        <v>5.4855397249372597E-3</v>
      </c>
      <c r="G3920" s="87">
        <f>+IF(ISNUMBER(DATA!X1068),DATA!X1068,"n/a")</f>
        <v>3.3347143641756101</v>
      </c>
      <c r="H3920" s="77">
        <f>+IF(ISNUMBER(DATA!Y1068),DATA!Y1068,"n/a")</f>
        <v>-1.7532161847046802E-2</v>
      </c>
      <c r="I3920" s="87">
        <f>+IF(ISNUMBER(DATA!AH1068),DATA!AH1068,"n/a")</f>
        <v>3.3278943944374602</v>
      </c>
      <c r="J3920" s="77">
        <f>+IF(ISNUMBER(DATA!AI1068),DATA!AI1068,"n/a")</f>
        <v>-2.9433295681386699E-2</v>
      </c>
      <c r="K3920" s="87">
        <f>+IF(ISNUMBER(DATA!AR1068),DATA!AR1068,"n/a")</f>
        <v>3.3257198392134399</v>
      </c>
      <c r="L3920" s="77">
        <f>+IF(ISNUMBER(DATA!AS1068),DATA!AS1068,"n/a")</f>
        <v>-1.7720231954997001E-2</v>
      </c>
      <c r="M3920" s="66"/>
      <c r="N3920" s="66"/>
      <c r="O3920" s="66"/>
      <c r="P3920" s="66"/>
      <c r="Q3920" s="66"/>
      <c r="S3920" s="70"/>
      <c r="U3920" s="70"/>
      <c r="W3920" s="70"/>
      <c r="Y3920" s="70"/>
    </row>
    <row r="3921" spans="1:25" s="69" customFormat="1" x14ac:dyDescent="0.2">
      <c r="A3921" s="66" t="s">
        <v>28</v>
      </c>
      <c r="B3921" s="66" t="s">
        <v>24</v>
      </c>
      <c r="C3921" s="66" t="s">
        <v>26</v>
      </c>
      <c r="D3921" s="66" t="s">
        <v>309</v>
      </c>
      <c r="E3921" s="87">
        <f>+IF(ISNUMBER(DATA!N1069),DATA!N1069,"n/a")</f>
        <v>3.3566404692976302</v>
      </c>
      <c r="F3921" s="77">
        <f>+IF(ISNUMBER(DATA!O1069),DATA!O1069,"n/a")</f>
        <v>3.0511615595724201E-2</v>
      </c>
      <c r="G3921" s="87">
        <f>+IF(ISNUMBER(DATA!X1069),DATA!X1069,"n/a")</f>
        <v>3.2918783212898899</v>
      </c>
      <c r="H3921" s="77">
        <f>+IF(ISNUMBER(DATA!Y1069),DATA!Y1069,"n/a")</f>
        <v>1.66821457270185E-3</v>
      </c>
      <c r="I3921" s="87">
        <f>+IF(ISNUMBER(DATA!AH1069),DATA!AH1069,"n/a")</f>
        <v>3.3127631192056701</v>
      </c>
      <c r="J3921" s="77">
        <f>+IF(ISNUMBER(DATA!AI1069),DATA!AI1069,"n/a")</f>
        <v>1.0353940238908401E-2</v>
      </c>
      <c r="K3921" s="87">
        <f>+IF(ISNUMBER(DATA!AR1069),DATA!AR1069,"n/a")</f>
        <v>3.3039362267983798</v>
      </c>
      <c r="L3921" s="77">
        <f>+IF(ISNUMBER(DATA!AS1069),DATA!AS1069,"n/a")</f>
        <v>1.8007218291700901E-2</v>
      </c>
      <c r="M3921" s="66"/>
      <c r="N3921" s="66"/>
      <c r="O3921" s="66"/>
      <c r="P3921" s="66"/>
      <c r="Q3921" s="66"/>
      <c r="S3921" s="70"/>
      <c r="U3921" s="70"/>
      <c r="W3921" s="70"/>
      <c r="Y3921" s="70"/>
    </row>
    <row r="3922" spans="1:25" s="69" customFormat="1" x14ac:dyDescent="0.2">
      <c r="A3922" s="66" t="s">
        <v>28</v>
      </c>
      <c r="B3922" s="66" t="s">
        <v>24</v>
      </c>
      <c r="C3922" s="66" t="s">
        <v>26</v>
      </c>
      <c r="D3922" s="66" t="s">
        <v>310</v>
      </c>
      <c r="E3922" s="87">
        <f>+IF(ISNUMBER(DATA!N1070),DATA!N1070,"n/a")</f>
        <v>3.36722318876966</v>
      </c>
      <c r="F3922" s="77">
        <f>+IF(ISNUMBER(DATA!O1070),DATA!O1070,"n/a")</f>
        <v>0.11679583073326601</v>
      </c>
      <c r="G3922" s="87">
        <f>+IF(ISNUMBER(DATA!X1070),DATA!X1070,"n/a")</f>
        <v>3.27899596909849</v>
      </c>
      <c r="H3922" s="77">
        <f>+IF(ISNUMBER(DATA!Y1070),DATA!Y1070,"n/a")</f>
        <v>8.9501339177966599E-2</v>
      </c>
      <c r="I3922" s="87">
        <f>+IF(ISNUMBER(DATA!AH1070),DATA!AH1070,"n/a")</f>
        <v>3.3065311573876599</v>
      </c>
      <c r="J3922" s="77">
        <f>+IF(ISNUMBER(DATA!AI1070),DATA!AI1070,"n/a")</f>
        <v>0.120097799310959</v>
      </c>
      <c r="K3922" s="87">
        <f>+IF(ISNUMBER(DATA!AR1070),DATA!AR1070,"n/a")</f>
        <v>3.2557288043960901</v>
      </c>
      <c r="L3922" s="77">
        <f>+IF(ISNUMBER(DATA!AS1070),DATA!AS1070,"n/a")</f>
        <v>0.13151784184624701</v>
      </c>
      <c r="M3922" s="66"/>
      <c r="N3922" s="66"/>
      <c r="O3922" s="66"/>
      <c r="P3922" s="66"/>
      <c r="Q3922" s="66"/>
      <c r="S3922" s="70"/>
      <c r="U3922" s="70"/>
      <c r="W3922" s="70"/>
      <c r="Y3922" s="70"/>
    </row>
    <row r="3923" spans="1:25" s="69" customFormat="1" x14ac:dyDescent="0.2">
      <c r="A3923" s="66" t="s">
        <v>28</v>
      </c>
      <c r="B3923" s="66" t="s">
        <v>24</v>
      </c>
      <c r="C3923" s="66" t="s">
        <v>26</v>
      </c>
      <c r="D3923" s="66" t="s">
        <v>311</v>
      </c>
      <c r="E3923" s="87">
        <f>+IF(ISNUMBER(DATA!N1071),DATA!N1071,"n/a")</f>
        <v>3.1191468359493002</v>
      </c>
      <c r="F3923" s="77">
        <f>+IF(ISNUMBER(DATA!O1071),DATA!O1071,"n/a")</f>
        <v>1.6109508327636898E-2</v>
      </c>
      <c r="G3923" s="87">
        <f>+IF(ISNUMBER(DATA!X1071),DATA!X1071,"n/a")</f>
        <v>3.1027410153925801</v>
      </c>
      <c r="H3923" s="77">
        <f>+IF(ISNUMBER(DATA!Y1071),DATA!Y1071,"n/a")</f>
        <v>6.5751761648495402E-2</v>
      </c>
      <c r="I3923" s="87">
        <f>+IF(ISNUMBER(DATA!AH1071),DATA!AH1071,"n/a")</f>
        <v>3.1057463844611402</v>
      </c>
      <c r="J3923" s="77">
        <f>+IF(ISNUMBER(DATA!AI1071),DATA!AI1071,"n/a")</f>
        <v>0.116806319389318</v>
      </c>
      <c r="K3923" s="87">
        <f>+IF(ISNUMBER(DATA!AR1071),DATA!AR1071,"n/a")</f>
        <v>3.0588852730226699</v>
      </c>
      <c r="L3923" s="77">
        <f>+IF(ISNUMBER(DATA!AS1071),DATA!AS1071,"n/a")</f>
        <v>0.15269415760479299</v>
      </c>
      <c r="M3923" s="66"/>
      <c r="N3923" s="66"/>
      <c r="O3923" s="66"/>
      <c r="P3923" s="66"/>
      <c r="Q3923" s="66"/>
      <c r="S3923" s="70"/>
      <c r="U3923" s="70"/>
      <c r="W3923" s="70"/>
      <c r="Y3923" s="70"/>
    </row>
    <row r="3924" spans="1:25" s="69" customFormat="1" x14ac:dyDescent="0.2">
      <c r="A3924" s="66" t="s">
        <v>28</v>
      </c>
      <c r="B3924" s="66" t="s">
        <v>24</v>
      </c>
      <c r="C3924" s="66" t="s">
        <v>26</v>
      </c>
      <c r="D3924" s="66" t="s">
        <v>312</v>
      </c>
      <c r="E3924" s="87">
        <f>+IF(ISNUMBER(DATA!N1072),DATA!N1072,"n/a")</f>
        <v>3.4938552627866999</v>
      </c>
      <c r="F3924" s="77">
        <f>+IF(ISNUMBER(DATA!O1072),DATA!O1072,"n/a")</f>
        <v>8.9226938233093397E-2</v>
      </c>
      <c r="G3924" s="87">
        <f>+IF(ISNUMBER(DATA!X1072),DATA!X1072,"n/a")</f>
        <v>3.48876070329296</v>
      </c>
      <c r="H3924" s="77">
        <f>+IF(ISNUMBER(DATA!Y1072),DATA!Y1072,"n/a")</f>
        <v>9.0374849199619106E-2</v>
      </c>
      <c r="I3924" s="87">
        <f>+IF(ISNUMBER(DATA!AH1072),DATA!AH1072,"n/a")</f>
        <v>3.4677029152230401</v>
      </c>
      <c r="J3924" s="77">
        <f>+IF(ISNUMBER(DATA!AI1072),DATA!AI1072,"n/a")</f>
        <v>0.100767719352059</v>
      </c>
      <c r="K3924" s="87">
        <f>+IF(ISNUMBER(DATA!AR1072),DATA!AR1072,"n/a")</f>
        <v>3.4434586425460298</v>
      </c>
      <c r="L3924" s="77">
        <f>+IF(ISNUMBER(DATA!AS1072),DATA!AS1072,"n/a")</f>
        <v>9.6940452963803395E-2</v>
      </c>
      <c r="M3924" s="66"/>
      <c r="N3924" s="66"/>
      <c r="O3924" s="66"/>
      <c r="P3924" s="66"/>
      <c r="Q3924" s="66"/>
      <c r="S3924" s="70"/>
      <c r="U3924" s="70"/>
      <c r="W3924" s="70"/>
      <c r="Y3924" s="70"/>
    </row>
    <row r="3925" spans="1:25" s="69" customFormat="1" x14ac:dyDescent="0.2">
      <c r="A3925" s="66" t="s">
        <v>28</v>
      </c>
      <c r="B3925" s="66" t="s">
        <v>24</v>
      </c>
      <c r="C3925" s="66" t="s">
        <v>26</v>
      </c>
      <c r="D3925" s="66" t="s">
        <v>313</v>
      </c>
      <c r="E3925" s="87">
        <f>+IF(ISNUMBER(DATA!N1073),DATA!N1073,"n/a")</f>
        <v>2.7949428203992301</v>
      </c>
      <c r="F3925" s="77">
        <f>+IF(ISNUMBER(DATA!O1073),DATA!O1073,"n/a")</f>
        <v>1.0907071055974001E-2</v>
      </c>
      <c r="G3925" s="87">
        <f>+IF(ISNUMBER(DATA!X1073),DATA!X1073,"n/a")</f>
        <v>2.8025476121289699</v>
      </c>
      <c r="H3925" s="77">
        <f>+IF(ISNUMBER(DATA!Y1073),DATA!Y1073,"n/a")</f>
        <v>4.1604544732873103E-2</v>
      </c>
      <c r="I3925" s="87">
        <f>+IF(ISNUMBER(DATA!AH1073),DATA!AH1073,"n/a")</f>
        <v>2.73137610227919</v>
      </c>
      <c r="J3925" s="77">
        <f>+IF(ISNUMBER(DATA!AI1073),DATA!AI1073,"n/a")</f>
        <v>4.8069054368365199E-2</v>
      </c>
      <c r="K3925" s="87">
        <f>+IF(ISNUMBER(DATA!AR1073),DATA!AR1073,"n/a")</f>
        <v>2.7215058299732999</v>
      </c>
      <c r="L3925" s="77">
        <f>+IF(ISNUMBER(DATA!AS1073),DATA!AS1073,"n/a")</f>
        <v>7.7431751368870594E-2</v>
      </c>
      <c r="M3925" s="66"/>
      <c r="N3925" s="66"/>
      <c r="O3925" s="66"/>
      <c r="P3925" s="66"/>
      <c r="Q3925" s="66"/>
      <c r="S3925" s="70"/>
      <c r="U3925" s="70"/>
      <c r="W3925" s="70"/>
      <c r="Y3925" s="70"/>
    </row>
    <row r="3926" spans="1:25" s="69" customFormat="1" x14ac:dyDescent="0.2">
      <c r="A3926" s="66" t="s">
        <v>28</v>
      </c>
      <c r="B3926" s="66" t="s">
        <v>24</v>
      </c>
      <c r="C3926" s="66" t="s">
        <v>26</v>
      </c>
      <c r="D3926" s="66" t="s">
        <v>314</v>
      </c>
      <c r="E3926" s="87">
        <f>+IF(ISNUMBER(DATA!N1074),DATA!N1074,"n/a")</f>
        <v>3.6641933516889602</v>
      </c>
      <c r="F3926" s="77">
        <f>+IF(ISNUMBER(DATA!O1074),DATA!O1074,"n/a")</f>
        <v>8.6663739963300599E-3</v>
      </c>
      <c r="G3926" s="87">
        <f>+IF(ISNUMBER(DATA!X1074),DATA!X1074,"n/a")</f>
        <v>3.7671197507840102</v>
      </c>
      <c r="H3926" s="77">
        <f>+IF(ISNUMBER(DATA!Y1074),DATA!Y1074,"n/a")</f>
        <v>0.165693939614107</v>
      </c>
      <c r="I3926" s="87">
        <f>+IF(ISNUMBER(DATA!AH1074),DATA!AH1074,"n/a")</f>
        <v>3.7480320015632</v>
      </c>
      <c r="J3926" s="77">
        <f>+IF(ISNUMBER(DATA!AI1074),DATA!AI1074,"n/a")</f>
        <v>0.27831494112247501</v>
      </c>
      <c r="K3926" s="87">
        <f>+IF(ISNUMBER(DATA!AR1074),DATA!AR1074,"n/a")</f>
        <v>3.6689939623702399</v>
      </c>
      <c r="L3926" s="77">
        <f>+IF(ISNUMBER(DATA!AS1074),DATA!AS1074,"n/a")</f>
        <v>0.311232197257585</v>
      </c>
      <c r="M3926" s="66"/>
      <c r="N3926" s="66"/>
      <c r="O3926" s="66"/>
      <c r="P3926" s="66"/>
      <c r="Q3926" s="66"/>
      <c r="S3926" s="70"/>
      <c r="U3926" s="70"/>
      <c r="W3926" s="70"/>
      <c r="Y3926" s="70"/>
    </row>
    <row r="3927" spans="1:25" s="69" customFormat="1" x14ac:dyDescent="0.2">
      <c r="A3927" s="66" t="s">
        <v>28</v>
      </c>
      <c r="B3927" s="66" t="s">
        <v>24</v>
      </c>
      <c r="C3927" s="66" t="s">
        <v>26</v>
      </c>
      <c r="D3927" s="66" t="s">
        <v>315</v>
      </c>
      <c r="E3927" s="87">
        <f>+IF(ISNUMBER(DATA!N1075),DATA!N1075,"n/a")</f>
        <v>3.6009813236259598</v>
      </c>
      <c r="F3927" s="77">
        <f>+IF(ISNUMBER(DATA!O1075),DATA!O1075,"n/a")</f>
        <v>4.2251423605684797E-2</v>
      </c>
      <c r="G3927" s="87">
        <f>+IF(ISNUMBER(DATA!X1075),DATA!X1075,"n/a")</f>
        <v>3.6158152137446802</v>
      </c>
      <c r="H3927" s="77">
        <f>+IF(ISNUMBER(DATA!Y1075),DATA!Y1075,"n/a")</f>
        <v>5.20997416148508E-2</v>
      </c>
      <c r="I3927" s="87">
        <f>+IF(ISNUMBER(DATA!AH1075),DATA!AH1075,"n/a")</f>
        <v>3.6181151747859102</v>
      </c>
      <c r="J3927" s="77">
        <f>+IF(ISNUMBER(DATA!AI1075),DATA!AI1075,"n/a")</f>
        <v>5.4419564423149901E-2</v>
      </c>
      <c r="K3927" s="87">
        <f>+IF(ISNUMBER(DATA!AR1075),DATA!AR1075,"n/a")</f>
        <v>3.5828203256119302</v>
      </c>
      <c r="L3927" s="77">
        <f>+IF(ISNUMBER(DATA!AS1075),DATA!AS1075,"n/a")</f>
        <v>4.7771977639576697E-2</v>
      </c>
      <c r="M3927" s="66"/>
      <c r="N3927" s="66"/>
      <c r="O3927" s="66"/>
      <c r="P3927" s="66"/>
      <c r="Q3927" s="66"/>
      <c r="S3927" s="70"/>
      <c r="U3927" s="70"/>
      <c r="W3927" s="70"/>
      <c r="Y3927" s="70"/>
    </row>
    <row r="3928" spans="1:25" s="69" customFormat="1" x14ac:dyDescent="0.2">
      <c r="A3928" s="66" t="s">
        <v>28</v>
      </c>
      <c r="B3928" s="66" t="s">
        <v>24</v>
      </c>
      <c r="C3928" s="66" t="s">
        <v>26</v>
      </c>
      <c r="D3928" s="66" t="s">
        <v>316</v>
      </c>
      <c r="E3928" s="87">
        <f>+IF(ISNUMBER(DATA!N1076),DATA!N1076,"n/a")</f>
        <v>3.2753965465109598</v>
      </c>
      <c r="F3928" s="77">
        <f>+IF(ISNUMBER(DATA!O1076),DATA!O1076,"n/a")</f>
        <v>7.1624824263016598E-2</v>
      </c>
      <c r="G3928" s="87">
        <f>+IF(ISNUMBER(DATA!X1076),DATA!X1076,"n/a")</f>
        <v>3.2962287661708598</v>
      </c>
      <c r="H3928" s="77">
        <f>+IF(ISNUMBER(DATA!Y1076),DATA!Y1076,"n/a")</f>
        <v>6.1573969840546298E-2</v>
      </c>
      <c r="I3928" s="87">
        <f>+IF(ISNUMBER(DATA!AH1076),DATA!AH1076,"n/a")</f>
        <v>3.29453472685841</v>
      </c>
      <c r="J3928" s="77">
        <f>+IF(ISNUMBER(DATA!AI1076),DATA!AI1076,"n/a")</f>
        <v>2.0028989937523899E-2</v>
      </c>
      <c r="K3928" s="87">
        <f>+IF(ISNUMBER(DATA!AR1076),DATA!AR1076,"n/a")</f>
        <v>3.2597959284874598</v>
      </c>
      <c r="L3928" s="77">
        <f>+IF(ISNUMBER(DATA!AS1076),DATA!AS1076,"n/a")</f>
        <v>-5.4581253482494799E-3</v>
      </c>
      <c r="M3928" s="66"/>
      <c r="N3928" s="66"/>
      <c r="O3928" s="66"/>
      <c r="P3928" s="66"/>
      <c r="Q3928" s="66"/>
      <c r="S3928" s="70"/>
      <c r="U3928" s="70"/>
      <c r="W3928" s="70"/>
      <c r="Y3928" s="70"/>
    </row>
    <row r="3929" spans="1:25" s="69" customFormat="1" x14ac:dyDescent="0.2">
      <c r="A3929" s="66" t="s">
        <v>28</v>
      </c>
      <c r="B3929" s="66" t="s">
        <v>24</v>
      </c>
      <c r="C3929" s="66" t="s">
        <v>26</v>
      </c>
      <c r="D3929" s="66" t="s">
        <v>317</v>
      </c>
      <c r="E3929" s="87">
        <f>+IF(ISNUMBER(DATA!N1077),DATA!N1077,"n/a")</f>
        <v>3.3287404280142199</v>
      </c>
      <c r="F3929" s="77">
        <f>+IF(ISNUMBER(DATA!O1077),DATA!O1077,"n/a")</f>
        <v>7.7357246952929795E-2</v>
      </c>
      <c r="G3929" s="87">
        <f>+IF(ISNUMBER(DATA!X1077),DATA!X1077,"n/a")</f>
        <v>3.1524175597402602</v>
      </c>
      <c r="H3929" s="77">
        <f>+IF(ISNUMBER(DATA!Y1077),DATA!Y1077,"n/a")</f>
        <v>3.4456019605588902E-3</v>
      </c>
      <c r="I3929" s="87">
        <f>+IF(ISNUMBER(DATA!AH1077),DATA!AH1077,"n/a")</f>
        <v>3.1510895127221099</v>
      </c>
      <c r="J3929" s="77">
        <f>+IF(ISNUMBER(DATA!AI1077),DATA!AI1077,"n/a")</f>
        <v>1.48066400467032E-2</v>
      </c>
      <c r="K3929" s="87">
        <f>+IF(ISNUMBER(DATA!AR1077),DATA!AR1077,"n/a")</f>
        <v>3.0777989730140898</v>
      </c>
      <c r="L3929" s="77">
        <f>+IF(ISNUMBER(DATA!AS1077),DATA!AS1077,"n/a")</f>
        <v>3.7205460692644202E-2</v>
      </c>
      <c r="M3929" s="66"/>
      <c r="N3929" s="66"/>
      <c r="O3929" s="66"/>
      <c r="P3929" s="66"/>
      <c r="Q3929" s="66"/>
      <c r="S3929" s="70"/>
      <c r="U3929" s="70"/>
      <c r="W3929" s="70"/>
      <c r="Y3929" s="70"/>
    </row>
    <row r="3930" spans="1:25" s="69" customFormat="1" x14ac:dyDescent="0.2">
      <c r="A3930" s="66" t="s">
        <v>28</v>
      </c>
      <c r="B3930" s="66" t="s">
        <v>24</v>
      </c>
      <c r="C3930" s="66" t="s">
        <v>26</v>
      </c>
      <c r="D3930" s="66" t="s">
        <v>318</v>
      </c>
      <c r="E3930" s="87">
        <f>+IF(ISNUMBER(DATA!N1078),DATA!N1078,"n/a")</f>
        <v>3.5258570162340002</v>
      </c>
      <c r="F3930" s="77">
        <f>+IF(ISNUMBER(DATA!O1078),DATA!O1078,"n/a")</f>
        <v>0.10737850092641101</v>
      </c>
      <c r="G3930" s="87">
        <f>+IF(ISNUMBER(DATA!X1078),DATA!X1078,"n/a")</f>
        <v>3.5482075458843698</v>
      </c>
      <c r="H3930" s="77">
        <f>+IF(ISNUMBER(DATA!Y1078),DATA!Y1078,"n/a")</f>
        <v>7.7167223219889405E-2</v>
      </c>
      <c r="I3930" s="87">
        <f>+IF(ISNUMBER(DATA!AH1078),DATA!AH1078,"n/a")</f>
        <v>3.57017575086594</v>
      </c>
      <c r="J3930" s="77">
        <f>+IF(ISNUMBER(DATA!AI1078),DATA!AI1078,"n/a")</f>
        <v>6.0959175423803802E-2</v>
      </c>
      <c r="K3930" s="87">
        <f>+IF(ISNUMBER(DATA!AR1078),DATA!AR1078,"n/a")</f>
        <v>3.5535150337566099</v>
      </c>
      <c r="L3930" s="77">
        <f>+IF(ISNUMBER(DATA!AS1078),DATA!AS1078,"n/a")</f>
        <v>4.4598381543516301E-2</v>
      </c>
      <c r="M3930" s="66"/>
      <c r="N3930" s="66"/>
      <c r="O3930" s="66"/>
      <c r="P3930" s="66"/>
      <c r="Q3930" s="66"/>
      <c r="S3930" s="70"/>
      <c r="U3930" s="70"/>
      <c r="W3930" s="70"/>
      <c r="Y3930" s="70"/>
    </row>
    <row r="3931" spans="1:25" s="69" customFormat="1" x14ac:dyDescent="0.2">
      <c r="A3931" s="66" t="s">
        <v>28</v>
      </c>
      <c r="B3931" s="66" t="s">
        <v>24</v>
      </c>
      <c r="C3931" s="66" t="s">
        <v>26</v>
      </c>
      <c r="D3931" s="66" t="s">
        <v>344</v>
      </c>
      <c r="E3931" s="87">
        <f>+IF(ISNUMBER(DATA!N1079),DATA!N1079,"n/a")</f>
        <v>1.6515768725119599</v>
      </c>
      <c r="F3931" s="77">
        <f>+IF(ISNUMBER(DATA!O1079),DATA!O1079,"n/a")</f>
        <v>-0.19380437548330801</v>
      </c>
      <c r="G3931" s="87">
        <f>+IF(ISNUMBER(DATA!X1079),DATA!X1079,"n/a")</f>
        <v>1.7788175796247501</v>
      </c>
      <c r="H3931" s="77">
        <f>+IF(ISNUMBER(DATA!Y1079),DATA!Y1079,"n/a")</f>
        <v>-9.6091293049181695E-2</v>
      </c>
      <c r="I3931" s="87">
        <f>+IF(ISNUMBER(DATA!AH1079),DATA!AH1079,"n/a")</f>
        <v>1.8121724096557901</v>
      </c>
      <c r="J3931" s="77">
        <f>+IF(ISNUMBER(DATA!AI1079),DATA!AI1079,"n/a")</f>
        <v>3.5125174683512797E-2</v>
      </c>
      <c r="K3931" s="87">
        <f>+IF(ISNUMBER(DATA!AR1079),DATA!AR1079,"n/a")</f>
        <v>1.9064349201161801</v>
      </c>
      <c r="L3931" s="77">
        <f>+IF(ISNUMBER(DATA!AS1079),DATA!AS1079,"n/a")</f>
        <v>0.154698587808826</v>
      </c>
      <c r="M3931" s="66"/>
      <c r="N3931" s="66"/>
      <c r="O3931" s="66"/>
      <c r="P3931" s="66"/>
      <c r="Q3931" s="66"/>
      <c r="S3931" s="70"/>
      <c r="U3931" s="70"/>
      <c r="W3931" s="70"/>
      <c r="Y3931" s="70"/>
    </row>
    <row r="3932" spans="1:25" s="69" customFormat="1" x14ac:dyDescent="0.2">
      <c r="A3932" s="66" t="s">
        <v>28</v>
      </c>
      <c r="B3932" s="66" t="s">
        <v>24</v>
      </c>
      <c r="C3932" s="66" t="s">
        <v>26</v>
      </c>
      <c r="D3932" s="66" t="s">
        <v>345</v>
      </c>
      <c r="E3932" s="87">
        <f>+IF(ISNUMBER(DATA!N1080),DATA!N1080,"n/a")</f>
        <v>2.6378655000033402</v>
      </c>
      <c r="F3932" s="77">
        <f>+IF(ISNUMBER(DATA!O1080),DATA!O1080,"n/a")</f>
        <v>3.6880040340336998E-2</v>
      </c>
      <c r="G3932" s="87">
        <f>+IF(ISNUMBER(DATA!X1080),DATA!X1080,"n/a")</f>
        <v>2.61902829324834</v>
      </c>
      <c r="H3932" s="77">
        <f>+IF(ISNUMBER(DATA!Y1080),DATA!Y1080,"n/a")</f>
        <v>8.6809499254609998E-2</v>
      </c>
      <c r="I3932" s="87">
        <f>+IF(ISNUMBER(DATA!AH1080),DATA!AH1080,"n/a")</f>
        <v>2.6291275835585299</v>
      </c>
      <c r="J3932" s="77">
        <f>+IF(ISNUMBER(DATA!AI1080),DATA!AI1080,"n/a")</f>
        <v>0.11190922231046301</v>
      </c>
      <c r="K3932" s="87">
        <f>+IF(ISNUMBER(DATA!AR1080),DATA!AR1080,"n/a")</f>
        <v>2.5492588670665901</v>
      </c>
      <c r="L3932" s="77">
        <f>+IF(ISNUMBER(DATA!AS1080),DATA!AS1080,"n/a")</f>
        <v>8.08576241566131E-2</v>
      </c>
      <c r="M3932" s="66"/>
      <c r="N3932" s="66"/>
      <c r="O3932" s="66"/>
      <c r="P3932" s="66"/>
      <c r="Q3932" s="66"/>
      <c r="S3932" s="70"/>
      <c r="U3932" s="70"/>
      <c r="W3932" s="70"/>
      <c r="Y3932" s="70"/>
    </row>
    <row r="3933" spans="1:25" x14ac:dyDescent="0.2">
      <c r="E3933" s="100"/>
      <c r="F3933" s="102"/>
      <c r="G3933" s="100"/>
      <c r="H3933" s="102"/>
      <c r="I3933" s="100"/>
      <c r="J3933" s="102"/>
      <c r="K3933" s="100"/>
      <c r="L3933" s="102"/>
    </row>
    <row r="3934" spans="1:25" s="69" customFormat="1" x14ac:dyDescent="0.2">
      <c r="A3934" s="66" t="s">
        <v>20</v>
      </c>
      <c r="B3934" s="66" t="s">
        <v>23</v>
      </c>
      <c r="C3934" s="66" t="s">
        <v>0</v>
      </c>
      <c r="D3934" s="66" t="s">
        <v>271</v>
      </c>
      <c r="E3934" s="76">
        <f>+IF(ISNUMBER(DATA!F491),DATA!F491,"n/a")</f>
        <v>12266.96</v>
      </c>
      <c r="F3934" s="77">
        <f>+IF(ISNUMBER(DATA!G491),DATA!G491,"n/a")</f>
        <v>-2.19864415482116E-2</v>
      </c>
      <c r="G3934" s="76">
        <f>+IF(ISNUMBER(DATA!P491),DATA!P491,"n/a")</f>
        <v>37888.120000000003</v>
      </c>
      <c r="H3934" s="77">
        <f>+IF(ISNUMBER(DATA!Q491),DATA!Q491,"n/a")</f>
        <v>-1.1686563878682899E-3</v>
      </c>
      <c r="I3934" s="76">
        <f>+IF(ISNUMBER(DATA!Z491),DATA!Z491,"n/a")</f>
        <v>67127.149999999994</v>
      </c>
      <c r="J3934" s="77">
        <f>+IF(ISNUMBER(DATA!AA491),DATA!AA491,"n/a")</f>
        <v>2.1322243206732001E-2</v>
      </c>
      <c r="K3934" s="76">
        <f>+IF(ISNUMBER(DATA!AJ491),DATA!AJ491,"n/a")</f>
        <v>130139.8</v>
      </c>
      <c r="L3934" s="77">
        <f>+IF(ISNUMBER(DATA!AK491),DATA!AK491,"n/a")</f>
        <v>3.9247837033167199E-2</v>
      </c>
      <c r="M3934" s="66"/>
      <c r="N3934" s="66"/>
      <c r="O3934" s="66"/>
      <c r="P3934" s="66"/>
      <c r="Q3934" s="66"/>
      <c r="S3934" s="70"/>
      <c r="U3934" s="70"/>
      <c r="W3934" s="70"/>
      <c r="Y3934" s="70"/>
    </row>
    <row r="3935" spans="1:25" s="69" customFormat="1" x14ac:dyDescent="0.2">
      <c r="A3935" s="66" t="s">
        <v>20</v>
      </c>
      <c r="B3935" s="66" t="s">
        <v>23</v>
      </c>
      <c r="C3935" s="66" t="s">
        <v>0</v>
      </c>
      <c r="D3935" s="66" t="s">
        <v>272</v>
      </c>
      <c r="E3935" s="76">
        <f>+IF(ISNUMBER(DATA!F492),DATA!F492,"n/a")</f>
        <v>19484.79</v>
      </c>
      <c r="F3935" s="77">
        <f>+IF(ISNUMBER(DATA!G492),DATA!G492,"n/a")</f>
        <v>2.35629857512953</v>
      </c>
      <c r="G3935" s="76">
        <f>+IF(ISNUMBER(DATA!P492),DATA!P492,"n/a")</f>
        <v>55728.22</v>
      </c>
      <c r="H3935" s="77">
        <f>+IF(ISNUMBER(DATA!Q492),DATA!Q492,"n/a")</f>
        <v>2.36975420507118</v>
      </c>
      <c r="I3935" s="76">
        <f>+IF(ISNUMBER(DATA!Z492),DATA!Z492,"n/a")</f>
        <v>102981.48</v>
      </c>
      <c r="J3935" s="77">
        <f>+IF(ISNUMBER(DATA!AA492),DATA!AA492,"n/a")</f>
        <v>3.0462963836107302</v>
      </c>
      <c r="K3935" s="76">
        <f>+IF(ISNUMBER(DATA!AJ492),DATA!AJ492,"n/a")</f>
        <v>148933.23000000001</v>
      </c>
      <c r="L3935" s="77">
        <f>+IF(ISNUMBER(DATA!AK492),DATA!AK492,"n/a")</f>
        <v>3.59659964556365</v>
      </c>
      <c r="M3935" s="66"/>
      <c r="N3935" s="66"/>
      <c r="O3935" s="66"/>
      <c r="P3935" s="66"/>
      <c r="Q3935" s="66"/>
      <c r="S3935" s="70"/>
      <c r="U3935" s="70"/>
      <c r="W3935" s="70"/>
      <c r="Y3935" s="70"/>
    </row>
    <row r="3936" spans="1:25" s="69" customFormat="1" x14ac:dyDescent="0.2">
      <c r="A3936" s="66" t="s">
        <v>20</v>
      </c>
      <c r="B3936" s="66" t="s">
        <v>23</v>
      </c>
      <c r="C3936" s="66" t="s">
        <v>0</v>
      </c>
      <c r="D3936" s="66" t="s">
        <v>273</v>
      </c>
      <c r="E3936" s="76">
        <f>+IF(ISNUMBER(DATA!F493),DATA!F493,"n/a")</f>
        <v>13253.52</v>
      </c>
      <c r="F3936" s="77">
        <f>+IF(ISNUMBER(DATA!G493),DATA!G493,"n/a")</f>
        <v>-0.56891607772932096</v>
      </c>
      <c r="G3936" s="76">
        <f>+IF(ISNUMBER(DATA!P493),DATA!P493,"n/a")</f>
        <v>40114.639999999999</v>
      </c>
      <c r="H3936" s="77">
        <f>+IF(ISNUMBER(DATA!Q493),DATA!Q493,"n/a")</f>
        <v>-0.57144818269002595</v>
      </c>
      <c r="I3936" s="76">
        <f>+IF(ISNUMBER(DATA!Z493),DATA!Z493,"n/a")</f>
        <v>69119.5</v>
      </c>
      <c r="J3936" s="77">
        <f>+IF(ISNUMBER(DATA!AA493),DATA!AA493,"n/a")</f>
        <v>-0.57879469450541898</v>
      </c>
      <c r="K3936" s="76">
        <f>+IF(ISNUMBER(DATA!AJ493),DATA!AJ493,"n/a")</f>
        <v>229709.57</v>
      </c>
      <c r="L3936" s="77">
        <f>+IF(ISNUMBER(DATA!AK493),DATA!AK493,"n/a")</f>
        <v>-0.25330739835895699</v>
      </c>
      <c r="M3936" s="66"/>
      <c r="N3936" s="66"/>
      <c r="O3936" s="66"/>
      <c r="P3936" s="66"/>
      <c r="Q3936" s="66"/>
      <c r="S3936" s="70"/>
      <c r="U3936" s="70"/>
      <c r="W3936" s="70"/>
      <c r="Y3936" s="70"/>
    </row>
    <row r="3937" spans="1:25" s="69" customFormat="1" x14ac:dyDescent="0.2">
      <c r="A3937" s="66" t="s">
        <v>20</v>
      </c>
      <c r="B3937" s="66" t="s">
        <v>23</v>
      </c>
      <c r="C3937" s="66" t="s">
        <v>0</v>
      </c>
      <c r="D3937" s="66" t="s">
        <v>274</v>
      </c>
      <c r="E3937" s="76">
        <f>+IF(ISNUMBER(DATA!F494),DATA!F494,"n/a")</f>
        <v>3117.26</v>
      </c>
      <c r="F3937" s="77">
        <f>+IF(ISNUMBER(DATA!G494),DATA!G494,"n/a")</f>
        <v>1.73343154276495</v>
      </c>
      <c r="G3937" s="76">
        <f>+IF(ISNUMBER(DATA!P494),DATA!P494,"n/a")</f>
        <v>8219.9699999999993</v>
      </c>
      <c r="H3937" s="77">
        <f>+IF(ISNUMBER(DATA!Q494),DATA!Q494,"n/a")</f>
        <v>1.2470722346148799</v>
      </c>
      <c r="I3937" s="76">
        <f>+IF(ISNUMBER(DATA!Z494),DATA!Z494,"n/a")</f>
        <v>15326.56</v>
      </c>
      <c r="J3937" s="77">
        <f>+IF(ISNUMBER(DATA!AA494),DATA!AA494,"n/a")</f>
        <v>0.51270792065038295</v>
      </c>
      <c r="K3937" s="76">
        <f>+IF(ISNUMBER(DATA!AJ494),DATA!AJ494,"n/a")</f>
        <v>22974.47</v>
      </c>
      <c r="L3937" s="77">
        <f>+IF(ISNUMBER(DATA!AK494),DATA!AK494,"n/a")</f>
        <v>-0.118361076978927</v>
      </c>
      <c r="M3937" s="66"/>
      <c r="N3937" s="66"/>
      <c r="O3937" s="66"/>
      <c r="P3937" s="66"/>
      <c r="Q3937" s="66"/>
      <c r="S3937" s="70"/>
      <c r="U3937" s="70"/>
      <c r="W3937" s="70"/>
      <c r="Y3937" s="70"/>
    </row>
    <row r="3938" spans="1:25" s="69" customFormat="1" x14ac:dyDescent="0.2">
      <c r="A3938" s="66" t="s">
        <v>20</v>
      </c>
      <c r="B3938" s="66" t="s">
        <v>23</v>
      </c>
      <c r="C3938" s="66" t="s">
        <v>0</v>
      </c>
      <c r="D3938" s="66" t="s">
        <v>275</v>
      </c>
      <c r="E3938" s="76">
        <f>+IF(ISNUMBER(DATA!F495),DATA!F495,"n/a")</f>
        <v>30665.200000000001</v>
      </c>
      <c r="F3938" s="77">
        <f>+IF(ISNUMBER(DATA!G495),DATA!G495,"n/a")</f>
        <v>0.45720137426997798</v>
      </c>
      <c r="G3938" s="76">
        <f>+IF(ISNUMBER(DATA!P495),DATA!P495,"n/a")</f>
        <v>95491.02</v>
      </c>
      <c r="H3938" s="77">
        <f>+IF(ISNUMBER(DATA!Q495),DATA!Q495,"n/a")</f>
        <v>0.32881123943269602</v>
      </c>
      <c r="I3938" s="76">
        <f>+IF(ISNUMBER(DATA!Z495),DATA!Z495,"n/a")</f>
        <v>147314.6</v>
      </c>
      <c r="J3938" s="77">
        <f>+IF(ISNUMBER(DATA!AA495),DATA!AA495,"n/a")</f>
        <v>0.13725693638677799</v>
      </c>
      <c r="K3938" s="76">
        <f>+IF(ISNUMBER(DATA!AJ495),DATA!AJ495,"n/a")</f>
        <v>207872.94</v>
      </c>
      <c r="L3938" s="77">
        <f>+IF(ISNUMBER(DATA!AK495),DATA!AK495,"n/a")</f>
        <v>-0.169911620617719</v>
      </c>
      <c r="M3938" s="66"/>
      <c r="N3938" s="66"/>
      <c r="O3938" s="66"/>
      <c r="P3938" s="66"/>
      <c r="Q3938" s="66"/>
      <c r="S3938" s="70"/>
      <c r="U3938" s="70"/>
      <c r="W3938" s="70"/>
      <c r="Y3938" s="70"/>
    </row>
    <row r="3939" spans="1:25" s="69" customFormat="1" x14ac:dyDescent="0.2">
      <c r="A3939" s="66" t="s">
        <v>20</v>
      </c>
      <c r="B3939" s="66" t="s">
        <v>23</v>
      </c>
      <c r="C3939" s="66" t="s">
        <v>0</v>
      </c>
      <c r="D3939" s="66" t="s">
        <v>276</v>
      </c>
      <c r="E3939" s="76">
        <f>+IF(ISNUMBER(DATA!F496),DATA!F496,"n/a")</f>
        <v>2668.08</v>
      </c>
      <c r="F3939" s="77">
        <f>+IF(ISNUMBER(DATA!G496),DATA!G496,"n/a")</f>
        <v>-0.89903488111600205</v>
      </c>
      <c r="G3939" s="76">
        <f>+IF(ISNUMBER(DATA!P496),DATA!P496,"n/a")</f>
        <v>7913.87</v>
      </c>
      <c r="H3939" s="77">
        <f>+IF(ISNUMBER(DATA!Q496),DATA!Q496,"n/a")</f>
        <v>-0.88525163494456904</v>
      </c>
      <c r="I3939" s="76">
        <f>+IF(ISNUMBER(DATA!Z496),DATA!Z496,"n/a")</f>
        <v>13058.89</v>
      </c>
      <c r="J3939" s="77">
        <f>+IF(ISNUMBER(DATA!AA496),DATA!AA496,"n/a")</f>
        <v>-0.88798964202100705</v>
      </c>
      <c r="K3939" s="76">
        <f>+IF(ISNUMBER(DATA!AJ496),DATA!AJ496,"n/a")</f>
        <v>122019.12</v>
      </c>
      <c r="L3939" s="77">
        <f>+IF(ISNUMBER(DATA!AK496),DATA!AK496,"n/a")</f>
        <v>-0.44846296249756101</v>
      </c>
      <c r="M3939" s="66"/>
      <c r="N3939" s="66"/>
      <c r="O3939" s="66"/>
      <c r="P3939" s="66"/>
      <c r="Q3939" s="66"/>
      <c r="S3939" s="70"/>
      <c r="U3939" s="70"/>
      <c r="W3939" s="70"/>
      <c r="Y3939" s="70"/>
    </row>
    <row r="3940" spans="1:25" s="69" customFormat="1" x14ac:dyDescent="0.2">
      <c r="A3940" s="66" t="s">
        <v>20</v>
      </c>
      <c r="B3940" s="66" t="s">
        <v>23</v>
      </c>
      <c r="C3940" s="66" t="s">
        <v>0</v>
      </c>
      <c r="D3940" s="66" t="s">
        <v>277</v>
      </c>
      <c r="E3940" s="76">
        <f>+IF(ISNUMBER(DATA!F497),DATA!F497,"n/a")</f>
        <v>9788.32</v>
      </c>
      <c r="F3940" s="77">
        <f>+IF(ISNUMBER(DATA!G497),DATA!G497,"n/a")</f>
        <v>0.114661279541031</v>
      </c>
      <c r="G3940" s="76">
        <f>+IF(ISNUMBER(DATA!P497),DATA!P497,"n/a")</f>
        <v>28316.31</v>
      </c>
      <c r="H3940" s="77">
        <f>+IF(ISNUMBER(DATA!Q497),DATA!Q497,"n/a")</f>
        <v>0.557907576312758</v>
      </c>
      <c r="I3940" s="76">
        <f>+IF(ISNUMBER(DATA!Z497),DATA!Z497,"n/a")</f>
        <v>38052.69</v>
      </c>
      <c r="J3940" s="77">
        <f>+IF(ISNUMBER(DATA!AA497),DATA!AA497,"n/a")</f>
        <v>0.63279615777231102</v>
      </c>
      <c r="K3940" s="76">
        <f>+IF(ISNUMBER(DATA!AJ497),DATA!AJ497,"n/a")</f>
        <v>79366.649999999994</v>
      </c>
      <c r="L3940" s="77">
        <f>+IF(ISNUMBER(DATA!AK497),DATA!AK497,"n/a")</f>
        <v>1.3543222042393199</v>
      </c>
      <c r="M3940" s="66"/>
      <c r="N3940" s="66"/>
      <c r="O3940" s="66"/>
      <c r="P3940" s="66"/>
      <c r="Q3940" s="66"/>
      <c r="S3940" s="70"/>
      <c r="U3940" s="70"/>
      <c r="W3940" s="70"/>
      <c r="Y3940" s="70"/>
    </row>
    <row r="3941" spans="1:25" s="69" customFormat="1" x14ac:dyDescent="0.2">
      <c r="A3941" s="66" t="s">
        <v>20</v>
      </c>
      <c r="B3941" s="66" t="s">
        <v>23</v>
      </c>
      <c r="C3941" s="66" t="s">
        <v>0</v>
      </c>
      <c r="D3941" s="66" t="s">
        <v>278</v>
      </c>
      <c r="E3941" s="76">
        <f>+IF(ISNUMBER(DATA!F498),DATA!F498,"n/a")</f>
        <v>78130.490000000005</v>
      </c>
      <c r="F3941" s="77">
        <f>+IF(ISNUMBER(DATA!G498),DATA!G498,"n/a")</f>
        <v>0.30446787043825202</v>
      </c>
      <c r="G3941" s="76">
        <f>+IF(ISNUMBER(DATA!P498),DATA!P498,"n/a")</f>
        <v>214940.51</v>
      </c>
      <c r="H3941" s="77">
        <f>+IF(ISNUMBER(DATA!Q498),DATA!Q498,"n/a")</f>
        <v>0.109838998340409</v>
      </c>
      <c r="I3941" s="76">
        <f>+IF(ISNUMBER(DATA!Z498),DATA!Z498,"n/a")</f>
        <v>370353.24</v>
      </c>
      <c r="J3941" s="77">
        <f>+IF(ISNUMBER(DATA!AA498),DATA!AA498,"n/a")</f>
        <v>7.3895265463804302E-2</v>
      </c>
      <c r="K3941" s="76">
        <f>+IF(ISNUMBER(DATA!AJ498),DATA!AJ498,"n/a")</f>
        <v>720683.74</v>
      </c>
      <c r="L3941" s="77">
        <f>+IF(ISNUMBER(DATA!AK498),DATA!AK498,"n/a")</f>
        <v>0.121532987018169</v>
      </c>
      <c r="M3941" s="66"/>
      <c r="N3941" s="66"/>
      <c r="O3941" s="66"/>
      <c r="P3941" s="66"/>
      <c r="Q3941" s="66"/>
      <c r="S3941" s="70"/>
      <c r="U3941" s="70"/>
      <c r="W3941" s="70"/>
      <c r="Y3941" s="70"/>
    </row>
    <row r="3942" spans="1:25" s="69" customFormat="1" x14ac:dyDescent="0.2">
      <c r="A3942" s="66" t="s">
        <v>20</v>
      </c>
      <c r="B3942" s="66" t="s">
        <v>23</v>
      </c>
      <c r="C3942" s="66" t="s">
        <v>0</v>
      </c>
      <c r="D3942" s="66" t="s">
        <v>279</v>
      </c>
      <c r="E3942" s="76">
        <f>+IF(ISNUMBER(DATA!F499),DATA!F499,"n/a")</f>
        <v>41069.040000000001</v>
      </c>
      <c r="F3942" s="77">
        <f>+IF(ISNUMBER(DATA!G499),DATA!G499,"n/a")</f>
        <v>9.3201390131091397E-2</v>
      </c>
      <c r="G3942" s="76">
        <f>+IF(ISNUMBER(DATA!P499),DATA!P499,"n/a")</f>
        <v>125723.92</v>
      </c>
      <c r="H3942" s="77">
        <f>+IF(ISNUMBER(DATA!Q499),DATA!Q499,"n/a")</f>
        <v>0.154180570198099</v>
      </c>
      <c r="I3942" s="76">
        <f>+IF(ISNUMBER(DATA!Z499),DATA!Z499,"n/a")</f>
        <v>222509.5</v>
      </c>
      <c r="J3942" s="77">
        <f>+IF(ISNUMBER(DATA!AA499),DATA!AA499,"n/a")</f>
        <v>0.46707864432160601</v>
      </c>
      <c r="K3942" s="76">
        <f>+IF(ISNUMBER(DATA!AJ499),DATA!AJ499,"n/a")</f>
        <v>395694.98</v>
      </c>
      <c r="L3942" s="77">
        <f>+IF(ISNUMBER(DATA!AK499),DATA!AK499,"n/a")</f>
        <v>1.0174916758930099</v>
      </c>
      <c r="M3942" s="66"/>
      <c r="N3942" s="66"/>
      <c r="O3942" s="66"/>
      <c r="P3942" s="66"/>
      <c r="Q3942" s="66"/>
      <c r="S3942" s="70"/>
      <c r="U3942" s="70"/>
      <c r="W3942" s="70"/>
      <c r="Y3942" s="70"/>
    </row>
    <row r="3943" spans="1:25" s="69" customFormat="1" x14ac:dyDescent="0.2">
      <c r="A3943" s="66" t="s">
        <v>20</v>
      </c>
      <c r="B3943" s="66" t="s">
        <v>23</v>
      </c>
      <c r="C3943" s="66" t="s">
        <v>0</v>
      </c>
      <c r="D3943" s="66" t="s">
        <v>280</v>
      </c>
      <c r="E3943" s="76">
        <f>+IF(ISNUMBER(DATA!F500),DATA!F500,"n/a")</f>
        <v>9477.14</v>
      </c>
      <c r="F3943" s="77" t="str">
        <f>+IF(ISNUMBER(DATA!G500),DATA!G500,"n/a")</f>
        <v>n/a</v>
      </c>
      <c r="G3943" s="76">
        <f>+IF(ISNUMBER(DATA!P500),DATA!P500,"n/a")</f>
        <v>31629.1</v>
      </c>
      <c r="H3943" s="77" t="str">
        <f>+IF(ISNUMBER(DATA!Q500),DATA!Q500,"n/a")</f>
        <v>n/a</v>
      </c>
      <c r="I3943" s="76">
        <f>+IF(ISNUMBER(DATA!Z500),DATA!Z500,"n/a")</f>
        <v>52240.79</v>
      </c>
      <c r="J3943" s="77" t="str">
        <f>+IF(ISNUMBER(DATA!AA500),DATA!AA500,"n/a")</f>
        <v>n/a</v>
      </c>
      <c r="K3943" s="76">
        <f>+IF(ISNUMBER(DATA!AJ500),DATA!AJ500,"n/a")</f>
        <v>52240.79</v>
      </c>
      <c r="L3943" s="77">
        <f>+IF(ISNUMBER(DATA!AK500),DATA!AK500,"n/a")</f>
        <v>2.94780795685891</v>
      </c>
      <c r="M3943" s="66"/>
      <c r="N3943" s="66"/>
      <c r="O3943" s="66"/>
      <c r="P3943" s="66"/>
      <c r="Q3943" s="66"/>
      <c r="S3943" s="70"/>
      <c r="U3943" s="70"/>
      <c r="W3943" s="70"/>
      <c r="Y3943" s="70"/>
    </row>
    <row r="3944" spans="1:25" s="69" customFormat="1" x14ac:dyDescent="0.2">
      <c r="A3944" s="66" t="s">
        <v>20</v>
      </c>
      <c r="B3944" s="66" t="s">
        <v>23</v>
      </c>
      <c r="C3944" s="66" t="s">
        <v>0</v>
      </c>
      <c r="D3944" s="66" t="s">
        <v>281</v>
      </c>
      <c r="E3944" s="76">
        <f>+IF(ISNUMBER(DATA!F501),DATA!F501,"n/a")</f>
        <v>9315.36</v>
      </c>
      <c r="F3944" s="77">
        <f>+IF(ISNUMBER(DATA!G501),DATA!G501,"n/a")</f>
        <v>9.2554496599900199E-2</v>
      </c>
      <c r="G3944" s="76">
        <f>+IF(ISNUMBER(DATA!P501),DATA!P501,"n/a")</f>
        <v>28462.99</v>
      </c>
      <c r="H3944" s="77">
        <f>+IF(ISNUMBER(DATA!Q501),DATA!Q501,"n/a")</f>
        <v>-2.1922980574187002E-2</v>
      </c>
      <c r="I3944" s="76">
        <f>+IF(ISNUMBER(DATA!Z501),DATA!Z501,"n/a")</f>
        <v>50137.89</v>
      </c>
      <c r="J3944" s="77">
        <f>+IF(ISNUMBER(DATA!AA501),DATA!AA501,"n/a")</f>
        <v>0.22662404861687099</v>
      </c>
      <c r="K3944" s="76">
        <f>+IF(ISNUMBER(DATA!AJ501),DATA!AJ501,"n/a")</f>
        <v>87463.1</v>
      </c>
      <c r="L3944" s="77">
        <f>+IF(ISNUMBER(DATA!AK501),DATA!AK501,"n/a")</f>
        <v>0.48677815577707401</v>
      </c>
      <c r="M3944" s="66"/>
      <c r="N3944" s="66"/>
      <c r="O3944" s="66"/>
      <c r="P3944" s="66"/>
      <c r="Q3944" s="66"/>
      <c r="S3944" s="70"/>
      <c r="U3944" s="70"/>
      <c r="W3944" s="70"/>
      <c r="Y3944" s="70"/>
    </row>
    <row r="3945" spans="1:25" s="69" customFormat="1" x14ac:dyDescent="0.2">
      <c r="A3945" s="66" t="s">
        <v>20</v>
      </c>
      <c r="B3945" s="66" t="s">
        <v>23</v>
      </c>
      <c r="C3945" s="66" t="s">
        <v>0</v>
      </c>
      <c r="D3945" s="66" t="s">
        <v>282</v>
      </c>
      <c r="E3945" s="76">
        <f>+IF(ISNUMBER(DATA!F502),DATA!F502,"n/a")</f>
        <v>17529.46</v>
      </c>
      <c r="F3945" s="77">
        <f>+IF(ISNUMBER(DATA!G502),DATA!G502,"n/a")</f>
        <v>-8.1287829911946705E-2</v>
      </c>
      <c r="G3945" s="76">
        <f>+IF(ISNUMBER(DATA!P502),DATA!P502,"n/a")</f>
        <v>57364.71</v>
      </c>
      <c r="H3945" s="77">
        <f>+IF(ISNUMBER(DATA!Q502),DATA!Q502,"n/a")</f>
        <v>4.2093600515626897E-2</v>
      </c>
      <c r="I3945" s="76">
        <f>+IF(ISNUMBER(DATA!Z502),DATA!Z502,"n/a")</f>
        <v>104009.64</v>
      </c>
      <c r="J3945" s="77">
        <f>+IF(ISNUMBER(DATA!AA502),DATA!AA502,"n/a")</f>
        <v>0.16910017416854001</v>
      </c>
      <c r="K3945" s="76">
        <f>+IF(ISNUMBER(DATA!AJ502),DATA!AJ502,"n/a")</f>
        <v>198640.82</v>
      </c>
      <c r="L3945" s="77">
        <f>+IF(ISNUMBER(DATA!AK502),DATA!AK502,"n/a")</f>
        <v>0.289811801495511</v>
      </c>
      <c r="M3945" s="66"/>
      <c r="N3945" s="66"/>
      <c r="O3945" s="66"/>
      <c r="P3945" s="66"/>
      <c r="Q3945" s="66"/>
      <c r="S3945" s="70"/>
      <c r="U3945" s="70"/>
      <c r="W3945" s="70"/>
      <c r="Y3945" s="70"/>
    </row>
    <row r="3946" spans="1:25" s="69" customFormat="1" x14ac:dyDescent="0.2">
      <c r="A3946" s="66" t="s">
        <v>20</v>
      </c>
      <c r="B3946" s="66" t="s">
        <v>23</v>
      </c>
      <c r="C3946" s="66" t="s">
        <v>0</v>
      </c>
      <c r="D3946" s="66" t="s">
        <v>283</v>
      </c>
      <c r="E3946" s="76">
        <f>+IF(ISNUMBER(DATA!F503),DATA!F503,"n/a")</f>
        <v>33368.269999999997</v>
      </c>
      <c r="F3946" s="77">
        <f>+IF(ISNUMBER(DATA!G503),DATA!G503,"n/a")</f>
        <v>0.56980908212451298</v>
      </c>
      <c r="G3946" s="76">
        <f>+IF(ISNUMBER(DATA!P503),DATA!P503,"n/a")</f>
        <v>111709.45</v>
      </c>
      <c r="H3946" s="77">
        <f>+IF(ISNUMBER(DATA!Q503),DATA!Q503,"n/a")</f>
        <v>1.0307685399663999</v>
      </c>
      <c r="I3946" s="76">
        <f>+IF(ISNUMBER(DATA!Z503),DATA!Z503,"n/a")</f>
        <v>194184.48</v>
      </c>
      <c r="J3946" s="77">
        <f>+IF(ISNUMBER(DATA!AA503),DATA!AA503,"n/a")</f>
        <v>1.2766834676355701</v>
      </c>
      <c r="K3946" s="76">
        <f>+IF(ISNUMBER(DATA!AJ503),DATA!AJ503,"n/a")</f>
        <v>314450.43</v>
      </c>
      <c r="L3946" s="77">
        <f>+IF(ISNUMBER(DATA!AK503),DATA!AK503,"n/a")</f>
        <v>1.24625067023114</v>
      </c>
      <c r="M3946" s="66"/>
      <c r="N3946" s="66"/>
      <c r="O3946" s="66"/>
      <c r="P3946" s="66"/>
      <c r="Q3946" s="66"/>
      <c r="S3946" s="70"/>
      <c r="U3946" s="70"/>
      <c r="W3946" s="70"/>
      <c r="Y3946" s="70"/>
    </row>
    <row r="3947" spans="1:25" s="69" customFormat="1" x14ac:dyDescent="0.2">
      <c r="A3947" s="66" t="s">
        <v>20</v>
      </c>
      <c r="B3947" s="66" t="s">
        <v>23</v>
      </c>
      <c r="C3947" s="66" t="s">
        <v>0</v>
      </c>
      <c r="D3947" s="66" t="s">
        <v>284</v>
      </c>
      <c r="E3947" s="76">
        <f>+IF(ISNUMBER(DATA!F504),DATA!F504,"n/a")</f>
        <v>12023.89</v>
      </c>
      <c r="F3947" s="77">
        <f>+IF(ISNUMBER(DATA!G504),DATA!G504,"n/a")</f>
        <v>-0.14369333343778501</v>
      </c>
      <c r="G3947" s="76">
        <f>+IF(ISNUMBER(DATA!P504),DATA!P504,"n/a")</f>
        <v>36830.080000000002</v>
      </c>
      <c r="H3947" s="77">
        <f>+IF(ISNUMBER(DATA!Q504),DATA!Q504,"n/a")</f>
        <v>-0.22003549328465399</v>
      </c>
      <c r="I3947" s="76">
        <f>+IF(ISNUMBER(DATA!Z504),DATA!Z504,"n/a")</f>
        <v>65599.990000000005</v>
      </c>
      <c r="J3947" s="77">
        <f>+IF(ISNUMBER(DATA!AA504),DATA!AA504,"n/a")</f>
        <v>9.9970019105275004E-2</v>
      </c>
      <c r="K3947" s="76">
        <f>+IF(ISNUMBER(DATA!AJ504),DATA!AJ504,"n/a")</f>
        <v>132349.32999999999</v>
      </c>
      <c r="L3947" s="77">
        <f>+IF(ISNUMBER(DATA!AK504),DATA!AK504,"n/a")</f>
        <v>1.0897867569850701</v>
      </c>
      <c r="M3947" s="66"/>
      <c r="N3947" s="66"/>
      <c r="O3947" s="66"/>
      <c r="P3947" s="66"/>
      <c r="Q3947" s="66"/>
      <c r="S3947" s="70"/>
      <c r="U3947" s="70"/>
      <c r="W3947" s="70"/>
      <c r="Y3947" s="70"/>
    </row>
    <row r="3948" spans="1:25" s="69" customFormat="1" x14ac:dyDescent="0.2">
      <c r="A3948" s="66" t="s">
        <v>20</v>
      </c>
      <c r="B3948" s="66" t="s">
        <v>23</v>
      </c>
      <c r="C3948" s="66" t="s">
        <v>0</v>
      </c>
      <c r="D3948" s="66" t="s">
        <v>285</v>
      </c>
      <c r="E3948" s="76">
        <f>+IF(ISNUMBER(DATA!F505),DATA!F505,"n/a")</f>
        <v>4317.09</v>
      </c>
      <c r="F3948" s="77">
        <f>+IF(ISNUMBER(DATA!G505),DATA!G505,"n/a")</f>
        <v>0.17003821448898301</v>
      </c>
      <c r="G3948" s="76">
        <f>+IF(ISNUMBER(DATA!P505),DATA!P505,"n/a")</f>
        <v>13508.26</v>
      </c>
      <c r="H3948" s="77">
        <f>+IF(ISNUMBER(DATA!Q505),DATA!Q505,"n/a")</f>
        <v>0.16410476051771899</v>
      </c>
      <c r="I3948" s="76">
        <f>+IF(ISNUMBER(DATA!Z505),DATA!Z505,"n/a")</f>
        <v>23559.61</v>
      </c>
      <c r="J3948" s="77">
        <f>+IF(ISNUMBER(DATA!AA505),DATA!AA505,"n/a")</f>
        <v>0.24020140446185101</v>
      </c>
      <c r="K3948" s="76">
        <f>+IF(ISNUMBER(DATA!AJ505),DATA!AJ505,"n/a")</f>
        <v>49350.5</v>
      </c>
      <c r="L3948" s="77">
        <f>+IF(ISNUMBER(DATA!AK505),DATA!AK505,"n/a")</f>
        <v>0.465069504746213</v>
      </c>
      <c r="M3948" s="66"/>
      <c r="N3948" s="66"/>
      <c r="O3948" s="66"/>
      <c r="P3948" s="66"/>
      <c r="Q3948" s="66"/>
      <c r="S3948" s="70"/>
      <c r="U3948" s="70"/>
      <c r="W3948" s="70"/>
      <c r="Y3948" s="70"/>
    </row>
    <row r="3949" spans="1:25" s="69" customFormat="1" x14ac:dyDescent="0.2">
      <c r="A3949" s="66" t="s">
        <v>20</v>
      </c>
      <c r="B3949" s="66" t="s">
        <v>23</v>
      </c>
      <c r="C3949" s="66" t="s">
        <v>0</v>
      </c>
      <c r="D3949" s="66" t="s">
        <v>286</v>
      </c>
      <c r="E3949" s="76">
        <f>+IF(ISNUMBER(DATA!F506),DATA!F506,"n/a")</f>
        <v>689.22</v>
      </c>
      <c r="F3949" s="77">
        <f>+IF(ISNUMBER(DATA!G506),DATA!G506,"n/a")</f>
        <v>-0.942162499192296</v>
      </c>
      <c r="G3949" s="76">
        <f>+IF(ISNUMBER(DATA!P506),DATA!P506,"n/a")</f>
        <v>2490.04</v>
      </c>
      <c r="H3949" s="77">
        <f>+IF(ISNUMBER(DATA!Q506),DATA!Q506,"n/a")</f>
        <v>-0.93671115792320403</v>
      </c>
      <c r="I3949" s="76">
        <f>+IF(ISNUMBER(DATA!Z506),DATA!Z506,"n/a")</f>
        <v>5567.09</v>
      </c>
      <c r="J3949" s="77">
        <f>+IF(ISNUMBER(DATA!AA506),DATA!AA506,"n/a")</f>
        <v>-0.90789971736738095</v>
      </c>
      <c r="K3949" s="76">
        <f>+IF(ISNUMBER(DATA!AJ506),DATA!AJ506,"n/a")</f>
        <v>56544.09</v>
      </c>
      <c r="L3949" s="77">
        <f>+IF(ISNUMBER(DATA!AK506),DATA!AK506,"n/a")</f>
        <v>-0.50657437290435803</v>
      </c>
      <c r="M3949" s="66"/>
      <c r="N3949" s="66"/>
      <c r="O3949" s="66"/>
      <c r="P3949" s="66"/>
      <c r="Q3949" s="66"/>
      <c r="S3949" s="70"/>
      <c r="U3949" s="70"/>
      <c r="W3949" s="70"/>
      <c r="Y3949" s="70"/>
    </row>
    <row r="3950" spans="1:25" s="69" customFormat="1" x14ac:dyDescent="0.2">
      <c r="A3950" s="66" t="s">
        <v>20</v>
      </c>
      <c r="B3950" s="66" t="s">
        <v>23</v>
      </c>
      <c r="C3950" s="66" t="s">
        <v>0</v>
      </c>
      <c r="D3950" s="66" t="s">
        <v>287</v>
      </c>
      <c r="E3950" s="76">
        <f>+IF(ISNUMBER(DATA!F507),DATA!F507,"n/a")</f>
        <v>5881.1</v>
      </c>
      <c r="F3950" s="77">
        <f>+IF(ISNUMBER(DATA!G507),DATA!G507,"n/a")</f>
        <v>-0.58040366464541804</v>
      </c>
      <c r="G3950" s="76">
        <f>+IF(ISNUMBER(DATA!P507),DATA!P507,"n/a")</f>
        <v>18734.349999999999</v>
      </c>
      <c r="H3950" s="77">
        <f>+IF(ISNUMBER(DATA!Q507),DATA!Q507,"n/a")</f>
        <v>-0.68770462016496303</v>
      </c>
      <c r="I3950" s="76">
        <f>+IF(ISNUMBER(DATA!Z507),DATA!Z507,"n/a")</f>
        <v>31851.759999999998</v>
      </c>
      <c r="J3950" s="77">
        <f>+IF(ISNUMBER(DATA!AA507),DATA!AA507,"n/a")</f>
        <v>-0.70019945752748203</v>
      </c>
      <c r="K3950" s="76">
        <f>+IF(ISNUMBER(DATA!AJ507),DATA!AJ507,"n/a")</f>
        <v>60284.12</v>
      </c>
      <c r="L3950" s="77">
        <f>+IF(ISNUMBER(DATA!AK507),DATA!AK507,"n/a")</f>
        <v>-0.70311944587397202</v>
      </c>
      <c r="M3950" s="66"/>
      <c r="N3950" s="66"/>
      <c r="O3950" s="66"/>
      <c r="P3950" s="66"/>
      <c r="Q3950" s="66"/>
      <c r="S3950" s="70"/>
      <c r="U3950" s="70"/>
      <c r="W3950" s="70"/>
      <c r="Y3950" s="70"/>
    </row>
    <row r="3951" spans="1:25" s="69" customFormat="1" x14ac:dyDescent="0.2">
      <c r="A3951" s="66" t="s">
        <v>20</v>
      </c>
      <c r="B3951" s="66" t="s">
        <v>23</v>
      </c>
      <c r="C3951" s="66" t="s">
        <v>0</v>
      </c>
      <c r="D3951" s="66" t="s">
        <v>288</v>
      </c>
      <c r="E3951" s="76">
        <f>+IF(ISNUMBER(DATA!F508),DATA!F508,"n/a")</f>
        <v>22604.59</v>
      </c>
      <c r="F3951" s="77">
        <f>+IF(ISNUMBER(DATA!G508),DATA!G508,"n/a")</f>
        <v>1.4593717528933599E-2</v>
      </c>
      <c r="G3951" s="76">
        <f>+IF(ISNUMBER(DATA!P508),DATA!P508,"n/a")</f>
        <v>74831.039999999994</v>
      </c>
      <c r="H3951" s="77">
        <f>+IF(ISNUMBER(DATA!Q508),DATA!Q508,"n/a")</f>
        <v>0.30463080838564499</v>
      </c>
      <c r="I3951" s="76">
        <f>+IF(ISNUMBER(DATA!Z508),DATA!Z508,"n/a")</f>
        <v>143684.03</v>
      </c>
      <c r="J3951" s="77">
        <f>+IF(ISNUMBER(DATA!AA508),DATA!AA508,"n/a")</f>
        <v>0.464418373246821</v>
      </c>
      <c r="K3951" s="76">
        <f>+IF(ISNUMBER(DATA!AJ508),DATA!AJ508,"n/a")</f>
        <v>261984.4</v>
      </c>
      <c r="L3951" s="77">
        <f>+IF(ISNUMBER(DATA!AK508),DATA!AK508,"n/a")</f>
        <v>0.36329663089048803</v>
      </c>
      <c r="M3951" s="66"/>
      <c r="N3951" s="66"/>
      <c r="O3951" s="66"/>
      <c r="P3951" s="66"/>
      <c r="Q3951" s="66"/>
      <c r="S3951" s="70"/>
      <c r="U3951" s="70"/>
      <c r="W3951" s="70"/>
      <c r="Y3951" s="70"/>
    </row>
    <row r="3952" spans="1:25" s="69" customFormat="1" x14ac:dyDescent="0.2">
      <c r="A3952" s="66" t="s">
        <v>20</v>
      </c>
      <c r="B3952" s="66" t="s">
        <v>23</v>
      </c>
      <c r="C3952" s="66" t="s">
        <v>0</v>
      </c>
      <c r="D3952" s="66" t="s">
        <v>289</v>
      </c>
      <c r="E3952" s="76">
        <f>+IF(ISNUMBER(DATA!F509),DATA!F509,"n/a")</f>
        <v>22564.1</v>
      </c>
      <c r="F3952" s="77">
        <f>+IF(ISNUMBER(DATA!G509),DATA!G509,"n/a")</f>
        <v>5.8814530902756797E-2</v>
      </c>
      <c r="G3952" s="76">
        <f>+IF(ISNUMBER(DATA!P509),DATA!P509,"n/a")</f>
        <v>68159.72</v>
      </c>
      <c r="H3952" s="77">
        <f>+IF(ISNUMBER(DATA!Q509),DATA!Q509,"n/a")</f>
        <v>9.8990137425927494E-2</v>
      </c>
      <c r="I3952" s="76">
        <f>+IF(ISNUMBER(DATA!Z509),DATA!Z509,"n/a")</f>
        <v>121074.75</v>
      </c>
      <c r="J3952" s="77">
        <f>+IF(ISNUMBER(DATA!AA509),DATA!AA509,"n/a")</f>
        <v>0.235681829361963</v>
      </c>
      <c r="K3952" s="76">
        <f>+IF(ISNUMBER(DATA!AJ509),DATA!AJ509,"n/a")</f>
        <v>224295.4</v>
      </c>
      <c r="L3952" s="77">
        <f>+IF(ISNUMBER(DATA!AK509),DATA!AK509,"n/a")</f>
        <v>0.46795419077447498</v>
      </c>
      <c r="M3952" s="66"/>
      <c r="N3952" s="66"/>
      <c r="O3952" s="66"/>
      <c r="P3952" s="66"/>
      <c r="Q3952" s="66"/>
      <c r="S3952" s="70"/>
      <c r="U3952" s="70"/>
      <c r="W3952" s="70"/>
      <c r="Y3952" s="70"/>
    </row>
    <row r="3953" spans="1:25" s="69" customFormat="1" x14ac:dyDescent="0.2">
      <c r="A3953" s="66" t="s">
        <v>20</v>
      </c>
      <c r="B3953" s="66" t="s">
        <v>23</v>
      </c>
      <c r="C3953" s="66" t="s">
        <v>0</v>
      </c>
      <c r="D3953" s="66" t="s">
        <v>290</v>
      </c>
      <c r="E3953" s="76">
        <f>+IF(ISNUMBER(DATA!F510),DATA!F510,"n/a")</f>
        <v>319.44</v>
      </c>
      <c r="F3953" s="77">
        <f>+IF(ISNUMBER(DATA!G510),DATA!G510,"n/a")</f>
        <v>2.3714908345083899E-2</v>
      </c>
      <c r="G3953" s="76">
        <f>+IF(ISNUMBER(DATA!P510),DATA!P510,"n/a")</f>
        <v>1016.7</v>
      </c>
      <c r="H3953" s="77">
        <f>+IF(ISNUMBER(DATA!Q510),DATA!Q510,"n/a")</f>
        <v>0.55356569839402203</v>
      </c>
      <c r="I3953" s="76">
        <f>+IF(ISNUMBER(DATA!Z510),DATA!Z510,"n/a")</f>
        <v>1391.65</v>
      </c>
      <c r="J3953" s="77">
        <f>+IF(ISNUMBER(DATA!AA510),DATA!AA510,"n/a")</f>
        <v>-0.53258299410207799</v>
      </c>
      <c r="K3953" s="76">
        <f>+IF(ISNUMBER(DATA!AJ510),DATA!AJ510,"n/a")</f>
        <v>2996.13</v>
      </c>
      <c r="L3953" s="77">
        <f>+IF(ISNUMBER(DATA!AK510),DATA!AK510,"n/a")</f>
        <v>-0.69428274354026898</v>
      </c>
      <c r="M3953" s="66"/>
      <c r="N3953" s="66"/>
      <c r="O3953" s="66"/>
      <c r="P3953" s="66"/>
      <c r="Q3953" s="66"/>
      <c r="S3953" s="70"/>
      <c r="U3953" s="70"/>
      <c r="W3953" s="70"/>
      <c r="Y3953" s="70"/>
    </row>
    <row r="3954" spans="1:25" s="69" customFormat="1" x14ac:dyDescent="0.2">
      <c r="A3954" s="66" t="s">
        <v>20</v>
      </c>
      <c r="B3954" s="66" t="s">
        <v>23</v>
      </c>
      <c r="C3954" s="66" t="s">
        <v>0</v>
      </c>
      <c r="D3954" s="66" t="s">
        <v>291</v>
      </c>
      <c r="E3954" s="76">
        <f>+IF(ISNUMBER(DATA!F511),DATA!F511,"n/a")</f>
        <v>13045.59</v>
      </c>
      <c r="F3954" s="77">
        <f>+IF(ISNUMBER(DATA!G511),DATA!G511,"n/a")</f>
        <v>0.16443133334523499</v>
      </c>
      <c r="G3954" s="76">
        <f>+IF(ISNUMBER(DATA!P511),DATA!P511,"n/a")</f>
        <v>43761.78</v>
      </c>
      <c r="H3954" s="77">
        <f>+IF(ISNUMBER(DATA!Q511),DATA!Q511,"n/a")</f>
        <v>0.151580938426609</v>
      </c>
      <c r="I3954" s="76">
        <f>+IF(ISNUMBER(DATA!Z511),DATA!Z511,"n/a")</f>
        <v>73396.899999999994</v>
      </c>
      <c r="J3954" s="77">
        <f>+IF(ISNUMBER(DATA!AA511),DATA!AA511,"n/a")</f>
        <v>0.12877081508999599</v>
      </c>
      <c r="K3954" s="76">
        <f>+IF(ISNUMBER(DATA!AJ511),DATA!AJ511,"n/a")</f>
        <v>136505.60000000001</v>
      </c>
      <c r="L3954" s="77">
        <f>+IF(ISNUMBER(DATA!AK511),DATA!AK511,"n/a")</f>
        <v>-5.7504699337345901E-2</v>
      </c>
      <c r="M3954" s="66"/>
      <c r="N3954" s="66"/>
      <c r="O3954" s="66"/>
      <c r="P3954" s="66"/>
      <c r="Q3954" s="66"/>
      <c r="S3954" s="70"/>
      <c r="U3954" s="70"/>
      <c r="W3954" s="70"/>
      <c r="Y3954" s="70"/>
    </row>
    <row r="3955" spans="1:25" s="69" customFormat="1" x14ac:dyDescent="0.2">
      <c r="A3955" s="66" t="s">
        <v>20</v>
      </c>
      <c r="B3955" s="66" t="s">
        <v>23</v>
      </c>
      <c r="C3955" s="66" t="s">
        <v>0</v>
      </c>
      <c r="D3955" s="66" t="s">
        <v>292</v>
      </c>
      <c r="E3955" s="76">
        <f>+IF(ISNUMBER(DATA!F512),DATA!F512,"n/a")</f>
        <v>44370.37</v>
      </c>
      <c r="F3955" s="77">
        <f>+IF(ISNUMBER(DATA!G512),DATA!G512,"n/a")</f>
        <v>6.4635070999073702E-2</v>
      </c>
      <c r="G3955" s="76">
        <f>+IF(ISNUMBER(DATA!P512),DATA!P512,"n/a")</f>
        <v>147735.14000000001</v>
      </c>
      <c r="H3955" s="77">
        <f>+IF(ISNUMBER(DATA!Q512),DATA!Q512,"n/a")</f>
        <v>-5.07615136219303E-2</v>
      </c>
      <c r="I3955" s="76">
        <f>+IF(ISNUMBER(DATA!Z512),DATA!Z512,"n/a")</f>
        <v>268803.14</v>
      </c>
      <c r="J3955" s="77">
        <f>+IF(ISNUMBER(DATA!AA512),DATA!AA512,"n/a")</f>
        <v>0.174521295312321</v>
      </c>
      <c r="K3955" s="76">
        <f>+IF(ISNUMBER(DATA!AJ512),DATA!AJ512,"n/a")</f>
        <v>473807.6</v>
      </c>
      <c r="L3955" s="77">
        <f>+IF(ISNUMBER(DATA!AK512),DATA!AK512,"n/a")</f>
        <v>0.31163092349793098</v>
      </c>
      <c r="M3955" s="66"/>
      <c r="N3955" s="66"/>
      <c r="O3955" s="66"/>
      <c r="P3955" s="66"/>
      <c r="Q3955" s="66"/>
      <c r="S3955" s="70"/>
      <c r="U3955" s="70"/>
      <c r="W3955" s="70"/>
      <c r="Y3955" s="70"/>
    </row>
    <row r="3956" spans="1:25" s="69" customFormat="1" x14ac:dyDescent="0.2">
      <c r="A3956" s="66" t="s">
        <v>20</v>
      </c>
      <c r="B3956" s="66" t="s">
        <v>23</v>
      </c>
      <c r="C3956" s="66" t="s">
        <v>0</v>
      </c>
      <c r="D3956" s="66" t="s">
        <v>293</v>
      </c>
      <c r="E3956" s="76">
        <f>+IF(ISNUMBER(DATA!F513),DATA!F513,"n/a")</f>
        <v>9907.8700000000008</v>
      </c>
      <c r="F3956" s="77">
        <f>+IF(ISNUMBER(DATA!G513),DATA!G513,"n/a")</f>
        <v>0.50198893352535401</v>
      </c>
      <c r="G3956" s="76">
        <f>+IF(ISNUMBER(DATA!P513),DATA!P513,"n/a")</f>
        <v>30663.91</v>
      </c>
      <c r="H3956" s="77">
        <f>+IF(ISNUMBER(DATA!Q513),DATA!Q513,"n/a")</f>
        <v>0.65756240742942995</v>
      </c>
      <c r="I3956" s="76">
        <f>+IF(ISNUMBER(DATA!Z513),DATA!Z513,"n/a")</f>
        <v>53227.45</v>
      </c>
      <c r="J3956" s="77">
        <f>+IF(ISNUMBER(DATA!AA513),DATA!AA513,"n/a")</f>
        <v>0.67787827596761596</v>
      </c>
      <c r="K3956" s="76">
        <f>+IF(ISNUMBER(DATA!AJ513),DATA!AJ513,"n/a")</f>
        <v>97301.64</v>
      </c>
      <c r="L3956" s="77">
        <f>+IF(ISNUMBER(DATA!AK513),DATA!AK513,"n/a")</f>
        <v>0.833908721135037</v>
      </c>
      <c r="M3956" s="66"/>
      <c r="N3956" s="66"/>
      <c r="O3956" s="66"/>
      <c r="P3956" s="66"/>
      <c r="Q3956" s="66"/>
      <c r="S3956" s="70"/>
      <c r="U3956" s="70"/>
      <c r="W3956" s="70"/>
      <c r="Y3956" s="70"/>
    </row>
    <row r="3957" spans="1:25" s="69" customFormat="1" x14ac:dyDescent="0.2">
      <c r="A3957" s="66" t="s">
        <v>20</v>
      </c>
      <c r="B3957" s="66" t="s">
        <v>23</v>
      </c>
      <c r="C3957" s="66" t="s">
        <v>0</v>
      </c>
      <c r="D3957" s="66" t="s">
        <v>294</v>
      </c>
      <c r="E3957" s="76">
        <f>+IF(ISNUMBER(DATA!F514),DATA!F514,"n/a")</f>
        <v>327.44</v>
      </c>
      <c r="F3957" s="77">
        <f>+IF(ISNUMBER(DATA!G514),DATA!G514,"n/a")</f>
        <v>0.24397842109262199</v>
      </c>
      <c r="G3957" s="76">
        <f>+IF(ISNUMBER(DATA!P514),DATA!P514,"n/a")</f>
        <v>1010.33</v>
      </c>
      <c r="H3957" s="77">
        <f>+IF(ISNUMBER(DATA!Q514),DATA!Q514,"n/a")</f>
        <v>0.21235720456945401</v>
      </c>
      <c r="I3957" s="76">
        <f>+IF(ISNUMBER(DATA!Z514),DATA!Z514,"n/a")</f>
        <v>1860.24</v>
      </c>
      <c r="J3957" s="77">
        <f>+IF(ISNUMBER(DATA!AA514),DATA!AA514,"n/a")</f>
        <v>-0.582799190824561</v>
      </c>
      <c r="K3957" s="76">
        <f>+IF(ISNUMBER(DATA!AJ514),DATA!AJ514,"n/a")</f>
        <v>3920.45</v>
      </c>
      <c r="L3957" s="77">
        <f>+IF(ISNUMBER(DATA!AK514),DATA!AK514,"n/a")</f>
        <v>-0.75705301957109905</v>
      </c>
      <c r="M3957" s="66"/>
      <c r="N3957" s="66"/>
      <c r="O3957" s="66"/>
      <c r="P3957" s="66"/>
      <c r="Q3957" s="66"/>
      <c r="S3957" s="70"/>
      <c r="U3957" s="70"/>
      <c r="W3957" s="70"/>
      <c r="Y3957" s="70"/>
    </row>
    <row r="3958" spans="1:25" s="69" customFormat="1" x14ac:dyDescent="0.2">
      <c r="A3958" s="66" t="s">
        <v>20</v>
      </c>
      <c r="B3958" s="66" t="s">
        <v>23</v>
      </c>
      <c r="C3958" s="66" t="s">
        <v>0</v>
      </c>
      <c r="D3958" s="66" t="s">
        <v>295</v>
      </c>
      <c r="E3958" s="76">
        <f>+IF(ISNUMBER(DATA!F515),DATA!F515,"n/a")</f>
        <v>11838.43</v>
      </c>
      <c r="F3958" s="77">
        <f>+IF(ISNUMBER(DATA!G515),DATA!G515,"n/a")</f>
        <v>-0.173638504059411</v>
      </c>
      <c r="G3958" s="76">
        <f>+IF(ISNUMBER(DATA!P515),DATA!P515,"n/a")</f>
        <v>34969.910000000003</v>
      </c>
      <c r="H3958" s="77">
        <f>+IF(ISNUMBER(DATA!Q515),DATA!Q515,"n/a")</f>
        <v>-0.178487788754533</v>
      </c>
      <c r="I3958" s="76">
        <f>+IF(ISNUMBER(DATA!Z515),DATA!Z515,"n/a")</f>
        <v>63898.18</v>
      </c>
      <c r="J3958" s="77">
        <f>+IF(ISNUMBER(DATA!AA515),DATA!AA515,"n/a")</f>
        <v>-7.5002631033807304E-2</v>
      </c>
      <c r="K3958" s="76">
        <f>+IF(ISNUMBER(DATA!AJ515),DATA!AJ515,"n/a")</f>
        <v>135419.87</v>
      </c>
      <c r="L3958" s="77">
        <f>+IF(ISNUMBER(DATA!AK515),DATA!AK515,"n/a")</f>
        <v>9.77665754643504E-2</v>
      </c>
      <c r="M3958" s="66"/>
      <c r="N3958" s="66"/>
      <c r="O3958" s="66"/>
      <c r="P3958" s="66"/>
      <c r="Q3958" s="66"/>
      <c r="S3958" s="70"/>
      <c r="U3958" s="70"/>
      <c r="W3958" s="70"/>
      <c r="Y3958" s="70"/>
    </row>
    <row r="3959" spans="1:25" s="69" customFormat="1" x14ac:dyDescent="0.2">
      <c r="A3959" s="66" t="s">
        <v>20</v>
      </c>
      <c r="B3959" s="66" t="s">
        <v>23</v>
      </c>
      <c r="C3959" s="66" t="s">
        <v>0</v>
      </c>
      <c r="D3959" s="66" t="s">
        <v>296</v>
      </c>
      <c r="E3959" s="76">
        <f>+IF(ISNUMBER(DATA!F516),DATA!F516,"n/a")</f>
        <v>27227.73</v>
      </c>
      <c r="F3959" s="77">
        <f>+IF(ISNUMBER(DATA!G516),DATA!G516,"n/a")</f>
        <v>1.09491615405034</v>
      </c>
      <c r="G3959" s="76">
        <f>+IF(ISNUMBER(DATA!P516),DATA!P516,"n/a")</f>
        <v>81185.210000000006</v>
      </c>
      <c r="H3959" s="77">
        <f>+IF(ISNUMBER(DATA!Q516),DATA!Q516,"n/a")</f>
        <v>1.06812213925583</v>
      </c>
      <c r="I3959" s="76">
        <f>+IF(ISNUMBER(DATA!Z516),DATA!Z516,"n/a")</f>
        <v>137642.85</v>
      </c>
      <c r="J3959" s="77">
        <f>+IF(ISNUMBER(DATA!AA516),DATA!AA516,"n/a")</f>
        <v>1.07628781785522</v>
      </c>
      <c r="K3959" s="76">
        <f>+IF(ISNUMBER(DATA!AJ516),DATA!AJ516,"n/a")</f>
        <v>236094.58</v>
      </c>
      <c r="L3959" s="77">
        <f>+IF(ISNUMBER(DATA!AK516),DATA!AK516,"n/a")</f>
        <v>1.04612403990943</v>
      </c>
      <c r="M3959" s="66"/>
      <c r="N3959" s="66"/>
      <c r="O3959" s="66"/>
      <c r="P3959" s="66"/>
      <c r="Q3959" s="66"/>
      <c r="S3959" s="70"/>
      <c r="U3959" s="70"/>
      <c r="W3959" s="70"/>
      <c r="Y3959" s="70"/>
    </row>
    <row r="3960" spans="1:25" s="69" customFormat="1" x14ac:dyDescent="0.2">
      <c r="A3960" s="66" t="s">
        <v>20</v>
      </c>
      <c r="B3960" s="66" t="s">
        <v>23</v>
      </c>
      <c r="C3960" s="66" t="s">
        <v>0</v>
      </c>
      <c r="D3960" s="66" t="s">
        <v>297</v>
      </c>
      <c r="E3960" s="76">
        <f>+IF(ISNUMBER(DATA!F517),DATA!F517,"n/a")</f>
        <v>9629.5499999999993</v>
      </c>
      <c r="F3960" s="77">
        <f>+IF(ISNUMBER(DATA!G517),DATA!G517,"n/a")</f>
        <v>0.60846361996392095</v>
      </c>
      <c r="G3960" s="76">
        <f>+IF(ISNUMBER(DATA!P517),DATA!P517,"n/a")</f>
        <v>29352.09</v>
      </c>
      <c r="H3960" s="77">
        <f>+IF(ISNUMBER(DATA!Q517),DATA!Q517,"n/a")</f>
        <v>0.88886479265151996</v>
      </c>
      <c r="I3960" s="76">
        <f>+IF(ISNUMBER(DATA!Z517),DATA!Z517,"n/a")</f>
        <v>49343.86</v>
      </c>
      <c r="J3960" s="77">
        <f>+IF(ISNUMBER(DATA!AA517),DATA!AA517,"n/a")</f>
        <v>0.822285315649119</v>
      </c>
      <c r="K3960" s="76">
        <f>+IF(ISNUMBER(DATA!AJ517),DATA!AJ517,"n/a")</f>
        <v>94337.66</v>
      </c>
      <c r="L3960" s="77">
        <f>+IF(ISNUMBER(DATA!AK517),DATA!AK517,"n/a")</f>
        <v>0.96905004024191899</v>
      </c>
      <c r="M3960" s="66"/>
      <c r="N3960" s="66"/>
      <c r="O3960" s="66"/>
      <c r="P3960" s="66"/>
      <c r="Q3960" s="66"/>
      <c r="S3960" s="70"/>
      <c r="U3960" s="70"/>
      <c r="W3960" s="70"/>
      <c r="Y3960" s="70"/>
    </row>
    <row r="3961" spans="1:25" s="69" customFormat="1" x14ac:dyDescent="0.2">
      <c r="A3961" s="66" t="s">
        <v>20</v>
      </c>
      <c r="B3961" s="66" t="s">
        <v>23</v>
      </c>
      <c r="C3961" s="66" t="s">
        <v>0</v>
      </c>
      <c r="D3961" s="66" t="s">
        <v>298</v>
      </c>
      <c r="E3961" s="76">
        <f>+IF(ISNUMBER(DATA!F518),DATA!F518,"n/a")</f>
        <v>279.79000000000002</v>
      </c>
      <c r="F3961" s="77">
        <f>+IF(ISNUMBER(DATA!G518),DATA!G518,"n/a")</f>
        <v>-0.40869032271699401</v>
      </c>
      <c r="G3961" s="76">
        <f>+IF(ISNUMBER(DATA!P518),DATA!P518,"n/a")</f>
        <v>868.51</v>
      </c>
      <c r="H3961" s="77">
        <f>+IF(ISNUMBER(DATA!Q518),DATA!Q518,"n/a")</f>
        <v>-0.36236491248678498</v>
      </c>
      <c r="I3961" s="76">
        <f>+IF(ISNUMBER(DATA!Z518),DATA!Z518,"n/a")</f>
        <v>1765.27</v>
      </c>
      <c r="J3961" s="77">
        <f>+IF(ISNUMBER(DATA!AA518),DATA!AA518,"n/a")</f>
        <v>-0.81927660271504299</v>
      </c>
      <c r="K3961" s="76">
        <f>+IF(ISNUMBER(DATA!AJ518),DATA!AJ518,"n/a")</f>
        <v>4301.5200000000004</v>
      </c>
      <c r="L3961" s="77">
        <f>+IF(ISNUMBER(DATA!AK518),DATA!AK518,"n/a")</f>
        <v>-0.88409308617059001</v>
      </c>
      <c r="M3961" s="66"/>
      <c r="N3961" s="66"/>
      <c r="O3961" s="66"/>
      <c r="P3961" s="66"/>
      <c r="Q3961" s="66"/>
      <c r="S3961" s="70"/>
      <c r="U3961" s="70"/>
      <c r="W3961" s="70"/>
      <c r="Y3961" s="70"/>
    </row>
    <row r="3962" spans="1:25" s="69" customFormat="1" x14ac:dyDescent="0.2">
      <c r="A3962" s="66" t="s">
        <v>20</v>
      </c>
      <c r="B3962" s="66" t="s">
        <v>23</v>
      </c>
      <c r="C3962" s="66" t="s">
        <v>0</v>
      </c>
      <c r="D3962" s="66" t="s">
        <v>299</v>
      </c>
      <c r="E3962" s="76">
        <f>+IF(ISNUMBER(DATA!F519),DATA!F519,"n/a")</f>
        <v>21922.7</v>
      </c>
      <c r="F3962" s="77">
        <f>+IF(ISNUMBER(DATA!G519),DATA!G519,"n/a")</f>
        <v>-0.29578813028756401</v>
      </c>
      <c r="G3962" s="76">
        <f>+IF(ISNUMBER(DATA!P519),DATA!P519,"n/a")</f>
        <v>69867.429999999993</v>
      </c>
      <c r="H3962" s="77">
        <f>+IF(ISNUMBER(DATA!Q519),DATA!Q519,"n/a")</f>
        <v>-0.65470593276268796</v>
      </c>
      <c r="I3962" s="76">
        <f>+IF(ISNUMBER(DATA!Z519),DATA!Z519,"n/a")</f>
        <v>120103.97</v>
      </c>
      <c r="J3962" s="77">
        <f>+IF(ISNUMBER(DATA!AA519),DATA!AA519,"n/a")</f>
        <v>-0.664193542713994</v>
      </c>
      <c r="K3962" s="76">
        <f>+IF(ISNUMBER(DATA!AJ519),DATA!AJ519,"n/a")</f>
        <v>279567.69</v>
      </c>
      <c r="L3962" s="77">
        <f>+IF(ISNUMBER(DATA!AK519),DATA!AK519,"n/a")</f>
        <v>-0.571988390542716</v>
      </c>
      <c r="M3962" s="66"/>
      <c r="N3962" s="66"/>
      <c r="O3962" s="66"/>
      <c r="P3962" s="66"/>
      <c r="Q3962" s="66"/>
      <c r="S3962" s="70"/>
      <c r="U3962" s="70"/>
      <c r="W3962" s="70"/>
      <c r="Y3962" s="70"/>
    </row>
    <row r="3963" spans="1:25" s="69" customFormat="1" x14ac:dyDescent="0.2">
      <c r="A3963" s="66" t="s">
        <v>20</v>
      </c>
      <c r="B3963" s="66" t="s">
        <v>23</v>
      </c>
      <c r="C3963" s="66" t="s">
        <v>0</v>
      </c>
      <c r="D3963" s="66" t="s">
        <v>300</v>
      </c>
      <c r="E3963" s="76">
        <f>+IF(ISNUMBER(DATA!F520),DATA!F520,"n/a")</f>
        <v>67683.8</v>
      </c>
      <c r="F3963" s="77">
        <f>+IF(ISNUMBER(DATA!G520),DATA!G520,"n/a")</f>
        <v>0.30479045967955398</v>
      </c>
      <c r="G3963" s="76">
        <f>+IF(ISNUMBER(DATA!P520),DATA!P520,"n/a")</f>
        <v>200195.97</v>
      </c>
      <c r="H3963" s="77">
        <f>+IF(ISNUMBER(DATA!Q520),DATA!Q520,"n/a")</f>
        <v>0.298196566350107</v>
      </c>
      <c r="I3963" s="76">
        <f>+IF(ISNUMBER(DATA!Z520),DATA!Z520,"n/a")</f>
        <v>340740.12</v>
      </c>
      <c r="J3963" s="77">
        <f>+IF(ISNUMBER(DATA!AA520),DATA!AA520,"n/a")</f>
        <v>0.26570887769989199</v>
      </c>
      <c r="K3963" s="76">
        <f>+IF(ISNUMBER(DATA!AJ520),DATA!AJ520,"n/a")</f>
        <v>621091.04</v>
      </c>
      <c r="L3963" s="77">
        <f>+IF(ISNUMBER(DATA!AK520),DATA!AK520,"n/a")</f>
        <v>0.18375916178197799</v>
      </c>
      <c r="M3963" s="66"/>
      <c r="N3963" s="66"/>
      <c r="O3963" s="66"/>
      <c r="P3963" s="66"/>
      <c r="Q3963" s="66"/>
      <c r="S3963" s="70"/>
      <c r="U3963" s="70"/>
      <c r="W3963" s="70"/>
      <c r="Y3963" s="70"/>
    </row>
    <row r="3964" spans="1:25" s="69" customFormat="1" x14ac:dyDescent="0.2">
      <c r="A3964" s="66" t="s">
        <v>20</v>
      </c>
      <c r="B3964" s="66" t="s">
        <v>23</v>
      </c>
      <c r="C3964" s="66" t="s">
        <v>0</v>
      </c>
      <c r="D3964" s="66" t="s">
        <v>301</v>
      </c>
      <c r="E3964" s="76">
        <f>+IF(ISNUMBER(DATA!F521),DATA!F521,"n/a")</f>
        <v>13223</v>
      </c>
      <c r="F3964" s="77">
        <f>+IF(ISNUMBER(DATA!G521),DATA!G521,"n/a")</f>
        <v>2.28051464112316</v>
      </c>
      <c r="G3964" s="76">
        <f>+IF(ISNUMBER(DATA!P521),DATA!P521,"n/a")</f>
        <v>36940.910000000003</v>
      </c>
      <c r="H3964" s="77">
        <f>+IF(ISNUMBER(DATA!Q521),DATA!Q521,"n/a")</f>
        <v>4.2803354517048504</v>
      </c>
      <c r="I3964" s="76">
        <f>+IF(ISNUMBER(DATA!Z521),DATA!Z521,"n/a")</f>
        <v>59373.14</v>
      </c>
      <c r="J3964" s="77">
        <f>+IF(ISNUMBER(DATA!AA521),DATA!AA521,"n/a")</f>
        <v>4.6985832518310398</v>
      </c>
      <c r="K3964" s="76">
        <f>+IF(ISNUMBER(DATA!AJ521),DATA!AJ521,"n/a")</f>
        <v>114909.58</v>
      </c>
      <c r="L3964" s="77">
        <f>+IF(ISNUMBER(DATA!AK521),DATA!AK521,"n/a")</f>
        <v>8.2069746032076694</v>
      </c>
      <c r="M3964" s="66"/>
      <c r="N3964" s="66"/>
      <c r="O3964" s="66"/>
      <c r="P3964" s="66"/>
      <c r="Q3964" s="66"/>
      <c r="S3964" s="70"/>
      <c r="U3964" s="70"/>
      <c r="W3964" s="70"/>
      <c r="Y3964" s="70"/>
    </row>
    <row r="3965" spans="1:25" s="69" customFormat="1" x14ac:dyDescent="0.2">
      <c r="A3965" s="66" t="s">
        <v>20</v>
      </c>
      <c r="B3965" s="66" t="s">
        <v>23</v>
      </c>
      <c r="C3965" s="66" t="s">
        <v>0</v>
      </c>
      <c r="D3965" s="66" t="s">
        <v>302</v>
      </c>
      <c r="E3965" s="76">
        <f>+IF(ISNUMBER(DATA!F522),DATA!F522,"n/a")</f>
        <v>180.18</v>
      </c>
      <c r="F3965" s="77">
        <f>+IF(ISNUMBER(DATA!G522),DATA!G522,"n/a")</f>
        <v>-0.564782608695652</v>
      </c>
      <c r="G3965" s="76">
        <f>+IF(ISNUMBER(DATA!P522),DATA!P522,"n/a")</f>
        <v>504.82</v>
      </c>
      <c r="H3965" s="77">
        <f>+IF(ISNUMBER(DATA!Q522),DATA!Q522,"n/a")</f>
        <v>-0.60698492775286494</v>
      </c>
      <c r="I3965" s="76">
        <f>+IF(ISNUMBER(DATA!Z522),DATA!Z522,"n/a")</f>
        <v>786.36</v>
      </c>
      <c r="J3965" s="77">
        <f>+IF(ISNUMBER(DATA!AA522),DATA!AA522,"n/a")</f>
        <v>-0.77605194583279902</v>
      </c>
      <c r="K3965" s="76">
        <f>+IF(ISNUMBER(DATA!AJ522),DATA!AJ522,"n/a")</f>
        <v>2377.69</v>
      </c>
      <c r="L3965" s="77">
        <f>+IF(ISNUMBER(DATA!AK522),DATA!AK522,"n/a")</f>
        <v>-0.82341451531807697</v>
      </c>
      <c r="M3965" s="66"/>
      <c r="N3965" s="66"/>
      <c r="O3965" s="66"/>
      <c r="P3965" s="66"/>
      <c r="Q3965" s="66"/>
      <c r="S3965" s="70"/>
      <c r="U3965" s="70"/>
      <c r="W3965" s="70"/>
      <c r="Y3965" s="70"/>
    </row>
    <row r="3966" spans="1:25" s="69" customFormat="1" x14ac:dyDescent="0.2">
      <c r="A3966" s="66" t="s">
        <v>20</v>
      </c>
      <c r="B3966" s="66" t="s">
        <v>23</v>
      </c>
      <c r="C3966" s="66" t="s">
        <v>0</v>
      </c>
      <c r="D3966" s="66" t="s">
        <v>303</v>
      </c>
      <c r="E3966" s="76">
        <f>+IF(ISNUMBER(DATA!F523),DATA!F523,"n/a")</f>
        <v>11795.97</v>
      </c>
      <c r="F3966" s="77">
        <f>+IF(ISNUMBER(DATA!G523),DATA!G523,"n/a")</f>
        <v>-6.9520269729891199E-3</v>
      </c>
      <c r="G3966" s="76">
        <f>+IF(ISNUMBER(DATA!P523),DATA!P523,"n/a")</f>
        <v>35589.39</v>
      </c>
      <c r="H3966" s="77">
        <f>+IF(ISNUMBER(DATA!Q523),DATA!Q523,"n/a")</f>
        <v>1.8868135190287402E-2</v>
      </c>
      <c r="I3966" s="76">
        <f>+IF(ISNUMBER(DATA!Z523),DATA!Z523,"n/a")</f>
        <v>63580.52</v>
      </c>
      <c r="J3966" s="77">
        <f>+IF(ISNUMBER(DATA!AA523),DATA!AA523,"n/a")</f>
        <v>0.19607761987391401</v>
      </c>
      <c r="K3966" s="76">
        <f>+IF(ISNUMBER(DATA!AJ523),DATA!AJ523,"n/a")</f>
        <v>126110.78</v>
      </c>
      <c r="L3966" s="77">
        <f>+IF(ISNUMBER(DATA!AK523),DATA!AK523,"n/a")</f>
        <v>0.53048251831082205</v>
      </c>
      <c r="M3966" s="66"/>
      <c r="N3966" s="66"/>
      <c r="O3966" s="66"/>
      <c r="P3966" s="66"/>
      <c r="Q3966" s="66"/>
      <c r="S3966" s="70"/>
      <c r="U3966" s="70"/>
      <c r="W3966" s="70"/>
      <c r="Y3966" s="70"/>
    </row>
    <row r="3967" spans="1:25" s="69" customFormat="1" x14ac:dyDescent="0.2">
      <c r="A3967" s="66" t="s">
        <v>20</v>
      </c>
      <c r="B3967" s="66" t="s">
        <v>23</v>
      </c>
      <c r="C3967" s="66" t="s">
        <v>0</v>
      </c>
      <c r="D3967" s="66" t="s">
        <v>304</v>
      </c>
      <c r="E3967" s="76">
        <f>+IF(ISNUMBER(DATA!F524),DATA!F524,"n/a")</f>
        <v>9501.84</v>
      </c>
      <c r="F3967" s="77">
        <f>+IF(ISNUMBER(DATA!G524),DATA!G524,"n/a")</f>
        <v>-0.63829535345214505</v>
      </c>
      <c r="G3967" s="76">
        <f>+IF(ISNUMBER(DATA!P524),DATA!P524,"n/a")</f>
        <v>30900.17</v>
      </c>
      <c r="H3967" s="77">
        <f>+IF(ISNUMBER(DATA!Q524),DATA!Q524,"n/a")</f>
        <v>-0.66078376741794398</v>
      </c>
      <c r="I3967" s="76">
        <f>+IF(ISNUMBER(DATA!Z524),DATA!Z524,"n/a")</f>
        <v>53696.49</v>
      </c>
      <c r="J3967" s="77">
        <f>+IF(ISNUMBER(DATA!AA524),DATA!AA524,"n/a")</f>
        <v>-0.63989563936081295</v>
      </c>
      <c r="K3967" s="76">
        <f>+IF(ISNUMBER(DATA!AJ524),DATA!AJ524,"n/a")</f>
        <v>185821.58</v>
      </c>
      <c r="L3967" s="77">
        <f>+IF(ISNUMBER(DATA!AK524),DATA!AK524,"n/a")</f>
        <v>-0.33025980631041901</v>
      </c>
      <c r="M3967" s="66"/>
      <c r="N3967" s="66"/>
      <c r="O3967" s="66"/>
      <c r="P3967" s="66"/>
      <c r="Q3967" s="66"/>
      <c r="S3967" s="70"/>
      <c r="U3967" s="70"/>
      <c r="W3967" s="70"/>
      <c r="Y3967" s="70"/>
    </row>
    <row r="3968" spans="1:25" s="69" customFormat="1" x14ac:dyDescent="0.2">
      <c r="A3968" s="66" t="s">
        <v>20</v>
      </c>
      <c r="B3968" s="66" t="s">
        <v>23</v>
      </c>
      <c r="C3968" s="66" t="s">
        <v>0</v>
      </c>
      <c r="D3968" s="66" t="s">
        <v>305</v>
      </c>
      <c r="E3968" s="76">
        <f>+IF(ISNUMBER(DATA!F525),DATA!F525,"n/a")</f>
        <v>14146.57</v>
      </c>
      <c r="F3968" s="77" t="str">
        <f>+IF(ISNUMBER(DATA!G525),DATA!G525,"n/a")</f>
        <v>n/a</v>
      </c>
      <c r="G3968" s="76">
        <f>+IF(ISNUMBER(DATA!P525),DATA!P525,"n/a")</f>
        <v>49814.68</v>
      </c>
      <c r="H3968" s="77">
        <f>+IF(ISNUMBER(DATA!Q525),DATA!Q525,"n/a")</f>
        <v>12483.882205513801</v>
      </c>
      <c r="I3968" s="76">
        <f>+IF(ISNUMBER(DATA!Z525),DATA!Z525,"n/a")</f>
        <v>88583.85</v>
      </c>
      <c r="J3968" s="77">
        <f>+IF(ISNUMBER(DATA!AA525),DATA!AA525,"n/a")</f>
        <v>22200.466165413502</v>
      </c>
      <c r="K3968" s="76">
        <f>+IF(ISNUMBER(DATA!AJ525),DATA!AJ525,"n/a")</f>
        <v>88622.45</v>
      </c>
      <c r="L3968" s="77">
        <f>+IF(ISNUMBER(DATA!AK525),DATA!AK525,"n/a")</f>
        <v>7402.7134502924</v>
      </c>
      <c r="M3968" s="66"/>
      <c r="N3968" s="66"/>
      <c r="O3968" s="66"/>
      <c r="P3968" s="66"/>
      <c r="Q3968" s="66"/>
      <c r="S3968" s="70"/>
      <c r="U3968" s="70"/>
      <c r="W3968" s="70"/>
      <c r="Y3968" s="70"/>
    </row>
    <row r="3969" spans="1:25" s="69" customFormat="1" x14ac:dyDescent="0.2">
      <c r="A3969" s="66" t="s">
        <v>20</v>
      </c>
      <c r="B3969" s="66" t="s">
        <v>23</v>
      </c>
      <c r="C3969" s="66" t="s">
        <v>0</v>
      </c>
      <c r="D3969" s="66" t="s">
        <v>306</v>
      </c>
      <c r="E3969" s="76">
        <f>+IF(ISNUMBER(DATA!F526),DATA!F526,"n/a")</f>
        <v>16611.95</v>
      </c>
      <c r="F3969" s="77">
        <f>+IF(ISNUMBER(DATA!G526),DATA!G526,"n/a")</f>
        <v>-0.13890197749381999</v>
      </c>
      <c r="G3969" s="76">
        <f>+IF(ISNUMBER(DATA!P526),DATA!P526,"n/a")</f>
        <v>56634.239999999998</v>
      </c>
      <c r="H3969" s="77">
        <f>+IF(ISNUMBER(DATA!Q526),DATA!Q526,"n/a")</f>
        <v>-0.12619470004168901</v>
      </c>
      <c r="I3969" s="76">
        <f>+IF(ISNUMBER(DATA!Z526),DATA!Z526,"n/a")</f>
        <v>98628.71</v>
      </c>
      <c r="J3969" s="77">
        <f>+IF(ISNUMBER(DATA!AA526),DATA!AA526,"n/a")</f>
        <v>-0.144388108478745</v>
      </c>
      <c r="K3969" s="76">
        <f>+IF(ISNUMBER(DATA!AJ526),DATA!AJ526,"n/a")</f>
        <v>194383.05</v>
      </c>
      <c r="L3969" s="77">
        <f>+IF(ISNUMBER(DATA!AK526),DATA!AK526,"n/a")</f>
        <v>-8.4837801603782903E-2</v>
      </c>
      <c r="M3969" s="66"/>
      <c r="N3969" s="66"/>
      <c r="O3969" s="66"/>
      <c r="P3969" s="66"/>
      <c r="Q3969" s="66"/>
      <c r="S3969" s="70"/>
      <c r="U3969" s="70"/>
      <c r="W3969" s="70"/>
      <c r="Y3969" s="70"/>
    </row>
    <row r="3970" spans="1:25" s="69" customFormat="1" x14ac:dyDescent="0.2">
      <c r="A3970" s="66" t="s">
        <v>20</v>
      </c>
      <c r="B3970" s="66" t="s">
        <v>23</v>
      </c>
      <c r="C3970" s="66" t="s">
        <v>0</v>
      </c>
      <c r="D3970" s="66" t="s">
        <v>307</v>
      </c>
      <c r="E3970" s="76">
        <f>+IF(ISNUMBER(DATA!F527),DATA!F527,"n/a")</f>
        <v>24804.99</v>
      </c>
      <c r="F3970" s="77">
        <f>+IF(ISNUMBER(DATA!G527),DATA!G527,"n/a")</f>
        <v>0.82932646392268805</v>
      </c>
      <c r="G3970" s="76">
        <f>+IF(ISNUMBER(DATA!P527),DATA!P527,"n/a")</f>
        <v>80299.23</v>
      </c>
      <c r="H3970" s="77">
        <f>+IF(ISNUMBER(DATA!Q527),DATA!Q527,"n/a")</f>
        <v>4.9219337105805998</v>
      </c>
      <c r="I3970" s="76">
        <f>+IF(ISNUMBER(DATA!Z527),DATA!Z527,"n/a")</f>
        <v>138915.24</v>
      </c>
      <c r="J3970" s="77">
        <f>+IF(ISNUMBER(DATA!AA527),DATA!AA527,"n/a")</f>
        <v>9.2447662657461898</v>
      </c>
      <c r="K3970" s="76">
        <f>+IF(ISNUMBER(DATA!AJ527),DATA!AJ527,"n/a")</f>
        <v>249942.84</v>
      </c>
      <c r="L3970" s="77">
        <f>+IF(ISNUMBER(DATA!AK527),DATA!AK527,"n/a")</f>
        <v>17.432865793535701</v>
      </c>
      <c r="M3970" s="66"/>
      <c r="N3970" s="66"/>
      <c r="O3970" s="66"/>
      <c r="P3970" s="66"/>
      <c r="Q3970" s="66"/>
      <c r="S3970" s="70"/>
      <c r="U3970" s="70"/>
      <c r="W3970" s="70"/>
      <c r="Y3970" s="70"/>
    </row>
    <row r="3971" spans="1:25" s="69" customFormat="1" x14ac:dyDescent="0.2">
      <c r="A3971" s="66" t="s">
        <v>20</v>
      </c>
      <c r="B3971" s="66" t="s">
        <v>23</v>
      </c>
      <c r="C3971" s="66" t="s">
        <v>0</v>
      </c>
      <c r="D3971" s="66" t="s">
        <v>308</v>
      </c>
      <c r="E3971" s="76">
        <f>+IF(ISNUMBER(DATA!F528),DATA!F528,"n/a")</f>
        <v>14914.73</v>
      </c>
      <c r="F3971" s="77">
        <f>+IF(ISNUMBER(DATA!G528),DATA!G528,"n/a")</f>
        <v>3.7349428595473702E-2</v>
      </c>
      <c r="G3971" s="76">
        <f>+IF(ISNUMBER(DATA!P528),DATA!P528,"n/a")</f>
        <v>44999.32</v>
      </c>
      <c r="H3971" s="77">
        <f>+IF(ISNUMBER(DATA!Q528),DATA!Q528,"n/a")</f>
        <v>2.4049366297297901E-2</v>
      </c>
      <c r="I3971" s="76">
        <f>+IF(ISNUMBER(DATA!Z528),DATA!Z528,"n/a")</f>
        <v>77272.36</v>
      </c>
      <c r="J3971" s="77">
        <f>+IF(ISNUMBER(DATA!AA528),DATA!AA528,"n/a")</f>
        <v>-2.3452721554269099E-2</v>
      </c>
      <c r="K3971" s="76">
        <f>+IF(ISNUMBER(DATA!AJ528),DATA!AJ528,"n/a")</f>
        <v>144176.60999999999</v>
      </c>
      <c r="L3971" s="77">
        <f>+IF(ISNUMBER(DATA!AK528),DATA!AK528,"n/a")</f>
        <v>5.6165162974336102E-2</v>
      </c>
      <c r="M3971" s="66"/>
      <c r="N3971" s="66"/>
      <c r="O3971" s="66"/>
      <c r="P3971" s="66"/>
      <c r="Q3971" s="66"/>
      <c r="S3971" s="70"/>
      <c r="U3971" s="70"/>
      <c r="W3971" s="70"/>
      <c r="Y3971" s="70"/>
    </row>
    <row r="3972" spans="1:25" s="69" customFormat="1" x14ac:dyDescent="0.2">
      <c r="A3972" s="66" t="s">
        <v>20</v>
      </c>
      <c r="B3972" s="66" t="s">
        <v>23</v>
      </c>
      <c r="C3972" s="66" t="s">
        <v>0</v>
      </c>
      <c r="D3972" s="66" t="s">
        <v>309</v>
      </c>
      <c r="E3972" s="76">
        <f>+IF(ISNUMBER(DATA!F529),DATA!F529,"n/a")</f>
        <v>16545.259999999998</v>
      </c>
      <c r="F3972" s="77">
        <f>+IF(ISNUMBER(DATA!G529),DATA!G529,"n/a")</f>
        <v>0.194536336581767</v>
      </c>
      <c r="G3972" s="76">
        <f>+IF(ISNUMBER(DATA!P529),DATA!P529,"n/a")</f>
        <v>45033.9</v>
      </c>
      <c r="H3972" s="77">
        <f>+IF(ISNUMBER(DATA!Q529),DATA!Q529,"n/a")</f>
        <v>6.9836530820243797E-3</v>
      </c>
      <c r="I3972" s="76">
        <f>+IF(ISNUMBER(DATA!Z529),DATA!Z529,"n/a")</f>
        <v>78460.240000000005</v>
      </c>
      <c r="J3972" s="77">
        <f>+IF(ISNUMBER(DATA!AA529),DATA!AA529,"n/a")</f>
        <v>-4.7068316952415902E-2</v>
      </c>
      <c r="K3972" s="76">
        <f>+IF(ISNUMBER(DATA!AJ529),DATA!AJ529,"n/a")</f>
        <v>146539.89000000001</v>
      </c>
      <c r="L3972" s="77">
        <f>+IF(ISNUMBER(DATA!AK529),DATA!AK529,"n/a")</f>
        <v>1.18817126376692E-2</v>
      </c>
      <c r="M3972" s="66"/>
      <c r="N3972" s="66"/>
      <c r="O3972" s="66"/>
      <c r="P3972" s="66"/>
      <c r="Q3972" s="66"/>
      <c r="S3972" s="70"/>
      <c r="U3972" s="70"/>
      <c r="W3972" s="70"/>
      <c r="Y3972" s="70"/>
    </row>
    <row r="3973" spans="1:25" s="69" customFormat="1" x14ac:dyDescent="0.2">
      <c r="A3973" s="66" t="s">
        <v>20</v>
      </c>
      <c r="B3973" s="66" t="s">
        <v>23</v>
      </c>
      <c r="C3973" s="66" t="s">
        <v>0</v>
      </c>
      <c r="D3973" s="66" t="s">
        <v>310</v>
      </c>
      <c r="E3973" s="76">
        <f>+IF(ISNUMBER(DATA!F530),DATA!F530,"n/a")</f>
        <v>22195</v>
      </c>
      <c r="F3973" s="77">
        <f>+IF(ISNUMBER(DATA!G530),DATA!G530,"n/a")</f>
        <v>0.167557524367733</v>
      </c>
      <c r="G3973" s="76">
        <f>+IF(ISNUMBER(DATA!P530),DATA!P530,"n/a")</f>
        <v>60192.84</v>
      </c>
      <c r="H3973" s="77">
        <f>+IF(ISNUMBER(DATA!Q530),DATA!Q530,"n/a")</f>
        <v>5.8218244270393897E-2</v>
      </c>
      <c r="I3973" s="76">
        <f>+IF(ISNUMBER(DATA!Z530),DATA!Z530,"n/a")</f>
        <v>104923.91</v>
      </c>
      <c r="J3973" s="77">
        <f>+IF(ISNUMBER(DATA!AA530),DATA!AA530,"n/a")</f>
        <v>8.5731176273249707E-2</v>
      </c>
      <c r="K3973" s="76">
        <f>+IF(ISNUMBER(DATA!AJ530),DATA!AJ530,"n/a")</f>
        <v>203532.64</v>
      </c>
      <c r="L3973" s="77">
        <f>+IF(ISNUMBER(DATA!AK530),DATA!AK530,"n/a")</f>
        <v>0.43633403023764</v>
      </c>
      <c r="M3973" s="66"/>
      <c r="N3973" s="66"/>
      <c r="O3973" s="66"/>
      <c r="P3973" s="66"/>
      <c r="Q3973" s="66"/>
      <c r="S3973" s="70"/>
      <c r="U3973" s="70"/>
      <c r="W3973" s="70"/>
      <c r="Y3973" s="70"/>
    </row>
    <row r="3974" spans="1:25" s="69" customFormat="1" x14ac:dyDescent="0.2">
      <c r="A3974" s="66" t="s">
        <v>20</v>
      </c>
      <c r="B3974" s="66" t="s">
        <v>23</v>
      </c>
      <c r="C3974" s="66" t="s">
        <v>0</v>
      </c>
      <c r="D3974" s="66" t="s">
        <v>311</v>
      </c>
      <c r="E3974" s="76">
        <f>+IF(ISNUMBER(DATA!F531),DATA!F531,"n/a")</f>
        <v>5967.37</v>
      </c>
      <c r="F3974" s="77">
        <f>+IF(ISNUMBER(DATA!G531),DATA!G531,"n/a")</f>
        <v>1.3240951702166599</v>
      </c>
      <c r="G3974" s="76">
        <f>+IF(ISNUMBER(DATA!P531),DATA!P531,"n/a")</f>
        <v>17174.7</v>
      </c>
      <c r="H3974" s="77">
        <f>+IF(ISNUMBER(DATA!Q531),DATA!Q531,"n/a")</f>
        <v>0.48038743299352099</v>
      </c>
      <c r="I3974" s="76">
        <f>+IF(ISNUMBER(DATA!Z531),DATA!Z531,"n/a")</f>
        <v>28482.62</v>
      </c>
      <c r="J3974" s="77">
        <f>+IF(ISNUMBER(DATA!AA531),DATA!AA531,"n/a")</f>
        <v>0.400610547082838</v>
      </c>
      <c r="K3974" s="76">
        <f>+IF(ISNUMBER(DATA!AJ531),DATA!AJ531,"n/a")</f>
        <v>49408.19</v>
      </c>
      <c r="L3974" s="77">
        <f>+IF(ISNUMBER(DATA!AK531),DATA!AK531,"n/a")</f>
        <v>0.151451882300108</v>
      </c>
      <c r="M3974" s="66"/>
      <c r="N3974" s="66"/>
      <c r="O3974" s="66"/>
      <c r="P3974" s="66"/>
      <c r="Q3974" s="66"/>
      <c r="S3974" s="70"/>
      <c r="U3974" s="70"/>
      <c r="W3974" s="70"/>
      <c r="Y3974" s="70"/>
    </row>
    <row r="3975" spans="1:25" s="69" customFormat="1" x14ac:dyDescent="0.2">
      <c r="A3975" s="66" t="s">
        <v>20</v>
      </c>
      <c r="B3975" s="66" t="s">
        <v>23</v>
      </c>
      <c r="C3975" s="66" t="s">
        <v>0</v>
      </c>
      <c r="D3975" s="66" t="s">
        <v>312</v>
      </c>
      <c r="E3975" s="76">
        <f>+IF(ISNUMBER(DATA!F532),DATA!F532,"n/a")</f>
        <v>5700.05</v>
      </c>
      <c r="F3975" s="77">
        <f>+IF(ISNUMBER(DATA!G532),DATA!G532,"n/a")</f>
        <v>1.20297747185431</v>
      </c>
      <c r="G3975" s="76">
        <f>+IF(ISNUMBER(DATA!P532),DATA!P532,"n/a")</f>
        <v>18007.669999999998</v>
      </c>
      <c r="H3975" s="77">
        <f>+IF(ISNUMBER(DATA!Q532),DATA!Q532,"n/a")</f>
        <v>1.11864662025669</v>
      </c>
      <c r="I3975" s="76">
        <f>+IF(ISNUMBER(DATA!Z532),DATA!Z532,"n/a")</f>
        <v>30527.54</v>
      </c>
      <c r="J3975" s="77">
        <f>+IF(ISNUMBER(DATA!AA532),DATA!AA532,"n/a")</f>
        <v>1.2550186148209399</v>
      </c>
      <c r="K3975" s="76">
        <f>+IF(ISNUMBER(DATA!AJ532),DATA!AJ532,"n/a")</f>
        <v>52505.27</v>
      </c>
      <c r="L3975" s="77">
        <f>+IF(ISNUMBER(DATA!AK532),DATA!AK532,"n/a")</f>
        <v>1.5887236654620001</v>
      </c>
      <c r="M3975" s="66"/>
      <c r="N3975" s="66"/>
      <c r="O3975" s="66"/>
      <c r="P3975" s="66"/>
      <c r="Q3975" s="66"/>
      <c r="S3975" s="70"/>
      <c r="U3975" s="70"/>
      <c r="W3975" s="70"/>
      <c r="Y3975" s="70"/>
    </row>
    <row r="3976" spans="1:25" s="69" customFormat="1" x14ac:dyDescent="0.2">
      <c r="A3976" s="66" t="s">
        <v>20</v>
      </c>
      <c r="B3976" s="66" t="s">
        <v>23</v>
      </c>
      <c r="C3976" s="66" t="s">
        <v>0</v>
      </c>
      <c r="D3976" s="66" t="s">
        <v>313</v>
      </c>
      <c r="E3976" s="76">
        <f>+IF(ISNUMBER(DATA!F533),DATA!F533,"n/a")</f>
        <v>7067.86</v>
      </c>
      <c r="F3976" s="77">
        <f>+IF(ISNUMBER(DATA!G533),DATA!G533,"n/a")</f>
        <v>3.8459617108182298E-2</v>
      </c>
      <c r="G3976" s="76">
        <f>+IF(ISNUMBER(DATA!P533),DATA!P533,"n/a")</f>
        <v>21911.88</v>
      </c>
      <c r="H3976" s="77">
        <f>+IF(ISNUMBER(DATA!Q533),DATA!Q533,"n/a")</f>
        <v>-0.25396130941538497</v>
      </c>
      <c r="I3976" s="76">
        <f>+IF(ISNUMBER(DATA!Z533),DATA!Z533,"n/a")</f>
        <v>40621.370000000003</v>
      </c>
      <c r="J3976" s="77">
        <f>+IF(ISNUMBER(DATA!AA533),DATA!AA533,"n/a")</f>
        <v>-0.143150072350963</v>
      </c>
      <c r="K3976" s="76">
        <f>+IF(ISNUMBER(DATA!AJ533),DATA!AJ533,"n/a")</f>
        <v>73660.37</v>
      </c>
      <c r="L3976" s="77">
        <f>+IF(ISNUMBER(DATA!AK533),DATA!AK533,"n/a")</f>
        <v>-5.0363608610474703E-2</v>
      </c>
      <c r="M3976" s="66"/>
      <c r="N3976" s="66"/>
      <c r="O3976" s="66"/>
      <c r="P3976" s="66"/>
      <c r="Q3976" s="66"/>
      <c r="S3976" s="70"/>
      <c r="U3976" s="70"/>
      <c r="W3976" s="70"/>
      <c r="Y3976" s="70"/>
    </row>
    <row r="3977" spans="1:25" s="69" customFormat="1" x14ac:dyDescent="0.2">
      <c r="A3977" s="66" t="s">
        <v>20</v>
      </c>
      <c r="B3977" s="66" t="s">
        <v>23</v>
      </c>
      <c r="C3977" s="66" t="s">
        <v>0</v>
      </c>
      <c r="D3977" s="66" t="s">
        <v>314</v>
      </c>
      <c r="E3977" s="76">
        <f>+IF(ISNUMBER(DATA!F534),DATA!F534,"n/a")</f>
        <v>9893.94</v>
      </c>
      <c r="F3977" s="77">
        <f>+IF(ISNUMBER(DATA!G534),DATA!G534,"n/a")</f>
        <v>0.26098654251299103</v>
      </c>
      <c r="G3977" s="76">
        <f>+IF(ISNUMBER(DATA!P534),DATA!P534,"n/a")</f>
        <v>30029.71</v>
      </c>
      <c r="H3977" s="77">
        <f>+IF(ISNUMBER(DATA!Q534),DATA!Q534,"n/a")</f>
        <v>0.228244162409558</v>
      </c>
      <c r="I3977" s="76">
        <f>+IF(ISNUMBER(DATA!Z534),DATA!Z534,"n/a")</f>
        <v>53762.02</v>
      </c>
      <c r="J3977" s="77">
        <f>+IF(ISNUMBER(DATA!AA534),DATA!AA534,"n/a")</f>
        <v>0.210708785258373</v>
      </c>
      <c r="K3977" s="76">
        <f>+IF(ISNUMBER(DATA!AJ534),DATA!AJ534,"n/a")</f>
        <v>101793.42</v>
      </c>
      <c r="L3977" s="77">
        <f>+IF(ISNUMBER(DATA!AK534),DATA!AK534,"n/a")</f>
        <v>9.5782890063373302E-2</v>
      </c>
      <c r="M3977" s="66"/>
      <c r="N3977" s="66"/>
      <c r="O3977" s="66"/>
      <c r="P3977" s="66"/>
      <c r="Q3977" s="66"/>
      <c r="S3977" s="70"/>
      <c r="U3977" s="70"/>
      <c r="W3977" s="70"/>
      <c r="Y3977" s="70"/>
    </row>
    <row r="3978" spans="1:25" s="69" customFormat="1" x14ac:dyDescent="0.2">
      <c r="A3978" s="66" t="s">
        <v>20</v>
      </c>
      <c r="B3978" s="66" t="s">
        <v>23</v>
      </c>
      <c r="C3978" s="66" t="s">
        <v>0</v>
      </c>
      <c r="D3978" s="66" t="s">
        <v>315</v>
      </c>
      <c r="E3978" s="76">
        <f>+IF(ISNUMBER(DATA!F535),DATA!F535,"n/a")</f>
        <v>23884.98</v>
      </c>
      <c r="F3978" s="77">
        <f>+IF(ISNUMBER(DATA!G535),DATA!G535,"n/a")</f>
        <v>3.0829304815759402</v>
      </c>
      <c r="G3978" s="76">
        <f>+IF(ISNUMBER(DATA!P535),DATA!P535,"n/a")</f>
        <v>79219.429999999993</v>
      </c>
      <c r="H3978" s="77">
        <f>+IF(ISNUMBER(DATA!Q535),DATA!Q535,"n/a")</f>
        <v>12.5418755000034</v>
      </c>
      <c r="I3978" s="76">
        <f>+IF(ISNUMBER(DATA!Z535),DATA!Z535,"n/a")</f>
        <v>145017.73000000001</v>
      </c>
      <c r="J3978" s="77">
        <f>+IF(ISNUMBER(DATA!AA535),DATA!AA535,"n/a")</f>
        <v>23.789525056581599</v>
      </c>
      <c r="K3978" s="76">
        <f>+IF(ISNUMBER(DATA!AJ535),DATA!AJ535,"n/a")</f>
        <v>247601.19</v>
      </c>
      <c r="L3978" s="77">
        <f>+IF(ISNUMBER(DATA!AK535),DATA!AK535,"n/a")</f>
        <v>41.325279147207802</v>
      </c>
      <c r="M3978" s="66"/>
      <c r="N3978" s="66"/>
      <c r="O3978" s="66"/>
      <c r="P3978" s="66"/>
      <c r="Q3978" s="66"/>
      <c r="S3978" s="70"/>
      <c r="U3978" s="70"/>
      <c r="W3978" s="70"/>
      <c r="Y3978" s="70"/>
    </row>
    <row r="3979" spans="1:25" s="69" customFormat="1" x14ac:dyDescent="0.2">
      <c r="A3979" s="66" t="s">
        <v>20</v>
      </c>
      <c r="B3979" s="66" t="s">
        <v>23</v>
      </c>
      <c r="C3979" s="66" t="s">
        <v>0</v>
      </c>
      <c r="D3979" s="66" t="s">
        <v>316</v>
      </c>
      <c r="E3979" s="76">
        <f>+IF(ISNUMBER(DATA!F536),DATA!F536,"n/a")</f>
        <v>11606.57</v>
      </c>
      <c r="F3979" s="77">
        <f>+IF(ISNUMBER(DATA!G536),DATA!G536,"n/a")</f>
        <v>0.74636780557678795</v>
      </c>
      <c r="G3979" s="76">
        <f>+IF(ISNUMBER(DATA!P536),DATA!P536,"n/a")</f>
        <v>32862.5</v>
      </c>
      <c r="H3979" s="77">
        <f>+IF(ISNUMBER(DATA!Q536),DATA!Q536,"n/a")</f>
        <v>0.97137701546867306</v>
      </c>
      <c r="I3979" s="76">
        <f>+IF(ISNUMBER(DATA!Z536),DATA!Z536,"n/a")</f>
        <v>53468.29</v>
      </c>
      <c r="J3979" s="77">
        <f>+IF(ISNUMBER(DATA!AA536),DATA!AA536,"n/a")</f>
        <v>1.2334616420875</v>
      </c>
      <c r="K3979" s="76">
        <f>+IF(ISNUMBER(DATA!AJ536),DATA!AJ536,"n/a")</f>
        <v>99383.53</v>
      </c>
      <c r="L3979" s="77">
        <f>+IF(ISNUMBER(DATA!AK536),DATA!AK536,"n/a")</f>
        <v>1.6984395872929701</v>
      </c>
      <c r="M3979" s="66"/>
      <c r="N3979" s="66"/>
      <c r="O3979" s="66"/>
      <c r="P3979" s="66"/>
      <c r="Q3979" s="66"/>
      <c r="S3979" s="70"/>
      <c r="U3979" s="70"/>
      <c r="W3979" s="70"/>
      <c r="Y3979" s="70"/>
    </row>
    <row r="3980" spans="1:25" s="69" customFormat="1" x14ac:dyDescent="0.2">
      <c r="A3980" s="66" t="s">
        <v>20</v>
      </c>
      <c r="B3980" s="66" t="s">
        <v>23</v>
      </c>
      <c r="C3980" s="66" t="s">
        <v>0</v>
      </c>
      <c r="D3980" s="66" t="s">
        <v>317</v>
      </c>
      <c r="E3980" s="76">
        <f>+IF(ISNUMBER(DATA!F537),DATA!F537,"n/a")</f>
        <v>9948.44</v>
      </c>
      <c r="F3980" s="77">
        <f>+IF(ISNUMBER(DATA!G537),DATA!G537,"n/a")</f>
        <v>-0.21485056934232799</v>
      </c>
      <c r="G3980" s="76">
        <f>+IF(ISNUMBER(DATA!P537),DATA!P537,"n/a")</f>
        <v>31975.49</v>
      </c>
      <c r="H3980" s="77">
        <f>+IF(ISNUMBER(DATA!Q537),DATA!Q537,"n/a")</f>
        <v>-0.16471818454442799</v>
      </c>
      <c r="I3980" s="76">
        <f>+IF(ISNUMBER(DATA!Z537),DATA!Z537,"n/a")</f>
        <v>59420.15</v>
      </c>
      <c r="J3980" s="77">
        <f>+IF(ISNUMBER(DATA!AA537),DATA!AA537,"n/a")</f>
        <v>-9.4479723376597505E-2</v>
      </c>
      <c r="K3980" s="76">
        <f>+IF(ISNUMBER(DATA!AJ537),DATA!AJ537,"n/a")</f>
        <v>123868.99</v>
      </c>
      <c r="L3980" s="77">
        <f>+IF(ISNUMBER(DATA!AK537),DATA!AK537,"n/a")</f>
        <v>8.0961509445422103E-2</v>
      </c>
      <c r="M3980" s="66"/>
      <c r="N3980" s="66"/>
      <c r="O3980" s="66"/>
      <c r="P3980" s="66"/>
      <c r="Q3980" s="66"/>
      <c r="S3980" s="70"/>
      <c r="U3980" s="70"/>
      <c r="W3980" s="70"/>
      <c r="Y3980" s="70"/>
    </row>
    <row r="3981" spans="1:25" s="69" customFormat="1" x14ac:dyDescent="0.2">
      <c r="A3981" s="66" t="s">
        <v>20</v>
      </c>
      <c r="B3981" s="66" t="s">
        <v>23</v>
      </c>
      <c r="C3981" s="66" t="s">
        <v>0</v>
      </c>
      <c r="D3981" s="66" t="s">
        <v>318</v>
      </c>
      <c r="E3981" s="76">
        <f>+IF(ISNUMBER(DATA!F538),DATA!F538,"n/a")</f>
        <v>5615.91</v>
      </c>
      <c r="F3981" s="77">
        <f>+IF(ISNUMBER(DATA!G538),DATA!G538,"n/a")</f>
        <v>-4.4719934816740199E-2</v>
      </c>
      <c r="G3981" s="76">
        <f>+IF(ISNUMBER(DATA!P538),DATA!P538,"n/a")</f>
        <v>16353.95</v>
      </c>
      <c r="H3981" s="77">
        <f>+IF(ISNUMBER(DATA!Q538),DATA!Q538,"n/a")</f>
        <v>-0.13067918753285701</v>
      </c>
      <c r="I3981" s="76">
        <f>+IF(ISNUMBER(DATA!Z538),DATA!Z538,"n/a")</f>
        <v>30314.400000000001</v>
      </c>
      <c r="J3981" s="77">
        <f>+IF(ISNUMBER(DATA!AA538),DATA!AA538,"n/a")</f>
        <v>-0.18464855007658801</v>
      </c>
      <c r="K3981" s="76">
        <f>+IF(ISNUMBER(DATA!AJ538),DATA!AJ538,"n/a")</f>
        <v>58835.82</v>
      </c>
      <c r="L3981" s="77">
        <f>+IF(ISNUMBER(DATA!AK538),DATA!AK538,"n/a")</f>
        <v>-0.27332494378181199</v>
      </c>
      <c r="M3981" s="66"/>
      <c r="N3981" s="66"/>
      <c r="O3981" s="66"/>
      <c r="P3981" s="66"/>
      <c r="Q3981" s="66"/>
      <c r="S3981" s="70"/>
      <c r="U3981" s="70"/>
      <c r="W3981" s="70"/>
      <c r="Y3981" s="70"/>
    </row>
    <row r="3982" spans="1:25" s="69" customFormat="1" x14ac:dyDescent="0.2">
      <c r="A3982" s="66" t="s">
        <v>20</v>
      </c>
      <c r="B3982" s="66" t="s">
        <v>23</v>
      </c>
      <c r="C3982" s="66" t="s">
        <v>0</v>
      </c>
      <c r="D3982" s="66" t="s">
        <v>344</v>
      </c>
      <c r="E3982" s="76">
        <f>+IF(ISNUMBER(DATA!F539),DATA!F539,"n/a")</f>
        <v>3790.85</v>
      </c>
      <c r="F3982" s="77">
        <f>+IF(ISNUMBER(DATA!G539),DATA!G539,"n/a")</f>
        <v>-0.17511853652274001</v>
      </c>
      <c r="G3982" s="76">
        <f>+IF(ISNUMBER(DATA!P539),DATA!P539,"n/a")</f>
        <v>12150.18</v>
      </c>
      <c r="H3982" s="77">
        <f>+IF(ISNUMBER(DATA!Q539),DATA!Q539,"n/a")</f>
        <v>-0.232522134933875</v>
      </c>
      <c r="I3982" s="76">
        <f>+IF(ISNUMBER(DATA!Z539),DATA!Z539,"n/a")</f>
        <v>21574.94</v>
      </c>
      <c r="J3982" s="77">
        <f>+IF(ISNUMBER(DATA!AA539),DATA!AA539,"n/a")</f>
        <v>3.59553119086456E-2</v>
      </c>
      <c r="K3982" s="76">
        <f>+IF(ISNUMBER(DATA!AJ539),DATA!AJ539,"n/a")</f>
        <v>44072.87</v>
      </c>
      <c r="L3982" s="77">
        <f>+IF(ISNUMBER(DATA!AK539),DATA!AK539,"n/a")</f>
        <v>0.89682046108629498</v>
      </c>
      <c r="M3982" s="66"/>
      <c r="N3982" s="66"/>
      <c r="O3982" s="66"/>
      <c r="P3982" s="66"/>
      <c r="Q3982" s="66"/>
      <c r="S3982" s="70"/>
      <c r="U3982" s="70"/>
      <c r="W3982" s="70"/>
      <c r="Y3982" s="70"/>
    </row>
    <row r="3983" spans="1:25" s="69" customFormat="1" x14ac:dyDescent="0.2">
      <c r="A3983" s="66" t="s">
        <v>20</v>
      </c>
      <c r="B3983" s="66" t="s">
        <v>23</v>
      </c>
      <c r="C3983" s="66" t="s">
        <v>0</v>
      </c>
      <c r="D3983" s="66" t="s">
        <v>345</v>
      </c>
      <c r="E3983" s="76">
        <f>+IF(ISNUMBER(DATA!F540),DATA!F540,"n/a")</f>
        <v>4297.3599999999997</v>
      </c>
      <c r="F3983" s="77">
        <f>+IF(ISNUMBER(DATA!G540),DATA!G540,"n/a")</f>
        <v>7.0101399839698804</v>
      </c>
      <c r="G3983" s="76">
        <f>+IF(ISNUMBER(DATA!P540),DATA!P540,"n/a")</f>
        <v>15994.38</v>
      </c>
      <c r="H3983" s="77">
        <f>+IF(ISNUMBER(DATA!Q540),DATA!Q540,"n/a")</f>
        <v>10.8445303474629</v>
      </c>
      <c r="I3983" s="76">
        <f>+IF(ISNUMBER(DATA!Z540),DATA!Z540,"n/a")</f>
        <v>25402.5</v>
      </c>
      <c r="J3983" s="77">
        <f>+IF(ISNUMBER(DATA!AA540),DATA!AA540,"n/a")</f>
        <v>12.387845664925701</v>
      </c>
      <c r="K3983" s="76">
        <f>+IF(ISNUMBER(DATA!AJ540),DATA!AJ540,"n/a")</f>
        <v>28244.31</v>
      </c>
      <c r="L3983" s="77">
        <f>+IF(ISNUMBER(DATA!AK540),DATA!AK540,"n/a")</f>
        <v>8.3315635582720695</v>
      </c>
      <c r="M3983" s="66"/>
      <c r="N3983" s="66"/>
      <c r="O3983" s="66"/>
      <c r="P3983" s="66"/>
      <c r="Q3983" s="66"/>
      <c r="S3983" s="70"/>
      <c r="U3983" s="70"/>
      <c r="W3983" s="70"/>
      <c r="Y3983" s="70"/>
    </row>
    <row r="3984" spans="1:25" x14ac:dyDescent="0.2">
      <c r="E3984" s="100"/>
      <c r="F3984" s="102"/>
      <c r="G3984" s="100"/>
      <c r="H3984" s="102"/>
      <c r="I3984" s="100"/>
      <c r="J3984" s="102"/>
      <c r="K3984" s="100"/>
      <c r="L3984" s="102"/>
    </row>
    <row r="3985" spans="1:25" s="69" customFormat="1" x14ac:dyDescent="0.2">
      <c r="A3985" s="66" t="s">
        <v>20</v>
      </c>
      <c r="B3985" s="66" t="s">
        <v>23</v>
      </c>
      <c r="C3985" s="66" t="s">
        <v>9</v>
      </c>
      <c r="D3985" s="66" t="s">
        <v>271</v>
      </c>
      <c r="E3985" s="86">
        <f>+IF(ISNUMBER(DATA!H491),DATA!H491,"n/a")</f>
        <v>882.46</v>
      </c>
      <c r="F3985" s="77">
        <f>+IF(ISNUMBER(DATA!I491),DATA!I491,"n/a")</f>
        <v>-1.6066988526765299E-2</v>
      </c>
      <c r="G3985" s="86">
        <f>+IF(ISNUMBER(DATA!R491),DATA!R491,"n/a")</f>
        <v>2711.43</v>
      </c>
      <c r="H3985" s="77">
        <f>+IF(ISNUMBER(DATA!S491),DATA!S491,"n/a")</f>
        <v>8.6077022940232902E-3</v>
      </c>
      <c r="I3985" s="86">
        <f>+IF(ISNUMBER(DATA!AB491),DATA!AB491,"n/a")</f>
        <v>4790.6899999999996</v>
      </c>
      <c r="J3985" s="77">
        <f>+IF(ISNUMBER(DATA!AC491),DATA!AC491,"n/a")</f>
        <v>2.6712101241949698E-2</v>
      </c>
      <c r="K3985" s="86">
        <f>+IF(ISNUMBER(DATA!AL491),DATA!AL491,"n/a")</f>
        <v>9324.09</v>
      </c>
      <c r="L3985" s="77">
        <f>+IF(ISNUMBER(DATA!AM491),DATA!AM491,"n/a")</f>
        <v>4.2938588690869799E-2</v>
      </c>
      <c r="M3985" s="66"/>
      <c r="N3985" s="66"/>
      <c r="O3985" s="66"/>
      <c r="P3985" s="66"/>
      <c r="Q3985" s="66"/>
      <c r="S3985" s="70"/>
      <c r="U3985" s="70"/>
      <c r="W3985" s="70"/>
      <c r="Y3985" s="70"/>
    </row>
    <row r="3986" spans="1:25" s="69" customFormat="1" x14ac:dyDescent="0.2">
      <c r="A3986" s="66" t="s">
        <v>20</v>
      </c>
      <c r="B3986" s="66" t="s">
        <v>23</v>
      </c>
      <c r="C3986" s="66" t="s">
        <v>9</v>
      </c>
      <c r="D3986" s="66" t="s">
        <v>272</v>
      </c>
      <c r="E3986" s="86">
        <f>+IF(ISNUMBER(DATA!H492),DATA!H492,"n/a")</f>
        <v>1485.86</v>
      </c>
      <c r="F3986" s="77">
        <f>+IF(ISNUMBER(DATA!I492),DATA!I492,"n/a")</f>
        <v>2.3106659833782701</v>
      </c>
      <c r="G3986" s="86">
        <f>+IF(ISNUMBER(DATA!R492),DATA!R492,"n/a")</f>
        <v>4269.88</v>
      </c>
      <c r="H3986" s="77">
        <f>+IF(ISNUMBER(DATA!S492),DATA!S492,"n/a")</f>
        <v>2.22255094339623</v>
      </c>
      <c r="I3986" s="86">
        <f>+IF(ISNUMBER(DATA!AB492),DATA!AB492,"n/a")</f>
        <v>7956.93</v>
      </c>
      <c r="J3986" s="77">
        <f>+IF(ISNUMBER(DATA!AC492),DATA!AC492,"n/a")</f>
        <v>2.7678604406688199</v>
      </c>
      <c r="K3986" s="86">
        <f>+IF(ISNUMBER(DATA!AL492),DATA!AL492,"n/a")</f>
        <v>11489.12</v>
      </c>
      <c r="L3986" s="77">
        <f>+IF(ISNUMBER(DATA!AM492),DATA!AM492,"n/a")</f>
        <v>3.2802293395126401</v>
      </c>
      <c r="M3986" s="66"/>
      <c r="N3986" s="66"/>
      <c r="O3986" s="66"/>
      <c r="P3986" s="66"/>
      <c r="Q3986" s="66"/>
      <c r="S3986" s="70"/>
      <c r="U3986" s="70"/>
      <c r="W3986" s="70"/>
      <c r="Y3986" s="70"/>
    </row>
    <row r="3987" spans="1:25" s="69" customFormat="1" x14ac:dyDescent="0.2">
      <c r="A3987" s="66" t="s">
        <v>20</v>
      </c>
      <c r="B3987" s="66" t="s">
        <v>23</v>
      </c>
      <c r="C3987" s="66" t="s">
        <v>9</v>
      </c>
      <c r="D3987" s="66" t="s">
        <v>273</v>
      </c>
      <c r="E3987" s="86">
        <f>+IF(ISNUMBER(DATA!H493),DATA!H493,"n/a")</f>
        <v>940.49</v>
      </c>
      <c r="F3987" s="77">
        <f>+IF(ISNUMBER(DATA!I493),DATA!I493,"n/a")</f>
        <v>-0.60818793847589503</v>
      </c>
      <c r="G3987" s="86">
        <f>+IF(ISNUMBER(DATA!R493),DATA!R493,"n/a")</f>
        <v>2863.11</v>
      </c>
      <c r="H3987" s="77">
        <f>+IF(ISNUMBER(DATA!S493),DATA!S493,"n/a")</f>
        <v>-0.60979974214791299</v>
      </c>
      <c r="I3987" s="86">
        <f>+IF(ISNUMBER(DATA!AB493),DATA!AB493,"n/a")</f>
        <v>4974.05</v>
      </c>
      <c r="J3987" s="77">
        <f>+IF(ISNUMBER(DATA!AC493),DATA!AC493,"n/a")</f>
        <v>-0.612083319360467</v>
      </c>
      <c r="K3987" s="86">
        <f>+IF(ISNUMBER(DATA!AL493),DATA!AL493,"n/a")</f>
        <v>17534.36</v>
      </c>
      <c r="L3987" s="77">
        <f>+IF(ISNUMBER(DATA!AM493),DATA!AM493,"n/a")</f>
        <v>-0.26885452613705901</v>
      </c>
      <c r="M3987" s="66"/>
      <c r="N3987" s="66"/>
      <c r="O3987" s="66"/>
      <c r="P3987" s="66"/>
      <c r="Q3987" s="66"/>
      <c r="S3987" s="70"/>
      <c r="U3987" s="70"/>
      <c r="W3987" s="70"/>
      <c r="Y3987" s="70"/>
    </row>
    <row r="3988" spans="1:25" s="69" customFormat="1" x14ac:dyDescent="0.2">
      <c r="A3988" s="66" t="s">
        <v>20</v>
      </c>
      <c r="B3988" s="66" t="s">
        <v>23</v>
      </c>
      <c r="C3988" s="66" t="s">
        <v>9</v>
      </c>
      <c r="D3988" s="66" t="s">
        <v>274</v>
      </c>
      <c r="E3988" s="86">
        <f>+IF(ISNUMBER(DATA!H494),DATA!H494,"n/a")</f>
        <v>240.34</v>
      </c>
      <c r="F3988" s="77">
        <f>+IF(ISNUMBER(DATA!I494),DATA!I494,"n/a")</f>
        <v>1.6793756967669999</v>
      </c>
      <c r="G3988" s="86">
        <f>+IF(ISNUMBER(DATA!R494),DATA!R494,"n/a")</f>
        <v>634.29999999999995</v>
      </c>
      <c r="H3988" s="77">
        <f>+IF(ISNUMBER(DATA!S494),DATA!S494,"n/a")</f>
        <v>1.22741159532254</v>
      </c>
      <c r="I3988" s="86">
        <f>+IF(ISNUMBER(DATA!AB494),DATA!AB494,"n/a")</f>
        <v>1189.67</v>
      </c>
      <c r="J3988" s="77">
        <f>+IF(ISNUMBER(DATA!AC494),DATA!AC494,"n/a")</f>
        <v>0.62529885104580796</v>
      </c>
      <c r="K3988" s="86">
        <f>+IF(ISNUMBER(DATA!AL494),DATA!AL494,"n/a")</f>
        <v>1777.33</v>
      </c>
      <c r="L3988" s="77">
        <f>+IF(ISNUMBER(DATA!AM494),DATA!AM494,"n/a")</f>
        <v>-1.5000000000000399E-3</v>
      </c>
      <c r="M3988" s="66"/>
      <c r="N3988" s="66"/>
      <c r="O3988" s="66"/>
      <c r="P3988" s="66"/>
      <c r="Q3988" s="66"/>
      <c r="S3988" s="70"/>
      <c r="U3988" s="70"/>
      <c r="W3988" s="70"/>
      <c r="Y3988" s="70"/>
    </row>
    <row r="3989" spans="1:25" s="69" customFormat="1" x14ac:dyDescent="0.2">
      <c r="A3989" s="66" t="s">
        <v>20</v>
      </c>
      <c r="B3989" s="66" t="s">
        <v>23</v>
      </c>
      <c r="C3989" s="66" t="s">
        <v>9</v>
      </c>
      <c r="D3989" s="66" t="s">
        <v>275</v>
      </c>
      <c r="E3989" s="86">
        <f>+IF(ISNUMBER(DATA!H495),DATA!H495,"n/a")</f>
        <v>2047.14</v>
      </c>
      <c r="F3989" s="77">
        <f>+IF(ISNUMBER(DATA!I495),DATA!I495,"n/a")</f>
        <v>0.394861102593978</v>
      </c>
      <c r="G3989" s="86">
        <f>+IF(ISNUMBER(DATA!R495),DATA!R495,"n/a")</f>
        <v>6372.97</v>
      </c>
      <c r="H3989" s="77">
        <f>+IF(ISNUMBER(DATA!S495),DATA!S495,"n/a")</f>
        <v>0.286665495680474</v>
      </c>
      <c r="I3989" s="86">
        <f>+IF(ISNUMBER(DATA!AB495),DATA!AB495,"n/a")</f>
        <v>9917.2000000000007</v>
      </c>
      <c r="J3989" s="77">
        <f>+IF(ISNUMBER(DATA!AC495),DATA!AC495,"n/a")</f>
        <v>0.11161551455316</v>
      </c>
      <c r="K3989" s="86">
        <f>+IF(ISNUMBER(DATA!AL495),DATA!AL495,"n/a")</f>
        <v>14541.07</v>
      </c>
      <c r="L3989" s="77">
        <f>+IF(ISNUMBER(DATA!AM495),DATA!AM495,"n/a")</f>
        <v>-0.15643988133015099</v>
      </c>
      <c r="M3989" s="66"/>
      <c r="N3989" s="66"/>
      <c r="O3989" s="66"/>
      <c r="P3989" s="66"/>
      <c r="Q3989" s="66"/>
      <c r="S3989" s="70"/>
      <c r="U3989" s="70"/>
      <c r="W3989" s="70"/>
      <c r="Y3989" s="70"/>
    </row>
    <row r="3990" spans="1:25" s="69" customFormat="1" x14ac:dyDescent="0.2">
      <c r="A3990" s="66" t="s">
        <v>20</v>
      </c>
      <c r="B3990" s="66" t="s">
        <v>23</v>
      </c>
      <c r="C3990" s="66" t="s">
        <v>9</v>
      </c>
      <c r="D3990" s="66" t="s">
        <v>276</v>
      </c>
      <c r="E3990" s="86">
        <f>+IF(ISNUMBER(DATA!H496),DATA!H496,"n/a")</f>
        <v>166.38</v>
      </c>
      <c r="F3990" s="77">
        <f>+IF(ISNUMBER(DATA!I496),DATA!I496,"n/a")</f>
        <v>-0.92213590415574698</v>
      </c>
      <c r="G3990" s="86">
        <f>+IF(ISNUMBER(DATA!R496),DATA!R496,"n/a")</f>
        <v>493.83</v>
      </c>
      <c r="H3990" s="77">
        <f>+IF(ISNUMBER(DATA!S496),DATA!S496,"n/a")</f>
        <v>-0.91122428617911899</v>
      </c>
      <c r="I3990" s="86">
        <f>+IF(ISNUMBER(DATA!AB496),DATA!AB496,"n/a")</f>
        <v>814.81</v>
      </c>
      <c r="J3990" s="77">
        <f>+IF(ISNUMBER(DATA!AC496),DATA!AC496,"n/a")</f>
        <v>-0.91331476524632904</v>
      </c>
      <c r="K3990" s="86">
        <f>+IF(ISNUMBER(DATA!AL496),DATA!AL496,"n/a")</f>
        <v>9558.07</v>
      </c>
      <c r="L3990" s="77">
        <f>+IF(ISNUMBER(DATA!AM496),DATA!AM496,"n/a")</f>
        <v>-0.46083373290085999</v>
      </c>
      <c r="M3990" s="66"/>
      <c r="N3990" s="66"/>
      <c r="O3990" s="66"/>
      <c r="P3990" s="66"/>
      <c r="Q3990" s="66"/>
      <c r="S3990" s="70"/>
      <c r="U3990" s="70"/>
      <c r="W3990" s="70"/>
      <c r="Y3990" s="70"/>
    </row>
    <row r="3991" spans="1:25" s="69" customFormat="1" x14ac:dyDescent="0.2">
      <c r="A3991" s="66" t="s">
        <v>20</v>
      </c>
      <c r="B3991" s="66" t="s">
        <v>23</v>
      </c>
      <c r="C3991" s="66" t="s">
        <v>9</v>
      </c>
      <c r="D3991" s="66" t="s">
        <v>277</v>
      </c>
      <c r="E3991" s="86">
        <f>+IF(ISNUMBER(DATA!H497),DATA!H497,"n/a")</f>
        <v>685.84</v>
      </c>
      <c r="F3991" s="77">
        <f>+IF(ISNUMBER(DATA!I497),DATA!I497,"n/a")</f>
        <v>4.3324814409151598E-2</v>
      </c>
      <c r="G3991" s="86">
        <f>+IF(ISNUMBER(DATA!R497),DATA!R497,"n/a")</f>
        <v>1991.29</v>
      </c>
      <c r="H3991" s="77">
        <f>+IF(ISNUMBER(DATA!S497),DATA!S497,"n/a")</f>
        <v>0.38968253414380499</v>
      </c>
      <c r="I3991" s="86">
        <f>+IF(ISNUMBER(DATA!AB497),DATA!AB497,"n/a")</f>
        <v>2800.37</v>
      </c>
      <c r="J3991" s="77">
        <f>+IF(ISNUMBER(DATA!AC497),DATA!AC497,"n/a")</f>
        <v>0.43896510970659303</v>
      </c>
      <c r="K3991" s="86">
        <f>+IF(ISNUMBER(DATA!AL497),DATA!AL497,"n/a")</f>
        <v>5988.07</v>
      </c>
      <c r="L3991" s="77">
        <f>+IF(ISNUMBER(DATA!AM497),DATA!AM497,"n/a")</f>
        <v>1.01209325143479</v>
      </c>
      <c r="M3991" s="66"/>
      <c r="N3991" s="66"/>
      <c r="O3991" s="66"/>
      <c r="P3991" s="66"/>
      <c r="Q3991" s="66"/>
      <c r="S3991" s="70"/>
      <c r="U3991" s="70"/>
      <c r="W3991" s="70"/>
      <c r="Y3991" s="70"/>
    </row>
    <row r="3992" spans="1:25" s="69" customFormat="1" x14ac:dyDescent="0.2">
      <c r="A3992" s="66" t="s">
        <v>20</v>
      </c>
      <c r="B3992" s="66" t="s">
        <v>23</v>
      </c>
      <c r="C3992" s="66" t="s">
        <v>9</v>
      </c>
      <c r="D3992" s="66" t="s">
        <v>278</v>
      </c>
      <c r="E3992" s="86">
        <f>+IF(ISNUMBER(DATA!H498),DATA!H498,"n/a")</f>
        <v>6105.67</v>
      </c>
      <c r="F3992" s="77">
        <f>+IF(ISNUMBER(DATA!I498),DATA!I498,"n/a")</f>
        <v>0.30292651489931999</v>
      </c>
      <c r="G3992" s="86">
        <f>+IF(ISNUMBER(DATA!R498),DATA!R498,"n/a")</f>
        <v>16811.95</v>
      </c>
      <c r="H3992" s="77">
        <f>+IF(ISNUMBER(DATA!S498),DATA!S498,"n/a")</f>
        <v>0.108868933175476</v>
      </c>
      <c r="I3992" s="86">
        <f>+IF(ISNUMBER(DATA!AB498),DATA!AB498,"n/a")</f>
        <v>28982.76</v>
      </c>
      <c r="J3992" s="77">
        <f>+IF(ISNUMBER(DATA!AC498),DATA!AC498,"n/a")</f>
        <v>6.9823514386242694E-2</v>
      </c>
      <c r="K3992" s="86">
        <f>+IF(ISNUMBER(DATA!AL498),DATA!AL498,"n/a")</f>
        <v>56787.93</v>
      </c>
      <c r="L3992" s="77">
        <f>+IF(ISNUMBER(DATA!AM498),DATA!AM498,"n/a")</f>
        <v>0.12794151413047</v>
      </c>
      <c r="M3992" s="66"/>
      <c r="N3992" s="66"/>
      <c r="O3992" s="66"/>
      <c r="P3992" s="66"/>
      <c r="Q3992" s="66"/>
      <c r="S3992" s="70"/>
      <c r="U3992" s="70"/>
      <c r="W3992" s="70"/>
      <c r="Y3992" s="70"/>
    </row>
    <row r="3993" spans="1:25" s="69" customFormat="1" x14ac:dyDescent="0.2">
      <c r="A3993" s="66" t="s">
        <v>20</v>
      </c>
      <c r="B3993" s="66" t="s">
        <v>23</v>
      </c>
      <c r="C3993" s="66" t="s">
        <v>9</v>
      </c>
      <c r="D3993" s="66" t="s">
        <v>279</v>
      </c>
      <c r="E3993" s="86">
        <f>+IF(ISNUMBER(DATA!H499),DATA!H499,"n/a")</f>
        <v>2933.06</v>
      </c>
      <c r="F3993" s="77">
        <f>+IF(ISNUMBER(DATA!I499),DATA!I499,"n/a")</f>
        <v>0.13599956621428999</v>
      </c>
      <c r="G3993" s="86">
        <f>+IF(ISNUMBER(DATA!R499),DATA!R499,"n/a")</f>
        <v>8675.2900000000009</v>
      </c>
      <c r="H3993" s="77">
        <f>+IF(ISNUMBER(DATA!S499),DATA!S499,"n/a")</f>
        <v>0.13889155095434</v>
      </c>
      <c r="I3993" s="86">
        <f>+IF(ISNUMBER(DATA!AB499),DATA!AB499,"n/a")</f>
        <v>15469.09</v>
      </c>
      <c r="J3993" s="77">
        <f>+IF(ISNUMBER(DATA!AC499),DATA!AC499,"n/a")</f>
        <v>0.34981213209565598</v>
      </c>
      <c r="K3993" s="86">
        <f>+IF(ISNUMBER(DATA!AL499),DATA!AL499,"n/a")</f>
        <v>28331.13</v>
      </c>
      <c r="L3993" s="77">
        <f>+IF(ISNUMBER(DATA!AM499),DATA!AM499,"n/a")</f>
        <v>0.88848013075520205</v>
      </c>
      <c r="M3993" s="66"/>
      <c r="N3993" s="66"/>
      <c r="O3993" s="66"/>
      <c r="P3993" s="66"/>
      <c r="Q3993" s="66"/>
      <c r="S3993" s="70"/>
      <c r="U3993" s="70"/>
      <c r="W3993" s="70"/>
      <c r="Y3993" s="70"/>
    </row>
    <row r="3994" spans="1:25" s="69" customFormat="1" x14ac:dyDescent="0.2">
      <c r="A3994" s="66" t="s">
        <v>20</v>
      </c>
      <c r="B3994" s="66" t="s">
        <v>23</v>
      </c>
      <c r="C3994" s="66" t="s">
        <v>9</v>
      </c>
      <c r="D3994" s="66" t="s">
        <v>280</v>
      </c>
      <c r="E3994" s="86">
        <f>+IF(ISNUMBER(DATA!H500),DATA!H500,"n/a")</f>
        <v>659.97</v>
      </c>
      <c r="F3994" s="77" t="str">
        <f>+IF(ISNUMBER(DATA!I500),DATA!I500,"n/a")</f>
        <v>n/a</v>
      </c>
      <c r="G3994" s="86">
        <f>+IF(ISNUMBER(DATA!R500),DATA!R500,"n/a")</f>
        <v>2202.58</v>
      </c>
      <c r="H3994" s="77" t="str">
        <f>+IF(ISNUMBER(DATA!S500),DATA!S500,"n/a")</f>
        <v>n/a</v>
      </c>
      <c r="I3994" s="86">
        <f>+IF(ISNUMBER(DATA!AB500),DATA!AB500,"n/a")</f>
        <v>3637.94</v>
      </c>
      <c r="J3994" s="77" t="str">
        <f>+IF(ISNUMBER(DATA!AC500),DATA!AC500,"n/a")</f>
        <v>n/a</v>
      </c>
      <c r="K3994" s="86">
        <f>+IF(ISNUMBER(DATA!AL500),DATA!AL500,"n/a")</f>
        <v>3637.94</v>
      </c>
      <c r="L3994" s="77">
        <f>+IF(ISNUMBER(DATA!AM500),DATA!AM500,"n/a")</f>
        <v>2.94780306236503</v>
      </c>
      <c r="M3994" s="66"/>
      <c r="N3994" s="66"/>
      <c r="O3994" s="66"/>
      <c r="P3994" s="66"/>
      <c r="Q3994" s="66"/>
      <c r="S3994" s="70"/>
      <c r="U3994" s="70"/>
      <c r="W3994" s="70"/>
      <c r="Y3994" s="70"/>
    </row>
    <row r="3995" spans="1:25" s="69" customFormat="1" x14ac:dyDescent="0.2">
      <c r="A3995" s="66" t="s">
        <v>20</v>
      </c>
      <c r="B3995" s="66" t="s">
        <v>23</v>
      </c>
      <c r="C3995" s="66" t="s">
        <v>9</v>
      </c>
      <c r="D3995" s="66" t="s">
        <v>281</v>
      </c>
      <c r="E3995" s="86">
        <f>+IF(ISNUMBER(DATA!H501),DATA!H501,"n/a")</f>
        <v>670.44</v>
      </c>
      <c r="F3995" s="77">
        <f>+IF(ISNUMBER(DATA!I501),DATA!I501,"n/a")</f>
        <v>9.6242519376042404E-2</v>
      </c>
      <c r="G3995" s="86">
        <f>+IF(ISNUMBER(DATA!R501),DATA!R501,"n/a")</f>
        <v>2032.83</v>
      </c>
      <c r="H3995" s="77">
        <f>+IF(ISNUMBER(DATA!S501),DATA!S501,"n/a")</f>
        <v>-8.3228855676519206E-2</v>
      </c>
      <c r="I3995" s="86">
        <f>+IF(ISNUMBER(DATA!AB501),DATA!AB501,"n/a")</f>
        <v>3607.62</v>
      </c>
      <c r="J3995" s="77">
        <f>+IF(ISNUMBER(DATA!AC501),DATA!AC501,"n/a")</f>
        <v>0.13210424740715199</v>
      </c>
      <c r="K3995" s="86">
        <f>+IF(ISNUMBER(DATA!AL501),DATA!AL501,"n/a")</f>
        <v>6305.89</v>
      </c>
      <c r="L3995" s="77">
        <f>+IF(ISNUMBER(DATA!AM501),DATA!AM501,"n/a")</f>
        <v>0.39596389822966799</v>
      </c>
      <c r="M3995" s="66"/>
      <c r="N3995" s="66"/>
      <c r="O3995" s="66"/>
      <c r="P3995" s="66"/>
      <c r="Q3995" s="66"/>
      <c r="S3995" s="70"/>
      <c r="U3995" s="70"/>
      <c r="W3995" s="70"/>
      <c r="Y3995" s="70"/>
    </row>
    <row r="3996" spans="1:25" s="69" customFormat="1" x14ac:dyDescent="0.2">
      <c r="A3996" s="66" t="s">
        <v>20</v>
      </c>
      <c r="B3996" s="66" t="s">
        <v>23</v>
      </c>
      <c r="C3996" s="66" t="s">
        <v>9</v>
      </c>
      <c r="D3996" s="66" t="s">
        <v>282</v>
      </c>
      <c r="E3996" s="86">
        <f>+IF(ISNUMBER(DATA!H502),DATA!H502,"n/a")</f>
        <v>1299.22</v>
      </c>
      <c r="F3996" s="77">
        <f>+IF(ISNUMBER(DATA!I502),DATA!I502,"n/a")</f>
        <v>-0.356053509384959</v>
      </c>
      <c r="G3996" s="86">
        <f>+IF(ISNUMBER(DATA!R502),DATA!R502,"n/a")</f>
        <v>4270.63</v>
      </c>
      <c r="H3996" s="77">
        <f>+IF(ISNUMBER(DATA!S502),DATA!S502,"n/a")</f>
        <v>-0.28930030537272899</v>
      </c>
      <c r="I3996" s="86">
        <f>+IF(ISNUMBER(DATA!AB502),DATA!AB502,"n/a")</f>
        <v>7781.55</v>
      </c>
      <c r="J3996" s="77">
        <f>+IF(ISNUMBER(DATA!AC502),DATA!AC502,"n/a")</f>
        <v>-0.105691290501644</v>
      </c>
      <c r="K3996" s="86">
        <f>+IF(ISNUMBER(DATA!AL502),DATA!AL502,"n/a")</f>
        <v>16059.67</v>
      </c>
      <c r="L3996" s="77">
        <f>+IF(ISNUMBER(DATA!AM502),DATA!AM502,"n/a")</f>
        <v>0.22427016828343299</v>
      </c>
      <c r="M3996" s="66"/>
      <c r="N3996" s="66"/>
      <c r="O3996" s="66"/>
      <c r="P3996" s="66"/>
      <c r="Q3996" s="66"/>
      <c r="S3996" s="70"/>
      <c r="U3996" s="70"/>
      <c r="W3996" s="70"/>
      <c r="Y3996" s="70"/>
    </row>
    <row r="3997" spans="1:25" s="69" customFormat="1" x14ac:dyDescent="0.2">
      <c r="A3997" s="66" t="s">
        <v>20</v>
      </c>
      <c r="B3997" s="66" t="s">
        <v>23</v>
      </c>
      <c r="C3997" s="66" t="s">
        <v>9</v>
      </c>
      <c r="D3997" s="66" t="s">
        <v>283</v>
      </c>
      <c r="E3997" s="86">
        <f>+IF(ISNUMBER(DATA!H503),DATA!H503,"n/a")</f>
        <v>2270.56</v>
      </c>
      <c r="F3997" s="77">
        <f>+IF(ISNUMBER(DATA!I503),DATA!I503,"n/a")</f>
        <v>0.450253252684223</v>
      </c>
      <c r="G3997" s="86">
        <f>+IF(ISNUMBER(DATA!R503),DATA!R503,"n/a")</f>
        <v>7702.69</v>
      </c>
      <c r="H3997" s="77">
        <f>+IF(ISNUMBER(DATA!S503),DATA!S503,"n/a")</f>
        <v>0.80938342713785105</v>
      </c>
      <c r="I3997" s="86">
        <f>+IF(ISNUMBER(DATA!AB503),DATA!AB503,"n/a")</f>
        <v>13401.6</v>
      </c>
      <c r="J3997" s="77">
        <f>+IF(ISNUMBER(DATA!AC503),DATA!AC503,"n/a")</f>
        <v>1.1224070924277101</v>
      </c>
      <c r="K3997" s="86">
        <f>+IF(ISNUMBER(DATA!AL503),DATA!AL503,"n/a")</f>
        <v>21878.13</v>
      </c>
      <c r="L3997" s="77">
        <f>+IF(ISNUMBER(DATA!AM503),DATA!AM503,"n/a")</f>
        <v>1.2255833754650201</v>
      </c>
      <c r="M3997" s="66"/>
      <c r="N3997" s="66"/>
      <c r="O3997" s="66"/>
      <c r="P3997" s="66"/>
      <c r="Q3997" s="66"/>
      <c r="S3997" s="70"/>
      <c r="U3997" s="70"/>
      <c r="W3997" s="70"/>
      <c r="Y3997" s="70"/>
    </row>
    <row r="3998" spans="1:25" s="69" customFormat="1" x14ac:dyDescent="0.2">
      <c r="A3998" s="66" t="s">
        <v>20</v>
      </c>
      <c r="B3998" s="66" t="s">
        <v>23</v>
      </c>
      <c r="C3998" s="66" t="s">
        <v>9</v>
      </c>
      <c r="D3998" s="66" t="s">
        <v>284</v>
      </c>
      <c r="E3998" s="86">
        <f>+IF(ISNUMBER(DATA!H504),DATA!H504,"n/a")</f>
        <v>861.85</v>
      </c>
      <c r="F3998" s="77">
        <f>+IF(ISNUMBER(DATA!I504),DATA!I504,"n/a")</f>
        <v>-0.15335573106998299</v>
      </c>
      <c r="G3998" s="86">
        <f>+IF(ISNUMBER(DATA!R504),DATA!R504,"n/a")</f>
        <v>2593.06</v>
      </c>
      <c r="H3998" s="77">
        <f>+IF(ISNUMBER(DATA!S504),DATA!S504,"n/a")</f>
        <v>-0.28508331771011403</v>
      </c>
      <c r="I3998" s="86">
        <f>+IF(ISNUMBER(DATA!AB504),DATA!AB504,"n/a")</f>
        <v>4820.91</v>
      </c>
      <c r="J3998" s="77">
        <f>+IF(ISNUMBER(DATA!AC504),DATA!AC504,"n/a")</f>
        <v>3.4894254630385001E-2</v>
      </c>
      <c r="K3998" s="86">
        <f>+IF(ISNUMBER(DATA!AL504),DATA!AL504,"n/a")</f>
        <v>9683.7199999999993</v>
      </c>
      <c r="L3998" s="77">
        <f>+IF(ISNUMBER(DATA!AM504),DATA!AM504,"n/a")</f>
        <v>0.938220924344351</v>
      </c>
      <c r="M3998" s="66"/>
      <c r="N3998" s="66"/>
      <c r="O3998" s="66"/>
      <c r="P3998" s="66"/>
      <c r="Q3998" s="66"/>
      <c r="S3998" s="70"/>
      <c r="U3998" s="70"/>
      <c r="W3998" s="70"/>
      <c r="Y3998" s="70"/>
    </row>
    <row r="3999" spans="1:25" s="69" customFormat="1" x14ac:dyDescent="0.2">
      <c r="A3999" s="66" t="s">
        <v>20</v>
      </c>
      <c r="B3999" s="66" t="s">
        <v>23</v>
      </c>
      <c r="C3999" s="66" t="s">
        <v>9</v>
      </c>
      <c r="D3999" s="66" t="s">
        <v>285</v>
      </c>
      <c r="E3999" s="86">
        <f>+IF(ISNUMBER(DATA!H505),DATA!H505,"n/a")</f>
        <v>253.05</v>
      </c>
      <c r="F3999" s="77">
        <f>+IF(ISNUMBER(DATA!I505),DATA!I505,"n/a")</f>
        <v>0.170011096726466</v>
      </c>
      <c r="G3999" s="86">
        <f>+IF(ISNUMBER(DATA!R505),DATA!R505,"n/a")</f>
        <v>792.1</v>
      </c>
      <c r="H3999" s="77">
        <f>+IF(ISNUMBER(DATA!S505),DATA!S505,"n/a")</f>
        <v>0.17112188775208501</v>
      </c>
      <c r="I3999" s="86">
        <f>+IF(ISNUMBER(DATA!AB505),DATA!AB505,"n/a")</f>
        <v>1386.95</v>
      </c>
      <c r="J3999" s="77">
        <f>+IF(ISNUMBER(DATA!AC505),DATA!AC505,"n/a")</f>
        <v>0.281732573076177</v>
      </c>
      <c r="K3999" s="86">
        <f>+IF(ISNUMBER(DATA!AL505),DATA!AL505,"n/a")</f>
        <v>2946.72</v>
      </c>
      <c r="L3999" s="77">
        <f>+IF(ISNUMBER(DATA!AM505),DATA!AM505,"n/a")</f>
        <v>0.560853651430963</v>
      </c>
      <c r="M3999" s="66"/>
      <c r="N3999" s="66"/>
      <c r="O3999" s="66"/>
      <c r="P3999" s="66"/>
      <c r="Q3999" s="66"/>
      <c r="S3999" s="70"/>
      <c r="U3999" s="70"/>
      <c r="W3999" s="70"/>
      <c r="Y3999" s="70"/>
    </row>
    <row r="4000" spans="1:25" s="69" customFormat="1" x14ac:dyDescent="0.2">
      <c r="A4000" s="66" t="s">
        <v>20</v>
      </c>
      <c r="B4000" s="66" t="s">
        <v>23</v>
      </c>
      <c r="C4000" s="66" t="s">
        <v>9</v>
      </c>
      <c r="D4000" s="66" t="s">
        <v>286</v>
      </c>
      <c r="E4000" s="86">
        <f>+IF(ISNUMBER(DATA!H506),DATA!H506,"n/a")</f>
        <v>43.33</v>
      </c>
      <c r="F4000" s="77">
        <f>+IF(ISNUMBER(DATA!I506),DATA!I506,"n/a")</f>
        <v>-0.95316283292978199</v>
      </c>
      <c r="G4000" s="86">
        <f>+IF(ISNUMBER(DATA!R506),DATA!R506,"n/a")</f>
        <v>150.6</v>
      </c>
      <c r="H4000" s="77">
        <f>+IF(ISNUMBER(DATA!S506),DATA!S506,"n/a")</f>
        <v>-0.94959333266392199</v>
      </c>
      <c r="I4000" s="86">
        <f>+IF(ISNUMBER(DATA!AB506),DATA!AB506,"n/a")</f>
        <v>360.43</v>
      </c>
      <c r="J4000" s="77">
        <f>+IF(ISNUMBER(DATA!AC506),DATA!AC506,"n/a")</f>
        <v>-0.92292822700495003</v>
      </c>
      <c r="K4000" s="86">
        <f>+IF(ISNUMBER(DATA!AL506),DATA!AL506,"n/a")</f>
        <v>4513.72</v>
      </c>
      <c r="L4000" s="77">
        <f>+IF(ISNUMBER(DATA!AM506),DATA!AM506,"n/a")</f>
        <v>-0.496875620027242</v>
      </c>
      <c r="M4000" s="66"/>
      <c r="N4000" s="66"/>
      <c r="O4000" s="66"/>
      <c r="P4000" s="66"/>
      <c r="Q4000" s="66"/>
      <c r="S4000" s="70"/>
      <c r="U4000" s="70"/>
      <c r="W4000" s="70"/>
      <c r="Y4000" s="70"/>
    </row>
    <row r="4001" spans="1:25" s="69" customFormat="1" x14ac:dyDescent="0.2">
      <c r="A4001" s="66" t="s">
        <v>20</v>
      </c>
      <c r="B4001" s="66" t="s">
        <v>23</v>
      </c>
      <c r="C4001" s="66" t="s">
        <v>9</v>
      </c>
      <c r="D4001" s="66" t="s">
        <v>287</v>
      </c>
      <c r="E4001" s="86">
        <f>+IF(ISNUMBER(DATA!H507),DATA!H507,"n/a")</f>
        <v>359.06</v>
      </c>
      <c r="F4001" s="77">
        <f>+IF(ISNUMBER(DATA!I507),DATA!I507,"n/a")</f>
        <v>-0.58732056041467895</v>
      </c>
      <c r="G4001" s="86">
        <f>+IF(ISNUMBER(DATA!R507),DATA!R507,"n/a")</f>
        <v>1146.3800000000001</v>
      </c>
      <c r="H4001" s="77">
        <f>+IF(ISNUMBER(DATA!S507),DATA!S507,"n/a")</f>
        <v>-0.69303067872358104</v>
      </c>
      <c r="I4001" s="86">
        <f>+IF(ISNUMBER(DATA!AB507),DATA!AB507,"n/a")</f>
        <v>1950.49</v>
      </c>
      <c r="J4001" s="77">
        <f>+IF(ISNUMBER(DATA!AC507),DATA!AC507,"n/a")</f>
        <v>-0.70520596392325197</v>
      </c>
      <c r="K4001" s="86">
        <f>+IF(ISNUMBER(DATA!AL507),DATA!AL507,"n/a")</f>
        <v>3690.01</v>
      </c>
      <c r="L4001" s="77">
        <f>+IF(ISNUMBER(DATA!AM507),DATA!AM507,"n/a")</f>
        <v>-0.70851827364293496</v>
      </c>
      <c r="M4001" s="66"/>
      <c r="N4001" s="66"/>
      <c r="O4001" s="66"/>
      <c r="P4001" s="66"/>
      <c r="Q4001" s="66"/>
      <c r="S4001" s="70"/>
      <c r="U4001" s="70"/>
      <c r="W4001" s="70"/>
      <c r="Y4001" s="70"/>
    </row>
    <row r="4002" spans="1:25" s="69" customFormat="1" x14ac:dyDescent="0.2">
      <c r="A4002" s="66" t="s">
        <v>20</v>
      </c>
      <c r="B4002" s="66" t="s">
        <v>23</v>
      </c>
      <c r="C4002" s="66" t="s">
        <v>9</v>
      </c>
      <c r="D4002" s="66" t="s">
        <v>288</v>
      </c>
      <c r="E4002" s="86">
        <f>+IF(ISNUMBER(DATA!H508),DATA!H508,"n/a")</f>
        <v>1732.23</v>
      </c>
      <c r="F4002" s="77">
        <f>+IF(ISNUMBER(DATA!I508),DATA!I508,"n/a")</f>
        <v>-0.25087573626715798</v>
      </c>
      <c r="G4002" s="86">
        <f>+IF(ISNUMBER(DATA!R508),DATA!R508,"n/a")</f>
        <v>5831.24</v>
      </c>
      <c r="H4002" s="77">
        <f>+IF(ISNUMBER(DATA!S508),DATA!S508,"n/a")</f>
        <v>-7.8654774413221606E-2</v>
      </c>
      <c r="I4002" s="86">
        <f>+IF(ISNUMBER(DATA!AB508),DATA!AB508,"n/a")</f>
        <v>11350.79</v>
      </c>
      <c r="J4002" s="77">
        <f>+IF(ISNUMBER(DATA!AC508),DATA!AC508,"n/a")</f>
        <v>0.131707642931706</v>
      </c>
      <c r="K4002" s="86">
        <f>+IF(ISNUMBER(DATA!AL508),DATA!AL508,"n/a")</f>
        <v>21437.02</v>
      </c>
      <c r="L4002" s="77">
        <f>+IF(ISNUMBER(DATA!AM508),DATA!AM508,"n/a")</f>
        <v>0.31724279471259997</v>
      </c>
      <c r="M4002" s="66"/>
      <c r="N4002" s="66"/>
      <c r="O4002" s="66"/>
      <c r="P4002" s="66"/>
      <c r="Q4002" s="66"/>
      <c r="S4002" s="70"/>
      <c r="U4002" s="70"/>
      <c r="W4002" s="70"/>
      <c r="Y4002" s="70"/>
    </row>
    <row r="4003" spans="1:25" s="69" customFormat="1" x14ac:dyDescent="0.2">
      <c r="A4003" s="66" t="s">
        <v>20</v>
      </c>
      <c r="B4003" s="66" t="s">
        <v>23</v>
      </c>
      <c r="C4003" s="66" t="s">
        <v>9</v>
      </c>
      <c r="D4003" s="66" t="s">
        <v>289</v>
      </c>
      <c r="E4003" s="86">
        <f>+IF(ISNUMBER(DATA!H509),DATA!H509,"n/a")</f>
        <v>1605.17</v>
      </c>
      <c r="F4003" s="77">
        <f>+IF(ISNUMBER(DATA!I509),DATA!I509,"n/a")</f>
        <v>5.3351007631884703E-2</v>
      </c>
      <c r="G4003" s="86">
        <f>+IF(ISNUMBER(DATA!R509),DATA!R509,"n/a")</f>
        <v>4860.5</v>
      </c>
      <c r="H4003" s="77">
        <f>+IF(ISNUMBER(DATA!S509),DATA!S509,"n/a")</f>
        <v>7.8113008335662301E-2</v>
      </c>
      <c r="I4003" s="86">
        <f>+IF(ISNUMBER(DATA!AB509),DATA!AB509,"n/a")</f>
        <v>8663.7800000000007</v>
      </c>
      <c r="J4003" s="77">
        <f>+IF(ISNUMBER(DATA!AC509),DATA!AC509,"n/a")</f>
        <v>0.20654032765699101</v>
      </c>
      <c r="K4003" s="86">
        <f>+IF(ISNUMBER(DATA!AL509),DATA!AL509,"n/a")</f>
        <v>16030.81</v>
      </c>
      <c r="L4003" s="77">
        <f>+IF(ISNUMBER(DATA!AM509),DATA!AM509,"n/a")</f>
        <v>0.49042706992009</v>
      </c>
      <c r="M4003" s="66"/>
      <c r="N4003" s="66"/>
      <c r="O4003" s="66"/>
      <c r="P4003" s="66"/>
      <c r="Q4003" s="66"/>
      <c r="S4003" s="70"/>
      <c r="U4003" s="70"/>
      <c r="W4003" s="70"/>
      <c r="Y4003" s="70"/>
    </row>
    <row r="4004" spans="1:25" s="69" customFormat="1" x14ac:dyDescent="0.2">
      <c r="A4004" s="66" t="s">
        <v>20</v>
      </c>
      <c r="B4004" s="66" t="s">
        <v>23</v>
      </c>
      <c r="C4004" s="66" t="s">
        <v>9</v>
      </c>
      <c r="D4004" s="66" t="s">
        <v>290</v>
      </c>
      <c r="E4004" s="86">
        <f>+IF(ISNUMBER(DATA!H510),DATA!H510,"n/a")</f>
        <v>21.43</v>
      </c>
      <c r="F4004" s="77">
        <f>+IF(ISNUMBER(DATA!I510),DATA!I510,"n/a")</f>
        <v>1.6603415559772398E-2</v>
      </c>
      <c r="G4004" s="86">
        <f>+IF(ISNUMBER(DATA!R510),DATA!R510,"n/a")</f>
        <v>68.16</v>
      </c>
      <c r="H4004" s="77">
        <f>+IF(ISNUMBER(DATA!S510),DATA!S510,"n/a")</f>
        <v>0.51097317667922904</v>
      </c>
      <c r="I4004" s="86">
        <f>+IF(ISNUMBER(DATA!AB510),DATA!AB510,"n/a")</f>
        <v>96.01</v>
      </c>
      <c r="J4004" s="77">
        <f>+IF(ISNUMBER(DATA!AC510),DATA!AC510,"n/a")</f>
        <v>-0.51712518231655202</v>
      </c>
      <c r="K4004" s="86">
        <f>+IF(ISNUMBER(DATA!AL510),DATA!AL510,"n/a")</f>
        <v>205.42</v>
      </c>
      <c r="L4004" s="77">
        <f>+IF(ISNUMBER(DATA!AM510),DATA!AM510,"n/a")</f>
        <v>-0.67925677258177897</v>
      </c>
      <c r="M4004" s="66"/>
      <c r="N4004" s="66"/>
      <c r="O4004" s="66"/>
      <c r="P4004" s="66"/>
      <c r="Q4004" s="66"/>
      <c r="S4004" s="70"/>
      <c r="U4004" s="70"/>
      <c r="W4004" s="70"/>
      <c r="Y4004" s="70"/>
    </row>
    <row r="4005" spans="1:25" s="69" customFormat="1" x14ac:dyDescent="0.2">
      <c r="A4005" s="66" t="s">
        <v>20</v>
      </c>
      <c r="B4005" s="66" t="s">
        <v>23</v>
      </c>
      <c r="C4005" s="66" t="s">
        <v>9</v>
      </c>
      <c r="D4005" s="66" t="s">
        <v>291</v>
      </c>
      <c r="E4005" s="86">
        <f>+IF(ISNUMBER(DATA!H511),DATA!H511,"n/a")</f>
        <v>811.17</v>
      </c>
      <c r="F4005" s="77">
        <f>+IF(ISNUMBER(DATA!I511),DATA!I511,"n/a")</f>
        <v>8.1430228372595295E-2</v>
      </c>
      <c r="G4005" s="86">
        <f>+IF(ISNUMBER(DATA!R511),DATA!R511,"n/a")</f>
        <v>2646.26</v>
      </c>
      <c r="H4005" s="77">
        <f>+IF(ISNUMBER(DATA!S511),DATA!S511,"n/a")</f>
        <v>9.9598183306531501E-2</v>
      </c>
      <c r="I4005" s="86">
        <f>+IF(ISNUMBER(DATA!AB511),DATA!AB511,"n/a")</f>
        <v>4441.68</v>
      </c>
      <c r="J4005" s="77">
        <f>+IF(ISNUMBER(DATA!AC511),DATA!AC511,"n/a")</f>
        <v>0.15875454913061099</v>
      </c>
      <c r="K4005" s="86">
        <f>+IF(ISNUMBER(DATA!AL511),DATA!AL511,"n/a")</f>
        <v>8357.77</v>
      </c>
      <c r="L4005" s="77">
        <f>+IF(ISNUMBER(DATA!AM511),DATA!AM511,"n/a")</f>
        <v>4.1439414046485899E-2</v>
      </c>
      <c r="M4005" s="66"/>
      <c r="N4005" s="66"/>
      <c r="O4005" s="66"/>
      <c r="P4005" s="66"/>
      <c r="Q4005" s="66"/>
      <c r="S4005" s="70"/>
      <c r="U4005" s="70"/>
      <c r="W4005" s="70"/>
      <c r="Y4005" s="70"/>
    </row>
    <row r="4006" spans="1:25" s="69" customFormat="1" x14ac:dyDescent="0.2">
      <c r="A4006" s="66" t="s">
        <v>20</v>
      </c>
      <c r="B4006" s="66" t="s">
        <v>23</v>
      </c>
      <c r="C4006" s="66" t="s">
        <v>9</v>
      </c>
      <c r="D4006" s="66" t="s">
        <v>292</v>
      </c>
      <c r="E4006" s="86">
        <f>+IF(ISNUMBER(DATA!H512),DATA!H512,"n/a")</f>
        <v>3190.89</v>
      </c>
      <c r="F4006" s="77">
        <f>+IF(ISNUMBER(DATA!I512),DATA!I512,"n/a")</f>
        <v>4.3814913557631001E-2</v>
      </c>
      <c r="G4006" s="86">
        <f>+IF(ISNUMBER(DATA!R512),DATA!R512,"n/a")</f>
        <v>10686.21</v>
      </c>
      <c r="H4006" s="77">
        <f>+IF(ISNUMBER(DATA!S512),DATA!S512,"n/a")</f>
        <v>-9.54644604762305E-2</v>
      </c>
      <c r="I4006" s="86">
        <f>+IF(ISNUMBER(DATA!AB512),DATA!AB512,"n/a")</f>
        <v>19755.400000000001</v>
      </c>
      <c r="J4006" s="77">
        <f>+IF(ISNUMBER(DATA!AC512),DATA!AC512,"n/a")</f>
        <v>9.2888980107112398E-2</v>
      </c>
      <c r="K4006" s="86">
        <f>+IF(ISNUMBER(DATA!AL512),DATA!AL512,"n/a")</f>
        <v>34980.639999999999</v>
      </c>
      <c r="L4006" s="77">
        <f>+IF(ISNUMBER(DATA!AM512),DATA!AM512,"n/a")</f>
        <v>0.22878738327523801</v>
      </c>
      <c r="M4006" s="66"/>
      <c r="N4006" s="66"/>
      <c r="O4006" s="66"/>
      <c r="P4006" s="66"/>
      <c r="Q4006" s="66"/>
      <c r="S4006" s="70"/>
      <c r="U4006" s="70"/>
      <c r="W4006" s="70"/>
      <c r="Y4006" s="70"/>
    </row>
    <row r="4007" spans="1:25" s="69" customFormat="1" x14ac:dyDescent="0.2">
      <c r="A4007" s="66" t="s">
        <v>20</v>
      </c>
      <c r="B4007" s="66" t="s">
        <v>23</v>
      </c>
      <c r="C4007" s="66" t="s">
        <v>9</v>
      </c>
      <c r="D4007" s="66" t="s">
        <v>293</v>
      </c>
      <c r="E4007" s="86">
        <f>+IF(ISNUMBER(DATA!H513),DATA!H513,"n/a")</f>
        <v>602.02</v>
      </c>
      <c r="F4007" s="77">
        <f>+IF(ISNUMBER(DATA!I513),DATA!I513,"n/a")</f>
        <v>0.24399718973426501</v>
      </c>
      <c r="G4007" s="86">
        <f>+IF(ISNUMBER(DATA!R513),DATA!R513,"n/a")</f>
        <v>1953.06</v>
      </c>
      <c r="H4007" s="77">
        <f>+IF(ISNUMBER(DATA!S513),DATA!S513,"n/a")</f>
        <v>0.38429479682749002</v>
      </c>
      <c r="I4007" s="86">
        <f>+IF(ISNUMBER(DATA!AB513),DATA!AB513,"n/a")</f>
        <v>3474.42</v>
      </c>
      <c r="J4007" s="77">
        <f>+IF(ISNUMBER(DATA!AC513),DATA!AC513,"n/a")</f>
        <v>0.34103997159222499</v>
      </c>
      <c r="K4007" s="86">
        <f>+IF(ISNUMBER(DATA!AL513),DATA!AL513,"n/a")</f>
        <v>6480.38</v>
      </c>
      <c r="L4007" s="77">
        <f>+IF(ISNUMBER(DATA!AM513),DATA!AM513,"n/a")</f>
        <v>0.64236963821833604</v>
      </c>
      <c r="M4007" s="66"/>
      <c r="N4007" s="66"/>
      <c r="O4007" s="66"/>
      <c r="P4007" s="66"/>
      <c r="Q4007" s="66"/>
      <c r="S4007" s="70"/>
      <c r="U4007" s="70"/>
      <c r="W4007" s="70"/>
      <c r="Y4007" s="70"/>
    </row>
    <row r="4008" spans="1:25" s="69" customFormat="1" x14ac:dyDescent="0.2">
      <c r="A4008" s="66" t="s">
        <v>20</v>
      </c>
      <c r="B4008" s="66" t="s">
        <v>23</v>
      </c>
      <c r="C4008" s="66" t="s">
        <v>9</v>
      </c>
      <c r="D4008" s="66" t="s">
        <v>294</v>
      </c>
      <c r="E4008" s="86">
        <f>+IF(ISNUMBER(DATA!H514),DATA!H514,"n/a")</f>
        <v>25.01</v>
      </c>
      <c r="F4008" s="77">
        <f>+IF(ISNUMBER(DATA!I514),DATA!I514,"n/a")</f>
        <v>0.270187912646013</v>
      </c>
      <c r="G4008" s="86">
        <f>+IF(ISNUMBER(DATA!R514),DATA!R514,"n/a")</f>
        <v>76.28</v>
      </c>
      <c r="H4008" s="77">
        <f>+IF(ISNUMBER(DATA!S514),DATA!S514,"n/a")</f>
        <v>0.17897990726429699</v>
      </c>
      <c r="I4008" s="86">
        <f>+IF(ISNUMBER(DATA!AB514),DATA!AB514,"n/a")</f>
        <v>141.28</v>
      </c>
      <c r="J4008" s="77">
        <f>+IF(ISNUMBER(DATA!AC514),DATA!AC514,"n/a")</f>
        <v>-0.54456658392701696</v>
      </c>
      <c r="K4008" s="86">
        <f>+IF(ISNUMBER(DATA!AL514),DATA!AL514,"n/a")</f>
        <v>301.16000000000003</v>
      </c>
      <c r="L4008" s="77">
        <f>+IF(ISNUMBER(DATA!AM514),DATA!AM514,"n/a")</f>
        <v>-0.72490774233622002</v>
      </c>
      <c r="M4008" s="66"/>
      <c r="N4008" s="66"/>
      <c r="O4008" s="66"/>
      <c r="P4008" s="66"/>
      <c r="Q4008" s="66"/>
      <c r="S4008" s="70"/>
      <c r="U4008" s="70"/>
      <c r="W4008" s="70"/>
      <c r="Y4008" s="70"/>
    </row>
    <row r="4009" spans="1:25" s="69" customFormat="1" x14ac:dyDescent="0.2">
      <c r="A4009" s="66" t="s">
        <v>20</v>
      </c>
      <c r="B4009" s="66" t="s">
        <v>23</v>
      </c>
      <c r="C4009" s="66" t="s">
        <v>9</v>
      </c>
      <c r="D4009" s="66" t="s">
        <v>295</v>
      </c>
      <c r="E4009" s="86">
        <f>+IF(ISNUMBER(DATA!H515),DATA!H515,"n/a")</f>
        <v>919.8</v>
      </c>
      <c r="F4009" s="77">
        <f>+IF(ISNUMBER(DATA!I515),DATA!I515,"n/a")</f>
        <v>-0.174400861682075</v>
      </c>
      <c r="G4009" s="86">
        <f>+IF(ISNUMBER(DATA!R515),DATA!R515,"n/a")</f>
        <v>2717.37</v>
      </c>
      <c r="H4009" s="77">
        <f>+IF(ISNUMBER(DATA!S515),DATA!S515,"n/a")</f>
        <v>-0.17955042949230801</v>
      </c>
      <c r="I4009" s="86">
        <f>+IF(ISNUMBER(DATA!AB515),DATA!AB515,"n/a")</f>
        <v>4962.88</v>
      </c>
      <c r="J4009" s="77">
        <f>+IF(ISNUMBER(DATA!AC515),DATA!AC515,"n/a")</f>
        <v>-7.9026041386374896E-2</v>
      </c>
      <c r="K4009" s="86">
        <f>+IF(ISNUMBER(DATA!AL515),DATA!AL515,"n/a")</f>
        <v>10528.58</v>
      </c>
      <c r="L4009" s="77">
        <f>+IF(ISNUMBER(DATA!AM515),DATA!AM515,"n/a")</f>
        <v>9.1485678149718905E-2</v>
      </c>
      <c r="M4009" s="66"/>
      <c r="N4009" s="66"/>
      <c r="O4009" s="66"/>
      <c r="P4009" s="66"/>
      <c r="Q4009" s="66"/>
      <c r="S4009" s="70"/>
      <c r="U4009" s="70"/>
      <c r="W4009" s="70"/>
      <c r="Y4009" s="70"/>
    </row>
    <row r="4010" spans="1:25" s="69" customFormat="1" x14ac:dyDescent="0.2">
      <c r="A4010" s="66" t="s">
        <v>20</v>
      </c>
      <c r="B4010" s="66" t="s">
        <v>23</v>
      </c>
      <c r="C4010" s="66" t="s">
        <v>9</v>
      </c>
      <c r="D4010" s="66" t="s">
        <v>296</v>
      </c>
      <c r="E4010" s="86">
        <f>+IF(ISNUMBER(DATA!H516),DATA!H516,"n/a")</f>
        <v>1955</v>
      </c>
      <c r="F4010" s="77">
        <f>+IF(ISNUMBER(DATA!I516),DATA!I516,"n/a")</f>
        <v>0.89958898918546004</v>
      </c>
      <c r="G4010" s="86">
        <f>+IF(ISNUMBER(DATA!R516),DATA!R516,"n/a")</f>
        <v>5836.99</v>
      </c>
      <c r="H4010" s="77">
        <f>+IF(ISNUMBER(DATA!S516),DATA!S516,"n/a")</f>
        <v>0.88164354769557096</v>
      </c>
      <c r="I4010" s="86">
        <f>+IF(ISNUMBER(DATA!AB516),DATA!AB516,"n/a")</f>
        <v>9926.31</v>
      </c>
      <c r="J4010" s="77">
        <f>+IF(ISNUMBER(DATA!AC516),DATA!AC516,"n/a")</f>
        <v>0.89130931830393401</v>
      </c>
      <c r="K4010" s="86">
        <f>+IF(ISNUMBER(DATA!AL516),DATA!AL516,"n/a")</f>
        <v>17319.830000000002</v>
      </c>
      <c r="L4010" s="77">
        <f>+IF(ISNUMBER(DATA!AM516),DATA!AM516,"n/a")</f>
        <v>0.89418385793919097</v>
      </c>
      <c r="M4010" s="66"/>
      <c r="N4010" s="66"/>
      <c r="O4010" s="66"/>
      <c r="P4010" s="66"/>
      <c r="Q4010" s="66"/>
      <c r="S4010" s="70"/>
      <c r="U4010" s="70"/>
      <c r="W4010" s="70"/>
      <c r="Y4010" s="70"/>
    </row>
    <row r="4011" spans="1:25" s="69" customFormat="1" x14ac:dyDescent="0.2">
      <c r="A4011" s="66" t="s">
        <v>20</v>
      </c>
      <c r="B4011" s="66" t="s">
        <v>23</v>
      </c>
      <c r="C4011" s="66" t="s">
        <v>9</v>
      </c>
      <c r="D4011" s="66" t="s">
        <v>297</v>
      </c>
      <c r="E4011" s="86">
        <f>+IF(ISNUMBER(DATA!H517),DATA!H517,"n/a")</f>
        <v>586.17999999999995</v>
      </c>
      <c r="F4011" s="77">
        <f>+IF(ISNUMBER(DATA!I517),DATA!I517,"n/a")</f>
        <v>0.35771529161069199</v>
      </c>
      <c r="G4011" s="86">
        <f>+IF(ISNUMBER(DATA!R517),DATA!R517,"n/a")</f>
        <v>1868.7</v>
      </c>
      <c r="H4011" s="77">
        <f>+IF(ISNUMBER(DATA!S517),DATA!S517,"n/a")</f>
        <v>0.59278231889740296</v>
      </c>
      <c r="I4011" s="86">
        <f>+IF(ISNUMBER(DATA!AB517),DATA!AB517,"n/a")</f>
        <v>3217.5</v>
      </c>
      <c r="J4011" s="77">
        <f>+IF(ISNUMBER(DATA!AC517),DATA!AC517,"n/a")</f>
        <v>0.44520354125399197</v>
      </c>
      <c r="K4011" s="86">
        <f>+IF(ISNUMBER(DATA!AL517),DATA!AL517,"n/a")</f>
        <v>6295.83</v>
      </c>
      <c r="L4011" s="77">
        <f>+IF(ISNUMBER(DATA!AM517),DATA!AM517,"n/a")</f>
        <v>0.76570414121527297</v>
      </c>
      <c r="M4011" s="66"/>
      <c r="N4011" s="66"/>
      <c r="O4011" s="66"/>
      <c r="P4011" s="66"/>
      <c r="Q4011" s="66"/>
      <c r="S4011" s="70"/>
      <c r="U4011" s="70"/>
      <c r="W4011" s="70"/>
      <c r="Y4011" s="70"/>
    </row>
    <row r="4012" spans="1:25" s="69" customFormat="1" x14ac:dyDescent="0.2">
      <c r="A4012" s="66" t="s">
        <v>20</v>
      </c>
      <c r="B4012" s="66" t="s">
        <v>23</v>
      </c>
      <c r="C4012" s="66" t="s">
        <v>9</v>
      </c>
      <c r="D4012" s="66" t="s">
        <v>298</v>
      </c>
      <c r="E4012" s="86">
        <f>+IF(ISNUMBER(DATA!H518),DATA!H518,"n/a")</f>
        <v>22.2</v>
      </c>
      <c r="F4012" s="77">
        <f>+IF(ISNUMBER(DATA!I518),DATA!I518,"n/a")</f>
        <v>-0.40815782458011202</v>
      </c>
      <c r="G4012" s="86">
        <f>+IF(ISNUMBER(DATA!R518),DATA!R518,"n/a")</f>
        <v>69.09</v>
      </c>
      <c r="H4012" s="77">
        <f>+IF(ISNUMBER(DATA!S518),DATA!S518,"n/a")</f>
        <v>-0.36104688800517898</v>
      </c>
      <c r="I4012" s="86">
        <f>+IF(ISNUMBER(DATA!AB518),DATA!AB518,"n/a")</f>
        <v>140.68</v>
      </c>
      <c r="J4012" s="77">
        <f>+IF(ISNUMBER(DATA!AC518),DATA!AC518,"n/a")</f>
        <v>-0.793524525200341</v>
      </c>
      <c r="K4012" s="86">
        <f>+IF(ISNUMBER(DATA!AL518),DATA!AL518,"n/a")</f>
        <v>341.96</v>
      </c>
      <c r="L4012" s="77">
        <f>+IF(ISNUMBER(DATA!AM518),DATA!AM518,"n/a")</f>
        <v>-0.86387105249539198</v>
      </c>
      <c r="M4012" s="66"/>
      <c r="N4012" s="66"/>
      <c r="O4012" s="66"/>
      <c r="P4012" s="66"/>
      <c r="Q4012" s="66"/>
      <c r="S4012" s="70"/>
      <c r="U4012" s="70"/>
      <c r="W4012" s="70"/>
      <c r="Y4012" s="70"/>
    </row>
    <row r="4013" spans="1:25" s="69" customFormat="1" x14ac:dyDescent="0.2">
      <c r="A4013" s="66" t="s">
        <v>20</v>
      </c>
      <c r="B4013" s="66" t="s">
        <v>23</v>
      </c>
      <c r="C4013" s="66" t="s">
        <v>9</v>
      </c>
      <c r="D4013" s="66" t="s">
        <v>299</v>
      </c>
      <c r="E4013" s="86">
        <f>+IF(ISNUMBER(DATA!H519),DATA!H519,"n/a")</f>
        <v>1412.25</v>
      </c>
      <c r="F4013" s="77">
        <f>+IF(ISNUMBER(DATA!I519),DATA!I519,"n/a")</f>
        <v>-0.35605732446320998</v>
      </c>
      <c r="G4013" s="86">
        <f>+IF(ISNUMBER(DATA!R519),DATA!R519,"n/a")</f>
        <v>4492.8599999999997</v>
      </c>
      <c r="H4013" s="77">
        <f>+IF(ISNUMBER(DATA!S519),DATA!S519,"n/a")</f>
        <v>-0.66546240299745496</v>
      </c>
      <c r="I4013" s="86">
        <f>+IF(ISNUMBER(DATA!AB519),DATA!AB519,"n/a")</f>
        <v>7728.94</v>
      </c>
      <c r="J4013" s="77">
        <f>+IF(ISNUMBER(DATA!AC519),DATA!AC519,"n/a")</f>
        <v>-0.67413614207757699</v>
      </c>
      <c r="K4013" s="86">
        <f>+IF(ISNUMBER(DATA!AL519),DATA!AL519,"n/a")</f>
        <v>18950.78</v>
      </c>
      <c r="L4013" s="77">
        <f>+IF(ISNUMBER(DATA!AM519),DATA!AM519,"n/a")</f>
        <v>-0.56352137839572702</v>
      </c>
      <c r="M4013" s="66"/>
      <c r="N4013" s="66"/>
      <c r="O4013" s="66"/>
      <c r="P4013" s="66"/>
      <c r="Q4013" s="66"/>
      <c r="S4013" s="70"/>
      <c r="U4013" s="70"/>
      <c r="W4013" s="70"/>
      <c r="Y4013" s="70"/>
    </row>
    <row r="4014" spans="1:25" s="69" customFormat="1" x14ac:dyDescent="0.2">
      <c r="A4014" s="66" t="s">
        <v>20</v>
      </c>
      <c r="B4014" s="66" t="s">
        <v>23</v>
      </c>
      <c r="C4014" s="66" t="s">
        <v>9</v>
      </c>
      <c r="D4014" s="66" t="s">
        <v>300</v>
      </c>
      <c r="E4014" s="86">
        <f>+IF(ISNUMBER(DATA!H520),DATA!H520,"n/a")</f>
        <v>5017.7700000000004</v>
      </c>
      <c r="F4014" s="77">
        <f>+IF(ISNUMBER(DATA!I520),DATA!I520,"n/a")</f>
        <v>0.25336773716538102</v>
      </c>
      <c r="G4014" s="86">
        <f>+IF(ISNUMBER(DATA!R520),DATA!R520,"n/a")</f>
        <v>14886.44</v>
      </c>
      <c r="H4014" s="77">
        <f>+IF(ISNUMBER(DATA!S520),DATA!S520,"n/a")</f>
        <v>0.248342971381036</v>
      </c>
      <c r="I4014" s="86">
        <f>+IF(ISNUMBER(DATA!AB520),DATA!AB520,"n/a")</f>
        <v>25532.43</v>
      </c>
      <c r="J4014" s="77">
        <f>+IF(ISNUMBER(DATA!AC520),DATA!AC520,"n/a")</f>
        <v>0.22529217293739301</v>
      </c>
      <c r="K4014" s="86">
        <f>+IF(ISNUMBER(DATA!AL520),DATA!AL520,"n/a")</f>
        <v>47379.65</v>
      </c>
      <c r="L4014" s="77">
        <f>+IF(ISNUMBER(DATA!AM520),DATA!AM520,"n/a")</f>
        <v>0.16269136819208299</v>
      </c>
      <c r="M4014" s="66"/>
      <c r="N4014" s="66"/>
      <c r="O4014" s="66"/>
      <c r="P4014" s="66"/>
      <c r="Q4014" s="66"/>
      <c r="S4014" s="70"/>
      <c r="U4014" s="70"/>
      <c r="W4014" s="70"/>
      <c r="Y4014" s="70"/>
    </row>
    <row r="4015" spans="1:25" s="69" customFormat="1" x14ac:dyDescent="0.2">
      <c r="A4015" s="66" t="s">
        <v>20</v>
      </c>
      <c r="B4015" s="66" t="s">
        <v>23</v>
      </c>
      <c r="C4015" s="66" t="s">
        <v>9</v>
      </c>
      <c r="D4015" s="66" t="s">
        <v>301</v>
      </c>
      <c r="E4015" s="86">
        <f>+IF(ISNUMBER(DATA!H521),DATA!H521,"n/a")</f>
        <v>832.14</v>
      </c>
      <c r="F4015" s="77">
        <f>+IF(ISNUMBER(DATA!I521),DATA!I521,"n/a")</f>
        <v>1.6024706802189199</v>
      </c>
      <c r="G4015" s="86">
        <f>+IF(ISNUMBER(DATA!R521),DATA!R521,"n/a")</f>
        <v>2360.6</v>
      </c>
      <c r="H4015" s="77">
        <f>+IF(ISNUMBER(DATA!S521),DATA!S521,"n/a")</f>
        <v>3.1731044601976399</v>
      </c>
      <c r="I4015" s="86">
        <f>+IF(ISNUMBER(DATA!AB521),DATA!AB521,"n/a")</f>
        <v>3815.77</v>
      </c>
      <c r="J4015" s="77">
        <f>+IF(ISNUMBER(DATA!AC521),DATA!AC521,"n/a")</f>
        <v>3.5915599730458201</v>
      </c>
      <c r="K4015" s="86">
        <f>+IF(ISNUMBER(DATA!AL521),DATA!AL521,"n/a")</f>
        <v>7479.99</v>
      </c>
      <c r="L4015" s="77">
        <f>+IF(ISNUMBER(DATA!AM521),DATA!AM521,"n/a")</f>
        <v>6.6416100526127604</v>
      </c>
      <c r="M4015" s="66"/>
      <c r="N4015" s="66"/>
      <c r="O4015" s="66"/>
      <c r="P4015" s="66"/>
      <c r="Q4015" s="66"/>
      <c r="S4015" s="70"/>
      <c r="U4015" s="70"/>
      <c r="W4015" s="70"/>
      <c r="Y4015" s="70"/>
    </row>
    <row r="4016" spans="1:25" s="69" customFormat="1" x14ac:dyDescent="0.2">
      <c r="A4016" s="66" t="s">
        <v>20</v>
      </c>
      <c r="B4016" s="66" t="s">
        <v>23</v>
      </c>
      <c r="C4016" s="66" t="s">
        <v>9</v>
      </c>
      <c r="D4016" s="66" t="s">
        <v>302</v>
      </c>
      <c r="E4016" s="86">
        <f>+IF(ISNUMBER(DATA!H522),DATA!H522,"n/a")</f>
        <v>15</v>
      </c>
      <c r="F4016" s="77">
        <f>+IF(ISNUMBER(DATA!I522),DATA!I522,"n/a")</f>
        <v>-0.54044117647058798</v>
      </c>
      <c r="G4016" s="86">
        <f>+IF(ISNUMBER(DATA!R522),DATA!R522,"n/a")</f>
        <v>40.96</v>
      </c>
      <c r="H4016" s="77">
        <f>+IF(ISNUMBER(DATA!S522),DATA!S522,"n/a")</f>
        <v>-0.59815559697831899</v>
      </c>
      <c r="I4016" s="86">
        <f>+IF(ISNUMBER(DATA!AB522),DATA!AB522,"n/a")</f>
        <v>63.78</v>
      </c>
      <c r="J4016" s="77">
        <f>+IF(ISNUMBER(DATA!AC522),DATA!AC522,"n/a")</f>
        <v>-0.757361333028989</v>
      </c>
      <c r="K4016" s="86">
        <f>+IF(ISNUMBER(DATA!AL522),DATA!AL522,"n/a")</f>
        <v>192.27</v>
      </c>
      <c r="L4016" s="77">
        <f>+IF(ISNUMBER(DATA!AM522),DATA!AM522,"n/a")</f>
        <v>-0.79724984446014502</v>
      </c>
      <c r="M4016" s="66"/>
      <c r="N4016" s="66"/>
      <c r="O4016" s="66"/>
      <c r="P4016" s="66"/>
      <c r="Q4016" s="66"/>
      <c r="S4016" s="70"/>
      <c r="U4016" s="70"/>
      <c r="W4016" s="70"/>
      <c r="Y4016" s="70"/>
    </row>
    <row r="4017" spans="1:25" s="69" customFormat="1" x14ac:dyDescent="0.2">
      <c r="A4017" s="66" t="s">
        <v>20</v>
      </c>
      <c r="B4017" s="66" t="s">
        <v>23</v>
      </c>
      <c r="C4017" s="66" t="s">
        <v>9</v>
      </c>
      <c r="D4017" s="66" t="s">
        <v>303</v>
      </c>
      <c r="E4017" s="86">
        <f>+IF(ISNUMBER(DATA!H523),DATA!H523,"n/a")</f>
        <v>794.68</v>
      </c>
      <c r="F4017" s="77">
        <f>+IF(ISNUMBER(DATA!I523),DATA!I523,"n/a")</f>
        <v>-2.9682902111136798E-2</v>
      </c>
      <c r="G4017" s="86">
        <f>+IF(ISNUMBER(DATA!R523),DATA!R523,"n/a")</f>
        <v>2397</v>
      </c>
      <c r="H4017" s="77">
        <f>+IF(ISNUMBER(DATA!S523),DATA!S523,"n/a")</f>
        <v>-8.5034182390057098E-2</v>
      </c>
      <c r="I4017" s="86">
        <f>+IF(ISNUMBER(DATA!AB523),DATA!AB523,"n/a")</f>
        <v>4292.3500000000004</v>
      </c>
      <c r="J4017" s="77">
        <f>+IF(ISNUMBER(DATA!AC523),DATA!AC523,"n/a")</f>
        <v>2.81397983649791E-2</v>
      </c>
      <c r="K4017" s="86">
        <f>+IF(ISNUMBER(DATA!AL523),DATA!AL523,"n/a")</f>
        <v>8543.48</v>
      </c>
      <c r="L4017" s="77">
        <f>+IF(ISNUMBER(DATA!AM523),DATA!AM523,"n/a")</f>
        <v>0.33942255835245999</v>
      </c>
      <c r="M4017" s="66"/>
      <c r="N4017" s="66"/>
      <c r="O4017" s="66"/>
      <c r="P4017" s="66"/>
      <c r="Q4017" s="66"/>
      <c r="S4017" s="70"/>
      <c r="U4017" s="70"/>
      <c r="W4017" s="70"/>
      <c r="Y4017" s="70"/>
    </row>
    <row r="4018" spans="1:25" s="69" customFormat="1" x14ac:dyDescent="0.2">
      <c r="A4018" s="66" t="s">
        <v>20</v>
      </c>
      <c r="B4018" s="66" t="s">
        <v>23</v>
      </c>
      <c r="C4018" s="66" t="s">
        <v>9</v>
      </c>
      <c r="D4018" s="66" t="s">
        <v>304</v>
      </c>
      <c r="E4018" s="86">
        <f>+IF(ISNUMBER(DATA!H524),DATA!H524,"n/a")</f>
        <v>747.13</v>
      </c>
      <c r="F4018" s="77">
        <f>+IF(ISNUMBER(DATA!I524),DATA!I524,"n/a")</f>
        <v>-0.64535361158974502</v>
      </c>
      <c r="G4018" s="86">
        <f>+IF(ISNUMBER(DATA!R524),DATA!R524,"n/a")</f>
        <v>2430.64</v>
      </c>
      <c r="H4018" s="77">
        <f>+IF(ISNUMBER(DATA!S524),DATA!S524,"n/a")</f>
        <v>-0.66161402414576598</v>
      </c>
      <c r="I4018" s="86">
        <f>+IF(ISNUMBER(DATA!AB524),DATA!AB524,"n/a")</f>
        <v>4236.08</v>
      </c>
      <c r="J4018" s="77">
        <f>+IF(ISNUMBER(DATA!AC524),DATA!AC524,"n/a")</f>
        <v>-0.64355812476071494</v>
      </c>
      <c r="K4018" s="86">
        <f>+IF(ISNUMBER(DATA!AL524),DATA!AL524,"n/a")</f>
        <v>15013.94</v>
      </c>
      <c r="L4018" s="77">
        <f>+IF(ISNUMBER(DATA!AM524),DATA!AM524,"n/a")</f>
        <v>-0.325251054439883</v>
      </c>
      <c r="M4018" s="66"/>
      <c r="N4018" s="66"/>
      <c r="O4018" s="66"/>
      <c r="P4018" s="66"/>
      <c r="Q4018" s="66"/>
      <c r="S4018" s="70"/>
      <c r="U4018" s="70"/>
      <c r="W4018" s="70"/>
      <c r="Y4018" s="70"/>
    </row>
    <row r="4019" spans="1:25" s="69" customFormat="1" x14ac:dyDescent="0.2">
      <c r="A4019" s="66" t="s">
        <v>20</v>
      </c>
      <c r="B4019" s="66" t="s">
        <v>23</v>
      </c>
      <c r="C4019" s="66" t="s">
        <v>9</v>
      </c>
      <c r="D4019" s="66" t="s">
        <v>305</v>
      </c>
      <c r="E4019" s="86">
        <f>+IF(ISNUMBER(DATA!H525),DATA!H525,"n/a")</f>
        <v>896.12</v>
      </c>
      <c r="F4019" s="77" t="str">
        <f>+IF(ISNUMBER(DATA!I525),DATA!I525,"n/a")</f>
        <v>n/a</v>
      </c>
      <c r="G4019" s="86">
        <f>+IF(ISNUMBER(DATA!R525),DATA!R525,"n/a")</f>
        <v>3154.32</v>
      </c>
      <c r="H4019" s="77">
        <f>+IF(ISNUMBER(DATA!S525),DATA!S525,"n/a")</f>
        <v>10174.225806451601</v>
      </c>
      <c r="I4019" s="86">
        <f>+IF(ISNUMBER(DATA!AB525),DATA!AB525,"n/a")</f>
        <v>5637.01</v>
      </c>
      <c r="J4019" s="77">
        <f>+IF(ISNUMBER(DATA!AC525),DATA!AC525,"n/a")</f>
        <v>18182.903225806502</v>
      </c>
      <c r="K4019" s="86">
        <f>+IF(ISNUMBER(DATA!AL525),DATA!AL525,"n/a")</f>
        <v>5640.14</v>
      </c>
      <c r="L4019" s="77">
        <f>+IF(ISNUMBER(DATA!AM525),DATA!AM525,"n/a")</f>
        <v>5999.1489361702097</v>
      </c>
      <c r="M4019" s="66"/>
      <c r="N4019" s="66"/>
      <c r="O4019" s="66"/>
      <c r="P4019" s="66"/>
      <c r="Q4019" s="66"/>
      <c r="S4019" s="70"/>
      <c r="U4019" s="70"/>
      <c r="W4019" s="70"/>
      <c r="Y4019" s="70"/>
    </row>
    <row r="4020" spans="1:25" s="69" customFormat="1" x14ac:dyDescent="0.2">
      <c r="A4020" s="66" t="s">
        <v>20</v>
      </c>
      <c r="B4020" s="66" t="s">
        <v>23</v>
      </c>
      <c r="C4020" s="66" t="s">
        <v>9</v>
      </c>
      <c r="D4020" s="66" t="s">
        <v>306</v>
      </c>
      <c r="E4020" s="86">
        <f>+IF(ISNUMBER(DATA!H526),DATA!H526,"n/a")</f>
        <v>1156.82</v>
      </c>
      <c r="F4020" s="77">
        <f>+IF(ISNUMBER(DATA!I526),DATA!I526,"n/a")</f>
        <v>-0.13887358751805101</v>
      </c>
      <c r="G4020" s="86">
        <f>+IF(ISNUMBER(DATA!R526),DATA!R526,"n/a")</f>
        <v>3943.89</v>
      </c>
      <c r="H4020" s="77">
        <f>+IF(ISNUMBER(DATA!S526),DATA!S526,"n/a")</f>
        <v>-0.126313667458264</v>
      </c>
      <c r="I4020" s="86">
        <f>+IF(ISNUMBER(DATA!AB526),DATA!AB526,"n/a")</f>
        <v>6868.32</v>
      </c>
      <c r="J4020" s="77">
        <f>+IF(ISNUMBER(DATA!AC526),DATA!AC526,"n/a")</f>
        <v>-0.14473779241058601</v>
      </c>
      <c r="K4020" s="86">
        <f>+IF(ISNUMBER(DATA!AL526),DATA!AL526,"n/a")</f>
        <v>13536.42</v>
      </c>
      <c r="L4020" s="77">
        <f>+IF(ISNUMBER(DATA!AM526),DATA!AM526,"n/a")</f>
        <v>-8.5409161299738107E-2</v>
      </c>
      <c r="M4020" s="66"/>
      <c r="N4020" s="66"/>
      <c r="O4020" s="66"/>
      <c r="P4020" s="66"/>
      <c r="Q4020" s="66"/>
      <c r="S4020" s="70"/>
      <c r="U4020" s="70"/>
      <c r="W4020" s="70"/>
      <c r="Y4020" s="70"/>
    </row>
    <row r="4021" spans="1:25" s="69" customFormat="1" x14ac:dyDescent="0.2">
      <c r="A4021" s="66" t="s">
        <v>20</v>
      </c>
      <c r="B4021" s="66" t="s">
        <v>23</v>
      </c>
      <c r="C4021" s="66" t="s">
        <v>9</v>
      </c>
      <c r="D4021" s="66" t="s">
        <v>307</v>
      </c>
      <c r="E4021" s="86">
        <f>+IF(ISNUMBER(DATA!H527),DATA!H527,"n/a")</f>
        <v>1655.84</v>
      </c>
      <c r="F4021" s="77">
        <f>+IF(ISNUMBER(DATA!I527),DATA!I527,"n/a")</f>
        <v>0.87382167551235201</v>
      </c>
      <c r="G4021" s="86">
        <f>+IF(ISNUMBER(DATA!R527),DATA!R527,"n/a")</f>
        <v>5273.93</v>
      </c>
      <c r="H4021" s="77">
        <f>+IF(ISNUMBER(DATA!S527),DATA!S527,"n/a")</f>
        <v>4.9682121153824399</v>
      </c>
      <c r="I4021" s="86">
        <f>+IF(ISNUMBER(DATA!AB527),DATA!AB527,"n/a")</f>
        <v>9058.27</v>
      </c>
      <c r="J4021" s="77">
        <f>+IF(ISNUMBER(DATA!AC527),DATA!AC527,"n/a")</f>
        <v>9.2507383978181892</v>
      </c>
      <c r="K4021" s="86">
        <f>+IF(ISNUMBER(DATA!AL527),DATA!AL527,"n/a")</f>
        <v>16267.5</v>
      </c>
      <c r="L4021" s="77">
        <f>+IF(ISNUMBER(DATA!AM527),DATA!AM527,"n/a")</f>
        <v>17.409021467289801</v>
      </c>
      <c r="M4021" s="66"/>
      <c r="N4021" s="66"/>
      <c r="O4021" s="66"/>
      <c r="P4021" s="66"/>
      <c r="Q4021" s="66"/>
      <c r="S4021" s="70"/>
      <c r="U4021" s="70"/>
      <c r="W4021" s="70"/>
      <c r="Y4021" s="70"/>
    </row>
    <row r="4022" spans="1:25" s="69" customFormat="1" x14ac:dyDescent="0.2">
      <c r="A4022" s="66" t="s">
        <v>20</v>
      </c>
      <c r="B4022" s="66" t="s">
        <v>23</v>
      </c>
      <c r="C4022" s="66" t="s">
        <v>9</v>
      </c>
      <c r="D4022" s="66" t="s">
        <v>308</v>
      </c>
      <c r="E4022" s="86">
        <f>+IF(ISNUMBER(DATA!H528),DATA!H528,"n/a")</f>
        <v>1103.6199999999999</v>
      </c>
      <c r="F4022" s="77">
        <f>+IF(ISNUMBER(DATA!I528),DATA!I528,"n/a")</f>
        <v>8.0169519726732599E-2</v>
      </c>
      <c r="G4022" s="86">
        <f>+IF(ISNUMBER(DATA!R528),DATA!R528,"n/a")</f>
        <v>3247.94</v>
      </c>
      <c r="H4022" s="77">
        <f>+IF(ISNUMBER(DATA!S528),DATA!S528,"n/a")</f>
        <v>1.5387224594891199E-3</v>
      </c>
      <c r="I4022" s="86">
        <f>+IF(ISNUMBER(DATA!AB528),DATA!AB528,"n/a")</f>
        <v>5586.73</v>
      </c>
      <c r="J4022" s="77">
        <f>+IF(ISNUMBER(DATA!AC528),DATA!AC528,"n/a")</f>
        <v>-9.51418413870736E-2</v>
      </c>
      <c r="K4022" s="86">
        <f>+IF(ISNUMBER(DATA!AL528),DATA!AL528,"n/a")</f>
        <v>10433.58</v>
      </c>
      <c r="L4022" s="77">
        <f>+IF(ISNUMBER(DATA!AM528),DATA!AM528,"n/a")</f>
        <v>1.22515110649734E-2</v>
      </c>
      <c r="M4022" s="66"/>
      <c r="N4022" s="66"/>
      <c r="O4022" s="66"/>
      <c r="P4022" s="66"/>
      <c r="Q4022" s="66"/>
      <c r="S4022" s="70"/>
      <c r="U4022" s="70"/>
      <c r="W4022" s="70"/>
      <c r="Y4022" s="70"/>
    </row>
    <row r="4023" spans="1:25" s="69" customFormat="1" x14ac:dyDescent="0.2">
      <c r="A4023" s="66" t="s">
        <v>20</v>
      </c>
      <c r="B4023" s="66" t="s">
        <v>23</v>
      </c>
      <c r="C4023" s="66" t="s">
        <v>9</v>
      </c>
      <c r="D4023" s="66" t="s">
        <v>309</v>
      </c>
      <c r="E4023" s="86">
        <f>+IF(ISNUMBER(DATA!H529),DATA!H529,"n/a")</f>
        <v>1426.2</v>
      </c>
      <c r="F4023" s="77">
        <f>+IF(ISNUMBER(DATA!I529),DATA!I529,"n/a")</f>
        <v>0.30648663008528598</v>
      </c>
      <c r="G4023" s="86">
        <f>+IF(ISNUMBER(DATA!R529),DATA!R529,"n/a")</f>
        <v>3696.32</v>
      </c>
      <c r="H4023" s="77">
        <f>+IF(ISNUMBER(DATA!S529),DATA!S529,"n/a")</f>
        <v>3.2534882746483702E-2</v>
      </c>
      <c r="I4023" s="86">
        <f>+IF(ISNUMBER(DATA!AB529),DATA!AB529,"n/a")</f>
        <v>6440.41</v>
      </c>
      <c r="J4023" s="77">
        <f>+IF(ISNUMBER(DATA!AC529),DATA!AC529,"n/a")</f>
        <v>-6.9220174669081105E-2</v>
      </c>
      <c r="K4023" s="86">
        <f>+IF(ISNUMBER(DATA!AL529),DATA!AL529,"n/a")</f>
        <v>11883.84</v>
      </c>
      <c r="L4023" s="77">
        <f>+IF(ISNUMBER(DATA!AM529),DATA!AM529,"n/a")</f>
        <v>1.0606235840777301E-2</v>
      </c>
      <c r="M4023" s="66"/>
      <c r="N4023" s="66"/>
      <c r="O4023" s="66"/>
      <c r="P4023" s="66"/>
      <c r="Q4023" s="66"/>
      <c r="S4023" s="70"/>
      <c r="U4023" s="70"/>
      <c r="W4023" s="70"/>
      <c r="Y4023" s="70"/>
    </row>
    <row r="4024" spans="1:25" s="69" customFormat="1" x14ac:dyDescent="0.2">
      <c r="A4024" s="66" t="s">
        <v>20</v>
      </c>
      <c r="B4024" s="66" t="s">
        <v>23</v>
      </c>
      <c r="C4024" s="66" t="s">
        <v>9</v>
      </c>
      <c r="D4024" s="66" t="s">
        <v>310</v>
      </c>
      <c r="E4024" s="86">
        <f>+IF(ISNUMBER(DATA!H530),DATA!H530,"n/a")</f>
        <v>2028.45</v>
      </c>
      <c r="F4024" s="77">
        <f>+IF(ISNUMBER(DATA!I530),DATA!I530,"n/a")</f>
        <v>0.32521265336521499</v>
      </c>
      <c r="G4024" s="86">
        <f>+IF(ISNUMBER(DATA!R530),DATA!R530,"n/a")</f>
        <v>5150.16</v>
      </c>
      <c r="H4024" s="77">
        <f>+IF(ISNUMBER(DATA!S530),DATA!S530,"n/a")</f>
        <v>6.5064087981900706E-2</v>
      </c>
      <c r="I4024" s="86">
        <f>+IF(ISNUMBER(DATA!AB530),DATA!AB530,"n/a")</f>
        <v>8981.98</v>
      </c>
      <c r="J4024" s="77">
        <f>+IF(ISNUMBER(DATA!AC530),DATA!AC530,"n/a")</f>
        <v>-1.9204289216355499E-2</v>
      </c>
      <c r="K4024" s="86">
        <f>+IF(ISNUMBER(DATA!AL530),DATA!AL530,"n/a")</f>
        <v>17189.89</v>
      </c>
      <c r="L4024" s="77">
        <f>+IF(ISNUMBER(DATA!AM530),DATA!AM530,"n/a")</f>
        <v>0.33580317331049703</v>
      </c>
      <c r="M4024" s="66"/>
      <c r="N4024" s="66"/>
      <c r="O4024" s="66"/>
      <c r="P4024" s="66"/>
      <c r="Q4024" s="66"/>
      <c r="S4024" s="70"/>
      <c r="U4024" s="70"/>
      <c r="W4024" s="70"/>
      <c r="Y4024" s="70"/>
    </row>
    <row r="4025" spans="1:25" s="69" customFormat="1" x14ac:dyDescent="0.2">
      <c r="A4025" s="66" t="s">
        <v>20</v>
      </c>
      <c r="B4025" s="66" t="s">
        <v>23</v>
      </c>
      <c r="C4025" s="66" t="s">
        <v>9</v>
      </c>
      <c r="D4025" s="66" t="s">
        <v>311</v>
      </c>
      <c r="E4025" s="86">
        <f>+IF(ISNUMBER(DATA!H531),DATA!H531,"n/a")</f>
        <v>432.06</v>
      </c>
      <c r="F4025" s="77">
        <f>+IF(ISNUMBER(DATA!I531),DATA!I531,"n/a")</f>
        <v>1.2674363684072401</v>
      </c>
      <c r="G4025" s="86">
        <f>+IF(ISNUMBER(DATA!R531),DATA!R531,"n/a")</f>
        <v>1249.02</v>
      </c>
      <c r="H4025" s="77">
        <f>+IF(ISNUMBER(DATA!S531),DATA!S531,"n/a")</f>
        <v>0.39592739952612999</v>
      </c>
      <c r="I4025" s="86">
        <f>+IF(ISNUMBER(DATA!AB531),DATA!AB531,"n/a")</f>
        <v>2103.31</v>
      </c>
      <c r="J4025" s="77">
        <f>+IF(ISNUMBER(DATA!AC531),DATA!AC531,"n/a")</f>
        <v>0.34212423826691801</v>
      </c>
      <c r="K4025" s="86">
        <f>+IF(ISNUMBER(DATA!AL531),DATA!AL531,"n/a")</f>
        <v>3733.57</v>
      </c>
      <c r="L4025" s="77">
        <f>+IF(ISNUMBER(DATA!AM531),DATA!AM531,"n/a")</f>
        <v>0.124118952347403</v>
      </c>
      <c r="M4025" s="66"/>
      <c r="N4025" s="66"/>
      <c r="O4025" s="66"/>
      <c r="P4025" s="66"/>
      <c r="Q4025" s="66"/>
      <c r="S4025" s="70"/>
      <c r="U4025" s="70"/>
      <c r="W4025" s="70"/>
      <c r="Y4025" s="70"/>
    </row>
    <row r="4026" spans="1:25" s="69" customFormat="1" x14ac:dyDescent="0.2">
      <c r="A4026" s="66" t="s">
        <v>20</v>
      </c>
      <c r="B4026" s="66" t="s">
        <v>23</v>
      </c>
      <c r="C4026" s="66" t="s">
        <v>9</v>
      </c>
      <c r="D4026" s="66" t="s">
        <v>312</v>
      </c>
      <c r="E4026" s="86">
        <f>+IF(ISNUMBER(DATA!H532),DATA!H532,"n/a")</f>
        <v>347.97</v>
      </c>
      <c r="F4026" s="77">
        <f>+IF(ISNUMBER(DATA!I532),DATA!I532,"n/a")</f>
        <v>1.21665180277742</v>
      </c>
      <c r="G4026" s="86">
        <f>+IF(ISNUMBER(DATA!R532),DATA!R532,"n/a")</f>
        <v>1104.6400000000001</v>
      </c>
      <c r="H4026" s="77">
        <f>+IF(ISNUMBER(DATA!S532),DATA!S532,"n/a")</f>
        <v>1.2006534385209999</v>
      </c>
      <c r="I4026" s="86">
        <f>+IF(ISNUMBER(DATA!AB532),DATA!AB532,"n/a")</f>
        <v>1887.12</v>
      </c>
      <c r="J4026" s="77">
        <f>+IF(ISNUMBER(DATA!AC532),DATA!AC532,"n/a")</f>
        <v>1.3487124597060201</v>
      </c>
      <c r="K4026" s="86">
        <f>+IF(ISNUMBER(DATA!AL532),DATA!AL532,"n/a")</f>
        <v>3223.04</v>
      </c>
      <c r="L4026" s="77">
        <f>+IF(ISNUMBER(DATA!AM532),DATA!AM532,"n/a")</f>
        <v>1.58893271107612</v>
      </c>
      <c r="M4026" s="66"/>
      <c r="N4026" s="66"/>
      <c r="O4026" s="66"/>
      <c r="P4026" s="66"/>
      <c r="Q4026" s="66"/>
      <c r="S4026" s="70"/>
      <c r="U4026" s="70"/>
      <c r="W4026" s="70"/>
      <c r="Y4026" s="70"/>
    </row>
    <row r="4027" spans="1:25" s="69" customFormat="1" x14ac:dyDescent="0.2">
      <c r="A4027" s="66" t="s">
        <v>20</v>
      </c>
      <c r="B4027" s="66" t="s">
        <v>23</v>
      </c>
      <c r="C4027" s="66" t="s">
        <v>9</v>
      </c>
      <c r="D4027" s="66" t="s">
        <v>313</v>
      </c>
      <c r="E4027" s="86">
        <f>+IF(ISNUMBER(DATA!H533),DATA!H533,"n/a")</f>
        <v>503.6</v>
      </c>
      <c r="F4027" s="77">
        <f>+IF(ISNUMBER(DATA!I533),DATA!I533,"n/a")</f>
        <v>1.49542504736186E-2</v>
      </c>
      <c r="G4027" s="86">
        <f>+IF(ISNUMBER(DATA!R533),DATA!R533,"n/a")</f>
        <v>1554.5</v>
      </c>
      <c r="H4027" s="77">
        <f>+IF(ISNUMBER(DATA!S533),DATA!S533,"n/a")</f>
        <v>-0.29595963713275097</v>
      </c>
      <c r="I4027" s="86">
        <f>+IF(ISNUMBER(DATA!AB533),DATA!AB533,"n/a")</f>
        <v>2920.68</v>
      </c>
      <c r="J4027" s="77">
        <f>+IF(ISNUMBER(DATA!AC533),DATA!AC533,"n/a")</f>
        <v>-0.20539552295654601</v>
      </c>
      <c r="K4027" s="86">
        <f>+IF(ISNUMBER(DATA!AL533),DATA!AL533,"n/a")</f>
        <v>5346.92</v>
      </c>
      <c r="L4027" s="77">
        <f>+IF(ISNUMBER(DATA!AM533),DATA!AM533,"n/a")</f>
        <v>-0.114686782855761</v>
      </c>
      <c r="M4027" s="66"/>
      <c r="N4027" s="66"/>
      <c r="O4027" s="66"/>
      <c r="P4027" s="66"/>
      <c r="Q4027" s="66"/>
      <c r="S4027" s="70"/>
      <c r="U4027" s="70"/>
      <c r="W4027" s="70"/>
      <c r="Y4027" s="70"/>
    </row>
    <row r="4028" spans="1:25" s="69" customFormat="1" x14ac:dyDescent="0.2">
      <c r="A4028" s="66" t="s">
        <v>20</v>
      </c>
      <c r="B4028" s="66" t="s">
        <v>23</v>
      </c>
      <c r="C4028" s="66" t="s">
        <v>9</v>
      </c>
      <c r="D4028" s="66" t="s">
        <v>314</v>
      </c>
      <c r="E4028" s="86">
        <f>+IF(ISNUMBER(DATA!H534),DATA!H534,"n/a")</f>
        <v>657.52</v>
      </c>
      <c r="F4028" s="77">
        <f>+IF(ISNUMBER(DATA!I534),DATA!I534,"n/a")</f>
        <v>0.218125903145726</v>
      </c>
      <c r="G4028" s="86">
        <f>+IF(ISNUMBER(DATA!R534),DATA!R534,"n/a")</f>
        <v>2001.93</v>
      </c>
      <c r="H4028" s="77">
        <f>+IF(ISNUMBER(DATA!S534),DATA!S534,"n/a")</f>
        <v>0.16425123582436801</v>
      </c>
      <c r="I4028" s="86">
        <f>+IF(ISNUMBER(DATA!AB534),DATA!AB534,"n/a")</f>
        <v>3682.83</v>
      </c>
      <c r="J4028" s="77">
        <f>+IF(ISNUMBER(DATA!AC534),DATA!AC534,"n/a")</f>
        <v>0.173208329749515</v>
      </c>
      <c r="K4028" s="86">
        <f>+IF(ISNUMBER(DATA!AL534),DATA!AL534,"n/a")</f>
        <v>7220.17</v>
      </c>
      <c r="L4028" s="77">
        <f>+IF(ISNUMBER(DATA!AM534),DATA!AM534,"n/a")</f>
        <v>7.0657267248742495E-2</v>
      </c>
      <c r="M4028" s="66"/>
      <c r="N4028" s="66"/>
      <c r="O4028" s="66"/>
      <c r="P4028" s="66"/>
      <c r="Q4028" s="66"/>
      <c r="S4028" s="70"/>
      <c r="U4028" s="70"/>
      <c r="W4028" s="70"/>
      <c r="Y4028" s="70"/>
    </row>
    <row r="4029" spans="1:25" s="69" customFormat="1" x14ac:dyDescent="0.2">
      <c r="A4029" s="66" t="s">
        <v>20</v>
      </c>
      <c r="B4029" s="66" t="s">
        <v>23</v>
      </c>
      <c r="C4029" s="66" t="s">
        <v>9</v>
      </c>
      <c r="D4029" s="66" t="s">
        <v>315</v>
      </c>
      <c r="E4029" s="86">
        <f>+IF(ISNUMBER(DATA!H535),DATA!H535,"n/a")</f>
        <v>1396.05</v>
      </c>
      <c r="F4029" s="77">
        <f>+IF(ISNUMBER(DATA!I535),DATA!I535,"n/a")</f>
        <v>2.7514107593916299</v>
      </c>
      <c r="G4029" s="86">
        <f>+IF(ISNUMBER(DATA!R535),DATA!R535,"n/a")</f>
        <v>4584.8</v>
      </c>
      <c r="H4029" s="77">
        <f>+IF(ISNUMBER(DATA!S535),DATA!S535,"n/a")</f>
        <v>11.3200945880583</v>
      </c>
      <c r="I4029" s="86">
        <f>+IF(ISNUMBER(DATA!AB535),DATA!AB535,"n/a")</f>
        <v>8362.99</v>
      </c>
      <c r="J4029" s="77">
        <f>+IF(ISNUMBER(DATA!AC535),DATA!AC535,"n/a")</f>
        <v>21.472698446821099</v>
      </c>
      <c r="K4029" s="86">
        <f>+IF(ISNUMBER(DATA!AL535),DATA!AL535,"n/a")</f>
        <v>14379.08</v>
      </c>
      <c r="L4029" s="77">
        <f>+IF(ISNUMBER(DATA!AM535),DATA!AM535,"n/a")</f>
        <v>37.638899338958502</v>
      </c>
      <c r="M4029" s="66"/>
      <c r="N4029" s="66"/>
      <c r="O4029" s="66"/>
      <c r="P4029" s="66"/>
      <c r="Q4029" s="66"/>
      <c r="S4029" s="70"/>
      <c r="U4029" s="70"/>
      <c r="W4029" s="70"/>
      <c r="Y4029" s="70"/>
    </row>
    <row r="4030" spans="1:25" s="69" customFormat="1" x14ac:dyDescent="0.2">
      <c r="A4030" s="66" t="s">
        <v>20</v>
      </c>
      <c r="B4030" s="66" t="s">
        <v>23</v>
      </c>
      <c r="C4030" s="66" t="s">
        <v>9</v>
      </c>
      <c r="D4030" s="66" t="s">
        <v>316</v>
      </c>
      <c r="E4030" s="86">
        <f>+IF(ISNUMBER(DATA!H536),DATA!H536,"n/a")</f>
        <v>911.94</v>
      </c>
      <c r="F4030" s="77">
        <f>+IF(ISNUMBER(DATA!I536),DATA!I536,"n/a")</f>
        <v>0.64363859200115403</v>
      </c>
      <c r="G4030" s="86">
        <f>+IF(ISNUMBER(DATA!R536),DATA!R536,"n/a")</f>
        <v>2589.9699999999998</v>
      </c>
      <c r="H4030" s="77">
        <f>+IF(ISNUMBER(DATA!S536),DATA!S536,"n/a")</f>
        <v>0.77658042034791197</v>
      </c>
      <c r="I4030" s="86">
        <f>+IF(ISNUMBER(DATA!AB536),DATA!AB536,"n/a")</f>
        <v>4349.92</v>
      </c>
      <c r="J4030" s="77">
        <f>+IF(ISNUMBER(DATA!AC536),DATA!AC536,"n/a")</f>
        <v>1.01595180164523</v>
      </c>
      <c r="K4030" s="86">
        <f>+IF(ISNUMBER(DATA!AL536),DATA!AL536,"n/a")</f>
        <v>8192.09</v>
      </c>
      <c r="L4030" s="77">
        <f>+IF(ISNUMBER(DATA!AM536),DATA!AM536,"n/a")</f>
        <v>1.3755723552764001</v>
      </c>
      <c r="M4030" s="66"/>
      <c r="N4030" s="66"/>
      <c r="O4030" s="66"/>
      <c r="P4030" s="66"/>
      <c r="Q4030" s="66"/>
      <c r="S4030" s="70"/>
      <c r="U4030" s="70"/>
      <c r="W4030" s="70"/>
      <c r="Y4030" s="70"/>
    </row>
    <row r="4031" spans="1:25" s="69" customFormat="1" x14ac:dyDescent="0.2">
      <c r="A4031" s="66" t="s">
        <v>20</v>
      </c>
      <c r="B4031" s="66" t="s">
        <v>23</v>
      </c>
      <c r="C4031" s="66" t="s">
        <v>9</v>
      </c>
      <c r="D4031" s="66" t="s">
        <v>317</v>
      </c>
      <c r="E4031" s="86">
        <f>+IF(ISNUMBER(DATA!H537),DATA!H537,"n/a")</f>
        <v>623.02</v>
      </c>
      <c r="F4031" s="77">
        <f>+IF(ISNUMBER(DATA!I537),DATA!I537,"n/a")</f>
        <v>-0.29352398879653502</v>
      </c>
      <c r="G4031" s="86">
        <f>+IF(ISNUMBER(DATA!R537),DATA!R537,"n/a")</f>
        <v>2002.46</v>
      </c>
      <c r="H4031" s="77">
        <f>+IF(ISNUMBER(DATA!S537),DATA!S537,"n/a")</f>
        <v>-0.24841892708485799</v>
      </c>
      <c r="I4031" s="86">
        <f>+IF(ISNUMBER(DATA!AB537),DATA!AB537,"n/a")</f>
        <v>3721.2</v>
      </c>
      <c r="J4031" s="77">
        <f>+IF(ISNUMBER(DATA!AC537),DATA!AC537,"n/a")</f>
        <v>-0.18521421736817101</v>
      </c>
      <c r="K4031" s="86">
        <f>+IF(ISNUMBER(DATA!AL537),DATA!AL537,"n/a")</f>
        <v>8062.41</v>
      </c>
      <c r="L4031" s="77">
        <f>+IF(ISNUMBER(DATA!AM537),DATA!AM537,"n/a")</f>
        <v>1.09021924754183E-2</v>
      </c>
      <c r="M4031" s="66"/>
      <c r="N4031" s="66"/>
      <c r="O4031" s="66"/>
      <c r="P4031" s="66"/>
      <c r="Q4031" s="66"/>
      <c r="S4031" s="70"/>
      <c r="U4031" s="70"/>
      <c r="W4031" s="70"/>
      <c r="Y4031" s="70"/>
    </row>
    <row r="4032" spans="1:25" s="69" customFormat="1" x14ac:dyDescent="0.2">
      <c r="A4032" s="66" t="s">
        <v>20</v>
      </c>
      <c r="B4032" s="66" t="s">
        <v>23</v>
      </c>
      <c r="C4032" s="66" t="s">
        <v>9</v>
      </c>
      <c r="D4032" s="66" t="s">
        <v>318</v>
      </c>
      <c r="E4032" s="86">
        <f>+IF(ISNUMBER(DATA!H538),DATA!H538,"n/a")</f>
        <v>439.38</v>
      </c>
      <c r="F4032" s="77">
        <f>+IF(ISNUMBER(DATA!I538),DATA!I538,"n/a")</f>
        <v>-4.5966778851373402E-2</v>
      </c>
      <c r="G4032" s="86">
        <f>+IF(ISNUMBER(DATA!R538),DATA!R538,"n/a")</f>
        <v>1281.48</v>
      </c>
      <c r="H4032" s="77">
        <f>+IF(ISNUMBER(DATA!S538),DATA!S538,"n/a")</f>
        <v>-0.13022113022112999</v>
      </c>
      <c r="I4032" s="86">
        <f>+IF(ISNUMBER(DATA!AB538),DATA!AB538,"n/a")</f>
        <v>2373.52</v>
      </c>
      <c r="J4032" s="77">
        <f>+IF(ISNUMBER(DATA!AC538),DATA!AC538,"n/a")</f>
        <v>-0.180680304044958</v>
      </c>
      <c r="K4032" s="86">
        <f>+IF(ISNUMBER(DATA!AL538),DATA!AL538,"n/a")</f>
        <v>4605.2</v>
      </c>
      <c r="L4032" s="77">
        <f>+IF(ISNUMBER(DATA!AM538),DATA!AM538,"n/a")</f>
        <v>-0.26181682952476198</v>
      </c>
      <c r="M4032" s="66"/>
      <c r="N4032" s="66"/>
      <c r="O4032" s="66"/>
      <c r="P4032" s="66"/>
      <c r="Q4032" s="66"/>
      <c r="S4032" s="70"/>
      <c r="U4032" s="70"/>
      <c r="W4032" s="70"/>
      <c r="Y4032" s="70"/>
    </row>
    <row r="4033" spans="1:25" s="69" customFormat="1" x14ac:dyDescent="0.2">
      <c r="A4033" s="66" t="s">
        <v>20</v>
      </c>
      <c r="B4033" s="66" t="s">
        <v>23</v>
      </c>
      <c r="C4033" s="66" t="s">
        <v>9</v>
      </c>
      <c r="D4033" s="66" t="s">
        <v>344</v>
      </c>
      <c r="E4033" s="86">
        <f>+IF(ISNUMBER(DATA!H539),DATA!H539,"n/a")</f>
        <v>272.39</v>
      </c>
      <c r="F4033" s="77">
        <f>+IF(ISNUMBER(DATA!I539),DATA!I539,"n/a")</f>
        <v>-0.19119306372112399</v>
      </c>
      <c r="G4033" s="86">
        <f>+IF(ISNUMBER(DATA!R539),DATA!R539,"n/a")</f>
        <v>858.64</v>
      </c>
      <c r="H4033" s="77">
        <f>+IF(ISNUMBER(DATA!S539),DATA!S539,"n/a")</f>
        <v>-0.32491017304955599</v>
      </c>
      <c r="I4033" s="86">
        <f>+IF(ISNUMBER(DATA!AB539),DATA!AB539,"n/a")</f>
        <v>1545.44</v>
      </c>
      <c r="J4033" s="77">
        <f>+IF(ISNUMBER(DATA!AC539),DATA!AC539,"n/a")</f>
        <v>-0.116851056048277</v>
      </c>
      <c r="K4033" s="86">
        <f>+IF(ISNUMBER(DATA!AL539),DATA!AL539,"n/a")</f>
        <v>3201.57</v>
      </c>
      <c r="L4033" s="77">
        <f>+IF(ISNUMBER(DATA!AM539),DATA!AM539,"n/a")</f>
        <v>0.61976868903549598</v>
      </c>
      <c r="M4033" s="66"/>
      <c r="N4033" s="66"/>
      <c r="O4033" s="66"/>
      <c r="P4033" s="66"/>
      <c r="Q4033" s="66"/>
      <c r="S4033" s="70"/>
      <c r="U4033" s="70"/>
      <c r="W4033" s="70"/>
      <c r="Y4033" s="70"/>
    </row>
    <row r="4034" spans="1:25" s="69" customFormat="1" x14ac:dyDescent="0.2">
      <c r="A4034" s="66" t="s">
        <v>20</v>
      </c>
      <c r="B4034" s="66" t="s">
        <v>23</v>
      </c>
      <c r="C4034" s="66" t="s">
        <v>9</v>
      </c>
      <c r="D4034" s="66" t="s">
        <v>345</v>
      </c>
      <c r="E4034" s="86">
        <f>+IF(ISNUMBER(DATA!H540),DATA!H540,"n/a")</f>
        <v>280.17</v>
      </c>
      <c r="F4034" s="77">
        <f>+IF(ISNUMBER(DATA!I540),DATA!I540,"n/a")</f>
        <v>5.6627824019024997</v>
      </c>
      <c r="G4034" s="86">
        <f>+IF(ISNUMBER(DATA!R540),DATA!R540,"n/a")</f>
        <v>1035.55</v>
      </c>
      <c r="H4034" s="77">
        <f>+IF(ISNUMBER(DATA!S540),DATA!S540,"n/a")</f>
        <v>8.6410948701238208</v>
      </c>
      <c r="I4034" s="86">
        <f>+IF(ISNUMBER(DATA!AB540),DATA!AB540,"n/a")</f>
        <v>1656.83</v>
      </c>
      <c r="J4034" s="77">
        <f>+IF(ISNUMBER(DATA!AC540),DATA!AC540,"n/a")</f>
        <v>9.9716575061254193</v>
      </c>
      <c r="K4034" s="86">
        <f>+IF(ISNUMBER(DATA!AL540),DATA!AL540,"n/a")</f>
        <v>1890.11</v>
      </c>
      <c r="L4034" s="77">
        <f>+IF(ISNUMBER(DATA!AM540),DATA!AM540,"n/a")</f>
        <v>6.6584683954619104</v>
      </c>
      <c r="M4034" s="66"/>
      <c r="N4034" s="66"/>
      <c r="O4034" s="66"/>
      <c r="P4034" s="66"/>
      <c r="Q4034" s="66"/>
      <c r="S4034" s="70"/>
      <c r="U4034" s="70"/>
      <c r="W4034" s="70"/>
      <c r="Y4034" s="70"/>
    </row>
    <row r="4035" spans="1:25" x14ac:dyDescent="0.2">
      <c r="E4035" s="100"/>
      <c r="F4035" s="102"/>
      <c r="G4035" s="100"/>
      <c r="H4035" s="102"/>
      <c r="I4035" s="100"/>
      <c r="J4035" s="102"/>
      <c r="K4035" s="100"/>
      <c r="L4035" s="102"/>
    </row>
    <row r="4036" spans="1:25" s="69" customFormat="1" x14ac:dyDescent="0.2">
      <c r="A4036" s="66" t="s">
        <v>20</v>
      </c>
      <c r="B4036" s="66" t="s">
        <v>23</v>
      </c>
      <c r="C4036" s="66" t="s">
        <v>25</v>
      </c>
      <c r="D4036" s="66" t="s">
        <v>271</v>
      </c>
      <c r="E4036" s="86">
        <f>+IF(ISNUMBER(DATA!J491),DATA!J491,"n/a")</f>
        <v>3074.44</v>
      </c>
      <c r="F4036" s="77">
        <f>+IF(ISNUMBER(DATA!K491),DATA!K491,"n/a")</f>
        <v>-3.1364308016093197E-2</v>
      </c>
      <c r="G4036" s="86">
        <f>+IF(ISNUMBER(DATA!T491),DATA!T491,"n/a")</f>
        <v>9494.07</v>
      </c>
      <c r="H4036" s="77">
        <f>+IF(ISNUMBER(DATA!U491),DATA!U491,"n/a")</f>
        <v>-4.5337731498713797E-3</v>
      </c>
      <c r="I4036" s="86">
        <f>+IF(ISNUMBER(DATA!AD491),DATA!AD491,"n/a")</f>
        <v>16822.14</v>
      </c>
      <c r="J4036" s="77">
        <f>+IF(ISNUMBER(DATA!AE491),DATA!AE491,"n/a")</f>
        <v>1.9337066791411499E-2</v>
      </c>
      <c r="K4036" s="86">
        <f>+IF(ISNUMBER(DATA!AN491),DATA!AN491,"n/a")</f>
        <v>32681.9</v>
      </c>
      <c r="L4036" s="77">
        <f>+IF(ISNUMBER(DATA!AO491),DATA!AO491,"n/a")</f>
        <v>3.7654377040342399E-2</v>
      </c>
      <c r="M4036" s="66"/>
      <c r="N4036" s="66"/>
      <c r="O4036" s="66"/>
      <c r="P4036" s="66"/>
      <c r="Q4036" s="66"/>
      <c r="S4036" s="70"/>
      <c r="U4036" s="70"/>
      <c r="W4036" s="70"/>
      <c r="Y4036" s="70"/>
    </row>
    <row r="4037" spans="1:25" s="69" customFormat="1" x14ac:dyDescent="0.2">
      <c r="A4037" s="66" t="s">
        <v>20</v>
      </c>
      <c r="B4037" s="66" t="s">
        <v>23</v>
      </c>
      <c r="C4037" s="66" t="s">
        <v>25</v>
      </c>
      <c r="D4037" s="66" t="s">
        <v>272</v>
      </c>
      <c r="E4037" s="86">
        <f>+IF(ISNUMBER(DATA!J492),DATA!J492,"n/a")</f>
        <v>5126.41</v>
      </c>
      <c r="F4037" s="77">
        <f>+IF(ISNUMBER(DATA!K492),DATA!K492,"n/a")</f>
        <v>2.4307808651889902</v>
      </c>
      <c r="G4037" s="86">
        <f>+IF(ISNUMBER(DATA!T492),DATA!T492,"n/a")</f>
        <v>14728</v>
      </c>
      <c r="H4037" s="77">
        <f>+IF(ISNUMBER(DATA!U492),DATA!U492,"n/a")</f>
        <v>2.3184325318144099</v>
      </c>
      <c r="I4037" s="86">
        <f>+IF(ISNUMBER(DATA!AD492),DATA!AD492,"n/a")</f>
        <v>27441</v>
      </c>
      <c r="J4037" s="77">
        <f>+IF(ISNUMBER(DATA!AE492),DATA!AE492,"n/a")</f>
        <v>2.9275041220115399</v>
      </c>
      <c r="K4037" s="86">
        <f>+IF(ISNUMBER(DATA!AN492),DATA!AN492,"n/a")</f>
        <v>39389.160000000003</v>
      </c>
      <c r="L4037" s="77">
        <f>+IF(ISNUMBER(DATA!AO492),DATA!AO492,"n/a")</f>
        <v>3.4665596211677898</v>
      </c>
      <c r="M4037" s="66"/>
      <c r="N4037" s="66"/>
      <c r="O4037" s="66"/>
      <c r="P4037" s="66"/>
      <c r="Q4037" s="66"/>
      <c r="S4037" s="70"/>
      <c r="U4037" s="70"/>
      <c r="W4037" s="70"/>
      <c r="Y4037" s="70"/>
    </row>
    <row r="4038" spans="1:25" s="69" customFormat="1" x14ac:dyDescent="0.2">
      <c r="A4038" s="66" t="s">
        <v>20</v>
      </c>
      <c r="B4038" s="66" t="s">
        <v>23</v>
      </c>
      <c r="C4038" s="66" t="s">
        <v>25</v>
      </c>
      <c r="D4038" s="66" t="s">
        <v>273</v>
      </c>
      <c r="E4038" s="86">
        <f>+IF(ISNUMBER(DATA!J493),DATA!J493,"n/a")</f>
        <v>3529.92</v>
      </c>
      <c r="F4038" s="77">
        <f>+IF(ISNUMBER(DATA!K493),DATA!K493,"n/a")</f>
        <v>-0.56691871014917705</v>
      </c>
      <c r="G4038" s="86">
        <f>+IF(ISNUMBER(DATA!T493),DATA!T493,"n/a")</f>
        <v>10782.05</v>
      </c>
      <c r="H4038" s="77">
        <f>+IF(ISNUMBER(DATA!U493),DATA!U493,"n/a")</f>
        <v>-0.56782772511373403</v>
      </c>
      <c r="I4038" s="86">
        <f>+IF(ISNUMBER(DATA!AD493),DATA!AD493,"n/a")</f>
        <v>18618.97</v>
      </c>
      <c r="J4038" s="77">
        <f>+IF(ISNUMBER(DATA!AE493),DATA!AE493,"n/a")</f>
        <v>-0.57456308616488105</v>
      </c>
      <c r="K4038" s="86">
        <f>+IF(ISNUMBER(DATA!AN493),DATA!AN493,"n/a")</f>
        <v>61242.51</v>
      </c>
      <c r="L4038" s="77">
        <f>+IF(ISNUMBER(DATA!AO493),DATA!AO493,"n/a")</f>
        <v>-0.25222126603372602</v>
      </c>
      <c r="M4038" s="66"/>
      <c r="N4038" s="66"/>
      <c r="O4038" s="66"/>
      <c r="P4038" s="66"/>
      <c r="Q4038" s="66"/>
      <c r="S4038" s="70"/>
      <c r="U4038" s="70"/>
      <c r="W4038" s="70"/>
      <c r="Y4038" s="70"/>
    </row>
    <row r="4039" spans="1:25" s="69" customFormat="1" x14ac:dyDescent="0.2">
      <c r="A4039" s="66" t="s">
        <v>20</v>
      </c>
      <c r="B4039" s="66" t="s">
        <v>23</v>
      </c>
      <c r="C4039" s="66" t="s">
        <v>25</v>
      </c>
      <c r="D4039" s="66" t="s">
        <v>274</v>
      </c>
      <c r="E4039" s="86">
        <f>+IF(ISNUMBER(DATA!J494),DATA!J494,"n/a")</f>
        <v>805.66</v>
      </c>
      <c r="F4039" s="77">
        <f>+IF(ISNUMBER(DATA!K494),DATA!K494,"n/a")</f>
        <v>1.8068842978085899</v>
      </c>
      <c r="G4039" s="86">
        <f>+IF(ISNUMBER(DATA!T494),DATA!T494,"n/a")</f>
        <v>2143.5700000000002</v>
      </c>
      <c r="H4039" s="77">
        <f>+IF(ISNUMBER(DATA!U494),DATA!U494,"n/a")</f>
        <v>1.27804287065475</v>
      </c>
      <c r="I4039" s="86">
        <f>+IF(ISNUMBER(DATA!AD494),DATA!AD494,"n/a")</f>
        <v>4059.87</v>
      </c>
      <c r="J4039" s="77">
        <f>+IF(ISNUMBER(DATA!AE494),DATA!AE494,"n/a")</f>
        <v>0.70975729933923803</v>
      </c>
      <c r="K4039" s="86">
        <f>+IF(ISNUMBER(DATA!AN494),DATA!AN494,"n/a")</f>
        <v>6056.87</v>
      </c>
      <c r="L4039" s="77">
        <f>+IF(ISNUMBER(DATA!AO494),DATA!AO494,"n/a")</f>
        <v>5.7377535700569103E-2</v>
      </c>
      <c r="M4039" s="66"/>
      <c r="N4039" s="66"/>
      <c r="O4039" s="66"/>
      <c r="P4039" s="66"/>
      <c r="Q4039" s="66"/>
      <c r="S4039" s="70"/>
      <c r="U4039" s="70"/>
      <c r="W4039" s="70"/>
      <c r="Y4039" s="70"/>
    </row>
    <row r="4040" spans="1:25" s="69" customFormat="1" x14ac:dyDescent="0.2">
      <c r="A4040" s="66" t="s">
        <v>20</v>
      </c>
      <c r="B4040" s="66" t="s">
        <v>23</v>
      </c>
      <c r="C4040" s="66" t="s">
        <v>25</v>
      </c>
      <c r="D4040" s="66" t="s">
        <v>275</v>
      </c>
      <c r="E4040" s="86">
        <f>+IF(ISNUMBER(DATA!J495),DATA!J495,"n/a")</f>
        <v>6731.26</v>
      </c>
      <c r="F4040" s="77">
        <f>+IF(ISNUMBER(DATA!K495),DATA!K495,"n/a")</f>
        <v>0.18986137969801201</v>
      </c>
      <c r="G4040" s="86">
        <f>+IF(ISNUMBER(DATA!T495),DATA!T495,"n/a")</f>
        <v>20923.8</v>
      </c>
      <c r="H4040" s="77">
        <f>+IF(ISNUMBER(DATA!U495),DATA!U495,"n/a")</f>
        <v>7.4115388939339402E-2</v>
      </c>
      <c r="I4040" s="86">
        <f>+IF(ISNUMBER(DATA!AD495),DATA!AD495,"n/a")</f>
        <v>32693.39</v>
      </c>
      <c r="J4040" s="77">
        <f>+IF(ISNUMBER(DATA!AE495),DATA!AE495,"n/a")</f>
        <v>-7.1071172039442299E-2</v>
      </c>
      <c r="K4040" s="86">
        <f>+IF(ISNUMBER(DATA!AN495),DATA!AN495,"n/a")</f>
        <v>48108.95</v>
      </c>
      <c r="L4040" s="77">
        <f>+IF(ISNUMBER(DATA!AO495),DATA!AO495,"n/a")</f>
        <v>-0.29536176515217599</v>
      </c>
      <c r="M4040" s="66"/>
      <c r="N4040" s="66"/>
      <c r="O4040" s="66"/>
      <c r="P4040" s="66"/>
      <c r="Q4040" s="66"/>
      <c r="S4040" s="70"/>
      <c r="U4040" s="70"/>
      <c r="W4040" s="70"/>
      <c r="Y4040" s="70"/>
    </row>
    <row r="4041" spans="1:25" s="69" customFormat="1" x14ac:dyDescent="0.2">
      <c r="A4041" s="66" t="s">
        <v>20</v>
      </c>
      <c r="B4041" s="66" t="s">
        <v>23</v>
      </c>
      <c r="C4041" s="66" t="s">
        <v>25</v>
      </c>
      <c r="D4041" s="66" t="s">
        <v>276</v>
      </c>
      <c r="E4041" s="86">
        <f>+IF(ISNUMBER(DATA!J496),DATA!J496,"n/a")</f>
        <v>539.23</v>
      </c>
      <c r="F4041" s="77">
        <f>+IF(ISNUMBER(DATA!K496),DATA!K496,"n/a")</f>
        <v>-0.92113949430881703</v>
      </c>
      <c r="G4041" s="86">
        <f>+IF(ISNUMBER(DATA!T496),DATA!T496,"n/a")</f>
        <v>1597.47</v>
      </c>
      <c r="H4041" s="77">
        <f>+IF(ISNUMBER(DATA!U496),DATA!U496,"n/a")</f>
        <v>-0.91025741857849596</v>
      </c>
      <c r="I4041" s="86">
        <f>+IF(ISNUMBER(DATA!AD496),DATA!AD496,"n/a")</f>
        <v>2636.58</v>
      </c>
      <c r="J4041" s="77">
        <f>+IF(ISNUMBER(DATA!AE496),DATA!AE496,"n/a")</f>
        <v>-0.91234441730836902</v>
      </c>
      <c r="K4041" s="86">
        <f>+IF(ISNUMBER(DATA!AN496),DATA!AN496,"n/a")</f>
        <v>30640.68</v>
      </c>
      <c r="L4041" s="77">
        <f>+IF(ISNUMBER(DATA!AO496),DATA!AO496,"n/a")</f>
        <v>-0.45986492339471602</v>
      </c>
      <c r="M4041" s="66"/>
      <c r="N4041" s="66"/>
      <c r="O4041" s="66"/>
      <c r="P4041" s="66"/>
      <c r="Q4041" s="66"/>
      <c r="S4041" s="70"/>
      <c r="U4041" s="70"/>
      <c r="W4041" s="70"/>
      <c r="Y4041" s="70"/>
    </row>
    <row r="4042" spans="1:25" s="69" customFormat="1" x14ac:dyDescent="0.2">
      <c r="A4042" s="66" t="s">
        <v>20</v>
      </c>
      <c r="B4042" s="66" t="s">
        <v>23</v>
      </c>
      <c r="C4042" s="66" t="s">
        <v>25</v>
      </c>
      <c r="D4042" s="66" t="s">
        <v>277</v>
      </c>
      <c r="E4042" s="86">
        <f>+IF(ISNUMBER(DATA!J497),DATA!J497,"n/a")</f>
        <v>2588.5500000000002</v>
      </c>
      <c r="F4042" s="77">
        <f>+IF(ISNUMBER(DATA!K497),DATA!K497,"n/a")</f>
        <v>3.9444729994538998E-2</v>
      </c>
      <c r="G4042" s="86">
        <f>+IF(ISNUMBER(DATA!T497),DATA!T497,"n/a")</f>
        <v>7546.68</v>
      </c>
      <c r="H4042" s="77">
        <f>+IF(ISNUMBER(DATA!U497),DATA!U497,"n/a")</f>
        <v>0.42090458240918199</v>
      </c>
      <c r="I4042" s="86">
        <f>+IF(ISNUMBER(DATA!AD497),DATA!AD497,"n/a")</f>
        <v>10329.469999999999</v>
      </c>
      <c r="J4042" s="77">
        <f>+IF(ISNUMBER(DATA!AE497),DATA!AE497,"n/a")</f>
        <v>0.485540761705885</v>
      </c>
      <c r="K4042" s="86">
        <f>+IF(ISNUMBER(DATA!AN497),DATA!AN497,"n/a")</f>
        <v>21728.560000000001</v>
      </c>
      <c r="L4042" s="77">
        <f>+IF(ISNUMBER(DATA!AO497),DATA!AO497,"n/a")</f>
        <v>1.1200622108260101</v>
      </c>
      <c r="M4042" s="66"/>
      <c r="N4042" s="66"/>
      <c r="O4042" s="66"/>
      <c r="P4042" s="66"/>
      <c r="Q4042" s="66"/>
      <c r="S4042" s="70"/>
      <c r="U4042" s="70"/>
      <c r="W4042" s="70"/>
      <c r="Y4042" s="70"/>
    </row>
    <row r="4043" spans="1:25" s="69" customFormat="1" x14ac:dyDescent="0.2">
      <c r="A4043" s="66" t="s">
        <v>20</v>
      </c>
      <c r="B4043" s="66" t="s">
        <v>23</v>
      </c>
      <c r="C4043" s="66" t="s">
        <v>25</v>
      </c>
      <c r="D4043" s="66" t="s">
        <v>278</v>
      </c>
      <c r="E4043" s="86">
        <f>+IF(ISNUMBER(DATA!J498),DATA!J498,"n/a")</f>
        <v>19590.259999999998</v>
      </c>
      <c r="F4043" s="77">
        <f>+IF(ISNUMBER(DATA!K498),DATA!K498,"n/a")</f>
        <v>0.30412374565464301</v>
      </c>
      <c r="G4043" s="86">
        <f>+IF(ISNUMBER(DATA!T498),DATA!T498,"n/a")</f>
        <v>53909.42</v>
      </c>
      <c r="H4043" s="77">
        <f>+IF(ISNUMBER(DATA!U498),DATA!U498,"n/a")</f>
        <v>0.108973960739719</v>
      </c>
      <c r="I4043" s="86">
        <f>+IF(ISNUMBER(DATA!AD498),DATA!AD498,"n/a")</f>
        <v>92905.279999999999</v>
      </c>
      <c r="J4043" s="77">
        <f>+IF(ISNUMBER(DATA!AE498),DATA!AE498,"n/a")</f>
        <v>6.9080664743965098E-2</v>
      </c>
      <c r="K4043" s="86">
        <f>+IF(ISNUMBER(DATA!AN498),DATA!AN498,"n/a")</f>
        <v>182020.81</v>
      </c>
      <c r="L4043" s="77">
        <f>+IF(ISNUMBER(DATA!AO498),DATA!AO498,"n/a")</f>
        <v>0.125675668321344</v>
      </c>
      <c r="M4043" s="66"/>
      <c r="N4043" s="66"/>
      <c r="O4043" s="66"/>
      <c r="P4043" s="66"/>
      <c r="Q4043" s="66"/>
      <c r="S4043" s="70"/>
      <c r="U4043" s="70"/>
      <c r="W4043" s="70"/>
      <c r="Y4043" s="70"/>
    </row>
    <row r="4044" spans="1:25" s="69" customFormat="1" x14ac:dyDescent="0.2">
      <c r="A4044" s="66" t="s">
        <v>20</v>
      </c>
      <c r="B4044" s="66" t="s">
        <v>23</v>
      </c>
      <c r="C4044" s="66" t="s">
        <v>25</v>
      </c>
      <c r="D4044" s="66" t="s">
        <v>279</v>
      </c>
      <c r="E4044" s="86">
        <f>+IF(ISNUMBER(DATA!J499),DATA!J499,"n/a")</f>
        <v>10624.85</v>
      </c>
      <c r="F4044" s="77">
        <f>+IF(ISNUMBER(DATA!K499),DATA!K499,"n/a")</f>
        <v>0.14286006247364599</v>
      </c>
      <c r="G4044" s="86">
        <f>+IF(ISNUMBER(DATA!T499),DATA!T499,"n/a")</f>
        <v>31225.51</v>
      </c>
      <c r="H4044" s="77">
        <f>+IF(ISNUMBER(DATA!U499),DATA!U499,"n/a")</f>
        <v>0.14405391126316899</v>
      </c>
      <c r="I4044" s="86">
        <f>+IF(ISNUMBER(DATA!AD499),DATA!AD499,"n/a")</f>
        <v>55718.92</v>
      </c>
      <c r="J4044" s="77">
        <f>+IF(ISNUMBER(DATA!AE499),DATA!AE499,"n/a")</f>
        <v>0.39674525976029801</v>
      </c>
      <c r="K4044" s="86">
        <f>+IF(ISNUMBER(DATA!AN499),DATA!AN499,"n/a")</f>
        <v>101893.11</v>
      </c>
      <c r="L4044" s="77">
        <f>+IF(ISNUMBER(DATA!AO499),DATA!AO499,"n/a")</f>
        <v>0.98826493128899595</v>
      </c>
      <c r="M4044" s="66"/>
      <c r="N4044" s="66"/>
      <c r="O4044" s="66"/>
      <c r="P4044" s="66"/>
      <c r="Q4044" s="66"/>
      <c r="S4044" s="70"/>
      <c r="U4044" s="70"/>
      <c r="W4044" s="70"/>
      <c r="Y4044" s="70"/>
    </row>
    <row r="4045" spans="1:25" s="69" customFormat="1" x14ac:dyDescent="0.2">
      <c r="A4045" s="66" t="s">
        <v>20</v>
      </c>
      <c r="B4045" s="66" t="s">
        <v>23</v>
      </c>
      <c r="C4045" s="66" t="s">
        <v>25</v>
      </c>
      <c r="D4045" s="66" t="s">
        <v>280</v>
      </c>
      <c r="E4045" s="86">
        <f>+IF(ISNUMBER(DATA!J500),DATA!J500,"n/a")</f>
        <v>2639.87</v>
      </c>
      <c r="F4045" s="77" t="str">
        <f>+IF(ISNUMBER(DATA!K500),DATA!K500,"n/a")</f>
        <v>n/a</v>
      </c>
      <c r="G4045" s="86">
        <f>+IF(ISNUMBER(DATA!T500),DATA!T500,"n/a")</f>
        <v>8810.32</v>
      </c>
      <c r="H4045" s="77" t="str">
        <f>+IF(ISNUMBER(DATA!U500),DATA!U500,"n/a")</f>
        <v>n/a</v>
      </c>
      <c r="I4045" s="86">
        <f>+IF(ISNUMBER(DATA!AD500),DATA!AD500,"n/a")</f>
        <v>14551.73</v>
      </c>
      <c r="J4045" s="77" t="str">
        <f>+IF(ISNUMBER(DATA!AE500),DATA!AE500,"n/a")</f>
        <v>n/a</v>
      </c>
      <c r="K4045" s="86">
        <f>+IF(ISNUMBER(DATA!AN500),DATA!AN500,"n/a")</f>
        <v>14551.73</v>
      </c>
      <c r="L4045" s="77">
        <f>+IF(ISNUMBER(DATA!AO500),DATA!AO500,"n/a")</f>
        <v>2.9478056337034699</v>
      </c>
      <c r="M4045" s="66"/>
      <c r="N4045" s="66"/>
      <c r="O4045" s="66"/>
      <c r="P4045" s="66"/>
      <c r="Q4045" s="66"/>
      <c r="S4045" s="70"/>
      <c r="U4045" s="70"/>
      <c r="W4045" s="70"/>
      <c r="Y4045" s="70"/>
    </row>
    <row r="4046" spans="1:25" s="69" customFormat="1" x14ac:dyDescent="0.2">
      <c r="A4046" s="66" t="s">
        <v>20</v>
      </c>
      <c r="B4046" s="66" t="s">
        <v>23</v>
      </c>
      <c r="C4046" s="66" t="s">
        <v>25</v>
      </c>
      <c r="D4046" s="66" t="s">
        <v>281</v>
      </c>
      <c r="E4046" s="86">
        <f>+IF(ISNUMBER(DATA!J501),DATA!J501,"n/a")</f>
        <v>2681.72</v>
      </c>
      <c r="F4046" s="77">
        <f>+IF(ISNUMBER(DATA!K501),DATA!K501,"n/a")</f>
        <v>9.6203763126591596E-2</v>
      </c>
      <c r="G4046" s="86">
        <f>+IF(ISNUMBER(DATA!T501),DATA!T501,"n/a")</f>
        <v>8131.21</v>
      </c>
      <c r="H4046" s="77">
        <f>+IF(ISNUMBER(DATA!U501),DATA!U501,"n/a")</f>
        <v>-8.32443585074778E-2</v>
      </c>
      <c r="I4046" s="86">
        <f>+IF(ISNUMBER(DATA!AD501),DATA!AD501,"n/a")</f>
        <v>14430.24</v>
      </c>
      <c r="J4046" s="77">
        <f>+IF(ISNUMBER(DATA!AE501),DATA!AE501,"n/a")</f>
        <v>0.134074805253595</v>
      </c>
      <c r="K4046" s="86">
        <f>+IF(ISNUMBER(DATA!AN501),DATA!AN501,"n/a")</f>
        <v>25223.3</v>
      </c>
      <c r="L4046" s="77">
        <f>+IF(ISNUMBER(DATA!AO501),DATA!AO501,"n/a")</f>
        <v>0.40419019667224798</v>
      </c>
      <c r="M4046" s="66"/>
      <c r="N4046" s="66"/>
      <c r="O4046" s="66"/>
      <c r="P4046" s="66"/>
      <c r="Q4046" s="66"/>
      <c r="S4046" s="70"/>
      <c r="U4046" s="70"/>
      <c r="W4046" s="70"/>
      <c r="Y4046" s="70"/>
    </row>
    <row r="4047" spans="1:25" s="69" customFormat="1" x14ac:dyDescent="0.2">
      <c r="A4047" s="66" t="s">
        <v>20</v>
      </c>
      <c r="B4047" s="66" t="s">
        <v>23</v>
      </c>
      <c r="C4047" s="66" t="s">
        <v>25</v>
      </c>
      <c r="D4047" s="66" t="s">
        <v>282</v>
      </c>
      <c r="E4047" s="86">
        <f>+IF(ISNUMBER(DATA!J502),DATA!J502,"n/a")</f>
        <v>4373.05</v>
      </c>
      <c r="F4047" s="77">
        <f>+IF(ISNUMBER(DATA!K502),DATA!K502,"n/a")</f>
        <v>-0.25413521267051697</v>
      </c>
      <c r="G4047" s="86">
        <f>+IF(ISNUMBER(DATA!T502),DATA!T502,"n/a")</f>
        <v>14441.37</v>
      </c>
      <c r="H4047" s="77">
        <f>+IF(ISNUMBER(DATA!U502),DATA!U502,"n/a")</f>
        <v>-0.158047578625299</v>
      </c>
      <c r="I4047" s="86">
        <f>+IF(ISNUMBER(DATA!AD502),DATA!AD502,"n/a")</f>
        <v>26343.52</v>
      </c>
      <c r="J4047" s="77">
        <f>+IF(ISNUMBER(DATA!AE502),DATA!AE502,"n/a")</f>
        <v>2.2377529017826001E-2</v>
      </c>
      <c r="K4047" s="86">
        <f>+IF(ISNUMBER(DATA!AN502),DATA!AN502,"n/a")</f>
        <v>51763.56</v>
      </c>
      <c r="L4047" s="77">
        <f>+IF(ISNUMBER(DATA!AO502),DATA!AO502,"n/a")</f>
        <v>0.300208430980409</v>
      </c>
      <c r="M4047" s="66"/>
      <c r="N4047" s="66"/>
      <c r="O4047" s="66"/>
      <c r="P4047" s="66"/>
      <c r="Q4047" s="66"/>
      <c r="S4047" s="70"/>
      <c r="U4047" s="70"/>
      <c r="W4047" s="70"/>
      <c r="Y4047" s="70"/>
    </row>
    <row r="4048" spans="1:25" s="69" customFormat="1" x14ac:dyDescent="0.2">
      <c r="A4048" s="66" t="s">
        <v>20</v>
      </c>
      <c r="B4048" s="66" t="s">
        <v>23</v>
      </c>
      <c r="C4048" s="66" t="s">
        <v>25</v>
      </c>
      <c r="D4048" s="66" t="s">
        <v>283</v>
      </c>
      <c r="E4048" s="86">
        <f>+IF(ISNUMBER(DATA!J503),DATA!J503,"n/a")</f>
        <v>7686.2</v>
      </c>
      <c r="F4048" s="77">
        <f>+IF(ISNUMBER(DATA!K503),DATA!K503,"n/a")</f>
        <v>0.50390445387539795</v>
      </c>
      <c r="G4048" s="86">
        <f>+IF(ISNUMBER(DATA!T503),DATA!T503,"n/a")</f>
        <v>26210.17</v>
      </c>
      <c r="H4048" s="77">
        <f>+IF(ISNUMBER(DATA!U503),DATA!U503,"n/a")</f>
        <v>0.93171672563978003</v>
      </c>
      <c r="I4048" s="86">
        <f>+IF(ISNUMBER(DATA!AD503),DATA!AD503,"n/a")</f>
        <v>45616.87</v>
      </c>
      <c r="J4048" s="77">
        <f>+IF(ISNUMBER(DATA!AE503),DATA!AE503,"n/a")</f>
        <v>1.25351400885758</v>
      </c>
      <c r="K4048" s="86">
        <f>+IF(ISNUMBER(DATA!AN503),DATA!AN503,"n/a")</f>
        <v>73481.69</v>
      </c>
      <c r="L4048" s="77">
        <f>+IF(ISNUMBER(DATA!AO503),DATA!AO503,"n/a")</f>
        <v>1.33303054586833</v>
      </c>
      <c r="M4048" s="66"/>
      <c r="N4048" s="66"/>
      <c r="O4048" s="66"/>
      <c r="P4048" s="66"/>
      <c r="Q4048" s="66"/>
      <c r="S4048" s="70"/>
      <c r="U4048" s="70"/>
      <c r="W4048" s="70"/>
      <c r="Y4048" s="70"/>
    </row>
    <row r="4049" spans="1:25" s="69" customFormat="1" x14ac:dyDescent="0.2">
      <c r="A4049" s="66" t="s">
        <v>20</v>
      </c>
      <c r="B4049" s="66" t="s">
        <v>23</v>
      </c>
      <c r="C4049" s="66" t="s">
        <v>25</v>
      </c>
      <c r="D4049" s="66" t="s">
        <v>284</v>
      </c>
      <c r="E4049" s="86">
        <f>+IF(ISNUMBER(DATA!J504),DATA!J504,"n/a")</f>
        <v>3460</v>
      </c>
      <c r="F4049" s="77">
        <f>+IF(ISNUMBER(DATA!K504),DATA!K504,"n/a")</f>
        <v>-0.152984261664215</v>
      </c>
      <c r="G4049" s="86">
        <f>+IF(ISNUMBER(DATA!T504),DATA!T504,"n/a")</f>
        <v>10410.540000000001</v>
      </c>
      <c r="H4049" s="77">
        <f>+IF(ISNUMBER(DATA!U504),DATA!U504,"n/a")</f>
        <v>-0.28423283158892798</v>
      </c>
      <c r="I4049" s="86">
        <f>+IF(ISNUMBER(DATA!AD504),DATA!AD504,"n/a")</f>
        <v>19293.09</v>
      </c>
      <c r="J4049" s="77">
        <f>+IF(ISNUMBER(DATA!AE504),DATA!AE504,"n/a")</f>
        <v>3.39254363870602E-2</v>
      </c>
      <c r="K4049" s="86">
        <f>+IF(ISNUMBER(DATA!AN504),DATA!AN504,"n/a")</f>
        <v>38534.85</v>
      </c>
      <c r="L4049" s="77">
        <f>+IF(ISNUMBER(DATA!AO504),DATA!AO504,"n/a")</f>
        <v>0.938826234506563</v>
      </c>
      <c r="M4049" s="66"/>
      <c r="N4049" s="66"/>
      <c r="O4049" s="66"/>
      <c r="P4049" s="66"/>
      <c r="Q4049" s="66"/>
      <c r="S4049" s="70"/>
      <c r="U4049" s="70"/>
      <c r="W4049" s="70"/>
      <c r="Y4049" s="70"/>
    </row>
    <row r="4050" spans="1:25" s="69" customFormat="1" x14ac:dyDescent="0.2">
      <c r="A4050" s="66" t="s">
        <v>20</v>
      </c>
      <c r="B4050" s="66" t="s">
        <v>23</v>
      </c>
      <c r="C4050" s="66" t="s">
        <v>25</v>
      </c>
      <c r="D4050" s="66" t="s">
        <v>285</v>
      </c>
      <c r="E4050" s="86">
        <f>+IF(ISNUMBER(DATA!J505),DATA!J505,"n/a")</f>
        <v>1148.19</v>
      </c>
      <c r="F4050" s="77">
        <f>+IF(ISNUMBER(DATA!K505),DATA!K505,"n/a")</f>
        <v>0.19345785649692801</v>
      </c>
      <c r="G4050" s="86">
        <f>+IF(ISNUMBER(DATA!T505),DATA!T505,"n/a")</f>
        <v>3593.71</v>
      </c>
      <c r="H4050" s="77">
        <f>+IF(ISNUMBER(DATA!U505),DATA!U505,"n/a")</f>
        <v>0.1895723615612</v>
      </c>
      <c r="I4050" s="86">
        <f>+IF(ISNUMBER(DATA!AD505),DATA!AD505,"n/a")</f>
        <v>6244.14</v>
      </c>
      <c r="J4050" s="77">
        <f>+IF(ISNUMBER(DATA!AE505),DATA!AE505,"n/a")</f>
        <v>0.28066534036138402</v>
      </c>
      <c r="K4050" s="86">
        <f>+IF(ISNUMBER(DATA!AN505),DATA!AN505,"n/a")</f>
        <v>13046.97</v>
      </c>
      <c r="L4050" s="77">
        <f>+IF(ISNUMBER(DATA!AO505),DATA!AO505,"n/a")</f>
        <v>0.52427133423993</v>
      </c>
      <c r="M4050" s="66"/>
      <c r="N4050" s="66"/>
      <c r="O4050" s="66"/>
      <c r="P4050" s="66"/>
      <c r="Q4050" s="66"/>
      <c r="S4050" s="70"/>
      <c r="U4050" s="70"/>
      <c r="W4050" s="70"/>
      <c r="Y4050" s="70"/>
    </row>
    <row r="4051" spans="1:25" s="69" customFormat="1" x14ac:dyDescent="0.2">
      <c r="A4051" s="66" t="s">
        <v>20</v>
      </c>
      <c r="B4051" s="66" t="s">
        <v>23</v>
      </c>
      <c r="C4051" s="66" t="s">
        <v>25</v>
      </c>
      <c r="D4051" s="66" t="s">
        <v>286</v>
      </c>
      <c r="E4051" s="86">
        <f>+IF(ISNUMBER(DATA!J506),DATA!J506,"n/a")</f>
        <v>182.07</v>
      </c>
      <c r="F4051" s="77">
        <f>+IF(ISNUMBER(DATA!K506),DATA!K506,"n/a")</f>
        <v>-0.94289057084335803</v>
      </c>
      <c r="G4051" s="86">
        <f>+IF(ISNUMBER(DATA!T506),DATA!T506,"n/a")</f>
        <v>646.84</v>
      </c>
      <c r="H4051" s="77">
        <f>+IF(ISNUMBER(DATA!U506),DATA!U506,"n/a")</f>
        <v>-0.939082986293578</v>
      </c>
      <c r="I4051" s="86">
        <f>+IF(ISNUMBER(DATA!AD506),DATA!AD506,"n/a")</f>
        <v>1452.67</v>
      </c>
      <c r="J4051" s="77">
        <f>+IF(ISNUMBER(DATA!AE506),DATA!AE506,"n/a")</f>
        <v>-0.91041362170296003</v>
      </c>
      <c r="K4051" s="86">
        <f>+IF(ISNUMBER(DATA!AN506),DATA!AN506,"n/a")</f>
        <v>14922.39</v>
      </c>
      <c r="L4051" s="77">
        <f>+IF(ISNUMBER(DATA!AO506),DATA!AO506,"n/a")</f>
        <v>-0.51366902395122405</v>
      </c>
      <c r="M4051" s="66"/>
      <c r="N4051" s="66"/>
      <c r="O4051" s="66"/>
      <c r="P4051" s="66"/>
      <c r="Q4051" s="66"/>
      <c r="S4051" s="70"/>
      <c r="U4051" s="70"/>
      <c r="W4051" s="70"/>
      <c r="Y4051" s="70"/>
    </row>
    <row r="4052" spans="1:25" s="69" customFormat="1" x14ac:dyDescent="0.2">
      <c r="A4052" s="66" t="s">
        <v>20</v>
      </c>
      <c r="B4052" s="66" t="s">
        <v>23</v>
      </c>
      <c r="C4052" s="66" t="s">
        <v>25</v>
      </c>
      <c r="D4052" s="66" t="s">
        <v>287</v>
      </c>
      <c r="E4052" s="86">
        <f>+IF(ISNUMBER(DATA!J507),DATA!J507,"n/a")</f>
        <v>1641.47</v>
      </c>
      <c r="F4052" s="77">
        <f>+IF(ISNUMBER(DATA!K507),DATA!K507,"n/a")</f>
        <v>-0.58731112507856698</v>
      </c>
      <c r="G4052" s="86">
        <f>+IF(ISNUMBER(DATA!T507),DATA!T507,"n/a")</f>
        <v>5240.59</v>
      </c>
      <c r="H4052" s="77">
        <f>+IF(ISNUMBER(DATA!U507),DATA!U507,"n/a")</f>
        <v>-0.69303010777881902</v>
      </c>
      <c r="I4052" s="86">
        <f>+IF(ISNUMBER(DATA!AD507),DATA!AD507,"n/a")</f>
        <v>8916.5499999999993</v>
      </c>
      <c r="J4052" s="77">
        <f>+IF(ISNUMBER(DATA!AE507),DATA!AE507,"n/a")</f>
        <v>-0.70520439521201606</v>
      </c>
      <c r="K4052" s="86">
        <f>+IF(ISNUMBER(DATA!AN507),DATA!AN507,"n/a")</f>
        <v>16868.7</v>
      </c>
      <c r="L4052" s="77">
        <f>+IF(ISNUMBER(DATA!AO507),DATA!AO507,"n/a")</f>
        <v>-0.70851626628771402</v>
      </c>
      <c r="M4052" s="66"/>
      <c r="N4052" s="66"/>
      <c r="O4052" s="66"/>
      <c r="P4052" s="66"/>
      <c r="Q4052" s="66"/>
      <c r="S4052" s="70"/>
      <c r="U4052" s="70"/>
      <c r="W4052" s="70"/>
      <c r="Y4052" s="70"/>
    </row>
    <row r="4053" spans="1:25" s="69" customFormat="1" x14ac:dyDescent="0.2">
      <c r="A4053" s="66" t="s">
        <v>20</v>
      </c>
      <c r="B4053" s="66" t="s">
        <v>23</v>
      </c>
      <c r="C4053" s="66" t="s">
        <v>25</v>
      </c>
      <c r="D4053" s="66" t="s">
        <v>288</v>
      </c>
      <c r="E4053" s="86">
        <f>+IF(ISNUMBER(DATA!J508),DATA!J508,"n/a")</f>
        <v>5823.42</v>
      </c>
      <c r="F4053" s="77">
        <f>+IF(ISNUMBER(DATA!K508),DATA!K508,"n/a")</f>
        <v>-0.18105955347550001</v>
      </c>
      <c r="G4053" s="86">
        <f>+IF(ISNUMBER(DATA!T508),DATA!T508,"n/a")</f>
        <v>19452.919999999998</v>
      </c>
      <c r="H4053" s="77">
        <f>+IF(ISNUMBER(DATA!U508),DATA!U508,"n/a")</f>
        <v>2.6990214173188299E-2</v>
      </c>
      <c r="I4053" s="86">
        <f>+IF(ISNUMBER(DATA!AD508),DATA!AD508,"n/a")</f>
        <v>37615.54</v>
      </c>
      <c r="J4053" s="77">
        <f>+IF(ISNUMBER(DATA!AE508),DATA!AE508,"n/a")</f>
        <v>0.24601225490033701</v>
      </c>
      <c r="K4053" s="86">
        <f>+IF(ISNUMBER(DATA!AN508),DATA!AN508,"n/a")</f>
        <v>69069.600000000006</v>
      </c>
      <c r="L4053" s="77">
        <f>+IF(ISNUMBER(DATA!AO508),DATA!AO508,"n/a")</f>
        <v>0.391228822512457</v>
      </c>
      <c r="M4053" s="66"/>
      <c r="N4053" s="66"/>
      <c r="O4053" s="66"/>
      <c r="P4053" s="66"/>
      <c r="Q4053" s="66"/>
      <c r="S4053" s="70"/>
      <c r="U4053" s="70"/>
      <c r="W4053" s="70"/>
      <c r="Y4053" s="70"/>
    </row>
    <row r="4054" spans="1:25" s="69" customFormat="1" x14ac:dyDescent="0.2">
      <c r="A4054" s="66" t="s">
        <v>20</v>
      </c>
      <c r="B4054" s="66" t="s">
        <v>23</v>
      </c>
      <c r="C4054" s="66" t="s">
        <v>25</v>
      </c>
      <c r="D4054" s="66" t="s">
        <v>289</v>
      </c>
      <c r="E4054" s="86">
        <f>+IF(ISNUMBER(DATA!J509),DATA!J509,"n/a")</f>
        <v>5500.38</v>
      </c>
      <c r="F4054" s="77">
        <f>+IF(ISNUMBER(DATA!K509),DATA!K509,"n/a")</f>
        <v>6.0111901535899702E-2</v>
      </c>
      <c r="G4054" s="86">
        <f>+IF(ISNUMBER(DATA!T509),DATA!T509,"n/a")</f>
        <v>16681.14</v>
      </c>
      <c r="H4054" s="77">
        <f>+IF(ISNUMBER(DATA!U509),DATA!U509,"n/a")</f>
        <v>3.7668912929478798E-2</v>
      </c>
      <c r="I4054" s="86">
        <f>+IF(ISNUMBER(DATA!AD509),DATA!AD509,"n/a")</f>
        <v>29790.91</v>
      </c>
      <c r="J4054" s="77">
        <f>+IF(ISNUMBER(DATA!AE509),DATA!AE509,"n/a")</f>
        <v>0.13764252079217801</v>
      </c>
      <c r="K4054" s="86">
        <f>+IF(ISNUMBER(DATA!AN509),DATA!AN509,"n/a")</f>
        <v>54793.55</v>
      </c>
      <c r="L4054" s="77">
        <f>+IF(ISNUMBER(DATA!AO509),DATA!AO509,"n/a")</f>
        <v>0.35721260117130399</v>
      </c>
      <c r="M4054" s="66"/>
      <c r="N4054" s="66"/>
      <c r="O4054" s="66"/>
      <c r="P4054" s="66"/>
      <c r="Q4054" s="66"/>
      <c r="S4054" s="70"/>
      <c r="U4054" s="70"/>
      <c r="W4054" s="70"/>
      <c r="Y4054" s="70"/>
    </row>
    <row r="4055" spans="1:25" s="69" customFormat="1" x14ac:dyDescent="0.2">
      <c r="A4055" s="66" t="s">
        <v>20</v>
      </c>
      <c r="B4055" s="66" t="s">
        <v>23</v>
      </c>
      <c r="C4055" s="66" t="s">
        <v>25</v>
      </c>
      <c r="D4055" s="66" t="s">
        <v>290</v>
      </c>
      <c r="E4055" s="86">
        <f>+IF(ISNUMBER(DATA!J510),DATA!J510,"n/a")</f>
        <v>80.06</v>
      </c>
      <c r="F4055" s="77">
        <f>+IF(ISNUMBER(DATA!K510),DATA!K510,"n/a")</f>
        <v>2.36542641605932E-2</v>
      </c>
      <c r="G4055" s="86">
        <f>+IF(ISNUMBER(DATA!T510),DATA!T510,"n/a")</f>
        <v>256.95999999999998</v>
      </c>
      <c r="H4055" s="77">
        <f>+IF(ISNUMBER(DATA!U510),DATA!U510,"n/a")</f>
        <v>0.56663821485184696</v>
      </c>
      <c r="I4055" s="86">
        <f>+IF(ISNUMBER(DATA!AD510),DATA!AD510,"n/a")</f>
        <v>351.28</v>
      </c>
      <c r="J4055" s="77">
        <f>+IF(ISNUMBER(DATA!AE510),DATA!AE510,"n/a")</f>
        <v>-0.46452035792137297</v>
      </c>
      <c r="K4055" s="86">
        <f>+IF(ISNUMBER(DATA!AN510),DATA!AN510,"n/a")</f>
        <v>753.42</v>
      </c>
      <c r="L4055" s="77">
        <f>+IF(ISNUMBER(DATA!AO510),DATA!AO510,"n/a")</f>
        <v>-0.63588826599652004</v>
      </c>
      <c r="M4055" s="66"/>
      <c r="N4055" s="66"/>
      <c r="O4055" s="66"/>
      <c r="P4055" s="66"/>
      <c r="Q4055" s="66"/>
      <c r="S4055" s="70"/>
      <c r="U4055" s="70"/>
      <c r="W4055" s="70"/>
      <c r="Y4055" s="70"/>
    </row>
    <row r="4056" spans="1:25" s="69" customFormat="1" x14ac:dyDescent="0.2">
      <c r="A4056" s="66" t="s">
        <v>20</v>
      </c>
      <c r="B4056" s="66" t="s">
        <v>23</v>
      </c>
      <c r="C4056" s="66" t="s">
        <v>25</v>
      </c>
      <c r="D4056" s="66" t="s">
        <v>291</v>
      </c>
      <c r="E4056" s="86">
        <f>+IF(ISNUMBER(DATA!J511),DATA!J511,"n/a")</f>
        <v>2542.37</v>
      </c>
      <c r="F4056" s="77">
        <f>+IF(ISNUMBER(DATA!K511),DATA!K511,"n/a")</f>
        <v>9.1150605796591497E-2</v>
      </c>
      <c r="G4056" s="86">
        <f>+IF(ISNUMBER(DATA!T511),DATA!T511,"n/a")</f>
        <v>8281.7099999999991</v>
      </c>
      <c r="H4056" s="77">
        <f>+IF(ISNUMBER(DATA!U511),DATA!U511,"n/a")</f>
        <v>0.107140517655112</v>
      </c>
      <c r="I4056" s="86">
        <f>+IF(ISNUMBER(DATA!AD511),DATA!AD511,"n/a")</f>
        <v>13867.67</v>
      </c>
      <c r="J4056" s="77">
        <f>+IF(ISNUMBER(DATA!AE511),DATA!AE511,"n/a")</f>
        <v>0.133398117605521</v>
      </c>
      <c r="K4056" s="86">
        <f>+IF(ISNUMBER(DATA!AN511),DATA!AN511,"n/a")</f>
        <v>26016.23</v>
      </c>
      <c r="L4056" s="77">
        <f>+IF(ISNUMBER(DATA!AO511),DATA!AO511,"n/a")</f>
        <v>-3.27086298462669E-2</v>
      </c>
      <c r="M4056" s="66"/>
      <c r="N4056" s="66"/>
      <c r="O4056" s="66"/>
      <c r="P4056" s="66"/>
      <c r="Q4056" s="66"/>
      <c r="S4056" s="70"/>
      <c r="U4056" s="70"/>
      <c r="W4056" s="70"/>
      <c r="Y4056" s="70"/>
    </row>
    <row r="4057" spans="1:25" s="69" customFormat="1" x14ac:dyDescent="0.2">
      <c r="A4057" s="66" t="s">
        <v>20</v>
      </c>
      <c r="B4057" s="66" t="s">
        <v>23</v>
      </c>
      <c r="C4057" s="66" t="s">
        <v>25</v>
      </c>
      <c r="D4057" s="66" t="s">
        <v>292</v>
      </c>
      <c r="E4057" s="86">
        <f>+IF(ISNUMBER(DATA!J512),DATA!J512,"n/a")</f>
        <v>11106.06</v>
      </c>
      <c r="F4057" s="77">
        <f>+IF(ISNUMBER(DATA!K512),DATA!K512,"n/a")</f>
        <v>4.8229034824687503E-2</v>
      </c>
      <c r="G4057" s="86">
        <f>+IF(ISNUMBER(DATA!T512),DATA!T512,"n/a")</f>
        <v>37047.160000000003</v>
      </c>
      <c r="H4057" s="77">
        <f>+IF(ISNUMBER(DATA!U512),DATA!U512,"n/a")</f>
        <v>-9.3645909607673897E-2</v>
      </c>
      <c r="I4057" s="86">
        <f>+IF(ISNUMBER(DATA!AD512),DATA!AD512,"n/a")</f>
        <v>68038.28</v>
      </c>
      <c r="J4057" s="77">
        <f>+IF(ISNUMBER(DATA!AE512),DATA!AE512,"n/a")</f>
        <v>0.104450835111906</v>
      </c>
      <c r="K4057" s="86">
        <f>+IF(ISNUMBER(DATA!AN512),DATA!AN512,"n/a")</f>
        <v>120453.47</v>
      </c>
      <c r="L4057" s="77">
        <f>+IF(ISNUMBER(DATA!AO512),DATA!AO512,"n/a")</f>
        <v>0.26985757025736601</v>
      </c>
      <c r="M4057" s="66"/>
      <c r="N4057" s="66"/>
      <c r="O4057" s="66"/>
      <c r="P4057" s="66"/>
      <c r="Q4057" s="66"/>
      <c r="S4057" s="70"/>
      <c r="U4057" s="70"/>
      <c r="W4057" s="70"/>
      <c r="Y4057" s="70"/>
    </row>
    <row r="4058" spans="1:25" s="69" customFormat="1" x14ac:dyDescent="0.2">
      <c r="A4058" s="66" t="s">
        <v>20</v>
      </c>
      <c r="B4058" s="66" t="s">
        <v>23</v>
      </c>
      <c r="C4058" s="66" t="s">
        <v>25</v>
      </c>
      <c r="D4058" s="66" t="s">
        <v>293</v>
      </c>
      <c r="E4058" s="86">
        <f>+IF(ISNUMBER(DATA!J513),DATA!J513,"n/a")</f>
        <v>2142.77</v>
      </c>
      <c r="F4058" s="77">
        <f>+IF(ISNUMBER(DATA!K513),DATA!K513,"n/a")</f>
        <v>0.289939439180322</v>
      </c>
      <c r="G4058" s="86">
        <f>+IF(ISNUMBER(DATA!T513),DATA!T513,"n/a")</f>
        <v>6954.32</v>
      </c>
      <c r="H4058" s="77">
        <f>+IF(ISNUMBER(DATA!U513),DATA!U513,"n/a")</f>
        <v>0.44668882851472602</v>
      </c>
      <c r="I4058" s="86">
        <f>+IF(ISNUMBER(DATA!AD513),DATA!AD513,"n/a")</f>
        <v>12346.58</v>
      </c>
      <c r="J4058" s="77">
        <f>+IF(ISNUMBER(DATA!AE513),DATA!AE513,"n/a")</f>
        <v>0.42996886784585903</v>
      </c>
      <c r="K4058" s="86">
        <f>+IF(ISNUMBER(DATA!AN513),DATA!AN513,"n/a")</f>
        <v>22841.21</v>
      </c>
      <c r="L4058" s="77">
        <f>+IF(ISNUMBER(DATA!AO513),DATA!AO513,"n/a")</f>
        <v>0.76109919459423603</v>
      </c>
      <c r="M4058" s="66"/>
      <c r="N4058" s="66"/>
      <c r="O4058" s="66"/>
      <c r="P4058" s="66"/>
      <c r="Q4058" s="66"/>
      <c r="S4058" s="70"/>
      <c r="U4058" s="70"/>
      <c r="W4058" s="70"/>
      <c r="Y4058" s="70"/>
    </row>
    <row r="4059" spans="1:25" s="69" customFormat="1" x14ac:dyDescent="0.2">
      <c r="A4059" s="66" t="s">
        <v>20</v>
      </c>
      <c r="B4059" s="66" t="s">
        <v>23</v>
      </c>
      <c r="C4059" s="66" t="s">
        <v>25</v>
      </c>
      <c r="D4059" s="66" t="s">
        <v>294</v>
      </c>
      <c r="E4059" s="86">
        <f>+IF(ISNUMBER(DATA!J514),DATA!J514,"n/a")</f>
        <v>80</v>
      </c>
      <c r="F4059" s="77">
        <f>+IF(ISNUMBER(DATA!K514),DATA!K514,"n/a")</f>
        <v>0.26984126984126999</v>
      </c>
      <c r="G4059" s="86">
        <f>+IF(ISNUMBER(DATA!T514),DATA!T514,"n/a")</f>
        <v>244</v>
      </c>
      <c r="H4059" s="77">
        <f>+IF(ISNUMBER(DATA!U514),DATA!U514,"n/a")</f>
        <v>0.17874396135265699</v>
      </c>
      <c r="I4059" s="86">
        <f>+IF(ISNUMBER(DATA!AD514),DATA!AD514,"n/a")</f>
        <v>452</v>
      </c>
      <c r="J4059" s="77">
        <f>+IF(ISNUMBER(DATA!AE514),DATA!AE514,"n/a")</f>
        <v>-0.54463485155297697</v>
      </c>
      <c r="K4059" s="86">
        <f>+IF(ISNUMBER(DATA!AN514),DATA!AN514,"n/a")</f>
        <v>963.51</v>
      </c>
      <c r="L4059" s="77">
        <f>+IF(ISNUMBER(DATA!AO514),DATA!AO514,"n/a")</f>
        <v>-0.72498330222123297</v>
      </c>
      <c r="M4059" s="66"/>
      <c r="N4059" s="66"/>
      <c r="O4059" s="66"/>
      <c r="P4059" s="66"/>
      <c r="Q4059" s="66"/>
      <c r="S4059" s="70"/>
      <c r="U4059" s="70"/>
      <c r="W4059" s="70"/>
      <c r="Y4059" s="70"/>
    </row>
    <row r="4060" spans="1:25" s="69" customFormat="1" x14ac:dyDescent="0.2">
      <c r="A4060" s="66" t="s">
        <v>20</v>
      </c>
      <c r="B4060" s="66" t="s">
        <v>23</v>
      </c>
      <c r="C4060" s="66" t="s">
        <v>25</v>
      </c>
      <c r="D4060" s="66" t="s">
        <v>295</v>
      </c>
      <c r="E4060" s="86">
        <f>+IF(ISNUMBER(DATA!J515),DATA!J515,"n/a")</f>
        <v>3025.65</v>
      </c>
      <c r="F4060" s="77">
        <f>+IF(ISNUMBER(DATA!K515),DATA!K515,"n/a")</f>
        <v>-0.17185117872949601</v>
      </c>
      <c r="G4060" s="86">
        <f>+IF(ISNUMBER(DATA!T515),DATA!T515,"n/a")</f>
        <v>8946.0300000000007</v>
      </c>
      <c r="H4060" s="77">
        <f>+IF(ISNUMBER(DATA!U515),DATA!U515,"n/a")</f>
        <v>-0.174435644770428</v>
      </c>
      <c r="I4060" s="86">
        <f>+IF(ISNUMBER(DATA!AD515),DATA!AD515,"n/a")</f>
        <v>16360.14</v>
      </c>
      <c r="J4060" s="77">
        <f>+IF(ISNUMBER(DATA!AE515),DATA!AE515,"n/a")</f>
        <v>-6.6817252325093904E-2</v>
      </c>
      <c r="K4060" s="86">
        <f>+IF(ISNUMBER(DATA!AN515),DATA!AN515,"n/a")</f>
        <v>34567.89</v>
      </c>
      <c r="L4060" s="77">
        <f>+IF(ISNUMBER(DATA!AO515),DATA!AO515,"n/a")</f>
        <v>0.109045351077431</v>
      </c>
      <c r="M4060" s="66"/>
      <c r="N4060" s="66"/>
      <c r="O4060" s="66"/>
      <c r="P4060" s="66"/>
      <c r="Q4060" s="66"/>
      <c r="S4060" s="70"/>
      <c r="U4060" s="70"/>
      <c r="W4060" s="70"/>
      <c r="Y4060" s="70"/>
    </row>
    <row r="4061" spans="1:25" s="69" customFormat="1" x14ac:dyDescent="0.2">
      <c r="A4061" s="66" t="s">
        <v>20</v>
      </c>
      <c r="B4061" s="66" t="s">
        <v>23</v>
      </c>
      <c r="C4061" s="66" t="s">
        <v>25</v>
      </c>
      <c r="D4061" s="66" t="s">
        <v>296</v>
      </c>
      <c r="E4061" s="86">
        <f>+IF(ISNUMBER(DATA!J516),DATA!J516,"n/a")</f>
        <v>6295.37</v>
      </c>
      <c r="F4061" s="77">
        <f>+IF(ISNUMBER(DATA!K516),DATA!K516,"n/a")</f>
        <v>0.88032628239974697</v>
      </c>
      <c r="G4061" s="86">
        <f>+IF(ISNUMBER(DATA!T516),DATA!T516,"n/a")</f>
        <v>18796.82</v>
      </c>
      <c r="H4061" s="77">
        <f>+IF(ISNUMBER(DATA!U516),DATA!U516,"n/a")</f>
        <v>0.85830958150313197</v>
      </c>
      <c r="I4061" s="86">
        <f>+IF(ISNUMBER(DATA!AD516),DATA!AD516,"n/a")</f>
        <v>31983.96</v>
      </c>
      <c r="J4061" s="77">
        <f>+IF(ISNUMBER(DATA!AE516),DATA!AE516,"n/a")</f>
        <v>0.87711743795216501</v>
      </c>
      <c r="K4061" s="86">
        <f>+IF(ISNUMBER(DATA!AN516),DATA!AN516,"n/a")</f>
        <v>55931.98</v>
      </c>
      <c r="L4061" s="77">
        <f>+IF(ISNUMBER(DATA!AO516),DATA!AO516,"n/a")</f>
        <v>0.886843971320177</v>
      </c>
      <c r="M4061" s="66"/>
      <c r="N4061" s="66"/>
      <c r="O4061" s="66"/>
      <c r="P4061" s="66"/>
      <c r="Q4061" s="66"/>
      <c r="S4061" s="70"/>
      <c r="U4061" s="70"/>
      <c r="W4061" s="70"/>
      <c r="Y4061" s="70"/>
    </row>
    <row r="4062" spans="1:25" s="69" customFormat="1" x14ac:dyDescent="0.2">
      <c r="A4062" s="66" t="s">
        <v>20</v>
      </c>
      <c r="B4062" s="66" t="s">
        <v>23</v>
      </c>
      <c r="C4062" s="66" t="s">
        <v>25</v>
      </c>
      <c r="D4062" s="66" t="s">
        <v>297</v>
      </c>
      <c r="E4062" s="86">
        <f>+IF(ISNUMBER(DATA!J517),DATA!J517,"n/a")</f>
        <v>2098.75</v>
      </c>
      <c r="F4062" s="77">
        <f>+IF(ISNUMBER(DATA!K517),DATA!K517,"n/a")</f>
        <v>0.39252894536044802</v>
      </c>
      <c r="G4062" s="86">
        <f>+IF(ISNUMBER(DATA!T517),DATA!T517,"n/a")</f>
        <v>6670.42</v>
      </c>
      <c r="H4062" s="77">
        <f>+IF(ISNUMBER(DATA!U517),DATA!U517,"n/a")</f>
        <v>0.644755237858057</v>
      </c>
      <c r="I4062" s="86">
        <f>+IF(ISNUMBER(DATA!AD517),DATA!AD517,"n/a")</f>
        <v>11442.47</v>
      </c>
      <c r="J4062" s="77">
        <f>+IF(ISNUMBER(DATA!AE517),DATA!AE517,"n/a")</f>
        <v>0.53507781057150505</v>
      </c>
      <c r="K4062" s="86">
        <f>+IF(ISNUMBER(DATA!AN517),DATA!AN517,"n/a")</f>
        <v>22187.69</v>
      </c>
      <c r="L4062" s="77">
        <f>+IF(ISNUMBER(DATA!AO517),DATA!AO517,"n/a")</f>
        <v>0.88996273344832699</v>
      </c>
      <c r="M4062" s="66"/>
      <c r="N4062" s="66"/>
      <c r="O4062" s="66"/>
      <c r="P4062" s="66"/>
      <c r="Q4062" s="66"/>
      <c r="S4062" s="70"/>
      <c r="U4062" s="70"/>
      <c r="W4062" s="70"/>
      <c r="Y4062" s="70"/>
    </row>
    <row r="4063" spans="1:25" s="69" customFormat="1" x14ac:dyDescent="0.2">
      <c r="A4063" s="66" t="s">
        <v>20</v>
      </c>
      <c r="B4063" s="66" t="s">
        <v>23</v>
      </c>
      <c r="C4063" s="66" t="s">
        <v>25</v>
      </c>
      <c r="D4063" s="66" t="s">
        <v>298</v>
      </c>
      <c r="E4063" s="86">
        <f>+IF(ISNUMBER(DATA!J518),DATA!J518,"n/a")</f>
        <v>71</v>
      </c>
      <c r="F4063" s="77">
        <f>+IF(ISNUMBER(DATA!K518),DATA!K518,"n/a")</f>
        <v>-0.40833333333333299</v>
      </c>
      <c r="G4063" s="86">
        <f>+IF(ISNUMBER(DATA!T518),DATA!T518,"n/a")</f>
        <v>221</v>
      </c>
      <c r="H4063" s="77">
        <f>+IF(ISNUMBER(DATA!U518),DATA!U518,"n/a")</f>
        <v>-0.36127167630057799</v>
      </c>
      <c r="I4063" s="86">
        <f>+IF(ISNUMBER(DATA!AD518),DATA!AD518,"n/a")</f>
        <v>450</v>
      </c>
      <c r="J4063" s="77">
        <f>+IF(ISNUMBER(DATA!AE518),DATA!AE518,"n/a")</f>
        <v>-0.79222937876584298</v>
      </c>
      <c r="K4063" s="86">
        <f>+IF(ISNUMBER(DATA!AN518),DATA!AN518,"n/a")</f>
        <v>1094</v>
      </c>
      <c r="L4063" s="77">
        <f>+IF(ISNUMBER(DATA!AO518),DATA!AO518,"n/a")</f>
        <v>-0.86223692478564196</v>
      </c>
      <c r="M4063" s="66"/>
      <c r="N4063" s="66"/>
      <c r="O4063" s="66"/>
      <c r="P4063" s="66"/>
      <c r="Q4063" s="66"/>
      <c r="S4063" s="70"/>
      <c r="U4063" s="70"/>
      <c r="W4063" s="70"/>
      <c r="Y4063" s="70"/>
    </row>
    <row r="4064" spans="1:25" s="69" customFormat="1" x14ac:dyDescent="0.2">
      <c r="A4064" s="66" t="s">
        <v>20</v>
      </c>
      <c r="B4064" s="66" t="s">
        <v>23</v>
      </c>
      <c r="C4064" s="66" t="s">
        <v>25</v>
      </c>
      <c r="D4064" s="66" t="s">
        <v>299</v>
      </c>
      <c r="E4064" s="86">
        <f>+IF(ISNUMBER(DATA!J519),DATA!J519,"n/a")</f>
        <v>4538.34</v>
      </c>
      <c r="F4064" s="77">
        <f>+IF(ISNUMBER(DATA!K519),DATA!K519,"n/a")</f>
        <v>-0.36186852495528599</v>
      </c>
      <c r="G4064" s="86">
        <f>+IF(ISNUMBER(DATA!T519),DATA!T519,"n/a")</f>
        <v>14441.45</v>
      </c>
      <c r="H4064" s="77">
        <f>+IF(ISNUMBER(DATA!U519),DATA!U519,"n/a")</f>
        <v>-0.72281993569070102</v>
      </c>
      <c r="I4064" s="86">
        <f>+IF(ISNUMBER(DATA!AD519),DATA!AD519,"n/a")</f>
        <v>24835.24</v>
      </c>
      <c r="J4064" s="77">
        <f>+IF(ISNUMBER(DATA!AE519),DATA!AE519,"n/a")</f>
        <v>-0.73109048980145996</v>
      </c>
      <c r="K4064" s="86">
        <f>+IF(ISNUMBER(DATA!AN519),DATA!AN519,"n/a")</f>
        <v>60898.58</v>
      </c>
      <c r="L4064" s="77">
        <f>+IF(ISNUMBER(DATA!AO519),DATA!AO519,"n/a")</f>
        <v>-0.637050855605511</v>
      </c>
      <c r="M4064" s="66"/>
      <c r="N4064" s="66"/>
      <c r="O4064" s="66"/>
      <c r="P4064" s="66"/>
      <c r="Q4064" s="66"/>
      <c r="S4064" s="70"/>
      <c r="U4064" s="70"/>
      <c r="W4064" s="70"/>
      <c r="Y4064" s="70"/>
    </row>
    <row r="4065" spans="1:25" s="69" customFormat="1" x14ac:dyDescent="0.2">
      <c r="A4065" s="66" t="s">
        <v>20</v>
      </c>
      <c r="B4065" s="66" t="s">
        <v>23</v>
      </c>
      <c r="C4065" s="66" t="s">
        <v>25</v>
      </c>
      <c r="D4065" s="66" t="s">
        <v>300</v>
      </c>
      <c r="E4065" s="86">
        <f>+IF(ISNUMBER(DATA!J520),DATA!J520,"n/a")</f>
        <v>16232.27</v>
      </c>
      <c r="F4065" s="77">
        <f>+IF(ISNUMBER(DATA!K520),DATA!K520,"n/a")</f>
        <v>0.247499010517336</v>
      </c>
      <c r="G4065" s="86">
        <f>+IF(ISNUMBER(DATA!T520),DATA!T520,"n/a")</f>
        <v>48142.42</v>
      </c>
      <c r="H4065" s="77">
        <f>+IF(ISNUMBER(DATA!U520),DATA!U520,"n/a")</f>
        <v>0.243864508779604</v>
      </c>
      <c r="I4065" s="86">
        <f>+IF(ISNUMBER(DATA!AD520),DATA!AD520,"n/a")</f>
        <v>82596.55</v>
      </c>
      <c r="J4065" s="77">
        <f>+IF(ISNUMBER(DATA!AE520),DATA!AE520,"n/a")</f>
        <v>0.22266540348903499</v>
      </c>
      <c r="K4065" s="86">
        <f>+IF(ISNUMBER(DATA!AN520),DATA!AN520,"n/a")</f>
        <v>153245.09</v>
      </c>
      <c r="L4065" s="77">
        <f>+IF(ISNUMBER(DATA!AO520),DATA!AO520,"n/a")</f>
        <v>0.15999250314267699</v>
      </c>
      <c r="M4065" s="66"/>
      <c r="N4065" s="66"/>
      <c r="O4065" s="66"/>
      <c r="P4065" s="66"/>
      <c r="Q4065" s="66"/>
      <c r="S4065" s="70"/>
      <c r="U4065" s="70"/>
      <c r="W4065" s="70"/>
      <c r="Y4065" s="70"/>
    </row>
    <row r="4066" spans="1:25" s="69" customFormat="1" x14ac:dyDescent="0.2">
      <c r="A4066" s="66" t="s">
        <v>20</v>
      </c>
      <c r="B4066" s="66" t="s">
        <v>23</v>
      </c>
      <c r="C4066" s="66" t="s">
        <v>25</v>
      </c>
      <c r="D4066" s="66" t="s">
        <v>301</v>
      </c>
      <c r="E4066" s="86">
        <f>+IF(ISNUMBER(DATA!J521),DATA!J521,"n/a")</f>
        <v>2958.77</v>
      </c>
      <c r="F4066" s="77">
        <f>+IF(ISNUMBER(DATA!K521),DATA!K521,"n/a")</f>
        <v>1.7009384185638901</v>
      </c>
      <c r="G4066" s="86">
        <f>+IF(ISNUMBER(DATA!T521),DATA!T521,"n/a")</f>
        <v>8434.7199999999993</v>
      </c>
      <c r="H4066" s="77">
        <f>+IF(ISNUMBER(DATA!U521),DATA!U521,"n/a")</f>
        <v>3.3994074815881201</v>
      </c>
      <c r="I4066" s="86">
        <f>+IF(ISNUMBER(DATA!AD521),DATA!AD521,"n/a")</f>
        <v>13463.17</v>
      </c>
      <c r="J4066" s="77">
        <f>+IF(ISNUMBER(DATA!AE521),DATA!AE521,"n/a")</f>
        <v>3.8572990251610899</v>
      </c>
      <c r="K4066" s="86">
        <f>+IF(ISNUMBER(DATA!AN521),DATA!AN521,"n/a")</f>
        <v>26172.17</v>
      </c>
      <c r="L4066" s="77">
        <f>+IF(ISNUMBER(DATA!AO521),DATA!AO521,"n/a")</f>
        <v>7.0664028428861601</v>
      </c>
      <c r="M4066" s="66"/>
      <c r="N4066" s="66"/>
      <c r="O4066" s="66"/>
      <c r="P4066" s="66"/>
      <c r="Q4066" s="66"/>
      <c r="S4066" s="70"/>
      <c r="U4066" s="70"/>
      <c r="W4066" s="70"/>
      <c r="Y4066" s="70"/>
    </row>
    <row r="4067" spans="1:25" s="69" customFormat="1" x14ac:dyDescent="0.2">
      <c r="A4067" s="66" t="s">
        <v>20</v>
      </c>
      <c r="B4067" s="66" t="s">
        <v>23</v>
      </c>
      <c r="C4067" s="66" t="s">
        <v>25</v>
      </c>
      <c r="D4067" s="66" t="s">
        <v>302</v>
      </c>
      <c r="E4067" s="86">
        <f>+IF(ISNUMBER(DATA!J522),DATA!J522,"n/a")</f>
        <v>48</v>
      </c>
      <c r="F4067" s="77">
        <f>+IF(ISNUMBER(DATA!K522),DATA!K522,"n/a")</f>
        <v>-0.54062589721504495</v>
      </c>
      <c r="G4067" s="86">
        <f>+IF(ISNUMBER(DATA!T522),DATA!T522,"n/a")</f>
        <v>131</v>
      </c>
      <c r="H4067" s="77">
        <f>+IF(ISNUMBER(DATA!U522),DATA!U522,"n/a")</f>
        <v>-0.59839357429718898</v>
      </c>
      <c r="I4067" s="86">
        <f>+IF(ISNUMBER(DATA!AD522),DATA!AD522,"n/a")</f>
        <v>204</v>
      </c>
      <c r="J4067" s="77">
        <f>+IF(ISNUMBER(DATA!AE522),DATA!AE522,"n/a")</f>
        <v>-0.75748065194907099</v>
      </c>
      <c r="K4067" s="86">
        <f>+IF(ISNUMBER(DATA!AN522),DATA!AN522,"n/a")</f>
        <v>615.04999999999995</v>
      </c>
      <c r="L4067" s="77">
        <f>+IF(ISNUMBER(DATA!AO522),DATA!AO522,"n/a")</f>
        <v>-0.79950973521137803</v>
      </c>
      <c r="M4067" s="66"/>
      <c r="N4067" s="66"/>
      <c r="O4067" s="66"/>
      <c r="P4067" s="66"/>
      <c r="Q4067" s="66"/>
      <c r="S4067" s="70"/>
      <c r="U4067" s="70"/>
      <c r="W4067" s="70"/>
      <c r="Y4067" s="70"/>
    </row>
    <row r="4068" spans="1:25" s="69" customFormat="1" x14ac:dyDescent="0.2">
      <c r="A4068" s="66" t="s">
        <v>20</v>
      </c>
      <c r="B4068" s="66" t="s">
        <v>23</v>
      </c>
      <c r="C4068" s="66" t="s">
        <v>25</v>
      </c>
      <c r="D4068" s="66" t="s">
        <v>303</v>
      </c>
      <c r="E4068" s="86">
        <f>+IF(ISNUMBER(DATA!J523),DATA!J523,"n/a")</f>
        <v>2736.67</v>
      </c>
      <c r="F4068" s="77">
        <f>+IF(ISNUMBER(DATA!K523),DATA!K523,"n/a")</f>
        <v>-1.04821272318361E-2</v>
      </c>
      <c r="G4068" s="86">
        <f>+IF(ISNUMBER(DATA!T523),DATA!T523,"n/a")</f>
        <v>8257.2999999999993</v>
      </c>
      <c r="H4068" s="77">
        <f>+IF(ISNUMBER(DATA!U523),DATA!U523,"n/a")</f>
        <v>-6.8986317741835501E-2</v>
      </c>
      <c r="I4068" s="86">
        <f>+IF(ISNUMBER(DATA!AD523),DATA!AD523,"n/a")</f>
        <v>14742.03</v>
      </c>
      <c r="J4068" s="77">
        <f>+IF(ISNUMBER(DATA!AE523),DATA!AE523,"n/a")</f>
        <v>5.47070013886733E-2</v>
      </c>
      <c r="K4068" s="86">
        <f>+IF(ISNUMBER(DATA!AN523),DATA!AN523,"n/a")</f>
        <v>29127.49</v>
      </c>
      <c r="L4068" s="77">
        <f>+IF(ISNUMBER(DATA!AO523),DATA!AO523,"n/a")</f>
        <v>0.385111878940396</v>
      </c>
      <c r="M4068" s="66"/>
      <c r="N4068" s="66"/>
      <c r="O4068" s="66"/>
      <c r="P4068" s="66"/>
      <c r="Q4068" s="66"/>
      <c r="S4068" s="70"/>
      <c r="U4068" s="70"/>
      <c r="W4068" s="70"/>
      <c r="Y4068" s="70"/>
    </row>
    <row r="4069" spans="1:25" s="69" customFormat="1" x14ac:dyDescent="0.2">
      <c r="A4069" s="66" t="s">
        <v>20</v>
      </c>
      <c r="B4069" s="66" t="s">
        <v>23</v>
      </c>
      <c r="C4069" s="66" t="s">
        <v>25</v>
      </c>
      <c r="D4069" s="66" t="s">
        <v>304</v>
      </c>
      <c r="E4069" s="86">
        <f>+IF(ISNUMBER(DATA!J524),DATA!J524,"n/a")</f>
        <v>2390.85</v>
      </c>
      <c r="F4069" s="77">
        <f>+IF(ISNUMBER(DATA!K524),DATA!K524,"n/a")</f>
        <v>-0.65338094388942303</v>
      </c>
      <c r="G4069" s="86">
        <f>+IF(ISNUMBER(DATA!T524),DATA!T524,"n/a")</f>
        <v>7778.09</v>
      </c>
      <c r="H4069" s="77">
        <f>+IF(ISNUMBER(DATA!U524),DATA!U524,"n/a")</f>
        <v>-0.67679459408023201</v>
      </c>
      <c r="I4069" s="86">
        <f>+IF(ISNUMBER(DATA!AD524),DATA!AD524,"n/a")</f>
        <v>13555.42</v>
      </c>
      <c r="J4069" s="77">
        <f>+IF(ISNUMBER(DATA!AE524),DATA!AE524,"n/a")</f>
        <v>-0.65459806066196402</v>
      </c>
      <c r="K4069" s="86">
        <f>+IF(ISNUMBER(DATA!AN524),DATA!AN524,"n/a")</f>
        <v>48044.97</v>
      </c>
      <c r="L4069" s="77">
        <f>+IF(ISNUMBER(DATA!AO524),DATA!AO524,"n/a")</f>
        <v>-0.340486339637187</v>
      </c>
      <c r="M4069" s="66"/>
      <c r="N4069" s="66"/>
      <c r="O4069" s="66"/>
      <c r="P4069" s="66"/>
      <c r="Q4069" s="66"/>
      <c r="S4069" s="70"/>
      <c r="U4069" s="70"/>
      <c r="W4069" s="70"/>
      <c r="Y4069" s="70"/>
    </row>
    <row r="4070" spans="1:25" s="69" customFormat="1" x14ac:dyDescent="0.2">
      <c r="A4070" s="66" t="s">
        <v>20</v>
      </c>
      <c r="B4070" s="66" t="s">
        <v>23</v>
      </c>
      <c r="C4070" s="66" t="s">
        <v>25</v>
      </c>
      <c r="D4070" s="66" t="s">
        <v>305</v>
      </c>
      <c r="E4070" s="86">
        <f>+IF(ISNUMBER(DATA!J525),DATA!J525,"n/a")</f>
        <v>3243.38</v>
      </c>
      <c r="F4070" s="77" t="str">
        <f>+IF(ISNUMBER(DATA!K525),DATA!K525,"n/a")</f>
        <v>n/a</v>
      </c>
      <c r="G4070" s="86">
        <f>+IF(ISNUMBER(DATA!T525),DATA!T525,"n/a")</f>
        <v>11363.98</v>
      </c>
      <c r="H4070" s="77">
        <f>+IF(ISNUMBER(DATA!U525),DATA!U525,"n/a")</f>
        <v>11362.98</v>
      </c>
      <c r="I4070" s="86">
        <f>+IF(ISNUMBER(DATA!AD525),DATA!AD525,"n/a")</f>
        <v>20253.810000000001</v>
      </c>
      <c r="J4070" s="77">
        <f>+IF(ISNUMBER(DATA!AE525),DATA!AE525,"n/a")</f>
        <v>20252.810000000001</v>
      </c>
      <c r="K4070" s="86">
        <f>+IF(ISNUMBER(DATA!AN525),DATA!AN525,"n/a")</f>
        <v>20263.810000000001</v>
      </c>
      <c r="L4070" s="77">
        <f>+IF(ISNUMBER(DATA!AO525),DATA!AO525,"n/a")</f>
        <v>6753.6033333333298</v>
      </c>
      <c r="M4070" s="66"/>
      <c r="N4070" s="66"/>
      <c r="O4070" s="66"/>
      <c r="P4070" s="66"/>
      <c r="Q4070" s="66"/>
      <c r="S4070" s="70"/>
      <c r="U4070" s="70"/>
      <c r="W4070" s="70"/>
      <c r="Y4070" s="70"/>
    </row>
    <row r="4071" spans="1:25" s="69" customFormat="1" x14ac:dyDescent="0.2">
      <c r="A4071" s="66" t="s">
        <v>20</v>
      </c>
      <c r="B4071" s="66" t="s">
        <v>23</v>
      </c>
      <c r="C4071" s="66" t="s">
        <v>25</v>
      </c>
      <c r="D4071" s="66" t="s">
        <v>306</v>
      </c>
      <c r="E4071" s="86">
        <f>+IF(ISNUMBER(DATA!J526),DATA!J526,"n/a")</f>
        <v>4627.28</v>
      </c>
      <c r="F4071" s="77">
        <f>+IF(ISNUMBER(DATA!K526),DATA!K526,"n/a")</f>
        <v>-0.13891044428936999</v>
      </c>
      <c r="G4071" s="86">
        <f>+IF(ISNUMBER(DATA!T526),DATA!T526,"n/a")</f>
        <v>15775.54</v>
      </c>
      <c r="H4071" s="77">
        <f>+IF(ISNUMBER(DATA!U526),DATA!U526,"n/a")</f>
        <v>-0.12625573937557799</v>
      </c>
      <c r="I4071" s="86">
        <f>+IF(ISNUMBER(DATA!AD526),DATA!AD526,"n/a")</f>
        <v>27473.16</v>
      </c>
      <c r="J4071" s="77">
        <f>+IF(ISNUMBER(DATA!AE526),DATA!AE526,"n/a")</f>
        <v>-0.14453726719968901</v>
      </c>
      <c r="K4071" s="86">
        <f>+IF(ISNUMBER(DATA!AN526),DATA!AN526,"n/a")</f>
        <v>54145.69</v>
      </c>
      <c r="L4071" s="77">
        <f>+IF(ISNUMBER(DATA!AO526),DATA!AO526,"n/a")</f>
        <v>-8.5071315201039305E-2</v>
      </c>
      <c r="M4071" s="66"/>
      <c r="N4071" s="66"/>
      <c r="O4071" s="66"/>
      <c r="P4071" s="66"/>
      <c r="Q4071" s="66"/>
      <c r="S4071" s="70"/>
      <c r="U4071" s="70"/>
      <c r="W4071" s="70"/>
      <c r="Y4071" s="70"/>
    </row>
    <row r="4072" spans="1:25" s="69" customFormat="1" x14ac:dyDescent="0.2">
      <c r="A4072" s="66" t="s">
        <v>20</v>
      </c>
      <c r="B4072" s="66" t="s">
        <v>23</v>
      </c>
      <c r="C4072" s="66" t="s">
        <v>25</v>
      </c>
      <c r="D4072" s="66" t="s">
        <v>307</v>
      </c>
      <c r="E4072" s="86">
        <f>+IF(ISNUMBER(DATA!J527),DATA!J527,"n/a")</f>
        <v>5879.33</v>
      </c>
      <c r="F4072" s="77">
        <f>+IF(ISNUMBER(DATA!K527),DATA!K527,"n/a")</f>
        <v>0.88388136603372203</v>
      </c>
      <c r="G4072" s="86">
        <f>+IF(ISNUMBER(DATA!T527),DATA!T527,"n/a")</f>
        <v>18816.46</v>
      </c>
      <c r="H4072" s="77">
        <f>+IF(ISNUMBER(DATA!U527),DATA!U527,"n/a")</f>
        <v>5.0292547567016799</v>
      </c>
      <c r="I4072" s="86">
        <f>+IF(ISNUMBER(DATA!AD527),DATA!AD527,"n/a")</f>
        <v>32277.040000000001</v>
      </c>
      <c r="J4072" s="77">
        <f>+IF(ISNUMBER(DATA!AE527),DATA!AE527,"n/a")</f>
        <v>9.3423543510442606</v>
      </c>
      <c r="K4072" s="86">
        <f>+IF(ISNUMBER(DATA!AN527),DATA!AN527,"n/a")</f>
        <v>57821.279999999999</v>
      </c>
      <c r="L4072" s="77">
        <f>+IF(ISNUMBER(DATA!AO527),DATA!AO527,"n/a")</f>
        <v>17.527354639426299</v>
      </c>
      <c r="M4072" s="66"/>
      <c r="N4072" s="66"/>
      <c r="O4072" s="66"/>
      <c r="P4072" s="66"/>
      <c r="Q4072" s="66"/>
      <c r="S4072" s="70"/>
      <c r="U4072" s="70"/>
      <c r="W4072" s="70"/>
      <c r="Y4072" s="70"/>
    </row>
    <row r="4073" spans="1:25" s="69" customFormat="1" x14ac:dyDescent="0.2">
      <c r="A4073" s="66" t="s">
        <v>20</v>
      </c>
      <c r="B4073" s="66" t="s">
        <v>23</v>
      </c>
      <c r="C4073" s="66" t="s">
        <v>25</v>
      </c>
      <c r="D4073" s="66" t="s">
        <v>308</v>
      </c>
      <c r="E4073" s="86">
        <f>+IF(ISNUMBER(DATA!J528),DATA!J528,"n/a")</f>
        <v>4085.64</v>
      </c>
      <c r="F4073" s="77">
        <f>+IF(ISNUMBER(DATA!K528),DATA!K528,"n/a")</f>
        <v>7.1764159629807603E-2</v>
      </c>
      <c r="G4073" s="86">
        <f>+IF(ISNUMBER(DATA!T528),DATA!T528,"n/a")</f>
        <v>12101.23</v>
      </c>
      <c r="H4073" s="77">
        <f>+IF(ISNUMBER(DATA!U528),DATA!U528,"n/a")</f>
        <v>-4.2787250720886501E-4</v>
      </c>
      <c r="I4073" s="86">
        <f>+IF(ISNUMBER(DATA!AD528),DATA!AD528,"n/a")</f>
        <v>20718.919999999998</v>
      </c>
      <c r="J4073" s="77">
        <f>+IF(ISNUMBER(DATA!AE528),DATA!AE528,"n/a")</f>
        <v>-8.5148743934710003E-2</v>
      </c>
      <c r="K4073" s="86">
        <f>+IF(ISNUMBER(DATA!AN528),DATA!AN528,"n/a")</f>
        <v>38536.78</v>
      </c>
      <c r="L4073" s="77">
        <f>+IF(ISNUMBER(DATA!AO528),DATA!AO528,"n/a")</f>
        <v>2.0657730353809099E-2</v>
      </c>
      <c r="M4073" s="66"/>
      <c r="N4073" s="66"/>
      <c r="O4073" s="66"/>
      <c r="P4073" s="66"/>
      <c r="Q4073" s="66"/>
      <c r="S4073" s="70"/>
      <c r="U4073" s="70"/>
      <c r="W4073" s="70"/>
      <c r="Y4073" s="70"/>
    </row>
    <row r="4074" spans="1:25" s="69" customFormat="1" x14ac:dyDescent="0.2">
      <c r="A4074" s="66" t="s">
        <v>20</v>
      </c>
      <c r="B4074" s="66" t="s">
        <v>23</v>
      </c>
      <c r="C4074" s="66" t="s">
        <v>25</v>
      </c>
      <c r="D4074" s="66" t="s">
        <v>309</v>
      </c>
      <c r="E4074" s="86">
        <f>+IF(ISNUMBER(DATA!J529),DATA!J529,"n/a")</f>
        <v>4956.7</v>
      </c>
      <c r="F4074" s="77">
        <f>+IF(ISNUMBER(DATA!K529),DATA!K529,"n/a")</f>
        <v>0.29180642319710898</v>
      </c>
      <c r="G4074" s="86">
        <f>+IF(ISNUMBER(DATA!T529),DATA!T529,"n/a")</f>
        <v>12925.98</v>
      </c>
      <c r="H4074" s="77">
        <f>+IF(ISNUMBER(DATA!U529),DATA!U529,"n/a")</f>
        <v>7.61677139629889E-3</v>
      </c>
      <c r="I4074" s="86">
        <f>+IF(ISNUMBER(DATA!AD529),DATA!AD529,"n/a")</f>
        <v>22462.62</v>
      </c>
      <c r="J4074" s="77">
        <f>+IF(ISNUMBER(DATA!AE529),DATA!AE529,"n/a")</f>
        <v>-8.1226317546121501E-2</v>
      </c>
      <c r="K4074" s="86">
        <f>+IF(ISNUMBER(DATA!AN529),DATA!AN529,"n/a")</f>
        <v>41461.24</v>
      </c>
      <c r="L4074" s="77">
        <f>+IF(ISNUMBER(DATA!AO529),DATA!AO529,"n/a")</f>
        <v>4.8517912171405003E-3</v>
      </c>
      <c r="M4074" s="66"/>
      <c r="N4074" s="66"/>
      <c r="O4074" s="66"/>
      <c r="P4074" s="66"/>
      <c r="Q4074" s="66"/>
      <c r="S4074" s="70"/>
      <c r="U4074" s="70"/>
      <c r="W4074" s="70"/>
      <c r="Y4074" s="70"/>
    </row>
    <row r="4075" spans="1:25" s="69" customFormat="1" x14ac:dyDescent="0.2">
      <c r="A4075" s="66" t="s">
        <v>20</v>
      </c>
      <c r="B4075" s="66" t="s">
        <v>23</v>
      </c>
      <c r="C4075" s="66" t="s">
        <v>25</v>
      </c>
      <c r="D4075" s="66" t="s">
        <v>310</v>
      </c>
      <c r="E4075" s="86">
        <f>+IF(ISNUMBER(DATA!J530),DATA!J530,"n/a")</f>
        <v>6949.47</v>
      </c>
      <c r="F4075" s="77">
        <f>+IF(ISNUMBER(DATA!K530),DATA!K530,"n/a")</f>
        <v>0.312689480871994</v>
      </c>
      <c r="G4075" s="86">
        <f>+IF(ISNUMBER(DATA!T530),DATA!T530,"n/a")</f>
        <v>17681.689999999999</v>
      </c>
      <c r="H4075" s="77">
        <f>+IF(ISNUMBER(DATA!U530),DATA!U530,"n/a")</f>
        <v>4.4805337924995199E-2</v>
      </c>
      <c r="I4075" s="86">
        <f>+IF(ISNUMBER(DATA!AD530),DATA!AD530,"n/a")</f>
        <v>30717.72</v>
      </c>
      <c r="J4075" s="77">
        <f>+IF(ISNUMBER(DATA!AE530),DATA!AE530,"n/a")</f>
        <v>-1.6566576533255099E-2</v>
      </c>
      <c r="K4075" s="86">
        <f>+IF(ISNUMBER(DATA!AN530),DATA!AN530,"n/a")</f>
        <v>58623.78</v>
      </c>
      <c r="L4075" s="77">
        <f>+IF(ISNUMBER(DATA!AO530),DATA!AO530,"n/a")</f>
        <v>0.35932013333555901</v>
      </c>
      <c r="M4075" s="66"/>
      <c r="N4075" s="66"/>
      <c r="O4075" s="66"/>
      <c r="P4075" s="66"/>
      <c r="Q4075" s="66"/>
      <c r="S4075" s="70"/>
      <c r="U4075" s="70"/>
      <c r="W4075" s="70"/>
      <c r="Y4075" s="70"/>
    </row>
    <row r="4076" spans="1:25" s="69" customFormat="1" x14ac:dyDescent="0.2">
      <c r="A4076" s="66" t="s">
        <v>20</v>
      </c>
      <c r="B4076" s="66" t="s">
        <v>23</v>
      </c>
      <c r="C4076" s="66" t="s">
        <v>25</v>
      </c>
      <c r="D4076" s="66" t="s">
        <v>311</v>
      </c>
      <c r="E4076" s="86">
        <f>+IF(ISNUMBER(DATA!J531),DATA!J531,"n/a")</f>
        <v>1382.6</v>
      </c>
      <c r="F4076" s="77">
        <f>+IF(ISNUMBER(DATA!K531),DATA!K531,"n/a")</f>
        <v>1.2674123029994899</v>
      </c>
      <c r="G4076" s="86">
        <f>+IF(ISNUMBER(DATA!T531),DATA!T531,"n/a")</f>
        <v>3996.85</v>
      </c>
      <c r="H4076" s="77">
        <f>+IF(ISNUMBER(DATA!U531),DATA!U531,"n/a")</f>
        <v>0.40116458429739299</v>
      </c>
      <c r="I4076" s="86">
        <f>+IF(ISNUMBER(DATA!AD531),DATA!AD531,"n/a")</f>
        <v>6730.61</v>
      </c>
      <c r="J4076" s="77">
        <f>+IF(ISNUMBER(DATA!AE531),DATA!AE531,"n/a")</f>
        <v>0.34500833310019302</v>
      </c>
      <c r="K4076" s="86">
        <f>+IF(ISNUMBER(DATA!AN531),DATA!AN531,"n/a")</f>
        <v>11947.46</v>
      </c>
      <c r="L4076" s="77">
        <f>+IF(ISNUMBER(DATA!AO531),DATA!AO531,"n/a")</f>
        <v>0.125262185318752</v>
      </c>
      <c r="M4076" s="66"/>
      <c r="N4076" s="66"/>
      <c r="O4076" s="66"/>
      <c r="P4076" s="66"/>
      <c r="Q4076" s="66"/>
      <c r="S4076" s="70"/>
      <c r="U4076" s="70"/>
      <c r="W4076" s="70"/>
      <c r="Y4076" s="70"/>
    </row>
    <row r="4077" spans="1:25" s="69" customFormat="1" x14ac:dyDescent="0.2">
      <c r="A4077" s="66" t="s">
        <v>20</v>
      </c>
      <c r="B4077" s="66" t="s">
        <v>23</v>
      </c>
      <c r="C4077" s="66" t="s">
        <v>25</v>
      </c>
      <c r="D4077" s="66" t="s">
        <v>312</v>
      </c>
      <c r="E4077" s="86">
        <f>+IF(ISNUMBER(DATA!J532),DATA!J532,"n/a")</f>
        <v>1200.52</v>
      </c>
      <c r="F4077" s="77">
        <f>+IF(ISNUMBER(DATA!K532),DATA!K532,"n/a")</f>
        <v>1.16809940041898</v>
      </c>
      <c r="G4077" s="86">
        <f>+IF(ISNUMBER(DATA!T532),DATA!T532,"n/a")</f>
        <v>3785.77</v>
      </c>
      <c r="H4077" s="77">
        <f>+IF(ISNUMBER(DATA!U532),DATA!U532,"n/a")</f>
        <v>1.2031297283456299</v>
      </c>
      <c r="I4077" s="86">
        <f>+IF(ISNUMBER(DATA!AD532),DATA!AD532,"n/a")</f>
        <v>6472.05</v>
      </c>
      <c r="J4077" s="77">
        <f>+IF(ISNUMBER(DATA!AE532),DATA!AE532,"n/a")</f>
        <v>1.4120999120440101</v>
      </c>
      <c r="K4077" s="86">
        <f>+IF(ISNUMBER(DATA!AN532),DATA!AN532,"n/a")</f>
        <v>11099.41</v>
      </c>
      <c r="L4077" s="77">
        <f>+IF(ISNUMBER(DATA!AO532),DATA!AO532,"n/a")</f>
        <v>1.7099293671856499</v>
      </c>
      <c r="M4077" s="66"/>
      <c r="N4077" s="66"/>
      <c r="O4077" s="66"/>
      <c r="P4077" s="66"/>
      <c r="Q4077" s="66"/>
      <c r="S4077" s="70"/>
      <c r="U4077" s="70"/>
      <c r="W4077" s="70"/>
      <c r="Y4077" s="70"/>
    </row>
    <row r="4078" spans="1:25" s="69" customFormat="1" x14ac:dyDescent="0.2">
      <c r="A4078" s="66" t="s">
        <v>20</v>
      </c>
      <c r="B4078" s="66" t="s">
        <v>23</v>
      </c>
      <c r="C4078" s="66" t="s">
        <v>25</v>
      </c>
      <c r="D4078" s="66" t="s">
        <v>313</v>
      </c>
      <c r="E4078" s="86">
        <f>+IF(ISNUMBER(DATA!J533),DATA!J533,"n/a")</f>
        <v>1768.5</v>
      </c>
      <c r="F4078" s="77">
        <f>+IF(ISNUMBER(DATA!K533),DATA!K533,"n/a")</f>
        <v>8.8017021567877093E-3</v>
      </c>
      <c r="G4078" s="86">
        <f>+IF(ISNUMBER(DATA!T533),DATA!T533,"n/a")</f>
        <v>5489</v>
      </c>
      <c r="H4078" s="77">
        <f>+IF(ISNUMBER(DATA!U533),DATA!U533,"n/a")</f>
        <v>-0.28277804927127898</v>
      </c>
      <c r="I4078" s="86">
        <f>+IF(ISNUMBER(DATA!AD533),DATA!AD533,"n/a")</f>
        <v>10295.66</v>
      </c>
      <c r="J4078" s="77">
        <f>+IF(ISNUMBER(DATA!AE533),DATA!AE533,"n/a")</f>
        <v>-0.17413520372967001</v>
      </c>
      <c r="K4078" s="86">
        <f>+IF(ISNUMBER(DATA!AN533),DATA!AN533,"n/a")</f>
        <v>18881.86</v>
      </c>
      <c r="L4078" s="77">
        <f>+IF(ISNUMBER(DATA!AO533),DATA!AO533,"n/a")</f>
        <v>-5.7372785318829098E-2</v>
      </c>
      <c r="M4078" s="66"/>
      <c r="N4078" s="66"/>
      <c r="O4078" s="66"/>
      <c r="P4078" s="66"/>
      <c r="Q4078" s="66"/>
      <c r="S4078" s="70"/>
      <c r="U4078" s="70"/>
      <c r="W4078" s="70"/>
      <c r="Y4078" s="70"/>
    </row>
    <row r="4079" spans="1:25" s="69" customFormat="1" x14ac:dyDescent="0.2">
      <c r="A4079" s="66" t="s">
        <v>20</v>
      </c>
      <c r="B4079" s="66" t="s">
        <v>23</v>
      </c>
      <c r="C4079" s="66" t="s">
        <v>25</v>
      </c>
      <c r="D4079" s="66" t="s">
        <v>314</v>
      </c>
      <c r="E4079" s="86">
        <f>+IF(ISNUMBER(DATA!J534),DATA!J534,"n/a")</f>
        <v>2104.04</v>
      </c>
      <c r="F4079" s="77">
        <f>+IF(ISNUMBER(DATA!K534),DATA!K534,"n/a")</f>
        <v>0.21812329211245399</v>
      </c>
      <c r="G4079" s="86">
        <f>+IF(ISNUMBER(DATA!T534),DATA!T534,"n/a")</f>
        <v>6406.11</v>
      </c>
      <c r="H4079" s="77">
        <f>+IF(ISNUMBER(DATA!U534),DATA!U534,"n/a")</f>
        <v>0.165041710541391</v>
      </c>
      <c r="I4079" s="86">
        <f>+IF(ISNUMBER(DATA!AD534),DATA!AD534,"n/a")</f>
        <v>11784.95</v>
      </c>
      <c r="J4079" s="77">
        <f>+IF(ISNUMBER(DATA!AE534),DATA!AE534,"n/a")</f>
        <v>0.17363848395340101</v>
      </c>
      <c r="K4079" s="86">
        <f>+IF(ISNUMBER(DATA!AN534),DATA!AN534,"n/a")</f>
        <v>23104.44</v>
      </c>
      <c r="L4079" s="77">
        <f>+IF(ISNUMBER(DATA!AO534),DATA!AO534,"n/a")</f>
        <v>7.0838829404125406E-2</v>
      </c>
      <c r="M4079" s="66"/>
      <c r="N4079" s="66"/>
      <c r="O4079" s="66"/>
      <c r="P4079" s="66"/>
      <c r="Q4079" s="66"/>
      <c r="S4079" s="70"/>
      <c r="U4079" s="70"/>
      <c r="W4079" s="70"/>
      <c r="Y4079" s="70"/>
    </row>
    <row r="4080" spans="1:25" s="69" customFormat="1" x14ac:dyDescent="0.2">
      <c r="A4080" s="66" t="s">
        <v>20</v>
      </c>
      <c r="B4080" s="66" t="s">
        <v>23</v>
      </c>
      <c r="C4080" s="66" t="s">
        <v>25</v>
      </c>
      <c r="D4080" s="66" t="s">
        <v>315</v>
      </c>
      <c r="E4080" s="86">
        <f>+IF(ISNUMBER(DATA!J535),DATA!J535,"n/a")</f>
        <v>4931.84</v>
      </c>
      <c r="F4080" s="77">
        <f>+IF(ISNUMBER(DATA!K535),DATA!K535,"n/a")</f>
        <v>2.9084821251674202</v>
      </c>
      <c r="G4080" s="86">
        <f>+IF(ISNUMBER(DATA!T535),DATA!T535,"n/a")</f>
        <v>16184.65</v>
      </c>
      <c r="H4080" s="77">
        <f>+IF(ISNUMBER(DATA!U535),DATA!U535,"n/a")</f>
        <v>11.8263315977588</v>
      </c>
      <c r="I4080" s="86">
        <f>+IF(ISNUMBER(DATA!AD535),DATA!AD535,"n/a")</f>
        <v>29426.5</v>
      </c>
      <c r="J4080" s="77">
        <f>+IF(ISNUMBER(DATA!AE535),DATA!AE535,"n/a")</f>
        <v>22.320494836863901</v>
      </c>
      <c r="K4080" s="86">
        <f>+IF(ISNUMBER(DATA!AN535),DATA!AN535,"n/a")</f>
        <v>50245.23</v>
      </c>
      <c r="L4080" s="77">
        <f>+IF(ISNUMBER(DATA!AO535),DATA!AO535,"n/a")</f>
        <v>38.819333824683198</v>
      </c>
      <c r="M4080" s="66"/>
      <c r="N4080" s="66"/>
      <c r="O4080" s="66"/>
      <c r="P4080" s="66"/>
      <c r="Q4080" s="66"/>
      <c r="S4080" s="70"/>
      <c r="U4080" s="70"/>
      <c r="W4080" s="70"/>
      <c r="Y4080" s="70"/>
    </row>
    <row r="4081" spans="1:25" s="69" customFormat="1" x14ac:dyDescent="0.2">
      <c r="A4081" s="66" t="s">
        <v>20</v>
      </c>
      <c r="B4081" s="66" t="s">
        <v>23</v>
      </c>
      <c r="C4081" s="66" t="s">
        <v>25</v>
      </c>
      <c r="D4081" s="66" t="s">
        <v>316</v>
      </c>
      <c r="E4081" s="86">
        <f>+IF(ISNUMBER(DATA!J536),DATA!J536,"n/a")</f>
        <v>3203.73</v>
      </c>
      <c r="F4081" s="77">
        <f>+IF(ISNUMBER(DATA!K536),DATA!K536,"n/a")</f>
        <v>0.58787581407797296</v>
      </c>
      <c r="G4081" s="86">
        <f>+IF(ISNUMBER(DATA!T536),DATA!T536,"n/a")</f>
        <v>9110.48</v>
      </c>
      <c r="H4081" s="77">
        <f>+IF(ISNUMBER(DATA!U536),DATA!U536,"n/a")</f>
        <v>0.74840761275291601</v>
      </c>
      <c r="I4081" s="86">
        <f>+IF(ISNUMBER(DATA!AD536),DATA!AD536,"n/a")</f>
        <v>15038.47</v>
      </c>
      <c r="J4081" s="77">
        <f>+IF(ISNUMBER(DATA!AE536),DATA!AE536,"n/a")</f>
        <v>1.01723814148395</v>
      </c>
      <c r="K4081" s="86">
        <f>+IF(ISNUMBER(DATA!AN536),DATA!AN536,"n/a")</f>
        <v>28155.59</v>
      </c>
      <c r="L4081" s="77">
        <f>+IF(ISNUMBER(DATA!AO536),DATA!AO536,"n/a")</f>
        <v>1.4302815977461101</v>
      </c>
      <c r="M4081" s="66"/>
      <c r="N4081" s="66"/>
      <c r="O4081" s="66"/>
      <c r="P4081" s="66"/>
      <c r="Q4081" s="66"/>
      <c r="S4081" s="70"/>
      <c r="U4081" s="70"/>
      <c r="W4081" s="70"/>
      <c r="Y4081" s="70"/>
    </row>
    <row r="4082" spans="1:25" s="69" customFormat="1" x14ac:dyDescent="0.2">
      <c r="A4082" s="66" t="s">
        <v>20</v>
      </c>
      <c r="B4082" s="66" t="s">
        <v>23</v>
      </c>
      <c r="C4082" s="66" t="s">
        <v>25</v>
      </c>
      <c r="D4082" s="66" t="s">
        <v>317</v>
      </c>
      <c r="E4082" s="86">
        <f>+IF(ISNUMBER(DATA!J537),DATA!J537,"n/a")</f>
        <v>1993.68</v>
      </c>
      <c r="F4082" s="77">
        <f>+IF(ISNUMBER(DATA!K537),DATA!K537,"n/a")</f>
        <v>-0.29351982111913899</v>
      </c>
      <c r="G4082" s="86">
        <f>+IF(ISNUMBER(DATA!T537),DATA!T537,"n/a")</f>
        <v>6407.92</v>
      </c>
      <c r="H4082" s="77">
        <f>+IF(ISNUMBER(DATA!U537),DATA!U537,"n/a")</f>
        <v>-0.24841364976670999</v>
      </c>
      <c r="I4082" s="86">
        <f>+IF(ISNUMBER(DATA!AD537),DATA!AD537,"n/a")</f>
        <v>11907.85</v>
      </c>
      <c r="J4082" s="77">
        <f>+IF(ISNUMBER(DATA!AE537),DATA!AE537,"n/a")</f>
        <v>-0.18521364462742601</v>
      </c>
      <c r="K4082" s="86">
        <f>+IF(ISNUMBER(DATA!AN537),DATA!AN537,"n/a")</f>
        <v>25799.68</v>
      </c>
      <c r="L4082" s="77">
        <f>+IF(ISNUMBER(DATA!AO537),DATA!AO537,"n/a")</f>
        <v>1.0899433458286799E-2</v>
      </c>
      <c r="M4082" s="66"/>
      <c r="N4082" s="66"/>
      <c r="O4082" s="66"/>
      <c r="P4082" s="66"/>
      <c r="Q4082" s="66"/>
      <c r="S4082" s="70"/>
      <c r="U4082" s="70"/>
      <c r="W4082" s="70"/>
      <c r="Y4082" s="70"/>
    </row>
    <row r="4083" spans="1:25" s="69" customFormat="1" x14ac:dyDescent="0.2">
      <c r="A4083" s="66" t="s">
        <v>20</v>
      </c>
      <c r="B4083" s="66" t="s">
        <v>23</v>
      </c>
      <c r="C4083" s="66" t="s">
        <v>25</v>
      </c>
      <c r="D4083" s="66" t="s">
        <v>318</v>
      </c>
      <c r="E4083" s="86">
        <f>+IF(ISNUMBER(DATA!J538),DATA!J538,"n/a")</f>
        <v>1405.99</v>
      </c>
      <c r="F4083" s="77">
        <f>+IF(ISNUMBER(DATA!K538),DATA!K538,"n/a")</f>
        <v>-4.5965000373202697E-2</v>
      </c>
      <c r="G4083" s="86">
        <f>+IF(ISNUMBER(DATA!T538),DATA!T538,"n/a")</f>
        <v>4100.71</v>
      </c>
      <c r="H4083" s="77">
        <f>+IF(ISNUMBER(DATA!U538),DATA!U538,"n/a")</f>
        <v>-0.13021041021507701</v>
      </c>
      <c r="I4083" s="86">
        <f>+IF(ISNUMBER(DATA!AD538),DATA!AD538,"n/a")</f>
        <v>7595.2</v>
      </c>
      <c r="J4083" s="77">
        <f>+IF(ISNUMBER(DATA!AE538),DATA!AE538,"n/a")</f>
        <v>-0.180673243402139</v>
      </c>
      <c r="K4083" s="86">
        <f>+IF(ISNUMBER(DATA!AN538),DATA!AN538,"n/a")</f>
        <v>14736.49</v>
      </c>
      <c r="L4083" s="77">
        <f>+IF(ISNUMBER(DATA!AO538),DATA!AO538,"n/a")</f>
        <v>-0.26304505897543901</v>
      </c>
      <c r="M4083" s="66"/>
      <c r="N4083" s="66"/>
      <c r="O4083" s="66"/>
      <c r="P4083" s="66"/>
      <c r="Q4083" s="66"/>
      <c r="S4083" s="70"/>
      <c r="U4083" s="70"/>
      <c r="W4083" s="70"/>
      <c r="Y4083" s="70"/>
    </row>
    <row r="4084" spans="1:25" s="69" customFormat="1" x14ac:dyDescent="0.2">
      <c r="A4084" s="66" t="s">
        <v>20</v>
      </c>
      <c r="B4084" s="66" t="s">
        <v>23</v>
      </c>
      <c r="C4084" s="66" t="s">
        <v>25</v>
      </c>
      <c r="D4084" s="66" t="s">
        <v>344</v>
      </c>
      <c r="E4084" s="86">
        <f>+IF(ISNUMBER(DATA!J539),DATA!J539,"n/a")</f>
        <v>1063.0899999999999</v>
      </c>
      <c r="F4084" s="77">
        <f>+IF(ISNUMBER(DATA!K539),DATA!K539,"n/a")</f>
        <v>-0.203475042332879</v>
      </c>
      <c r="G4084" s="86">
        <f>+IF(ISNUMBER(DATA!T539),DATA!T539,"n/a")</f>
        <v>3363.86</v>
      </c>
      <c r="H4084" s="77">
        <f>+IF(ISNUMBER(DATA!U539),DATA!U539,"n/a")</f>
        <v>-0.32905029938686498</v>
      </c>
      <c r="I4084" s="86">
        <f>+IF(ISNUMBER(DATA!AD539),DATA!AD539,"n/a")</f>
        <v>6038.87</v>
      </c>
      <c r="J4084" s="77">
        <f>+IF(ISNUMBER(DATA!AE539),DATA!AE539,"n/a")</f>
        <v>-0.111177997833459</v>
      </c>
      <c r="K4084" s="86">
        <f>+IF(ISNUMBER(DATA!AN539),DATA!AN539,"n/a")</f>
        <v>12433.31</v>
      </c>
      <c r="L4084" s="77">
        <f>+IF(ISNUMBER(DATA!AO539),DATA!AO539,"n/a")</f>
        <v>0.64595887654491002</v>
      </c>
      <c r="M4084" s="66"/>
      <c r="N4084" s="66"/>
      <c r="O4084" s="66"/>
      <c r="P4084" s="66"/>
      <c r="Q4084" s="66"/>
      <c r="S4084" s="70"/>
      <c r="U4084" s="70"/>
      <c r="W4084" s="70"/>
      <c r="Y4084" s="70"/>
    </row>
    <row r="4085" spans="1:25" s="69" customFormat="1" x14ac:dyDescent="0.2">
      <c r="A4085" s="66" t="s">
        <v>20</v>
      </c>
      <c r="B4085" s="66" t="s">
        <v>23</v>
      </c>
      <c r="C4085" s="66" t="s">
        <v>25</v>
      </c>
      <c r="D4085" s="66" t="s">
        <v>345</v>
      </c>
      <c r="E4085" s="86">
        <f>+IF(ISNUMBER(DATA!J540),DATA!J540,"n/a")</f>
        <v>959.03</v>
      </c>
      <c r="F4085" s="77">
        <f>+IF(ISNUMBER(DATA!K540),DATA!K540,"n/a")</f>
        <v>6.0970916894842002</v>
      </c>
      <c r="G4085" s="86">
        <f>+IF(ISNUMBER(DATA!T540),DATA!T540,"n/a")</f>
        <v>3621.48</v>
      </c>
      <c r="H4085" s="77">
        <f>+IF(ISNUMBER(DATA!U540),DATA!U540,"n/a")</f>
        <v>9.5196072735722996</v>
      </c>
      <c r="I4085" s="86">
        <f>+IF(ISNUMBER(DATA!AD540),DATA!AD540,"n/a")</f>
        <v>5743.22</v>
      </c>
      <c r="J4085" s="77">
        <f>+IF(ISNUMBER(DATA!AE540),DATA!AE540,"n/a")</f>
        <v>10.871798581970801</v>
      </c>
      <c r="K4085" s="86">
        <f>+IF(ISNUMBER(DATA!AN540),DATA!AN540,"n/a")</f>
        <v>6478.71</v>
      </c>
      <c r="L4085" s="77">
        <f>+IF(ISNUMBER(DATA!AO540),DATA!AO540,"n/a")</f>
        <v>7.1985118256710097</v>
      </c>
      <c r="M4085" s="66"/>
      <c r="N4085" s="66"/>
      <c r="O4085" s="66"/>
      <c r="P4085" s="66"/>
      <c r="Q4085" s="66"/>
      <c r="S4085" s="70"/>
      <c r="U4085" s="70"/>
      <c r="W4085" s="70"/>
      <c r="Y4085" s="70"/>
    </row>
    <row r="4086" spans="1:25" x14ac:dyDescent="0.2">
      <c r="E4086" s="100"/>
      <c r="F4086" s="102"/>
      <c r="G4086" s="100"/>
      <c r="H4086" s="102"/>
      <c r="I4086" s="100"/>
      <c r="J4086" s="102"/>
      <c r="K4086" s="100"/>
      <c r="L4086" s="102"/>
    </row>
    <row r="4087" spans="1:25" s="69" customFormat="1" x14ac:dyDescent="0.2">
      <c r="A4087" s="66" t="s">
        <v>20</v>
      </c>
      <c r="B4087" s="66" t="s">
        <v>23</v>
      </c>
      <c r="C4087" s="66" t="s">
        <v>10</v>
      </c>
      <c r="D4087" s="66" t="s">
        <v>271</v>
      </c>
      <c r="E4087" s="87">
        <f>+IF(ISNUMBER(DATA!L491),DATA!L491,"n/a")</f>
        <v>13.900868028012599</v>
      </c>
      <c r="F4087" s="77">
        <f>+IF(ISNUMBER(DATA!M491),DATA!M491,"n/a")</f>
        <v>-6.0161138537096403E-3</v>
      </c>
      <c r="G4087" s="87">
        <f>+IF(ISNUMBER(DATA!V491),DATA!V491,"n/a")</f>
        <v>13.9734826272484</v>
      </c>
      <c r="H4087" s="77">
        <f>+IF(ISNUMBER(DATA!W491),DATA!W491,"n/a")</f>
        <v>-9.6929248702502403E-3</v>
      </c>
      <c r="I4087" s="87">
        <f>+IF(ISNUMBER(DATA!AF491),DATA!AF491,"n/a")</f>
        <v>14.012000359029701</v>
      </c>
      <c r="J4087" s="77">
        <f>+IF(ISNUMBER(DATA!AG491),DATA!AG491,"n/a")</f>
        <v>-5.2496294031189701E-3</v>
      </c>
      <c r="K4087" s="87">
        <f>+IF(ISNUMBER(DATA!AP491),DATA!AP491,"n/a")</f>
        <v>13.957372783832</v>
      </c>
      <c r="L4087" s="77">
        <f>+IF(ISNUMBER(DATA!AQ491),DATA!AQ491,"n/a")</f>
        <v>-3.5388005561624802E-3</v>
      </c>
      <c r="M4087" s="66"/>
      <c r="N4087" s="66"/>
      <c r="O4087" s="66"/>
      <c r="P4087" s="66"/>
      <c r="Q4087" s="66"/>
      <c r="S4087" s="70"/>
      <c r="U4087" s="70"/>
      <c r="W4087" s="70"/>
      <c r="Y4087" s="70"/>
    </row>
    <row r="4088" spans="1:25" s="69" customFormat="1" x14ac:dyDescent="0.2">
      <c r="A4088" s="66" t="s">
        <v>20</v>
      </c>
      <c r="B4088" s="66" t="s">
        <v>23</v>
      </c>
      <c r="C4088" s="66" t="s">
        <v>10</v>
      </c>
      <c r="D4088" s="66" t="s">
        <v>272</v>
      </c>
      <c r="E4088" s="87">
        <f>+IF(ISNUMBER(DATA!L492),DATA!L492,"n/a")</f>
        <v>13.113476370586699</v>
      </c>
      <c r="F4088" s="77">
        <f>+IF(ISNUMBER(DATA!M492),DATA!M492,"n/a")</f>
        <v>1.3783508206618399E-2</v>
      </c>
      <c r="G4088" s="87">
        <f>+IF(ISNUMBER(DATA!V492),DATA!V492,"n/a")</f>
        <v>13.0514721725201</v>
      </c>
      <c r="H4088" s="77">
        <f>+IF(ISNUMBER(DATA!W492),DATA!W492,"n/a")</f>
        <v>4.5679110822625699E-2</v>
      </c>
      <c r="I4088" s="87">
        <f>+IF(ISNUMBER(DATA!AF492),DATA!AF492,"n/a")</f>
        <v>12.9423634492197</v>
      </c>
      <c r="J4088" s="77">
        <f>+IF(ISNUMBER(DATA!AG492),DATA!AG492,"n/a")</f>
        <v>7.38976263389656E-2</v>
      </c>
      <c r="K4088" s="87">
        <f>+IF(ISNUMBER(DATA!AP492),DATA!AP492,"n/a")</f>
        <v>12.962979758240801</v>
      </c>
      <c r="L4088" s="77">
        <f>+IF(ISNUMBER(DATA!AQ492),DATA!AQ492,"n/a")</f>
        <v>7.3914335180702603E-2</v>
      </c>
      <c r="M4088" s="66"/>
      <c r="N4088" s="66"/>
      <c r="O4088" s="66"/>
      <c r="P4088" s="66"/>
      <c r="Q4088" s="66"/>
      <c r="S4088" s="70"/>
      <c r="U4088" s="70"/>
      <c r="W4088" s="70"/>
      <c r="Y4088" s="70"/>
    </row>
    <row r="4089" spans="1:25" s="69" customFormat="1" x14ac:dyDescent="0.2">
      <c r="A4089" s="66" t="s">
        <v>20</v>
      </c>
      <c r="B4089" s="66" t="s">
        <v>23</v>
      </c>
      <c r="C4089" s="66" t="s">
        <v>10</v>
      </c>
      <c r="D4089" s="66" t="s">
        <v>273</v>
      </c>
      <c r="E4089" s="87">
        <f>+IF(ISNUMBER(DATA!L493),DATA!L493,"n/a")</f>
        <v>14.092143457134</v>
      </c>
      <c r="F4089" s="77">
        <f>+IF(ISNUMBER(DATA!M493),DATA!M493,"n/a")</f>
        <v>0.10023137264792401</v>
      </c>
      <c r="G4089" s="87">
        <f>+IF(ISNUMBER(DATA!V493),DATA!V493,"n/a")</f>
        <v>14.0108623140571</v>
      </c>
      <c r="H4089" s="77">
        <f>+IF(ISNUMBER(DATA!W493),DATA!W493,"n/a")</f>
        <v>9.8286863440323696E-2</v>
      </c>
      <c r="I4089" s="87">
        <f>+IF(ISNUMBER(DATA!AF493),DATA!AF493,"n/a")</f>
        <v>13.8960203455936</v>
      </c>
      <c r="J4089" s="77">
        <f>+IF(ISNUMBER(DATA!AG493),DATA!AG493,"n/a")</f>
        <v>8.5813852604035595E-2</v>
      </c>
      <c r="K4089" s="87">
        <f>+IF(ISNUMBER(DATA!AP493),DATA!AP493,"n/a")</f>
        <v>13.1005391699497</v>
      </c>
      <c r="L4089" s="77">
        <f>+IF(ISNUMBER(DATA!AQ493),DATA!AQ493,"n/a")</f>
        <v>2.1264068962856899E-2</v>
      </c>
      <c r="M4089" s="66"/>
      <c r="N4089" s="66"/>
      <c r="O4089" s="66"/>
      <c r="P4089" s="66"/>
      <c r="Q4089" s="66"/>
      <c r="S4089" s="70"/>
      <c r="U4089" s="70"/>
      <c r="W4089" s="70"/>
      <c r="Y4089" s="70"/>
    </row>
    <row r="4090" spans="1:25" s="69" customFormat="1" x14ac:dyDescent="0.2">
      <c r="A4090" s="66" t="s">
        <v>20</v>
      </c>
      <c r="B4090" s="66" t="s">
        <v>23</v>
      </c>
      <c r="C4090" s="66" t="s">
        <v>10</v>
      </c>
      <c r="D4090" s="66" t="s">
        <v>274</v>
      </c>
      <c r="E4090" s="87">
        <f>+IF(ISNUMBER(DATA!L494),DATA!L494,"n/a")</f>
        <v>12.970208870766401</v>
      </c>
      <c r="F4090" s="77">
        <f>+IF(ISNUMBER(DATA!M494),DATA!M494,"n/a")</f>
        <v>2.0174791487125299E-2</v>
      </c>
      <c r="G4090" s="87">
        <f>+IF(ISNUMBER(DATA!V494),DATA!V494,"n/a")</f>
        <v>12.9591202900836</v>
      </c>
      <c r="H4090" s="77">
        <f>+IF(ISNUMBER(DATA!W494),DATA!W494,"n/a")</f>
        <v>8.8266754710378294E-3</v>
      </c>
      <c r="I4090" s="87">
        <f>+IF(ISNUMBER(DATA!AF494),DATA!AF494,"n/a")</f>
        <v>12.8830347911606</v>
      </c>
      <c r="J4090" s="77">
        <f>+IF(ISNUMBER(DATA!AG494),DATA!AG494,"n/a")</f>
        <v>-6.9273986333638002E-2</v>
      </c>
      <c r="K4090" s="87">
        <f>+IF(ISNUMBER(DATA!AP494),DATA!AP494,"n/a")</f>
        <v>12.9263952107937</v>
      </c>
      <c r="L4090" s="77">
        <f>+IF(ISNUMBER(DATA!AQ494),DATA!AQ494,"n/a")</f>
        <v>-0.117036631926817</v>
      </c>
      <c r="M4090" s="66"/>
      <c r="N4090" s="66"/>
      <c r="O4090" s="66"/>
      <c r="P4090" s="66"/>
      <c r="Q4090" s="66"/>
      <c r="S4090" s="70"/>
      <c r="U4090" s="70"/>
      <c r="W4090" s="70"/>
      <c r="Y4090" s="70"/>
    </row>
    <row r="4091" spans="1:25" s="69" customFormat="1" x14ac:dyDescent="0.2">
      <c r="A4091" s="66" t="s">
        <v>20</v>
      </c>
      <c r="B4091" s="66" t="s">
        <v>23</v>
      </c>
      <c r="C4091" s="66" t="s">
        <v>10</v>
      </c>
      <c r="D4091" s="66" t="s">
        <v>275</v>
      </c>
      <c r="E4091" s="87">
        <f>+IF(ISNUMBER(DATA!L495),DATA!L495,"n/a")</f>
        <v>14.979532420840799</v>
      </c>
      <c r="F4091" s="77">
        <f>+IF(ISNUMBER(DATA!M495),DATA!M495,"n/a")</f>
        <v>4.4692816768686298E-2</v>
      </c>
      <c r="G4091" s="87">
        <f>+IF(ISNUMBER(DATA!V495),DATA!V495,"n/a")</f>
        <v>14.983754827027299</v>
      </c>
      <c r="H4091" s="77">
        <f>+IF(ISNUMBER(DATA!W495),DATA!W495,"n/a")</f>
        <v>3.2755789203729402E-2</v>
      </c>
      <c r="I4091" s="87">
        <f>+IF(ISNUMBER(DATA!AF495),DATA!AF495,"n/a")</f>
        <v>14.8544548864599</v>
      </c>
      <c r="J4091" s="77">
        <f>+IF(ISNUMBER(DATA!AG495),DATA!AG495,"n/a")</f>
        <v>2.3066808170561399E-2</v>
      </c>
      <c r="K4091" s="87">
        <f>+IF(ISNUMBER(DATA!AP495),DATA!AP495,"n/a")</f>
        <v>14.295573847041499</v>
      </c>
      <c r="L4091" s="77">
        <f>+IF(ISNUMBER(DATA!AQ495),DATA!AQ495,"n/a")</f>
        <v>-1.5970099806057899E-2</v>
      </c>
      <c r="M4091" s="66"/>
      <c r="N4091" s="66"/>
      <c r="O4091" s="66"/>
      <c r="P4091" s="66"/>
      <c r="Q4091" s="66"/>
      <c r="S4091" s="70"/>
      <c r="U4091" s="70"/>
      <c r="W4091" s="70"/>
      <c r="Y4091" s="70"/>
    </row>
    <row r="4092" spans="1:25" s="69" customFormat="1" x14ac:dyDescent="0.2">
      <c r="A4092" s="66" t="s">
        <v>20</v>
      </c>
      <c r="B4092" s="66" t="s">
        <v>23</v>
      </c>
      <c r="C4092" s="66" t="s">
        <v>10</v>
      </c>
      <c r="D4092" s="66" t="s">
        <v>276</v>
      </c>
      <c r="E4092" s="87">
        <f>+IF(ISNUMBER(DATA!L496),DATA!L496,"n/a")</f>
        <v>16.036062026685901</v>
      </c>
      <c r="F4092" s="77">
        <f>+IF(ISNUMBER(DATA!M496),DATA!M496,"n/a")</f>
        <v>0.29668389248303301</v>
      </c>
      <c r="G4092" s="87">
        <f>+IF(ISNUMBER(DATA!V496),DATA!V496,"n/a")</f>
        <v>16.025494603405999</v>
      </c>
      <c r="H4092" s="77">
        <f>+IF(ISNUMBER(DATA!W496),DATA!W496,"n/a")</f>
        <v>0.29256482563411901</v>
      </c>
      <c r="I4092" s="87">
        <f>+IF(ISNUMBER(DATA!AF496),DATA!AF496,"n/a")</f>
        <v>16.026914249947801</v>
      </c>
      <c r="J4092" s="77">
        <f>+IF(ISNUMBER(DATA!AG496),DATA!AG496,"n/a")</f>
        <v>0.29215036790621601</v>
      </c>
      <c r="K4092" s="87">
        <f>+IF(ISNUMBER(DATA!AP496),DATA!AP496,"n/a")</f>
        <v>12.7660835294155</v>
      </c>
      <c r="L4092" s="77">
        <f>+IF(ISNUMBER(DATA!AQ496),DATA!AQ496,"n/a")</f>
        <v>2.29442588644444E-2</v>
      </c>
      <c r="M4092" s="66"/>
      <c r="N4092" s="66"/>
      <c r="O4092" s="66"/>
      <c r="P4092" s="66"/>
      <c r="Q4092" s="66"/>
      <c r="S4092" s="70"/>
      <c r="U4092" s="70"/>
      <c r="W4092" s="70"/>
      <c r="Y4092" s="70"/>
    </row>
    <row r="4093" spans="1:25" s="69" customFormat="1" x14ac:dyDescent="0.2">
      <c r="A4093" s="66" t="s">
        <v>20</v>
      </c>
      <c r="B4093" s="66" t="s">
        <v>23</v>
      </c>
      <c r="C4093" s="66" t="s">
        <v>10</v>
      </c>
      <c r="D4093" s="66" t="s">
        <v>277</v>
      </c>
      <c r="E4093" s="87">
        <f>+IF(ISNUMBER(DATA!L497),DATA!L497,"n/a")</f>
        <v>14.2720167969206</v>
      </c>
      <c r="F4093" s="77">
        <f>+IF(ISNUMBER(DATA!M497),DATA!M497,"n/a")</f>
        <v>6.8374167034720199E-2</v>
      </c>
      <c r="G4093" s="87">
        <f>+IF(ISNUMBER(DATA!V497),DATA!V497,"n/a")</f>
        <v>14.220083463483499</v>
      </c>
      <c r="H4093" s="77">
        <f>+IF(ISNUMBER(DATA!W497),DATA!W497,"n/a")</f>
        <v>0.121052857782801</v>
      </c>
      <c r="I4093" s="87">
        <f>+IF(ISNUMBER(DATA!AF497),DATA!AF497,"n/a")</f>
        <v>13.588450811856999</v>
      </c>
      <c r="J4093" s="77">
        <f>+IF(ISNUMBER(DATA!AG497),DATA!AG497,"n/a")</f>
        <v>0.134701701075463</v>
      </c>
      <c r="K4093" s="87">
        <f>+IF(ISNUMBER(DATA!AP497),DATA!AP497,"n/a")</f>
        <v>13.2541286257509</v>
      </c>
      <c r="L4093" s="77">
        <f>+IF(ISNUMBER(DATA!AQ497),DATA!AQ497,"n/a")</f>
        <v>0.17008602984006499</v>
      </c>
      <c r="M4093" s="66"/>
      <c r="N4093" s="66"/>
      <c r="O4093" s="66"/>
      <c r="P4093" s="66"/>
      <c r="Q4093" s="66"/>
      <c r="S4093" s="70"/>
      <c r="U4093" s="70"/>
      <c r="W4093" s="70"/>
      <c r="Y4093" s="70"/>
    </row>
    <row r="4094" spans="1:25" s="69" customFormat="1" x14ac:dyDescent="0.2">
      <c r="A4094" s="66" t="s">
        <v>20</v>
      </c>
      <c r="B4094" s="66" t="s">
        <v>23</v>
      </c>
      <c r="C4094" s="66" t="s">
        <v>10</v>
      </c>
      <c r="D4094" s="66" t="s">
        <v>278</v>
      </c>
      <c r="E4094" s="87">
        <f>+IF(ISNUMBER(DATA!L498),DATA!L498,"n/a")</f>
        <v>12.796382706566201</v>
      </c>
      <c r="F4094" s="77">
        <f>+IF(ISNUMBER(DATA!M498),DATA!M498,"n/a")</f>
        <v>1.18299498959193E-3</v>
      </c>
      <c r="G4094" s="87">
        <f>+IF(ISNUMBER(DATA!V498),DATA!V498,"n/a")</f>
        <v>12.784983895383901</v>
      </c>
      <c r="H4094" s="77">
        <f>+IF(ISNUMBER(DATA!W498),DATA!W498,"n/a")</f>
        <v>8.7482400842013E-4</v>
      </c>
      <c r="I4094" s="87">
        <f>+IF(ISNUMBER(DATA!AF498),DATA!AF498,"n/a")</f>
        <v>12.7783979165545</v>
      </c>
      <c r="J4094" s="77">
        <f>+IF(ISNUMBER(DATA!AG498),DATA!AG498,"n/a")</f>
        <v>3.8060026002490598E-3</v>
      </c>
      <c r="K4094" s="87">
        <f>+IF(ISNUMBER(DATA!AP498),DATA!AP498,"n/a")</f>
        <v>12.690790807131</v>
      </c>
      <c r="L4094" s="77">
        <f>+IF(ISNUMBER(DATA!AQ498),DATA!AQ498,"n/a")</f>
        <v>-5.6816129489138199E-3</v>
      </c>
      <c r="M4094" s="66"/>
      <c r="N4094" s="66"/>
      <c r="O4094" s="66"/>
      <c r="P4094" s="66"/>
      <c r="Q4094" s="66"/>
      <c r="S4094" s="70"/>
      <c r="U4094" s="70"/>
      <c r="W4094" s="70"/>
      <c r="Y4094" s="70"/>
    </row>
    <row r="4095" spans="1:25" s="69" customFormat="1" x14ac:dyDescent="0.2">
      <c r="A4095" s="66" t="s">
        <v>20</v>
      </c>
      <c r="B4095" s="66" t="s">
        <v>23</v>
      </c>
      <c r="C4095" s="66" t="s">
        <v>10</v>
      </c>
      <c r="D4095" s="66" t="s">
        <v>279</v>
      </c>
      <c r="E4095" s="87">
        <f>+IF(ISNUMBER(DATA!L499),DATA!L499,"n/a")</f>
        <v>14.0021138333345</v>
      </c>
      <c r="F4095" s="77">
        <f>+IF(ISNUMBER(DATA!M499),DATA!M499,"n/a")</f>
        <v>-3.76744651635946E-2</v>
      </c>
      <c r="G4095" s="87">
        <f>+IF(ISNUMBER(DATA!V499),DATA!V499,"n/a")</f>
        <v>14.4921864283499</v>
      </c>
      <c r="H4095" s="77">
        <f>+IF(ISNUMBER(DATA!W499),DATA!W499,"n/a")</f>
        <v>1.34244733231606E-2</v>
      </c>
      <c r="I4095" s="87">
        <f>+IF(ISNUMBER(DATA!AF499),DATA!AF499,"n/a")</f>
        <v>14.384136364841099</v>
      </c>
      <c r="J4095" s="77">
        <f>+IF(ISNUMBER(DATA!AG499),DATA!AG499,"n/a")</f>
        <v>8.6876172941109497E-2</v>
      </c>
      <c r="K4095" s="87">
        <f>+IF(ISNUMBER(DATA!AP499),DATA!AP499,"n/a")</f>
        <v>13.966791299888101</v>
      </c>
      <c r="L4095" s="77">
        <f>+IF(ISNUMBER(DATA!AQ499),DATA!AQ499,"n/a")</f>
        <v>6.8315013240949699E-2</v>
      </c>
      <c r="M4095" s="66"/>
      <c r="N4095" s="66"/>
      <c r="O4095" s="66"/>
      <c r="P4095" s="66"/>
      <c r="Q4095" s="66"/>
      <c r="S4095" s="70"/>
      <c r="U4095" s="70"/>
      <c r="W4095" s="70"/>
      <c r="Y4095" s="70"/>
    </row>
    <row r="4096" spans="1:25" s="69" customFormat="1" x14ac:dyDescent="0.2">
      <c r="A4096" s="66" t="s">
        <v>20</v>
      </c>
      <c r="B4096" s="66" t="s">
        <v>23</v>
      </c>
      <c r="C4096" s="66" t="s">
        <v>10</v>
      </c>
      <c r="D4096" s="66" t="s">
        <v>280</v>
      </c>
      <c r="E4096" s="87">
        <f>+IF(ISNUMBER(DATA!L500),DATA!L500,"n/a")</f>
        <v>14.3599557555646</v>
      </c>
      <c r="F4096" s="77" t="str">
        <f>+IF(ISNUMBER(DATA!M500),DATA!M500,"n/a")</f>
        <v>n/a</v>
      </c>
      <c r="G4096" s="87">
        <f>+IF(ISNUMBER(DATA!V500),DATA!V500,"n/a")</f>
        <v>14.360023245466699</v>
      </c>
      <c r="H4096" s="77" t="str">
        <f>+IF(ISNUMBER(DATA!W500),DATA!W500,"n/a")</f>
        <v>n/a</v>
      </c>
      <c r="I4096" s="87">
        <f>+IF(ISNUMBER(DATA!AF500),DATA!AF500,"n/a")</f>
        <v>14.359992193384199</v>
      </c>
      <c r="J4096" s="77" t="str">
        <f>+IF(ISNUMBER(DATA!AG500),DATA!AG500,"n/a")</f>
        <v>n/a</v>
      </c>
      <c r="K4096" s="87">
        <f>+IF(ISNUMBER(DATA!AP500),DATA!AP500,"n/a")</f>
        <v>14.359992193384199</v>
      </c>
      <c r="L4096" s="77">
        <f>+IF(ISNUMBER(DATA!AQ500),DATA!AQ500,"n/a")</f>
        <v>1.23980193570582E-6</v>
      </c>
      <c r="M4096" s="66"/>
      <c r="N4096" s="66"/>
      <c r="O4096" s="66"/>
      <c r="P4096" s="66"/>
      <c r="Q4096" s="66"/>
      <c r="S4096" s="70"/>
      <c r="U4096" s="70"/>
      <c r="W4096" s="70"/>
      <c r="Y4096" s="70"/>
    </row>
    <row r="4097" spans="1:25" s="69" customFormat="1" x14ac:dyDescent="0.2">
      <c r="A4097" s="66" t="s">
        <v>20</v>
      </c>
      <c r="B4097" s="66" t="s">
        <v>23</v>
      </c>
      <c r="C4097" s="66" t="s">
        <v>10</v>
      </c>
      <c r="D4097" s="66" t="s">
        <v>281</v>
      </c>
      <c r="E4097" s="87">
        <f>+IF(ISNUMBER(DATA!L501),DATA!L501,"n/a")</f>
        <v>13.894397708967199</v>
      </c>
      <c r="F4097" s="77">
        <f>+IF(ISNUMBER(DATA!M501),DATA!M501,"n/a")</f>
        <v>-3.3642398565613802E-3</v>
      </c>
      <c r="G4097" s="87">
        <f>+IF(ISNUMBER(DATA!V501),DATA!V501,"n/a")</f>
        <v>14.0016577874195</v>
      </c>
      <c r="H4097" s="77">
        <f>+IF(ISNUMBER(DATA!W501),DATA!W501,"n/a")</f>
        <v>6.68715147525418E-2</v>
      </c>
      <c r="I4097" s="87">
        <f>+IF(ISNUMBER(DATA!AF501),DATA!AF501,"n/a")</f>
        <v>13.897774710196799</v>
      </c>
      <c r="J4097" s="77">
        <f>+IF(ISNUMBER(DATA!AG501),DATA!AG501,"n/a")</f>
        <v>8.3490368865055203E-2</v>
      </c>
      <c r="K4097" s="87">
        <f>+IF(ISNUMBER(DATA!AP501),DATA!AP501,"n/a")</f>
        <v>13.8700643366757</v>
      </c>
      <c r="L4097" s="77">
        <f>+IF(ISNUMBER(DATA!AQ501),DATA!AQ501,"n/a")</f>
        <v>6.5054875461016903E-2</v>
      </c>
      <c r="M4097" s="66"/>
      <c r="N4097" s="66"/>
      <c r="O4097" s="66"/>
      <c r="P4097" s="66"/>
      <c r="Q4097" s="66"/>
      <c r="S4097" s="70"/>
      <c r="U4097" s="70"/>
      <c r="W4097" s="70"/>
      <c r="Y4097" s="70"/>
    </row>
    <row r="4098" spans="1:25" s="69" customFormat="1" x14ac:dyDescent="0.2">
      <c r="A4098" s="66" t="s">
        <v>20</v>
      </c>
      <c r="B4098" s="66" t="s">
        <v>23</v>
      </c>
      <c r="C4098" s="66" t="s">
        <v>10</v>
      </c>
      <c r="D4098" s="66" t="s">
        <v>282</v>
      </c>
      <c r="E4098" s="87">
        <f>+IF(ISNUMBER(DATA!L502),DATA!L502,"n/a")</f>
        <v>13.4922953772263</v>
      </c>
      <c r="F4098" s="77">
        <f>+IF(ISNUMBER(DATA!M502),DATA!M502,"n/a")</f>
        <v>0.42669023510102599</v>
      </c>
      <c r="G4098" s="87">
        <f>+IF(ISNUMBER(DATA!V502),DATA!V502,"n/a")</f>
        <v>13.4323764877781</v>
      </c>
      <c r="H4098" s="77">
        <f>+IF(ISNUMBER(DATA!W502),DATA!W502,"n/a")</f>
        <v>0.46629245572162098</v>
      </c>
      <c r="I4098" s="87">
        <f>+IF(ISNUMBER(DATA!AF502),DATA!AF502,"n/a")</f>
        <v>13.366185400080999</v>
      </c>
      <c r="J4098" s="77">
        <f>+IF(ISNUMBER(DATA!AG502),DATA!AG502,"n/a")</f>
        <v>0.30726689984303401</v>
      </c>
      <c r="K4098" s="87">
        <f>+IF(ISNUMBER(DATA!AP502),DATA!AP502,"n/a")</f>
        <v>12.3689228981666</v>
      </c>
      <c r="L4098" s="77">
        <f>+IF(ISNUMBER(DATA!AQ502),DATA!AQ502,"n/a")</f>
        <v>5.3535269346613797E-2</v>
      </c>
      <c r="M4098" s="66"/>
      <c r="N4098" s="66"/>
      <c r="O4098" s="66"/>
      <c r="P4098" s="66"/>
      <c r="Q4098" s="66"/>
      <c r="S4098" s="70"/>
      <c r="U4098" s="70"/>
      <c r="W4098" s="70"/>
      <c r="Y4098" s="70"/>
    </row>
    <row r="4099" spans="1:25" s="69" customFormat="1" x14ac:dyDescent="0.2">
      <c r="A4099" s="66" t="s">
        <v>20</v>
      </c>
      <c r="B4099" s="66" t="s">
        <v>23</v>
      </c>
      <c r="C4099" s="66" t="s">
        <v>10</v>
      </c>
      <c r="D4099" s="66" t="s">
        <v>283</v>
      </c>
      <c r="E4099" s="87">
        <f>+IF(ISNUMBER(DATA!L503),DATA!L503,"n/a")</f>
        <v>14.6960529560989</v>
      </c>
      <c r="F4099" s="77">
        <f>+IF(ISNUMBER(DATA!M503),DATA!M503,"n/a")</f>
        <v>8.2437897807854293E-2</v>
      </c>
      <c r="G4099" s="87">
        <f>+IF(ISNUMBER(DATA!V503),DATA!V503,"n/a")</f>
        <v>14.5026542675351</v>
      </c>
      <c r="H4099" s="77">
        <f>+IF(ISNUMBER(DATA!W503),DATA!W503,"n/a")</f>
        <v>0.122353896641323</v>
      </c>
      <c r="I4099" s="87">
        <f>+IF(ISNUMBER(DATA!AF503),DATA!AF503,"n/a")</f>
        <v>14.489648997134699</v>
      </c>
      <c r="J4099" s="77">
        <f>+IF(ISNUMBER(DATA!AG503),DATA!AG503,"n/a")</f>
        <v>7.2689342095716702E-2</v>
      </c>
      <c r="K4099" s="87">
        <f>+IF(ISNUMBER(DATA!AP503),DATA!AP503,"n/a")</f>
        <v>14.3728202547475</v>
      </c>
      <c r="L4099" s="77">
        <f>+IF(ISNUMBER(DATA!AQ503),DATA!AQ503,"n/a")</f>
        <v>9.2862370351781305E-3</v>
      </c>
      <c r="M4099" s="66"/>
      <c r="N4099" s="66"/>
      <c r="O4099" s="66"/>
      <c r="P4099" s="66"/>
      <c r="Q4099" s="66"/>
      <c r="S4099" s="70"/>
      <c r="U4099" s="70"/>
      <c r="W4099" s="70"/>
      <c r="Y4099" s="70"/>
    </row>
    <row r="4100" spans="1:25" s="69" customFormat="1" x14ac:dyDescent="0.2">
      <c r="A4100" s="66" t="s">
        <v>20</v>
      </c>
      <c r="B4100" s="66" t="s">
        <v>23</v>
      </c>
      <c r="C4100" s="66" t="s">
        <v>10</v>
      </c>
      <c r="D4100" s="66" t="s">
        <v>284</v>
      </c>
      <c r="E4100" s="87">
        <f>+IF(ISNUMBER(DATA!L504),DATA!L504,"n/a")</f>
        <v>13.951256019028801</v>
      </c>
      <c r="F4100" s="77">
        <f>+IF(ISNUMBER(DATA!M504),DATA!M504,"n/a")</f>
        <v>1.14125825766343E-2</v>
      </c>
      <c r="G4100" s="87">
        <f>+IF(ISNUMBER(DATA!V504),DATA!V504,"n/a")</f>
        <v>14.2033273429847</v>
      </c>
      <c r="H4100" s="77">
        <f>+IF(ISNUMBER(DATA!W504),DATA!W504,"n/a")</f>
        <v>9.0986580725898505E-2</v>
      </c>
      <c r="I4100" s="87">
        <f>+IF(ISNUMBER(DATA!AF504),DATA!AF504,"n/a")</f>
        <v>13.6073874019635</v>
      </c>
      <c r="J4100" s="77">
        <f>+IF(ISNUMBER(DATA!AG504),DATA!AG504,"n/a")</f>
        <v>6.2881559332003498E-2</v>
      </c>
      <c r="K4100" s="87">
        <f>+IF(ISNUMBER(DATA!AP504),DATA!AP504,"n/a")</f>
        <v>13.6671991755235</v>
      </c>
      <c r="L4100" s="77">
        <f>+IF(ISNUMBER(DATA!AQ504),DATA!AQ504,"n/a")</f>
        <v>7.8198429671783004E-2</v>
      </c>
      <c r="M4100" s="66"/>
      <c r="N4100" s="66"/>
      <c r="O4100" s="66"/>
      <c r="P4100" s="66"/>
      <c r="Q4100" s="66"/>
      <c r="S4100" s="70"/>
      <c r="U4100" s="70"/>
      <c r="W4100" s="70"/>
      <c r="Y4100" s="70"/>
    </row>
    <row r="4101" spans="1:25" s="69" customFormat="1" x14ac:dyDescent="0.2">
      <c r="A4101" s="66" t="s">
        <v>20</v>
      </c>
      <c r="B4101" s="66" t="s">
        <v>23</v>
      </c>
      <c r="C4101" s="66" t="s">
        <v>10</v>
      </c>
      <c r="D4101" s="66" t="s">
        <v>285</v>
      </c>
      <c r="E4101" s="87">
        <f>+IF(ISNUMBER(DATA!L505),DATA!L505,"n/a")</f>
        <v>17.0602252519265</v>
      </c>
      <c r="F4101" s="77">
        <f>+IF(ISNUMBER(DATA!M505),DATA!M505,"n/a")</f>
        <v>2.3177354978182501E-5</v>
      </c>
      <c r="G4101" s="87">
        <f>+IF(ISNUMBER(DATA!V505),DATA!V505,"n/a")</f>
        <v>17.053730589572002</v>
      </c>
      <c r="H4101" s="77">
        <f>+IF(ISNUMBER(DATA!W505),DATA!W505,"n/a")</f>
        <v>-5.9917992377678799E-3</v>
      </c>
      <c r="I4101" s="87">
        <f>+IF(ISNUMBER(DATA!AF505),DATA!AF505,"n/a")</f>
        <v>16.986632539024502</v>
      </c>
      <c r="J4101" s="77">
        <f>+IF(ISNUMBER(DATA!AG505),DATA!AG505,"n/a")</f>
        <v>-3.24023665206934E-2</v>
      </c>
      <c r="K4101" s="87">
        <f>+IF(ISNUMBER(DATA!AP505),DATA!AP505,"n/a")</f>
        <v>16.747604115762599</v>
      </c>
      <c r="L4101" s="77">
        <f>+IF(ISNUMBER(DATA!AQ505),DATA!AQ505,"n/a")</f>
        <v>-6.1366513508128301E-2</v>
      </c>
      <c r="M4101" s="66"/>
      <c r="N4101" s="66"/>
      <c r="O4101" s="66"/>
      <c r="P4101" s="66"/>
      <c r="Q4101" s="66"/>
      <c r="S4101" s="70"/>
      <c r="U4101" s="70"/>
      <c r="W4101" s="70"/>
      <c r="Y4101" s="70"/>
    </row>
    <row r="4102" spans="1:25" s="69" customFormat="1" x14ac:dyDescent="0.2">
      <c r="A4102" s="66" t="s">
        <v>20</v>
      </c>
      <c r="B4102" s="66" t="s">
        <v>23</v>
      </c>
      <c r="C4102" s="66" t="s">
        <v>10</v>
      </c>
      <c r="D4102" s="66" t="s">
        <v>286</v>
      </c>
      <c r="E4102" s="87">
        <f>+IF(ISNUMBER(DATA!L506),DATA!L506,"n/a")</f>
        <v>15.9063004846527</v>
      </c>
      <c r="F4102" s="77">
        <f>+IF(ISNUMBER(DATA!M506),DATA!M506,"n/a")</f>
        <v>0.234863345193247</v>
      </c>
      <c r="G4102" s="87">
        <f>+IF(ISNUMBER(DATA!V506),DATA!V506,"n/a")</f>
        <v>16.534130146082301</v>
      </c>
      <c r="H4102" s="77">
        <f>+IF(ISNUMBER(DATA!W506),DATA!W506,"n/a")</f>
        <v>0.25556489689803702</v>
      </c>
      <c r="I4102" s="87">
        <f>+IF(ISNUMBER(DATA!AF506),DATA!AF506,"n/a")</f>
        <v>15.445689870432499</v>
      </c>
      <c r="J4102" s="77">
        <f>+IF(ISNUMBER(DATA!AG506),DATA!AG506,"n/a")</f>
        <v>0.19499369293781199</v>
      </c>
      <c r="K4102" s="87">
        <f>+IF(ISNUMBER(DATA!AP506),DATA!AP506,"n/a")</f>
        <v>12.52715941618</v>
      </c>
      <c r="L4102" s="77">
        <f>+IF(ISNUMBER(DATA!AQ506),DATA!AQ506,"n/a")</f>
        <v>-1.9277048108146001E-2</v>
      </c>
      <c r="M4102" s="66"/>
      <c r="N4102" s="66"/>
      <c r="O4102" s="66"/>
      <c r="P4102" s="66"/>
      <c r="Q4102" s="66"/>
      <c r="S4102" s="70"/>
      <c r="U4102" s="70"/>
      <c r="W4102" s="70"/>
      <c r="Y4102" s="70"/>
    </row>
    <row r="4103" spans="1:25" s="69" customFormat="1" x14ac:dyDescent="0.2">
      <c r="A4103" s="66" t="s">
        <v>20</v>
      </c>
      <c r="B4103" s="66" t="s">
        <v>23</v>
      </c>
      <c r="C4103" s="66" t="s">
        <v>10</v>
      </c>
      <c r="D4103" s="66" t="s">
        <v>287</v>
      </c>
      <c r="E4103" s="87">
        <f>+IF(ISNUMBER(DATA!L507),DATA!L507,"n/a")</f>
        <v>16.3791566869047</v>
      </c>
      <c r="F4103" s="77">
        <f>+IF(ISNUMBER(DATA!M507),DATA!M507,"n/a")</f>
        <v>1.6760941073806601E-2</v>
      </c>
      <c r="G4103" s="87">
        <f>+IF(ISNUMBER(DATA!V507),DATA!V507,"n/a")</f>
        <v>16.3421814756015</v>
      </c>
      <c r="H4103" s="77">
        <f>+IF(ISNUMBER(DATA!W507),DATA!W507,"n/a")</f>
        <v>1.7350458790055701E-2</v>
      </c>
      <c r="I4103" s="87">
        <f>+IF(ISNUMBER(DATA!AF507),DATA!AF507,"n/a")</f>
        <v>16.330132428261599</v>
      </c>
      <c r="J4103" s="77">
        <f>+IF(ISNUMBER(DATA!AG507),DATA!AG507,"n/a")</f>
        <v>1.6983065405254599E-2</v>
      </c>
      <c r="K4103" s="87">
        <f>+IF(ISNUMBER(DATA!AP507),DATA!AP507,"n/a")</f>
        <v>16.337115617572898</v>
      </c>
      <c r="L4103" s="77">
        <f>+IF(ISNUMBER(DATA!AQ507),DATA!AQ507,"n/a")</f>
        <v>1.8522011092898701E-2</v>
      </c>
      <c r="M4103" s="66"/>
      <c r="N4103" s="66"/>
      <c r="O4103" s="66"/>
      <c r="P4103" s="66"/>
      <c r="Q4103" s="66"/>
      <c r="S4103" s="70"/>
      <c r="U4103" s="70"/>
      <c r="W4103" s="70"/>
      <c r="Y4103" s="70"/>
    </row>
    <row r="4104" spans="1:25" s="69" customFormat="1" x14ac:dyDescent="0.2">
      <c r="A4104" s="66" t="s">
        <v>20</v>
      </c>
      <c r="B4104" s="66" t="s">
        <v>23</v>
      </c>
      <c r="C4104" s="66" t="s">
        <v>10</v>
      </c>
      <c r="D4104" s="66" t="s">
        <v>288</v>
      </c>
      <c r="E4104" s="87">
        <f>+IF(ISNUMBER(DATA!L508),DATA!L508,"n/a")</f>
        <v>13.0494160706142</v>
      </c>
      <c r="F4104" s="77">
        <f>+IF(ISNUMBER(DATA!M508),DATA!M508,"n/a")</f>
        <v>0.354373054843095</v>
      </c>
      <c r="G4104" s="87">
        <f>+IF(ISNUMBER(DATA!V508),DATA!V508,"n/a")</f>
        <v>12.8327834217079</v>
      </c>
      <c r="H4104" s="77">
        <f>+IF(ISNUMBER(DATA!W508),DATA!W508,"n/a")</f>
        <v>0.41600647852140699</v>
      </c>
      <c r="I4104" s="87">
        <f>+IF(ISNUMBER(DATA!AF508),DATA!AF508,"n/a")</f>
        <v>12.6585048265363</v>
      </c>
      <c r="J4104" s="77">
        <f>+IF(ISNUMBER(DATA!AG508),DATA!AG508,"n/a")</f>
        <v>0.29399000032660599</v>
      </c>
      <c r="K4104" s="87">
        <f>+IF(ISNUMBER(DATA!AP508),DATA!AP508,"n/a")</f>
        <v>12.2211202863085</v>
      </c>
      <c r="L4104" s="77">
        <f>+IF(ISNUMBER(DATA!AQ508),DATA!AQ508,"n/a")</f>
        <v>3.4962298797722099E-2</v>
      </c>
      <c r="M4104" s="66"/>
      <c r="N4104" s="66"/>
      <c r="O4104" s="66"/>
      <c r="P4104" s="66"/>
      <c r="Q4104" s="66"/>
      <c r="S4104" s="70"/>
      <c r="U4104" s="70"/>
      <c r="W4104" s="70"/>
      <c r="Y4104" s="70"/>
    </row>
    <row r="4105" spans="1:25" s="69" customFormat="1" x14ac:dyDescent="0.2">
      <c r="A4105" s="66" t="s">
        <v>20</v>
      </c>
      <c r="B4105" s="66" t="s">
        <v>23</v>
      </c>
      <c r="C4105" s="66" t="s">
        <v>10</v>
      </c>
      <c r="D4105" s="66" t="s">
        <v>289</v>
      </c>
      <c r="E4105" s="87">
        <f>+IF(ISNUMBER(DATA!L509),DATA!L509,"n/a")</f>
        <v>14.057140365195</v>
      </c>
      <c r="F4105" s="77">
        <f>+IF(ISNUMBER(DATA!M509),DATA!M509,"n/a")</f>
        <v>5.1868021497934302E-3</v>
      </c>
      <c r="G4105" s="87">
        <f>+IF(ISNUMBER(DATA!V509),DATA!V509,"n/a")</f>
        <v>14.023191029729499</v>
      </c>
      <c r="H4105" s="77">
        <f>+IF(ISNUMBER(DATA!W509),DATA!W509,"n/a")</f>
        <v>1.93645090346273E-2</v>
      </c>
      <c r="I4105" s="87">
        <f>+IF(ISNUMBER(DATA!AF509),DATA!AF509,"n/a")</f>
        <v>13.9748181509687</v>
      </c>
      <c r="J4105" s="77">
        <f>+IF(ISNUMBER(DATA!AG509),DATA!AG509,"n/a")</f>
        <v>2.4152944611112299E-2</v>
      </c>
      <c r="K4105" s="87">
        <f>+IF(ISNUMBER(DATA!AP509),DATA!AP509,"n/a")</f>
        <v>13.9915200791476</v>
      </c>
      <c r="L4105" s="77">
        <f>+IF(ISNUMBER(DATA!AQ509),DATA!AQ509,"n/a")</f>
        <v>-1.50781474646863E-2</v>
      </c>
      <c r="M4105" s="66"/>
      <c r="N4105" s="66"/>
      <c r="O4105" s="66"/>
      <c r="P4105" s="66"/>
      <c r="Q4105" s="66"/>
      <c r="S4105" s="70"/>
      <c r="U4105" s="70"/>
      <c r="W4105" s="70"/>
      <c r="Y4105" s="70"/>
    </row>
    <row r="4106" spans="1:25" s="69" customFormat="1" x14ac:dyDescent="0.2">
      <c r="A4106" s="66" t="s">
        <v>20</v>
      </c>
      <c r="B4106" s="66" t="s">
        <v>23</v>
      </c>
      <c r="C4106" s="66" t="s">
        <v>10</v>
      </c>
      <c r="D4106" s="66" t="s">
        <v>290</v>
      </c>
      <c r="E4106" s="87">
        <f>+IF(ISNUMBER(DATA!L510),DATA!L510,"n/a")</f>
        <v>14.906206252916499</v>
      </c>
      <c r="F4106" s="77">
        <f>+IF(ISNUMBER(DATA!M510),DATA!M510,"n/a")</f>
        <v>6.9953461462607504E-3</v>
      </c>
      <c r="G4106" s="87">
        <f>+IF(ISNUMBER(DATA!V510),DATA!V510,"n/a")</f>
        <v>14.9163732394366</v>
      </c>
      <c r="H4106" s="77">
        <f>+IF(ISNUMBER(DATA!W510),DATA!W510,"n/a")</f>
        <v>2.8188800683015599E-2</v>
      </c>
      <c r="I4106" s="87">
        <f>+IF(ISNUMBER(DATA!AF510),DATA!AF510,"n/a")</f>
        <v>14.4948442870534</v>
      </c>
      <c r="J4106" s="77">
        <f>+IF(ISNUMBER(DATA!AG510),DATA!AG510,"n/a")</f>
        <v>-3.2012047883722902E-2</v>
      </c>
      <c r="K4106" s="87">
        <f>+IF(ISNUMBER(DATA!AP510),DATA!AP510,"n/a")</f>
        <v>14.585386038360401</v>
      </c>
      <c r="L4106" s="77">
        <f>+IF(ISNUMBER(DATA!AQ510),DATA!AQ510,"n/a")</f>
        <v>-4.6847352255695397E-2</v>
      </c>
      <c r="M4106" s="66"/>
      <c r="N4106" s="66"/>
      <c r="O4106" s="66"/>
      <c r="P4106" s="66"/>
      <c r="Q4106" s="66"/>
      <c r="S4106" s="70"/>
      <c r="U4106" s="70"/>
      <c r="W4106" s="70"/>
      <c r="Y4106" s="70"/>
    </row>
    <row r="4107" spans="1:25" s="69" customFormat="1" x14ac:dyDescent="0.2">
      <c r="A4107" s="66" t="s">
        <v>20</v>
      </c>
      <c r="B4107" s="66" t="s">
        <v>23</v>
      </c>
      <c r="C4107" s="66" t="s">
        <v>10</v>
      </c>
      <c r="D4107" s="66" t="s">
        <v>291</v>
      </c>
      <c r="E4107" s="87">
        <f>+IF(ISNUMBER(DATA!L511),DATA!L511,"n/a")</f>
        <v>16.0824364806391</v>
      </c>
      <c r="F4107" s="77">
        <f>+IF(ISNUMBER(DATA!M511),DATA!M511,"n/a")</f>
        <v>7.6751234425492601E-2</v>
      </c>
      <c r="G4107" s="87">
        <f>+IF(ISNUMBER(DATA!V511),DATA!V511,"n/a")</f>
        <v>16.5372185650692</v>
      </c>
      <c r="H4107" s="77">
        <f>+IF(ISNUMBER(DATA!W511),DATA!W511,"n/a")</f>
        <v>4.72743188459653E-2</v>
      </c>
      <c r="I4107" s="87">
        <f>+IF(ISNUMBER(DATA!AF511),DATA!AF511,"n/a")</f>
        <v>16.524580789250901</v>
      </c>
      <c r="J4107" s="77">
        <f>+IF(ISNUMBER(DATA!AG511),DATA!AG511,"n/a")</f>
        <v>-2.5875828546356401E-2</v>
      </c>
      <c r="K4107" s="87">
        <f>+IF(ISNUMBER(DATA!AP511),DATA!AP511,"n/a")</f>
        <v>16.3327777624893</v>
      </c>
      <c r="L4107" s="77">
        <f>+IF(ISNUMBER(DATA!AQ511),DATA!AQ511,"n/a")</f>
        <v>-9.5007075831120294E-2</v>
      </c>
      <c r="M4107" s="66"/>
      <c r="N4107" s="66"/>
      <c r="O4107" s="66"/>
      <c r="P4107" s="66"/>
      <c r="Q4107" s="66"/>
      <c r="S4107" s="70"/>
      <c r="U4107" s="70"/>
      <c r="W4107" s="70"/>
      <c r="Y4107" s="70"/>
    </row>
    <row r="4108" spans="1:25" s="69" customFormat="1" x14ac:dyDescent="0.2">
      <c r="A4108" s="66" t="s">
        <v>20</v>
      </c>
      <c r="B4108" s="66" t="s">
        <v>23</v>
      </c>
      <c r="C4108" s="66" t="s">
        <v>10</v>
      </c>
      <c r="D4108" s="66" t="s">
        <v>292</v>
      </c>
      <c r="E4108" s="87">
        <f>+IF(ISNUMBER(DATA!L512),DATA!L512,"n/a")</f>
        <v>13.905327353810399</v>
      </c>
      <c r="F4108" s="77">
        <f>+IF(ISNUMBER(DATA!M512),DATA!M512,"n/a")</f>
        <v>1.9946215723706699E-2</v>
      </c>
      <c r="G4108" s="87">
        <f>+IF(ISNUMBER(DATA!V512),DATA!V512,"n/a")</f>
        <v>13.824839676555101</v>
      </c>
      <c r="H4108" s="77">
        <f>+IF(ISNUMBER(DATA!W512),DATA!W512,"n/a")</f>
        <v>4.9420884974664403E-2</v>
      </c>
      <c r="I4108" s="87">
        <f>+IF(ISNUMBER(DATA!AF512),DATA!AF512,"n/a")</f>
        <v>13.606565293539999</v>
      </c>
      <c r="J4108" s="77">
        <f>+IF(ISNUMBER(DATA!AG512),DATA!AG512,"n/a")</f>
        <v>7.4694060138851395E-2</v>
      </c>
      <c r="K4108" s="87">
        <f>+IF(ISNUMBER(DATA!AP512),DATA!AP512,"n/a")</f>
        <v>13.544852238266699</v>
      </c>
      <c r="L4108" s="77">
        <f>+IF(ISNUMBER(DATA!AQ512),DATA!AQ512,"n/a")</f>
        <v>6.7418937849019797E-2</v>
      </c>
      <c r="M4108" s="66"/>
      <c r="N4108" s="66"/>
      <c r="O4108" s="66"/>
      <c r="P4108" s="66"/>
      <c r="Q4108" s="66"/>
      <c r="S4108" s="70"/>
      <c r="U4108" s="70"/>
      <c r="W4108" s="70"/>
      <c r="Y4108" s="70"/>
    </row>
    <row r="4109" spans="1:25" s="69" customFormat="1" x14ac:dyDescent="0.2">
      <c r="A4109" s="66" t="s">
        <v>20</v>
      </c>
      <c r="B4109" s="66" t="s">
        <v>23</v>
      </c>
      <c r="C4109" s="66" t="s">
        <v>10</v>
      </c>
      <c r="D4109" s="66" t="s">
        <v>293</v>
      </c>
      <c r="E4109" s="87">
        <f>+IF(ISNUMBER(DATA!L513),DATA!L513,"n/a")</f>
        <v>16.4577090462111</v>
      </c>
      <c r="F4109" s="77">
        <f>+IF(ISNUMBER(DATA!M513),DATA!M513,"n/a")</f>
        <v>0.207389330072522</v>
      </c>
      <c r="G4109" s="87">
        <f>+IF(ISNUMBER(DATA!V513),DATA!V513,"n/a")</f>
        <v>15.7004444307907</v>
      </c>
      <c r="H4109" s="77">
        <f>+IF(ISNUMBER(DATA!W513),DATA!W513,"n/a")</f>
        <v>0.197405647430166</v>
      </c>
      <c r="I4109" s="87">
        <f>+IF(ISNUMBER(DATA!AF513),DATA!AF513,"n/a")</f>
        <v>15.319808773838499</v>
      </c>
      <c r="J4109" s="77">
        <f>+IF(ISNUMBER(DATA!AG513),DATA!AG513,"n/a")</f>
        <v>0.25117693097205801</v>
      </c>
      <c r="K4109" s="87">
        <f>+IF(ISNUMBER(DATA!AP513),DATA!AP513,"n/a")</f>
        <v>15.014804687379399</v>
      </c>
      <c r="L4109" s="77">
        <f>+IF(ISNUMBER(DATA!AQ513),DATA!AQ513,"n/a")</f>
        <v>0.11662361411191501</v>
      </c>
      <c r="M4109" s="66"/>
      <c r="N4109" s="66"/>
      <c r="O4109" s="66"/>
      <c r="P4109" s="66"/>
      <c r="Q4109" s="66"/>
      <c r="S4109" s="70"/>
      <c r="U4109" s="70"/>
      <c r="W4109" s="70"/>
      <c r="Y4109" s="70"/>
    </row>
    <row r="4110" spans="1:25" s="69" customFormat="1" x14ac:dyDescent="0.2">
      <c r="A4110" s="66" t="s">
        <v>20</v>
      </c>
      <c r="B4110" s="66" t="s">
        <v>23</v>
      </c>
      <c r="C4110" s="66" t="s">
        <v>10</v>
      </c>
      <c r="D4110" s="66" t="s">
        <v>294</v>
      </c>
      <c r="E4110" s="87">
        <f>+IF(ISNUMBER(DATA!L514),DATA!L514,"n/a")</f>
        <v>13.092363054778099</v>
      </c>
      <c r="F4110" s="77">
        <f>+IF(ISNUMBER(DATA!M514),DATA!M514,"n/a")</f>
        <v>-2.06343418107265E-2</v>
      </c>
      <c r="G4110" s="87">
        <f>+IF(ISNUMBER(DATA!V514),DATA!V514,"n/a")</f>
        <v>13.2450183534347</v>
      </c>
      <c r="H4110" s="77">
        <f>+IF(ISNUMBER(DATA!W514),DATA!W514,"n/a")</f>
        <v>2.83103190304623E-2</v>
      </c>
      <c r="I4110" s="87">
        <f>+IF(ISNUMBER(DATA!AF514),DATA!AF514,"n/a")</f>
        <v>13.167044167610401</v>
      </c>
      <c r="J4110" s="77">
        <f>+IF(ISNUMBER(DATA!AG514),DATA!AG514,"n/a")</f>
        <v>-8.3947741971170206E-2</v>
      </c>
      <c r="K4110" s="87">
        <f>+IF(ISNUMBER(DATA!AP514),DATA!AP514,"n/a")</f>
        <v>13.0178310532607</v>
      </c>
      <c r="L4110" s="77">
        <f>+IF(ISNUMBER(DATA!AQ514),DATA!AQ514,"n/a")</f>
        <v>-0.116852715186799</v>
      </c>
      <c r="M4110" s="66"/>
      <c r="N4110" s="66"/>
      <c r="O4110" s="66"/>
      <c r="P4110" s="66"/>
      <c r="Q4110" s="66"/>
      <c r="S4110" s="70"/>
      <c r="U4110" s="70"/>
      <c r="W4110" s="70"/>
      <c r="Y4110" s="70"/>
    </row>
    <row r="4111" spans="1:25" s="69" customFormat="1" x14ac:dyDescent="0.2">
      <c r="A4111" s="66" t="s">
        <v>20</v>
      </c>
      <c r="B4111" s="66" t="s">
        <v>23</v>
      </c>
      <c r="C4111" s="66" t="s">
        <v>10</v>
      </c>
      <c r="D4111" s="66" t="s">
        <v>295</v>
      </c>
      <c r="E4111" s="87">
        <f>+IF(ISNUMBER(DATA!L515),DATA!L515,"n/a")</f>
        <v>12.8706566644923</v>
      </c>
      <c r="F4111" s="77">
        <f>+IF(ISNUMBER(DATA!M515),DATA!M515,"n/a")</f>
        <v>9.2339924702142598E-4</v>
      </c>
      <c r="G4111" s="87">
        <f>+IF(ISNUMBER(DATA!V515),DATA!V515,"n/a")</f>
        <v>12.869027773177701</v>
      </c>
      <c r="H4111" s="77">
        <f>+IF(ISNUMBER(DATA!W515),DATA!W515,"n/a")</f>
        <v>1.29519324035707E-3</v>
      </c>
      <c r="I4111" s="87">
        <f>+IF(ISNUMBER(DATA!AF515),DATA!AF515,"n/a")</f>
        <v>12.8752216454962</v>
      </c>
      <c r="J4111" s="77">
        <f>+IF(ISNUMBER(DATA!AG515),DATA!AG515,"n/a")</f>
        <v>4.3686472510299302E-3</v>
      </c>
      <c r="K4111" s="87">
        <f>+IF(ISNUMBER(DATA!AP515),DATA!AP515,"n/a")</f>
        <v>12.862121007771201</v>
      </c>
      <c r="L4111" s="77">
        <f>+IF(ISNUMBER(DATA!AQ515),DATA!AQ515,"n/a")</f>
        <v>5.7544477590204604E-3</v>
      </c>
      <c r="M4111" s="66"/>
      <c r="N4111" s="66"/>
      <c r="O4111" s="66"/>
      <c r="P4111" s="66"/>
      <c r="Q4111" s="66"/>
      <c r="S4111" s="70"/>
      <c r="U4111" s="70"/>
      <c r="W4111" s="70"/>
      <c r="Y4111" s="70"/>
    </row>
    <row r="4112" spans="1:25" s="69" customFormat="1" x14ac:dyDescent="0.2">
      <c r="A4112" s="66" t="s">
        <v>20</v>
      </c>
      <c r="B4112" s="66" t="s">
        <v>23</v>
      </c>
      <c r="C4112" s="66" t="s">
        <v>10</v>
      </c>
      <c r="D4112" s="66" t="s">
        <v>296</v>
      </c>
      <c r="E4112" s="87">
        <f>+IF(ISNUMBER(DATA!L516),DATA!L516,"n/a")</f>
        <v>13.9272276214834</v>
      </c>
      <c r="F4112" s="77">
        <f>+IF(ISNUMBER(DATA!M516),DATA!M516,"n/a")</f>
        <v>0.102826014457284</v>
      </c>
      <c r="G4112" s="87">
        <f>+IF(ISNUMBER(DATA!V516),DATA!V516,"n/a")</f>
        <v>13.9087457747915</v>
      </c>
      <c r="H4112" s="77">
        <f>+IF(ISNUMBER(DATA!W516),DATA!W516,"n/a")</f>
        <v>9.9104100661698794E-2</v>
      </c>
      <c r="I4112" s="87">
        <f>+IF(ISNUMBER(DATA!AF516),DATA!AF516,"n/a")</f>
        <v>13.866466995288301</v>
      </c>
      <c r="J4112" s="77">
        <f>+IF(ISNUMBER(DATA!AG516),DATA!AG516,"n/a")</f>
        <v>9.7804466863819203E-2</v>
      </c>
      <c r="K4112" s="87">
        <f>+IF(ISNUMBER(DATA!AP516),DATA!AP516,"n/a")</f>
        <v>13.631460585929499</v>
      </c>
      <c r="L4112" s="77">
        <f>+IF(ISNUMBER(DATA!AQ516),DATA!AQ516,"n/a")</f>
        <v>8.0214062290420801E-2</v>
      </c>
      <c r="M4112" s="66"/>
      <c r="N4112" s="66"/>
      <c r="O4112" s="66"/>
      <c r="P4112" s="66"/>
      <c r="Q4112" s="66"/>
      <c r="S4112" s="70"/>
      <c r="U4112" s="70"/>
      <c r="W4112" s="70"/>
      <c r="Y4112" s="70"/>
    </row>
    <row r="4113" spans="1:25" s="69" customFormat="1" x14ac:dyDescent="0.2">
      <c r="A4113" s="66" t="s">
        <v>20</v>
      </c>
      <c r="B4113" s="66" t="s">
        <v>23</v>
      </c>
      <c r="C4113" s="66" t="s">
        <v>10</v>
      </c>
      <c r="D4113" s="66" t="s">
        <v>297</v>
      </c>
      <c r="E4113" s="87">
        <f>+IF(ISNUMBER(DATA!L517),DATA!L517,"n/a")</f>
        <v>16.4276331502269</v>
      </c>
      <c r="F4113" s="77">
        <f>+IF(ISNUMBER(DATA!M517),DATA!M517,"n/a")</f>
        <v>0.18468402757382199</v>
      </c>
      <c r="G4113" s="87">
        <f>+IF(ISNUMBER(DATA!V517),DATA!V517,"n/a")</f>
        <v>15.7072242735592</v>
      </c>
      <c r="H4113" s="77">
        <f>+IF(ISNUMBER(DATA!W517),DATA!W517,"n/a")</f>
        <v>0.18589010578613099</v>
      </c>
      <c r="I4113" s="87">
        <f>+IF(ISNUMBER(DATA!AF517),DATA!AF517,"n/a")</f>
        <v>15.336087024087</v>
      </c>
      <c r="J4113" s="77">
        <f>+IF(ISNUMBER(DATA!AG517),DATA!AG517,"n/a")</f>
        <v>0.26091949239754603</v>
      </c>
      <c r="K4113" s="87">
        <f>+IF(ISNUMBER(DATA!AP517),DATA!AP517,"n/a")</f>
        <v>14.9841498261548</v>
      </c>
      <c r="L4113" s="77">
        <f>+IF(ISNUMBER(DATA!AQ517),DATA!AQ517,"n/a")</f>
        <v>0.11516419669644699</v>
      </c>
      <c r="M4113" s="66"/>
      <c r="N4113" s="66"/>
      <c r="O4113" s="66"/>
      <c r="P4113" s="66"/>
      <c r="Q4113" s="66"/>
      <c r="S4113" s="70"/>
      <c r="U4113" s="70"/>
      <c r="W4113" s="70"/>
      <c r="Y4113" s="70"/>
    </row>
    <row r="4114" spans="1:25" s="69" customFormat="1" x14ac:dyDescent="0.2">
      <c r="A4114" s="66" t="s">
        <v>20</v>
      </c>
      <c r="B4114" s="66" t="s">
        <v>23</v>
      </c>
      <c r="C4114" s="66" t="s">
        <v>10</v>
      </c>
      <c r="D4114" s="66" t="s">
        <v>298</v>
      </c>
      <c r="E4114" s="87">
        <f>+IF(ISNUMBER(DATA!L518),DATA!L518,"n/a")</f>
        <v>12.603153153153199</v>
      </c>
      <c r="F4114" s="77">
        <f>+IF(ISNUMBER(DATA!M518),DATA!M518,"n/a")</f>
        <v>-8.99729960109969E-4</v>
      </c>
      <c r="G4114" s="87">
        <f>+IF(ISNUMBER(DATA!V518),DATA!V518,"n/a")</f>
        <v>12.5707048776958</v>
      </c>
      <c r="H4114" s="77">
        <f>+IF(ISNUMBER(DATA!W518),DATA!W518,"n/a")</f>
        <v>-2.0627874829361099E-3</v>
      </c>
      <c r="I4114" s="87">
        <f>+IF(ISNUMBER(DATA!AF518),DATA!AF518,"n/a")</f>
        <v>12.548123400625499</v>
      </c>
      <c r="J4114" s="77">
        <f>+IF(ISNUMBER(DATA!AG518),DATA!AG518,"n/a")</f>
        <v>-0.124722209936506</v>
      </c>
      <c r="K4114" s="87">
        <f>+IF(ISNUMBER(DATA!AP518),DATA!AP518,"n/a")</f>
        <v>12.5790150894842</v>
      </c>
      <c r="L4114" s="77">
        <f>+IF(ISNUMBER(DATA!AQ518),DATA!AQ518,"n/a")</f>
        <v>-0.148550576830935</v>
      </c>
      <c r="M4114" s="66"/>
      <c r="N4114" s="66"/>
      <c r="O4114" s="66"/>
      <c r="P4114" s="66"/>
      <c r="Q4114" s="66"/>
      <c r="S4114" s="70"/>
      <c r="U4114" s="70"/>
      <c r="W4114" s="70"/>
      <c r="Y4114" s="70"/>
    </row>
    <row r="4115" spans="1:25" s="69" customFormat="1" x14ac:dyDescent="0.2">
      <c r="A4115" s="66" t="s">
        <v>20</v>
      </c>
      <c r="B4115" s="66" t="s">
        <v>23</v>
      </c>
      <c r="C4115" s="66" t="s">
        <v>10</v>
      </c>
      <c r="D4115" s="66" t="s">
        <v>299</v>
      </c>
      <c r="E4115" s="87">
        <f>+IF(ISNUMBER(DATA!L519),DATA!L519,"n/a")</f>
        <v>15.523243051867601</v>
      </c>
      <c r="F4115" s="77">
        <f>+IF(ISNUMBER(DATA!M519),DATA!M519,"n/a")</f>
        <v>9.3594036340899495E-2</v>
      </c>
      <c r="G4115" s="87">
        <f>+IF(ISNUMBER(DATA!V519),DATA!V519,"n/a")</f>
        <v>15.5507694430719</v>
      </c>
      <c r="H4115" s="77">
        <f>+IF(ISNUMBER(DATA!W519),DATA!W519,"n/a")</f>
        <v>3.2153247739998198E-2</v>
      </c>
      <c r="I4115" s="87">
        <f>+IF(ISNUMBER(DATA!AF519),DATA!AF519,"n/a")</f>
        <v>15.5395138272519</v>
      </c>
      <c r="J4115" s="77">
        <f>+IF(ISNUMBER(DATA!AG519),DATA!AG519,"n/a")</f>
        <v>3.0511513080868E-2</v>
      </c>
      <c r="K4115" s="87">
        <f>+IF(ISNUMBER(DATA!AP519),DATA!AP519,"n/a")</f>
        <v>14.7523051821614</v>
      </c>
      <c r="L4115" s="77">
        <f>+IF(ISNUMBER(DATA!AQ519),DATA!AQ519,"n/a")</f>
        <v>-1.9398457857726401E-2</v>
      </c>
      <c r="M4115" s="66"/>
      <c r="N4115" s="66"/>
      <c r="O4115" s="66"/>
      <c r="P4115" s="66"/>
      <c r="Q4115" s="66"/>
      <c r="S4115" s="70"/>
      <c r="U4115" s="70"/>
      <c r="W4115" s="70"/>
      <c r="Y4115" s="70"/>
    </row>
    <row r="4116" spans="1:25" s="69" customFormat="1" x14ac:dyDescent="0.2">
      <c r="A4116" s="66" t="s">
        <v>20</v>
      </c>
      <c r="B4116" s="66" t="s">
        <v>23</v>
      </c>
      <c r="C4116" s="66" t="s">
        <v>10</v>
      </c>
      <c r="D4116" s="66" t="s">
        <v>300</v>
      </c>
      <c r="E4116" s="87">
        <f>+IF(ISNUMBER(DATA!L520),DATA!L520,"n/a")</f>
        <v>13.488820731121599</v>
      </c>
      <c r="F4116" s="77">
        <f>+IF(ISNUMBER(DATA!M520),DATA!M520,"n/a")</f>
        <v>4.1027641760167703E-2</v>
      </c>
      <c r="G4116" s="87">
        <f>+IF(ISNUMBER(DATA!V520),DATA!V520,"n/a")</f>
        <v>13.448209914526201</v>
      </c>
      <c r="H4116" s="77">
        <f>+IF(ISNUMBER(DATA!W520),DATA!W520,"n/a")</f>
        <v>3.99358158070275E-2</v>
      </c>
      <c r="I4116" s="87">
        <f>+IF(ISNUMBER(DATA!AF520),DATA!AF520,"n/a")</f>
        <v>13.345385456848399</v>
      </c>
      <c r="J4116" s="77">
        <f>+IF(ISNUMBER(DATA!AG520),DATA!AG520,"n/a")</f>
        <v>3.2985361087884801E-2</v>
      </c>
      <c r="K4116" s="87">
        <f>+IF(ISNUMBER(DATA!AP520),DATA!AP520,"n/a")</f>
        <v>13.108814438266201</v>
      </c>
      <c r="L4116" s="77">
        <f>+IF(ISNUMBER(DATA!AQ520),DATA!AQ520,"n/a")</f>
        <v>1.8119850345715099E-2</v>
      </c>
      <c r="M4116" s="66"/>
      <c r="N4116" s="66"/>
      <c r="O4116" s="66"/>
      <c r="P4116" s="66"/>
      <c r="Q4116" s="66"/>
      <c r="S4116" s="70"/>
      <c r="U4116" s="70"/>
      <c r="W4116" s="70"/>
      <c r="Y4116" s="70"/>
    </row>
    <row r="4117" spans="1:25" s="69" customFormat="1" x14ac:dyDescent="0.2">
      <c r="A4117" s="66" t="s">
        <v>20</v>
      </c>
      <c r="B4117" s="66" t="s">
        <v>23</v>
      </c>
      <c r="C4117" s="66" t="s">
        <v>10</v>
      </c>
      <c r="D4117" s="66" t="s">
        <v>301</v>
      </c>
      <c r="E4117" s="87">
        <f>+IF(ISNUMBER(DATA!L521),DATA!L521,"n/a")</f>
        <v>15.890354988343301</v>
      </c>
      <c r="F4117" s="77">
        <f>+IF(ISNUMBER(DATA!M521),DATA!M521,"n/a")</f>
        <v>0.26053855901546602</v>
      </c>
      <c r="G4117" s="87">
        <f>+IF(ISNUMBER(DATA!V521),DATA!V521,"n/a")</f>
        <v>15.6489494196391</v>
      </c>
      <c r="H4117" s="77">
        <f>+IF(ISNUMBER(DATA!W521),DATA!W521,"n/a")</f>
        <v>0.265325491386038</v>
      </c>
      <c r="I4117" s="87">
        <f>+IF(ISNUMBER(DATA!AF521),DATA!AF521,"n/a")</f>
        <v>15.559936788642901</v>
      </c>
      <c r="J4117" s="77">
        <f>+IF(ISNUMBER(DATA!AG521),DATA!AG521,"n/a")</f>
        <v>0.24109960128667901</v>
      </c>
      <c r="K4117" s="87">
        <f>+IF(ISNUMBER(DATA!AP521),DATA!AP521,"n/a")</f>
        <v>15.3622638532939</v>
      </c>
      <c r="L4117" s="77">
        <f>+IF(ISNUMBER(DATA!AQ521),DATA!AQ521,"n/a")</f>
        <v>0.20484747845248799</v>
      </c>
      <c r="M4117" s="66"/>
      <c r="N4117" s="66"/>
      <c r="O4117" s="66"/>
      <c r="P4117" s="66"/>
      <c r="Q4117" s="66"/>
      <c r="S4117" s="70"/>
      <c r="U4117" s="70"/>
      <c r="W4117" s="70"/>
      <c r="Y4117" s="70"/>
    </row>
    <row r="4118" spans="1:25" s="69" customFormat="1" x14ac:dyDescent="0.2">
      <c r="A4118" s="66" t="s">
        <v>20</v>
      </c>
      <c r="B4118" s="66" t="s">
        <v>23</v>
      </c>
      <c r="C4118" s="66" t="s">
        <v>10</v>
      </c>
      <c r="D4118" s="66" t="s">
        <v>302</v>
      </c>
      <c r="E4118" s="87">
        <f>+IF(ISNUMBER(DATA!L522),DATA!L522,"n/a")</f>
        <v>12.012</v>
      </c>
      <c r="F4118" s="77">
        <f>+IF(ISNUMBER(DATA!M522),DATA!M522,"n/a")</f>
        <v>-5.2966956521739099E-2</v>
      </c>
      <c r="G4118" s="87">
        <f>+IF(ISNUMBER(DATA!V522),DATA!V522,"n/a")</f>
        <v>12.32470703125</v>
      </c>
      <c r="H4118" s="77">
        <f>+IF(ISNUMBER(DATA!W522),DATA!W522,"n/a")</f>
        <v>-2.1972013814685699E-2</v>
      </c>
      <c r="I4118" s="87">
        <f>+IF(ISNUMBER(DATA!AF522),DATA!AF522,"n/a")</f>
        <v>12.3292568203199</v>
      </c>
      <c r="J4118" s="77">
        <f>+IF(ISNUMBER(DATA!AG522),DATA!AG522,"n/a")</f>
        <v>-7.7030644114293306E-2</v>
      </c>
      <c r="K4118" s="87">
        <f>+IF(ISNUMBER(DATA!AP522),DATA!AP522,"n/a")</f>
        <v>12.3664118167161</v>
      </c>
      <c r="L4118" s="77">
        <f>+IF(ISNUMBER(DATA!AQ522),DATA!AQ522,"n/a")</f>
        <v>-0.129048832481853</v>
      </c>
      <c r="M4118" s="66"/>
      <c r="N4118" s="66"/>
      <c r="O4118" s="66"/>
      <c r="P4118" s="66"/>
      <c r="Q4118" s="66"/>
      <c r="S4118" s="70"/>
      <c r="U4118" s="70"/>
      <c r="W4118" s="70"/>
      <c r="Y4118" s="70"/>
    </row>
    <row r="4119" spans="1:25" s="69" customFormat="1" x14ac:dyDescent="0.2">
      <c r="A4119" s="66" t="s">
        <v>20</v>
      </c>
      <c r="B4119" s="66" t="s">
        <v>23</v>
      </c>
      <c r="C4119" s="66" t="s">
        <v>10</v>
      </c>
      <c r="D4119" s="66" t="s">
        <v>303</v>
      </c>
      <c r="E4119" s="87">
        <f>+IF(ISNUMBER(DATA!L523),DATA!L523,"n/a")</f>
        <v>14.8436729249509</v>
      </c>
      <c r="F4119" s="77">
        <f>+IF(ISNUMBER(DATA!M523),DATA!M523,"n/a")</f>
        <v>2.3426233741117901E-2</v>
      </c>
      <c r="G4119" s="87">
        <f>+IF(ISNUMBER(DATA!V523),DATA!V523,"n/a")</f>
        <v>14.8474718397998</v>
      </c>
      <c r="H4119" s="77">
        <f>+IF(ISNUMBER(DATA!W523),DATA!W523,"n/a")</f>
        <v>0.113558687746124</v>
      </c>
      <c r="I4119" s="87">
        <f>+IF(ISNUMBER(DATA!AF523),DATA!AF523,"n/a")</f>
        <v>14.8125199482801</v>
      </c>
      <c r="J4119" s="77">
        <f>+IF(ISNUMBER(DATA!AG523),DATA!AG523,"n/a")</f>
        <v>0.163341426697033</v>
      </c>
      <c r="K4119" s="87">
        <f>+IF(ISNUMBER(DATA!AP523),DATA!AP523,"n/a")</f>
        <v>14.761055214034601</v>
      </c>
      <c r="L4119" s="77">
        <f>+IF(ISNUMBER(DATA!AQ523),DATA!AQ523,"n/a")</f>
        <v>0.142643528561571</v>
      </c>
      <c r="M4119" s="66"/>
      <c r="N4119" s="66"/>
      <c r="O4119" s="66"/>
      <c r="P4119" s="66"/>
      <c r="Q4119" s="66"/>
      <c r="S4119" s="70"/>
      <c r="U4119" s="70"/>
      <c r="W4119" s="70"/>
      <c r="Y4119" s="70"/>
    </row>
    <row r="4120" spans="1:25" s="69" customFormat="1" x14ac:dyDescent="0.2">
      <c r="A4120" s="66" t="s">
        <v>20</v>
      </c>
      <c r="B4120" s="66" t="s">
        <v>23</v>
      </c>
      <c r="C4120" s="66" t="s">
        <v>10</v>
      </c>
      <c r="D4120" s="66" t="s">
        <v>304</v>
      </c>
      <c r="E4120" s="87">
        <f>+IF(ISNUMBER(DATA!L524),DATA!L524,"n/a")</f>
        <v>12.7177867305556</v>
      </c>
      <c r="F4120" s="77">
        <f>+IF(ISNUMBER(DATA!M524),DATA!M524,"n/a")</f>
        <v>1.9902241692745501E-2</v>
      </c>
      <c r="G4120" s="87">
        <f>+IF(ISNUMBER(DATA!V524),DATA!V524,"n/a")</f>
        <v>12.712771122009</v>
      </c>
      <c r="H4120" s="77">
        <f>+IF(ISNUMBER(DATA!W524),DATA!W524,"n/a")</f>
        <v>2.4535790105529799E-3</v>
      </c>
      <c r="I4120" s="87">
        <f>+IF(ISNUMBER(DATA!AF524),DATA!AF524,"n/a")</f>
        <v>12.675985817076199</v>
      </c>
      <c r="J4120" s="77">
        <f>+IF(ISNUMBER(DATA!AG524),DATA!AG524,"n/a")</f>
        <v>1.02751266176105E-2</v>
      </c>
      <c r="K4120" s="87">
        <f>+IF(ISNUMBER(DATA!AP524),DATA!AP524,"n/a")</f>
        <v>12.376603343293</v>
      </c>
      <c r="L4120" s="77">
        <f>+IF(ISNUMBER(DATA!AQ524),DATA!AQ524,"n/a")</f>
        <v>-7.4231340463641899E-3</v>
      </c>
      <c r="M4120" s="66"/>
      <c r="N4120" s="66"/>
      <c r="O4120" s="66"/>
      <c r="P4120" s="66"/>
      <c r="Q4120" s="66"/>
      <c r="S4120" s="70"/>
      <c r="U4120" s="70"/>
      <c r="W4120" s="70"/>
      <c r="Y4120" s="70"/>
    </row>
    <row r="4121" spans="1:25" s="69" customFormat="1" x14ac:dyDescent="0.2">
      <c r="A4121" s="66" t="s">
        <v>20</v>
      </c>
      <c r="B4121" s="66" t="s">
        <v>23</v>
      </c>
      <c r="C4121" s="66" t="s">
        <v>10</v>
      </c>
      <c r="D4121" s="66" t="s">
        <v>305</v>
      </c>
      <c r="E4121" s="87">
        <f>+IF(ISNUMBER(DATA!L525),DATA!L525,"n/a")</f>
        <v>15.786468330134401</v>
      </c>
      <c r="F4121" s="77" t="str">
        <f>+IF(ISNUMBER(DATA!M525),DATA!M525,"n/a")</f>
        <v>n/a</v>
      </c>
      <c r="G4121" s="87">
        <f>+IF(ISNUMBER(DATA!V525),DATA!V525,"n/a")</f>
        <v>15.792525805878901</v>
      </c>
      <c r="H4121" s="77">
        <f>+IF(ISNUMBER(DATA!W525),DATA!W525,"n/a")</f>
        <v>0.226988220506884</v>
      </c>
      <c r="I4121" s="87">
        <f>+IF(ISNUMBER(DATA!AF525),DATA!AF525,"n/a")</f>
        <v>15.714687396332501</v>
      </c>
      <c r="J4121" s="77">
        <f>+IF(ISNUMBER(DATA!AG525),DATA!AG525,"n/a")</f>
        <v>0.22094062477770901</v>
      </c>
      <c r="K4121" s="87">
        <f>+IF(ISNUMBER(DATA!AP525),DATA!AP525,"n/a")</f>
        <v>15.712810320311201</v>
      </c>
      <c r="L4121" s="77">
        <f>+IF(ISNUMBER(DATA!AQ525),DATA!AQ525,"n/a")</f>
        <v>0.23392161245551599</v>
      </c>
      <c r="M4121" s="66"/>
      <c r="N4121" s="66"/>
      <c r="O4121" s="66"/>
      <c r="P4121" s="66"/>
      <c r="Q4121" s="66"/>
      <c r="S4121" s="70"/>
      <c r="U4121" s="70"/>
      <c r="W4121" s="70"/>
      <c r="Y4121" s="70"/>
    </row>
    <row r="4122" spans="1:25" s="69" customFormat="1" x14ac:dyDescent="0.2">
      <c r="A4122" s="66" t="s">
        <v>20</v>
      </c>
      <c r="B4122" s="66" t="s">
        <v>23</v>
      </c>
      <c r="C4122" s="66" t="s">
        <v>10</v>
      </c>
      <c r="D4122" s="66" t="s">
        <v>306</v>
      </c>
      <c r="E4122" s="87">
        <f>+IF(ISNUMBER(DATA!L526),DATA!L526,"n/a")</f>
        <v>14.3600127936931</v>
      </c>
      <c r="F4122" s="77">
        <f>+IF(ISNUMBER(DATA!M526),DATA!M526,"n/a")</f>
        <v>-3.2968418291158303E-5</v>
      </c>
      <c r="G4122" s="87">
        <f>+IF(ISNUMBER(DATA!V526),DATA!V526,"n/a")</f>
        <v>14.3599948274419</v>
      </c>
      <c r="H4122" s="77">
        <f>+IF(ISNUMBER(DATA!W526),DATA!W526,"n/a")</f>
        <v>1.36167194270688E-4</v>
      </c>
      <c r="I4122" s="87">
        <f>+IF(ISNUMBER(DATA!AF526),DATA!AF526,"n/a")</f>
        <v>14.359946828336501</v>
      </c>
      <c r="J4122" s="77">
        <f>+IF(ISNUMBER(DATA!AG526),DATA!AG526,"n/a")</f>
        <v>4.0886166691152302E-4</v>
      </c>
      <c r="K4122" s="87">
        <f>+IF(ISNUMBER(DATA!AP526),DATA!AP526,"n/a")</f>
        <v>14.360004343836801</v>
      </c>
      <c r="L4122" s="77">
        <f>+IF(ISNUMBER(DATA!AQ526),DATA!AQ526,"n/a")</f>
        <v>6.24716181027171E-4</v>
      </c>
      <c r="M4122" s="66"/>
      <c r="N4122" s="66"/>
      <c r="O4122" s="66"/>
      <c r="P4122" s="66"/>
      <c r="Q4122" s="66"/>
      <c r="S4122" s="70"/>
      <c r="U4122" s="70"/>
      <c r="W4122" s="70"/>
      <c r="Y4122" s="70"/>
    </row>
    <row r="4123" spans="1:25" s="69" customFormat="1" x14ac:dyDescent="0.2">
      <c r="A4123" s="66" t="s">
        <v>20</v>
      </c>
      <c r="B4123" s="66" t="s">
        <v>23</v>
      </c>
      <c r="C4123" s="66" t="s">
        <v>10</v>
      </c>
      <c r="D4123" s="66" t="s">
        <v>307</v>
      </c>
      <c r="E4123" s="87">
        <f>+IF(ISNUMBER(DATA!L527),DATA!L527,"n/a")</f>
        <v>14.9803060682192</v>
      </c>
      <c r="F4123" s="77">
        <f>+IF(ISNUMBER(DATA!M527),DATA!M527,"n/a")</f>
        <v>-2.3745702257124999E-2</v>
      </c>
      <c r="G4123" s="87">
        <f>+IF(ISNUMBER(DATA!V527),DATA!V527,"n/a")</f>
        <v>15.225691277661999</v>
      </c>
      <c r="H4123" s="77">
        <f>+IF(ISNUMBER(DATA!W527),DATA!W527,"n/a")</f>
        <v>-7.7541487981906904E-3</v>
      </c>
      <c r="I4123" s="87">
        <f>+IF(ISNUMBER(DATA!AF527),DATA!AF527,"n/a")</f>
        <v>15.335736294016399</v>
      </c>
      <c r="J4123" s="77">
        <f>+IF(ISNUMBER(DATA!AG527),DATA!AG527,"n/a")</f>
        <v>-5.8260506123846301E-4</v>
      </c>
      <c r="K4123" s="87">
        <f>+IF(ISNUMBER(DATA!AP527),DATA!AP527,"n/a")</f>
        <v>15.364551406178</v>
      </c>
      <c r="L4123" s="77">
        <f>+IF(ISNUMBER(DATA!AQ527),DATA!AQ527,"n/a")</f>
        <v>1.29525223750819E-3</v>
      </c>
      <c r="M4123" s="66"/>
      <c r="N4123" s="66"/>
      <c r="O4123" s="66"/>
      <c r="P4123" s="66"/>
      <c r="Q4123" s="66"/>
      <c r="S4123" s="70"/>
      <c r="U4123" s="70"/>
      <c r="W4123" s="70"/>
      <c r="Y4123" s="70"/>
    </row>
    <row r="4124" spans="1:25" s="69" customFormat="1" x14ac:dyDescent="0.2">
      <c r="A4124" s="66" t="s">
        <v>20</v>
      </c>
      <c r="B4124" s="66" t="s">
        <v>23</v>
      </c>
      <c r="C4124" s="66" t="s">
        <v>10</v>
      </c>
      <c r="D4124" s="66" t="s">
        <v>308</v>
      </c>
      <c r="E4124" s="87">
        <f>+IF(ISNUMBER(DATA!L528),DATA!L528,"n/a")</f>
        <v>13.5143708885305</v>
      </c>
      <c r="F4124" s="77">
        <f>+IF(ISNUMBER(DATA!M528),DATA!M528,"n/a")</f>
        <v>-3.96420102115932E-2</v>
      </c>
      <c r="G4124" s="87">
        <f>+IF(ISNUMBER(DATA!V528),DATA!V528,"n/a")</f>
        <v>13.8547263804134</v>
      </c>
      <c r="H4124" s="77">
        <f>+IF(ISNUMBER(DATA!W528),DATA!W528,"n/a")</f>
        <v>2.2476059420377899E-2</v>
      </c>
      <c r="I4124" s="87">
        <f>+IF(ISNUMBER(DATA!AF528),DATA!AF528,"n/a")</f>
        <v>13.831411219085201</v>
      </c>
      <c r="J4124" s="77">
        <f>+IF(ISNUMBER(DATA!AG528),DATA!AG528,"n/a")</f>
        <v>7.9226914351634897E-2</v>
      </c>
      <c r="K4124" s="87">
        <f>+IF(ISNUMBER(DATA!AP528),DATA!AP528,"n/a")</f>
        <v>13.818517709166001</v>
      </c>
      <c r="L4124" s="77">
        <f>+IF(ISNUMBER(DATA!AQ528),DATA!AQ528,"n/a")</f>
        <v>4.33821549578738E-2</v>
      </c>
      <c r="M4124" s="66"/>
      <c r="N4124" s="66"/>
      <c r="O4124" s="66"/>
      <c r="P4124" s="66"/>
      <c r="Q4124" s="66"/>
      <c r="S4124" s="70"/>
      <c r="U4124" s="70"/>
      <c r="W4124" s="70"/>
      <c r="Y4124" s="70"/>
    </row>
    <row r="4125" spans="1:25" s="69" customFormat="1" x14ac:dyDescent="0.2">
      <c r="A4125" s="66" t="s">
        <v>20</v>
      </c>
      <c r="B4125" s="66" t="s">
        <v>23</v>
      </c>
      <c r="C4125" s="66" t="s">
        <v>10</v>
      </c>
      <c r="D4125" s="66" t="s">
        <v>309</v>
      </c>
      <c r="E4125" s="87">
        <f>+IF(ISNUMBER(DATA!L529),DATA!L529,"n/a")</f>
        <v>11.600939559669101</v>
      </c>
      <c r="F4125" s="77">
        <f>+IF(ISNUMBER(DATA!M529),DATA!M529,"n/a")</f>
        <v>-8.5688051393385506E-2</v>
      </c>
      <c r="G4125" s="87">
        <f>+IF(ISNUMBER(DATA!V529),DATA!V529,"n/a")</f>
        <v>12.1834419097914</v>
      </c>
      <c r="H4125" s="77">
        <f>+IF(ISNUMBER(DATA!W529),DATA!W529,"n/a")</f>
        <v>-2.47461176289701E-2</v>
      </c>
      <c r="I4125" s="87">
        <f>+IF(ISNUMBER(DATA!AF529),DATA!AF529,"n/a")</f>
        <v>12.182491487343199</v>
      </c>
      <c r="J4125" s="77">
        <f>+IF(ISNUMBER(DATA!AG529),DATA!AG529,"n/a")</f>
        <v>2.37992456581121E-2</v>
      </c>
      <c r="K4125" s="87">
        <f>+IF(ISNUMBER(DATA!AP529),DATA!AP529,"n/a")</f>
        <v>12.331021790936299</v>
      </c>
      <c r="L4125" s="77">
        <f>+IF(ISNUMBER(DATA!AQ529),DATA!AQ529,"n/a")</f>
        <v>1.2620907645900701E-3</v>
      </c>
      <c r="M4125" s="66"/>
      <c r="N4125" s="66"/>
      <c r="O4125" s="66"/>
      <c r="P4125" s="66"/>
      <c r="Q4125" s="66"/>
      <c r="S4125" s="70"/>
      <c r="U4125" s="70"/>
      <c r="W4125" s="70"/>
      <c r="Y4125" s="70"/>
    </row>
    <row r="4126" spans="1:25" s="69" customFormat="1" x14ac:dyDescent="0.2">
      <c r="A4126" s="66" t="s">
        <v>20</v>
      </c>
      <c r="B4126" s="66" t="s">
        <v>23</v>
      </c>
      <c r="C4126" s="66" t="s">
        <v>10</v>
      </c>
      <c r="D4126" s="66" t="s">
        <v>310</v>
      </c>
      <c r="E4126" s="87">
        <f>+IF(ISNUMBER(DATA!L530),DATA!L530,"n/a")</f>
        <v>10.9418521531218</v>
      </c>
      <c r="F4126" s="77">
        <f>+IF(ISNUMBER(DATA!M530),DATA!M530,"n/a")</f>
        <v>-0.118965909808615</v>
      </c>
      <c r="G4126" s="87">
        <f>+IF(ISNUMBER(DATA!V530),DATA!V530,"n/a")</f>
        <v>11.687566988210101</v>
      </c>
      <c r="H4126" s="77">
        <f>+IF(ISNUMBER(DATA!W530),DATA!W530,"n/a")</f>
        <v>-6.4276354716629796E-3</v>
      </c>
      <c r="I4126" s="87">
        <f>+IF(ISNUMBER(DATA!AF530),DATA!AF530,"n/a")</f>
        <v>11.681601384104599</v>
      </c>
      <c r="J4126" s="77">
        <f>+IF(ISNUMBER(DATA!AG530),DATA!AG530,"n/a")</f>
        <v>0.106990134985157</v>
      </c>
      <c r="K4126" s="87">
        <f>+IF(ISNUMBER(DATA!AP530),DATA!AP530,"n/a")</f>
        <v>11.8402526136002</v>
      </c>
      <c r="L4126" s="77">
        <f>+IF(ISNUMBER(DATA!AQ530),DATA!AQ530,"n/a")</f>
        <v>7.5258734921252401E-2</v>
      </c>
      <c r="M4126" s="66"/>
      <c r="N4126" s="66"/>
      <c r="O4126" s="66"/>
      <c r="P4126" s="66"/>
      <c r="Q4126" s="66"/>
      <c r="S4126" s="70"/>
      <c r="U4126" s="70"/>
      <c r="W4126" s="70"/>
      <c r="Y4126" s="70"/>
    </row>
    <row r="4127" spans="1:25" s="69" customFormat="1" x14ac:dyDescent="0.2">
      <c r="A4127" s="66" t="s">
        <v>20</v>
      </c>
      <c r="B4127" s="66" t="s">
        <v>23</v>
      </c>
      <c r="C4127" s="66" t="s">
        <v>10</v>
      </c>
      <c r="D4127" s="66" t="s">
        <v>311</v>
      </c>
      <c r="E4127" s="87">
        <f>+IF(ISNUMBER(DATA!L531),DATA!L531,"n/a")</f>
        <v>13.811438226172299</v>
      </c>
      <c r="F4127" s="77">
        <f>+IF(ISNUMBER(DATA!M531),DATA!M531,"n/a")</f>
        <v>2.4988044912245301E-2</v>
      </c>
      <c r="G4127" s="87">
        <f>+IF(ISNUMBER(DATA!V531),DATA!V531,"n/a")</f>
        <v>13.7505404236922</v>
      </c>
      <c r="H4127" s="77">
        <f>+IF(ISNUMBER(DATA!W531),DATA!W531,"n/a")</f>
        <v>6.0504603245170298E-2</v>
      </c>
      <c r="I4127" s="87">
        <f>+IF(ISNUMBER(DATA!AF531),DATA!AF531,"n/a")</f>
        <v>13.541807912290601</v>
      </c>
      <c r="J4127" s="77">
        <f>+IF(ISNUMBER(DATA!AG531),DATA!AG531,"n/a")</f>
        <v>4.35774179083777E-2</v>
      </c>
      <c r="K4127" s="87">
        <f>+IF(ISNUMBER(DATA!AP531),DATA!AP531,"n/a")</f>
        <v>13.233497697913799</v>
      </c>
      <c r="L4127" s="77">
        <f>+IF(ISNUMBER(DATA!AQ531),DATA!AQ531,"n/a")</f>
        <v>2.43149800967482E-2</v>
      </c>
      <c r="M4127" s="66"/>
      <c r="N4127" s="66"/>
      <c r="O4127" s="66"/>
      <c r="P4127" s="66"/>
      <c r="Q4127" s="66"/>
      <c r="S4127" s="70"/>
      <c r="U4127" s="70"/>
      <c r="W4127" s="70"/>
      <c r="Y4127" s="70"/>
    </row>
    <row r="4128" spans="1:25" s="69" customFormat="1" x14ac:dyDescent="0.2">
      <c r="A4128" s="66" t="s">
        <v>20</v>
      </c>
      <c r="B4128" s="66" t="s">
        <v>23</v>
      </c>
      <c r="C4128" s="66" t="s">
        <v>10</v>
      </c>
      <c r="D4128" s="66" t="s">
        <v>312</v>
      </c>
      <c r="E4128" s="87">
        <f>+IF(ISNUMBER(DATA!L532),DATA!L532,"n/a")</f>
        <v>16.380866166623601</v>
      </c>
      <c r="F4128" s="77">
        <f>+IF(ISNUMBER(DATA!M532),DATA!M532,"n/a")</f>
        <v>-6.1689124588623504E-3</v>
      </c>
      <c r="G4128" s="87">
        <f>+IF(ISNUMBER(DATA!V532),DATA!V532,"n/a")</f>
        <v>16.301844944959399</v>
      </c>
      <c r="H4128" s="77">
        <f>+IF(ISNUMBER(DATA!W532),DATA!W532,"n/a")</f>
        <v>-3.7264758198100503E-2</v>
      </c>
      <c r="I4128" s="87">
        <f>+IF(ISNUMBER(DATA!AF532),DATA!AF532,"n/a")</f>
        <v>16.176787909618898</v>
      </c>
      <c r="J4128" s="77">
        <f>+IF(ISNUMBER(DATA!AG532),DATA!AG532,"n/a")</f>
        <v>-3.9891577403565401E-2</v>
      </c>
      <c r="K4128" s="87">
        <f>+IF(ISNUMBER(DATA!AP532),DATA!AP532,"n/a")</f>
        <v>16.2906045224384</v>
      </c>
      <c r="L4128" s="77">
        <f>+IF(ISNUMBER(DATA!AQ532),DATA!AQ532,"n/a")</f>
        <v>-8.0745866134633294E-5</v>
      </c>
      <c r="M4128" s="66"/>
      <c r="N4128" s="66"/>
      <c r="O4128" s="66"/>
      <c r="P4128" s="66"/>
      <c r="Q4128" s="66"/>
      <c r="S4128" s="70"/>
      <c r="U4128" s="70"/>
      <c r="W4128" s="70"/>
      <c r="Y4128" s="70"/>
    </row>
    <row r="4129" spans="1:25" s="69" customFormat="1" x14ac:dyDescent="0.2">
      <c r="A4129" s="66" t="s">
        <v>20</v>
      </c>
      <c r="B4129" s="66" t="s">
        <v>23</v>
      </c>
      <c r="C4129" s="66" t="s">
        <v>10</v>
      </c>
      <c r="D4129" s="66" t="s">
        <v>313</v>
      </c>
      <c r="E4129" s="87">
        <f>+IF(ISNUMBER(DATA!L533),DATA!L533,"n/a")</f>
        <v>14.034670373312199</v>
      </c>
      <c r="F4129" s="77">
        <f>+IF(ISNUMBER(DATA!M533),DATA!M533,"n/a")</f>
        <v>2.31590405415763E-2</v>
      </c>
      <c r="G4129" s="87">
        <f>+IF(ISNUMBER(DATA!V533),DATA!V533,"n/a")</f>
        <v>14.0957735606304</v>
      </c>
      <c r="H4129" s="77">
        <f>+IF(ISNUMBER(DATA!W533),DATA!W533,"n/a")</f>
        <v>5.9653295368357499E-2</v>
      </c>
      <c r="I4129" s="87">
        <f>+IF(ISNUMBER(DATA!AF533),DATA!AF533,"n/a")</f>
        <v>13.908189188819</v>
      </c>
      <c r="J4129" s="77">
        <f>+IF(ISNUMBER(DATA!AG533),DATA!AG533,"n/a")</f>
        <v>7.8335137044765302E-2</v>
      </c>
      <c r="K4129" s="87">
        <f>+IF(ISNUMBER(DATA!AP533),DATA!AP533,"n/a")</f>
        <v>13.7762244432309</v>
      </c>
      <c r="L4129" s="77">
        <f>+IF(ISNUMBER(DATA!AQ533),DATA!AQ533,"n/a")</f>
        <v>7.2655838633895603E-2</v>
      </c>
      <c r="M4129" s="66"/>
      <c r="N4129" s="66"/>
      <c r="O4129" s="66"/>
      <c r="P4129" s="66"/>
      <c r="Q4129" s="66"/>
      <c r="S4129" s="70"/>
      <c r="U4129" s="70"/>
      <c r="W4129" s="70"/>
      <c r="Y4129" s="70"/>
    </row>
    <row r="4130" spans="1:25" s="69" customFormat="1" x14ac:dyDescent="0.2">
      <c r="A4130" s="66" t="s">
        <v>20</v>
      </c>
      <c r="B4130" s="66" t="s">
        <v>23</v>
      </c>
      <c r="C4130" s="66" t="s">
        <v>10</v>
      </c>
      <c r="D4130" s="66" t="s">
        <v>314</v>
      </c>
      <c r="E4130" s="87">
        <f>+IF(ISNUMBER(DATA!L534),DATA!L534,"n/a")</f>
        <v>15.0473597761285</v>
      </c>
      <c r="F4130" s="77">
        <f>+IF(ISNUMBER(DATA!M534),DATA!M534,"n/a")</f>
        <v>3.5185721982087199E-2</v>
      </c>
      <c r="G4130" s="87">
        <f>+IF(ISNUMBER(DATA!V534),DATA!V534,"n/a")</f>
        <v>15.0003796336535</v>
      </c>
      <c r="H4130" s="77">
        <f>+IF(ISNUMBER(DATA!W534),DATA!W534,"n/a")</f>
        <v>5.4964877524805798E-2</v>
      </c>
      <c r="I4130" s="87">
        <f>+IF(ISNUMBER(DATA!AF534),DATA!AF534,"n/a")</f>
        <v>14.598018371741301</v>
      </c>
      <c r="J4130" s="77">
        <f>+IF(ISNUMBER(DATA!AG534),DATA!AG534,"n/a")</f>
        <v>3.1964020846037097E-2</v>
      </c>
      <c r="K4130" s="87">
        <f>+IF(ISNUMBER(DATA!AP534),DATA!AP534,"n/a")</f>
        <v>14.098479675686299</v>
      </c>
      <c r="L4130" s="77">
        <f>+IF(ISNUMBER(DATA!AQ534),DATA!AQ534,"n/a")</f>
        <v>2.3467475151217901E-2</v>
      </c>
      <c r="M4130" s="66"/>
      <c r="N4130" s="66"/>
      <c r="O4130" s="66"/>
      <c r="P4130" s="66"/>
      <c r="Q4130" s="66"/>
      <c r="S4130" s="70"/>
      <c r="U4130" s="70"/>
      <c r="W4130" s="70"/>
      <c r="Y4130" s="70"/>
    </row>
    <row r="4131" spans="1:25" s="69" customFormat="1" x14ac:dyDescent="0.2">
      <c r="A4131" s="66" t="s">
        <v>20</v>
      </c>
      <c r="B4131" s="66" t="s">
        <v>23</v>
      </c>
      <c r="C4131" s="66" t="s">
        <v>10</v>
      </c>
      <c r="D4131" s="66" t="s">
        <v>315</v>
      </c>
      <c r="E4131" s="87">
        <f>+IF(ISNUMBER(DATA!L535),DATA!L535,"n/a")</f>
        <v>17.108971741699801</v>
      </c>
      <c r="F4131" s="77">
        <f>+IF(ISNUMBER(DATA!M535),DATA!M535,"n/a")</f>
        <v>8.8372013476358896E-2</v>
      </c>
      <c r="G4131" s="87">
        <f>+IF(ISNUMBER(DATA!V535),DATA!V535,"n/a")</f>
        <v>17.278710085499899</v>
      </c>
      <c r="H4131" s="77">
        <f>+IF(ISNUMBER(DATA!W535),DATA!W535,"n/a")</f>
        <v>9.9169767180961196E-2</v>
      </c>
      <c r="I4131" s="87">
        <f>+IF(ISNUMBER(DATA!AF535),DATA!AF535,"n/a")</f>
        <v>17.340416525668498</v>
      </c>
      <c r="J4131" s="77">
        <f>+IF(ISNUMBER(DATA!AG535),DATA!AG535,"n/a")</f>
        <v>0.10309516746477899</v>
      </c>
      <c r="K4131" s="87">
        <f>+IF(ISNUMBER(DATA!AP535),DATA!AP535,"n/a")</f>
        <v>17.2195432531149</v>
      </c>
      <c r="L4131" s="77">
        <f>+IF(ISNUMBER(DATA!AQ535),DATA!AQ535,"n/a")</f>
        <v>9.5405921786506698E-2</v>
      </c>
      <c r="M4131" s="66"/>
      <c r="N4131" s="66"/>
      <c r="O4131" s="66"/>
      <c r="P4131" s="66"/>
      <c r="Q4131" s="66"/>
      <c r="S4131" s="70"/>
      <c r="U4131" s="70"/>
      <c r="W4131" s="70"/>
      <c r="Y4131" s="70"/>
    </row>
    <row r="4132" spans="1:25" s="69" customFormat="1" x14ac:dyDescent="0.2">
      <c r="A4132" s="66" t="s">
        <v>20</v>
      </c>
      <c r="B4132" s="66" t="s">
        <v>23</v>
      </c>
      <c r="C4132" s="66" t="s">
        <v>10</v>
      </c>
      <c r="D4132" s="66" t="s">
        <v>316</v>
      </c>
      <c r="E4132" s="87">
        <f>+IF(ISNUMBER(DATA!L536),DATA!L536,"n/a")</f>
        <v>12.7273395179507</v>
      </c>
      <c r="F4132" s="77">
        <f>+IF(ISNUMBER(DATA!M536),DATA!M536,"n/a")</f>
        <v>6.2501096089840294E-2</v>
      </c>
      <c r="G4132" s="87">
        <f>+IF(ISNUMBER(DATA!V536),DATA!V536,"n/a")</f>
        <v>12.6883709077711</v>
      </c>
      <c r="H4132" s="77">
        <f>+IF(ISNUMBER(DATA!W536),DATA!W536,"n/a")</f>
        <v>0.109646933451295</v>
      </c>
      <c r="I4132" s="87">
        <f>+IF(ISNUMBER(DATA!AF536),DATA!AF536,"n/a")</f>
        <v>12.2917869753927</v>
      </c>
      <c r="J4132" s="77">
        <f>+IF(ISNUMBER(DATA!AG536),DATA!AG536,"n/a")</f>
        <v>0.107894365462882</v>
      </c>
      <c r="K4132" s="87">
        <f>+IF(ISNUMBER(DATA!AP536),DATA!AP536,"n/a")</f>
        <v>12.1316452822174</v>
      </c>
      <c r="L4132" s="77">
        <f>+IF(ISNUMBER(DATA!AQ536),DATA!AQ536,"n/a")</f>
        <v>0.135911344185938</v>
      </c>
      <c r="M4132" s="66"/>
      <c r="N4132" s="66"/>
      <c r="O4132" s="66"/>
      <c r="P4132" s="66"/>
      <c r="Q4132" s="66"/>
      <c r="S4132" s="70"/>
      <c r="U4132" s="70"/>
      <c r="W4132" s="70"/>
      <c r="Y4132" s="70"/>
    </row>
    <row r="4133" spans="1:25" s="69" customFormat="1" x14ac:dyDescent="0.2">
      <c r="A4133" s="66" t="s">
        <v>20</v>
      </c>
      <c r="B4133" s="66" t="s">
        <v>23</v>
      </c>
      <c r="C4133" s="66" t="s">
        <v>10</v>
      </c>
      <c r="D4133" s="66" t="s">
        <v>317</v>
      </c>
      <c r="E4133" s="87">
        <f>+IF(ISNUMBER(DATA!L537),DATA!L537,"n/a")</f>
        <v>15.968090912009201</v>
      </c>
      <c r="F4133" s="77">
        <f>+IF(ISNUMBER(DATA!M537),DATA!M537,"n/a")</f>
        <v>0.111360355067383</v>
      </c>
      <c r="G4133" s="87">
        <f>+IF(ISNUMBER(DATA!V537),DATA!V537,"n/a")</f>
        <v>15.9681042317949</v>
      </c>
      <c r="H4133" s="77">
        <f>+IF(ISNUMBER(DATA!W537),DATA!W537,"n/a")</f>
        <v>0.111366219236711</v>
      </c>
      <c r="I4133" s="87">
        <f>+IF(ISNUMBER(DATA!AF537),DATA!AF537,"n/a")</f>
        <v>15.968007631946699</v>
      </c>
      <c r="J4133" s="77">
        <f>+IF(ISNUMBER(DATA!AG537),DATA!AG537,"n/a")</f>
        <v>0.111359937698585</v>
      </c>
      <c r="K4133" s="87">
        <f>+IF(ISNUMBER(DATA!AP537),DATA!AP537,"n/a")</f>
        <v>15.3637671614319</v>
      </c>
      <c r="L4133" s="77">
        <f>+IF(ISNUMBER(DATA!AQ537),DATA!AQ537,"n/a")</f>
        <v>6.9303754103498399E-2</v>
      </c>
      <c r="M4133" s="66"/>
      <c r="N4133" s="66"/>
      <c r="O4133" s="66"/>
      <c r="P4133" s="66"/>
      <c r="Q4133" s="66"/>
      <c r="S4133" s="70"/>
      <c r="U4133" s="70"/>
      <c r="W4133" s="70"/>
      <c r="Y4133" s="70"/>
    </row>
    <row r="4134" spans="1:25" s="69" customFormat="1" x14ac:dyDescent="0.2">
      <c r="A4134" s="66" t="s">
        <v>20</v>
      </c>
      <c r="B4134" s="66" t="s">
        <v>23</v>
      </c>
      <c r="C4134" s="66" t="s">
        <v>10</v>
      </c>
      <c r="D4134" s="66" t="s">
        <v>318</v>
      </c>
      <c r="E4134" s="87">
        <f>+IF(ISNUMBER(DATA!L538),DATA!L538,"n/a")</f>
        <v>12.7814420319541</v>
      </c>
      <c r="F4134" s="77">
        <f>+IF(ISNUMBER(DATA!M538),DATA!M538,"n/a")</f>
        <v>1.3069188860448E-3</v>
      </c>
      <c r="G4134" s="87">
        <f>+IF(ISNUMBER(DATA!V538),DATA!V538,"n/a")</f>
        <v>12.761767643661999</v>
      </c>
      <c r="H4134" s="77">
        <f>+IF(ISNUMBER(DATA!W538),DATA!W538,"n/a")</f>
        <v>-5.2663651376546998E-4</v>
      </c>
      <c r="I4134" s="87">
        <f>+IF(ISNUMBER(DATA!AF538),DATA!AF538,"n/a")</f>
        <v>12.7719168155314</v>
      </c>
      <c r="J4134" s="77">
        <f>+IF(ISNUMBER(DATA!AG538),DATA!AG538,"n/a")</f>
        <v>-4.8433426551577497E-3</v>
      </c>
      <c r="K4134" s="87">
        <f>+IF(ISNUMBER(DATA!AP538),DATA!AP538,"n/a")</f>
        <v>12.7759532702163</v>
      </c>
      <c r="L4134" s="77">
        <f>+IF(ISNUMBER(DATA!AQ538),DATA!AQ538,"n/a")</f>
        <v>-1.55897813948281E-2</v>
      </c>
      <c r="M4134" s="66"/>
      <c r="N4134" s="66"/>
      <c r="O4134" s="66"/>
      <c r="P4134" s="66"/>
      <c r="Q4134" s="66"/>
      <c r="S4134" s="70"/>
      <c r="U4134" s="70"/>
      <c r="W4134" s="70"/>
      <c r="Y4134" s="70"/>
    </row>
    <row r="4135" spans="1:25" s="69" customFormat="1" x14ac:dyDescent="0.2">
      <c r="A4135" s="66" t="s">
        <v>20</v>
      </c>
      <c r="B4135" s="66" t="s">
        <v>23</v>
      </c>
      <c r="C4135" s="66" t="s">
        <v>10</v>
      </c>
      <c r="D4135" s="66" t="s">
        <v>344</v>
      </c>
      <c r="E4135" s="87">
        <f>+IF(ISNUMBER(DATA!L539),DATA!L539,"n/a")</f>
        <v>13.916994015933</v>
      </c>
      <c r="F4135" s="77">
        <f>+IF(ISNUMBER(DATA!M539),DATA!M539,"n/a")</f>
        <v>1.9874368625395999E-2</v>
      </c>
      <c r="G4135" s="87">
        <f>+IF(ISNUMBER(DATA!V539),DATA!V539,"n/a")</f>
        <v>14.150493804155399</v>
      </c>
      <c r="H4135" s="77">
        <f>+IF(ISNUMBER(DATA!W539),DATA!W539,"n/a")</f>
        <v>0.13685295560299299</v>
      </c>
      <c r="I4135" s="87">
        <f>+IF(ISNUMBER(DATA!AF539),DATA!AF539,"n/a")</f>
        <v>13.960386685992299</v>
      </c>
      <c r="J4135" s="77">
        <f>+IF(ISNUMBER(DATA!AG539),DATA!AG539,"n/a")</f>
        <v>0.17302445867531399</v>
      </c>
      <c r="K4135" s="87">
        <f>+IF(ISNUMBER(DATA!AP539),DATA!AP539,"n/a")</f>
        <v>13.7660179224568</v>
      </c>
      <c r="L4135" s="77">
        <f>+IF(ISNUMBER(DATA!AQ539),DATA!AQ539,"n/a")</f>
        <v>0.17104403482189301</v>
      </c>
      <c r="M4135" s="66"/>
      <c r="N4135" s="66"/>
      <c r="O4135" s="66"/>
      <c r="P4135" s="66"/>
      <c r="Q4135" s="66"/>
      <c r="S4135" s="70"/>
      <c r="U4135" s="70"/>
      <c r="W4135" s="70"/>
      <c r="Y4135" s="70"/>
    </row>
    <row r="4136" spans="1:25" s="69" customFormat="1" x14ac:dyDescent="0.2">
      <c r="A4136" s="66" t="s">
        <v>20</v>
      </c>
      <c r="B4136" s="66" t="s">
        <v>23</v>
      </c>
      <c r="C4136" s="66" t="s">
        <v>10</v>
      </c>
      <c r="D4136" s="66" t="s">
        <v>345</v>
      </c>
      <c r="E4136" s="87">
        <f>+IF(ISNUMBER(DATA!L540),DATA!L540,"n/a")</f>
        <v>15.3384016846914</v>
      </c>
      <c r="F4136" s="77">
        <f>+IF(ISNUMBER(DATA!M540),DATA!M540,"n/a")</f>
        <v>0.20222145956359899</v>
      </c>
      <c r="G4136" s="87">
        <f>+IF(ISNUMBER(DATA!V540),DATA!V540,"n/a")</f>
        <v>15.4452995992468</v>
      </c>
      <c r="H4136" s="77">
        <f>+IF(ISNUMBER(DATA!W540),DATA!W540,"n/a")</f>
        <v>0.22854618765003101</v>
      </c>
      <c r="I4136" s="87">
        <f>+IF(ISNUMBER(DATA!AF540),DATA!AF540,"n/a")</f>
        <v>15.3319894014473</v>
      </c>
      <c r="J4136" s="77">
        <f>+IF(ISNUMBER(DATA!AG540),DATA!AG540,"n/a")</f>
        <v>0.22022088799721901</v>
      </c>
      <c r="K4136" s="87">
        <f>+IF(ISNUMBER(DATA!AP540),DATA!AP540,"n/a")</f>
        <v>14.943209654464599</v>
      </c>
      <c r="L4136" s="77">
        <f>+IF(ISNUMBER(DATA!AQ540),DATA!AQ540,"n/a")</f>
        <v>0.21846341545282999</v>
      </c>
      <c r="M4136" s="66"/>
      <c r="N4136" s="66"/>
      <c r="O4136" s="66"/>
      <c r="P4136" s="66"/>
      <c r="Q4136" s="66"/>
      <c r="S4136" s="70"/>
      <c r="U4136" s="70"/>
      <c r="W4136" s="70"/>
      <c r="Y4136" s="70"/>
    </row>
    <row r="4137" spans="1:25" x14ac:dyDescent="0.2">
      <c r="E4137" s="100"/>
      <c r="F4137" s="102"/>
      <c r="G4137" s="100"/>
      <c r="H4137" s="102"/>
      <c r="I4137" s="100"/>
      <c r="J4137" s="102"/>
      <c r="K4137" s="100"/>
      <c r="L4137" s="102"/>
    </row>
    <row r="4138" spans="1:25" s="69" customFormat="1" x14ac:dyDescent="0.2">
      <c r="A4138" s="66" t="s">
        <v>20</v>
      </c>
      <c r="B4138" s="66" t="s">
        <v>23</v>
      </c>
      <c r="C4138" s="66" t="s">
        <v>26</v>
      </c>
      <c r="D4138" s="66" t="s">
        <v>271</v>
      </c>
      <c r="E4138" s="87">
        <f>+IF(ISNUMBER(DATA!N491),DATA!N491,"n/a")</f>
        <v>3.9899819154057301</v>
      </c>
      <c r="F4138" s="77">
        <f>+IF(ISNUMBER(DATA!O491),DATA!O491,"n/a")</f>
        <v>9.6815206640531101E-3</v>
      </c>
      <c r="G4138" s="87">
        <f>+IF(ISNUMBER(DATA!X491),DATA!X491,"n/a")</f>
        <v>3.99071420370821</v>
      </c>
      <c r="H4138" s="77">
        <f>+IF(ISNUMBER(DATA!Y491),DATA!Y491,"n/a")</f>
        <v>3.3804429233637401E-3</v>
      </c>
      <c r="I4138" s="87">
        <f>+IF(ISNUMBER(DATA!AH491),DATA!AH491,"n/a")</f>
        <v>3.9904049068667802</v>
      </c>
      <c r="J4138" s="77">
        <f>+IF(ISNUMBER(DATA!AI491),DATA!AI491,"n/a")</f>
        <v>1.94751714618725E-3</v>
      </c>
      <c r="K4138" s="87">
        <f>+IF(ISNUMBER(DATA!AR491),DATA!AR491,"n/a")</f>
        <v>3.9820145095603401</v>
      </c>
      <c r="L4138" s="77">
        <f>+IF(ISNUMBER(DATA!AS491),DATA!AS491,"n/a")</f>
        <v>1.5356365549864001E-3</v>
      </c>
      <c r="M4138" s="66"/>
      <c r="N4138" s="66"/>
      <c r="O4138" s="66"/>
      <c r="P4138" s="66"/>
      <c r="Q4138" s="66"/>
      <c r="S4138" s="70"/>
      <c r="U4138" s="70"/>
      <c r="W4138" s="70"/>
      <c r="Y4138" s="70"/>
    </row>
    <row r="4139" spans="1:25" s="69" customFormat="1" x14ac:dyDescent="0.2">
      <c r="A4139" s="66" t="s">
        <v>20</v>
      </c>
      <c r="B4139" s="66" t="s">
        <v>23</v>
      </c>
      <c r="C4139" s="66" t="s">
        <v>26</v>
      </c>
      <c r="D4139" s="66" t="s">
        <v>272</v>
      </c>
      <c r="E4139" s="87">
        <f>+IF(ISNUMBER(DATA!N492),DATA!N492,"n/a")</f>
        <v>3.8008645426331502</v>
      </c>
      <c r="F4139" s="77">
        <f>+IF(ISNUMBER(DATA!O492),DATA!O492,"n/a")</f>
        <v>-2.17100109235209E-2</v>
      </c>
      <c r="G4139" s="87">
        <f>+IF(ISNUMBER(DATA!X492),DATA!X492,"n/a")</f>
        <v>3.78382808256382</v>
      </c>
      <c r="H4139" s="77">
        <f>+IF(ISNUMBER(DATA!Y492),DATA!Y492,"n/a")</f>
        <v>1.54656370936387E-2</v>
      </c>
      <c r="I4139" s="87">
        <f>+IF(ISNUMBER(DATA!AH492),DATA!AH492,"n/a")</f>
        <v>3.7528326227178299</v>
      </c>
      <c r="J4139" s="77">
        <f>+IF(ISNUMBER(DATA!AI492),DATA!AI492,"n/a")</f>
        <v>3.0246247466278499E-2</v>
      </c>
      <c r="K4139" s="87">
        <f>+IF(ISNUMBER(DATA!AR492),DATA!AR492,"n/a")</f>
        <v>3.7810714927660301</v>
      </c>
      <c r="L4139" s="77">
        <f>+IF(ISNUMBER(DATA!AS492),DATA!AS492,"n/a")</f>
        <v>2.9114136029792102E-2</v>
      </c>
      <c r="M4139" s="66"/>
      <c r="N4139" s="66"/>
      <c r="O4139" s="66"/>
      <c r="P4139" s="66"/>
      <c r="Q4139" s="66"/>
      <c r="S4139" s="70"/>
      <c r="U4139" s="70"/>
      <c r="W4139" s="70"/>
      <c r="Y4139" s="70"/>
    </row>
    <row r="4140" spans="1:25" s="69" customFormat="1" x14ac:dyDescent="0.2">
      <c r="A4140" s="66" t="s">
        <v>20</v>
      </c>
      <c r="B4140" s="66" t="s">
        <v>23</v>
      </c>
      <c r="C4140" s="66" t="s">
        <v>26</v>
      </c>
      <c r="D4140" s="66" t="s">
        <v>273</v>
      </c>
      <c r="E4140" s="87">
        <f>+IF(ISNUMBER(DATA!N493),DATA!N493,"n/a")</f>
        <v>3.75462333423987</v>
      </c>
      <c r="F4140" s="77">
        <f>+IF(ISNUMBER(DATA!O493),DATA!O493,"n/a")</f>
        <v>-4.6119923140344301E-3</v>
      </c>
      <c r="G4140" s="87">
        <f>+IF(ISNUMBER(DATA!X493),DATA!X493,"n/a")</f>
        <v>3.7205021308563802</v>
      </c>
      <c r="H4140" s="77">
        <f>+IF(ISNUMBER(DATA!Y493),DATA!Y493,"n/a")</f>
        <v>-8.3773480777885097E-3</v>
      </c>
      <c r="I4140" s="87">
        <f>+IF(ISNUMBER(DATA!AH493),DATA!AH493,"n/a")</f>
        <v>3.71231598740424</v>
      </c>
      <c r="J4140" s="77">
        <f>+IF(ISNUMBER(DATA!AI493),DATA!AI493,"n/a")</f>
        <v>-9.9465001811710908E-3</v>
      </c>
      <c r="K4140" s="87">
        <f>+IF(ISNUMBER(DATA!AR493),DATA!AR493,"n/a")</f>
        <v>3.7508189981109501</v>
      </c>
      <c r="L4140" s="77">
        <f>+IF(ISNUMBER(DATA!AS493),DATA!AS493,"n/a")</f>
        <v>-1.45247822102355E-3</v>
      </c>
      <c r="M4140" s="66"/>
      <c r="N4140" s="66"/>
      <c r="O4140" s="66"/>
      <c r="P4140" s="66"/>
      <c r="Q4140" s="66"/>
      <c r="S4140" s="70"/>
      <c r="U4140" s="70"/>
      <c r="W4140" s="70"/>
      <c r="Y4140" s="70"/>
    </row>
    <row r="4141" spans="1:25" s="69" customFormat="1" x14ac:dyDescent="0.2">
      <c r="A4141" s="66" t="s">
        <v>20</v>
      </c>
      <c r="B4141" s="66" t="s">
        <v>23</v>
      </c>
      <c r="C4141" s="66" t="s">
        <v>26</v>
      </c>
      <c r="D4141" s="66" t="s">
        <v>274</v>
      </c>
      <c r="E4141" s="87">
        <f>+IF(ISNUMBER(DATA!N494),DATA!N494,"n/a")</f>
        <v>3.8692004071196302</v>
      </c>
      <c r="F4141" s="77">
        <f>+IF(ISNUMBER(DATA!O494),DATA!O494,"n/a")</f>
        <v>-2.61687861879423E-2</v>
      </c>
      <c r="G4141" s="87">
        <f>+IF(ISNUMBER(DATA!X494),DATA!X494,"n/a")</f>
        <v>3.8347103197003101</v>
      </c>
      <c r="H4141" s="77">
        <f>+IF(ISNUMBER(DATA!Y494),DATA!Y494,"n/a")</f>
        <v>-1.3595282353474E-2</v>
      </c>
      <c r="I4141" s="87">
        <f>+IF(ISNUMBER(DATA!AH494),DATA!AH494,"n/a")</f>
        <v>3.7751356570530601</v>
      </c>
      <c r="J4141" s="77">
        <f>+IF(ISNUMBER(DATA!AI494),DATA!AI494,"n/a")</f>
        <v>-0.115249912233161</v>
      </c>
      <c r="K4141" s="87">
        <f>+IF(ISNUMBER(DATA!AR494),DATA!AR494,"n/a")</f>
        <v>3.7931258224132298</v>
      </c>
      <c r="L4141" s="77">
        <f>+IF(ISNUMBER(DATA!AS494),DATA!AS494,"n/a")</f>
        <v>-0.16620233241768301</v>
      </c>
      <c r="M4141" s="66"/>
      <c r="N4141" s="66"/>
      <c r="O4141" s="66"/>
      <c r="P4141" s="66"/>
      <c r="Q4141" s="66"/>
      <c r="S4141" s="70"/>
      <c r="U4141" s="70"/>
      <c r="W4141" s="70"/>
      <c r="Y4141" s="70"/>
    </row>
    <row r="4142" spans="1:25" s="69" customFormat="1" x14ac:dyDescent="0.2">
      <c r="A4142" s="66" t="s">
        <v>20</v>
      </c>
      <c r="B4142" s="66" t="s">
        <v>23</v>
      </c>
      <c r="C4142" s="66" t="s">
        <v>26</v>
      </c>
      <c r="D4142" s="66" t="s">
        <v>275</v>
      </c>
      <c r="E4142" s="87">
        <f>+IF(ISNUMBER(DATA!N495),DATA!N495,"n/a")</f>
        <v>4.5556404001628197</v>
      </c>
      <c r="F4142" s="77">
        <f>+IF(ISNUMBER(DATA!O495),DATA!O495,"n/a")</f>
        <v>0.224681630258323</v>
      </c>
      <c r="G4142" s="87">
        <f>+IF(ISNUMBER(DATA!X495),DATA!X495,"n/a")</f>
        <v>4.5637513262409302</v>
      </c>
      <c r="H4142" s="77">
        <f>+IF(ISNUMBER(DATA!Y495),DATA!Y495,"n/a")</f>
        <v>0.237121498412626</v>
      </c>
      <c r="I4142" s="87">
        <f>+IF(ISNUMBER(DATA!AH495),DATA!AH495,"n/a")</f>
        <v>4.5059444737911898</v>
      </c>
      <c r="J4142" s="77">
        <f>+IF(ISNUMBER(DATA!AI495),DATA!AI495,"n/a")</f>
        <v>0.22426702902912399</v>
      </c>
      <c r="K4142" s="87">
        <f>+IF(ISNUMBER(DATA!AR495),DATA!AR495,"n/a")</f>
        <v>4.3208787554082999</v>
      </c>
      <c r="L4142" s="77">
        <f>+IF(ISNUMBER(DATA!AS495),DATA!AS495,"n/a")</f>
        <v>0.17803482458136899</v>
      </c>
      <c r="M4142" s="66"/>
      <c r="N4142" s="66"/>
      <c r="O4142" s="66"/>
      <c r="P4142" s="66"/>
      <c r="Q4142" s="66"/>
      <c r="S4142" s="70"/>
      <c r="U4142" s="70"/>
      <c r="W4142" s="70"/>
      <c r="Y4142" s="70"/>
    </row>
    <row r="4143" spans="1:25" s="69" customFormat="1" x14ac:dyDescent="0.2">
      <c r="A4143" s="66" t="s">
        <v>20</v>
      </c>
      <c r="B4143" s="66" t="s">
        <v>23</v>
      </c>
      <c r="C4143" s="66" t="s">
        <v>26</v>
      </c>
      <c r="D4143" s="66" t="s">
        <v>276</v>
      </c>
      <c r="E4143" s="87">
        <f>+IF(ISNUMBER(DATA!N496),DATA!N496,"n/a")</f>
        <v>4.9479442909333704</v>
      </c>
      <c r="F4143" s="77">
        <f>+IF(ISNUMBER(DATA!O496),DATA!O496,"n/a")</f>
        <v>0.28030017052359002</v>
      </c>
      <c r="G4143" s="87">
        <f>+IF(ISNUMBER(DATA!X496),DATA!X496,"n/a")</f>
        <v>4.9540022660832399</v>
      </c>
      <c r="H4143" s="77">
        <f>+IF(ISNUMBER(DATA!Y496),DATA!Y496,"n/a")</f>
        <v>0.27863900545137799</v>
      </c>
      <c r="I4143" s="87">
        <f>+IF(ISNUMBER(DATA!AH496),DATA!AH496,"n/a")</f>
        <v>4.9529655842037803</v>
      </c>
      <c r="J4143" s="77">
        <f>+IF(ISNUMBER(DATA!AI496),DATA!AI496,"n/a")</f>
        <v>0.27784625393502999</v>
      </c>
      <c r="K4143" s="87">
        <f>+IF(ISNUMBER(DATA!AR496),DATA!AR496,"n/a")</f>
        <v>3.9822588793721301</v>
      </c>
      <c r="L4143" s="77">
        <f>+IF(ISNUMBER(DATA!AS496),DATA!AS496,"n/a")</f>
        <v>2.11094620420046E-2</v>
      </c>
      <c r="M4143" s="66"/>
      <c r="N4143" s="66"/>
      <c r="O4143" s="66"/>
      <c r="P4143" s="66"/>
      <c r="Q4143" s="66"/>
      <c r="S4143" s="70"/>
      <c r="U4143" s="70"/>
      <c r="W4143" s="70"/>
      <c r="Y4143" s="70"/>
    </row>
    <row r="4144" spans="1:25" s="69" customFormat="1" x14ac:dyDescent="0.2">
      <c r="A4144" s="66" t="s">
        <v>20</v>
      </c>
      <c r="B4144" s="66" t="s">
        <v>23</v>
      </c>
      <c r="C4144" s="66" t="s">
        <v>26</v>
      </c>
      <c r="D4144" s="66" t="s">
        <v>277</v>
      </c>
      <c r="E4144" s="87">
        <f>+IF(ISNUMBER(DATA!N497),DATA!N497,"n/a")</f>
        <v>3.7813911263062301</v>
      </c>
      <c r="F4144" s="77">
        <f>+IF(ISNUMBER(DATA!O497),DATA!O497,"n/a")</f>
        <v>7.2362240507859901E-2</v>
      </c>
      <c r="G4144" s="87">
        <f>+IF(ISNUMBER(DATA!X497),DATA!X497,"n/a")</f>
        <v>3.7521545898328799</v>
      </c>
      <c r="H4144" s="77">
        <f>+IF(ISNUMBER(DATA!Y497),DATA!Y497,"n/a")</f>
        <v>9.6419559483215497E-2</v>
      </c>
      <c r="I4144" s="87">
        <f>+IF(ISNUMBER(DATA!AH497),DATA!AH497,"n/a")</f>
        <v>3.6838956887429899</v>
      </c>
      <c r="J4144" s="77">
        <f>+IF(ISNUMBER(DATA!AI497),DATA!AI497,"n/a")</f>
        <v>9.9125786287633799E-2</v>
      </c>
      <c r="K4144" s="87">
        <f>+IF(ISNUMBER(DATA!AR497),DATA!AR497,"n/a")</f>
        <v>3.6526419606269398</v>
      </c>
      <c r="L4144" s="77">
        <f>+IF(ISNUMBER(DATA!AS497),DATA!AS497,"n/a")</f>
        <v>0.11049675439573101</v>
      </c>
      <c r="M4144" s="66"/>
      <c r="N4144" s="66"/>
      <c r="O4144" s="66"/>
      <c r="P4144" s="66"/>
      <c r="Q4144" s="66"/>
      <c r="S4144" s="70"/>
      <c r="U4144" s="70"/>
      <c r="W4144" s="70"/>
      <c r="Y4144" s="70"/>
    </row>
    <row r="4145" spans="1:25" s="69" customFormat="1" x14ac:dyDescent="0.2">
      <c r="A4145" s="66" t="s">
        <v>20</v>
      </c>
      <c r="B4145" s="66" t="s">
        <v>23</v>
      </c>
      <c r="C4145" s="66" t="s">
        <v>26</v>
      </c>
      <c r="D4145" s="66" t="s">
        <v>278</v>
      </c>
      <c r="E4145" s="87">
        <f>+IF(ISNUMBER(DATA!N498),DATA!N498,"n/a")</f>
        <v>3.9882313966226102</v>
      </c>
      <c r="F4145" s="77">
        <f>+IF(ISNUMBER(DATA!O498),DATA!O498,"n/a")</f>
        <v>2.6387433305782003E-4</v>
      </c>
      <c r="G4145" s="87">
        <f>+IF(ISNUMBER(DATA!X498),DATA!X498,"n/a")</f>
        <v>3.98706775179551</v>
      </c>
      <c r="H4145" s="77">
        <f>+IF(ISNUMBER(DATA!Y498),DATA!Y498,"n/a")</f>
        <v>7.8003418593630301E-4</v>
      </c>
      <c r="I4145" s="87">
        <f>+IF(ISNUMBER(DATA!AH498),DATA!AH498,"n/a")</f>
        <v>3.98635298230628</v>
      </c>
      <c r="J4145" s="77">
        <f>+IF(ISNUMBER(DATA!AI498),DATA!AI498,"n/a")</f>
        <v>4.5034962081109799E-3</v>
      </c>
      <c r="K4145" s="87">
        <f>+IF(ISNUMBER(DATA!AR498),DATA!AR498,"n/a")</f>
        <v>3.9593480547636299</v>
      </c>
      <c r="L4145" s="77">
        <f>+IF(ISNUMBER(DATA!AS498),DATA!AS498,"n/a")</f>
        <v>-3.68017309048971E-3</v>
      </c>
      <c r="M4145" s="66"/>
      <c r="N4145" s="66"/>
      <c r="O4145" s="66"/>
      <c r="P4145" s="66"/>
      <c r="Q4145" s="66"/>
      <c r="S4145" s="70"/>
      <c r="U4145" s="70"/>
      <c r="W4145" s="70"/>
      <c r="Y4145" s="70"/>
    </row>
    <row r="4146" spans="1:25" s="69" customFormat="1" x14ac:dyDescent="0.2">
      <c r="A4146" s="66" t="s">
        <v>20</v>
      </c>
      <c r="B4146" s="66" t="s">
        <v>23</v>
      </c>
      <c r="C4146" s="66" t="s">
        <v>26</v>
      </c>
      <c r="D4146" s="66" t="s">
        <v>279</v>
      </c>
      <c r="E4146" s="87">
        <f>+IF(ISNUMBER(DATA!N499),DATA!N499,"n/a")</f>
        <v>3.8653759817785698</v>
      </c>
      <c r="F4146" s="77">
        <f>+IF(ISNUMBER(DATA!O499),DATA!O499,"n/a")</f>
        <v>-4.3451227296430299E-2</v>
      </c>
      <c r="G4146" s="87">
        <f>+IF(ISNUMBER(DATA!X499),DATA!X499,"n/a")</f>
        <v>4.0263207870744102</v>
      </c>
      <c r="H4146" s="77">
        <f>+IF(ISNUMBER(DATA!Y499),DATA!Y499,"n/a")</f>
        <v>8.8515574617888896E-3</v>
      </c>
      <c r="I4146" s="87">
        <f>+IF(ISNUMBER(DATA!AH499),DATA!AH499,"n/a")</f>
        <v>3.9934280851100499</v>
      </c>
      <c r="J4146" s="77">
        <f>+IF(ISNUMBER(DATA!AI499),DATA!AI499,"n/a")</f>
        <v>5.0355198322548297E-2</v>
      </c>
      <c r="K4146" s="87">
        <f>+IF(ISNUMBER(DATA!AR499),DATA!AR499,"n/a")</f>
        <v>3.88343215748346</v>
      </c>
      <c r="L4146" s="77">
        <f>+IF(ISNUMBER(DATA!AS499),DATA!AS499,"n/a")</f>
        <v>1.4699622844059399E-2</v>
      </c>
      <c r="M4146" s="66"/>
      <c r="N4146" s="66"/>
      <c r="O4146" s="66"/>
      <c r="P4146" s="66"/>
      <c r="Q4146" s="66"/>
      <c r="S4146" s="70"/>
      <c r="U4146" s="70"/>
      <c r="W4146" s="70"/>
      <c r="Y4146" s="70"/>
    </row>
    <row r="4147" spans="1:25" s="69" customFormat="1" x14ac:dyDescent="0.2">
      <c r="A4147" s="66" t="s">
        <v>20</v>
      </c>
      <c r="B4147" s="66" t="s">
        <v>23</v>
      </c>
      <c r="C4147" s="66" t="s">
        <v>26</v>
      </c>
      <c r="D4147" s="66" t="s">
        <v>280</v>
      </c>
      <c r="E4147" s="87">
        <f>+IF(ISNUMBER(DATA!N500),DATA!N500,"n/a")</f>
        <v>3.5900025380037701</v>
      </c>
      <c r="F4147" s="77" t="str">
        <f>+IF(ISNUMBER(DATA!O500),DATA!O500,"n/a")</f>
        <v>n/a</v>
      </c>
      <c r="G4147" s="87">
        <f>+IF(ISNUMBER(DATA!X500),DATA!X500,"n/a")</f>
        <v>3.59000581136667</v>
      </c>
      <c r="H4147" s="77" t="str">
        <f>+IF(ISNUMBER(DATA!Y500),DATA!Y500,"n/a")</f>
        <v>n/a</v>
      </c>
      <c r="I4147" s="87">
        <f>+IF(ISNUMBER(DATA!AH500),DATA!AH500,"n/a")</f>
        <v>3.5900054495238698</v>
      </c>
      <c r="J4147" s="77" t="str">
        <f>+IF(ISNUMBER(DATA!AI500),DATA!AI500,"n/a")</f>
        <v>n/a</v>
      </c>
      <c r="K4147" s="87">
        <f>+IF(ISNUMBER(DATA!AR500),DATA!AR500,"n/a")</f>
        <v>3.5900054495238698</v>
      </c>
      <c r="L4147" s="77">
        <f>+IF(ISNUMBER(DATA!AS500),DATA!AS500,"n/a")</f>
        <v>5.8846753272887696E-7</v>
      </c>
      <c r="M4147" s="66"/>
      <c r="N4147" s="66"/>
      <c r="O4147" s="66"/>
      <c r="P4147" s="66"/>
      <c r="Q4147" s="66"/>
      <c r="S4147" s="70"/>
      <c r="U4147" s="70"/>
      <c r="W4147" s="70"/>
      <c r="Y4147" s="70"/>
    </row>
    <row r="4148" spans="1:25" s="69" customFormat="1" x14ac:dyDescent="0.2">
      <c r="A4148" s="66" t="s">
        <v>20</v>
      </c>
      <c r="B4148" s="66" t="s">
        <v>23</v>
      </c>
      <c r="C4148" s="66" t="s">
        <v>26</v>
      </c>
      <c r="D4148" s="66" t="s">
        <v>281</v>
      </c>
      <c r="E4148" s="87">
        <f>+IF(ISNUMBER(DATA!N501),DATA!N501,"n/a")</f>
        <v>3.47365123875722</v>
      </c>
      <c r="F4148" s="77">
        <f>+IF(ISNUMBER(DATA!O501),DATA!O501,"n/a")</f>
        <v>-3.3290038307139001E-3</v>
      </c>
      <c r="G4148" s="87">
        <f>+IF(ISNUMBER(DATA!X501),DATA!X501,"n/a")</f>
        <v>3.5004618008881798</v>
      </c>
      <c r="H4148" s="77">
        <f>+IF(ISNUMBER(DATA!Y501),DATA!Y501,"n/a")</f>
        <v>6.6889556123654298E-2</v>
      </c>
      <c r="I4148" s="87">
        <f>+IF(ISNUMBER(DATA!AH501),DATA!AH501,"n/a")</f>
        <v>3.47450146359312</v>
      </c>
      <c r="J4148" s="77">
        <f>+IF(ISNUMBER(DATA!AI501),DATA!AI501,"n/a")</f>
        <v>8.1607706065369004E-2</v>
      </c>
      <c r="K4148" s="87">
        <f>+IF(ISNUMBER(DATA!AR501),DATA!AR501,"n/a")</f>
        <v>3.4675518270805199</v>
      </c>
      <c r="L4148" s="77">
        <f>+IF(ISNUMBER(DATA!AS501),DATA!AS501,"n/a")</f>
        <v>5.8815365112609999E-2</v>
      </c>
      <c r="M4148" s="66"/>
      <c r="N4148" s="66"/>
      <c r="O4148" s="66"/>
      <c r="P4148" s="66"/>
      <c r="Q4148" s="66"/>
      <c r="S4148" s="70"/>
      <c r="U4148" s="70"/>
      <c r="W4148" s="70"/>
      <c r="Y4148" s="70"/>
    </row>
    <row r="4149" spans="1:25" s="69" customFormat="1" x14ac:dyDescent="0.2">
      <c r="A4149" s="66" t="s">
        <v>20</v>
      </c>
      <c r="B4149" s="66" t="s">
        <v>23</v>
      </c>
      <c r="C4149" s="66" t="s">
        <v>26</v>
      </c>
      <c r="D4149" s="66" t="s">
        <v>282</v>
      </c>
      <c r="E4149" s="87">
        <f>+IF(ISNUMBER(DATA!N502),DATA!N502,"n/a")</f>
        <v>4.0085203690787896</v>
      </c>
      <c r="F4149" s="77">
        <f>+IF(ISNUMBER(DATA!O502),DATA!O502,"n/a")</f>
        <v>0.231740907594576</v>
      </c>
      <c r="G4149" s="87">
        <f>+IF(ISNUMBER(DATA!X502),DATA!X502,"n/a")</f>
        <v>3.97224847781062</v>
      </c>
      <c r="H4149" s="77">
        <f>+IF(ISNUMBER(DATA!Y502),DATA!Y502,"n/a")</f>
        <v>0.237710794648164</v>
      </c>
      <c r="I4149" s="87">
        <f>+IF(ISNUMBER(DATA!AH502),DATA!AH502,"n/a")</f>
        <v>3.9482058585944499</v>
      </c>
      <c r="J4149" s="77">
        <f>+IF(ISNUMBER(DATA!AI502),DATA!AI502,"n/a")</f>
        <v>0.14351121869009301</v>
      </c>
      <c r="K4149" s="87">
        <f>+IF(ISNUMBER(DATA!AR502),DATA!AR502,"n/a")</f>
        <v>3.8374644247806802</v>
      </c>
      <c r="L4149" s="77">
        <f>+IF(ISNUMBER(DATA!AS502),DATA!AS502,"n/a")</f>
        <v>-7.9961252651307504E-3</v>
      </c>
      <c r="M4149" s="66"/>
      <c r="N4149" s="66"/>
      <c r="O4149" s="66"/>
      <c r="P4149" s="66"/>
      <c r="Q4149" s="66"/>
      <c r="S4149" s="70"/>
      <c r="U4149" s="70"/>
      <c r="W4149" s="70"/>
      <c r="Y4149" s="70"/>
    </row>
    <row r="4150" spans="1:25" s="69" customFormat="1" x14ac:dyDescent="0.2">
      <c r="A4150" s="66" t="s">
        <v>20</v>
      </c>
      <c r="B4150" s="66" t="s">
        <v>23</v>
      </c>
      <c r="C4150" s="66" t="s">
        <v>26</v>
      </c>
      <c r="D4150" s="66" t="s">
        <v>283</v>
      </c>
      <c r="E4150" s="87">
        <f>+IF(ISNUMBER(DATA!N503),DATA!N503,"n/a")</f>
        <v>4.3413221097551498</v>
      </c>
      <c r="F4150" s="77">
        <f>+IF(ISNUMBER(DATA!O503),DATA!O503,"n/a")</f>
        <v>4.3822350601653001E-2</v>
      </c>
      <c r="G4150" s="87">
        <f>+IF(ISNUMBER(DATA!X503),DATA!X503,"n/a")</f>
        <v>4.2620650686355699</v>
      </c>
      <c r="H4150" s="77">
        <f>+IF(ISNUMBER(DATA!Y503),DATA!Y503,"n/a")</f>
        <v>5.1276573325631999E-2</v>
      </c>
      <c r="I4150" s="87">
        <f>+IF(ISNUMBER(DATA!AH503),DATA!AH503,"n/a")</f>
        <v>4.2568567286620098</v>
      </c>
      <c r="J4150" s="77">
        <f>+IF(ISNUMBER(DATA!AI503),DATA!AI503,"n/a")</f>
        <v>1.0281479807499201E-2</v>
      </c>
      <c r="K4150" s="87">
        <f>+IF(ISNUMBER(DATA!AR503),DATA!AR503,"n/a")</f>
        <v>4.2793031842354203</v>
      </c>
      <c r="L4150" s="77">
        <f>+IF(ISNUMBER(DATA!AS503),DATA!AS503,"n/a")</f>
        <v>-3.7196202077541603E-2</v>
      </c>
      <c r="M4150" s="66"/>
      <c r="N4150" s="66"/>
      <c r="O4150" s="66"/>
      <c r="P4150" s="66"/>
      <c r="Q4150" s="66"/>
      <c r="S4150" s="70"/>
      <c r="U4150" s="70"/>
      <c r="W4150" s="70"/>
      <c r="Y4150" s="70"/>
    </row>
    <row r="4151" spans="1:25" s="69" customFormat="1" x14ac:dyDescent="0.2">
      <c r="A4151" s="66" t="s">
        <v>20</v>
      </c>
      <c r="B4151" s="66" t="s">
        <v>23</v>
      </c>
      <c r="C4151" s="66" t="s">
        <v>26</v>
      </c>
      <c r="D4151" s="66" t="s">
        <v>284</v>
      </c>
      <c r="E4151" s="87">
        <f>+IF(ISNUMBER(DATA!N504),DATA!N504,"n/a")</f>
        <v>3.47511271676301</v>
      </c>
      <c r="F4151" s="77">
        <f>+IF(ISNUMBER(DATA!O504),DATA!O504,"n/a")</f>
        <v>1.09690148670488E-2</v>
      </c>
      <c r="G4151" s="87">
        <f>+IF(ISNUMBER(DATA!X504),DATA!X504,"n/a")</f>
        <v>3.5377684538938401</v>
      </c>
      <c r="H4151" s="77">
        <f>+IF(ISNUMBER(DATA!Y504),DATA!Y504,"n/a")</f>
        <v>8.9690252832894293E-2</v>
      </c>
      <c r="I4151" s="87">
        <f>+IF(ISNUMBER(DATA!AH504),DATA!AH504,"n/a")</f>
        <v>3.4001805827889702</v>
      </c>
      <c r="J4151" s="77">
        <f>+IF(ISNUMBER(DATA!AI504),DATA!AI504,"n/a")</f>
        <v>6.3877510305772503E-2</v>
      </c>
      <c r="K4151" s="87">
        <f>+IF(ISNUMBER(DATA!AR504),DATA!AR504,"n/a")</f>
        <v>3.4345360109095999</v>
      </c>
      <c r="L4151" s="77">
        <f>+IF(ISNUMBER(DATA!AS504),DATA!AS504,"n/a")</f>
        <v>7.7861811332941705E-2</v>
      </c>
      <c r="M4151" s="66"/>
      <c r="N4151" s="66"/>
      <c r="O4151" s="66"/>
      <c r="P4151" s="66"/>
      <c r="Q4151" s="66"/>
      <c r="S4151" s="70"/>
      <c r="U4151" s="70"/>
      <c r="W4151" s="70"/>
      <c r="Y4151" s="70"/>
    </row>
    <row r="4152" spans="1:25" s="69" customFormat="1" x14ac:dyDescent="0.2">
      <c r="A4152" s="66" t="s">
        <v>20</v>
      </c>
      <c r="B4152" s="66" t="s">
        <v>23</v>
      </c>
      <c r="C4152" s="66" t="s">
        <v>26</v>
      </c>
      <c r="D4152" s="66" t="s">
        <v>285</v>
      </c>
      <c r="E4152" s="87">
        <f>+IF(ISNUMBER(DATA!N505),DATA!N505,"n/a")</f>
        <v>3.7599090742821302</v>
      </c>
      <c r="F4152" s="77">
        <f>+IF(ISNUMBER(DATA!O505),DATA!O505,"n/a")</f>
        <v>-1.96233506532753E-2</v>
      </c>
      <c r="G4152" s="87">
        <f>+IF(ISNUMBER(DATA!X505),DATA!X505,"n/a")</f>
        <v>3.7588620116815199</v>
      </c>
      <c r="H4152" s="77">
        <f>+IF(ISNUMBER(DATA!Y505),DATA!Y505,"n/a")</f>
        <v>-2.1409038967631602E-2</v>
      </c>
      <c r="I4152" s="87">
        <f>+IF(ISNUMBER(DATA!AH505),DATA!AH505,"n/a")</f>
        <v>3.7730752353406598</v>
      </c>
      <c r="J4152" s="77">
        <f>+IF(ISNUMBER(DATA!AI505),DATA!AI505,"n/a")</f>
        <v>-3.1596026396806101E-2</v>
      </c>
      <c r="K4152" s="87">
        <f>+IF(ISNUMBER(DATA!AR505),DATA!AR505,"n/a")</f>
        <v>3.7825257511897399</v>
      </c>
      <c r="L4152" s="77">
        <f>+IF(ISNUMBER(DATA!AS505),DATA!AS505,"n/a")</f>
        <v>-3.8839429807448402E-2</v>
      </c>
      <c r="M4152" s="66"/>
      <c r="N4152" s="66"/>
      <c r="O4152" s="66"/>
      <c r="P4152" s="66"/>
      <c r="Q4152" s="66"/>
      <c r="S4152" s="70"/>
      <c r="U4152" s="70"/>
      <c r="W4152" s="70"/>
      <c r="Y4152" s="70"/>
    </row>
    <row r="4153" spans="1:25" s="69" customFormat="1" x14ac:dyDescent="0.2">
      <c r="A4153" s="66" t="s">
        <v>20</v>
      </c>
      <c r="B4153" s="66" t="s">
        <v>23</v>
      </c>
      <c r="C4153" s="66" t="s">
        <v>26</v>
      </c>
      <c r="D4153" s="66" t="s">
        <v>286</v>
      </c>
      <c r="E4153" s="87">
        <f>+IF(ISNUMBER(DATA!N506),DATA!N506,"n/a")</f>
        <v>3.7854671280276802</v>
      </c>
      <c r="F4153" s="77">
        <f>+IF(ISNUMBER(DATA!O506),DATA!O506,"n/a")</f>
        <v>1.2748711759400099E-2</v>
      </c>
      <c r="G4153" s="87">
        <f>+IF(ISNUMBER(DATA!X506),DATA!X506,"n/a")</f>
        <v>3.84954548265413</v>
      </c>
      <c r="H4153" s="77">
        <f>+IF(ISNUMBER(DATA!Y506),DATA!Y506,"n/a")</f>
        <v>3.8935401229690102E-2</v>
      </c>
      <c r="I4153" s="87">
        <f>+IF(ISNUMBER(DATA!AH506),DATA!AH506,"n/a")</f>
        <v>3.83231566701315</v>
      </c>
      <c r="J4153" s="77">
        <f>+IF(ISNUMBER(DATA!AI506),DATA!AI506,"n/a")</f>
        <v>2.80612341224858E-2</v>
      </c>
      <c r="K4153" s="87">
        <f>+IF(ISNUMBER(DATA!AR506),DATA!AR506,"n/a")</f>
        <v>3.7892113796784601</v>
      </c>
      <c r="L4153" s="77">
        <f>+IF(ISNUMBER(DATA!AS506),DATA!AS506,"n/a")</f>
        <v>1.4588112615211601E-2</v>
      </c>
      <c r="M4153" s="66"/>
      <c r="N4153" s="66"/>
      <c r="O4153" s="66"/>
      <c r="P4153" s="66"/>
      <c r="Q4153" s="66"/>
      <c r="S4153" s="70"/>
      <c r="U4153" s="70"/>
      <c r="W4153" s="70"/>
      <c r="Y4153" s="70"/>
    </row>
    <row r="4154" spans="1:25" s="69" customFormat="1" x14ac:dyDescent="0.2">
      <c r="A4154" s="66" t="s">
        <v>20</v>
      </c>
      <c r="B4154" s="66" t="s">
        <v>23</v>
      </c>
      <c r="C4154" s="66" t="s">
        <v>26</v>
      </c>
      <c r="D4154" s="66" t="s">
        <v>287</v>
      </c>
      <c r="E4154" s="87">
        <f>+IF(ISNUMBER(DATA!N507),DATA!N507,"n/a")</f>
        <v>3.5828251506271802</v>
      </c>
      <c r="F4154" s="77">
        <f>+IF(ISNUMBER(DATA!O507),DATA!O507,"n/a")</f>
        <v>1.6737694793599101E-2</v>
      </c>
      <c r="G4154" s="87">
        <f>+IF(ISNUMBER(DATA!X507),DATA!X507,"n/a")</f>
        <v>3.5748551212745099</v>
      </c>
      <c r="H4154" s="77">
        <f>+IF(ISNUMBER(DATA!Y507),DATA!Y507,"n/a")</f>
        <v>1.73485665819594E-2</v>
      </c>
      <c r="I4154" s="87">
        <f>+IF(ISNUMBER(DATA!AH507),DATA!AH507,"n/a")</f>
        <v>3.5722067391536001</v>
      </c>
      <c r="J4154" s="77">
        <f>+IF(ISNUMBER(DATA!AI507),DATA!AI507,"n/a")</f>
        <v>1.69776536801962E-2</v>
      </c>
      <c r="K4154" s="87">
        <f>+IF(ISNUMBER(DATA!AR507),DATA!AR507,"n/a")</f>
        <v>3.5737264875183001</v>
      </c>
      <c r="L4154" s="77">
        <f>+IF(ISNUMBER(DATA!AS507),DATA!AS507,"n/a")</f>
        <v>1.85149968576604E-2</v>
      </c>
      <c r="M4154" s="66"/>
      <c r="N4154" s="66"/>
      <c r="O4154" s="66"/>
      <c r="P4154" s="66"/>
      <c r="Q4154" s="66"/>
      <c r="S4154" s="70"/>
      <c r="U4154" s="70"/>
      <c r="W4154" s="70"/>
      <c r="Y4154" s="70"/>
    </row>
    <row r="4155" spans="1:25" s="69" customFormat="1" x14ac:dyDescent="0.2">
      <c r="A4155" s="66" t="s">
        <v>20</v>
      </c>
      <c r="B4155" s="66" t="s">
        <v>23</v>
      </c>
      <c r="C4155" s="66" t="s">
        <v>26</v>
      </c>
      <c r="D4155" s="66" t="s">
        <v>288</v>
      </c>
      <c r="E4155" s="87">
        <f>+IF(ISNUMBER(DATA!N508),DATA!N508,"n/a")</f>
        <v>3.88166919095652</v>
      </c>
      <c r="F4155" s="77">
        <f>+IF(ISNUMBER(DATA!O508),DATA!O508,"n/a")</f>
        <v>0.238910255116554</v>
      </c>
      <c r="G4155" s="87">
        <f>+IF(ISNUMBER(DATA!X508),DATA!X508,"n/a")</f>
        <v>3.8467767306913299</v>
      </c>
      <c r="H4155" s="77">
        <f>+IF(ISNUMBER(DATA!Y508),DATA!Y508,"n/a")</f>
        <v>0.27034395302002001</v>
      </c>
      <c r="I4155" s="87">
        <f>+IF(ISNUMBER(DATA!AH508),DATA!AH508,"n/a")</f>
        <v>3.8198050592919799</v>
      </c>
      <c r="J4155" s="77">
        <f>+IF(ISNUMBER(DATA!AI508),DATA!AI508,"n/a")</f>
        <v>0.17528408527888301</v>
      </c>
      <c r="K4155" s="87">
        <f>+IF(ISNUMBER(DATA!AR508),DATA!AR508,"n/a")</f>
        <v>3.79304932995124</v>
      </c>
      <c r="L4155" s="77">
        <f>+IF(ISNUMBER(DATA!AS508),DATA!AS508,"n/a")</f>
        <v>-2.0077352603668198E-2</v>
      </c>
      <c r="M4155" s="66"/>
      <c r="N4155" s="66"/>
      <c r="O4155" s="66"/>
      <c r="P4155" s="66"/>
      <c r="Q4155" s="66"/>
      <c r="S4155" s="70"/>
      <c r="U4155" s="70"/>
      <c r="W4155" s="70"/>
      <c r="Y4155" s="70"/>
    </row>
    <row r="4156" spans="1:25" s="69" customFormat="1" x14ac:dyDescent="0.2">
      <c r="A4156" s="66" t="s">
        <v>20</v>
      </c>
      <c r="B4156" s="66" t="s">
        <v>23</v>
      </c>
      <c r="C4156" s="66" t="s">
        <v>26</v>
      </c>
      <c r="D4156" s="66" t="s">
        <v>289</v>
      </c>
      <c r="E4156" s="87">
        <f>+IF(ISNUMBER(DATA!N509),DATA!N509,"n/a")</f>
        <v>4.10228020609485</v>
      </c>
      <c r="F4156" s="77">
        <f>+IF(ISNUMBER(DATA!O509),DATA!O509,"n/a")</f>
        <v>-1.2238053655121699E-3</v>
      </c>
      <c r="G4156" s="87">
        <f>+IF(ISNUMBER(DATA!X509),DATA!X509,"n/a")</f>
        <v>4.0860348873038701</v>
      </c>
      <c r="H4156" s="77">
        <f>+IF(ISNUMBER(DATA!Y509),DATA!Y509,"n/a")</f>
        <v>5.9095173549461699E-2</v>
      </c>
      <c r="I4156" s="87">
        <f>+IF(ISNUMBER(DATA!AH509),DATA!AH509,"n/a")</f>
        <v>4.0641507761931397</v>
      </c>
      <c r="J4156" s="77">
        <f>+IF(ISNUMBER(DATA!AI509),DATA!AI509,"n/a")</f>
        <v>8.6177605687168701E-2</v>
      </c>
      <c r="K4156" s="87">
        <f>+IF(ISNUMBER(DATA!AR509),DATA!AR509,"n/a")</f>
        <v>4.0934635554732299</v>
      </c>
      <c r="L4156" s="77">
        <f>+IF(ISNUMBER(DATA!AS509),DATA!AS509,"n/a")</f>
        <v>8.1594872835397195E-2</v>
      </c>
      <c r="M4156" s="66"/>
      <c r="N4156" s="66"/>
      <c r="O4156" s="66"/>
      <c r="P4156" s="66"/>
      <c r="Q4156" s="66"/>
      <c r="S4156" s="70"/>
      <c r="U4156" s="70"/>
      <c r="W4156" s="70"/>
      <c r="Y4156" s="70"/>
    </row>
    <row r="4157" spans="1:25" s="69" customFormat="1" x14ac:dyDescent="0.2">
      <c r="A4157" s="66" t="s">
        <v>20</v>
      </c>
      <c r="B4157" s="66" t="s">
        <v>23</v>
      </c>
      <c r="C4157" s="66" t="s">
        <v>26</v>
      </c>
      <c r="D4157" s="66" t="s">
        <v>290</v>
      </c>
      <c r="E4157" s="87">
        <f>+IF(ISNUMBER(DATA!N510),DATA!N510,"n/a")</f>
        <v>3.9900074943792201</v>
      </c>
      <c r="F4157" s="77">
        <f>+IF(ISNUMBER(DATA!O510),DATA!O510,"n/a")</f>
        <v>5.9242838733676702E-5</v>
      </c>
      <c r="G4157" s="87">
        <f>+IF(ISNUMBER(DATA!X510),DATA!X510,"n/a")</f>
        <v>3.95664694894147</v>
      </c>
      <c r="H4157" s="77">
        <f>+IF(ISNUMBER(DATA!Y510),DATA!Y510,"n/a")</f>
        <v>-8.3443109799675296E-3</v>
      </c>
      <c r="I4157" s="87">
        <f>+IF(ISNUMBER(DATA!AH510),DATA!AH510,"n/a")</f>
        <v>3.96165452061034</v>
      </c>
      <c r="J4157" s="77">
        <f>+IF(ISNUMBER(DATA!AI510),DATA!AI510,"n/a")</f>
        <v>-0.12710592678462901</v>
      </c>
      <c r="K4157" s="87">
        <f>+IF(ISNUMBER(DATA!AR510),DATA!AR510,"n/a")</f>
        <v>3.9767062196384502</v>
      </c>
      <c r="L4157" s="77">
        <f>+IF(ISNUMBER(DATA!AS510),DATA!AS510,"n/a")</f>
        <v>-0.16037515984912001</v>
      </c>
      <c r="M4157" s="66"/>
      <c r="N4157" s="66"/>
      <c r="O4157" s="66"/>
      <c r="P4157" s="66"/>
      <c r="Q4157" s="66"/>
      <c r="S4157" s="70"/>
      <c r="U4157" s="70"/>
      <c r="W4157" s="70"/>
      <c r="Y4157" s="70"/>
    </row>
    <row r="4158" spans="1:25" s="69" customFormat="1" x14ac:dyDescent="0.2">
      <c r="A4158" s="66" t="s">
        <v>20</v>
      </c>
      <c r="B4158" s="66" t="s">
        <v>23</v>
      </c>
      <c r="C4158" s="66" t="s">
        <v>26</v>
      </c>
      <c r="D4158" s="66" t="s">
        <v>291</v>
      </c>
      <c r="E4158" s="87">
        <f>+IF(ISNUMBER(DATA!N511),DATA!N511,"n/a")</f>
        <v>5.1312712154407096</v>
      </c>
      <c r="F4158" s="77">
        <f>+IF(ISNUMBER(DATA!O511),DATA!O511,"n/a")</f>
        <v>6.7159131983567696E-2</v>
      </c>
      <c r="G4158" s="87">
        <f>+IF(ISNUMBER(DATA!X511),DATA!X511,"n/a")</f>
        <v>5.2841478390332401</v>
      </c>
      <c r="H4158" s="77">
        <f>+IF(ISNUMBER(DATA!Y511),DATA!Y511,"n/a")</f>
        <v>4.0139819709263898E-2</v>
      </c>
      <c r="I4158" s="87">
        <f>+IF(ISNUMBER(DATA!AH511),DATA!AH511,"n/a")</f>
        <v>5.2926627183946504</v>
      </c>
      <c r="J4158" s="77">
        <f>+IF(ISNUMBER(DATA!AI511),DATA!AI511,"n/a")</f>
        <v>-4.0826806076760501E-3</v>
      </c>
      <c r="K4158" s="87">
        <f>+IF(ISNUMBER(DATA!AR511),DATA!AR511,"n/a")</f>
        <v>5.2469400831711601</v>
      </c>
      <c r="L4158" s="77">
        <f>+IF(ISNUMBER(DATA!AS511),DATA!AS511,"n/a")</f>
        <v>-2.5634540177008201E-2</v>
      </c>
      <c r="M4158" s="66"/>
      <c r="N4158" s="66"/>
      <c r="O4158" s="66"/>
      <c r="P4158" s="66"/>
      <c r="Q4158" s="66"/>
      <c r="S4158" s="70"/>
      <c r="U4158" s="70"/>
      <c r="W4158" s="70"/>
      <c r="Y4158" s="70"/>
    </row>
    <row r="4159" spans="1:25" s="69" customFormat="1" x14ac:dyDescent="0.2">
      <c r="A4159" s="66" t="s">
        <v>20</v>
      </c>
      <c r="B4159" s="66" t="s">
        <v>23</v>
      </c>
      <c r="C4159" s="66" t="s">
        <v>26</v>
      </c>
      <c r="D4159" s="66" t="s">
        <v>292</v>
      </c>
      <c r="E4159" s="87">
        <f>+IF(ISNUMBER(DATA!N512),DATA!N512,"n/a")</f>
        <v>3.9951494949604101</v>
      </c>
      <c r="F4159" s="77">
        <f>+IF(ISNUMBER(DATA!O512),DATA!O512,"n/a")</f>
        <v>1.5651194184990402E-2</v>
      </c>
      <c r="G4159" s="87">
        <f>+IF(ISNUMBER(DATA!X512),DATA!X512,"n/a")</f>
        <v>3.9877588457522801</v>
      </c>
      <c r="H4159" s="77">
        <f>+IF(ISNUMBER(DATA!Y512),DATA!Y512,"n/a")</f>
        <v>4.7315278256404698E-2</v>
      </c>
      <c r="I4159" s="87">
        <f>+IF(ISNUMBER(DATA!AH512),DATA!AH512,"n/a")</f>
        <v>3.9507633055979698</v>
      </c>
      <c r="J4159" s="77">
        <f>+IF(ISNUMBER(DATA!AI512),DATA!AI512,"n/a")</f>
        <v>6.3443711546757903E-2</v>
      </c>
      <c r="K4159" s="87">
        <f>+IF(ISNUMBER(DATA!AR512),DATA!AR512,"n/a")</f>
        <v>3.9335321763665299</v>
      </c>
      <c r="L4159" s="77">
        <f>+IF(ISNUMBER(DATA!AS512),DATA!AS512,"n/a")</f>
        <v>3.2896093403686898E-2</v>
      </c>
      <c r="M4159" s="66"/>
      <c r="N4159" s="66"/>
      <c r="O4159" s="66"/>
      <c r="P4159" s="66"/>
      <c r="Q4159" s="66"/>
      <c r="S4159" s="70"/>
      <c r="U4159" s="70"/>
      <c r="W4159" s="70"/>
      <c r="Y4159" s="70"/>
    </row>
    <row r="4160" spans="1:25" s="69" customFormat="1" x14ac:dyDescent="0.2">
      <c r="A4160" s="66" t="s">
        <v>20</v>
      </c>
      <c r="B4160" s="66" t="s">
        <v>23</v>
      </c>
      <c r="C4160" s="66" t="s">
        <v>26</v>
      </c>
      <c r="D4160" s="66" t="s">
        <v>293</v>
      </c>
      <c r="E4160" s="87">
        <f>+IF(ISNUMBER(DATA!N513),DATA!N513,"n/a")</f>
        <v>4.6238607036686199</v>
      </c>
      <c r="F4160" s="77">
        <f>+IF(ISNUMBER(DATA!O513),DATA!O513,"n/a")</f>
        <v>0.164387170361871</v>
      </c>
      <c r="G4160" s="87">
        <f>+IF(ISNUMBER(DATA!X513),DATA!X513,"n/a")</f>
        <v>4.4093326162730504</v>
      </c>
      <c r="H4160" s="77">
        <f>+IF(ISNUMBER(DATA!Y513),DATA!Y513,"n/a")</f>
        <v>0.14576291373674399</v>
      </c>
      <c r="I4160" s="87">
        <f>+IF(ISNUMBER(DATA!AH513),DATA!AH513,"n/a")</f>
        <v>4.3111088252779304</v>
      </c>
      <c r="J4160" s="77">
        <f>+IF(ISNUMBER(DATA!AI513),DATA!AI513,"n/a")</f>
        <v>0.17336699679008699</v>
      </c>
      <c r="K4160" s="87">
        <f>+IF(ISNUMBER(DATA!AR513),DATA!AR513,"n/a")</f>
        <v>4.2599161778207</v>
      </c>
      <c r="L4160" s="77">
        <f>+IF(ISNUMBER(DATA!AS513),DATA!AS513,"n/a")</f>
        <v>4.13432285724121E-2</v>
      </c>
      <c r="M4160" s="66"/>
      <c r="N4160" s="66"/>
      <c r="O4160" s="66"/>
      <c r="P4160" s="66"/>
      <c r="Q4160" s="66"/>
      <c r="S4160" s="70"/>
      <c r="U4160" s="70"/>
      <c r="W4160" s="70"/>
      <c r="Y4160" s="70"/>
    </row>
    <row r="4161" spans="1:25" s="69" customFormat="1" x14ac:dyDescent="0.2">
      <c r="A4161" s="66" t="s">
        <v>20</v>
      </c>
      <c r="B4161" s="66" t="s">
        <v>23</v>
      </c>
      <c r="C4161" s="66" t="s">
        <v>26</v>
      </c>
      <c r="D4161" s="66" t="s">
        <v>294</v>
      </c>
      <c r="E4161" s="87">
        <f>+IF(ISNUMBER(DATA!N514),DATA!N514,"n/a")</f>
        <v>4.093</v>
      </c>
      <c r="F4161" s="77">
        <f>+IF(ISNUMBER(DATA!O514),DATA!O514,"n/a")</f>
        <v>-2.03669933895602E-2</v>
      </c>
      <c r="G4161" s="87">
        <f>+IF(ISNUMBER(DATA!X514),DATA!X514,"n/a")</f>
        <v>4.14069672131148</v>
      </c>
      <c r="H4161" s="77">
        <f>+IF(ISNUMBER(DATA!Y514),DATA!Y514,"n/a")</f>
        <v>2.85161530568727E-2</v>
      </c>
      <c r="I4161" s="87">
        <f>+IF(ISNUMBER(DATA!AH514),DATA!AH514,"n/a")</f>
        <v>4.1155752212389398</v>
      </c>
      <c r="J4161" s="77">
        <f>+IF(ISNUMBER(DATA!AI514),DATA!AI514,"n/a")</f>
        <v>-8.3810408859219102E-2</v>
      </c>
      <c r="K4161" s="87">
        <f>+IF(ISNUMBER(DATA!AR514),DATA!AR514,"n/a")</f>
        <v>4.0689250760241196</v>
      </c>
      <c r="L4161" s="77">
        <f>+IF(ISNUMBER(DATA!AS514),DATA!AS514,"n/a")</f>
        <v>-0.11661007352966</v>
      </c>
      <c r="M4161" s="66"/>
      <c r="N4161" s="66"/>
      <c r="O4161" s="66"/>
      <c r="P4161" s="66"/>
      <c r="Q4161" s="66"/>
      <c r="S4161" s="70"/>
      <c r="U4161" s="70"/>
      <c r="W4161" s="70"/>
      <c r="Y4161" s="70"/>
    </row>
    <row r="4162" spans="1:25" s="69" customFormat="1" x14ac:dyDescent="0.2">
      <c r="A4162" s="66" t="s">
        <v>20</v>
      </c>
      <c r="B4162" s="66" t="s">
        <v>23</v>
      </c>
      <c r="C4162" s="66" t="s">
        <v>26</v>
      </c>
      <c r="D4162" s="66" t="s">
        <v>295</v>
      </c>
      <c r="E4162" s="87">
        <f>+IF(ISNUMBER(DATA!N515),DATA!N515,"n/a")</f>
        <v>3.9126898352420101</v>
      </c>
      <c r="F4162" s="77">
        <f>+IF(ISNUMBER(DATA!O515),DATA!O515,"n/a")</f>
        <v>-2.15821756187863E-3</v>
      </c>
      <c r="G4162" s="87">
        <f>+IF(ISNUMBER(DATA!X515),DATA!X515,"n/a")</f>
        <v>3.9089864442663398</v>
      </c>
      <c r="H4162" s="77">
        <f>+IF(ISNUMBER(DATA!Y515),DATA!Y515,"n/a")</f>
        <v>-4.9083320499927899E-3</v>
      </c>
      <c r="I4162" s="87">
        <f>+IF(ISNUMBER(DATA!AH515),DATA!AH515,"n/a")</f>
        <v>3.9057233006563501</v>
      </c>
      <c r="J4162" s="77">
        <f>+IF(ISNUMBER(DATA!AI515),DATA!AI515,"n/a")</f>
        <v>-8.7714638200373594E-3</v>
      </c>
      <c r="K4162" s="87">
        <f>+IF(ISNUMBER(DATA!AR515),DATA!AR515,"n/a")</f>
        <v>3.9175046553318702</v>
      </c>
      <c r="L4162" s="77">
        <f>+IF(ISNUMBER(DATA!AS515),DATA!AS515,"n/a")</f>
        <v>-1.0169805591920201E-2</v>
      </c>
      <c r="M4162" s="66"/>
      <c r="N4162" s="66"/>
      <c r="O4162" s="66"/>
      <c r="P4162" s="66"/>
      <c r="Q4162" s="66"/>
      <c r="S4162" s="70"/>
      <c r="U4162" s="70"/>
      <c r="W4162" s="70"/>
      <c r="Y4162" s="70"/>
    </row>
    <row r="4163" spans="1:25" s="69" customFormat="1" x14ac:dyDescent="0.2">
      <c r="A4163" s="66" t="s">
        <v>20</v>
      </c>
      <c r="B4163" s="66" t="s">
        <v>23</v>
      </c>
      <c r="C4163" s="66" t="s">
        <v>26</v>
      </c>
      <c r="D4163" s="66" t="s">
        <v>296</v>
      </c>
      <c r="E4163" s="87">
        <f>+IF(ISNUMBER(DATA!N516),DATA!N516,"n/a")</f>
        <v>4.3250404662474198</v>
      </c>
      <c r="F4163" s="77">
        <f>+IF(ISNUMBER(DATA!O516),DATA!O516,"n/a")</f>
        <v>0.11412374206498201</v>
      </c>
      <c r="G4163" s="87">
        <f>+IF(ISNUMBER(DATA!X516),DATA!X516,"n/a")</f>
        <v>4.3190928039955701</v>
      </c>
      <c r="H4163" s="77">
        <f>+IF(ISNUMBER(DATA!Y516),DATA!Y516,"n/a")</f>
        <v>0.112905061589892</v>
      </c>
      <c r="I4163" s="87">
        <f>+IF(ISNUMBER(DATA!AH516),DATA!AH516,"n/a")</f>
        <v>4.3034961899652204</v>
      </c>
      <c r="J4163" s="77">
        <f>+IF(ISNUMBER(DATA!AI516),DATA!AI516,"n/a")</f>
        <v>0.10610437891426901</v>
      </c>
      <c r="K4163" s="87">
        <f>+IF(ISNUMBER(DATA!AR516),DATA!AR516,"n/a")</f>
        <v>4.22110177397618</v>
      </c>
      <c r="L4163" s="77">
        <f>+IF(ISNUMBER(DATA!AS516),DATA!AS516,"n/a")</f>
        <v>8.4416131386748097E-2</v>
      </c>
      <c r="M4163" s="66"/>
      <c r="N4163" s="66"/>
      <c r="O4163" s="66"/>
      <c r="P4163" s="66"/>
      <c r="Q4163" s="66"/>
      <c r="S4163" s="70"/>
      <c r="U4163" s="70"/>
      <c r="W4163" s="70"/>
      <c r="Y4163" s="70"/>
    </row>
    <row r="4164" spans="1:25" s="69" customFormat="1" x14ac:dyDescent="0.2">
      <c r="A4164" s="66" t="s">
        <v>20</v>
      </c>
      <c r="B4164" s="66" t="s">
        <v>23</v>
      </c>
      <c r="C4164" s="66" t="s">
        <v>26</v>
      </c>
      <c r="D4164" s="66" t="s">
        <v>297</v>
      </c>
      <c r="E4164" s="87">
        <f>+IF(ISNUMBER(DATA!N517),DATA!N517,"n/a")</f>
        <v>4.5882310899344798</v>
      </c>
      <c r="F4164" s="77">
        <f>+IF(ISNUMBER(DATA!O517),DATA!O517,"n/a")</f>
        <v>0.155066560966586</v>
      </c>
      <c r="G4164" s="87">
        <f>+IF(ISNUMBER(DATA!X517),DATA!X517,"n/a")</f>
        <v>4.4003361107696399</v>
      </c>
      <c r="H4164" s="77">
        <f>+IF(ISNUMBER(DATA!Y517),DATA!Y517,"n/a")</f>
        <v>0.14841694932758701</v>
      </c>
      <c r="I4164" s="87">
        <f>+IF(ISNUMBER(DATA!AH517),DATA!AH517,"n/a")</f>
        <v>4.3123434013809998</v>
      </c>
      <c r="J4164" s="77">
        <f>+IF(ISNUMBER(DATA!AI517),DATA!AI517,"n/a")</f>
        <v>0.18709638241118701</v>
      </c>
      <c r="K4164" s="87">
        <f>+IF(ISNUMBER(DATA!AR517),DATA!AR517,"n/a")</f>
        <v>4.2518017873875102</v>
      </c>
      <c r="L4164" s="77">
        <f>+IF(ISNUMBER(DATA!AS517),DATA!AS517,"n/a")</f>
        <v>4.1845960977914598E-2</v>
      </c>
      <c r="M4164" s="66"/>
      <c r="N4164" s="66"/>
      <c r="O4164" s="66"/>
      <c r="P4164" s="66"/>
      <c r="Q4164" s="66"/>
      <c r="S4164" s="70"/>
      <c r="U4164" s="70"/>
      <c r="W4164" s="70"/>
      <c r="Y4164" s="70"/>
    </row>
    <row r="4165" spans="1:25" s="69" customFormat="1" x14ac:dyDescent="0.2">
      <c r="A4165" s="66" t="s">
        <v>20</v>
      </c>
      <c r="B4165" s="66" t="s">
        <v>23</v>
      </c>
      <c r="C4165" s="66" t="s">
        <v>26</v>
      </c>
      <c r="D4165" s="66" t="s">
        <v>298</v>
      </c>
      <c r="E4165" s="87">
        <f>+IF(ISNUMBER(DATA!N518),DATA!N518,"n/a")</f>
        <v>3.9407042253521101</v>
      </c>
      <c r="F4165" s="77">
        <f>+IF(ISNUMBER(DATA!O518),DATA!O518,"n/a")</f>
        <v>-6.0336233858113999E-4</v>
      </c>
      <c r="G4165" s="87">
        <f>+IF(ISNUMBER(DATA!X518),DATA!X518,"n/a")</f>
        <v>3.92990950226244</v>
      </c>
      <c r="H4165" s="77">
        <f>+IF(ISNUMBER(DATA!Y518),DATA!Y518,"n/a")</f>
        <v>-1.71158244537363E-3</v>
      </c>
      <c r="I4165" s="87">
        <f>+IF(ISNUMBER(DATA!AH518),DATA!AH518,"n/a")</f>
        <v>3.9228222222222202</v>
      </c>
      <c r="J4165" s="77">
        <f>+IF(ISNUMBER(DATA!AI518),DATA!AI518,"n/a")</f>
        <v>-0.13017828886750399</v>
      </c>
      <c r="K4165" s="87">
        <f>+IF(ISNUMBER(DATA!AR518),DATA!AR518,"n/a")</f>
        <v>3.9319195612431499</v>
      </c>
      <c r="L4165" s="77">
        <f>+IF(ISNUMBER(DATA!AS518),DATA!AS518,"n/a")</f>
        <v>-0.158650359328429</v>
      </c>
      <c r="M4165" s="66"/>
      <c r="N4165" s="66"/>
      <c r="O4165" s="66"/>
      <c r="P4165" s="66"/>
      <c r="Q4165" s="66"/>
      <c r="S4165" s="70"/>
      <c r="U4165" s="70"/>
      <c r="W4165" s="70"/>
      <c r="Y4165" s="70"/>
    </row>
    <row r="4166" spans="1:25" s="69" customFormat="1" x14ac:dyDescent="0.2">
      <c r="A4166" s="66" t="s">
        <v>20</v>
      </c>
      <c r="B4166" s="66" t="s">
        <v>23</v>
      </c>
      <c r="C4166" s="66" t="s">
        <v>26</v>
      </c>
      <c r="D4166" s="66" t="s">
        <v>299</v>
      </c>
      <c r="E4166" s="87">
        <f>+IF(ISNUMBER(DATA!N519),DATA!N519,"n/a")</f>
        <v>4.8305547843484602</v>
      </c>
      <c r="F4166" s="77">
        <f>+IF(ISNUMBER(DATA!O519),DATA!O519,"n/a")</f>
        <v>0.103552946770244</v>
      </c>
      <c r="G4166" s="87">
        <f>+IF(ISNUMBER(DATA!X519),DATA!X519,"n/a")</f>
        <v>4.8379788733125801</v>
      </c>
      <c r="H4166" s="77">
        <f>+IF(ISNUMBER(DATA!Y519),DATA!Y519,"n/a")</f>
        <v>0.245739184373685</v>
      </c>
      <c r="I4166" s="87">
        <f>+IF(ISNUMBER(DATA!AH519),DATA!AH519,"n/a")</f>
        <v>4.8360301732538096</v>
      </c>
      <c r="J4166" s="77">
        <f>+IF(ISNUMBER(DATA!AI519),DATA!AI519,"n/a")</f>
        <v>0.24877122061646401</v>
      </c>
      <c r="K4166" s="87">
        <f>+IF(ISNUMBER(DATA!AR519),DATA!AR519,"n/a")</f>
        <v>4.5907095042281796</v>
      </c>
      <c r="L4166" s="77">
        <f>+IF(ISNUMBER(DATA!AS519),DATA!AS519,"n/a")</f>
        <v>0.17926055500513399</v>
      </c>
      <c r="M4166" s="66"/>
      <c r="N4166" s="66"/>
      <c r="O4166" s="66"/>
      <c r="P4166" s="66"/>
      <c r="Q4166" s="66"/>
      <c r="S4166" s="70"/>
      <c r="U4166" s="70"/>
      <c r="W4166" s="70"/>
      <c r="Y4166" s="70"/>
    </row>
    <row r="4167" spans="1:25" s="69" customFormat="1" x14ac:dyDescent="0.2">
      <c r="A4167" s="66" t="s">
        <v>20</v>
      </c>
      <c r="B4167" s="66" t="s">
        <v>23</v>
      </c>
      <c r="C4167" s="66" t="s">
        <v>26</v>
      </c>
      <c r="D4167" s="66" t="s">
        <v>300</v>
      </c>
      <c r="E4167" s="87">
        <f>+IF(ISNUMBER(DATA!N520),DATA!N520,"n/a")</f>
        <v>4.1697063934988803</v>
      </c>
      <c r="F4167" s="77">
        <f>+IF(ISNUMBER(DATA!O520),DATA!O520,"n/a")</f>
        <v>4.5925045774953502E-2</v>
      </c>
      <c r="G4167" s="87">
        <f>+IF(ISNUMBER(DATA!X520),DATA!X520,"n/a")</f>
        <v>4.1584110229606202</v>
      </c>
      <c r="H4167" s="77">
        <f>+IF(ISNUMBER(DATA!Y520),DATA!Y520,"n/a")</f>
        <v>4.3680044881905702E-2</v>
      </c>
      <c r="I4167" s="87">
        <f>+IF(ISNUMBER(DATA!AH520),DATA!AH520,"n/a")</f>
        <v>4.1253553568520704</v>
      </c>
      <c r="J4167" s="77">
        <f>+IF(ISNUMBER(DATA!AI520),DATA!AI520,"n/a")</f>
        <v>3.5204622694015003E-2</v>
      </c>
      <c r="K4167" s="87">
        <f>+IF(ISNUMBER(DATA!AR520),DATA!AR520,"n/a")</f>
        <v>4.0529261981574702</v>
      </c>
      <c r="L4167" s="77">
        <f>+IF(ISNUMBER(DATA!AS520),DATA!AS520,"n/a")</f>
        <v>2.0488631241073599E-2</v>
      </c>
      <c r="M4167" s="66"/>
      <c r="N4167" s="66"/>
      <c r="O4167" s="66"/>
      <c r="P4167" s="66"/>
      <c r="Q4167" s="66"/>
      <c r="S4167" s="70"/>
      <c r="U4167" s="70"/>
      <c r="W4167" s="70"/>
      <c r="Y4167" s="70"/>
    </row>
    <row r="4168" spans="1:25" s="69" customFormat="1" x14ac:dyDescent="0.2">
      <c r="A4168" s="66" t="s">
        <v>20</v>
      </c>
      <c r="B4168" s="66" t="s">
        <v>23</v>
      </c>
      <c r="C4168" s="66" t="s">
        <v>26</v>
      </c>
      <c r="D4168" s="66" t="s">
        <v>301</v>
      </c>
      <c r="E4168" s="87">
        <f>+IF(ISNUMBER(DATA!N521),DATA!N521,"n/a")</f>
        <v>4.4690868164811697</v>
      </c>
      <c r="F4168" s="77">
        <f>+IF(ISNUMBER(DATA!O521),DATA!O521,"n/a")</f>
        <v>0.21458327912097799</v>
      </c>
      <c r="G4168" s="87">
        <f>+IF(ISNUMBER(DATA!X521),DATA!X521,"n/a")</f>
        <v>4.3796249312365996</v>
      </c>
      <c r="H4168" s="77">
        <f>+IF(ISNUMBER(DATA!Y521),DATA!Y521,"n/a")</f>
        <v>0.20023786698629001</v>
      </c>
      <c r="I4168" s="87">
        <f>+IF(ISNUMBER(DATA!AH521),DATA!AH521,"n/a")</f>
        <v>4.4100416172417001</v>
      </c>
      <c r="J4168" s="77">
        <f>+IF(ISNUMBER(DATA!AI521),DATA!AI521,"n/a")</f>
        <v>0.17320000731106899</v>
      </c>
      <c r="K4168" s="87">
        <f>+IF(ISNUMBER(DATA!AR521),DATA!AR521,"n/a")</f>
        <v>4.3905255085841199</v>
      </c>
      <c r="L4168" s="77">
        <f>+IF(ISNUMBER(DATA!AS521),DATA!AS521,"n/a")</f>
        <v>0.141397817904345</v>
      </c>
      <c r="M4168" s="66"/>
      <c r="N4168" s="66"/>
      <c r="O4168" s="66"/>
      <c r="P4168" s="66"/>
      <c r="Q4168" s="66"/>
      <c r="S4168" s="70"/>
      <c r="U4168" s="70"/>
      <c r="W4168" s="70"/>
      <c r="Y4168" s="70"/>
    </row>
    <row r="4169" spans="1:25" s="69" customFormat="1" x14ac:dyDescent="0.2">
      <c r="A4169" s="66" t="s">
        <v>20</v>
      </c>
      <c r="B4169" s="66" t="s">
        <v>23</v>
      </c>
      <c r="C4169" s="66" t="s">
        <v>26</v>
      </c>
      <c r="D4169" s="66" t="s">
        <v>302</v>
      </c>
      <c r="E4169" s="87">
        <f>+IF(ISNUMBER(DATA!N522),DATA!N522,"n/a")</f>
        <v>3.7537500000000001</v>
      </c>
      <c r="F4169" s="77">
        <f>+IF(ISNUMBER(DATA!O522),DATA!O522,"n/a")</f>
        <v>-5.2586141304347897E-2</v>
      </c>
      <c r="G4169" s="87">
        <f>+IF(ISNUMBER(DATA!X522),DATA!X522,"n/a")</f>
        <v>3.8535877862595398</v>
      </c>
      <c r="H4169" s="77">
        <f>+IF(ISNUMBER(DATA!Y522),DATA!Y522,"n/a")</f>
        <v>-2.1392470104633798E-2</v>
      </c>
      <c r="I4169" s="87">
        <f>+IF(ISNUMBER(DATA!AH522),DATA!AH522,"n/a")</f>
        <v>3.8547058823529401</v>
      </c>
      <c r="J4169" s="77">
        <f>+IF(ISNUMBER(DATA!AI522),DATA!AI522,"n/a")</f>
        <v>-7.6576545471450097E-2</v>
      </c>
      <c r="K4169" s="87">
        <f>+IF(ISNUMBER(DATA!AR522),DATA!AR522,"n/a")</f>
        <v>3.8658483050158501</v>
      </c>
      <c r="L4169" s="77">
        <f>+IF(ISNUMBER(DATA!AS522),DATA!AS522,"n/a")</f>
        <v>-0.119231625195879</v>
      </c>
      <c r="M4169" s="66"/>
      <c r="N4169" s="66"/>
      <c r="O4169" s="66"/>
      <c r="P4169" s="66"/>
      <c r="Q4169" s="66"/>
      <c r="S4169" s="70"/>
      <c r="U4169" s="70"/>
      <c r="W4169" s="70"/>
      <c r="Y4169" s="70"/>
    </row>
    <row r="4170" spans="1:25" s="69" customFormat="1" x14ac:dyDescent="0.2">
      <c r="A4170" s="66" t="s">
        <v>20</v>
      </c>
      <c r="B4170" s="66" t="s">
        <v>23</v>
      </c>
      <c r="C4170" s="66" t="s">
        <v>26</v>
      </c>
      <c r="D4170" s="66" t="s">
        <v>303</v>
      </c>
      <c r="E4170" s="87">
        <f>+IF(ISNUMBER(DATA!N523),DATA!N523,"n/a")</f>
        <v>4.3103370154238503</v>
      </c>
      <c r="F4170" s="77">
        <f>+IF(ISNUMBER(DATA!O523),DATA!O523,"n/a")</f>
        <v>3.5674951974051E-3</v>
      </c>
      <c r="G4170" s="87">
        <f>+IF(ISNUMBER(DATA!X523),DATA!X523,"n/a")</f>
        <v>4.3100517118186303</v>
      </c>
      <c r="H4170" s="77">
        <f>+IF(ISNUMBER(DATA!Y523),DATA!Y523,"n/a")</f>
        <v>9.4364298405403502E-2</v>
      </c>
      <c r="I4170" s="87">
        <f>+IF(ISNUMBER(DATA!AH523),DATA!AH523,"n/a")</f>
        <v>4.3128741428419302</v>
      </c>
      <c r="J4170" s="77">
        <f>+IF(ISNUMBER(DATA!AI523),DATA!AI523,"n/a")</f>
        <v>0.134037811732649</v>
      </c>
      <c r="K4170" s="87">
        <f>+IF(ISNUMBER(DATA!AR523),DATA!AR523,"n/a")</f>
        <v>4.3296137085619097</v>
      </c>
      <c r="L4170" s="77">
        <f>+IF(ISNUMBER(DATA!AS523),DATA!AS523,"n/a")</f>
        <v>0.10495227250641601</v>
      </c>
      <c r="M4170" s="66"/>
      <c r="N4170" s="66"/>
      <c r="O4170" s="66"/>
      <c r="P4170" s="66"/>
      <c r="Q4170" s="66"/>
      <c r="S4170" s="70"/>
      <c r="U4170" s="70"/>
      <c r="W4170" s="70"/>
      <c r="Y4170" s="70"/>
    </row>
    <row r="4171" spans="1:25" s="69" customFormat="1" x14ac:dyDescent="0.2">
      <c r="A4171" s="66" t="s">
        <v>20</v>
      </c>
      <c r="B4171" s="66" t="s">
        <v>23</v>
      </c>
      <c r="C4171" s="66" t="s">
        <v>26</v>
      </c>
      <c r="D4171" s="66" t="s">
        <v>304</v>
      </c>
      <c r="E4171" s="87">
        <f>+IF(ISNUMBER(DATA!N524),DATA!N524,"n/a")</f>
        <v>3.9742518351213998</v>
      </c>
      <c r="F4171" s="77">
        <f>+IF(ISNUMBER(DATA!O524),DATA!O524,"n/a")</f>
        <v>4.3522103506235102E-2</v>
      </c>
      <c r="G4171" s="87">
        <f>+IF(ISNUMBER(DATA!X524),DATA!X524,"n/a")</f>
        <v>3.9727195236876902</v>
      </c>
      <c r="H4171" s="77">
        <f>+IF(ISNUMBER(DATA!Y524),DATA!Y524,"n/a")</f>
        <v>4.9537620253363897E-2</v>
      </c>
      <c r="I4171" s="87">
        <f>+IF(ISNUMBER(DATA!AH524),DATA!AH524,"n/a")</f>
        <v>3.9612560879707202</v>
      </c>
      <c r="J4171" s="77">
        <f>+IF(ISNUMBER(DATA!AI524),DATA!AI524,"n/a")</f>
        <v>4.2566122614506603E-2</v>
      </c>
      <c r="K4171" s="87">
        <f>+IF(ISNUMBER(DATA!AR524),DATA!AR524,"n/a")</f>
        <v>3.8676594032632301</v>
      </c>
      <c r="L4171" s="77">
        <f>+IF(ISNUMBER(DATA!AS524),DATA!AS524,"n/a")</f>
        <v>1.55061736267032E-2</v>
      </c>
      <c r="M4171" s="66"/>
      <c r="N4171" s="66"/>
      <c r="O4171" s="66"/>
      <c r="P4171" s="66"/>
      <c r="Q4171" s="66"/>
      <c r="S4171" s="70"/>
      <c r="U4171" s="70"/>
      <c r="W4171" s="70"/>
      <c r="Y4171" s="70"/>
    </row>
    <row r="4172" spans="1:25" s="69" customFormat="1" x14ac:dyDescent="0.2">
      <c r="A4172" s="66" t="s">
        <v>20</v>
      </c>
      <c r="B4172" s="66" t="s">
        <v>23</v>
      </c>
      <c r="C4172" s="66" t="s">
        <v>26</v>
      </c>
      <c r="D4172" s="66" t="s">
        <v>305</v>
      </c>
      <c r="E4172" s="87">
        <f>+IF(ISNUMBER(DATA!N525),DATA!N525,"n/a")</f>
        <v>4.3616751660305004</v>
      </c>
      <c r="F4172" s="77" t="str">
        <f>+IF(ISNUMBER(DATA!O525),DATA!O525,"n/a")</f>
        <v>n/a</v>
      </c>
      <c r="G4172" s="87">
        <f>+IF(ISNUMBER(DATA!X525),DATA!X525,"n/a")</f>
        <v>4.3835592811673401</v>
      </c>
      <c r="H4172" s="77">
        <f>+IF(ISNUMBER(DATA!Y525),DATA!Y525,"n/a")</f>
        <v>9.8636411320134607E-2</v>
      </c>
      <c r="I4172" s="87">
        <f>+IF(ISNUMBER(DATA!AH525),DATA!AH525,"n/a")</f>
        <v>4.3736882097738601</v>
      </c>
      <c r="J4172" s="77">
        <f>+IF(ISNUMBER(DATA!AI525),DATA!AI525,"n/a")</f>
        <v>9.6162458589940894E-2</v>
      </c>
      <c r="K4172" s="87">
        <f>+IF(ISNUMBER(DATA!AR525),DATA!AR525,"n/a")</f>
        <v>4.3734347094648003</v>
      </c>
      <c r="L4172" s="77">
        <f>+IF(ISNUMBER(DATA!AS525),DATA!AS525,"n/a")</f>
        <v>9.6098924677895894E-2</v>
      </c>
      <c r="M4172" s="66"/>
      <c r="N4172" s="66"/>
      <c r="O4172" s="66"/>
      <c r="P4172" s="66"/>
      <c r="Q4172" s="66"/>
      <c r="S4172" s="70"/>
      <c r="U4172" s="70"/>
      <c r="W4172" s="70"/>
      <c r="Y4172" s="70"/>
    </row>
    <row r="4173" spans="1:25" s="69" customFormat="1" x14ac:dyDescent="0.2">
      <c r="A4173" s="66" t="s">
        <v>20</v>
      </c>
      <c r="B4173" s="66" t="s">
        <v>23</v>
      </c>
      <c r="C4173" s="66" t="s">
        <v>26</v>
      </c>
      <c r="D4173" s="66" t="s">
        <v>306</v>
      </c>
      <c r="E4173" s="87">
        <f>+IF(ISNUMBER(DATA!N526),DATA!N526,"n/a")</f>
        <v>3.5900031984232599</v>
      </c>
      <c r="F4173" s="77">
        <f>+IF(ISNUMBER(DATA!O526),DATA!O526,"n/a")</f>
        <v>9.8326538671359305E-6</v>
      </c>
      <c r="G4173" s="87">
        <f>+IF(ISNUMBER(DATA!X526),DATA!X526,"n/a")</f>
        <v>3.5900032582085899</v>
      </c>
      <c r="H4173" s="77">
        <f>+IF(ISNUMBER(DATA!Y526),DATA!Y526,"n/a")</f>
        <v>6.9859496239173502E-5</v>
      </c>
      <c r="I4173" s="87">
        <f>+IF(ISNUMBER(DATA!AH526),DATA!AH526,"n/a")</f>
        <v>3.5900023877850198</v>
      </c>
      <c r="J4173" s="77">
        <f>+IF(ISNUMBER(DATA!AI526),DATA!AI526,"n/a")</f>
        <v>1.74360279209208E-4</v>
      </c>
      <c r="K4173" s="87">
        <f>+IF(ISNUMBER(DATA!AR526),DATA!AR526,"n/a")</f>
        <v>3.59000042293302</v>
      </c>
      <c r="L4173" s="77">
        <f>+IF(ISNUMBER(DATA!AS526),DATA!AS526,"n/a")</f>
        <v>2.5522600956344601E-4</v>
      </c>
      <c r="M4173" s="66"/>
      <c r="N4173" s="66"/>
      <c r="O4173" s="66"/>
      <c r="P4173" s="66"/>
      <c r="Q4173" s="66"/>
      <c r="S4173" s="70"/>
      <c r="U4173" s="70"/>
      <c r="W4173" s="70"/>
      <c r="Y4173" s="70"/>
    </row>
    <row r="4174" spans="1:25" s="69" customFormat="1" x14ac:dyDescent="0.2">
      <c r="A4174" s="66" t="s">
        <v>20</v>
      </c>
      <c r="B4174" s="66" t="s">
        <v>23</v>
      </c>
      <c r="C4174" s="66" t="s">
        <v>26</v>
      </c>
      <c r="D4174" s="66" t="s">
        <v>307</v>
      </c>
      <c r="E4174" s="87">
        <f>+IF(ISNUMBER(DATA!N527),DATA!N527,"n/a")</f>
        <v>4.2190164525549703</v>
      </c>
      <c r="F4174" s="77">
        <f>+IF(ISNUMBER(DATA!O527),DATA!O527,"n/a")</f>
        <v>-2.8958777922354999E-2</v>
      </c>
      <c r="G4174" s="87">
        <f>+IF(ISNUMBER(DATA!X527),DATA!X527,"n/a")</f>
        <v>4.26749930645828</v>
      </c>
      <c r="H4174" s="77">
        <f>+IF(ISNUMBER(DATA!Y527),DATA!Y527,"n/a")</f>
        <v>-1.7800051656764099E-2</v>
      </c>
      <c r="I4174" s="87">
        <f>+IF(ISNUMBER(DATA!AH527),DATA!AH527,"n/a")</f>
        <v>4.3038407487179704</v>
      </c>
      <c r="J4174" s="77">
        <f>+IF(ISNUMBER(DATA!AI527),DATA!AI527,"n/a")</f>
        <v>-9.43577081056232E-3</v>
      </c>
      <c r="K4174" s="87">
        <f>+IF(ISNUMBER(DATA!AR527),DATA!AR527,"n/a")</f>
        <v>4.3226791243638996</v>
      </c>
      <c r="L4174" s="77">
        <f>+IF(ISNUMBER(DATA!AS527),DATA!AS527,"n/a")</f>
        <v>-5.0999642274658901E-3</v>
      </c>
      <c r="M4174" s="66"/>
      <c r="N4174" s="66"/>
      <c r="O4174" s="66"/>
      <c r="P4174" s="66"/>
      <c r="Q4174" s="66"/>
      <c r="S4174" s="70"/>
      <c r="U4174" s="70"/>
      <c r="W4174" s="70"/>
      <c r="Y4174" s="70"/>
    </row>
    <row r="4175" spans="1:25" s="69" customFormat="1" x14ac:dyDescent="0.2">
      <c r="A4175" s="66" t="s">
        <v>20</v>
      </c>
      <c r="B4175" s="66" t="s">
        <v>23</v>
      </c>
      <c r="C4175" s="66" t="s">
        <v>26</v>
      </c>
      <c r="D4175" s="66" t="s">
        <v>308</v>
      </c>
      <c r="E4175" s="87">
        <f>+IF(ISNUMBER(DATA!N528),DATA!N528,"n/a")</f>
        <v>3.65052476478593</v>
      </c>
      <c r="F4175" s="77">
        <f>+IF(ISNUMBER(DATA!O528),DATA!O528,"n/a")</f>
        <v>-3.2110358165196397E-2</v>
      </c>
      <c r="G4175" s="87">
        <f>+IF(ISNUMBER(DATA!X528),DATA!X528,"n/a")</f>
        <v>3.7185740623060601</v>
      </c>
      <c r="H4175" s="77">
        <f>+IF(ISNUMBER(DATA!Y528),DATA!Y528,"n/a")</f>
        <v>2.44877164251294E-2</v>
      </c>
      <c r="I4175" s="87">
        <f>+IF(ISNUMBER(DATA!AH528),DATA!AH528,"n/a")</f>
        <v>3.7295554015363699</v>
      </c>
      <c r="J4175" s="77">
        <f>+IF(ISNUMBER(DATA!AI528),DATA!AI528,"n/a")</f>
        <v>6.7438309748615297E-2</v>
      </c>
      <c r="K4175" s="87">
        <f>+IF(ISNUMBER(DATA!AR528),DATA!AR528,"n/a")</f>
        <v>3.7412728826850601</v>
      </c>
      <c r="L4175" s="77">
        <f>+IF(ISNUMBER(DATA!AS528),DATA!AS528,"n/a")</f>
        <v>3.4788775477376098E-2</v>
      </c>
      <c r="M4175" s="66"/>
      <c r="N4175" s="66"/>
      <c r="O4175" s="66"/>
      <c r="P4175" s="66"/>
      <c r="Q4175" s="66"/>
      <c r="S4175" s="70"/>
      <c r="U4175" s="70"/>
      <c r="W4175" s="70"/>
      <c r="Y4175" s="70"/>
    </row>
    <row r="4176" spans="1:25" s="69" customFormat="1" x14ac:dyDescent="0.2">
      <c r="A4176" s="66" t="s">
        <v>20</v>
      </c>
      <c r="B4176" s="66" t="s">
        <v>23</v>
      </c>
      <c r="C4176" s="66" t="s">
        <v>26</v>
      </c>
      <c r="D4176" s="66" t="s">
        <v>309</v>
      </c>
      <c r="E4176" s="87">
        <f>+IF(ISNUMBER(DATA!N529),DATA!N529,"n/a")</f>
        <v>3.3379587225371701</v>
      </c>
      <c r="F4176" s="77">
        <f>+IF(ISNUMBER(DATA!O529),DATA!O529,"n/a")</f>
        <v>-7.5297726399754905E-2</v>
      </c>
      <c r="G4176" s="87">
        <f>+IF(ISNUMBER(DATA!X529),DATA!X529,"n/a")</f>
        <v>3.48398341943899</v>
      </c>
      <c r="H4176" s="77">
        <f>+IF(ISNUMBER(DATA!Y529),DATA!Y529,"n/a")</f>
        <v>-6.2833244964473301E-4</v>
      </c>
      <c r="I4176" s="87">
        <f>+IF(ISNUMBER(DATA!AH529),DATA!AH529,"n/a")</f>
        <v>3.49292468999609</v>
      </c>
      <c r="J4176" s="77">
        <f>+IF(ISNUMBER(DATA!AI529),DATA!AI529,"n/a")</f>
        <v>3.7177817830475697E-2</v>
      </c>
      <c r="K4176" s="87">
        <f>+IF(ISNUMBER(DATA!AR529),DATA!AR529,"n/a")</f>
        <v>3.5343827150369802</v>
      </c>
      <c r="L4176" s="77">
        <f>+IF(ISNUMBER(DATA!AS529),DATA!AS529,"n/a")</f>
        <v>6.9959783940013696E-3</v>
      </c>
      <c r="M4176" s="66"/>
      <c r="N4176" s="66"/>
      <c r="O4176" s="66"/>
      <c r="P4176" s="66"/>
      <c r="Q4176" s="66"/>
      <c r="S4176" s="70"/>
      <c r="U4176" s="70"/>
      <c r="W4176" s="70"/>
      <c r="Y4176" s="70"/>
    </row>
    <row r="4177" spans="1:25" s="69" customFormat="1" x14ac:dyDescent="0.2">
      <c r="A4177" s="66" t="s">
        <v>20</v>
      </c>
      <c r="B4177" s="66" t="s">
        <v>23</v>
      </c>
      <c r="C4177" s="66" t="s">
        <v>26</v>
      </c>
      <c r="D4177" s="66" t="s">
        <v>310</v>
      </c>
      <c r="E4177" s="87">
        <f>+IF(ISNUMBER(DATA!N530),DATA!N530,"n/a")</f>
        <v>3.1937687334429801</v>
      </c>
      <c r="F4177" s="77">
        <f>+IF(ISNUMBER(DATA!O530),DATA!O530,"n/a")</f>
        <v>-0.110560767507524</v>
      </c>
      <c r="G4177" s="87">
        <f>+IF(ISNUMBER(DATA!X530),DATA!X530,"n/a")</f>
        <v>3.40424699222755</v>
      </c>
      <c r="H4177" s="77">
        <f>+IF(ISNUMBER(DATA!Y530),DATA!Y530,"n/a")</f>
        <v>1.28377084788224E-2</v>
      </c>
      <c r="I4177" s="87">
        <f>+IF(ISNUMBER(DATA!AH530),DATA!AH530,"n/a")</f>
        <v>3.4157453743311699</v>
      </c>
      <c r="J4177" s="77">
        <f>+IF(ISNUMBER(DATA!AI530),DATA!AI530,"n/a")</f>
        <v>0.10402102507955301</v>
      </c>
      <c r="K4177" s="87">
        <f>+IF(ISNUMBER(DATA!AR530),DATA!AR530,"n/a")</f>
        <v>3.4718443607696399</v>
      </c>
      <c r="L4177" s="77">
        <f>+IF(ISNUMBER(DATA!AS530),DATA!AS530,"n/a")</f>
        <v>5.6656187908510097E-2</v>
      </c>
      <c r="M4177" s="66"/>
      <c r="N4177" s="66"/>
      <c r="O4177" s="66"/>
      <c r="P4177" s="66"/>
      <c r="Q4177" s="66"/>
      <c r="S4177" s="70"/>
      <c r="U4177" s="70"/>
      <c r="W4177" s="70"/>
      <c r="Y4177" s="70"/>
    </row>
    <row r="4178" spans="1:25" s="69" customFormat="1" x14ac:dyDescent="0.2">
      <c r="A4178" s="66" t="s">
        <v>20</v>
      </c>
      <c r="B4178" s="66" t="s">
        <v>23</v>
      </c>
      <c r="C4178" s="66" t="s">
        <v>26</v>
      </c>
      <c r="D4178" s="66" t="s">
        <v>311</v>
      </c>
      <c r="E4178" s="87">
        <f>+IF(ISNUMBER(DATA!N531),DATA!N531,"n/a")</f>
        <v>4.3160494720092597</v>
      </c>
      <c r="F4178" s="77">
        <f>+IF(ISNUMBER(DATA!O531),DATA!O531,"n/a")</f>
        <v>2.4998923725599E-2</v>
      </c>
      <c r="G4178" s="87">
        <f>+IF(ISNUMBER(DATA!X531),DATA!X531,"n/a")</f>
        <v>4.2970589339104501</v>
      </c>
      <c r="H4178" s="77">
        <f>+IF(ISNUMBER(DATA!Y531),DATA!Y531,"n/a")</f>
        <v>5.6540715904444198E-2</v>
      </c>
      <c r="I4178" s="87">
        <f>+IF(ISNUMBER(DATA!AH531),DATA!AH531,"n/a")</f>
        <v>4.2318036552407596</v>
      </c>
      <c r="J4178" s="77">
        <f>+IF(ISNUMBER(DATA!AI531),DATA!AI531,"n/a")</f>
        <v>4.1339679921896397E-2</v>
      </c>
      <c r="K4178" s="87">
        <f>+IF(ISNUMBER(DATA!AR531),DATA!AR531,"n/a")</f>
        <v>4.1354555696357203</v>
      </c>
      <c r="L4178" s="77">
        <f>+IF(ISNUMBER(DATA!AS531),DATA!AS531,"n/a")</f>
        <v>2.3274306488790801E-2</v>
      </c>
      <c r="M4178" s="66"/>
      <c r="N4178" s="66"/>
      <c r="O4178" s="66"/>
      <c r="P4178" s="66"/>
      <c r="Q4178" s="66"/>
      <c r="S4178" s="70"/>
      <c r="U4178" s="70"/>
      <c r="W4178" s="70"/>
      <c r="Y4178" s="70"/>
    </row>
    <row r="4179" spans="1:25" s="69" customFormat="1" x14ac:dyDescent="0.2">
      <c r="A4179" s="66" t="s">
        <v>20</v>
      </c>
      <c r="B4179" s="66" t="s">
        <v>23</v>
      </c>
      <c r="C4179" s="66" t="s">
        <v>26</v>
      </c>
      <c r="D4179" s="66" t="s">
        <v>312</v>
      </c>
      <c r="E4179" s="87">
        <f>+IF(ISNUMBER(DATA!N532),DATA!N532,"n/a")</f>
        <v>4.7479842068437002</v>
      </c>
      <c r="F4179" s="77">
        <f>+IF(ISNUMBER(DATA!O532),DATA!O532,"n/a")</f>
        <v>1.6086933758012199E-2</v>
      </c>
      <c r="G4179" s="87">
        <f>+IF(ISNUMBER(DATA!X532),DATA!X532,"n/a")</f>
        <v>4.75667301500091</v>
      </c>
      <c r="H4179" s="77">
        <f>+IF(ISNUMBER(DATA!Y532),DATA!Y532,"n/a")</f>
        <v>-3.8346860378656498E-2</v>
      </c>
      <c r="I4179" s="87">
        <f>+IF(ISNUMBER(DATA!AH532),DATA!AH532,"n/a")</f>
        <v>4.7168269713614697</v>
      </c>
      <c r="J4179" s="77">
        <f>+IF(ISNUMBER(DATA!AI532),DATA!AI532,"n/a")</f>
        <v>-6.5122218378572003E-2</v>
      </c>
      <c r="K4179" s="87">
        <f>+IF(ISNUMBER(DATA!AR532),DATA!AR532,"n/a")</f>
        <v>4.7304559431537401</v>
      </c>
      <c r="L4179" s="77">
        <f>+IF(ISNUMBER(DATA!AS532),DATA!AS532,"n/a")</f>
        <v>-4.4726516931148499E-2</v>
      </c>
      <c r="M4179" s="66"/>
      <c r="N4179" s="66"/>
      <c r="O4179" s="66"/>
      <c r="P4179" s="66"/>
      <c r="Q4179" s="66"/>
      <c r="S4179" s="70"/>
      <c r="U4179" s="70"/>
      <c r="W4179" s="70"/>
      <c r="Y4179" s="70"/>
    </row>
    <row r="4180" spans="1:25" s="69" customFormat="1" x14ac:dyDescent="0.2">
      <c r="A4180" s="66" t="s">
        <v>20</v>
      </c>
      <c r="B4180" s="66" t="s">
        <v>23</v>
      </c>
      <c r="C4180" s="66" t="s">
        <v>26</v>
      </c>
      <c r="D4180" s="66" t="s">
        <v>313</v>
      </c>
      <c r="E4180" s="87">
        <f>+IF(ISNUMBER(DATA!N533),DATA!N533,"n/a")</f>
        <v>3.9965281311846201</v>
      </c>
      <c r="F4180" s="77">
        <f>+IF(ISNUMBER(DATA!O533),DATA!O533,"n/a")</f>
        <v>2.93991523685843E-2</v>
      </c>
      <c r="G4180" s="87">
        <f>+IF(ISNUMBER(DATA!X533),DATA!X533,"n/a")</f>
        <v>3.9919621060302402</v>
      </c>
      <c r="H4180" s="77">
        <f>+IF(ISNUMBER(DATA!Y533),DATA!Y533,"n/a")</f>
        <v>4.0178273722123597E-2</v>
      </c>
      <c r="I4180" s="87">
        <f>+IF(ISNUMBER(DATA!AH533),DATA!AH533,"n/a")</f>
        <v>3.9454847965064901</v>
      </c>
      <c r="J4180" s="77">
        <f>+IF(ISNUMBER(DATA!AI533),DATA!AI533,"n/a")</f>
        <v>3.7518406788420403E-2</v>
      </c>
      <c r="K4180" s="87">
        <f>+IF(ISNUMBER(DATA!AR533),DATA!AR533,"n/a")</f>
        <v>3.9011183220297099</v>
      </c>
      <c r="L4180" s="77">
        <f>+IF(ISNUMBER(DATA!AS533),DATA!AS533,"n/a")</f>
        <v>7.4357886120709499E-3</v>
      </c>
      <c r="M4180" s="66"/>
      <c r="N4180" s="66"/>
      <c r="O4180" s="66"/>
      <c r="P4180" s="66"/>
      <c r="Q4180" s="66"/>
      <c r="S4180" s="70"/>
      <c r="U4180" s="70"/>
      <c r="W4180" s="70"/>
      <c r="Y4180" s="70"/>
    </row>
    <row r="4181" spans="1:25" s="69" customFormat="1" x14ac:dyDescent="0.2">
      <c r="A4181" s="66" t="s">
        <v>20</v>
      </c>
      <c r="B4181" s="66" t="s">
        <v>23</v>
      </c>
      <c r="C4181" s="66" t="s">
        <v>26</v>
      </c>
      <c r="D4181" s="66" t="s">
        <v>314</v>
      </c>
      <c r="E4181" s="87">
        <f>+IF(ISNUMBER(DATA!N534),DATA!N534,"n/a")</f>
        <v>4.7023535674226702</v>
      </c>
      <c r="F4181" s="77">
        <f>+IF(ISNUMBER(DATA!O534),DATA!O534,"n/a")</f>
        <v>3.5187940890780603E-2</v>
      </c>
      <c r="G4181" s="87">
        <f>+IF(ISNUMBER(DATA!X534),DATA!X534,"n/a")</f>
        <v>4.6876669304773104</v>
      </c>
      <c r="H4181" s="77">
        <f>+IF(ISNUMBER(DATA!Y534),DATA!Y534,"n/a")</f>
        <v>5.4249089364188E-2</v>
      </c>
      <c r="I4181" s="87">
        <f>+IF(ISNUMBER(DATA!AH534),DATA!AH534,"n/a")</f>
        <v>4.5619217731089199</v>
      </c>
      <c r="J4181" s="77">
        <f>+IF(ISNUMBER(DATA!AI534),DATA!AI534,"n/a")</f>
        <v>3.1585792228029499E-2</v>
      </c>
      <c r="K4181" s="87">
        <f>+IF(ISNUMBER(DATA!AR534),DATA!AR534,"n/a")</f>
        <v>4.4057947303635103</v>
      </c>
      <c r="L4181" s="77">
        <f>+IF(ISNUMBER(DATA!AS534),DATA!AS534,"n/a")</f>
        <v>2.3293944872290501E-2</v>
      </c>
      <c r="M4181" s="66"/>
      <c r="N4181" s="66"/>
      <c r="O4181" s="66"/>
      <c r="P4181" s="66"/>
      <c r="Q4181" s="66"/>
      <c r="S4181" s="70"/>
      <c r="U4181" s="70"/>
      <c r="W4181" s="70"/>
      <c r="Y4181" s="70"/>
    </row>
    <row r="4182" spans="1:25" s="69" customFormat="1" x14ac:dyDescent="0.2">
      <c r="A4182" s="66" t="s">
        <v>20</v>
      </c>
      <c r="B4182" s="66" t="s">
        <v>23</v>
      </c>
      <c r="C4182" s="66" t="s">
        <v>26</v>
      </c>
      <c r="D4182" s="66" t="s">
        <v>315</v>
      </c>
      <c r="E4182" s="87">
        <f>+IF(ISNUMBER(DATA!N535),DATA!N535,"n/a")</f>
        <v>4.8430159940306297</v>
      </c>
      <c r="F4182" s="77">
        <f>+IF(ISNUMBER(DATA!O535),DATA!O535,"n/a")</f>
        <v>4.4633274714299599E-2</v>
      </c>
      <c r="G4182" s="87">
        <f>+IF(ISNUMBER(DATA!X535),DATA!X535,"n/a")</f>
        <v>4.8947261757282403</v>
      </c>
      <c r="H4182" s="77">
        <f>+IF(ISNUMBER(DATA!Y535),DATA!Y535,"n/a")</f>
        <v>5.5787104581768103E-2</v>
      </c>
      <c r="I4182" s="87">
        <f>+IF(ISNUMBER(DATA!AH535),DATA!AH535,"n/a")</f>
        <v>4.9281338249536999</v>
      </c>
      <c r="J4182" s="77">
        <f>+IF(ISNUMBER(DATA!AI535),DATA!AI535,"n/a")</f>
        <v>6.2993098130811997E-2</v>
      </c>
      <c r="K4182" s="87">
        <f>+IF(ISNUMBER(DATA!AR535),DATA!AR535,"n/a")</f>
        <v>4.9278546441124904</v>
      </c>
      <c r="L4182" s="77">
        <f>+IF(ISNUMBER(DATA!AS535),DATA!AS535,"n/a")</f>
        <v>6.2932879127457E-2</v>
      </c>
      <c r="M4182" s="66"/>
      <c r="N4182" s="66"/>
      <c r="O4182" s="66"/>
      <c r="P4182" s="66"/>
      <c r="Q4182" s="66"/>
      <c r="S4182" s="70"/>
      <c r="U4182" s="70"/>
      <c r="W4182" s="70"/>
      <c r="Y4182" s="70"/>
    </row>
    <row r="4183" spans="1:25" s="69" customFormat="1" x14ac:dyDescent="0.2">
      <c r="A4183" s="66" t="s">
        <v>20</v>
      </c>
      <c r="B4183" s="66" t="s">
        <v>23</v>
      </c>
      <c r="C4183" s="66" t="s">
        <v>26</v>
      </c>
      <c r="D4183" s="66" t="s">
        <v>316</v>
      </c>
      <c r="E4183" s="87">
        <f>+IF(ISNUMBER(DATA!N536),DATA!N536,"n/a")</f>
        <v>3.6228302634741398</v>
      </c>
      <c r="F4183" s="77">
        <f>+IF(ISNUMBER(DATA!O536),DATA!O536,"n/a")</f>
        <v>9.9813845701054199E-2</v>
      </c>
      <c r="G4183" s="87">
        <f>+IF(ISNUMBER(DATA!X536),DATA!X536,"n/a")</f>
        <v>3.60710961442207</v>
      </c>
      <c r="H4183" s="77">
        <f>+IF(ISNUMBER(DATA!Y536),DATA!Y536,"n/a")</f>
        <v>0.127527128736694</v>
      </c>
      <c r="I4183" s="87">
        <f>+IF(ISNUMBER(DATA!AH536),DATA!AH536,"n/a")</f>
        <v>3.5554341631828201</v>
      </c>
      <c r="J4183" s="77">
        <f>+IF(ISNUMBER(DATA!AI536),DATA!AI536,"n/a")</f>
        <v>0.10718789029266</v>
      </c>
      <c r="K4183" s="87">
        <f>+IF(ISNUMBER(DATA!AR536),DATA!AR536,"n/a")</f>
        <v>3.5297974576274198</v>
      </c>
      <c r="L4183" s="77">
        <f>+IF(ISNUMBER(DATA!AS536),DATA!AS536,"n/a")</f>
        <v>0.110340295460225</v>
      </c>
      <c r="M4183" s="66"/>
      <c r="N4183" s="66"/>
      <c r="O4183" s="66"/>
      <c r="P4183" s="66"/>
      <c r="Q4183" s="66"/>
      <c r="S4183" s="70"/>
      <c r="U4183" s="70"/>
      <c r="W4183" s="70"/>
      <c r="Y4183" s="70"/>
    </row>
    <row r="4184" spans="1:25" s="69" customFormat="1" x14ac:dyDescent="0.2">
      <c r="A4184" s="66" t="s">
        <v>20</v>
      </c>
      <c r="B4184" s="66" t="s">
        <v>23</v>
      </c>
      <c r="C4184" s="66" t="s">
        <v>26</v>
      </c>
      <c r="D4184" s="66" t="s">
        <v>317</v>
      </c>
      <c r="E4184" s="87">
        <f>+IF(ISNUMBER(DATA!N537),DATA!N537,"n/a")</f>
        <v>4.9899883632278001</v>
      </c>
      <c r="F4184" s="77">
        <f>+IF(ISNUMBER(DATA!O537),DATA!O537,"n/a")</f>
        <v>0.111353798915394</v>
      </c>
      <c r="G4184" s="87">
        <f>+IF(ISNUMBER(DATA!X537),DATA!X537,"n/a")</f>
        <v>4.9899951934481104</v>
      </c>
      <c r="H4184" s="77">
        <f>+IF(ISNUMBER(DATA!Y537),DATA!Y537,"n/a")</f>
        <v>0.111358415698081</v>
      </c>
      <c r="I4184" s="87">
        <f>+IF(ISNUMBER(DATA!AH537),DATA!AH537,"n/a")</f>
        <v>4.9899981944683596</v>
      </c>
      <c r="J4184" s="77">
        <f>+IF(ISNUMBER(DATA!AI537),DATA!AI537,"n/a")</f>
        <v>0.11135915648629099</v>
      </c>
      <c r="K4184" s="87">
        <f>+IF(ISNUMBER(DATA!AR537),DATA!AR537,"n/a")</f>
        <v>4.8011831929698401</v>
      </c>
      <c r="L4184" s="77">
        <f>+IF(ISNUMBER(DATA!AS537),DATA!AS537,"n/a")</f>
        <v>6.9306672521769003E-2</v>
      </c>
      <c r="M4184" s="66"/>
      <c r="N4184" s="66"/>
      <c r="O4184" s="66"/>
      <c r="P4184" s="66"/>
      <c r="Q4184" s="66"/>
      <c r="S4184" s="70"/>
      <c r="U4184" s="70"/>
      <c r="W4184" s="70"/>
      <c r="Y4184" s="70"/>
    </row>
    <row r="4185" spans="1:25" s="69" customFormat="1" x14ac:dyDescent="0.2">
      <c r="A4185" s="66" t="s">
        <v>20</v>
      </c>
      <c r="B4185" s="66" t="s">
        <v>23</v>
      </c>
      <c r="C4185" s="66" t="s">
        <v>26</v>
      </c>
      <c r="D4185" s="66" t="s">
        <v>318</v>
      </c>
      <c r="E4185" s="87">
        <f>+IF(ISNUMBER(DATA!N538),DATA!N538,"n/a")</f>
        <v>3.9942744969736599</v>
      </c>
      <c r="F4185" s="77">
        <f>+IF(ISNUMBER(DATA!O538),DATA!O538,"n/a")</f>
        <v>1.3050522852405999E-3</v>
      </c>
      <c r="G4185" s="87">
        <f>+IF(ISNUMBER(DATA!X538),DATA!X538,"n/a")</f>
        <v>3.9880776743539501</v>
      </c>
      <c r="H4185" s="77">
        <f>+IF(ISNUMBER(DATA!Y538),DATA!Y538,"n/a")</f>
        <v>-5.3895484986975597E-4</v>
      </c>
      <c r="I4185" s="87">
        <f>+IF(ISNUMBER(DATA!AH538),DATA!AH538,"n/a")</f>
        <v>3.9912576364019401</v>
      </c>
      <c r="J4185" s="77">
        <f>+IF(ISNUMBER(DATA!AI538),DATA!AI538,"n/a")</f>
        <v>-4.8519185324249498E-3</v>
      </c>
      <c r="K4185" s="87">
        <f>+IF(ISNUMBER(DATA!AR538),DATA!AR538,"n/a")</f>
        <v>3.9925260357113501</v>
      </c>
      <c r="L4185" s="77">
        <f>+IF(ISNUMBER(DATA!AS538),DATA!AS538,"n/a")</f>
        <v>-1.39491361467525E-2</v>
      </c>
      <c r="M4185" s="66"/>
      <c r="N4185" s="66"/>
      <c r="O4185" s="66"/>
      <c r="P4185" s="66"/>
      <c r="Q4185" s="66"/>
      <c r="S4185" s="70"/>
      <c r="U4185" s="70"/>
      <c r="W4185" s="70"/>
      <c r="Y4185" s="70"/>
    </row>
    <row r="4186" spans="1:25" s="69" customFormat="1" x14ac:dyDescent="0.2">
      <c r="A4186" s="66" t="s">
        <v>20</v>
      </c>
      <c r="B4186" s="66" t="s">
        <v>23</v>
      </c>
      <c r="C4186" s="66" t="s">
        <v>26</v>
      </c>
      <c r="D4186" s="66" t="s">
        <v>344</v>
      </c>
      <c r="E4186" s="87">
        <f>+IF(ISNUMBER(DATA!N539),DATA!N539,"n/a")</f>
        <v>3.5658787120563602</v>
      </c>
      <c r="F4186" s="77">
        <f>+IF(ISNUMBER(DATA!O539),DATA!O539,"n/a")</f>
        <v>3.56002728316131E-2</v>
      </c>
      <c r="G4186" s="87">
        <f>+IF(ISNUMBER(DATA!X539),DATA!X539,"n/a")</f>
        <v>3.6119755281135402</v>
      </c>
      <c r="H4186" s="77">
        <f>+IF(ISNUMBER(DATA!Y539),DATA!Y539,"n/a")</f>
        <v>0.14386795964702001</v>
      </c>
      <c r="I4186" s="87">
        <f>+IF(ISNUMBER(DATA!AH539),DATA!AH539,"n/a")</f>
        <v>3.5726783322045299</v>
      </c>
      <c r="J4186" s="77">
        <f>+IF(ISNUMBER(DATA!AI539),DATA!AI539,"n/a")</f>
        <v>0.165537429747982</v>
      </c>
      <c r="K4186" s="87">
        <f>+IF(ISNUMBER(DATA!AR539),DATA!AR539,"n/a")</f>
        <v>3.54474150487682</v>
      </c>
      <c r="L4186" s="77">
        <f>+IF(ISNUMBER(DATA!AS539),DATA!AS539,"n/a")</f>
        <v>0.152410602789772</v>
      </c>
      <c r="M4186" s="66"/>
      <c r="N4186" s="66"/>
      <c r="O4186" s="66"/>
      <c r="P4186" s="66"/>
      <c r="Q4186" s="66"/>
      <c r="S4186" s="70"/>
      <c r="U4186" s="70"/>
      <c r="W4186" s="70"/>
      <c r="Y4186" s="70"/>
    </row>
    <row r="4187" spans="1:25" s="69" customFormat="1" x14ac:dyDescent="0.2">
      <c r="A4187" s="66" t="s">
        <v>20</v>
      </c>
      <c r="B4187" s="66" t="s">
        <v>23</v>
      </c>
      <c r="C4187" s="66" t="s">
        <v>26</v>
      </c>
      <c r="D4187" s="66" t="s">
        <v>345</v>
      </c>
      <c r="E4187" s="87">
        <f>+IF(ISNUMBER(DATA!N540),DATA!N540,"n/a")</f>
        <v>4.4809442874571204</v>
      </c>
      <c r="F4187" s="77">
        <f>+IF(ISNUMBER(DATA!O540),DATA!O540,"n/a")</f>
        <v>0.12865104953322601</v>
      </c>
      <c r="G4187" s="87">
        <f>+IF(ISNUMBER(DATA!X540),DATA!X540,"n/a")</f>
        <v>4.4165313628682199</v>
      </c>
      <c r="H4187" s="77">
        <f>+IF(ISNUMBER(DATA!Y540),DATA!Y540,"n/a")</f>
        <v>0.125947959789251</v>
      </c>
      <c r="I4187" s="87">
        <f>+IF(ISNUMBER(DATA!AH540),DATA!AH540,"n/a")</f>
        <v>4.4230414297206098</v>
      </c>
      <c r="J4187" s="77">
        <f>+IF(ISNUMBER(DATA!AI540),DATA!AI540,"n/a")</f>
        <v>0.12770155023159699</v>
      </c>
      <c r="K4187" s="87">
        <f>+IF(ISNUMBER(DATA!AR540),DATA!AR540,"n/a")</f>
        <v>4.3595576897252704</v>
      </c>
      <c r="L4187" s="77">
        <f>+IF(ISNUMBER(DATA!AS540),DATA!AS540,"n/a")</f>
        <v>0.138202122128223</v>
      </c>
      <c r="M4187" s="66"/>
      <c r="N4187" s="66"/>
      <c r="O4187" s="66"/>
      <c r="P4187" s="66"/>
      <c r="Q4187" s="66"/>
      <c r="S4187" s="70"/>
      <c r="U4187" s="70"/>
      <c r="W4187" s="70"/>
      <c r="Y4187" s="70"/>
    </row>
    <row r="4188" spans="1:25" x14ac:dyDescent="0.2">
      <c r="E4188" s="100"/>
      <c r="F4188" s="102"/>
      <c r="G4188" s="100"/>
      <c r="H4188" s="102"/>
      <c r="I4188" s="100"/>
      <c r="J4188" s="102"/>
      <c r="K4188" s="100"/>
      <c r="L4188" s="102"/>
    </row>
    <row r="4189" spans="1:25" s="69" customFormat="1" x14ac:dyDescent="0.2">
      <c r="A4189" s="66" t="s">
        <v>20</v>
      </c>
      <c r="B4189" s="66" t="s">
        <v>24</v>
      </c>
      <c r="C4189" s="66" t="s">
        <v>0</v>
      </c>
      <c r="D4189" s="66" t="s">
        <v>271</v>
      </c>
      <c r="E4189" s="76">
        <f>+IF(ISNUMBER(DATA!F550),DATA!F550,"n/a")</f>
        <v>15278.44</v>
      </c>
      <c r="F4189" s="77">
        <f>+IF(ISNUMBER(DATA!G550),DATA!G550,"n/a")</f>
        <v>6.8443298190453902E-2</v>
      </c>
      <c r="G4189" s="76">
        <f>+IF(ISNUMBER(DATA!P550),DATA!P550,"n/a")</f>
        <v>52177.36</v>
      </c>
      <c r="H4189" s="77">
        <f>+IF(ISNUMBER(DATA!Q550),DATA!Q550,"n/a")</f>
        <v>0.13506153636981599</v>
      </c>
      <c r="I4189" s="76">
        <f>+IF(ISNUMBER(DATA!Z550),DATA!Z550,"n/a")</f>
        <v>85199.8</v>
      </c>
      <c r="J4189" s="77">
        <f>+IF(ISNUMBER(DATA!AA550),DATA!AA550,"n/a")</f>
        <v>9.2411008041292E-2</v>
      </c>
      <c r="K4189" s="76">
        <f>+IF(ISNUMBER(DATA!AJ550),DATA!AJ550,"n/a")</f>
        <v>157991.39000000001</v>
      </c>
      <c r="L4189" s="77">
        <f>+IF(ISNUMBER(DATA!AK550),DATA!AK550,"n/a")</f>
        <v>9.6342153447136106E-2</v>
      </c>
      <c r="M4189" s="66"/>
      <c r="N4189" s="66"/>
      <c r="O4189" s="66"/>
      <c r="P4189" s="66"/>
      <c r="Q4189" s="66"/>
      <c r="S4189" s="70"/>
      <c r="U4189" s="70"/>
      <c r="W4189" s="70"/>
      <c r="Y4189" s="70"/>
    </row>
    <row r="4190" spans="1:25" s="69" customFormat="1" x14ac:dyDescent="0.2">
      <c r="A4190" s="66" t="s">
        <v>20</v>
      </c>
      <c r="B4190" s="66" t="s">
        <v>24</v>
      </c>
      <c r="C4190" s="66" t="s">
        <v>0</v>
      </c>
      <c r="D4190" s="66" t="s">
        <v>272</v>
      </c>
      <c r="E4190" s="76">
        <f>+IF(ISNUMBER(DATA!F551),DATA!F551,"n/a")</f>
        <v>46825.9</v>
      </c>
      <c r="F4190" s="77">
        <f>+IF(ISNUMBER(DATA!G551),DATA!G551,"n/a")</f>
        <v>4.8811757754562202E-2</v>
      </c>
      <c r="G4190" s="76">
        <f>+IF(ISNUMBER(DATA!P551),DATA!P551,"n/a")</f>
        <v>145560.4</v>
      </c>
      <c r="H4190" s="77">
        <f>+IF(ISNUMBER(DATA!Q551),DATA!Q551,"n/a")</f>
        <v>9.6144075658445606E-3</v>
      </c>
      <c r="I4190" s="76">
        <f>+IF(ISNUMBER(DATA!Z551),DATA!Z551,"n/a")</f>
        <v>258191.72</v>
      </c>
      <c r="J4190" s="77">
        <f>+IF(ISNUMBER(DATA!AA551),DATA!AA551,"n/a")</f>
        <v>-3.3603745815111698E-2</v>
      </c>
      <c r="K4190" s="76">
        <f>+IF(ISNUMBER(DATA!AJ551),DATA!AJ551,"n/a")</f>
        <v>482839.96</v>
      </c>
      <c r="L4190" s="77">
        <f>+IF(ISNUMBER(DATA!AK551),DATA!AK551,"n/a")</f>
        <v>2.0809384106687701E-2</v>
      </c>
      <c r="M4190" s="66"/>
      <c r="N4190" s="66"/>
      <c r="O4190" s="66"/>
      <c r="P4190" s="66"/>
      <c r="Q4190" s="66"/>
      <c r="S4190" s="70"/>
      <c r="U4190" s="70"/>
      <c r="W4190" s="70"/>
      <c r="Y4190" s="70"/>
    </row>
    <row r="4191" spans="1:25" s="69" customFormat="1" x14ac:dyDescent="0.2">
      <c r="A4191" s="66" t="s">
        <v>20</v>
      </c>
      <c r="B4191" s="66" t="s">
        <v>24</v>
      </c>
      <c r="C4191" s="66" t="s">
        <v>0</v>
      </c>
      <c r="D4191" s="66" t="s">
        <v>273</v>
      </c>
      <c r="E4191" s="76">
        <f>+IF(ISNUMBER(DATA!F552),DATA!F552,"n/a")</f>
        <v>157409.21</v>
      </c>
      <c r="F4191" s="77">
        <f>+IF(ISNUMBER(DATA!G552),DATA!G552,"n/a")</f>
        <v>0.33752203617063198</v>
      </c>
      <c r="G4191" s="76">
        <f>+IF(ISNUMBER(DATA!P552),DATA!P552,"n/a")</f>
        <v>497764.06</v>
      </c>
      <c r="H4191" s="77">
        <f>+IF(ISNUMBER(DATA!Q552),DATA!Q552,"n/a")</f>
        <v>0.45203606023496801</v>
      </c>
      <c r="I4191" s="76">
        <f>+IF(ISNUMBER(DATA!Z552),DATA!Z552,"n/a")</f>
        <v>859661.02</v>
      </c>
      <c r="J4191" s="77">
        <f>+IF(ISNUMBER(DATA!AA552),DATA!AA552,"n/a")</f>
        <v>0.484558142428062</v>
      </c>
      <c r="K4191" s="76">
        <f>+IF(ISNUMBER(DATA!AJ552),DATA!AJ552,"n/a")</f>
        <v>1525234.87</v>
      </c>
      <c r="L4191" s="77">
        <f>+IF(ISNUMBER(DATA!AK552),DATA!AK552,"n/a")</f>
        <v>0.45897220417307799</v>
      </c>
      <c r="M4191" s="66"/>
      <c r="N4191" s="66"/>
      <c r="O4191" s="66"/>
      <c r="P4191" s="66"/>
      <c r="Q4191" s="66"/>
      <c r="S4191" s="70"/>
      <c r="U4191" s="70"/>
      <c r="W4191" s="70"/>
      <c r="Y4191" s="70"/>
    </row>
    <row r="4192" spans="1:25" s="69" customFormat="1" x14ac:dyDescent="0.2">
      <c r="A4192" s="66" t="s">
        <v>20</v>
      </c>
      <c r="B4192" s="66" t="s">
        <v>24</v>
      </c>
      <c r="C4192" s="66" t="s">
        <v>0</v>
      </c>
      <c r="D4192" s="66" t="s">
        <v>274</v>
      </c>
      <c r="E4192" s="76">
        <f>+IF(ISNUMBER(DATA!F553),DATA!F553,"n/a")</f>
        <v>24797.55</v>
      </c>
      <c r="F4192" s="77">
        <f>+IF(ISNUMBER(DATA!G553),DATA!G553,"n/a")</f>
        <v>2.37153889119847E-2</v>
      </c>
      <c r="G4192" s="76">
        <f>+IF(ISNUMBER(DATA!P553),DATA!P553,"n/a")</f>
        <v>74683.759999999995</v>
      </c>
      <c r="H4192" s="77">
        <f>+IF(ISNUMBER(DATA!Q553),DATA!Q553,"n/a")</f>
        <v>2.1102031915351802E-2</v>
      </c>
      <c r="I4192" s="76">
        <f>+IF(ISNUMBER(DATA!Z553),DATA!Z553,"n/a")</f>
        <v>130474.32</v>
      </c>
      <c r="J4192" s="77">
        <f>+IF(ISNUMBER(DATA!AA553),DATA!AA553,"n/a")</f>
        <v>-1.22707685962621E-2</v>
      </c>
      <c r="K4192" s="76">
        <f>+IF(ISNUMBER(DATA!AJ553),DATA!AJ553,"n/a")</f>
        <v>250031.42</v>
      </c>
      <c r="L4192" s="77">
        <f>+IF(ISNUMBER(DATA!AK553),DATA!AK553,"n/a")</f>
        <v>3.9082201769559101E-2</v>
      </c>
      <c r="M4192" s="66"/>
      <c r="N4192" s="66"/>
      <c r="O4192" s="66"/>
      <c r="P4192" s="66"/>
      <c r="Q4192" s="66"/>
      <c r="S4192" s="70"/>
      <c r="U4192" s="70"/>
      <c r="W4192" s="70"/>
      <c r="Y4192" s="70"/>
    </row>
    <row r="4193" spans="1:25" s="69" customFormat="1" x14ac:dyDescent="0.2">
      <c r="A4193" s="66" t="s">
        <v>20</v>
      </c>
      <c r="B4193" s="66" t="s">
        <v>24</v>
      </c>
      <c r="C4193" s="66" t="s">
        <v>0</v>
      </c>
      <c r="D4193" s="66" t="s">
        <v>275</v>
      </c>
      <c r="E4193" s="76">
        <f>+IF(ISNUMBER(DATA!F554),DATA!F554,"n/a")</f>
        <v>83161.070000000007</v>
      </c>
      <c r="F4193" s="77">
        <f>+IF(ISNUMBER(DATA!G554),DATA!G554,"n/a")</f>
        <v>0.42905943631926002</v>
      </c>
      <c r="G4193" s="76">
        <f>+IF(ISNUMBER(DATA!P554),DATA!P554,"n/a")</f>
        <v>345517.92</v>
      </c>
      <c r="H4193" s="77">
        <f>+IF(ISNUMBER(DATA!Q554),DATA!Q554,"n/a")</f>
        <v>0.39621443868665501</v>
      </c>
      <c r="I4193" s="76">
        <f>+IF(ISNUMBER(DATA!Z554),DATA!Z554,"n/a")</f>
        <v>526698.92000000004</v>
      </c>
      <c r="J4193" s="77">
        <f>+IF(ISNUMBER(DATA!AA554),DATA!AA554,"n/a")</f>
        <v>0.35365960066214502</v>
      </c>
      <c r="K4193" s="76">
        <f>+IF(ISNUMBER(DATA!AJ554),DATA!AJ554,"n/a")</f>
        <v>971540.96</v>
      </c>
      <c r="L4193" s="77">
        <f>+IF(ISNUMBER(DATA!AK554),DATA!AK554,"n/a")</f>
        <v>0.36682240469481697</v>
      </c>
      <c r="M4193" s="66"/>
      <c r="N4193" s="66"/>
      <c r="O4193" s="66"/>
      <c r="P4193" s="66"/>
      <c r="Q4193" s="66"/>
      <c r="S4193" s="70"/>
      <c r="U4193" s="70"/>
      <c r="W4193" s="70"/>
      <c r="Y4193" s="70"/>
    </row>
    <row r="4194" spans="1:25" s="69" customFormat="1" x14ac:dyDescent="0.2">
      <c r="A4194" s="66" t="s">
        <v>20</v>
      </c>
      <c r="B4194" s="66" t="s">
        <v>24</v>
      </c>
      <c r="C4194" s="66" t="s">
        <v>0</v>
      </c>
      <c r="D4194" s="66" t="s">
        <v>276</v>
      </c>
      <c r="E4194" s="76">
        <f>+IF(ISNUMBER(DATA!F555),DATA!F555,"n/a")</f>
        <v>109380.08</v>
      </c>
      <c r="F4194" s="77">
        <f>+IF(ISNUMBER(DATA!G555),DATA!G555,"n/a")</f>
        <v>0.36935878551059698</v>
      </c>
      <c r="G4194" s="76">
        <f>+IF(ISNUMBER(DATA!P555),DATA!P555,"n/a")</f>
        <v>341552.13</v>
      </c>
      <c r="H4194" s="77">
        <f>+IF(ISNUMBER(DATA!Q555),DATA!Q555,"n/a")</f>
        <v>0.85321102958347705</v>
      </c>
      <c r="I4194" s="76">
        <f>+IF(ISNUMBER(DATA!Z555),DATA!Z555,"n/a")</f>
        <v>570661.64</v>
      </c>
      <c r="J4194" s="77">
        <f>+IF(ISNUMBER(DATA!AA555),DATA!AA555,"n/a")</f>
        <v>1.0308609115879499</v>
      </c>
      <c r="K4194" s="76">
        <f>+IF(ISNUMBER(DATA!AJ555),DATA!AJ555,"n/a")</f>
        <v>1011076.76</v>
      </c>
      <c r="L4194" s="77">
        <f>+IF(ISNUMBER(DATA!AK555),DATA!AK555,"n/a")</f>
        <v>0.99927655807108495</v>
      </c>
      <c r="M4194" s="66"/>
      <c r="N4194" s="66"/>
      <c r="O4194" s="66"/>
      <c r="P4194" s="66"/>
      <c r="Q4194" s="66"/>
      <c r="S4194" s="70"/>
      <c r="U4194" s="70"/>
      <c r="W4194" s="70"/>
      <c r="Y4194" s="70"/>
    </row>
    <row r="4195" spans="1:25" s="69" customFormat="1" x14ac:dyDescent="0.2">
      <c r="A4195" s="66" t="s">
        <v>20</v>
      </c>
      <c r="B4195" s="66" t="s">
        <v>24</v>
      </c>
      <c r="C4195" s="66" t="s">
        <v>0</v>
      </c>
      <c r="D4195" s="66" t="s">
        <v>277</v>
      </c>
      <c r="E4195" s="76">
        <f>+IF(ISNUMBER(DATA!F556),DATA!F556,"n/a")</f>
        <v>17469.91</v>
      </c>
      <c r="F4195" s="77">
        <f>+IF(ISNUMBER(DATA!G556),DATA!G556,"n/a")</f>
        <v>-9.6782202913270696E-3</v>
      </c>
      <c r="G4195" s="76">
        <f>+IF(ISNUMBER(DATA!P556),DATA!P556,"n/a")</f>
        <v>54006.57</v>
      </c>
      <c r="H4195" s="77">
        <f>+IF(ISNUMBER(DATA!Q556),DATA!Q556,"n/a")</f>
        <v>1.55115562438466E-2</v>
      </c>
      <c r="I4195" s="76">
        <f>+IF(ISNUMBER(DATA!Z556),DATA!Z556,"n/a")</f>
        <v>104559.96</v>
      </c>
      <c r="J4195" s="77">
        <f>+IF(ISNUMBER(DATA!AA556),DATA!AA556,"n/a")</f>
        <v>0.15876621494789001</v>
      </c>
      <c r="K4195" s="76">
        <f>+IF(ISNUMBER(DATA!AJ556),DATA!AJ556,"n/a")</f>
        <v>191799.91</v>
      </c>
      <c r="L4195" s="77">
        <f>+IF(ISNUMBER(DATA!AK556),DATA!AK556,"n/a")</f>
        <v>0.17145783782007601</v>
      </c>
      <c r="M4195" s="66"/>
      <c r="N4195" s="66"/>
      <c r="O4195" s="66"/>
      <c r="P4195" s="66"/>
      <c r="Q4195" s="66"/>
      <c r="S4195" s="70"/>
      <c r="U4195" s="70"/>
      <c r="W4195" s="70"/>
      <c r="Y4195" s="70"/>
    </row>
    <row r="4196" spans="1:25" s="69" customFormat="1" x14ac:dyDescent="0.2">
      <c r="A4196" s="66" t="s">
        <v>20</v>
      </c>
      <c r="B4196" s="66" t="s">
        <v>24</v>
      </c>
      <c r="C4196" s="66" t="s">
        <v>0</v>
      </c>
      <c r="D4196" s="66" t="s">
        <v>278</v>
      </c>
      <c r="E4196" s="76">
        <f>+IF(ISNUMBER(DATA!F557),DATA!F557,"n/a")</f>
        <v>28392.07</v>
      </c>
      <c r="F4196" s="77">
        <f>+IF(ISNUMBER(DATA!G557),DATA!G557,"n/a")</f>
        <v>7.7859006869055803E-3</v>
      </c>
      <c r="G4196" s="76">
        <f>+IF(ISNUMBER(DATA!P557),DATA!P557,"n/a")</f>
        <v>98814.16</v>
      </c>
      <c r="H4196" s="77">
        <f>+IF(ISNUMBER(DATA!Q557),DATA!Q557,"n/a")</f>
        <v>0.17361558148119499</v>
      </c>
      <c r="I4196" s="76">
        <f>+IF(ISNUMBER(DATA!Z557),DATA!Z557,"n/a")</f>
        <v>168504.86</v>
      </c>
      <c r="J4196" s="77">
        <f>+IF(ISNUMBER(DATA!AA557),DATA!AA557,"n/a")</f>
        <v>0.23442940421268901</v>
      </c>
      <c r="K4196" s="76">
        <f>+IF(ISNUMBER(DATA!AJ557),DATA!AJ557,"n/a")</f>
        <v>309278.93</v>
      </c>
      <c r="L4196" s="77">
        <f>+IF(ISNUMBER(DATA!AK557),DATA!AK557,"n/a")</f>
        <v>0.263271555431766</v>
      </c>
      <c r="M4196" s="66"/>
      <c r="N4196" s="66"/>
      <c r="O4196" s="66"/>
      <c r="P4196" s="66"/>
      <c r="Q4196" s="66"/>
      <c r="S4196" s="70"/>
      <c r="U4196" s="70"/>
      <c r="W4196" s="70"/>
      <c r="Y4196" s="70"/>
    </row>
    <row r="4197" spans="1:25" s="69" customFormat="1" x14ac:dyDescent="0.2">
      <c r="A4197" s="66" t="s">
        <v>20</v>
      </c>
      <c r="B4197" s="66" t="s">
        <v>24</v>
      </c>
      <c r="C4197" s="66" t="s">
        <v>0</v>
      </c>
      <c r="D4197" s="66" t="s">
        <v>279</v>
      </c>
      <c r="E4197" s="76">
        <f>+IF(ISNUMBER(DATA!F558),DATA!F558,"n/a")</f>
        <v>15915.67</v>
      </c>
      <c r="F4197" s="77">
        <f>+IF(ISNUMBER(DATA!G558),DATA!G558,"n/a")</f>
        <v>4.86392641715176E-2</v>
      </c>
      <c r="G4197" s="76">
        <f>+IF(ISNUMBER(DATA!P558),DATA!P558,"n/a")</f>
        <v>50228.88</v>
      </c>
      <c r="H4197" s="77">
        <f>+IF(ISNUMBER(DATA!Q558),DATA!Q558,"n/a")</f>
        <v>5.5082984810741501E-3</v>
      </c>
      <c r="I4197" s="76">
        <f>+IF(ISNUMBER(DATA!Z558),DATA!Z558,"n/a")</f>
        <v>91388.34</v>
      </c>
      <c r="J4197" s="77">
        <f>+IF(ISNUMBER(DATA!AA558),DATA!AA558,"n/a")</f>
        <v>-0.10114765828434</v>
      </c>
      <c r="K4197" s="76">
        <f>+IF(ISNUMBER(DATA!AJ558),DATA!AJ558,"n/a")</f>
        <v>172700.94</v>
      </c>
      <c r="L4197" s="77">
        <f>+IF(ISNUMBER(DATA!AK558),DATA!AK558,"n/a")</f>
        <v>-0.20669676578416801</v>
      </c>
      <c r="M4197" s="66"/>
      <c r="N4197" s="66"/>
      <c r="O4197" s="66"/>
      <c r="P4197" s="66"/>
      <c r="Q4197" s="66"/>
      <c r="S4197" s="70"/>
      <c r="U4197" s="70"/>
      <c r="W4197" s="70"/>
      <c r="Y4197" s="70"/>
    </row>
    <row r="4198" spans="1:25" s="69" customFormat="1" x14ac:dyDescent="0.2">
      <c r="A4198" s="66" t="s">
        <v>20</v>
      </c>
      <c r="B4198" s="66" t="s">
        <v>24</v>
      </c>
      <c r="C4198" s="66" t="s">
        <v>0</v>
      </c>
      <c r="D4198" s="66" t="s">
        <v>280</v>
      </c>
      <c r="E4198" s="76">
        <f>+IF(ISNUMBER(DATA!F559),DATA!F559,"n/a")</f>
        <v>10120.39</v>
      </c>
      <c r="F4198" s="77">
        <f>+IF(ISNUMBER(DATA!G559),DATA!G559,"n/a")</f>
        <v>-0.40918219255014499</v>
      </c>
      <c r="G4198" s="76">
        <f>+IF(ISNUMBER(DATA!P559),DATA!P559,"n/a")</f>
        <v>37112.68</v>
      </c>
      <c r="H4198" s="77">
        <f>+IF(ISNUMBER(DATA!Q559),DATA!Q559,"n/a")</f>
        <v>-0.42099157276725802</v>
      </c>
      <c r="I4198" s="76">
        <f>+IF(ISNUMBER(DATA!Z559),DATA!Z559,"n/a")</f>
        <v>67530.960000000006</v>
      </c>
      <c r="J4198" s="77">
        <f>+IF(ISNUMBER(DATA!AA559),DATA!AA559,"n/a")</f>
        <v>-0.40579226835246901</v>
      </c>
      <c r="K4198" s="76">
        <f>+IF(ISNUMBER(DATA!AJ559),DATA!AJ559,"n/a")</f>
        <v>162891.51</v>
      </c>
      <c r="L4198" s="77">
        <f>+IF(ISNUMBER(DATA!AK559),DATA!AK559,"n/a")</f>
        <v>-0.175600522055784</v>
      </c>
      <c r="M4198" s="66"/>
      <c r="N4198" s="66"/>
      <c r="O4198" s="66"/>
      <c r="P4198" s="66"/>
      <c r="Q4198" s="66"/>
      <c r="S4198" s="70"/>
      <c r="U4198" s="70"/>
      <c r="W4198" s="70"/>
      <c r="Y4198" s="70"/>
    </row>
    <row r="4199" spans="1:25" s="69" customFormat="1" x14ac:dyDescent="0.2">
      <c r="A4199" s="66" t="s">
        <v>20</v>
      </c>
      <c r="B4199" s="66" t="s">
        <v>24</v>
      </c>
      <c r="C4199" s="66" t="s">
        <v>0</v>
      </c>
      <c r="D4199" s="66" t="s">
        <v>281</v>
      </c>
      <c r="E4199" s="76">
        <f>+IF(ISNUMBER(DATA!F560),DATA!F560,"n/a")</f>
        <v>13964.43</v>
      </c>
      <c r="F4199" s="77">
        <f>+IF(ISNUMBER(DATA!G560),DATA!G560,"n/a")</f>
        <v>-8.5648715010640003E-2</v>
      </c>
      <c r="G4199" s="76">
        <f>+IF(ISNUMBER(DATA!P560),DATA!P560,"n/a")</f>
        <v>45512.26</v>
      </c>
      <c r="H4199" s="77">
        <f>+IF(ISNUMBER(DATA!Q560),DATA!Q560,"n/a")</f>
        <v>-0.11726831092413</v>
      </c>
      <c r="I4199" s="76">
        <f>+IF(ISNUMBER(DATA!Z560),DATA!Z560,"n/a")</f>
        <v>86553.22</v>
      </c>
      <c r="J4199" s="77">
        <f>+IF(ISNUMBER(DATA!AA560),DATA!AA560,"n/a")</f>
        <v>-0.103777929921044</v>
      </c>
      <c r="K4199" s="76">
        <f>+IF(ISNUMBER(DATA!AJ560),DATA!AJ560,"n/a")</f>
        <v>171781.36</v>
      </c>
      <c r="L4199" s="77">
        <f>+IF(ISNUMBER(DATA!AK560),DATA!AK560,"n/a")</f>
        <v>-0.155001869232434</v>
      </c>
      <c r="M4199" s="66"/>
      <c r="N4199" s="66"/>
      <c r="O4199" s="66"/>
      <c r="P4199" s="66"/>
      <c r="Q4199" s="66"/>
      <c r="S4199" s="70"/>
      <c r="U4199" s="70"/>
      <c r="W4199" s="70"/>
      <c r="Y4199" s="70"/>
    </row>
    <row r="4200" spans="1:25" s="69" customFormat="1" x14ac:dyDescent="0.2">
      <c r="A4200" s="66" t="s">
        <v>20</v>
      </c>
      <c r="B4200" s="66" t="s">
        <v>24</v>
      </c>
      <c r="C4200" s="66" t="s">
        <v>0</v>
      </c>
      <c r="D4200" s="66" t="s">
        <v>282</v>
      </c>
      <c r="E4200" s="76">
        <f>+IF(ISNUMBER(DATA!F561),DATA!F561,"n/a")</f>
        <v>20580.099999999999</v>
      </c>
      <c r="F4200" s="77">
        <f>+IF(ISNUMBER(DATA!G561),DATA!G561,"n/a")</f>
        <v>-1.79005602902572E-2</v>
      </c>
      <c r="G4200" s="76">
        <f>+IF(ISNUMBER(DATA!P561),DATA!P561,"n/a")</f>
        <v>70064.789999999994</v>
      </c>
      <c r="H4200" s="77">
        <f>+IF(ISNUMBER(DATA!Q561),DATA!Q561,"n/a")</f>
        <v>0.17854392660760399</v>
      </c>
      <c r="I4200" s="76">
        <f>+IF(ISNUMBER(DATA!Z561),DATA!Z561,"n/a")</f>
        <v>126895.61</v>
      </c>
      <c r="J4200" s="77">
        <f>+IF(ISNUMBER(DATA!AA561),DATA!AA561,"n/a")</f>
        <v>0.23481831292098601</v>
      </c>
      <c r="K4200" s="76">
        <f>+IF(ISNUMBER(DATA!AJ561),DATA!AJ561,"n/a")</f>
        <v>235225.98</v>
      </c>
      <c r="L4200" s="77">
        <f>+IF(ISNUMBER(DATA!AK561),DATA!AK561,"n/a")</f>
        <v>0.23049482242264199</v>
      </c>
      <c r="M4200" s="66"/>
      <c r="N4200" s="66"/>
      <c r="O4200" s="66"/>
      <c r="P4200" s="66"/>
      <c r="Q4200" s="66"/>
      <c r="S4200" s="70"/>
      <c r="U4200" s="70"/>
      <c r="W4200" s="70"/>
      <c r="Y4200" s="70"/>
    </row>
    <row r="4201" spans="1:25" s="69" customFormat="1" x14ac:dyDescent="0.2">
      <c r="A4201" s="66" t="s">
        <v>20</v>
      </c>
      <c r="B4201" s="66" t="s">
        <v>24</v>
      </c>
      <c r="C4201" s="66" t="s">
        <v>0</v>
      </c>
      <c r="D4201" s="66" t="s">
        <v>283</v>
      </c>
      <c r="E4201" s="76">
        <f>+IF(ISNUMBER(DATA!F562),DATA!F562,"n/a")</f>
        <v>29024.48</v>
      </c>
      <c r="F4201" s="77">
        <f>+IF(ISNUMBER(DATA!G562),DATA!G562,"n/a")</f>
        <v>9.0338358433791496E-2</v>
      </c>
      <c r="G4201" s="76">
        <f>+IF(ISNUMBER(DATA!P562),DATA!P562,"n/a")</f>
        <v>101799.82</v>
      </c>
      <c r="H4201" s="77">
        <f>+IF(ISNUMBER(DATA!Q562),DATA!Q562,"n/a")</f>
        <v>0.238494722579733</v>
      </c>
      <c r="I4201" s="76">
        <f>+IF(ISNUMBER(DATA!Z562),DATA!Z562,"n/a")</f>
        <v>175512.1</v>
      </c>
      <c r="J4201" s="77">
        <f>+IF(ISNUMBER(DATA!AA562),DATA!AA562,"n/a")</f>
        <v>0.24227884908782299</v>
      </c>
      <c r="K4201" s="76">
        <f>+IF(ISNUMBER(DATA!AJ562),DATA!AJ562,"n/a")</f>
        <v>313232.24</v>
      </c>
      <c r="L4201" s="77">
        <f>+IF(ISNUMBER(DATA!AK562),DATA!AK562,"n/a")</f>
        <v>0.19296314073798501</v>
      </c>
      <c r="M4201" s="66"/>
      <c r="N4201" s="66"/>
      <c r="O4201" s="66"/>
      <c r="P4201" s="66"/>
      <c r="Q4201" s="66"/>
      <c r="S4201" s="70"/>
      <c r="U4201" s="70"/>
      <c r="W4201" s="70"/>
      <c r="Y4201" s="70"/>
    </row>
    <row r="4202" spans="1:25" s="69" customFormat="1" x14ac:dyDescent="0.2">
      <c r="A4202" s="66" t="s">
        <v>20</v>
      </c>
      <c r="B4202" s="66" t="s">
        <v>24</v>
      </c>
      <c r="C4202" s="66" t="s">
        <v>0</v>
      </c>
      <c r="D4202" s="66" t="s">
        <v>284</v>
      </c>
      <c r="E4202" s="76">
        <f>+IF(ISNUMBER(DATA!F563),DATA!F563,"n/a")</f>
        <v>28769.72</v>
      </c>
      <c r="F4202" s="77">
        <f>+IF(ISNUMBER(DATA!G563),DATA!G563,"n/a")</f>
        <v>6.7929985854015104E-4</v>
      </c>
      <c r="G4202" s="76">
        <f>+IF(ISNUMBER(DATA!P563),DATA!P563,"n/a")</f>
        <v>93271.11</v>
      </c>
      <c r="H4202" s="77">
        <f>+IF(ISNUMBER(DATA!Q563),DATA!Q563,"n/a")</f>
        <v>6.72558874303881E-2</v>
      </c>
      <c r="I4202" s="76">
        <f>+IF(ISNUMBER(DATA!Z563),DATA!Z563,"n/a")</f>
        <v>170188.73</v>
      </c>
      <c r="J4202" s="77">
        <f>+IF(ISNUMBER(DATA!AA563),DATA!AA563,"n/a")</f>
        <v>3.34131518729123E-2</v>
      </c>
      <c r="K4202" s="76">
        <f>+IF(ISNUMBER(DATA!AJ563),DATA!AJ563,"n/a")</f>
        <v>321308.12</v>
      </c>
      <c r="L4202" s="77">
        <f>+IF(ISNUMBER(DATA!AK563),DATA!AK563,"n/a")</f>
        <v>-0.12855810794757699</v>
      </c>
      <c r="M4202" s="66"/>
      <c r="N4202" s="66"/>
      <c r="O4202" s="66"/>
      <c r="P4202" s="66"/>
      <c r="Q4202" s="66"/>
      <c r="S4202" s="70"/>
      <c r="U4202" s="70"/>
      <c r="W4202" s="70"/>
      <c r="Y4202" s="70"/>
    </row>
    <row r="4203" spans="1:25" s="69" customFormat="1" x14ac:dyDescent="0.2">
      <c r="A4203" s="66" t="s">
        <v>20</v>
      </c>
      <c r="B4203" s="66" t="s">
        <v>24</v>
      </c>
      <c r="C4203" s="66" t="s">
        <v>0</v>
      </c>
      <c r="D4203" s="66" t="s">
        <v>285</v>
      </c>
      <c r="E4203" s="76">
        <f>+IF(ISNUMBER(DATA!F564),DATA!F564,"n/a")</f>
        <v>13206.57</v>
      </c>
      <c r="F4203" s="77">
        <f>+IF(ISNUMBER(DATA!G564),DATA!G564,"n/a")</f>
        <v>-7.6134145744286494E-2</v>
      </c>
      <c r="G4203" s="76">
        <f>+IF(ISNUMBER(DATA!P564),DATA!P564,"n/a")</f>
        <v>41020.9</v>
      </c>
      <c r="H4203" s="77">
        <f>+IF(ISNUMBER(DATA!Q564),DATA!Q564,"n/a")</f>
        <v>-3.2428045196082403E-2</v>
      </c>
      <c r="I4203" s="76">
        <f>+IF(ISNUMBER(DATA!Z564),DATA!Z564,"n/a")</f>
        <v>71140.600000000006</v>
      </c>
      <c r="J4203" s="77">
        <f>+IF(ISNUMBER(DATA!AA564),DATA!AA564,"n/a")</f>
        <v>1.30428523195625E-2</v>
      </c>
      <c r="K4203" s="76">
        <f>+IF(ISNUMBER(DATA!AJ564),DATA!AJ564,"n/a")</f>
        <v>153264.01</v>
      </c>
      <c r="L4203" s="77">
        <f>+IF(ISNUMBER(DATA!AK564),DATA!AK564,"n/a")</f>
        <v>0.139156271933257</v>
      </c>
      <c r="M4203" s="66"/>
      <c r="N4203" s="66"/>
      <c r="O4203" s="66"/>
      <c r="P4203" s="66"/>
      <c r="Q4203" s="66"/>
      <c r="S4203" s="70"/>
      <c r="U4203" s="70"/>
      <c r="W4203" s="70"/>
      <c r="Y4203" s="70"/>
    </row>
    <row r="4204" spans="1:25" s="69" customFormat="1" x14ac:dyDescent="0.2">
      <c r="A4204" s="66" t="s">
        <v>20</v>
      </c>
      <c r="B4204" s="66" t="s">
        <v>24</v>
      </c>
      <c r="C4204" s="66" t="s">
        <v>0</v>
      </c>
      <c r="D4204" s="66" t="s">
        <v>286</v>
      </c>
      <c r="E4204" s="76">
        <f>+IF(ISNUMBER(DATA!F565),DATA!F565,"n/a")</f>
        <v>52958.45</v>
      </c>
      <c r="F4204" s="77">
        <f>+IF(ISNUMBER(DATA!G565),DATA!G565,"n/a")</f>
        <v>0.33471336720788503</v>
      </c>
      <c r="G4204" s="76">
        <f>+IF(ISNUMBER(DATA!P565),DATA!P565,"n/a")</f>
        <v>168226.11</v>
      </c>
      <c r="H4204" s="77">
        <f>+IF(ISNUMBER(DATA!Q565),DATA!Q565,"n/a")</f>
        <v>0.47600219207581801</v>
      </c>
      <c r="I4204" s="76">
        <f>+IF(ISNUMBER(DATA!Z565),DATA!Z565,"n/a")</f>
        <v>293404.08</v>
      </c>
      <c r="J4204" s="77">
        <f>+IF(ISNUMBER(DATA!AA565),DATA!AA565,"n/a")</f>
        <v>0.46463904337937001</v>
      </c>
      <c r="K4204" s="76">
        <f>+IF(ISNUMBER(DATA!AJ565),DATA!AJ565,"n/a")</f>
        <v>540087.19999999995</v>
      </c>
      <c r="L4204" s="77">
        <f>+IF(ISNUMBER(DATA!AK565),DATA!AK565,"n/a")</f>
        <v>0.52911943028546504</v>
      </c>
      <c r="M4204" s="66"/>
      <c r="N4204" s="66"/>
      <c r="O4204" s="66"/>
      <c r="P4204" s="66"/>
      <c r="Q4204" s="66"/>
      <c r="S4204" s="70"/>
      <c r="U4204" s="70"/>
      <c r="W4204" s="70"/>
      <c r="Y4204" s="70"/>
    </row>
    <row r="4205" spans="1:25" s="69" customFormat="1" x14ac:dyDescent="0.2">
      <c r="A4205" s="66" t="s">
        <v>20</v>
      </c>
      <c r="B4205" s="66" t="s">
        <v>24</v>
      </c>
      <c r="C4205" s="66" t="s">
        <v>0</v>
      </c>
      <c r="D4205" s="66" t="s">
        <v>287</v>
      </c>
      <c r="E4205" s="76">
        <f>+IF(ISNUMBER(DATA!F566),DATA!F566,"n/a")</f>
        <v>34998.870000000003</v>
      </c>
      <c r="F4205" s="77">
        <f>+IF(ISNUMBER(DATA!G566),DATA!G566,"n/a")</f>
        <v>0.35560850776382102</v>
      </c>
      <c r="G4205" s="76">
        <f>+IF(ISNUMBER(DATA!P566),DATA!P566,"n/a")</f>
        <v>125714.68</v>
      </c>
      <c r="H4205" s="77">
        <f>+IF(ISNUMBER(DATA!Q566),DATA!Q566,"n/a")</f>
        <v>0.45358332355333603</v>
      </c>
      <c r="I4205" s="76">
        <f>+IF(ISNUMBER(DATA!Z566),DATA!Z566,"n/a")</f>
        <v>194235.59</v>
      </c>
      <c r="J4205" s="77">
        <f>+IF(ISNUMBER(DATA!AA566),DATA!AA566,"n/a")</f>
        <v>0.33436905457558702</v>
      </c>
      <c r="K4205" s="76">
        <f>+IF(ISNUMBER(DATA!AJ566),DATA!AJ566,"n/a")</f>
        <v>332657.64</v>
      </c>
      <c r="L4205" s="77">
        <f>+IF(ISNUMBER(DATA!AK566),DATA!AK566,"n/a")</f>
        <v>0.23386682459601499</v>
      </c>
      <c r="M4205" s="66"/>
      <c r="N4205" s="66"/>
      <c r="O4205" s="66"/>
      <c r="P4205" s="66"/>
      <c r="Q4205" s="66"/>
      <c r="S4205" s="70"/>
      <c r="U4205" s="70"/>
      <c r="W4205" s="70"/>
      <c r="Y4205" s="70"/>
    </row>
    <row r="4206" spans="1:25" s="69" customFormat="1" x14ac:dyDescent="0.2">
      <c r="A4206" s="66" t="s">
        <v>20</v>
      </c>
      <c r="B4206" s="66" t="s">
        <v>24</v>
      </c>
      <c r="C4206" s="66" t="s">
        <v>0</v>
      </c>
      <c r="D4206" s="66" t="s">
        <v>288</v>
      </c>
      <c r="E4206" s="76">
        <f>+IF(ISNUMBER(DATA!F567),DATA!F567,"n/a")</f>
        <v>26559.29</v>
      </c>
      <c r="F4206" s="77">
        <f>+IF(ISNUMBER(DATA!G567),DATA!G567,"n/a")</f>
        <v>0.21098183797851799</v>
      </c>
      <c r="G4206" s="76">
        <f>+IF(ISNUMBER(DATA!P567),DATA!P567,"n/a")</f>
        <v>85119.37</v>
      </c>
      <c r="H4206" s="77">
        <f>+IF(ISNUMBER(DATA!Q567),DATA!Q567,"n/a")</f>
        <v>0.17970528770220201</v>
      </c>
      <c r="I4206" s="76">
        <f>+IF(ISNUMBER(DATA!Z567),DATA!Z567,"n/a")</f>
        <v>156236.84</v>
      </c>
      <c r="J4206" s="77">
        <f>+IF(ISNUMBER(DATA!AA567),DATA!AA567,"n/a")</f>
        <v>0.18592263747728</v>
      </c>
      <c r="K4206" s="76">
        <f>+IF(ISNUMBER(DATA!AJ567),DATA!AJ567,"n/a")</f>
        <v>294640.77</v>
      </c>
      <c r="L4206" s="77">
        <f>+IF(ISNUMBER(DATA!AK567),DATA!AK567,"n/a")</f>
        <v>0.21137341980504001</v>
      </c>
      <c r="M4206" s="66"/>
      <c r="N4206" s="66"/>
      <c r="O4206" s="66"/>
      <c r="P4206" s="66"/>
      <c r="Q4206" s="66"/>
      <c r="S4206" s="70"/>
      <c r="U4206" s="70"/>
      <c r="W4206" s="70"/>
      <c r="Y4206" s="70"/>
    </row>
    <row r="4207" spans="1:25" s="69" customFormat="1" x14ac:dyDescent="0.2">
      <c r="A4207" s="66" t="s">
        <v>20</v>
      </c>
      <c r="B4207" s="66" t="s">
        <v>24</v>
      </c>
      <c r="C4207" s="66" t="s">
        <v>0</v>
      </c>
      <c r="D4207" s="66" t="s">
        <v>289</v>
      </c>
      <c r="E4207" s="76">
        <f>+IF(ISNUMBER(DATA!F568),DATA!F568,"n/a")</f>
        <v>10581.63</v>
      </c>
      <c r="F4207" s="77">
        <f>+IF(ISNUMBER(DATA!G568),DATA!G568,"n/a")</f>
        <v>2.7107381221389702E-2</v>
      </c>
      <c r="G4207" s="76">
        <f>+IF(ISNUMBER(DATA!P568),DATA!P568,"n/a")</f>
        <v>32378.06</v>
      </c>
      <c r="H4207" s="77">
        <f>+IF(ISNUMBER(DATA!Q568),DATA!Q568,"n/a")</f>
        <v>-1.28772662805741E-2</v>
      </c>
      <c r="I4207" s="76">
        <f>+IF(ISNUMBER(DATA!Z568),DATA!Z568,"n/a")</f>
        <v>58479.08</v>
      </c>
      <c r="J4207" s="77">
        <f>+IF(ISNUMBER(DATA!AA568),DATA!AA568,"n/a")</f>
        <v>-6.9968626851007104E-2</v>
      </c>
      <c r="K4207" s="76">
        <f>+IF(ISNUMBER(DATA!AJ568),DATA!AJ568,"n/a")</f>
        <v>150734.79</v>
      </c>
      <c r="L4207" s="77">
        <f>+IF(ISNUMBER(DATA!AK568),DATA!AK568,"n/a")</f>
        <v>0.12557519335898101</v>
      </c>
      <c r="M4207" s="66"/>
      <c r="N4207" s="66"/>
      <c r="O4207" s="66"/>
      <c r="P4207" s="66"/>
      <c r="Q4207" s="66"/>
      <c r="S4207" s="70"/>
      <c r="U4207" s="70"/>
      <c r="W4207" s="70"/>
      <c r="Y4207" s="70"/>
    </row>
    <row r="4208" spans="1:25" s="69" customFormat="1" x14ac:dyDescent="0.2">
      <c r="A4208" s="66" t="s">
        <v>20</v>
      </c>
      <c r="B4208" s="66" t="s">
        <v>24</v>
      </c>
      <c r="C4208" s="66" t="s">
        <v>0</v>
      </c>
      <c r="D4208" s="66" t="s">
        <v>290</v>
      </c>
      <c r="E4208" s="76">
        <f>+IF(ISNUMBER(DATA!F569),DATA!F569,"n/a")</f>
        <v>19317.169999999998</v>
      </c>
      <c r="F4208" s="77">
        <f>+IF(ISNUMBER(DATA!G569),DATA!G569,"n/a")</f>
        <v>0.10105168120226</v>
      </c>
      <c r="G4208" s="76">
        <f>+IF(ISNUMBER(DATA!P569),DATA!P569,"n/a")</f>
        <v>59351.43</v>
      </c>
      <c r="H4208" s="77">
        <f>+IF(ISNUMBER(DATA!Q569),DATA!Q569,"n/a")</f>
        <v>6.2276352365132299E-2</v>
      </c>
      <c r="I4208" s="76">
        <f>+IF(ISNUMBER(DATA!Z569),DATA!Z569,"n/a")</f>
        <v>104666.43</v>
      </c>
      <c r="J4208" s="77">
        <f>+IF(ISNUMBER(DATA!AA569),DATA!AA569,"n/a")</f>
        <v>6.5925550002293703E-3</v>
      </c>
      <c r="K4208" s="76">
        <f>+IF(ISNUMBER(DATA!AJ569),DATA!AJ569,"n/a")</f>
        <v>194339.91</v>
      </c>
      <c r="L4208" s="77">
        <f>+IF(ISNUMBER(DATA!AK569),DATA!AK569,"n/a")</f>
        <v>2.0545940342618699E-2</v>
      </c>
      <c r="M4208" s="66"/>
      <c r="N4208" s="66"/>
      <c r="O4208" s="66"/>
      <c r="P4208" s="66"/>
      <c r="Q4208" s="66"/>
      <c r="S4208" s="70"/>
      <c r="U4208" s="70"/>
      <c r="W4208" s="70"/>
      <c r="Y4208" s="70"/>
    </row>
    <row r="4209" spans="1:25" s="69" customFormat="1" x14ac:dyDescent="0.2">
      <c r="A4209" s="66" t="s">
        <v>20</v>
      </c>
      <c r="B4209" s="66" t="s">
        <v>24</v>
      </c>
      <c r="C4209" s="66" t="s">
        <v>0</v>
      </c>
      <c r="D4209" s="66" t="s">
        <v>291</v>
      </c>
      <c r="E4209" s="76">
        <f>+IF(ISNUMBER(DATA!F570),DATA!F570,"n/a")</f>
        <v>13158.31</v>
      </c>
      <c r="F4209" s="77">
        <f>+IF(ISNUMBER(DATA!G570),DATA!G570,"n/a")</f>
        <v>1.9147879845930998E-2</v>
      </c>
      <c r="G4209" s="76">
        <f>+IF(ISNUMBER(DATA!P570),DATA!P570,"n/a")</f>
        <v>44910.879999999997</v>
      </c>
      <c r="H4209" s="77">
        <f>+IF(ISNUMBER(DATA!Q570),DATA!Q570,"n/a")</f>
        <v>1.2856782015660401E-2</v>
      </c>
      <c r="I4209" s="76">
        <f>+IF(ISNUMBER(DATA!Z570),DATA!Z570,"n/a")</f>
        <v>76773.98</v>
      </c>
      <c r="J4209" s="77">
        <f>+IF(ISNUMBER(DATA!AA570),DATA!AA570,"n/a")</f>
        <v>-7.4297344000528696E-3</v>
      </c>
      <c r="K4209" s="76">
        <f>+IF(ISNUMBER(DATA!AJ570),DATA!AJ570,"n/a")</f>
        <v>136728.97</v>
      </c>
      <c r="L4209" s="77">
        <f>+IF(ISNUMBER(DATA!AK570),DATA!AK570,"n/a")</f>
        <v>6.6746386528357696E-2</v>
      </c>
      <c r="M4209" s="66"/>
      <c r="N4209" s="66"/>
      <c r="O4209" s="66"/>
      <c r="P4209" s="66"/>
      <c r="Q4209" s="66"/>
      <c r="S4209" s="70"/>
      <c r="U4209" s="70"/>
      <c r="W4209" s="70"/>
      <c r="Y4209" s="70"/>
    </row>
    <row r="4210" spans="1:25" s="69" customFormat="1" x14ac:dyDescent="0.2">
      <c r="A4210" s="66" t="s">
        <v>20</v>
      </c>
      <c r="B4210" s="66" t="s">
        <v>24</v>
      </c>
      <c r="C4210" s="66" t="s">
        <v>0</v>
      </c>
      <c r="D4210" s="66" t="s">
        <v>292</v>
      </c>
      <c r="E4210" s="76">
        <f>+IF(ISNUMBER(DATA!F571),DATA!F571,"n/a")</f>
        <v>56834.879999999997</v>
      </c>
      <c r="F4210" s="77">
        <f>+IF(ISNUMBER(DATA!G571),DATA!G571,"n/a")</f>
        <v>0.121280663643303</v>
      </c>
      <c r="G4210" s="76">
        <f>+IF(ISNUMBER(DATA!P571),DATA!P571,"n/a")</f>
        <v>192475.73</v>
      </c>
      <c r="H4210" s="77">
        <f>+IF(ISNUMBER(DATA!Q571),DATA!Q571,"n/a")</f>
        <v>0.14721377564428101</v>
      </c>
      <c r="I4210" s="76">
        <f>+IF(ISNUMBER(DATA!Z571),DATA!Z571,"n/a")</f>
        <v>333639.8</v>
      </c>
      <c r="J4210" s="77">
        <f>+IF(ISNUMBER(DATA!AA571),DATA!AA571,"n/a")</f>
        <v>0.122970794697531</v>
      </c>
      <c r="K4210" s="76">
        <f>+IF(ISNUMBER(DATA!AJ571),DATA!AJ571,"n/a")</f>
        <v>636664.54</v>
      </c>
      <c r="L4210" s="77">
        <f>+IF(ISNUMBER(DATA!AK571),DATA!AK571,"n/a")</f>
        <v>3.68490319749675E-2</v>
      </c>
      <c r="M4210" s="66"/>
      <c r="N4210" s="66"/>
      <c r="O4210" s="66"/>
      <c r="P4210" s="66"/>
      <c r="Q4210" s="66"/>
      <c r="S4210" s="70"/>
      <c r="U4210" s="70"/>
      <c r="W4210" s="70"/>
      <c r="Y4210" s="70"/>
    </row>
    <row r="4211" spans="1:25" s="69" customFormat="1" x14ac:dyDescent="0.2">
      <c r="A4211" s="66" t="s">
        <v>20</v>
      </c>
      <c r="B4211" s="66" t="s">
        <v>24</v>
      </c>
      <c r="C4211" s="66" t="s">
        <v>0</v>
      </c>
      <c r="D4211" s="66" t="s">
        <v>293</v>
      </c>
      <c r="E4211" s="76">
        <f>+IF(ISNUMBER(DATA!F572),DATA!F572,"n/a")</f>
        <v>4013.77</v>
      </c>
      <c r="F4211" s="77">
        <f>+IF(ISNUMBER(DATA!G572),DATA!G572,"n/a")</f>
        <v>-0.122356696950813</v>
      </c>
      <c r="G4211" s="76">
        <f>+IF(ISNUMBER(DATA!P572),DATA!P572,"n/a")</f>
        <v>12574.69</v>
      </c>
      <c r="H4211" s="77">
        <f>+IF(ISNUMBER(DATA!Q572),DATA!Q572,"n/a")</f>
        <v>-6.2849157847667397E-2</v>
      </c>
      <c r="I4211" s="76">
        <f>+IF(ISNUMBER(DATA!Z572),DATA!Z572,"n/a")</f>
        <v>21020.94</v>
      </c>
      <c r="J4211" s="77">
        <f>+IF(ISNUMBER(DATA!AA572),DATA!AA572,"n/a")</f>
        <v>-8.5584108145071697E-2</v>
      </c>
      <c r="K4211" s="76">
        <f>+IF(ISNUMBER(DATA!AJ572),DATA!AJ572,"n/a")</f>
        <v>41197.42</v>
      </c>
      <c r="L4211" s="77">
        <f>+IF(ISNUMBER(DATA!AK572),DATA!AK572,"n/a")</f>
        <v>1.6346690659213799E-2</v>
      </c>
      <c r="M4211" s="66"/>
      <c r="N4211" s="66"/>
      <c r="O4211" s="66"/>
      <c r="P4211" s="66"/>
      <c r="Q4211" s="66"/>
      <c r="S4211" s="70"/>
      <c r="U4211" s="70"/>
      <c r="W4211" s="70"/>
      <c r="Y4211" s="70"/>
    </row>
    <row r="4212" spans="1:25" s="69" customFormat="1" x14ac:dyDescent="0.2">
      <c r="A4212" s="66" t="s">
        <v>20</v>
      </c>
      <c r="B4212" s="66" t="s">
        <v>24</v>
      </c>
      <c r="C4212" s="66" t="s">
        <v>0</v>
      </c>
      <c r="D4212" s="66" t="s">
        <v>294</v>
      </c>
      <c r="E4212" s="76">
        <f>+IF(ISNUMBER(DATA!F573),DATA!F573,"n/a")</f>
        <v>72543.48</v>
      </c>
      <c r="F4212" s="77">
        <f>+IF(ISNUMBER(DATA!G573),DATA!G573,"n/a")</f>
        <v>3.2313975742212599E-2</v>
      </c>
      <c r="G4212" s="76">
        <f>+IF(ISNUMBER(DATA!P573),DATA!P573,"n/a")</f>
        <v>230955.68</v>
      </c>
      <c r="H4212" s="77">
        <f>+IF(ISNUMBER(DATA!Q573),DATA!Q573,"n/a")</f>
        <v>2.2347402411715501E-2</v>
      </c>
      <c r="I4212" s="76">
        <f>+IF(ISNUMBER(DATA!Z573),DATA!Z573,"n/a")</f>
        <v>413922.19</v>
      </c>
      <c r="J4212" s="77">
        <f>+IF(ISNUMBER(DATA!AA573),DATA!AA573,"n/a")</f>
        <v>-1.04319836483071E-2</v>
      </c>
      <c r="K4212" s="76">
        <f>+IF(ISNUMBER(DATA!AJ573),DATA!AJ573,"n/a")</f>
        <v>781498.49</v>
      </c>
      <c r="L4212" s="77">
        <f>+IF(ISNUMBER(DATA!AK573),DATA!AK573,"n/a")</f>
        <v>2.09951232135768E-2</v>
      </c>
      <c r="M4212" s="66"/>
      <c r="N4212" s="66"/>
      <c r="O4212" s="66"/>
      <c r="P4212" s="66"/>
      <c r="Q4212" s="66"/>
      <c r="S4212" s="70"/>
      <c r="U4212" s="70"/>
      <c r="W4212" s="70"/>
      <c r="Y4212" s="70"/>
    </row>
    <row r="4213" spans="1:25" s="69" customFormat="1" x14ac:dyDescent="0.2">
      <c r="A4213" s="66" t="s">
        <v>20</v>
      </c>
      <c r="B4213" s="66" t="s">
        <v>24</v>
      </c>
      <c r="C4213" s="66" t="s">
        <v>0</v>
      </c>
      <c r="D4213" s="66" t="s">
        <v>295</v>
      </c>
      <c r="E4213" s="76">
        <f>+IF(ISNUMBER(DATA!F574),DATA!F574,"n/a")</f>
        <v>11990.76</v>
      </c>
      <c r="F4213" s="77">
        <f>+IF(ISNUMBER(DATA!G574),DATA!G574,"n/a")</f>
        <v>-0.120083715168825</v>
      </c>
      <c r="G4213" s="76">
        <f>+IF(ISNUMBER(DATA!P574),DATA!P574,"n/a")</f>
        <v>39814.85</v>
      </c>
      <c r="H4213" s="77">
        <f>+IF(ISNUMBER(DATA!Q574),DATA!Q574,"n/a")</f>
        <v>-0.104292348920333</v>
      </c>
      <c r="I4213" s="76">
        <f>+IF(ISNUMBER(DATA!Z574),DATA!Z574,"n/a")</f>
        <v>72527.37</v>
      </c>
      <c r="J4213" s="77">
        <f>+IF(ISNUMBER(DATA!AA574),DATA!AA574,"n/a")</f>
        <v>-6.5840717812743699E-2</v>
      </c>
      <c r="K4213" s="76">
        <f>+IF(ISNUMBER(DATA!AJ574),DATA!AJ574,"n/a")</f>
        <v>146297.43</v>
      </c>
      <c r="L4213" s="77">
        <f>+IF(ISNUMBER(DATA!AK574),DATA!AK574,"n/a")</f>
        <v>3.7455275354189403E-2</v>
      </c>
      <c r="M4213" s="66"/>
      <c r="N4213" s="66"/>
      <c r="O4213" s="66"/>
      <c r="P4213" s="66"/>
      <c r="Q4213" s="66"/>
      <c r="S4213" s="70"/>
      <c r="U4213" s="70"/>
      <c r="W4213" s="70"/>
      <c r="Y4213" s="70"/>
    </row>
    <row r="4214" spans="1:25" s="69" customFormat="1" x14ac:dyDescent="0.2">
      <c r="A4214" s="66" t="s">
        <v>20</v>
      </c>
      <c r="B4214" s="66" t="s">
        <v>24</v>
      </c>
      <c r="C4214" s="66" t="s">
        <v>0</v>
      </c>
      <c r="D4214" s="66" t="s">
        <v>296</v>
      </c>
      <c r="E4214" s="76">
        <f>+IF(ISNUMBER(DATA!F575),DATA!F575,"n/a")</f>
        <v>22854.34</v>
      </c>
      <c r="F4214" s="77">
        <f>+IF(ISNUMBER(DATA!G575),DATA!G575,"n/a")</f>
        <v>7.0841577872414796E-2</v>
      </c>
      <c r="G4214" s="76">
        <f>+IF(ISNUMBER(DATA!P575),DATA!P575,"n/a")</f>
        <v>72099.48</v>
      </c>
      <c r="H4214" s="77">
        <f>+IF(ISNUMBER(DATA!Q575),DATA!Q575,"n/a")</f>
        <v>5.7974329923970502E-2</v>
      </c>
      <c r="I4214" s="76">
        <f>+IF(ISNUMBER(DATA!Z575),DATA!Z575,"n/a")</f>
        <v>122474.86</v>
      </c>
      <c r="J4214" s="77">
        <f>+IF(ISNUMBER(DATA!AA575),DATA!AA575,"n/a")</f>
        <v>0.104888126284414</v>
      </c>
      <c r="K4214" s="76">
        <f>+IF(ISNUMBER(DATA!AJ575),DATA!AJ575,"n/a")</f>
        <v>235480.53</v>
      </c>
      <c r="L4214" s="77">
        <f>+IF(ISNUMBER(DATA!AK575),DATA!AK575,"n/a")</f>
        <v>0.14827543783022701</v>
      </c>
      <c r="M4214" s="66"/>
      <c r="N4214" s="66"/>
      <c r="O4214" s="66"/>
      <c r="P4214" s="66"/>
      <c r="Q4214" s="66"/>
      <c r="S4214" s="70"/>
      <c r="U4214" s="70"/>
      <c r="W4214" s="70"/>
      <c r="Y4214" s="70"/>
    </row>
    <row r="4215" spans="1:25" s="69" customFormat="1" x14ac:dyDescent="0.2">
      <c r="A4215" s="66" t="s">
        <v>20</v>
      </c>
      <c r="B4215" s="66" t="s">
        <v>24</v>
      </c>
      <c r="C4215" s="66" t="s">
        <v>0</v>
      </c>
      <c r="D4215" s="66" t="s">
        <v>297</v>
      </c>
      <c r="E4215" s="76">
        <f>+IF(ISNUMBER(DATA!F576),DATA!F576,"n/a")</f>
        <v>11464.4</v>
      </c>
      <c r="F4215" s="77">
        <f>+IF(ISNUMBER(DATA!G576),DATA!G576,"n/a")</f>
        <v>4.9524782531478198E-2</v>
      </c>
      <c r="G4215" s="76">
        <f>+IF(ISNUMBER(DATA!P576),DATA!P576,"n/a")</f>
        <v>35032.949999999997</v>
      </c>
      <c r="H4215" s="77">
        <f>+IF(ISNUMBER(DATA!Q576),DATA!Q576,"n/a")</f>
        <v>5.4167235883081803E-2</v>
      </c>
      <c r="I4215" s="76">
        <f>+IF(ISNUMBER(DATA!Z576),DATA!Z576,"n/a")</f>
        <v>61518.87</v>
      </c>
      <c r="J4215" s="77">
        <f>+IF(ISNUMBER(DATA!AA576),DATA!AA576,"n/a")</f>
        <v>4.6734704537879E-2</v>
      </c>
      <c r="K4215" s="76">
        <f>+IF(ISNUMBER(DATA!AJ576),DATA!AJ576,"n/a")</f>
        <v>113211.17</v>
      </c>
      <c r="L4215" s="77">
        <f>+IF(ISNUMBER(DATA!AK576),DATA!AK576,"n/a")</f>
        <v>0.103961455653846</v>
      </c>
      <c r="M4215" s="66"/>
      <c r="N4215" s="66"/>
      <c r="O4215" s="66"/>
      <c r="P4215" s="66"/>
      <c r="Q4215" s="66"/>
      <c r="S4215" s="70"/>
      <c r="U4215" s="70"/>
      <c r="W4215" s="70"/>
      <c r="Y4215" s="70"/>
    </row>
    <row r="4216" spans="1:25" s="69" customFormat="1" x14ac:dyDescent="0.2">
      <c r="A4216" s="66" t="s">
        <v>20</v>
      </c>
      <c r="B4216" s="66" t="s">
        <v>24</v>
      </c>
      <c r="C4216" s="66" t="s">
        <v>0</v>
      </c>
      <c r="D4216" s="66" t="s">
        <v>298</v>
      </c>
      <c r="E4216" s="76">
        <f>+IF(ISNUMBER(DATA!F577),DATA!F577,"n/a")</f>
        <v>5486.27</v>
      </c>
      <c r="F4216" s="77">
        <f>+IF(ISNUMBER(DATA!G577),DATA!G577,"n/a")</f>
        <v>0.11803149734669099</v>
      </c>
      <c r="G4216" s="76">
        <f>+IF(ISNUMBER(DATA!P577),DATA!P577,"n/a")</f>
        <v>16700.37</v>
      </c>
      <c r="H4216" s="77">
        <f>+IF(ISNUMBER(DATA!Q577),DATA!Q577,"n/a")</f>
        <v>0.20490508155655901</v>
      </c>
      <c r="I4216" s="76">
        <f>+IF(ISNUMBER(DATA!Z577),DATA!Z577,"n/a")</f>
        <v>29676.42</v>
      </c>
      <c r="J4216" s="77">
        <f>+IF(ISNUMBER(DATA!AA577),DATA!AA577,"n/a")</f>
        <v>0.22947669678308899</v>
      </c>
      <c r="K4216" s="76">
        <f>+IF(ISNUMBER(DATA!AJ577),DATA!AJ577,"n/a")</f>
        <v>55637.03</v>
      </c>
      <c r="L4216" s="77">
        <f>+IF(ISNUMBER(DATA!AK577),DATA!AK577,"n/a")</f>
        <v>0.32784038525655701</v>
      </c>
      <c r="M4216" s="66"/>
      <c r="N4216" s="66"/>
      <c r="O4216" s="66"/>
      <c r="P4216" s="66"/>
      <c r="Q4216" s="66"/>
      <c r="S4216" s="70"/>
      <c r="U4216" s="70"/>
      <c r="W4216" s="70"/>
      <c r="Y4216" s="70"/>
    </row>
    <row r="4217" spans="1:25" s="69" customFormat="1" x14ac:dyDescent="0.2">
      <c r="A4217" s="66" t="s">
        <v>20</v>
      </c>
      <c r="B4217" s="66" t="s">
        <v>24</v>
      </c>
      <c r="C4217" s="66" t="s">
        <v>0</v>
      </c>
      <c r="D4217" s="66" t="s">
        <v>299</v>
      </c>
      <c r="E4217" s="76">
        <f>+IF(ISNUMBER(DATA!F578),DATA!F578,"n/a")</f>
        <v>194452.02</v>
      </c>
      <c r="F4217" s="77">
        <f>+IF(ISNUMBER(DATA!G578),DATA!G578,"n/a")</f>
        <v>0.12335746422985699</v>
      </c>
      <c r="G4217" s="76">
        <f>+IF(ISNUMBER(DATA!P578),DATA!P578,"n/a")</f>
        <v>665544.31999999995</v>
      </c>
      <c r="H4217" s="77">
        <f>+IF(ISNUMBER(DATA!Q578),DATA!Q578,"n/a")</f>
        <v>0.210746228080813</v>
      </c>
      <c r="I4217" s="76">
        <f>+IF(ISNUMBER(DATA!Z578),DATA!Z578,"n/a")</f>
        <v>1107410.4099999999</v>
      </c>
      <c r="J4217" s="77">
        <f>+IF(ISNUMBER(DATA!AA578),DATA!AA578,"n/a")</f>
        <v>0.18363274895266701</v>
      </c>
      <c r="K4217" s="76">
        <f>+IF(ISNUMBER(DATA!AJ578),DATA!AJ578,"n/a")</f>
        <v>2026289.82</v>
      </c>
      <c r="L4217" s="77">
        <f>+IF(ISNUMBER(DATA!AK578),DATA!AK578,"n/a")</f>
        <v>0.160559715739507</v>
      </c>
      <c r="M4217" s="66"/>
      <c r="N4217" s="66"/>
      <c r="O4217" s="66"/>
      <c r="P4217" s="66"/>
      <c r="Q4217" s="66"/>
      <c r="S4217" s="70"/>
      <c r="U4217" s="70"/>
      <c r="W4217" s="70"/>
      <c r="Y4217" s="70"/>
    </row>
    <row r="4218" spans="1:25" s="69" customFormat="1" x14ac:dyDescent="0.2">
      <c r="A4218" s="66" t="s">
        <v>20</v>
      </c>
      <c r="B4218" s="66" t="s">
        <v>24</v>
      </c>
      <c r="C4218" s="66" t="s">
        <v>0</v>
      </c>
      <c r="D4218" s="66" t="s">
        <v>300</v>
      </c>
      <c r="E4218" s="76">
        <f>+IF(ISNUMBER(DATA!F579),DATA!F579,"n/a")</f>
        <v>91433.44</v>
      </c>
      <c r="F4218" s="77">
        <f>+IF(ISNUMBER(DATA!G579),DATA!G579,"n/a")</f>
        <v>0.12764878965152601</v>
      </c>
      <c r="G4218" s="76">
        <f>+IF(ISNUMBER(DATA!P579),DATA!P579,"n/a")</f>
        <v>298239.09999999998</v>
      </c>
      <c r="H4218" s="77">
        <f>+IF(ISNUMBER(DATA!Q579),DATA!Q579,"n/a")</f>
        <v>0.139690633284554</v>
      </c>
      <c r="I4218" s="76">
        <f>+IF(ISNUMBER(DATA!Z579),DATA!Z579,"n/a")</f>
        <v>518484.13</v>
      </c>
      <c r="J4218" s="77">
        <f>+IF(ISNUMBER(DATA!AA579),DATA!AA579,"n/a")</f>
        <v>0.176033971342407</v>
      </c>
      <c r="K4218" s="76">
        <f>+IF(ISNUMBER(DATA!AJ579),DATA!AJ579,"n/a")</f>
        <v>1028806.55</v>
      </c>
      <c r="L4218" s="77">
        <f>+IF(ISNUMBER(DATA!AK579),DATA!AK579,"n/a")</f>
        <v>0.21103874326996699</v>
      </c>
      <c r="M4218" s="66"/>
      <c r="N4218" s="66"/>
      <c r="O4218" s="66"/>
      <c r="P4218" s="66"/>
      <c r="Q4218" s="66"/>
      <c r="S4218" s="70"/>
      <c r="U4218" s="70"/>
      <c r="W4218" s="70"/>
      <c r="Y4218" s="70"/>
    </row>
    <row r="4219" spans="1:25" s="69" customFormat="1" x14ac:dyDescent="0.2">
      <c r="A4219" s="66" t="s">
        <v>20</v>
      </c>
      <c r="B4219" s="66" t="s">
        <v>24</v>
      </c>
      <c r="C4219" s="66" t="s">
        <v>0</v>
      </c>
      <c r="D4219" s="66" t="s">
        <v>301</v>
      </c>
      <c r="E4219" s="76">
        <f>+IF(ISNUMBER(DATA!F580),DATA!F580,"n/a")</f>
        <v>1058.7</v>
      </c>
      <c r="F4219" s="77">
        <f>+IF(ISNUMBER(DATA!G580),DATA!G580,"n/a")</f>
        <v>-0.49962662230246402</v>
      </c>
      <c r="G4219" s="76">
        <f>+IF(ISNUMBER(DATA!P580),DATA!P580,"n/a")</f>
        <v>3798.31</v>
      </c>
      <c r="H4219" s="77">
        <f>+IF(ISNUMBER(DATA!Q580),DATA!Q580,"n/a")</f>
        <v>-0.403862180669321</v>
      </c>
      <c r="I4219" s="76">
        <f>+IF(ISNUMBER(DATA!Z580),DATA!Z580,"n/a")</f>
        <v>6873.87</v>
      </c>
      <c r="J4219" s="77">
        <f>+IF(ISNUMBER(DATA!AA580),DATA!AA580,"n/a")</f>
        <v>-0.56004331805552598</v>
      </c>
      <c r="K4219" s="76">
        <f>+IF(ISNUMBER(DATA!AJ580),DATA!AJ580,"n/a")</f>
        <v>17013.63</v>
      </c>
      <c r="L4219" s="77">
        <f>+IF(ISNUMBER(DATA!AK580),DATA!AK580,"n/a")</f>
        <v>-0.51095067174602204</v>
      </c>
      <c r="M4219" s="66"/>
      <c r="N4219" s="66"/>
      <c r="O4219" s="66"/>
      <c r="P4219" s="66"/>
      <c r="Q4219" s="66"/>
      <c r="S4219" s="70"/>
      <c r="U4219" s="70"/>
      <c r="W4219" s="70"/>
      <c r="Y4219" s="70"/>
    </row>
    <row r="4220" spans="1:25" s="69" customFormat="1" x14ac:dyDescent="0.2">
      <c r="A4220" s="66" t="s">
        <v>20</v>
      </c>
      <c r="B4220" s="66" t="s">
        <v>24</v>
      </c>
      <c r="C4220" s="66" t="s">
        <v>0</v>
      </c>
      <c r="D4220" s="66" t="s">
        <v>302</v>
      </c>
      <c r="E4220" s="76">
        <f>+IF(ISNUMBER(DATA!F581),DATA!F581,"n/a")</f>
        <v>33441.49</v>
      </c>
      <c r="F4220" s="77">
        <f>+IF(ISNUMBER(DATA!G581),DATA!G581,"n/a")</f>
        <v>2.2881362671755001E-2</v>
      </c>
      <c r="G4220" s="76">
        <f>+IF(ISNUMBER(DATA!P581),DATA!P581,"n/a")</f>
        <v>102614.32</v>
      </c>
      <c r="H4220" s="77">
        <f>+IF(ISNUMBER(DATA!Q581),DATA!Q581,"n/a")</f>
        <v>-2.3647181250780799E-2</v>
      </c>
      <c r="I4220" s="76">
        <f>+IF(ISNUMBER(DATA!Z581),DATA!Z581,"n/a")</f>
        <v>185048.14</v>
      </c>
      <c r="J4220" s="77">
        <f>+IF(ISNUMBER(DATA!AA581),DATA!AA581,"n/a")</f>
        <v>-4.61576700467198E-2</v>
      </c>
      <c r="K4220" s="76">
        <f>+IF(ISNUMBER(DATA!AJ581),DATA!AJ581,"n/a")</f>
        <v>354864.08</v>
      </c>
      <c r="L4220" s="77">
        <f>+IF(ISNUMBER(DATA!AK581),DATA!AK581,"n/a")</f>
        <v>1.80646299220114E-2</v>
      </c>
      <c r="M4220" s="66"/>
      <c r="N4220" s="66"/>
      <c r="O4220" s="66"/>
      <c r="P4220" s="66"/>
      <c r="Q4220" s="66"/>
      <c r="S4220" s="70"/>
      <c r="U4220" s="70"/>
      <c r="W4220" s="70"/>
      <c r="Y4220" s="70"/>
    </row>
    <row r="4221" spans="1:25" s="69" customFormat="1" x14ac:dyDescent="0.2">
      <c r="A4221" s="66" t="s">
        <v>20</v>
      </c>
      <c r="B4221" s="66" t="s">
        <v>24</v>
      </c>
      <c r="C4221" s="66" t="s">
        <v>0</v>
      </c>
      <c r="D4221" s="66" t="s">
        <v>303</v>
      </c>
      <c r="E4221" s="76">
        <f>+IF(ISNUMBER(DATA!F582),DATA!F582,"n/a")</f>
        <v>11877.03</v>
      </c>
      <c r="F4221" s="77">
        <f>+IF(ISNUMBER(DATA!G582),DATA!G582,"n/a")</f>
        <v>-6.6071518437905E-2</v>
      </c>
      <c r="G4221" s="76">
        <f>+IF(ISNUMBER(DATA!P582),DATA!P582,"n/a")</f>
        <v>37126.15</v>
      </c>
      <c r="H4221" s="77">
        <f>+IF(ISNUMBER(DATA!Q582),DATA!Q582,"n/a")</f>
        <v>-5.9272724416368099E-2</v>
      </c>
      <c r="I4221" s="76">
        <f>+IF(ISNUMBER(DATA!Z582),DATA!Z582,"n/a")</f>
        <v>66511.34</v>
      </c>
      <c r="J4221" s="77">
        <f>+IF(ISNUMBER(DATA!AA582),DATA!AA582,"n/a")</f>
        <v>-7.2942911382877701E-2</v>
      </c>
      <c r="K4221" s="76">
        <f>+IF(ISNUMBER(DATA!AJ582),DATA!AJ582,"n/a")</f>
        <v>131227.4</v>
      </c>
      <c r="L4221" s="77">
        <f>+IF(ISNUMBER(DATA!AK582),DATA!AK582,"n/a")</f>
        <v>-9.5278321174152598E-3</v>
      </c>
      <c r="M4221" s="66"/>
      <c r="N4221" s="66"/>
      <c r="O4221" s="66"/>
      <c r="P4221" s="66"/>
      <c r="Q4221" s="66"/>
      <c r="S4221" s="70"/>
      <c r="U4221" s="70"/>
      <c r="W4221" s="70"/>
      <c r="Y4221" s="70"/>
    </row>
    <row r="4222" spans="1:25" s="69" customFormat="1" x14ac:dyDescent="0.2">
      <c r="A4222" s="66" t="s">
        <v>20</v>
      </c>
      <c r="B4222" s="66" t="s">
        <v>24</v>
      </c>
      <c r="C4222" s="66" t="s">
        <v>0</v>
      </c>
      <c r="D4222" s="66" t="s">
        <v>304</v>
      </c>
      <c r="E4222" s="76">
        <f>+IF(ISNUMBER(DATA!F583),DATA!F583,"n/a")</f>
        <v>124124.1</v>
      </c>
      <c r="F4222" s="77">
        <f>+IF(ISNUMBER(DATA!G583),DATA!G583,"n/a")</f>
        <v>0.32327279798347203</v>
      </c>
      <c r="G4222" s="76">
        <f>+IF(ISNUMBER(DATA!P583),DATA!P583,"n/a")</f>
        <v>387071.41</v>
      </c>
      <c r="H4222" s="77">
        <f>+IF(ISNUMBER(DATA!Q583),DATA!Q583,"n/a")</f>
        <v>0.41258127367165298</v>
      </c>
      <c r="I4222" s="76">
        <f>+IF(ISNUMBER(DATA!Z583),DATA!Z583,"n/a")</f>
        <v>695923.54</v>
      </c>
      <c r="J4222" s="77">
        <f>+IF(ISNUMBER(DATA!AA583),DATA!AA583,"n/a")</f>
        <v>0.51837437023631305</v>
      </c>
      <c r="K4222" s="76">
        <f>+IF(ISNUMBER(DATA!AJ583),DATA!AJ583,"n/a")</f>
        <v>1198735.99</v>
      </c>
      <c r="L4222" s="77">
        <f>+IF(ISNUMBER(DATA!AK583),DATA!AK583,"n/a")</f>
        <v>0.43026006792857202</v>
      </c>
      <c r="M4222" s="66"/>
      <c r="N4222" s="66"/>
      <c r="O4222" s="66"/>
      <c r="P4222" s="66"/>
      <c r="Q4222" s="66"/>
      <c r="S4222" s="70"/>
      <c r="U4222" s="70"/>
      <c r="W4222" s="70"/>
      <c r="Y4222" s="70"/>
    </row>
    <row r="4223" spans="1:25" s="69" customFormat="1" x14ac:dyDescent="0.2">
      <c r="A4223" s="66" t="s">
        <v>20</v>
      </c>
      <c r="B4223" s="66" t="s">
        <v>24</v>
      </c>
      <c r="C4223" s="66" t="s">
        <v>0</v>
      </c>
      <c r="D4223" s="66" t="s">
        <v>305</v>
      </c>
      <c r="E4223" s="76">
        <f>+IF(ISNUMBER(DATA!F584),DATA!F584,"n/a")</f>
        <v>22971.16</v>
      </c>
      <c r="F4223" s="77">
        <f>+IF(ISNUMBER(DATA!G584),DATA!G584,"n/a")</f>
        <v>0.157120693129156</v>
      </c>
      <c r="G4223" s="76">
        <f>+IF(ISNUMBER(DATA!P584),DATA!P584,"n/a")</f>
        <v>85749.23</v>
      </c>
      <c r="H4223" s="77">
        <f>+IF(ISNUMBER(DATA!Q584),DATA!Q584,"n/a")</f>
        <v>0.19449640763297699</v>
      </c>
      <c r="I4223" s="76">
        <f>+IF(ISNUMBER(DATA!Z584),DATA!Z584,"n/a")</f>
        <v>149441.85999999999</v>
      </c>
      <c r="J4223" s="77">
        <f>+IF(ISNUMBER(DATA!AA584),DATA!AA584,"n/a")</f>
        <v>0.24924491591484299</v>
      </c>
      <c r="K4223" s="76">
        <f>+IF(ISNUMBER(DATA!AJ584),DATA!AJ584,"n/a")</f>
        <v>259623.67</v>
      </c>
      <c r="L4223" s="77">
        <f>+IF(ISNUMBER(DATA!AK584),DATA!AK584,"n/a")</f>
        <v>0.21255529502316201</v>
      </c>
      <c r="M4223" s="66"/>
      <c r="N4223" s="66"/>
      <c r="O4223" s="66"/>
      <c r="P4223" s="66"/>
      <c r="Q4223" s="66"/>
      <c r="S4223" s="70"/>
      <c r="U4223" s="70"/>
      <c r="W4223" s="70"/>
      <c r="Y4223" s="70"/>
    </row>
    <row r="4224" spans="1:25" s="69" customFormat="1" x14ac:dyDescent="0.2">
      <c r="A4224" s="66" t="s">
        <v>20</v>
      </c>
      <c r="B4224" s="66" t="s">
        <v>24</v>
      </c>
      <c r="C4224" s="66" t="s">
        <v>0</v>
      </c>
      <c r="D4224" s="66" t="s">
        <v>306</v>
      </c>
      <c r="E4224" s="76">
        <f>+IF(ISNUMBER(DATA!F585),DATA!F585,"n/a")</f>
        <v>24617.77</v>
      </c>
      <c r="F4224" s="77">
        <f>+IF(ISNUMBER(DATA!G585),DATA!G585,"n/a")</f>
        <v>0.11108368003307401</v>
      </c>
      <c r="G4224" s="76">
        <f>+IF(ISNUMBER(DATA!P585),DATA!P585,"n/a")</f>
        <v>90223.95</v>
      </c>
      <c r="H4224" s="77">
        <f>+IF(ISNUMBER(DATA!Q585),DATA!Q585,"n/a")</f>
        <v>0.114597386925883</v>
      </c>
      <c r="I4224" s="76">
        <f>+IF(ISNUMBER(DATA!Z585),DATA!Z585,"n/a")</f>
        <v>154742.19</v>
      </c>
      <c r="J4224" s="77">
        <f>+IF(ISNUMBER(DATA!AA585),DATA!AA585,"n/a")</f>
        <v>5.23906148814932E-2</v>
      </c>
      <c r="K4224" s="76">
        <f>+IF(ISNUMBER(DATA!AJ585),DATA!AJ585,"n/a")</f>
        <v>286455.74</v>
      </c>
      <c r="L4224" s="77">
        <f>+IF(ISNUMBER(DATA!AK585),DATA!AK585,"n/a")</f>
        <v>8.2770300279507505E-2</v>
      </c>
      <c r="M4224" s="66"/>
      <c r="N4224" s="66"/>
      <c r="O4224" s="66"/>
      <c r="P4224" s="66"/>
      <c r="Q4224" s="66"/>
      <c r="S4224" s="70"/>
      <c r="U4224" s="70"/>
      <c r="W4224" s="70"/>
      <c r="Y4224" s="70"/>
    </row>
    <row r="4225" spans="1:25" s="69" customFormat="1" x14ac:dyDescent="0.2">
      <c r="A4225" s="66" t="s">
        <v>20</v>
      </c>
      <c r="B4225" s="66" t="s">
        <v>24</v>
      </c>
      <c r="C4225" s="66" t="s">
        <v>0</v>
      </c>
      <c r="D4225" s="66" t="s">
        <v>307</v>
      </c>
      <c r="E4225" s="76">
        <f>+IF(ISNUMBER(DATA!F586),DATA!F586,"n/a")</f>
        <v>31237.83</v>
      </c>
      <c r="F4225" s="77">
        <f>+IF(ISNUMBER(DATA!G586),DATA!G586,"n/a")</f>
        <v>0.63586961360107497</v>
      </c>
      <c r="G4225" s="76">
        <f>+IF(ISNUMBER(DATA!P586),DATA!P586,"n/a")</f>
        <v>114165.42</v>
      </c>
      <c r="H4225" s="77">
        <f>+IF(ISNUMBER(DATA!Q586),DATA!Q586,"n/a")</f>
        <v>0.53699497551977804</v>
      </c>
      <c r="I4225" s="76">
        <f>+IF(ISNUMBER(DATA!Z586),DATA!Z586,"n/a")</f>
        <v>192500.68</v>
      </c>
      <c r="J4225" s="77">
        <f>+IF(ISNUMBER(DATA!AA586),DATA!AA586,"n/a")</f>
        <v>0.36161627879012498</v>
      </c>
      <c r="K4225" s="76">
        <f>+IF(ISNUMBER(DATA!AJ586),DATA!AJ586,"n/a")</f>
        <v>325184.01</v>
      </c>
      <c r="L4225" s="77">
        <f>+IF(ISNUMBER(DATA!AK586),DATA!AK586,"n/a")</f>
        <v>1.2623729039456201E-2</v>
      </c>
      <c r="M4225" s="66"/>
      <c r="N4225" s="66"/>
      <c r="O4225" s="66"/>
      <c r="P4225" s="66"/>
      <c r="Q4225" s="66"/>
      <c r="S4225" s="70"/>
      <c r="U4225" s="70"/>
      <c r="W4225" s="70"/>
      <c r="Y4225" s="70"/>
    </row>
    <row r="4226" spans="1:25" s="69" customFormat="1" x14ac:dyDescent="0.2">
      <c r="A4226" s="66" t="s">
        <v>20</v>
      </c>
      <c r="B4226" s="66" t="s">
        <v>24</v>
      </c>
      <c r="C4226" s="66" t="s">
        <v>0</v>
      </c>
      <c r="D4226" s="66" t="s">
        <v>308</v>
      </c>
      <c r="E4226" s="76">
        <f>+IF(ISNUMBER(DATA!F587),DATA!F587,"n/a")</f>
        <v>26934.45</v>
      </c>
      <c r="F4226" s="77">
        <f>+IF(ISNUMBER(DATA!G587),DATA!G587,"n/a")</f>
        <v>0.124123553863875</v>
      </c>
      <c r="G4226" s="76">
        <f>+IF(ISNUMBER(DATA!P587),DATA!P587,"n/a")</f>
        <v>81781.13</v>
      </c>
      <c r="H4226" s="77">
        <f>+IF(ISNUMBER(DATA!Q587),DATA!Q587,"n/a")</f>
        <v>0.105279155490815</v>
      </c>
      <c r="I4226" s="76">
        <f>+IF(ISNUMBER(DATA!Z587),DATA!Z587,"n/a")</f>
        <v>139907.32999999999</v>
      </c>
      <c r="J4226" s="77">
        <f>+IF(ISNUMBER(DATA!AA587),DATA!AA587,"n/a")</f>
        <v>9.9354605005455093E-2</v>
      </c>
      <c r="K4226" s="76">
        <f>+IF(ISNUMBER(DATA!AJ587),DATA!AJ587,"n/a")</f>
        <v>256889.13</v>
      </c>
      <c r="L4226" s="77">
        <f>+IF(ISNUMBER(DATA!AK587),DATA!AK587,"n/a")</f>
        <v>0.106168985248748</v>
      </c>
      <c r="M4226" s="66"/>
      <c r="N4226" s="66"/>
      <c r="O4226" s="66"/>
      <c r="P4226" s="66"/>
      <c r="Q4226" s="66"/>
      <c r="S4226" s="70"/>
      <c r="U4226" s="70"/>
      <c r="W4226" s="70"/>
      <c r="Y4226" s="70"/>
    </row>
    <row r="4227" spans="1:25" s="69" customFormat="1" x14ac:dyDescent="0.2">
      <c r="A4227" s="66" t="s">
        <v>20</v>
      </c>
      <c r="B4227" s="66" t="s">
        <v>24</v>
      </c>
      <c r="C4227" s="66" t="s">
        <v>0</v>
      </c>
      <c r="D4227" s="66" t="s">
        <v>309</v>
      </c>
      <c r="E4227" s="76">
        <f>+IF(ISNUMBER(DATA!F588),DATA!F588,"n/a")</f>
        <v>23726.26</v>
      </c>
      <c r="F4227" s="77">
        <f>+IF(ISNUMBER(DATA!G588),DATA!G588,"n/a")</f>
        <v>0.25447688316192801</v>
      </c>
      <c r="G4227" s="76">
        <f>+IF(ISNUMBER(DATA!P588),DATA!P588,"n/a")</f>
        <v>68978.39</v>
      </c>
      <c r="H4227" s="77">
        <f>+IF(ISNUMBER(DATA!Q588),DATA!Q588,"n/a")</f>
        <v>0.22666586285989501</v>
      </c>
      <c r="I4227" s="76">
        <f>+IF(ISNUMBER(DATA!Z588),DATA!Z588,"n/a")</f>
        <v>117837.43</v>
      </c>
      <c r="J4227" s="77">
        <f>+IF(ISNUMBER(DATA!AA588),DATA!AA588,"n/a")</f>
        <v>0.233329746858363</v>
      </c>
      <c r="K4227" s="76">
        <f>+IF(ISNUMBER(DATA!AJ588),DATA!AJ588,"n/a")</f>
        <v>219512.59</v>
      </c>
      <c r="L4227" s="77">
        <f>+IF(ISNUMBER(DATA!AK588),DATA!AK588,"n/a")</f>
        <v>0.164185996658686</v>
      </c>
      <c r="M4227" s="66"/>
      <c r="N4227" s="66"/>
      <c r="O4227" s="66"/>
      <c r="P4227" s="66"/>
      <c r="Q4227" s="66"/>
      <c r="S4227" s="70"/>
      <c r="U4227" s="70"/>
      <c r="W4227" s="70"/>
      <c r="Y4227" s="70"/>
    </row>
    <row r="4228" spans="1:25" s="69" customFormat="1" x14ac:dyDescent="0.2">
      <c r="A4228" s="66" t="s">
        <v>20</v>
      </c>
      <c r="B4228" s="66" t="s">
        <v>24</v>
      </c>
      <c r="C4228" s="66" t="s">
        <v>0</v>
      </c>
      <c r="D4228" s="66" t="s">
        <v>310</v>
      </c>
      <c r="E4228" s="76">
        <f>+IF(ISNUMBER(DATA!F589),DATA!F589,"n/a")</f>
        <v>9358.4599999999991</v>
      </c>
      <c r="F4228" s="77">
        <f>+IF(ISNUMBER(DATA!G589),DATA!G589,"n/a")</f>
        <v>-6.2880454537716804E-2</v>
      </c>
      <c r="G4228" s="76">
        <f>+IF(ISNUMBER(DATA!P589),DATA!P589,"n/a")</f>
        <v>27301.15</v>
      </c>
      <c r="H4228" s="77">
        <f>+IF(ISNUMBER(DATA!Q589),DATA!Q589,"n/a")</f>
        <v>-9.4467595909421401E-2</v>
      </c>
      <c r="I4228" s="76">
        <f>+IF(ISNUMBER(DATA!Z589),DATA!Z589,"n/a")</f>
        <v>48573.11</v>
      </c>
      <c r="J4228" s="77">
        <f>+IF(ISNUMBER(DATA!AA589),DATA!AA589,"n/a")</f>
        <v>-0.18469332449763301</v>
      </c>
      <c r="K4228" s="76">
        <f>+IF(ISNUMBER(DATA!AJ589),DATA!AJ589,"n/a")</f>
        <v>97767.87</v>
      </c>
      <c r="L4228" s="77">
        <f>+IF(ISNUMBER(DATA!AK589),DATA!AK589,"n/a")</f>
        <v>-0.32702666648678103</v>
      </c>
      <c r="M4228" s="66"/>
      <c r="N4228" s="66"/>
      <c r="O4228" s="66"/>
      <c r="P4228" s="66"/>
      <c r="Q4228" s="66"/>
      <c r="S4228" s="70"/>
      <c r="U4228" s="70"/>
      <c r="W4228" s="70"/>
      <c r="Y4228" s="70"/>
    </row>
    <row r="4229" spans="1:25" s="69" customFormat="1" x14ac:dyDescent="0.2">
      <c r="A4229" s="66" t="s">
        <v>20</v>
      </c>
      <c r="B4229" s="66" t="s">
        <v>24</v>
      </c>
      <c r="C4229" s="66" t="s">
        <v>0</v>
      </c>
      <c r="D4229" s="66" t="s">
        <v>311</v>
      </c>
      <c r="E4229" s="76">
        <f>+IF(ISNUMBER(DATA!F590),DATA!F590,"n/a")</f>
        <v>18729.25</v>
      </c>
      <c r="F4229" s="77">
        <f>+IF(ISNUMBER(DATA!G590),DATA!G590,"n/a")</f>
        <v>0.469716968102804</v>
      </c>
      <c r="G4229" s="76">
        <f>+IF(ISNUMBER(DATA!P590),DATA!P590,"n/a")</f>
        <v>63479.040000000001</v>
      </c>
      <c r="H4229" s="77">
        <f>+IF(ISNUMBER(DATA!Q590),DATA!Q590,"n/a")</f>
        <v>0.45075052564219797</v>
      </c>
      <c r="I4229" s="76">
        <f>+IF(ISNUMBER(DATA!Z590),DATA!Z590,"n/a")</f>
        <v>112081.19</v>
      </c>
      <c r="J4229" s="77">
        <f>+IF(ISNUMBER(DATA!AA590),DATA!AA590,"n/a")</f>
        <v>0.50226872605399298</v>
      </c>
      <c r="K4229" s="76">
        <f>+IF(ISNUMBER(DATA!AJ590),DATA!AJ590,"n/a")</f>
        <v>201653.74</v>
      </c>
      <c r="L4229" s="77">
        <f>+IF(ISNUMBER(DATA!AK590),DATA!AK590,"n/a")</f>
        <v>0.38161896429898401</v>
      </c>
      <c r="M4229" s="66"/>
      <c r="N4229" s="66"/>
      <c r="O4229" s="66"/>
      <c r="P4229" s="66"/>
      <c r="Q4229" s="66"/>
      <c r="S4229" s="70"/>
      <c r="U4229" s="70"/>
      <c r="W4229" s="70"/>
      <c r="Y4229" s="70"/>
    </row>
    <row r="4230" spans="1:25" s="69" customFormat="1" x14ac:dyDescent="0.2">
      <c r="A4230" s="66" t="s">
        <v>20</v>
      </c>
      <c r="B4230" s="66" t="s">
        <v>24</v>
      </c>
      <c r="C4230" s="66" t="s">
        <v>0</v>
      </c>
      <c r="D4230" s="66" t="s">
        <v>312</v>
      </c>
      <c r="E4230" s="76">
        <f>+IF(ISNUMBER(DATA!F591),DATA!F591,"n/a")</f>
        <v>6664.59</v>
      </c>
      <c r="F4230" s="77">
        <f>+IF(ISNUMBER(DATA!G591),DATA!G591,"n/a")</f>
        <v>0.84078253952470905</v>
      </c>
      <c r="G4230" s="76">
        <f>+IF(ISNUMBER(DATA!P591),DATA!P591,"n/a")</f>
        <v>20108.599999999999</v>
      </c>
      <c r="H4230" s="77">
        <f>+IF(ISNUMBER(DATA!Q591),DATA!Q591,"n/a")</f>
        <v>0.59958062773791099</v>
      </c>
      <c r="I4230" s="76">
        <f>+IF(ISNUMBER(DATA!Z591),DATA!Z591,"n/a")</f>
        <v>34210.050000000003</v>
      </c>
      <c r="J4230" s="77">
        <f>+IF(ISNUMBER(DATA!AA591),DATA!AA591,"n/a")</f>
        <v>0.45876054572318598</v>
      </c>
      <c r="K4230" s="76">
        <f>+IF(ISNUMBER(DATA!AJ591),DATA!AJ591,"n/a")</f>
        <v>60784.22</v>
      </c>
      <c r="L4230" s="77">
        <f>+IF(ISNUMBER(DATA!AK591),DATA!AK591,"n/a")</f>
        <v>0.26820773043923302</v>
      </c>
      <c r="M4230" s="66"/>
      <c r="N4230" s="66"/>
      <c r="O4230" s="66"/>
      <c r="P4230" s="66"/>
      <c r="Q4230" s="66"/>
      <c r="S4230" s="70"/>
      <c r="U4230" s="70"/>
      <c r="W4230" s="70"/>
      <c r="Y4230" s="70"/>
    </row>
    <row r="4231" spans="1:25" s="69" customFormat="1" x14ac:dyDescent="0.2">
      <c r="A4231" s="66" t="s">
        <v>20</v>
      </c>
      <c r="B4231" s="66" t="s">
        <v>24</v>
      </c>
      <c r="C4231" s="66" t="s">
        <v>0</v>
      </c>
      <c r="D4231" s="66" t="s">
        <v>313</v>
      </c>
      <c r="E4231" s="76">
        <f>+IF(ISNUMBER(DATA!F592),DATA!F592,"n/a")</f>
        <v>15184.41</v>
      </c>
      <c r="F4231" s="77">
        <f>+IF(ISNUMBER(DATA!G592),DATA!G592,"n/a")</f>
        <v>0.15631011180510199</v>
      </c>
      <c r="G4231" s="76">
        <f>+IF(ISNUMBER(DATA!P592),DATA!P592,"n/a")</f>
        <v>54363.5</v>
      </c>
      <c r="H4231" s="77">
        <f>+IF(ISNUMBER(DATA!Q592),DATA!Q592,"n/a")</f>
        <v>0.21100895768157099</v>
      </c>
      <c r="I4231" s="76">
        <f>+IF(ISNUMBER(DATA!Z592),DATA!Z592,"n/a")</f>
        <v>96443.5</v>
      </c>
      <c r="J4231" s="77">
        <f>+IF(ISNUMBER(DATA!AA592),DATA!AA592,"n/a")</f>
        <v>0.24633521090976701</v>
      </c>
      <c r="K4231" s="76">
        <f>+IF(ISNUMBER(DATA!AJ592),DATA!AJ592,"n/a")</f>
        <v>179287.55</v>
      </c>
      <c r="L4231" s="77">
        <f>+IF(ISNUMBER(DATA!AK592),DATA!AK592,"n/a")</f>
        <v>0.11829424395876501</v>
      </c>
      <c r="M4231" s="66"/>
      <c r="N4231" s="66"/>
      <c r="O4231" s="66"/>
      <c r="P4231" s="66"/>
      <c r="Q4231" s="66"/>
      <c r="S4231" s="70"/>
      <c r="U4231" s="70"/>
      <c r="W4231" s="70"/>
      <c r="Y4231" s="70"/>
    </row>
    <row r="4232" spans="1:25" s="69" customFormat="1" x14ac:dyDescent="0.2">
      <c r="A4232" s="66" t="s">
        <v>20</v>
      </c>
      <c r="B4232" s="66" t="s">
        <v>24</v>
      </c>
      <c r="C4232" s="66" t="s">
        <v>0</v>
      </c>
      <c r="D4232" s="66" t="s">
        <v>314</v>
      </c>
      <c r="E4232" s="76">
        <f>+IF(ISNUMBER(DATA!F593),DATA!F593,"n/a")</f>
        <v>60959.839999999997</v>
      </c>
      <c r="F4232" s="77">
        <f>+IF(ISNUMBER(DATA!G593),DATA!G593,"n/a")</f>
        <v>0.36210291724510402</v>
      </c>
      <c r="G4232" s="76">
        <f>+IF(ISNUMBER(DATA!P593),DATA!P593,"n/a")</f>
        <v>206763.6</v>
      </c>
      <c r="H4232" s="77">
        <f>+IF(ISNUMBER(DATA!Q593),DATA!Q593,"n/a")</f>
        <v>0.46599356168051997</v>
      </c>
      <c r="I4232" s="76">
        <f>+IF(ISNUMBER(DATA!Z593),DATA!Z593,"n/a")</f>
        <v>364731.85</v>
      </c>
      <c r="J4232" s="77">
        <f>+IF(ISNUMBER(DATA!AA593),DATA!AA593,"n/a")</f>
        <v>0.48789650692641601</v>
      </c>
      <c r="K4232" s="76">
        <f>+IF(ISNUMBER(DATA!AJ593),DATA!AJ593,"n/a")</f>
        <v>627700.15</v>
      </c>
      <c r="L4232" s="77">
        <f>+IF(ISNUMBER(DATA!AK593),DATA!AK593,"n/a")</f>
        <v>0.394199743975502</v>
      </c>
      <c r="M4232" s="66"/>
      <c r="N4232" s="66"/>
      <c r="O4232" s="66"/>
      <c r="P4232" s="66"/>
      <c r="Q4232" s="66"/>
      <c r="S4232" s="70"/>
      <c r="U4232" s="70"/>
      <c r="W4232" s="70"/>
      <c r="Y4232" s="70"/>
    </row>
    <row r="4233" spans="1:25" s="69" customFormat="1" x14ac:dyDescent="0.2">
      <c r="A4233" s="66" t="s">
        <v>20</v>
      </c>
      <c r="B4233" s="66" t="s">
        <v>24</v>
      </c>
      <c r="C4233" s="66" t="s">
        <v>0</v>
      </c>
      <c r="D4233" s="66" t="s">
        <v>315</v>
      </c>
      <c r="E4233" s="76">
        <f>+IF(ISNUMBER(DATA!F594),DATA!F594,"n/a")</f>
        <v>48918.85</v>
      </c>
      <c r="F4233" s="77">
        <f>+IF(ISNUMBER(DATA!G594),DATA!G594,"n/a")</f>
        <v>0.41573447003778802</v>
      </c>
      <c r="G4233" s="76">
        <f>+IF(ISNUMBER(DATA!P594),DATA!P594,"n/a")</f>
        <v>181141.92</v>
      </c>
      <c r="H4233" s="77">
        <f>+IF(ISNUMBER(DATA!Q594),DATA!Q594,"n/a")</f>
        <v>0.230710779917492</v>
      </c>
      <c r="I4233" s="76">
        <f>+IF(ISNUMBER(DATA!Z594),DATA!Z594,"n/a")</f>
        <v>310470.46999999997</v>
      </c>
      <c r="J4233" s="77">
        <f>+IF(ISNUMBER(DATA!AA594),DATA!AA594,"n/a")</f>
        <v>0.26457127302629602</v>
      </c>
      <c r="K4233" s="76">
        <f>+IF(ISNUMBER(DATA!AJ594),DATA!AJ594,"n/a")</f>
        <v>515027.61</v>
      </c>
      <c r="L4233" s="77">
        <f>+IF(ISNUMBER(DATA!AK594),DATA!AK594,"n/a")</f>
        <v>0.112991495277506</v>
      </c>
      <c r="M4233" s="66"/>
      <c r="N4233" s="66"/>
      <c r="O4233" s="66"/>
      <c r="P4233" s="66"/>
      <c r="Q4233" s="66"/>
      <c r="S4233" s="70"/>
      <c r="U4233" s="70"/>
      <c r="W4233" s="70"/>
      <c r="Y4233" s="70"/>
    </row>
    <row r="4234" spans="1:25" s="69" customFormat="1" x14ac:dyDescent="0.2">
      <c r="A4234" s="66" t="s">
        <v>20</v>
      </c>
      <c r="B4234" s="66" t="s">
        <v>24</v>
      </c>
      <c r="C4234" s="66" t="s">
        <v>0</v>
      </c>
      <c r="D4234" s="66" t="s">
        <v>316</v>
      </c>
      <c r="E4234" s="76">
        <f>+IF(ISNUMBER(DATA!F595),DATA!F595,"n/a")</f>
        <v>36324.07</v>
      </c>
      <c r="F4234" s="77">
        <f>+IF(ISNUMBER(DATA!G595),DATA!G595,"n/a")</f>
        <v>-6.59323365404028E-2</v>
      </c>
      <c r="G4234" s="76">
        <f>+IF(ISNUMBER(DATA!P595),DATA!P595,"n/a")</f>
        <v>110441.76</v>
      </c>
      <c r="H4234" s="77">
        <f>+IF(ISNUMBER(DATA!Q595),DATA!Q595,"n/a")</f>
        <v>-6.9739375348873797E-2</v>
      </c>
      <c r="I4234" s="76">
        <f>+IF(ISNUMBER(DATA!Z595),DATA!Z595,"n/a")</f>
        <v>198916.48000000001</v>
      </c>
      <c r="J4234" s="77">
        <f>+IF(ISNUMBER(DATA!AA595),DATA!AA595,"n/a")</f>
        <v>-4.0612814826797398E-2</v>
      </c>
      <c r="K4234" s="76">
        <f>+IF(ISNUMBER(DATA!AJ595),DATA!AJ595,"n/a")</f>
        <v>388102.94</v>
      </c>
      <c r="L4234" s="77">
        <f>+IF(ISNUMBER(DATA!AK595),DATA!AK595,"n/a")</f>
        <v>2.4053572293188601E-2</v>
      </c>
      <c r="M4234" s="66"/>
      <c r="N4234" s="66"/>
      <c r="O4234" s="66"/>
      <c r="P4234" s="66"/>
      <c r="Q4234" s="66"/>
      <c r="S4234" s="70"/>
      <c r="U4234" s="70"/>
      <c r="W4234" s="70"/>
      <c r="Y4234" s="70"/>
    </row>
    <row r="4235" spans="1:25" s="69" customFormat="1" x14ac:dyDescent="0.2">
      <c r="A4235" s="66" t="s">
        <v>20</v>
      </c>
      <c r="B4235" s="66" t="s">
        <v>24</v>
      </c>
      <c r="C4235" s="66" t="s">
        <v>0</v>
      </c>
      <c r="D4235" s="66" t="s">
        <v>317</v>
      </c>
      <c r="E4235" s="76">
        <f>+IF(ISNUMBER(DATA!F596),DATA!F596,"n/a")</f>
        <v>22062.959999999999</v>
      </c>
      <c r="F4235" s="77">
        <f>+IF(ISNUMBER(DATA!G596),DATA!G596,"n/a")</f>
        <v>-2.9944147931697002E-2</v>
      </c>
      <c r="G4235" s="76">
        <f>+IF(ISNUMBER(DATA!P596),DATA!P596,"n/a")</f>
        <v>76163.08</v>
      </c>
      <c r="H4235" s="77">
        <f>+IF(ISNUMBER(DATA!Q596),DATA!Q596,"n/a")</f>
        <v>-4.4596808811431701E-2</v>
      </c>
      <c r="I4235" s="76">
        <f>+IF(ISNUMBER(DATA!Z596),DATA!Z596,"n/a")</f>
        <v>129106.83</v>
      </c>
      <c r="J4235" s="77">
        <f>+IF(ISNUMBER(DATA!AA596),DATA!AA596,"n/a")</f>
        <v>-6.2077521330614199E-2</v>
      </c>
      <c r="K4235" s="76">
        <f>+IF(ISNUMBER(DATA!AJ596),DATA!AJ596,"n/a")</f>
        <v>249438.31</v>
      </c>
      <c r="L4235" s="77">
        <f>+IF(ISNUMBER(DATA!AK596),DATA!AK596,"n/a")</f>
        <v>7.9822749254099504E-2</v>
      </c>
      <c r="M4235" s="66"/>
      <c r="N4235" s="66"/>
      <c r="O4235" s="66"/>
      <c r="P4235" s="66"/>
      <c r="Q4235" s="66"/>
      <c r="S4235" s="70"/>
      <c r="U4235" s="70"/>
      <c r="W4235" s="70"/>
      <c r="Y4235" s="70"/>
    </row>
    <row r="4236" spans="1:25" s="69" customFormat="1" x14ac:dyDescent="0.2">
      <c r="A4236" s="66" t="s">
        <v>20</v>
      </c>
      <c r="B4236" s="66" t="s">
        <v>24</v>
      </c>
      <c r="C4236" s="66" t="s">
        <v>0</v>
      </c>
      <c r="D4236" s="66" t="s">
        <v>318</v>
      </c>
      <c r="E4236" s="76">
        <f>+IF(ISNUMBER(DATA!F597),DATA!F597,"n/a")</f>
        <v>44543.94</v>
      </c>
      <c r="F4236" s="77">
        <f>+IF(ISNUMBER(DATA!G597),DATA!G597,"n/a")</f>
        <v>8.5984890688247398E-2</v>
      </c>
      <c r="G4236" s="76">
        <f>+IF(ISNUMBER(DATA!P597),DATA!P597,"n/a")</f>
        <v>138707.72</v>
      </c>
      <c r="H4236" s="77">
        <f>+IF(ISNUMBER(DATA!Q597),DATA!Q597,"n/a")</f>
        <v>3.4917300384554303E-2</v>
      </c>
      <c r="I4236" s="76">
        <f>+IF(ISNUMBER(DATA!Z597),DATA!Z597,"n/a")</f>
        <v>247049.28</v>
      </c>
      <c r="J4236" s="77">
        <f>+IF(ISNUMBER(DATA!AA597),DATA!AA597,"n/a")</f>
        <v>3.81878890951938E-3</v>
      </c>
      <c r="K4236" s="76">
        <f>+IF(ISNUMBER(DATA!AJ597),DATA!AJ597,"n/a")</f>
        <v>462848.91</v>
      </c>
      <c r="L4236" s="77">
        <f>+IF(ISNUMBER(DATA!AK597),DATA!AK597,"n/a")</f>
        <v>6.9603196731075997E-2</v>
      </c>
      <c r="M4236" s="66"/>
      <c r="N4236" s="66"/>
      <c r="O4236" s="66"/>
      <c r="P4236" s="66"/>
      <c r="Q4236" s="66"/>
      <c r="S4236" s="70"/>
      <c r="U4236" s="70"/>
      <c r="W4236" s="70"/>
      <c r="Y4236" s="70"/>
    </row>
    <row r="4237" spans="1:25" s="69" customFormat="1" x14ac:dyDescent="0.2">
      <c r="A4237" s="66" t="s">
        <v>20</v>
      </c>
      <c r="B4237" s="66" t="s">
        <v>24</v>
      </c>
      <c r="C4237" s="66" t="s">
        <v>0</v>
      </c>
      <c r="D4237" s="66" t="s">
        <v>344</v>
      </c>
      <c r="E4237" s="76">
        <f>+IF(ISNUMBER(DATA!F598),DATA!F598,"n/a")</f>
        <v>7623.65</v>
      </c>
      <c r="F4237" s="77">
        <f>+IF(ISNUMBER(DATA!G598),DATA!G598,"n/a")</f>
        <v>-6.4307280671608805E-2</v>
      </c>
      <c r="G4237" s="76">
        <f>+IF(ISNUMBER(DATA!P598),DATA!P598,"n/a")</f>
        <v>24868.04</v>
      </c>
      <c r="H4237" s="77">
        <f>+IF(ISNUMBER(DATA!Q598),DATA!Q598,"n/a")</f>
        <v>-6.1521775392044703E-2</v>
      </c>
      <c r="I4237" s="76">
        <f>+IF(ISNUMBER(DATA!Z598),DATA!Z598,"n/a")</f>
        <v>44984.04</v>
      </c>
      <c r="J4237" s="77">
        <f>+IF(ISNUMBER(DATA!AA598),DATA!AA598,"n/a")</f>
        <v>-8.0828348974331096E-2</v>
      </c>
      <c r="K4237" s="76">
        <f>+IF(ISNUMBER(DATA!AJ598),DATA!AJ598,"n/a")</f>
        <v>86176.51</v>
      </c>
      <c r="L4237" s="77">
        <f>+IF(ISNUMBER(DATA!AK598),DATA!AK598,"n/a")</f>
        <v>-0.17282329396293999</v>
      </c>
      <c r="M4237" s="66"/>
      <c r="N4237" s="66"/>
      <c r="O4237" s="66"/>
      <c r="P4237" s="66"/>
      <c r="Q4237" s="66"/>
      <c r="S4237" s="70"/>
      <c r="U4237" s="70"/>
      <c r="W4237" s="70"/>
      <c r="Y4237" s="70"/>
    </row>
    <row r="4238" spans="1:25" s="69" customFormat="1" x14ac:dyDescent="0.2">
      <c r="A4238" s="66" t="s">
        <v>20</v>
      </c>
      <c r="B4238" s="66" t="s">
        <v>24</v>
      </c>
      <c r="C4238" s="66" t="s">
        <v>0</v>
      </c>
      <c r="D4238" s="66" t="s">
        <v>345</v>
      </c>
      <c r="E4238" s="76">
        <f>+IF(ISNUMBER(DATA!F599),DATA!F599,"n/a")</f>
        <v>11296.9</v>
      </c>
      <c r="F4238" s="77">
        <f>+IF(ISNUMBER(DATA!G599),DATA!G599,"n/a")</f>
        <v>-0.20653628283154599</v>
      </c>
      <c r="G4238" s="76">
        <f>+IF(ISNUMBER(DATA!P599),DATA!P599,"n/a")</f>
        <v>40485.43</v>
      </c>
      <c r="H4238" s="77">
        <f>+IF(ISNUMBER(DATA!Q599),DATA!Q599,"n/a")</f>
        <v>7.7826329171145599E-3</v>
      </c>
      <c r="I4238" s="76">
        <f>+IF(ISNUMBER(DATA!Z599),DATA!Z599,"n/a")</f>
        <v>72898.539999999994</v>
      </c>
      <c r="J4238" s="77">
        <f>+IF(ISNUMBER(DATA!AA599),DATA!AA599,"n/a")</f>
        <v>2.4161996731607301E-2</v>
      </c>
      <c r="K4238" s="76">
        <f>+IF(ISNUMBER(DATA!AJ599),DATA!AJ599,"n/a")</f>
        <v>144443.22</v>
      </c>
      <c r="L4238" s="77">
        <f>+IF(ISNUMBER(DATA!AK599),DATA!AK599,"n/a")</f>
        <v>9.0617710469651294E-2</v>
      </c>
      <c r="M4238" s="66"/>
      <c r="N4238" s="66"/>
      <c r="O4238" s="66"/>
      <c r="P4238" s="66"/>
      <c r="Q4238" s="66"/>
      <c r="S4238" s="70"/>
      <c r="U4238" s="70"/>
      <c r="W4238" s="70"/>
      <c r="Y4238" s="70"/>
    </row>
    <row r="4239" spans="1:25" x14ac:dyDescent="0.2">
      <c r="E4239" s="100"/>
      <c r="F4239" s="102"/>
      <c r="G4239" s="100"/>
      <c r="H4239" s="102"/>
      <c r="I4239" s="100"/>
      <c r="J4239" s="102"/>
      <c r="K4239" s="100"/>
      <c r="L4239" s="102"/>
    </row>
    <row r="4240" spans="1:25" s="69" customFormat="1" x14ac:dyDescent="0.2">
      <c r="A4240" s="66" t="s">
        <v>20</v>
      </c>
      <c r="B4240" s="66" t="s">
        <v>24</v>
      </c>
      <c r="C4240" s="66" t="s">
        <v>9</v>
      </c>
      <c r="D4240" s="66" t="s">
        <v>271</v>
      </c>
      <c r="E4240" s="86">
        <f>+IF(ISNUMBER(DATA!H550),DATA!H550,"n/a")</f>
        <v>1857.5</v>
      </c>
      <c r="F4240" s="77">
        <f>+IF(ISNUMBER(DATA!I550),DATA!I550,"n/a")</f>
        <v>-2.8505322604025101E-3</v>
      </c>
      <c r="G4240" s="86">
        <f>+IF(ISNUMBER(DATA!R550),DATA!R550,"n/a")</f>
        <v>6065.78</v>
      </c>
      <c r="H4240" s="77">
        <f>+IF(ISNUMBER(DATA!S550),DATA!S550,"n/a")</f>
        <v>8.2394065366732192E-3</v>
      </c>
      <c r="I4240" s="86">
        <f>+IF(ISNUMBER(DATA!AB550),DATA!AB550,"n/a")</f>
        <v>10347.6</v>
      </c>
      <c r="J4240" s="77">
        <f>+IF(ISNUMBER(DATA!AC550),DATA!AC550,"n/a")</f>
        <v>3.2625715656949702E-3</v>
      </c>
      <c r="K4240" s="86">
        <f>+IF(ISNUMBER(DATA!AL550),DATA!AL550,"n/a")</f>
        <v>19753.53</v>
      </c>
      <c r="L4240" s="77">
        <f>+IF(ISNUMBER(DATA!AM550),DATA!AM550,"n/a")</f>
        <v>3.1234827895476901E-2</v>
      </c>
      <c r="M4240" s="66"/>
      <c r="N4240" s="66"/>
      <c r="O4240" s="66"/>
      <c r="P4240" s="66"/>
      <c r="Q4240" s="66"/>
      <c r="S4240" s="70"/>
      <c r="U4240" s="70"/>
      <c r="W4240" s="70"/>
      <c r="Y4240" s="70"/>
    </row>
    <row r="4241" spans="1:25" s="69" customFormat="1" x14ac:dyDescent="0.2">
      <c r="A4241" s="66" t="s">
        <v>20</v>
      </c>
      <c r="B4241" s="66" t="s">
        <v>24</v>
      </c>
      <c r="C4241" s="66" t="s">
        <v>9</v>
      </c>
      <c r="D4241" s="66" t="s">
        <v>272</v>
      </c>
      <c r="E4241" s="86">
        <f>+IF(ISNUMBER(DATA!H551),DATA!H551,"n/a")</f>
        <v>2924.13</v>
      </c>
      <c r="F4241" s="77">
        <f>+IF(ISNUMBER(DATA!I551),DATA!I551,"n/a")</f>
        <v>-1.92946211170958E-2</v>
      </c>
      <c r="G4241" s="86">
        <f>+IF(ISNUMBER(DATA!R551),DATA!R551,"n/a")</f>
        <v>9173.01</v>
      </c>
      <c r="H4241" s="77">
        <f>+IF(ISNUMBER(DATA!S551),DATA!S551,"n/a")</f>
        <v>-4.0523281902592301E-2</v>
      </c>
      <c r="I4241" s="86">
        <f>+IF(ISNUMBER(DATA!AB551),DATA!AB551,"n/a")</f>
        <v>16339.28</v>
      </c>
      <c r="J4241" s="77">
        <f>+IF(ISNUMBER(DATA!AC551),DATA!AC551,"n/a")</f>
        <v>-0.10651675464273599</v>
      </c>
      <c r="K4241" s="86">
        <f>+IF(ISNUMBER(DATA!AL551),DATA!AL551,"n/a")</f>
        <v>30523.34</v>
      </c>
      <c r="L4241" s="77">
        <f>+IF(ISNUMBER(DATA!AM551),DATA!AM551,"n/a")</f>
        <v>-4.37523163442501E-2</v>
      </c>
      <c r="M4241" s="66"/>
      <c r="N4241" s="66"/>
      <c r="O4241" s="66"/>
      <c r="P4241" s="66"/>
      <c r="Q4241" s="66"/>
      <c r="S4241" s="70"/>
      <c r="U4241" s="70"/>
      <c r="W4241" s="70"/>
      <c r="Y4241" s="70"/>
    </row>
    <row r="4242" spans="1:25" s="69" customFormat="1" x14ac:dyDescent="0.2">
      <c r="A4242" s="66" t="s">
        <v>20</v>
      </c>
      <c r="B4242" s="66" t="s">
        <v>24</v>
      </c>
      <c r="C4242" s="66" t="s">
        <v>9</v>
      </c>
      <c r="D4242" s="66" t="s">
        <v>273</v>
      </c>
      <c r="E4242" s="86">
        <f>+IF(ISNUMBER(DATA!H552),DATA!H552,"n/a")</f>
        <v>19401.099999999999</v>
      </c>
      <c r="F4242" s="77">
        <f>+IF(ISNUMBER(DATA!I552),DATA!I552,"n/a")</f>
        <v>0.33290142447480497</v>
      </c>
      <c r="G4242" s="86">
        <f>+IF(ISNUMBER(DATA!R552),DATA!R552,"n/a")</f>
        <v>61781.2</v>
      </c>
      <c r="H4242" s="77">
        <f>+IF(ISNUMBER(DATA!S552),DATA!S552,"n/a")</f>
        <v>0.677319620376024</v>
      </c>
      <c r="I4242" s="86">
        <f>+IF(ISNUMBER(DATA!AB552),DATA!AB552,"n/a")</f>
        <v>105890.89</v>
      </c>
      <c r="J4242" s="77">
        <f>+IF(ISNUMBER(DATA!AC552),DATA!AC552,"n/a")</f>
        <v>0.81502389729954705</v>
      </c>
      <c r="K4242" s="86">
        <f>+IF(ISNUMBER(DATA!AL552),DATA!AL552,"n/a")</f>
        <v>188106.6</v>
      </c>
      <c r="L4242" s="77">
        <f>+IF(ISNUMBER(DATA!AM552),DATA!AM552,"n/a")</f>
        <v>0.90007568722801001</v>
      </c>
      <c r="M4242" s="66"/>
      <c r="N4242" s="66"/>
      <c r="O4242" s="66"/>
      <c r="P4242" s="66"/>
      <c r="Q4242" s="66"/>
      <c r="S4242" s="70"/>
      <c r="U4242" s="70"/>
      <c r="W4242" s="70"/>
      <c r="Y4242" s="70"/>
    </row>
    <row r="4243" spans="1:25" s="69" customFormat="1" x14ac:dyDescent="0.2">
      <c r="A4243" s="66" t="s">
        <v>20</v>
      </c>
      <c r="B4243" s="66" t="s">
        <v>24</v>
      </c>
      <c r="C4243" s="66" t="s">
        <v>9</v>
      </c>
      <c r="D4243" s="66" t="s">
        <v>274</v>
      </c>
      <c r="E4243" s="86">
        <f>+IF(ISNUMBER(DATA!H553),DATA!H553,"n/a")</f>
        <v>1498.78</v>
      </c>
      <c r="F4243" s="77">
        <f>+IF(ISNUMBER(DATA!I553),DATA!I553,"n/a")</f>
        <v>7.4341946065119404E-3</v>
      </c>
      <c r="G4243" s="86">
        <f>+IF(ISNUMBER(DATA!R553),DATA!R553,"n/a")</f>
        <v>4574.9799999999996</v>
      </c>
      <c r="H4243" s="77">
        <f>+IF(ISNUMBER(DATA!S553),DATA!S553,"n/a")</f>
        <v>1.71730691413912E-2</v>
      </c>
      <c r="I4243" s="86">
        <f>+IF(ISNUMBER(DATA!AB553),DATA!AB553,"n/a")</f>
        <v>8015.68</v>
      </c>
      <c r="J4243" s="77">
        <f>+IF(ISNUMBER(DATA!AC553),DATA!AC553,"n/a")</f>
        <v>-2.6399758047765998E-2</v>
      </c>
      <c r="K4243" s="86">
        <f>+IF(ISNUMBER(DATA!AL553),DATA!AL553,"n/a")</f>
        <v>15288.72</v>
      </c>
      <c r="L4243" s="77">
        <f>+IF(ISNUMBER(DATA!AM553),DATA!AM553,"n/a")</f>
        <v>3.12844647495805E-2</v>
      </c>
      <c r="M4243" s="66"/>
      <c r="N4243" s="66"/>
      <c r="O4243" s="66"/>
      <c r="P4243" s="66"/>
      <c r="Q4243" s="66"/>
      <c r="S4243" s="70"/>
      <c r="U4243" s="70"/>
      <c r="W4243" s="70"/>
      <c r="Y4243" s="70"/>
    </row>
    <row r="4244" spans="1:25" s="69" customFormat="1" x14ac:dyDescent="0.2">
      <c r="A4244" s="66" t="s">
        <v>20</v>
      </c>
      <c r="B4244" s="66" t="s">
        <v>24</v>
      </c>
      <c r="C4244" s="66" t="s">
        <v>9</v>
      </c>
      <c r="D4244" s="66" t="s">
        <v>275</v>
      </c>
      <c r="E4244" s="86">
        <f>+IF(ISNUMBER(DATA!H554),DATA!H554,"n/a")</f>
        <v>8643.4699999999993</v>
      </c>
      <c r="F4244" s="77">
        <f>+IF(ISNUMBER(DATA!I554),DATA!I554,"n/a")</f>
        <v>0.316259789939833</v>
      </c>
      <c r="G4244" s="86">
        <f>+IF(ISNUMBER(DATA!R554),DATA!R554,"n/a")</f>
        <v>29488.44</v>
      </c>
      <c r="H4244" s="77">
        <f>+IF(ISNUMBER(DATA!S554),DATA!S554,"n/a")</f>
        <v>0.32774650722059401</v>
      </c>
      <c r="I4244" s="86">
        <f>+IF(ISNUMBER(DATA!AB554),DATA!AB554,"n/a")</f>
        <v>49679.1</v>
      </c>
      <c r="J4244" s="77">
        <f>+IF(ISNUMBER(DATA!AC554),DATA!AC554,"n/a")</f>
        <v>0.32435891523229599</v>
      </c>
      <c r="K4244" s="86">
        <f>+IF(ISNUMBER(DATA!AL554),DATA!AL554,"n/a")</f>
        <v>92712.97</v>
      </c>
      <c r="L4244" s="77">
        <f>+IF(ISNUMBER(DATA!AM554),DATA!AM554,"n/a")</f>
        <v>0.302935706377646</v>
      </c>
      <c r="M4244" s="66"/>
      <c r="N4244" s="66"/>
      <c r="O4244" s="66"/>
      <c r="P4244" s="66"/>
      <c r="Q4244" s="66"/>
      <c r="S4244" s="70"/>
      <c r="U4244" s="70"/>
      <c r="W4244" s="70"/>
      <c r="Y4244" s="70"/>
    </row>
    <row r="4245" spans="1:25" s="69" customFormat="1" x14ac:dyDescent="0.2">
      <c r="A4245" s="66" t="s">
        <v>20</v>
      </c>
      <c r="B4245" s="66" t="s">
        <v>24</v>
      </c>
      <c r="C4245" s="66" t="s">
        <v>9</v>
      </c>
      <c r="D4245" s="66" t="s">
        <v>276</v>
      </c>
      <c r="E4245" s="86">
        <f>+IF(ISNUMBER(DATA!H555),DATA!H555,"n/a")</f>
        <v>20895.400000000001</v>
      </c>
      <c r="F4245" s="77">
        <f>+IF(ISNUMBER(DATA!I555),DATA!I555,"n/a")</f>
        <v>0.28182179000118401</v>
      </c>
      <c r="G4245" s="86">
        <f>+IF(ISNUMBER(DATA!R555),DATA!R555,"n/a")</f>
        <v>64480.95</v>
      </c>
      <c r="H4245" s="77">
        <f>+IF(ISNUMBER(DATA!S555),DATA!S555,"n/a")</f>
        <v>1.1610092381113599</v>
      </c>
      <c r="I4245" s="86">
        <f>+IF(ISNUMBER(DATA!AB555),DATA!AB555,"n/a")</f>
        <v>113680.85</v>
      </c>
      <c r="J4245" s="77">
        <f>+IF(ISNUMBER(DATA!AC555),DATA!AC555,"n/a")</f>
        <v>1.8620491544707001</v>
      </c>
      <c r="K4245" s="86">
        <f>+IF(ISNUMBER(DATA!AL555),DATA!AL555,"n/a")</f>
        <v>204842.48</v>
      </c>
      <c r="L4245" s="77">
        <f>+IF(ISNUMBER(DATA!AM555),DATA!AM555,"n/a")</f>
        <v>2.3423937802596901</v>
      </c>
      <c r="M4245" s="66"/>
      <c r="N4245" s="66"/>
      <c r="O4245" s="66"/>
      <c r="P4245" s="66"/>
      <c r="Q4245" s="66"/>
      <c r="S4245" s="70"/>
      <c r="U4245" s="70"/>
      <c r="W4245" s="70"/>
      <c r="Y4245" s="70"/>
    </row>
    <row r="4246" spans="1:25" s="69" customFormat="1" x14ac:dyDescent="0.2">
      <c r="A4246" s="66" t="s">
        <v>20</v>
      </c>
      <c r="B4246" s="66" t="s">
        <v>24</v>
      </c>
      <c r="C4246" s="66" t="s">
        <v>9</v>
      </c>
      <c r="D4246" s="66" t="s">
        <v>277</v>
      </c>
      <c r="E4246" s="86">
        <f>+IF(ISNUMBER(DATA!H556),DATA!H556,"n/a")</f>
        <v>1352.04</v>
      </c>
      <c r="F4246" s="77">
        <f>+IF(ISNUMBER(DATA!I556),DATA!I556,"n/a")</f>
        <v>-0.120246740064028</v>
      </c>
      <c r="G4246" s="86">
        <f>+IF(ISNUMBER(DATA!R556),DATA!R556,"n/a")</f>
        <v>4073.52</v>
      </c>
      <c r="H4246" s="77">
        <f>+IF(ISNUMBER(DATA!S556),DATA!S556,"n/a")</f>
        <v>-9.6906640535800906E-2</v>
      </c>
      <c r="I4246" s="86">
        <f>+IF(ISNUMBER(DATA!AB556),DATA!AB556,"n/a")</f>
        <v>7515.43</v>
      </c>
      <c r="J4246" s="77">
        <f>+IF(ISNUMBER(DATA!AC556),DATA!AC556,"n/a")</f>
        <v>-3.01044046098056E-2</v>
      </c>
      <c r="K4246" s="86">
        <f>+IF(ISNUMBER(DATA!AL556),DATA!AL556,"n/a")</f>
        <v>13692.1</v>
      </c>
      <c r="L4246" s="77">
        <f>+IF(ISNUMBER(DATA!AM556),DATA!AM556,"n/a")</f>
        <v>-1.4376096419401E-2</v>
      </c>
      <c r="M4246" s="66"/>
      <c r="N4246" s="66"/>
      <c r="O4246" s="66"/>
      <c r="P4246" s="66"/>
      <c r="Q4246" s="66"/>
      <c r="S4246" s="70"/>
      <c r="U4246" s="70"/>
      <c r="W4246" s="70"/>
      <c r="Y4246" s="70"/>
    </row>
    <row r="4247" spans="1:25" s="69" customFormat="1" x14ac:dyDescent="0.2">
      <c r="A4247" s="66" t="s">
        <v>20</v>
      </c>
      <c r="B4247" s="66" t="s">
        <v>24</v>
      </c>
      <c r="C4247" s="66" t="s">
        <v>9</v>
      </c>
      <c r="D4247" s="66" t="s">
        <v>278</v>
      </c>
      <c r="E4247" s="86">
        <f>+IF(ISNUMBER(DATA!H557),DATA!H557,"n/a")</f>
        <v>3080.7</v>
      </c>
      <c r="F4247" s="77">
        <f>+IF(ISNUMBER(DATA!I557),DATA!I557,"n/a")</f>
        <v>0.57602328710358996</v>
      </c>
      <c r="G4247" s="86">
        <f>+IF(ISNUMBER(DATA!R557),DATA!R557,"n/a")</f>
        <v>9571.42</v>
      </c>
      <c r="H4247" s="77">
        <f>+IF(ISNUMBER(DATA!S557),DATA!S557,"n/a")</f>
        <v>0.70928897341798203</v>
      </c>
      <c r="I4247" s="86">
        <f>+IF(ISNUMBER(DATA!AB557),DATA!AB557,"n/a")</f>
        <v>15535.8</v>
      </c>
      <c r="J4247" s="77">
        <f>+IF(ISNUMBER(DATA!AC557),DATA!AC557,"n/a")</f>
        <v>0.69578885323203898</v>
      </c>
      <c r="K4247" s="86">
        <f>+IF(ISNUMBER(DATA!AL557),DATA!AL557,"n/a")</f>
        <v>26751.67</v>
      </c>
      <c r="L4247" s="77">
        <f>+IF(ISNUMBER(DATA!AM557),DATA!AM557,"n/a")</f>
        <v>0.53327720265163103</v>
      </c>
      <c r="M4247" s="66"/>
      <c r="N4247" s="66"/>
      <c r="O4247" s="66"/>
      <c r="P4247" s="66"/>
      <c r="Q4247" s="66"/>
      <c r="S4247" s="70"/>
      <c r="U4247" s="70"/>
      <c r="W4247" s="70"/>
      <c r="Y4247" s="70"/>
    </row>
    <row r="4248" spans="1:25" s="69" customFormat="1" x14ac:dyDescent="0.2">
      <c r="A4248" s="66" t="s">
        <v>20</v>
      </c>
      <c r="B4248" s="66" t="s">
        <v>24</v>
      </c>
      <c r="C4248" s="66" t="s">
        <v>9</v>
      </c>
      <c r="D4248" s="66" t="s">
        <v>279</v>
      </c>
      <c r="E4248" s="86">
        <f>+IF(ISNUMBER(DATA!H558),DATA!H558,"n/a")</f>
        <v>1069.81</v>
      </c>
      <c r="F4248" s="77">
        <f>+IF(ISNUMBER(DATA!I558),DATA!I558,"n/a")</f>
        <v>-5.4161104087280199E-2</v>
      </c>
      <c r="G4248" s="86">
        <f>+IF(ISNUMBER(DATA!R558),DATA!R558,"n/a")</f>
        <v>3421.53</v>
      </c>
      <c r="H4248" s="77">
        <f>+IF(ISNUMBER(DATA!S558),DATA!S558,"n/a")</f>
        <v>-5.7590714533605702E-2</v>
      </c>
      <c r="I4248" s="86">
        <f>+IF(ISNUMBER(DATA!AB558),DATA!AB558,"n/a")</f>
        <v>6348.89</v>
      </c>
      <c r="J4248" s="77">
        <f>+IF(ISNUMBER(DATA!AC558),DATA!AC558,"n/a")</f>
        <v>-0.214389213843521</v>
      </c>
      <c r="K4248" s="86">
        <f>+IF(ISNUMBER(DATA!AL558),DATA!AL558,"n/a")</f>
        <v>12607.12</v>
      </c>
      <c r="L4248" s="77">
        <f>+IF(ISNUMBER(DATA!AM558),DATA!AM558,"n/a")</f>
        <v>-0.30686122236914098</v>
      </c>
      <c r="M4248" s="66"/>
      <c r="N4248" s="66"/>
      <c r="O4248" s="66"/>
      <c r="P4248" s="66"/>
      <c r="Q4248" s="66"/>
      <c r="S4248" s="70"/>
      <c r="U4248" s="70"/>
      <c r="W4248" s="70"/>
      <c r="Y4248" s="70"/>
    </row>
    <row r="4249" spans="1:25" s="69" customFormat="1" x14ac:dyDescent="0.2">
      <c r="A4249" s="66" t="s">
        <v>20</v>
      </c>
      <c r="B4249" s="66" t="s">
        <v>24</v>
      </c>
      <c r="C4249" s="66" t="s">
        <v>9</v>
      </c>
      <c r="D4249" s="66" t="s">
        <v>280</v>
      </c>
      <c r="E4249" s="86">
        <f>+IF(ISNUMBER(DATA!H559),DATA!H559,"n/a")</f>
        <v>1016.95</v>
      </c>
      <c r="F4249" s="77">
        <f>+IF(ISNUMBER(DATA!I559),DATA!I559,"n/a")</f>
        <v>-0.32671490899942401</v>
      </c>
      <c r="G4249" s="86">
        <f>+IF(ISNUMBER(DATA!R559),DATA!R559,"n/a")</f>
        <v>3744.7</v>
      </c>
      <c r="H4249" s="77">
        <f>+IF(ISNUMBER(DATA!S559),DATA!S559,"n/a")</f>
        <v>-0.34236360634893898</v>
      </c>
      <c r="I4249" s="86">
        <f>+IF(ISNUMBER(DATA!AB559),DATA!AB559,"n/a")</f>
        <v>6766.73</v>
      </c>
      <c r="J4249" s="77">
        <f>+IF(ISNUMBER(DATA!AC559),DATA!AC559,"n/a")</f>
        <v>-0.32430945405380601</v>
      </c>
      <c r="K4249" s="86">
        <f>+IF(ISNUMBER(DATA!AL559),DATA!AL559,"n/a")</f>
        <v>15034.73</v>
      </c>
      <c r="L4249" s="77">
        <f>+IF(ISNUMBER(DATA!AM559),DATA!AM559,"n/a")</f>
        <v>-0.147096815184729</v>
      </c>
      <c r="M4249" s="66"/>
      <c r="N4249" s="66"/>
      <c r="O4249" s="66"/>
      <c r="P4249" s="66"/>
      <c r="Q4249" s="66"/>
      <c r="S4249" s="70"/>
      <c r="U4249" s="70"/>
      <c r="W4249" s="70"/>
      <c r="Y4249" s="70"/>
    </row>
    <row r="4250" spans="1:25" s="69" customFormat="1" x14ac:dyDescent="0.2">
      <c r="A4250" s="66" t="s">
        <v>20</v>
      </c>
      <c r="B4250" s="66" t="s">
        <v>24</v>
      </c>
      <c r="C4250" s="66" t="s">
        <v>9</v>
      </c>
      <c r="D4250" s="66" t="s">
        <v>281</v>
      </c>
      <c r="E4250" s="86">
        <f>+IF(ISNUMBER(DATA!H560),DATA!H560,"n/a")</f>
        <v>1452.62</v>
      </c>
      <c r="F4250" s="77">
        <f>+IF(ISNUMBER(DATA!I560),DATA!I560,"n/a")</f>
        <v>-7.6816503441394499E-2</v>
      </c>
      <c r="G4250" s="86">
        <f>+IF(ISNUMBER(DATA!R560),DATA!R560,"n/a")</f>
        <v>4754.1499999999996</v>
      </c>
      <c r="H4250" s="77">
        <f>+IF(ISNUMBER(DATA!S560),DATA!S560,"n/a")</f>
        <v>-9.8293183926075098E-2</v>
      </c>
      <c r="I4250" s="86">
        <f>+IF(ISNUMBER(DATA!AB560),DATA!AB560,"n/a")</f>
        <v>8865.02</v>
      </c>
      <c r="J4250" s="77">
        <f>+IF(ISNUMBER(DATA!AC560),DATA!AC560,"n/a")</f>
        <v>-9.0777437382757703E-2</v>
      </c>
      <c r="K4250" s="86">
        <f>+IF(ISNUMBER(DATA!AL560),DATA!AL560,"n/a")</f>
        <v>17552.32</v>
      </c>
      <c r="L4250" s="77">
        <f>+IF(ISNUMBER(DATA!AM560),DATA!AM560,"n/a")</f>
        <v>-0.116023345986043</v>
      </c>
      <c r="M4250" s="66"/>
      <c r="N4250" s="66"/>
      <c r="O4250" s="66"/>
      <c r="P4250" s="66"/>
      <c r="Q4250" s="66"/>
      <c r="S4250" s="70"/>
      <c r="U4250" s="70"/>
      <c r="W4250" s="70"/>
      <c r="Y4250" s="70"/>
    </row>
    <row r="4251" spans="1:25" s="69" customFormat="1" x14ac:dyDescent="0.2">
      <c r="A4251" s="66" t="s">
        <v>20</v>
      </c>
      <c r="B4251" s="66" t="s">
        <v>24</v>
      </c>
      <c r="C4251" s="66" t="s">
        <v>9</v>
      </c>
      <c r="D4251" s="66" t="s">
        <v>282</v>
      </c>
      <c r="E4251" s="86">
        <f>+IF(ISNUMBER(DATA!H561),DATA!H561,"n/a")</f>
        <v>1713.73</v>
      </c>
      <c r="F4251" s="77">
        <f>+IF(ISNUMBER(DATA!I561),DATA!I561,"n/a")</f>
        <v>9.9359408793836101E-3</v>
      </c>
      <c r="G4251" s="86">
        <f>+IF(ISNUMBER(DATA!R561),DATA!R561,"n/a")</f>
        <v>5955.48</v>
      </c>
      <c r="H4251" s="77">
        <f>+IF(ISNUMBER(DATA!S561),DATA!S561,"n/a")</f>
        <v>0.17670489908420001</v>
      </c>
      <c r="I4251" s="86">
        <f>+IF(ISNUMBER(DATA!AB561),DATA!AB561,"n/a")</f>
        <v>11364.87</v>
      </c>
      <c r="J4251" s="77">
        <f>+IF(ISNUMBER(DATA!AC561),DATA!AC561,"n/a")</f>
        <v>0.26722254867963202</v>
      </c>
      <c r="K4251" s="86">
        <f>+IF(ISNUMBER(DATA!AL561),DATA!AL561,"n/a")</f>
        <v>20934.73</v>
      </c>
      <c r="L4251" s="77">
        <f>+IF(ISNUMBER(DATA!AM561),DATA!AM561,"n/a")</f>
        <v>0.29484098021994298</v>
      </c>
      <c r="M4251" s="66"/>
      <c r="N4251" s="66"/>
      <c r="O4251" s="66"/>
      <c r="P4251" s="66"/>
      <c r="Q4251" s="66"/>
      <c r="S4251" s="70"/>
      <c r="U4251" s="70"/>
      <c r="W4251" s="70"/>
      <c r="Y4251" s="70"/>
    </row>
    <row r="4252" spans="1:25" s="69" customFormat="1" x14ac:dyDescent="0.2">
      <c r="A4252" s="66" t="s">
        <v>20</v>
      </c>
      <c r="B4252" s="66" t="s">
        <v>24</v>
      </c>
      <c r="C4252" s="66" t="s">
        <v>9</v>
      </c>
      <c r="D4252" s="66" t="s">
        <v>283</v>
      </c>
      <c r="E4252" s="86">
        <f>+IF(ISNUMBER(DATA!H562),DATA!H562,"n/a")</f>
        <v>2492.7600000000002</v>
      </c>
      <c r="F4252" s="77">
        <f>+IF(ISNUMBER(DATA!I562),DATA!I562,"n/a")</f>
        <v>1.6382747963369301E-2</v>
      </c>
      <c r="G4252" s="86">
        <f>+IF(ISNUMBER(DATA!R562),DATA!R562,"n/a")</f>
        <v>8634.4500000000007</v>
      </c>
      <c r="H4252" s="77">
        <f>+IF(ISNUMBER(DATA!S562),DATA!S562,"n/a")</f>
        <v>0.104930980603931</v>
      </c>
      <c r="I4252" s="86">
        <f>+IF(ISNUMBER(DATA!AB562),DATA!AB562,"n/a")</f>
        <v>15173.05</v>
      </c>
      <c r="J4252" s="77">
        <f>+IF(ISNUMBER(DATA!AC562),DATA!AC562,"n/a")</f>
        <v>0.13453204165744501</v>
      </c>
      <c r="K4252" s="86">
        <f>+IF(ISNUMBER(DATA!AL562),DATA!AL562,"n/a")</f>
        <v>28460.57</v>
      </c>
      <c r="L4252" s="77">
        <f>+IF(ISNUMBER(DATA!AM562),DATA!AM562,"n/a")</f>
        <v>0.175785500698599</v>
      </c>
      <c r="M4252" s="66"/>
      <c r="N4252" s="66"/>
      <c r="O4252" s="66"/>
      <c r="P4252" s="66"/>
      <c r="Q4252" s="66"/>
      <c r="S4252" s="70"/>
      <c r="U4252" s="70"/>
      <c r="W4252" s="70"/>
      <c r="Y4252" s="70"/>
    </row>
    <row r="4253" spans="1:25" s="69" customFormat="1" x14ac:dyDescent="0.2">
      <c r="A4253" s="66" t="s">
        <v>20</v>
      </c>
      <c r="B4253" s="66" t="s">
        <v>24</v>
      </c>
      <c r="C4253" s="66" t="s">
        <v>9</v>
      </c>
      <c r="D4253" s="66" t="s">
        <v>284</v>
      </c>
      <c r="E4253" s="86">
        <f>+IF(ISNUMBER(DATA!H563),DATA!H563,"n/a")</f>
        <v>2417.4899999999998</v>
      </c>
      <c r="F4253" s="77">
        <f>+IF(ISNUMBER(DATA!I563),DATA!I563,"n/a")</f>
        <v>-6.1449585949055703E-2</v>
      </c>
      <c r="G4253" s="86">
        <f>+IF(ISNUMBER(DATA!R563),DATA!R563,"n/a")</f>
        <v>7913.84</v>
      </c>
      <c r="H4253" s="77">
        <f>+IF(ISNUMBER(DATA!S563),DATA!S563,"n/a")</f>
        <v>1.67992404045181E-2</v>
      </c>
      <c r="I4253" s="86">
        <f>+IF(ISNUMBER(DATA!AB563),DATA!AB563,"n/a")</f>
        <v>14627.46</v>
      </c>
      <c r="J4253" s="77">
        <f>+IF(ISNUMBER(DATA!AC563),DATA!AC563,"n/a")</f>
        <v>1.06625567688757E-3</v>
      </c>
      <c r="K4253" s="86">
        <f>+IF(ISNUMBER(DATA!AL563),DATA!AL563,"n/a")</f>
        <v>28316.799999999999</v>
      </c>
      <c r="L4253" s="77">
        <f>+IF(ISNUMBER(DATA!AM563),DATA!AM563,"n/a")</f>
        <v>-0.122840113659561</v>
      </c>
      <c r="M4253" s="66"/>
      <c r="N4253" s="66"/>
      <c r="O4253" s="66"/>
      <c r="P4253" s="66"/>
      <c r="Q4253" s="66"/>
      <c r="S4253" s="70"/>
      <c r="U4253" s="70"/>
      <c r="W4253" s="70"/>
      <c r="Y4253" s="70"/>
    </row>
    <row r="4254" spans="1:25" s="69" customFormat="1" x14ac:dyDescent="0.2">
      <c r="A4254" s="66" t="s">
        <v>20</v>
      </c>
      <c r="B4254" s="66" t="s">
        <v>24</v>
      </c>
      <c r="C4254" s="66" t="s">
        <v>9</v>
      </c>
      <c r="D4254" s="66" t="s">
        <v>285</v>
      </c>
      <c r="E4254" s="86">
        <f>+IF(ISNUMBER(DATA!H564),DATA!H564,"n/a")</f>
        <v>1211.71</v>
      </c>
      <c r="F4254" s="77">
        <f>+IF(ISNUMBER(DATA!I564),DATA!I564,"n/a")</f>
        <v>-0.13249139085175099</v>
      </c>
      <c r="G4254" s="86">
        <f>+IF(ISNUMBER(DATA!R564),DATA!R564,"n/a")</f>
        <v>3912.37</v>
      </c>
      <c r="H4254" s="77">
        <f>+IF(ISNUMBER(DATA!S564),DATA!S564,"n/a")</f>
        <v>-3.8734453393349397E-2</v>
      </c>
      <c r="I4254" s="86">
        <f>+IF(ISNUMBER(DATA!AB564),DATA!AB564,"n/a")</f>
        <v>6883.29</v>
      </c>
      <c r="J4254" s="77">
        <f>+IF(ISNUMBER(DATA!AC564),DATA!AC564,"n/a")</f>
        <v>1.2379543235006601E-2</v>
      </c>
      <c r="K4254" s="86">
        <f>+IF(ISNUMBER(DATA!AL564),DATA!AL564,"n/a")</f>
        <v>14248.03</v>
      </c>
      <c r="L4254" s="77">
        <f>+IF(ISNUMBER(DATA!AM564),DATA!AM564,"n/a")</f>
        <v>5.0993122972870397E-2</v>
      </c>
      <c r="M4254" s="66"/>
      <c r="N4254" s="66"/>
      <c r="O4254" s="66"/>
      <c r="P4254" s="66"/>
      <c r="Q4254" s="66"/>
      <c r="S4254" s="70"/>
      <c r="U4254" s="70"/>
      <c r="W4254" s="70"/>
      <c r="Y4254" s="70"/>
    </row>
    <row r="4255" spans="1:25" s="69" customFormat="1" x14ac:dyDescent="0.2">
      <c r="A4255" s="66" t="s">
        <v>20</v>
      </c>
      <c r="B4255" s="66" t="s">
        <v>24</v>
      </c>
      <c r="C4255" s="66" t="s">
        <v>9</v>
      </c>
      <c r="D4255" s="66" t="s">
        <v>286</v>
      </c>
      <c r="E4255" s="86">
        <f>+IF(ISNUMBER(DATA!H565),DATA!H565,"n/a")</f>
        <v>8257.15</v>
      </c>
      <c r="F4255" s="77">
        <f>+IF(ISNUMBER(DATA!I565),DATA!I565,"n/a")</f>
        <v>0.33985263024666101</v>
      </c>
      <c r="G4255" s="86">
        <f>+IF(ISNUMBER(DATA!R565),DATA!R565,"n/a")</f>
        <v>26580.44</v>
      </c>
      <c r="H4255" s="77">
        <f>+IF(ISNUMBER(DATA!S565),DATA!S565,"n/a")</f>
        <v>0.6211944797351</v>
      </c>
      <c r="I4255" s="86">
        <f>+IF(ISNUMBER(DATA!AB565),DATA!AB565,"n/a")</f>
        <v>46775.91</v>
      </c>
      <c r="J4255" s="77">
        <f>+IF(ISNUMBER(DATA!AC565),DATA!AC565,"n/a")</f>
        <v>0.69950594479428996</v>
      </c>
      <c r="K4255" s="86">
        <f>+IF(ISNUMBER(DATA!AL565),DATA!AL565,"n/a")</f>
        <v>84954.63</v>
      </c>
      <c r="L4255" s="77">
        <f>+IF(ISNUMBER(DATA!AM565),DATA!AM565,"n/a")</f>
        <v>0.77622480699896901</v>
      </c>
      <c r="M4255" s="66"/>
      <c r="N4255" s="66"/>
      <c r="O4255" s="66"/>
      <c r="P4255" s="66"/>
      <c r="Q4255" s="66"/>
      <c r="S4255" s="70"/>
      <c r="U4255" s="70"/>
      <c r="W4255" s="70"/>
      <c r="Y4255" s="70"/>
    </row>
    <row r="4256" spans="1:25" s="69" customFormat="1" x14ac:dyDescent="0.2">
      <c r="A4256" s="66" t="s">
        <v>20</v>
      </c>
      <c r="B4256" s="66" t="s">
        <v>24</v>
      </c>
      <c r="C4256" s="66" t="s">
        <v>9</v>
      </c>
      <c r="D4256" s="66" t="s">
        <v>287</v>
      </c>
      <c r="E4256" s="86">
        <f>+IF(ISNUMBER(DATA!H566),DATA!H566,"n/a")</f>
        <v>3118.35</v>
      </c>
      <c r="F4256" s="77">
        <f>+IF(ISNUMBER(DATA!I566),DATA!I566,"n/a")</f>
        <v>0.15797662768805701</v>
      </c>
      <c r="G4256" s="86">
        <f>+IF(ISNUMBER(DATA!R566),DATA!R566,"n/a")</f>
        <v>10643.96</v>
      </c>
      <c r="H4256" s="77">
        <f>+IF(ISNUMBER(DATA!S566),DATA!S566,"n/a")</f>
        <v>0.13576521455202001</v>
      </c>
      <c r="I4256" s="86">
        <f>+IF(ISNUMBER(DATA!AB566),DATA!AB566,"n/a")</f>
        <v>17749.68</v>
      </c>
      <c r="J4256" s="77">
        <f>+IF(ISNUMBER(DATA!AC566),DATA!AC566,"n/a")</f>
        <v>0.105098299487661</v>
      </c>
      <c r="K4256" s="86">
        <f>+IF(ISNUMBER(DATA!AL566),DATA!AL566,"n/a")</f>
        <v>32183.599999999999</v>
      </c>
      <c r="L4256" s="77">
        <f>+IF(ISNUMBER(DATA!AM566),DATA!AM566,"n/a")</f>
        <v>6.8013004540704594E-2</v>
      </c>
      <c r="M4256" s="66"/>
      <c r="N4256" s="66"/>
      <c r="O4256" s="66"/>
      <c r="P4256" s="66"/>
      <c r="Q4256" s="66"/>
      <c r="S4256" s="70"/>
      <c r="U4256" s="70"/>
      <c r="W4256" s="70"/>
      <c r="Y4256" s="70"/>
    </row>
    <row r="4257" spans="1:25" s="69" customFormat="1" x14ac:dyDescent="0.2">
      <c r="A4257" s="66" t="s">
        <v>20</v>
      </c>
      <c r="B4257" s="66" t="s">
        <v>24</v>
      </c>
      <c r="C4257" s="66" t="s">
        <v>9</v>
      </c>
      <c r="D4257" s="66" t="s">
        <v>288</v>
      </c>
      <c r="E4257" s="86">
        <f>+IF(ISNUMBER(DATA!H567),DATA!H567,"n/a")</f>
        <v>2166.61</v>
      </c>
      <c r="F4257" s="77">
        <f>+IF(ISNUMBER(DATA!I567),DATA!I567,"n/a")</f>
        <v>0.23179828301779501</v>
      </c>
      <c r="G4257" s="86">
        <f>+IF(ISNUMBER(DATA!R567),DATA!R567,"n/a")</f>
        <v>7024.45</v>
      </c>
      <c r="H4257" s="77">
        <f>+IF(ISNUMBER(DATA!S567),DATA!S567,"n/a")</f>
        <v>0.209525088633706</v>
      </c>
      <c r="I4257" s="86">
        <f>+IF(ISNUMBER(DATA!AB567),DATA!AB567,"n/a")</f>
        <v>13108.29</v>
      </c>
      <c r="J4257" s="77">
        <f>+IF(ISNUMBER(DATA!AC567),DATA!AC567,"n/a")</f>
        <v>0.20794361088636501</v>
      </c>
      <c r="K4257" s="86">
        <f>+IF(ISNUMBER(DATA!AL567),DATA!AL567,"n/a")</f>
        <v>24689.34</v>
      </c>
      <c r="L4257" s="77">
        <f>+IF(ISNUMBER(DATA!AM567),DATA!AM567,"n/a")</f>
        <v>0.241377749933882</v>
      </c>
      <c r="M4257" s="66"/>
      <c r="N4257" s="66"/>
      <c r="O4257" s="66"/>
      <c r="P4257" s="66"/>
      <c r="Q4257" s="66"/>
      <c r="S4257" s="70"/>
      <c r="U4257" s="70"/>
      <c r="W4257" s="70"/>
      <c r="Y4257" s="70"/>
    </row>
    <row r="4258" spans="1:25" s="69" customFormat="1" x14ac:dyDescent="0.2">
      <c r="A4258" s="66" t="s">
        <v>20</v>
      </c>
      <c r="B4258" s="66" t="s">
        <v>24</v>
      </c>
      <c r="C4258" s="66" t="s">
        <v>9</v>
      </c>
      <c r="D4258" s="66" t="s">
        <v>289</v>
      </c>
      <c r="E4258" s="86">
        <f>+IF(ISNUMBER(DATA!H568),DATA!H568,"n/a")</f>
        <v>859.7</v>
      </c>
      <c r="F4258" s="77">
        <f>+IF(ISNUMBER(DATA!I568),DATA!I568,"n/a")</f>
        <v>-7.3319536066916602E-2</v>
      </c>
      <c r="G4258" s="86">
        <f>+IF(ISNUMBER(DATA!R568),DATA!R568,"n/a")</f>
        <v>2715.6</v>
      </c>
      <c r="H4258" s="77">
        <f>+IF(ISNUMBER(DATA!S568),DATA!S568,"n/a")</f>
        <v>-0.11500733257291799</v>
      </c>
      <c r="I4258" s="86">
        <f>+IF(ISNUMBER(DATA!AB568),DATA!AB568,"n/a")</f>
        <v>4948.24</v>
      </c>
      <c r="J4258" s="77">
        <f>+IF(ISNUMBER(DATA!AC568),DATA!AC568,"n/a")</f>
        <v>-0.16093838758086301</v>
      </c>
      <c r="K4258" s="86">
        <f>+IF(ISNUMBER(DATA!AL568),DATA!AL568,"n/a")</f>
        <v>11299.69</v>
      </c>
      <c r="L4258" s="77">
        <f>+IF(ISNUMBER(DATA!AM568),DATA!AM568,"n/a")</f>
        <v>-8.1101147516587493E-2</v>
      </c>
      <c r="M4258" s="66"/>
      <c r="N4258" s="66"/>
      <c r="O4258" s="66"/>
      <c r="P4258" s="66"/>
      <c r="Q4258" s="66"/>
      <c r="S4258" s="70"/>
      <c r="U4258" s="70"/>
      <c r="W4258" s="70"/>
      <c r="Y4258" s="70"/>
    </row>
    <row r="4259" spans="1:25" s="69" customFormat="1" x14ac:dyDescent="0.2">
      <c r="A4259" s="66" t="s">
        <v>20</v>
      </c>
      <c r="B4259" s="66" t="s">
        <v>24</v>
      </c>
      <c r="C4259" s="66" t="s">
        <v>9</v>
      </c>
      <c r="D4259" s="66" t="s">
        <v>290</v>
      </c>
      <c r="E4259" s="86">
        <f>+IF(ISNUMBER(DATA!H569),DATA!H569,"n/a")</f>
        <v>1148.73</v>
      </c>
      <c r="F4259" s="77">
        <f>+IF(ISNUMBER(DATA!I569),DATA!I569,"n/a")</f>
        <v>0.105206950297293</v>
      </c>
      <c r="G4259" s="86">
        <f>+IF(ISNUMBER(DATA!R569),DATA!R569,"n/a")</f>
        <v>3593.6</v>
      </c>
      <c r="H4259" s="77">
        <f>+IF(ISNUMBER(DATA!S569),DATA!S569,"n/a")</f>
        <v>6.5600749621186297E-2</v>
      </c>
      <c r="I4259" s="86">
        <f>+IF(ISNUMBER(DATA!AB569),DATA!AB569,"n/a")</f>
        <v>6365.9</v>
      </c>
      <c r="J4259" s="77">
        <f>+IF(ISNUMBER(DATA!AC569),DATA!AC569,"n/a")</f>
        <v>-3.4861313960023702E-3</v>
      </c>
      <c r="K4259" s="86">
        <f>+IF(ISNUMBER(DATA!AL569),DATA!AL569,"n/a")</f>
        <v>11712.48</v>
      </c>
      <c r="L4259" s="77">
        <f>+IF(ISNUMBER(DATA!AM569),DATA!AM569,"n/a")</f>
        <v>9.6156084038089406E-3</v>
      </c>
      <c r="M4259" s="66"/>
      <c r="N4259" s="66"/>
      <c r="O4259" s="66"/>
      <c r="P4259" s="66"/>
      <c r="Q4259" s="66"/>
      <c r="S4259" s="70"/>
      <c r="U4259" s="70"/>
      <c r="W4259" s="70"/>
      <c r="Y4259" s="70"/>
    </row>
    <row r="4260" spans="1:25" s="69" customFormat="1" x14ac:dyDescent="0.2">
      <c r="A4260" s="66" t="s">
        <v>20</v>
      </c>
      <c r="B4260" s="66" t="s">
        <v>24</v>
      </c>
      <c r="C4260" s="66" t="s">
        <v>9</v>
      </c>
      <c r="D4260" s="66" t="s">
        <v>291</v>
      </c>
      <c r="E4260" s="86">
        <f>+IF(ISNUMBER(DATA!H570),DATA!H570,"n/a")</f>
        <v>1037.74</v>
      </c>
      <c r="F4260" s="77">
        <f>+IF(ISNUMBER(DATA!I570),DATA!I570,"n/a")</f>
        <v>0.25116346362518399</v>
      </c>
      <c r="G4260" s="86">
        <f>+IF(ISNUMBER(DATA!R570),DATA!R570,"n/a")</f>
        <v>3491.96</v>
      </c>
      <c r="H4260" s="77">
        <f>+IF(ISNUMBER(DATA!S570),DATA!S570,"n/a")</f>
        <v>0.19897680646878099</v>
      </c>
      <c r="I4260" s="86">
        <f>+IF(ISNUMBER(DATA!AB570),DATA!AB570,"n/a")</f>
        <v>6065.68</v>
      </c>
      <c r="J4260" s="77">
        <f>+IF(ISNUMBER(DATA!AC570),DATA!AC570,"n/a")</f>
        <v>0.181520864702296</v>
      </c>
      <c r="K4260" s="86">
        <f>+IF(ISNUMBER(DATA!AL570),DATA!AL570,"n/a")</f>
        <v>10555.51</v>
      </c>
      <c r="L4260" s="77">
        <f>+IF(ISNUMBER(DATA!AM570),DATA!AM570,"n/a")</f>
        <v>0.194641969915264</v>
      </c>
      <c r="M4260" s="66"/>
      <c r="N4260" s="66"/>
      <c r="O4260" s="66"/>
      <c r="P4260" s="66"/>
      <c r="Q4260" s="66"/>
      <c r="S4260" s="70"/>
      <c r="U4260" s="70"/>
      <c r="W4260" s="70"/>
      <c r="Y4260" s="70"/>
    </row>
    <row r="4261" spans="1:25" s="69" customFormat="1" x14ac:dyDescent="0.2">
      <c r="A4261" s="66" t="s">
        <v>20</v>
      </c>
      <c r="B4261" s="66" t="s">
        <v>24</v>
      </c>
      <c r="C4261" s="66" t="s">
        <v>9</v>
      </c>
      <c r="D4261" s="66" t="s">
        <v>292</v>
      </c>
      <c r="E4261" s="86">
        <f>+IF(ISNUMBER(DATA!H571),DATA!H571,"n/a")</f>
        <v>3491.66</v>
      </c>
      <c r="F4261" s="77">
        <f>+IF(ISNUMBER(DATA!I571),DATA!I571,"n/a")</f>
        <v>4.1919562661510298E-2</v>
      </c>
      <c r="G4261" s="86">
        <f>+IF(ISNUMBER(DATA!R571),DATA!R571,"n/a")</f>
        <v>12369.76</v>
      </c>
      <c r="H4261" s="77">
        <f>+IF(ISNUMBER(DATA!S571),DATA!S571,"n/a")</f>
        <v>0.18583678849610499</v>
      </c>
      <c r="I4261" s="86">
        <f>+IF(ISNUMBER(DATA!AB571),DATA!AB571,"n/a")</f>
        <v>22015.86</v>
      </c>
      <c r="J4261" s="77">
        <f>+IF(ISNUMBER(DATA!AC571),DATA!AC571,"n/a")</f>
        <v>0.15716425676847701</v>
      </c>
      <c r="K4261" s="86">
        <f>+IF(ISNUMBER(DATA!AL571),DATA!AL571,"n/a")</f>
        <v>42188.04</v>
      </c>
      <c r="L4261" s="77">
        <f>+IF(ISNUMBER(DATA!AM571),DATA!AM571,"n/a")</f>
        <v>4.9378029943113501E-2</v>
      </c>
      <c r="M4261" s="66"/>
      <c r="N4261" s="66"/>
      <c r="O4261" s="66"/>
      <c r="P4261" s="66"/>
      <c r="Q4261" s="66"/>
      <c r="S4261" s="70"/>
      <c r="U4261" s="70"/>
      <c r="W4261" s="70"/>
      <c r="Y4261" s="70"/>
    </row>
    <row r="4262" spans="1:25" s="69" customFormat="1" x14ac:dyDescent="0.2">
      <c r="A4262" s="66" t="s">
        <v>20</v>
      </c>
      <c r="B4262" s="66" t="s">
        <v>24</v>
      </c>
      <c r="C4262" s="66" t="s">
        <v>9</v>
      </c>
      <c r="D4262" s="66" t="s">
        <v>293</v>
      </c>
      <c r="E4262" s="86">
        <f>+IF(ISNUMBER(DATA!H572),DATA!H572,"n/a")</f>
        <v>293.81</v>
      </c>
      <c r="F4262" s="77">
        <f>+IF(ISNUMBER(DATA!I572),DATA!I572,"n/a")</f>
        <v>-0.221489136195019</v>
      </c>
      <c r="G4262" s="86">
        <f>+IF(ISNUMBER(DATA!R572),DATA!R572,"n/a")</f>
        <v>942.21</v>
      </c>
      <c r="H4262" s="77">
        <f>+IF(ISNUMBER(DATA!S572),DATA!S572,"n/a")</f>
        <v>-0.13558715596330301</v>
      </c>
      <c r="I4262" s="86">
        <f>+IF(ISNUMBER(DATA!AB572),DATA!AB572,"n/a")</f>
        <v>1638.77</v>
      </c>
      <c r="J4262" s="77">
        <f>+IF(ISNUMBER(DATA!AC572),DATA!AC572,"n/a")</f>
        <v>-0.15450614990919601</v>
      </c>
      <c r="K4262" s="86">
        <f>+IF(ISNUMBER(DATA!AL572),DATA!AL572,"n/a")</f>
        <v>3289.03</v>
      </c>
      <c r="L4262" s="77">
        <f>+IF(ISNUMBER(DATA!AM572),DATA!AM572,"n/a")</f>
        <v>-2.6790390493465301E-2</v>
      </c>
      <c r="M4262" s="66"/>
      <c r="N4262" s="66"/>
      <c r="O4262" s="66"/>
      <c r="P4262" s="66"/>
      <c r="Q4262" s="66"/>
      <c r="S4262" s="70"/>
      <c r="U4262" s="70"/>
      <c r="W4262" s="70"/>
      <c r="Y4262" s="70"/>
    </row>
    <row r="4263" spans="1:25" s="69" customFormat="1" x14ac:dyDescent="0.2">
      <c r="A4263" s="66" t="s">
        <v>20</v>
      </c>
      <c r="B4263" s="66" t="s">
        <v>24</v>
      </c>
      <c r="C4263" s="66" t="s">
        <v>9</v>
      </c>
      <c r="D4263" s="66" t="s">
        <v>294</v>
      </c>
      <c r="E4263" s="86">
        <f>+IF(ISNUMBER(DATA!H573),DATA!H573,"n/a")</f>
        <v>4367.99</v>
      </c>
      <c r="F4263" s="77">
        <f>+IF(ISNUMBER(DATA!I573),DATA!I573,"n/a")</f>
        <v>5.2299501312968302E-2</v>
      </c>
      <c r="G4263" s="86">
        <f>+IF(ISNUMBER(DATA!R573),DATA!R573,"n/a")</f>
        <v>14124.64</v>
      </c>
      <c r="H4263" s="77">
        <f>+IF(ISNUMBER(DATA!S573),DATA!S573,"n/a")</f>
        <v>4.5945773827066903E-2</v>
      </c>
      <c r="I4263" s="86">
        <f>+IF(ISNUMBER(DATA!AB573),DATA!AB573,"n/a")</f>
        <v>25298.47</v>
      </c>
      <c r="J4263" s="77">
        <f>+IF(ISNUMBER(DATA!AC573),DATA!AC573,"n/a")</f>
        <v>-2.65632730620095E-3</v>
      </c>
      <c r="K4263" s="86">
        <f>+IF(ISNUMBER(DATA!AL573),DATA!AL573,"n/a")</f>
        <v>47174.06</v>
      </c>
      <c r="L4263" s="77">
        <f>+IF(ISNUMBER(DATA!AM573),DATA!AM573,"n/a")</f>
        <v>2.2213516109690901E-2</v>
      </c>
      <c r="M4263" s="66"/>
      <c r="N4263" s="66"/>
      <c r="O4263" s="66"/>
      <c r="P4263" s="66"/>
      <c r="Q4263" s="66"/>
      <c r="S4263" s="70"/>
      <c r="U4263" s="70"/>
      <c r="W4263" s="70"/>
      <c r="Y4263" s="70"/>
    </row>
    <row r="4264" spans="1:25" s="69" customFormat="1" x14ac:dyDescent="0.2">
      <c r="A4264" s="66" t="s">
        <v>20</v>
      </c>
      <c r="B4264" s="66" t="s">
        <v>24</v>
      </c>
      <c r="C4264" s="66" t="s">
        <v>9</v>
      </c>
      <c r="D4264" s="66" t="s">
        <v>295</v>
      </c>
      <c r="E4264" s="86">
        <f>+IF(ISNUMBER(DATA!H574),DATA!H574,"n/a")</f>
        <v>933.23</v>
      </c>
      <c r="F4264" s="77">
        <f>+IF(ISNUMBER(DATA!I574),DATA!I574,"n/a")</f>
        <v>-9.0436833589988497E-2</v>
      </c>
      <c r="G4264" s="86">
        <f>+IF(ISNUMBER(DATA!R574),DATA!R574,"n/a")</f>
        <v>3103.35</v>
      </c>
      <c r="H4264" s="77">
        <f>+IF(ISNUMBER(DATA!S574),DATA!S574,"n/a")</f>
        <v>-6.2808599565733494E-2</v>
      </c>
      <c r="I4264" s="86">
        <f>+IF(ISNUMBER(DATA!AB574),DATA!AB574,"n/a")</f>
        <v>5493.39</v>
      </c>
      <c r="J4264" s="77">
        <f>+IF(ISNUMBER(DATA!AC574),DATA!AC574,"n/a")</f>
        <v>-1.4997229708285801E-2</v>
      </c>
      <c r="K4264" s="86">
        <f>+IF(ISNUMBER(DATA!AL574),DATA!AL574,"n/a")</f>
        <v>10793.4</v>
      </c>
      <c r="L4264" s="77">
        <f>+IF(ISNUMBER(DATA!AM574),DATA!AM574,"n/a")</f>
        <v>7.2374924863015194E-2</v>
      </c>
      <c r="M4264" s="66"/>
      <c r="N4264" s="66"/>
      <c r="O4264" s="66"/>
      <c r="P4264" s="66"/>
      <c r="Q4264" s="66"/>
      <c r="S4264" s="70"/>
      <c r="U4264" s="70"/>
      <c r="W4264" s="70"/>
      <c r="Y4264" s="70"/>
    </row>
    <row r="4265" spans="1:25" s="69" customFormat="1" x14ac:dyDescent="0.2">
      <c r="A4265" s="66" t="s">
        <v>20</v>
      </c>
      <c r="B4265" s="66" t="s">
        <v>24</v>
      </c>
      <c r="C4265" s="66" t="s">
        <v>9</v>
      </c>
      <c r="D4265" s="66" t="s">
        <v>296</v>
      </c>
      <c r="E4265" s="86">
        <f>+IF(ISNUMBER(DATA!H575),DATA!H575,"n/a")</f>
        <v>1486.17</v>
      </c>
      <c r="F4265" s="77">
        <f>+IF(ISNUMBER(DATA!I575),DATA!I575,"n/a")</f>
        <v>8.2181007929746502E-2</v>
      </c>
      <c r="G4265" s="86">
        <f>+IF(ISNUMBER(DATA!R575),DATA!R575,"n/a")</f>
        <v>4724.7299999999996</v>
      </c>
      <c r="H4265" s="77">
        <f>+IF(ISNUMBER(DATA!S575),DATA!S575,"n/a")</f>
        <v>8.5513482962782494E-2</v>
      </c>
      <c r="I4265" s="86">
        <f>+IF(ISNUMBER(DATA!AB575),DATA!AB575,"n/a")</f>
        <v>8035.63</v>
      </c>
      <c r="J4265" s="77">
        <f>+IF(ISNUMBER(DATA!AC575),DATA!AC575,"n/a")</f>
        <v>0.13242483388411699</v>
      </c>
      <c r="K4265" s="86">
        <f>+IF(ISNUMBER(DATA!AL575),DATA!AL575,"n/a")</f>
        <v>15376.98</v>
      </c>
      <c r="L4265" s="77">
        <f>+IF(ISNUMBER(DATA!AM575),DATA!AM575,"n/a")</f>
        <v>0.16891030538268001</v>
      </c>
      <c r="M4265" s="66"/>
      <c r="N4265" s="66"/>
      <c r="O4265" s="66"/>
      <c r="P4265" s="66"/>
      <c r="Q4265" s="66"/>
      <c r="S4265" s="70"/>
      <c r="U4265" s="70"/>
      <c r="W4265" s="70"/>
      <c r="Y4265" s="70"/>
    </row>
    <row r="4266" spans="1:25" s="69" customFormat="1" x14ac:dyDescent="0.2">
      <c r="A4266" s="66" t="s">
        <v>20</v>
      </c>
      <c r="B4266" s="66" t="s">
        <v>24</v>
      </c>
      <c r="C4266" s="66" t="s">
        <v>9</v>
      </c>
      <c r="D4266" s="66" t="s">
        <v>297</v>
      </c>
      <c r="E4266" s="86">
        <f>+IF(ISNUMBER(DATA!H576),DATA!H576,"n/a")</f>
        <v>712.49</v>
      </c>
      <c r="F4266" s="77">
        <f>+IF(ISNUMBER(DATA!I576),DATA!I576,"n/a")</f>
        <v>3.7979662597243599E-2</v>
      </c>
      <c r="G4266" s="86">
        <f>+IF(ISNUMBER(DATA!R576),DATA!R576,"n/a")</f>
        <v>2193.44</v>
      </c>
      <c r="H4266" s="77">
        <f>+IF(ISNUMBER(DATA!S576),DATA!S576,"n/a")</f>
        <v>5.4229288525961102E-2</v>
      </c>
      <c r="I4266" s="86">
        <f>+IF(ISNUMBER(DATA!AB576),DATA!AB576,"n/a")</f>
        <v>3868.83</v>
      </c>
      <c r="J4266" s="77">
        <f>+IF(ISNUMBER(DATA!AC576),DATA!AC576,"n/a")</f>
        <v>2.5070147130127899E-2</v>
      </c>
      <c r="K4266" s="86">
        <f>+IF(ISNUMBER(DATA!AL576),DATA!AL576,"n/a")</f>
        <v>7106.17</v>
      </c>
      <c r="L4266" s="77">
        <f>+IF(ISNUMBER(DATA!AM576),DATA!AM576,"n/a")</f>
        <v>0.10007740297537</v>
      </c>
      <c r="M4266" s="66"/>
      <c r="N4266" s="66"/>
      <c r="O4266" s="66"/>
      <c r="P4266" s="66"/>
      <c r="Q4266" s="66"/>
      <c r="S4266" s="70"/>
      <c r="U4266" s="70"/>
      <c r="W4266" s="70"/>
      <c r="Y4266" s="70"/>
    </row>
    <row r="4267" spans="1:25" s="69" customFormat="1" x14ac:dyDescent="0.2">
      <c r="A4267" s="66" t="s">
        <v>20</v>
      </c>
      <c r="B4267" s="66" t="s">
        <v>24</v>
      </c>
      <c r="C4267" s="66" t="s">
        <v>9</v>
      </c>
      <c r="D4267" s="66" t="s">
        <v>298</v>
      </c>
      <c r="E4267" s="86">
        <f>+IF(ISNUMBER(DATA!H577),DATA!H577,"n/a")</f>
        <v>325.08</v>
      </c>
      <c r="F4267" s="77">
        <f>+IF(ISNUMBER(DATA!I577),DATA!I577,"n/a")</f>
        <v>2.7044104637937601E-2</v>
      </c>
      <c r="G4267" s="86">
        <f>+IF(ISNUMBER(DATA!R577),DATA!R577,"n/a")</f>
        <v>1004.73</v>
      </c>
      <c r="H4267" s="77">
        <f>+IF(ISNUMBER(DATA!S577),DATA!S577,"n/a")</f>
        <v>0.14937939712863901</v>
      </c>
      <c r="I4267" s="86">
        <f>+IF(ISNUMBER(DATA!AB577),DATA!AB577,"n/a")</f>
        <v>1791.18</v>
      </c>
      <c r="J4267" s="77">
        <f>+IF(ISNUMBER(DATA!AC577),DATA!AC577,"n/a")</f>
        <v>0.17705273533760499</v>
      </c>
      <c r="K4267" s="86">
        <f>+IF(ISNUMBER(DATA!AL577),DATA!AL577,"n/a")</f>
        <v>3406.05</v>
      </c>
      <c r="L4267" s="77">
        <f>+IF(ISNUMBER(DATA!AM577),DATA!AM577,"n/a")</f>
        <v>0.28811629938620598</v>
      </c>
      <c r="M4267" s="66"/>
      <c r="N4267" s="66"/>
      <c r="O4267" s="66"/>
      <c r="P4267" s="66"/>
      <c r="Q4267" s="66"/>
      <c r="S4267" s="70"/>
      <c r="U4267" s="70"/>
      <c r="W4267" s="70"/>
      <c r="Y4267" s="70"/>
    </row>
    <row r="4268" spans="1:25" s="69" customFormat="1" x14ac:dyDescent="0.2">
      <c r="A4268" s="66" t="s">
        <v>20</v>
      </c>
      <c r="B4268" s="66" t="s">
        <v>24</v>
      </c>
      <c r="C4268" s="66" t="s">
        <v>9</v>
      </c>
      <c r="D4268" s="66" t="s">
        <v>299</v>
      </c>
      <c r="E4268" s="86">
        <f>+IF(ISNUMBER(DATA!H578),DATA!H578,"n/a")</f>
        <v>18486.54</v>
      </c>
      <c r="F4268" s="77">
        <f>+IF(ISNUMBER(DATA!I578),DATA!I578,"n/a")</f>
        <v>4.3376227565187997E-2</v>
      </c>
      <c r="G4268" s="86">
        <f>+IF(ISNUMBER(DATA!R578),DATA!R578,"n/a")</f>
        <v>62282.63</v>
      </c>
      <c r="H4268" s="77">
        <f>+IF(ISNUMBER(DATA!S578),DATA!S578,"n/a")</f>
        <v>0.22430753275100601</v>
      </c>
      <c r="I4268" s="86">
        <f>+IF(ISNUMBER(DATA!AB578),DATA!AB578,"n/a")</f>
        <v>109578.61</v>
      </c>
      <c r="J4268" s="77">
        <f>+IF(ISNUMBER(DATA!AC578),DATA!AC578,"n/a")</f>
        <v>0.26861086043309002</v>
      </c>
      <c r="K4268" s="86">
        <f>+IF(ISNUMBER(DATA!AL578),DATA!AL578,"n/a")</f>
        <v>203052.07</v>
      </c>
      <c r="L4268" s="77">
        <f>+IF(ISNUMBER(DATA!AM578),DATA!AM578,"n/a")</f>
        <v>0.26288650432474298</v>
      </c>
      <c r="M4268" s="66"/>
      <c r="N4268" s="66"/>
      <c r="O4268" s="66"/>
      <c r="P4268" s="66"/>
      <c r="Q4268" s="66"/>
      <c r="S4268" s="70"/>
      <c r="U4268" s="70"/>
      <c r="W4268" s="70"/>
      <c r="Y4268" s="70"/>
    </row>
    <row r="4269" spans="1:25" s="69" customFormat="1" x14ac:dyDescent="0.2">
      <c r="A4269" s="66" t="s">
        <v>20</v>
      </c>
      <c r="B4269" s="66" t="s">
        <v>24</v>
      </c>
      <c r="C4269" s="66" t="s">
        <v>9</v>
      </c>
      <c r="D4269" s="66" t="s">
        <v>300</v>
      </c>
      <c r="E4269" s="86">
        <f>+IF(ISNUMBER(DATA!H579),DATA!H579,"n/a")</f>
        <v>11477.98</v>
      </c>
      <c r="F4269" s="77">
        <f>+IF(ISNUMBER(DATA!I579),DATA!I579,"n/a")</f>
        <v>0.101114066905411</v>
      </c>
      <c r="G4269" s="86">
        <f>+IF(ISNUMBER(DATA!R579),DATA!R579,"n/a")</f>
        <v>35311.47</v>
      </c>
      <c r="H4269" s="77">
        <f>+IF(ISNUMBER(DATA!S579),DATA!S579,"n/a")</f>
        <v>0.10308356970598199</v>
      </c>
      <c r="I4269" s="86">
        <f>+IF(ISNUMBER(DATA!AB579),DATA!AB579,"n/a")</f>
        <v>62599.66</v>
      </c>
      <c r="J4269" s="77">
        <f>+IF(ISNUMBER(DATA!AC579),DATA!AC579,"n/a")</f>
        <v>0.14084167965611299</v>
      </c>
      <c r="K4269" s="86">
        <f>+IF(ISNUMBER(DATA!AL579),DATA!AL579,"n/a")</f>
        <v>122564.09</v>
      </c>
      <c r="L4269" s="77">
        <f>+IF(ISNUMBER(DATA!AM579),DATA!AM579,"n/a")</f>
        <v>0.139633235565189</v>
      </c>
      <c r="M4269" s="66"/>
      <c r="N4269" s="66"/>
      <c r="O4269" s="66"/>
      <c r="P4269" s="66"/>
      <c r="Q4269" s="66"/>
      <c r="S4269" s="70"/>
      <c r="U4269" s="70"/>
      <c r="W4269" s="70"/>
      <c r="Y4269" s="70"/>
    </row>
    <row r="4270" spans="1:25" s="69" customFormat="1" x14ac:dyDescent="0.2">
      <c r="A4270" s="66" t="s">
        <v>20</v>
      </c>
      <c r="B4270" s="66" t="s">
        <v>24</v>
      </c>
      <c r="C4270" s="66" t="s">
        <v>9</v>
      </c>
      <c r="D4270" s="66" t="s">
        <v>301</v>
      </c>
      <c r="E4270" s="86">
        <f>+IF(ISNUMBER(DATA!H580),DATA!H580,"n/a")</f>
        <v>141.38999999999999</v>
      </c>
      <c r="F4270" s="77">
        <f>+IF(ISNUMBER(DATA!I580),DATA!I580,"n/a")</f>
        <v>-0.48014559894109898</v>
      </c>
      <c r="G4270" s="86">
        <f>+IF(ISNUMBER(DATA!R580),DATA!R580,"n/a")</f>
        <v>507.24</v>
      </c>
      <c r="H4270" s="77">
        <f>+IF(ISNUMBER(DATA!S580),DATA!S580,"n/a")</f>
        <v>-0.37127841542923701</v>
      </c>
      <c r="I4270" s="86">
        <f>+IF(ISNUMBER(DATA!AB580),DATA!AB580,"n/a")</f>
        <v>863</v>
      </c>
      <c r="J4270" s="77">
        <f>+IF(ISNUMBER(DATA!AC580),DATA!AC580,"n/a")</f>
        <v>-0.47563494956859897</v>
      </c>
      <c r="K4270" s="86">
        <f>+IF(ISNUMBER(DATA!AL580),DATA!AL580,"n/a")</f>
        <v>2129.44</v>
      </c>
      <c r="L4270" s="77">
        <f>+IF(ISNUMBER(DATA!AM580),DATA!AM580,"n/a")</f>
        <v>-0.32862088317453497</v>
      </c>
      <c r="M4270" s="66"/>
      <c r="N4270" s="66"/>
      <c r="O4270" s="66"/>
      <c r="P4270" s="66"/>
      <c r="Q4270" s="66"/>
      <c r="S4270" s="70"/>
      <c r="U4270" s="70"/>
      <c r="W4270" s="70"/>
      <c r="Y4270" s="70"/>
    </row>
    <row r="4271" spans="1:25" s="69" customFormat="1" x14ac:dyDescent="0.2">
      <c r="A4271" s="66" t="s">
        <v>20</v>
      </c>
      <c r="B4271" s="66" t="s">
        <v>24</v>
      </c>
      <c r="C4271" s="66" t="s">
        <v>9</v>
      </c>
      <c r="D4271" s="66" t="s">
        <v>302</v>
      </c>
      <c r="E4271" s="86">
        <f>+IF(ISNUMBER(DATA!H581),DATA!H581,"n/a")</f>
        <v>1997.33</v>
      </c>
      <c r="F4271" s="77">
        <f>+IF(ISNUMBER(DATA!I581),DATA!I581,"n/a")</f>
        <v>2.84753582591411E-2</v>
      </c>
      <c r="G4271" s="86">
        <f>+IF(ISNUMBER(DATA!R581),DATA!R581,"n/a")</f>
        <v>6257.28</v>
      </c>
      <c r="H4271" s="77">
        <f>+IF(ISNUMBER(DATA!S581),DATA!S581,"n/a")</f>
        <v>-1.28651501933322E-2</v>
      </c>
      <c r="I4271" s="86">
        <f>+IF(ISNUMBER(DATA!AB581),DATA!AB581,"n/a")</f>
        <v>11308.92</v>
      </c>
      <c r="J4271" s="77">
        <f>+IF(ISNUMBER(DATA!AC581),DATA!AC581,"n/a")</f>
        <v>-5.0577725316231399E-2</v>
      </c>
      <c r="K4271" s="86">
        <f>+IF(ISNUMBER(DATA!AL581),DATA!AL581,"n/a")</f>
        <v>21501.77</v>
      </c>
      <c r="L4271" s="77">
        <f>+IF(ISNUMBER(DATA!AM581),DATA!AM581,"n/a")</f>
        <v>1.46364597293268E-2</v>
      </c>
      <c r="M4271" s="66"/>
      <c r="N4271" s="66"/>
      <c r="O4271" s="66"/>
      <c r="P4271" s="66"/>
      <c r="Q4271" s="66"/>
      <c r="S4271" s="70"/>
      <c r="U4271" s="70"/>
      <c r="W4271" s="70"/>
      <c r="Y4271" s="70"/>
    </row>
    <row r="4272" spans="1:25" s="69" customFormat="1" x14ac:dyDescent="0.2">
      <c r="A4272" s="66" t="s">
        <v>20</v>
      </c>
      <c r="B4272" s="66" t="s">
        <v>24</v>
      </c>
      <c r="C4272" s="66" t="s">
        <v>9</v>
      </c>
      <c r="D4272" s="66" t="s">
        <v>303</v>
      </c>
      <c r="E4272" s="86">
        <f>+IF(ISNUMBER(DATA!H582),DATA!H582,"n/a")</f>
        <v>1049.01</v>
      </c>
      <c r="F4272" s="77">
        <f>+IF(ISNUMBER(DATA!I582),DATA!I582,"n/a")</f>
        <v>-0.110812551918219</v>
      </c>
      <c r="G4272" s="86">
        <f>+IF(ISNUMBER(DATA!R582),DATA!R582,"n/a")</f>
        <v>3295.81</v>
      </c>
      <c r="H4272" s="77">
        <f>+IF(ISNUMBER(DATA!S582),DATA!S582,"n/a")</f>
        <v>-0.108751558287385</v>
      </c>
      <c r="I4272" s="86">
        <f>+IF(ISNUMBER(DATA!AB582),DATA!AB582,"n/a")</f>
        <v>5861.1</v>
      </c>
      <c r="J4272" s="77">
        <f>+IF(ISNUMBER(DATA!AC582),DATA!AC582,"n/a")</f>
        <v>-0.13066113716660599</v>
      </c>
      <c r="K4272" s="86">
        <f>+IF(ISNUMBER(DATA!AL582),DATA!AL582,"n/a")</f>
        <v>11756.86</v>
      </c>
      <c r="L4272" s="77">
        <f>+IF(ISNUMBER(DATA!AM582),DATA!AM582,"n/a")</f>
        <v>-7.1807301206341406E-2</v>
      </c>
      <c r="M4272" s="66"/>
      <c r="N4272" s="66"/>
      <c r="O4272" s="66"/>
      <c r="P4272" s="66"/>
      <c r="Q4272" s="66"/>
      <c r="S4272" s="70"/>
      <c r="U4272" s="70"/>
      <c r="W4272" s="70"/>
      <c r="Y4272" s="70"/>
    </row>
    <row r="4273" spans="1:25" s="69" customFormat="1" x14ac:dyDescent="0.2">
      <c r="A4273" s="66" t="s">
        <v>20</v>
      </c>
      <c r="B4273" s="66" t="s">
        <v>24</v>
      </c>
      <c r="C4273" s="66" t="s">
        <v>9</v>
      </c>
      <c r="D4273" s="66" t="s">
        <v>304</v>
      </c>
      <c r="E4273" s="86">
        <f>+IF(ISNUMBER(DATA!H583),DATA!H583,"n/a")</f>
        <v>18644.099999999999</v>
      </c>
      <c r="F4273" s="77">
        <f>+IF(ISNUMBER(DATA!I583),DATA!I583,"n/a")</f>
        <v>0.45571735311341</v>
      </c>
      <c r="G4273" s="86">
        <f>+IF(ISNUMBER(DATA!R583),DATA!R583,"n/a")</f>
        <v>56520.49</v>
      </c>
      <c r="H4273" s="77">
        <f>+IF(ISNUMBER(DATA!S583),DATA!S583,"n/a")</f>
        <v>0.57860649245169005</v>
      </c>
      <c r="I4273" s="86">
        <f>+IF(ISNUMBER(DATA!AB583),DATA!AB583,"n/a")</f>
        <v>122859.55</v>
      </c>
      <c r="J4273" s="77">
        <f>+IF(ISNUMBER(DATA!AC583),DATA!AC583,"n/a")</f>
        <v>1.07334654816743</v>
      </c>
      <c r="K4273" s="86">
        <f>+IF(ISNUMBER(DATA!AL583),DATA!AL583,"n/a")</f>
        <v>191770.36</v>
      </c>
      <c r="L4273" s="77">
        <f>+IF(ISNUMBER(DATA!AM583),DATA!AM583,"n/a")</f>
        <v>0.79552024298510704</v>
      </c>
      <c r="M4273" s="66"/>
      <c r="N4273" s="66"/>
      <c r="O4273" s="66"/>
      <c r="P4273" s="66"/>
      <c r="Q4273" s="66"/>
      <c r="S4273" s="70"/>
      <c r="U4273" s="70"/>
      <c r="W4273" s="70"/>
      <c r="Y4273" s="70"/>
    </row>
    <row r="4274" spans="1:25" s="69" customFormat="1" x14ac:dyDescent="0.2">
      <c r="A4274" s="66" t="s">
        <v>20</v>
      </c>
      <c r="B4274" s="66" t="s">
        <v>24</v>
      </c>
      <c r="C4274" s="66" t="s">
        <v>9</v>
      </c>
      <c r="D4274" s="66" t="s">
        <v>305</v>
      </c>
      <c r="E4274" s="86">
        <f>+IF(ISNUMBER(DATA!H584),DATA!H584,"n/a")</f>
        <v>1428.38</v>
      </c>
      <c r="F4274" s="77">
        <f>+IF(ISNUMBER(DATA!I584),DATA!I584,"n/a")</f>
        <v>-3.58425358425358E-2</v>
      </c>
      <c r="G4274" s="86">
        <f>+IF(ISNUMBER(DATA!R584),DATA!R584,"n/a")</f>
        <v>5405.26</v>
      </c>
      <c r="H4274" s="77">
        <f>+IF(ISNUMBER(DATA!S584),DATA!S584,"n/a")</f>
        <v>4.8778973429623597E-2</v>
      </c>
      <c r="I4274" s="86">
        <f>+IF(ISNUMBER(DATA!AB584),DATA!AB584,"n/a")</f>
        <v>9637.4599999999991</v>
      </c>
      <c r="J4274" s="77">
        <f>+IF(ISNUMBER(DATA!AC584),DATA!AC584,"n/a")</f>
        <v>0.126292539267016</v>
      </c>
      <c r="K4274" s="86">
        <f>+IF(ISNUMBER(DATA!AL584),DATA!AL584,"n/a")</f>
        <v>17362.599999999999</v>
      </c>
      <c r="L4274" s="77">
        <f>+IF(ISNUMBER(DATA!AM584),DATA!AM584,"n/a")</f>
        <v>0.142700317749481</v>
      </c>
      <c r="M4274" s="66"/>
      <c r="N4274" s="66"/>
      <c r="O4274" s="66"/>
      <c r="P4274" s="66"/>
      <c r="Q4274" s="66"/>
      <c r="S4274" s="70"/>
      <c r="U4274" s="70"/>
      <c r="W4274" s="70"/>
      <c r="Y4274" s="70"/>
    </row>
    <row r="4275" spans="1:25" s="69" customFormat="1" x14ac:dyDescent="0.2">
      <c r="A4275" s="66" t="s">
        <v>20</v>
      </c>
      <c r="B4275" s="66" t="s">
        <v>24</v>
      </c>
      <c r="C4275" s="66" t="s">
        <v>9</v>
      </c>
      <c r="D4275" s="66" t="s">
        <v>306</v>
      </c>
      <c r="E4275" s="86">
        <f>+IF(ISNUMBER(DATA!H585),DATA!H585,"n/a")</f>
        <v>2231.14</v>
      </c>
      <c r="F4275" s="77">
        <f>+IF(ISNUMBER(DATA!I585),DATA!I585,"n/a")</f>
        <v>4.28324374853939E-2</v>
      </c>
      <c r="G4275" s="86">
        <f>+IF(ISNUMBER(DATA!R585),DATA!R585,"n/a")</f>
        <v>8246.98</v>
      </c>
      <c r="H4275" s="77">
        <f>+IF(ISNUMBER(DATA!S585),DATA!S585,"n/a")</f>
        <v>3.9437464709203798E-2</v>
      </c>
      <c r="I4275" s="86">
        <f>+IF(ISNUMBER(DATA!AB585),DATA!AB585,"n/a")</f>
        <v>14231.58</v>
      </c>
      <c r="J4275" s="77">
        <f>+IF(ISNUMBER(DATA!AC585),DATA!AC585,"n/a")</f>
        <v>2.34323662464057E-3</v>
      </c>
      <c r="K4275" s="86">
        <f>+IF(ISNUMBER(DATA!AL585),DATA!AL585,"n/a")</f>
        <v>25800.83</v>
      </c>
      <c r="L4275" s="77">
        <f>+IF(ISNUMBER(DATA!AM585),DATA!AM585,"n/a")</f>
        <v>-1.06742965108188E-3</v>
      </c>
      <c r="M4275" s="66"/>
      <c r="N4275" s="66"/>
      <c r="O4275" s="66"/>
      <c r="P4275" s="66"/>
      <c r="Q4275" s="66"/>
      <c r="S4275" s="70"/>
      <c r="U4275" s="70"/>
      <c r="W4275" s="70"/>
      <c r="Y4275" s="70"/>
    </row>
    <row r="4276" spans="1:25" s="69" customFormat="1" x14ac:dyDescent="0.2">
      <c r="A4276" s="66" t="s">
        <v>20</v>
      </c>
      <c r="B4276" s="66" t="s">
        <v>24</v>
      </c>
      <c r="C4276" s="66" t="s">
        <v>9</v>
      </c>
      <c r="D4276" s="66" t="s">
        <v>307</v>
      </c>
      <c r="E4276" s="86">
        <f>+IF(ISNUMBER(DATA!H586),DATA!H586,"n/a")</f>
        <v>2063.09</v>
      </c>
      <c r="F4276" s="77">
        <f>+IF(ISNUMBER(DATA!I586),DATA!I586,"n/a")</f>
        <v>0.75271859176946299</v>
      </c>
      <c r="G4276" s="86">
        <f>+IF(ISNUMBER(DATA!R586),DATA!R586,"n/a")</f>
        <v>7611.99</v>
      </c>
      <c r="H4276" s="77">
        <f>+IF(ISNUMBER(DATA!S586),DATA!S586,"n/a")</f>
        <v>0.66328488270461206</v>
      </c>
      <c r="I4276" s="86">
        <f>+IF(ISNUMBER(DATA!AB586),DATA!AB586,"n/a")</f>
        <v>12992.46</v>
      </c>
      <c r="J4276" s="77">
        <f>+IF(ISNUMBER(DATA!AC586),DATA!AC586,"n/a")</f>
        <v>0.468242138368334</v>
      </c>
      <c r="K4276" s="86">
        <f>+IF(ISNUMBER(DATA!AL586),DATA!AL586,"n/a")</f>
        <v>21669.21</v>
      </c>
      <c r="L4276" s="77">
        <f>+IF(ISNUMBER(DATA!AM586),DATA!AM586,"n/a")</f>
        <v>-9.3459524797884705E-3</v>
      </c>
      <c r="M4276" s="66"/>
      <c r="N4276" s="66"/>
      <c r="O4276" s="66"/>
      <c r="P4276" s="66"/>
      <c r="Q4276" s="66"/>
      <c r="S4276" s="70"/>
      <c r="U4276" s="70"/>
      <c r="W4276" s="70"/>
      <c r="Y4276" s="70"/>
    </row>
    <row r="4277" spans="1:25" s="69" customFormat="1" x14ac:dyDescent="0.2">
      <c r="A4277" s="66" t="s">
        <v>20</v>
      </c>
      <c r="B4277" s="66" t="s">
        <v>24</v>
      </c>
      <c r="C4277" s="66" t="s">
        <v>9</v>
      </c>
      <c r="D4277" s="66" t="s">
        <v>308</v>
      </c>
      <c r="E4277" s="86">
        <f>+IF(ISNUMBER(DATA!H587),DATA!H587,"n/a")</f>
        <v>2216.96</v>
      </c>
      <c r="F4277" s="77">
        <f>+IF(ISNUMBER(DATA!I587),DATA!I587,"n/a")</f>
        <v>0.18104330037504299</v>
      </c>
      <c r="G4277" s="86">
        <f>+IF(ISNUMBER(DATA!R587),DATA!R587,"n/a")</f>
        <v>6619.75</v>
      </c>
      <c r="H4277" s="77">
        <f>+IF(ISNUMBER(DATA!S587),DATA!S587,"n/a")</f>
        <v>0.12713239538300999</v>
      </c>
      <c r="I4277" s="86">
        <f>+IF(ISNUMBER(DATA!AB587),DATA!AB587,"n/a")</f>
        <v>11157.44</v>
      </c>
      <c r="J4277" s="77">
        <f>+IF(ISNUMBER(DATA!AC587),DATA!AC587,"n/a")</f>
        <v>8.1737420705287805E-2</v>
      </c>
      <c r="K4277" s="86">
        <f>+IF(ISNUMBER(DATA!AL587),DATA!AL587,"n/a")</f>
        <v>20316.63</v>
      </c>
      <c r="L4277" s="77">
        <f>+IF(ISNUMBER(DATA!AM587),DATA!AM587,"n/a")</f>
        <v>9.2015409001269102E-2</v>
      </c>
      <c r="M4277" s="66"/>
      <c r="N4277" s="66"/>
      <c r="O4277" s="66"/>
      <c r="P4277" s="66"/>
      <c r="Q4277" s="66"/>
      <c r="S4277" s="70"/>
      <c r="U4277" s="70"/>
      <c r="W4277" s="70"/>
      <c r="Y4277" s="70"/>
    </row>
    <row r="4278" spans="1:25" s="69" customFormat="1" x14ac:dyDescent="0.2">
      <c r="A4278" s="66" t="s">
        <v>20</v>
      </c>
      <c r="B4278" s="66" t="s">
        <v>24</v>
      </c>
      <c r="C4278" s="66" t="s">
        <v>9</v>
      </c>
      <c r="D4278" s="66" t="s">
        <v>309</v>
      </c>
      <c r="E4278" s="86">
        <f>+IF(ISNUMBER(DATA!H588),DATA!H588,"n/a")</f>
        <v>2360.31</v>
      </c>
      <c r="F4278" s="77">
        <f>+IF(ISNUMBER(DATA!I588),DATA!I588,"n/a")</f>
        <v>0.39698031463440703</v>
      </c>
      <c r="G4278" s="86">
        <f>+IF(ISNUMBER(DATA!R588),DATA!R588,"n/a")</f>
        <v>6760.4</v>
      </c>
      <c r="H4278" s="77">
        <f>+IF(ISNUMBER(DATA!S588),DATA!S588,"n/a")</f>
        <v>0.30922640142844399</v>
      </c>
      <c r="I4278" s="86">
        <f>+IF(ISNUMBER(DATA!AB588),DATA!AB588,"n/a")</f>
        <v>11071.78</v>
      </c>
      <c r="J4278" s="77">
        <f>+IF(ISNUMBER(DATA!AC588),DATA!AC588,"n/a")</f>
        <v>0.19327004737824599</v>
      </c>
      <c r="K4278" s="86">
        <f>+IF(ISNUMBER(DATA!AL588),DATA!AL588,"n/a")</f>
        <v>20221.349999999999</v>
      </c>
      <c r="L4278" s="77">
        <f>+IF(ISNUMBER(DATA!AM588),DATA!AM588,"n/a")</f>
        <v>0.100191242039516</v>
      </c>
      <c r="M4278" s="66"/>
      <c r="N4278" s="66"/>
      <c r="O4278" s="66"/>
      <c r="P4278" s="66"/>
      <c r="Q4278" s="66"/>
      <c r="S4278" s="70"/>
      <c r="U4278" s="70"/>
      <c r="W4278" s="70"/>
      <c r="Y4278" s="70"/>
    </row>
    <row r="4279" spans="1:25" s="69" customFormat="1" x14ac:dyDescent="0.2">
      <c r="A4279" s="66" t="s">
        <v>20</v>
      </c>
      <c r="B4279" s="66" t="s">
        <v>24</v>
      </c>
      <c r="C4279" s="66" t="s">
        <v>9</v>
      </c>
      <c r="D4279" s="66" t="s">
        <v>310</v>
      </c>
      <c r="E4279" s="86">
        <f>+IF(ISNUMBER(DATA!H589),DATA!H589,"n/a")</f>
        <v>1105.06</v>
      </c>
      <c r="F4279" s="77">
        <f>+IF(ISNUMBER(DATA!I589),DATA!I589,"n/a")</f>
        <v>-0.10448946515397101</v>
      </c>
      <c r="G4279" s="86">
        <f>+IF(ISNUMBER(DATA!R589),DATA!R589,"n/a")</f>
        <v>3248.84</v>
      </c>
      <c r="H4279" s="77">
        <f>+IF(ISNUMBER(DATA!S589),DATA!S589,"n/a")</f>
        <v>-0.14329035949823701</v>
      </c>
      <c r="I4279" s="86">
        <f>+IF(ISNUMBER(DATA!AB589),DATA!AB589,"n/a")</f>
        <v>5545.44</v>
      </c>
      <c r="J4279" s="77">
        <f>+IF(ISNUMBER(DATA!AC589),DATA!AC589,"n/a")</f>
        <v>-0.27580357224477797</v>
      </c>
      <c r="K4279" s="86">
        <f>+IF(ISNUMBER(DATA!AL589),DATA!AL589,"n/a")</f>
        <v>11123.07</v>
      </c>
      <c r="L4279" s="77">
        <f>+IF(ISNUMBER(DATA!AM589),DATA!AM589,"n/a")</f>
        <v>-0.35038207082151701</v>
      </c>
      <c r="M4279" s="66"/>
      <c r="N4279" s="66"/>
      <c r="O4279" s="66"/>
      <c r="P4279" s="66"/>
      <c r="Q4279" s="66"/>
      <c r="S4279" s="70"/>
      <c r="U4279" s="70"/>
      <c r="W4279" s="70"/>
      <c r="Y4279" s="70"/>
    </row>
    <row r="4280" spans="1:25" s="69" customFormat="1" x14ac:dyDescent="0.2">
      <c r="A4280" s="66" t="s">
        <v>20</v>
      </c>
      <c r="B4280" s="66" t="s">
        <v>24</v>
      </c>
      <c r="C4280" s="66" t="s">
        <v>9</v>
      </c>
      <c r="D4280" s="66" t="s">
        <v>311</v>
      </c>
      <c r="E4280" s="86">
        <f>+IF(ISNUMBER(DATA!H590),DATA!H590,"n/a")</f>
        <v>1182.6500000000001</v>
      </c>
      <c r="F4280" s="77">
        <f>+IF(ISNUMBER(DATA!I590),DATA!I590,"n/a")</f>
        <v>0.17234508668801199</v>
      </c>
      <c r="G4280" s="86">
        <f>+IF(ISNUMBER(DATA!R590),DATA!R590,"n/a")</f>
        <v>3986.43</v>
      </c>
      <c r="H4280" s="77">
        <f>+IF(ISNUMBER(DATA!S590),DATA!S590,"n/a")</f>
        <v>0.35657917572713499</v>
      </c>
      <c r="I4280" s="86">
        <f>+IF(ISNUMBER(DATA!AB590),DATA!AB590,"n/a")</f>
        <v>7142.55</v>
      </c>
      <c r="J4280" s="77">
        <f>+IF(ISNUMBER(DATA!AC590),DATA!AC590,"n/a")</f>
        <v>0.50433764324542896</v>
      </c>
      <c r="K4280" s="86">
        <f>+IF(ISNUMBER(DATA!AL590),DATA!AL590,"n/a")</f>
        <v>14196.83</v>
      </c>
      <c r="L4280" s="77">
        <f>+IF(ISNUMBER(DATA!AM590),DATA!AM590,"n/a")</f>
        <v>0.51568658851664395</v>
      </c>
      <c r="M4280" s="66"/>
      <c r="N4280" s="66"/>
      <c r="O4280" s="66"/>
      <c r="P4280" s="66"/>
      <c r="Q4280" s="66"/>
      <c r="S4280" s="70"/>
      <c r="U4280" s="70"/>
      <c r="W4280" s="70"/>
      <c r="Y4280" s="70"/>
    </row>
    <row r="4281" spans="1:25" s="69" customFormat="1" x14ac:dyDescent="0.2">
      <c r="A4281" s="66" t="s">
        <v>20</v>
      </c>
      <c r="B4281" s="66" t="s">
        <v>24</v>
      </c>
      <c r="C4281" s="66" t="s">
        <v>9</v>
      </c>
      <c r="D4281" s="66" t="s">
        <v>312</v>
      </c>
      <c r="E4281" s="86">
        <f>+IF(ISNUMBER(DATA!H591),DATA!H591,"n/a")</f>
        <v>336.67</v>
      </c>
      <c r="F4281" s="77">
        <f>+IF(ISNUMBER(DATA!I591),DATA!I591,"n/a")</f>
        <v>0.86541445035460995</v>
      </c>
      <c r="G4281" s="86">
        <f>+IF(ISNUMBER(DATA!R591),DATA!R591,"n/a")</f>
        <v>972.46</v>
      </c>
      <c r="H4281" s="77">
        <f>+IF(ISNUMBER(DATA!S591),DATA!S591,"n/a")</f>
        <v>0.492808129806733</v>
      </c>
      <c r="I4281" s="86">
        <f>+IF(ISNUMBER(DATA!AB591),DATA!AB591,"n/a")</f>
        <v>1591.71</v>
      </c>
      <c r="J4281" s="77">
        <f>+IF(ISNUMBER(DATA!AC591),DATA!AC591,"n/a")</f>
        <v>0.30680120195070698</v>
      </c>
      <c r="K4281" s="86">
        <f>+IF(ISNUMBER(DATA!AL591),DATA!AL591,"n/a")</f>
        <v>2912.53</v>
      </c>
      <c r="L4281" s="77">
        <f>+IF(ISNUMBER(DATA!AM591),DATA!AM591,"n/a")</f>
        <v>0.17803637010791301</v>
      </c>
      <c r="M4281" s="66"/>
      <c r="N4281" s="66"/>
      <c r="O4281" s="66"/>
      <c r="P4281" s="66"/>
      <c r="Q4281" s="66"/>
      <c r="S4281" s="70"/>
      <c r="U4281" s="70"/>
      <c r="W4281" s="70"/>
      <c r="Y4281" s="70"/>
    </row>
    <row r="4282" spans="1:25" s="69" customFormat="1" x14ac:dyDescent="0.2">
      <c r="A4282" s="66" t="s">
        <v>20</v>
      </c>
      <c r="B4282" s="66" t="s">
        <v>24</v>
      </c>
      <c r="C4282" s="66" t="s">
        <v>9</v>
      </c>
      <c r="D4282" s="66" t="s">
        <v>313</v>
      </c>
      <c r="E4282" s="86">
        <f>+IF(ISNUMBER(DATA!H592),DATA!H592,"n/a")</f>
        <v>1032.32</v>
      </c>
      <c r="F4282" s="77">
        <f>+IF(ISNUMBER(DATA!I592),DATA!I592,"n/a")</f>
        <v>2.9334928706750401E-2</v>
      </c>
      <c r="G4282" s="86">
        <f>+IF(ISNUMBER(DATA!R592),DATA!R592,"n/a")</f>
        <v>3775.33</v>
      </c>
      <c r="H4282" s="77">
        <f>+IF(ISNUMBER(DATA!S592),DATA!S592,"n/a")</f>
        <v>0.13946427224024699</v>
      </c>
      <c r="I4282" s="86">
        <f>+IF(ISNUMBER(DATA!AB592),DATA!AB592,"n/a")</f>
        <v>6734.86</v>
      </c>
      <c r="J4282" s="77">
        <f>+IF(ISNUMBER(DATA!AC592),DATA!AC592,"n/a")</f>
        <v>0.14635329521721599</v>
      </c>
      <c r="K4282" s="86">
        <f>+IF(ISNUMBER(DATA!AL592),DATA!AL592,"n/a")</f>
        <v>12681.01</v>
      </c>
      <c r="L4282" s="77">
        <f>+IF(ISNUMBER(DATA!AM592),DATA!AM592,"n/a")</f>
        <v>4.7132917486222101E-2</v>
      </c>
      <c r="M4282" s="66"/>
      <c r="N4282" s="66"/>
      <c r="O4282" s="66"/>
      <c r="P4282" s="66"/>
      <c r="Q4282" s="66"/>
      <c r="S4282" s="70"/>
      <c r="U4282" s="70"/>
      <c r="W4282" s="70"/>
      <c r="Y4282" s="70"/>
    </row>
    <row r="4283" spans="1:25" s="69" customFormat="1" x14ac:dyDescent="0.2">
      <c r="A4283" s="66" t="s">
        <v>20</v>
      </c>
      <c r="B4283" s="66" t="s">
        <v>24</v>
      </c>
      <c r="C4283" s="66" t="s">
        <v>9</v>
      </c>
      <c r="D4283" s="66" t="s">
        <v>314</v>
      </c>
      <c r="E4283" s="86">
        <f>+IF(ISNUMBER(DATA!H593),DATA!H593,"n/a")</f>
        <v>3256.46</v>
      </c>
      <c r="F4283" s="77">
        <f>+IF(ISNUMBER(DATA!I593),DATA!I593,"n/a")</f>
        <v>0.24070271155831699</v>
      </c>
      <c r="G4283" s="86">
        <f>+IF(ISNUMBER(DATA!R593),DATA!R593,"n/a")</f>
        <v>11007.98</v>
      </c>
      <c r="H4283" s="77">
        <f>+IF(ISNUMBER(DATA!S593),DATA!S593,"n/a")</f>
        <v>0.38487628810209501</v>
      </c>
      <c r="I4283" s="86">
        <f>+IF(ISNUMBER(DATA!AB593),DATA!AB593,"n/a")</f>
        <v>19779.52</v>
      </c>
      <c r="J4283" s="77">
        <f>+IF(ISNUMBER(DATA!AC593),DATA!AC593,"n/a")</f>
        <v>0.44791938890169902</v>
      </c>
      <c r="K4283" s="86">
        <f>+IF(ISNUMBER(DATA!AL593),DATA!AL593,"n/a")</f>
        <v>34944.639999999999</v>
      </c>
      <c r="L4283" s="77">
        <f>+IF(ISNUMBER(DATA!AM593),DATA!AM593,"n/a")</f>
        <v>0.35803061186817098</v>
      </c>
      <c r="M4283" s="66"/>
      <c r="N4283" s="66"/>
      <c r="O4283" s="66"/>
      <c r="P4283" s="66"/>
      <c r="Q4283" s="66"/>
      <c r="S4283" s="70"/>
      <c r="U4283" s="70"/>
      <c r="W4283" s="70"/>
      <c r="Y4283" s="70"/>
    </row>
    <row r="4284" spans="1:25" s="69" customFormat="1" x14ac:dyDescent="0.2">
      <c r="A4284" s="66" t="s">
        <v>20</v>
      </c>
      <c r="B4284" s="66" t="s">
        <v>24</v>
      </c>
      <c r="C4284" s="66" t="s">
        <v>9</v>
      </c>
      <c r="D4284" s="66" t="s">
        <v>315</v>
      </c>
      <c r="E4284" s="86">
        <f>+IF(ISNUMBER(DATA!H594),DATA!H594,"n/a")</f>
        <v>3305.63</v>
      </c>
      <c r="F4284" s="77">
        <f>+IF(ISNUMBER(DATA!I594),DATA!I594,"n/a")</f>
        <v>0.36114256537798001</v>
      </c>
      <c r="G4284" s="86">
        <f>+IF(ISNUMBER(DATA!R594),DATA!R594,"n/a")</f>
        <v>12240.36</v>
      </c>
      <c r="H4284" s="77">
        <f>+IF(ISNUMBER(DATA!S594),DATA!S594,"n/a")</f>
        <v>0.15067473243369001</v>
      </c>
      <c r="I4284" s="86">
        <f>+IF(ISNUMBER(DATA!AB594),DATA!AB594,"n/a")</f>
        <v>21160.01</v>
      </c>
      <c r="J4284" s="77">
        <f>+IF(ISNUMBER(DATA!AC594),DATA!AC594,"n/a")</f>
        <v>0.17255632118940201</v>
      </c>
      <c r="K4284" s="86">
        <f>+IF(ISNUMBER(DATA!AL594),DATA!AL594,"n/a")</f>
        <v>35531.5</v>
      </c>
      <c r="L4284" s="77">
        <f>+IF(ISNUMBER(DATA!AM594),DATA!AM594,"n/a")</f>
        <v>1.9871001667373999E-2</v>
      </c>
      <c r="M4284" s="66"/>
      <c r="N4284" s="66"/>
      <c r="O4284" s="66"/>
      <c r="P4284" s="66"/>
      <c r="Q4284" s="66"/>
      <c r="S4284" s="70"/>
      <c r="U4284" s="70"/>
      <c r="W4284" s="70"/>
      <c r="Y4284" s="70"/>
    </row>
    <row r="4285" spans="1:25" s="69" customFormat="1" x14ac:dyDescent="0.2">
      <c r="A4285" s="66" t="s">
        <v>20</v>
      </c>
      <c r="B4285" s="66" t="s">
        <v>24</v>
      </c>
      <c r="C4285" s="66" t="s">
        <v>9</v>
      </c>
      <c r="D4285" s="66" t="s">
        <v>316</v>
      </c>
      <c r="E4285" s="86">
        <f>+IF(ISNUMBER(DATA!H595),DATA!H595,"n/a")</f>
        <v>2692.12</v>
      </c>
      <c r="F4285" s="77">
        <f>+IF(ISNUMBER(DATA!I595),DATA!I595,"n/a")</f>
        <v>-0.17148203316386201</v>
      </c>
      <c r="G4285" s="86">
        <f>+IF(ISNUMBER(DATA!R595),DATA!R595,"n/a")</f>
        <v>7813.35</v>
      </c>
      <c r="H4285" s="77">
        <f>+IF(ISNUMBER(DATA!S595),DATA!S595,"n/a")</f>
        <v>-0.18633228605080099</v>
      </c>
      <c r="I4285" s="86">
        <f>+IF(ISNUMBER(DATA!AB595),DATA!AB595,"n/a")</f>
        <v>13473.45</v>
      </c>
      <c r="J4285" s="77">
        <f>+IF(ISNUMBER(DATA!AC595),DATA!AC595,"n/a")</f>
        <v>-0.213106051049157</v>
      </c>
      <c r="K4285" s="86">
        <f>+IF(ISNUMBER(DATA!AL595),DATA!AL595,"n/a")</f>
        <v>25975.74</v>
      </c>
      <c r="L4285" s="77">
        <f>+IF(ISNUMBER(DATA!AM595),DATA!AM595,"n/a")</f>
        <v>-0.166172644051409</v>
      </c>
      <c r="M4285" s="66"/>
      <c r="N4285" s="66"/>
      <c r="O4285" s="66"/>
      <c r="P4285" s="66"/>
      <c r="Q4285" s="66"/>
      <c r="S4285" s="70"/>
      <c r="U4285" s="70"/>
      <c r="W4285" s="70"/>
      <c r="Y4285" s="70"/>
    </row>
    <row r="4286" spans="1:25" s="69" customFormat="1" x14ac:dyDescent="0.2">
      <c r="A4286" s="66" t="s">
        <v>20</v>
      </c>
      <c r="B4286" s="66" t="s">
        <v>24</v>
      </c>
      <c r="C4286" s="66" t="s">
        <v>9</v>
      </c>
      <c r="D4286" s="66" t="s">
        <v>317</v>
      </c>
      <c r="E4286" s="86">
        <f>+IF(ISNUMBER(DATA!H596),DATA!H596,"n/a")</f>
        <v>1962.33</v>
      </c>
      <c r="F4286" s="77">
        <f>+IF(ISNUMBER(DATA!I596),DATA!I596,"n/a")</f>
        <v>-5.69982796236315E-2</v>
      </c>
      <c r="G4286" s="86">
        <f>+IF(ISNUMBER(DATA!R596),DATA!R596,"n/a")</f>
        <v>6893.7</v>
      </c>
      <c r="H4286" s="77">
        <f>+IF(ISNUMBER(DATA!S596),DATA!S596,"n/a")</f>
        <v>-6.6668291335640506E-2</v>
      </c>
      <c r="I4286" s="86">
        <f>+IF(ISNUMBER(DATA!AB596),DATA!AB596,"n/a")</f>
        <v>11649.32</v>
      </c>
      <c r="J4286" s="77">
        <f>+IF(ISNUMBER(DATA!AC596),DATA!AC596,"n/a")</f>
        <v>-8.5030380335408995E-2</v>
      </c>
      <c r="K4286" s="86">
        <f>+IF(ISNUMBER(DATA!AL596),DATA!AL596,"n/a")</f>
        <v>22183.37</v>
      </c>
      <c r="L4286" s="77">
        <f>+IF(ISNUMBER(DATA!AM596),DATA!AM596,"n/a")</f>
        <v>-2.4257032705295899E-2</v>
      </c>
      <c r="M4286" s="66"/>
      <c r="N4286" s="66"/>
      <c r="O4286" s="66"/>
      <c r="P4286" s="66"/>
      <c r="Q4286" s="66"/>
      <c r="S4286" s="70"/>
      <c r="U4286" s="70"/>
      <c r="W4286" s="70"/>
      <c r="Y4286" s="70"/>
    </row>
    <row r="4287" spans="1:25" s="69" customFormat="1" x14ac:dyDescent="0.2">
      <c r="A4287" s="66" t="s">
        <v>20</v>
      </c>
      <c r="B4287" s="66" t="s">
        <v>24</v>
      </c>
      <c r="C4287" s="66" t="s">
        <v>9</v>
      </c>
      <c r="D4287" s="66" t="s">
        <v>318</v>
      </c>
      <c r="E4287" s="86">
        <f>+IF(ISNUMBER(DATA!H597),DATA!H597,"n/a")</f>
        <v>2664.61</v>
      </c>
      <c r="F4287" s="77">
        <f>+IF(ISNUMBER(DATA!I597),DATA!I597,"n/a")</f>
        <v>9.2613018964633406E-2</v>
      </c>
      <c r="G4287" s="86">
        <f>+IF(ISNUMBER(DATA!R597),DATA!R597,"n/a")</f>
        <v>8483.34</v>
      </c>
      <c r="H4287" s="77">
        <f>+IF(ISNUMBER(DATA!S597),DATA!S597,"n/a")</f>
        <v>4.6251257967125203E-2</v>
      </c>
      <c r="I4287" s="86">
        <f>+IF(ISNUMBER(DATA!AB597),DATA!AB597,"n/a")</f>
        <v>15181.79</v>
      </c>
      <c r="J4287" s="77">
        <f>+IF(ISNUMBER(DATA!AC597),DATA!AC597,"n/a")</f>
        <v>9.1113049406094104E-4</v>
      </c>
      <c r="K4287" s="86">
        <f>+IF(ISNUMBER(DATA!AL597),DATA!AL597,"n/a")</f>
        <v>28203.7</v>
      </c>
      <c r="L4287" s="77">
        <f>+IF(ISNUMBER(DATA!AM597),DATA!AM597,"n/a")</f>
        <v>6.6434703433922798E-2</v>
      </c>
      <c r="M4287" s="66"/>
      <c r="N4287" s="66"/>
      <c r="O4287" s="66"/>
      <c r="P4287" s="66"/>
      <c r="Q4287" s="66"/>
      <c r="S4287" s="70"/>
      <c r="U4287" s="70"/>
      <c r="W4287" s="70"/>
      <c r="Y4287" s="70"/>
    </row>
    <row r="4288" spans="1:25" s="69" customFormat="1" x14ac:dyDescent="0.2">
      <c r="A4288" s="66" t="s">
        <v>20</v>
      </c>
      <c r="B4288" s="66" t="s">
        <v>24</v>
      </c>
      <c r="C4288" s="66" t="s">
        <v>9</v>
      </c>
      <c r="D4288" s="66" t="s">
        <v>344</v>
      </c>
      <c r="E4288" s="86">
        <f>+IF(ISNUMBER(DATA!H598),DATA!H598,"n/a")</f>
        <v>754.88</v>
      </c>
      <c r="F4288" s="77">
        <f>+IF(ISNUMBER(DATA!I598),DATA!I598,"n/a")</f>
        <v>-8.82431094040632E-2</v>
      </c>
      <c r="G4288" s="86">
        <f>+IF(ISNUMBER(DATA!R598),DATA!R598,"n/a")</f>
        <v>2455.0500000000002</v>
      </c>
      <c r="H4288" s="77">
        <f>+IF(ISNUMBER(DATA!S598),DATA!S598,"n/a")</f>
        <v>-6.05376446953029E-2</v>
      </c>
      <c r="I4288" s="86">
        <f>+IF(ISNUMBER(DATA!AB598),DATA!AB598,"n/a")</f>
        <v>4520.75</v>
      </c>
      <c r="J4288" s="77">
        <f>+IF(ISNUMBER(DATA!AC598),DATA!AC598,"n/a")</f>
        <v>-5.5118027948817601E-2</v>
      </c>
      <c r="K4288" s="86">
        <f>+IF(ISNUMBER(DATA!AL598),DATA!AL598,"n/a")</f>
        <v>8755.68</v>
      </c>
      <c r="L4288" s="77">
        <f>+IF(ISNUMBER(DATA!AM598),DATA!AM598,"n/a")</f>
        <v>-0.13826457700983799</v>
      </c>
      <c r="M4288" s="66"/>
      <c r="N4288" s="66"/>
      <c r="O4288" s="66"/>
      <c r="P4288" s="66"/>
      <c r="Q4288" s="66"/>
      <c r="S4288" s="70"/>
      <c r="U4288" s="70"/>
      <c r="W4288" s="70"/>
      <c r="Y4288" s="70"/>
    </row>
    <row r="4289" spans="1:25" s="69" customFormat="1" x14ac:dyDescent="0.2">
      <c r="A4289" s="66" t="s">
        <v>20</v>
      </c>
      <c r="B4289" s="66" t="s">
        <v>24</v>
      </c>
      <c r="C4289" s="66" t="s">
        <v>9</v>
      </c>
      <c r="D4289" s="66" t="s">
        <v>345</v>
      </c>
      <c r="E4289" s="86">
        <f>+IF(ISNUMBER(DATA!H599),DATA!H599,"n/a")</f>
        <v>909.52</v>
      </c>
      <c r="F4289" s="77">
        <f>+IF(ISNUMBER(DATA!I599),DATA!I599,"n/a")</f>
        <v>-0.16339821185474099</v>
      </c>
      <c r="G4289" s="86">
        <f>+IF(ISNUMBER(DATA!R599),DATA!R599,"n/a")</f>
        <v>3405.95</v>
      </c>
      <c r="H4289" s="77">
        <f>+IF(ISNUMBER(DATA!S599),DATA!S599,"n/a")</f>
        <v>7.4713568536872305E-2</v>
      </c>
      <c r="I4289" s="86">
        <f>+IF(ISNUMBER(DATA!AB599),DATA!AB599,"n/a")</f>
        <v>6158.77</v>
      </c>
      <c r="J4289" s="77">
        <f>+IF(ISNUMBER(DATA!AC599),DATA!AC599,"n/a")</f>
        <v>0.109466395009287</v>
      </c>
      <c r="K4289" s="86">
        <f>+IF(ISNUMBER(DATA!AL599),DATA!AL599,"n/a")</f>
        <v>11948.37</v>
      </c>
      <c r="L4289" s="77">
        <f>+IF(ISNUMBER(DATA!AM599),DATA!AM599,"n/a")</f>
        <v>0.13050557997171</v>
      </c>
      <c r="M4289" s="66"/>
      <c r="N4289" s="66"/>
      <c r="O4289" s="66"/>
      <c r="P4289" s="66"/>
      <c r="Q4289" s="66"/>
      <c r="S4289" s="70"/>
      <c r="U4289" s="70"/>
      <c r="W4289" s="70"/>
      <c r="Y4289" s="70"/>
    </row>
    <row r="4290" spans="1:25" x14ac:dyDescent="0.2">
      <c r="E4290" s="100"/>
      <c r="F4290" s="102"/>
      <c r="G4290" s="100"/>
      <c r="H4290" s="102"/>
      <c r="I4290" s="100"/>
      <c r="J4290" s="102"/>
      <c r="K4290" s="100"/>
      <c r="L4290" s="102"/>
    </row>
    <row r="4291" spans="1:25" s="69" customFormat="1" x14ac:dyDescent="0.2">
      <c r="A4291" s="66" t="s">
        <v>20</v>
      </c>
      <c r="B4291" s="66" t="s">
        <v>24</v>
      </c>
      <c r="C4291" s="66" t="s">
        <v>25</v>
      </c>
      <c r="D4291" s="66" t="s">
        <v>271</v>
      </c>
      <c r="E4291" s="86">
        <f>+IF(ISNUMBER(DATA!J550),DATA!J550,"n/a")</f>
        <v>4689.67</v>
      </c>
      <c r="F4291" s="77">
        <f>+IF(ISNUMBER(DATA!K550),DATA!K550,"n/a")</f>
        <v>1.9251959861685101E-2</v>
      </c>
      <c r="G4291" s="86">
        <f>+IF(ISNUMBER(DATA!T550),DATA!T550,"n/a")</f>
        <v>15957.75</v>
      </c>
      <c r="H4291" s="77">
        <f>+IF(ISNUMBER(DATA!U550),DATA!U550,"n/a")</f>
        <v>6.7633693810865606E-2</v>
      </c>
      <c r="I4291" s="86">
        <f>+IF(ISNUMBER(DATA!AD550),DATA!AD550,"n/a")</f>
        <v>27173.65</v>
      </c>
      <c r="J4291" s="77">
        <f>+IF(ISNUMBER(DATA!AE550),DATA!AE550,"n/a")</f>
        <v>6.3634534631390904E-2</v>
      </c>
      <c r="K4291" s="86">
        <f>+IF(ISNUMBER(DATA!AN550),DATA!AN550,"n/a")</f>
        <v>51383.67</v>
      </c>
      <c r="L4291" s="77">
        <f>+IF(ISNUMBER(DATA!AO550),DATA!AO550,"n/a")</f>
        <v>8.9753611963443905E-2</v>
      </c>
      <c r="M4291" s="66"/>
      <c r="N4291" s="66"/>
      <c r="O4291" s="66"/>
      <c r="P4291" s="66"/>
      <c r="Q4291" s="66"/>
      <c r="S4291" s="70"/>
      <c r="U4291" s="70"/>
      <c r="W4291" s="70"/>
      <c r="Y4291" s="70"/>
    </row>
    <row r="4292" spans="1:25" s="69" customFormat="1" x14ac:dyDescent="0.2">
      <c r="A4292" s="66" t="s">
        <v>20</v>
      </c>
      <c r="B4292" s="66" t="s">
        <v>24</v>
      </c>
      <c r="C4292" s="66" t="s">
        <v>25</v>
      </c>
      <c r="D4292" s="66" t="s">
        <v>272</v>
      </c>
      <c r="E4292" s="86">
        <f>+IF(ISNUMBER(DATA!J551),DATA!J551,"n/a")</f>
        <v>12797.62</v>
      </c>
      <c r="F4292" s="77">
        <f>+IF(ISNUMBER(DATA!K551),DATA!K551,"n/a")</f>
        <v>1.58155380418258E-2</v>
      </c>
      <c r="G4292" s="86">
        <f>+IF(ISNUMBER(DATA!T551),DATA!T551,"n/a")</f>
        <v>39978.58</v>
      </c>
      <c r="H4292" s="77">
        <f>+IF(ISNUMBER(DATA!U551),DATA!U551,"n/a")</f>
        <v>-1.5609956924634801E-2</v>
      </c>
      <c r="I4292" s="86">
        <f>+IF(ISNUMBER(DATA!AD551),DATA!AD551,"n/a")</f>
        <v>71445.48</v>
      </c>
      <c r="J4292" s="77">
        <f>+IF(ISNUMBER(DATA!AE551),DATA!AE551,"n/a")</f>
        <v>-7.3471906785765706E-2</v>
      </c>
      <c r="K4292" s="86">
        <f>+IF(ISNUMBER(DATA!AN551),DATA!AN551,"n/a")</f>
        <v>133585.01999999999</v>
      </c>
      <c r="L4292" s="77">
        <f>+IF(ISNUMBER(DATA!AO551),DATA!AO551,"n/a")</f>
        <v>-1.17691810960724E-2</v>
      </c>
      <c r="M4292" s="66"/>
      <c r="N4292" s="66"/>
      <c r="O4292" s="66"/>
      <c r="P4292" s="66"/>
      <c r="Q4292" s="66"/>
      <c r="S4292" s="70"/>
      <c r="U4292" s="70"/>
      <c r="W4292" s="70"/>
      <c r="Y4292" s="70"/>
    </row>
    <row r="4293" spans="1:25" s="69" customFormat="1" x14ac:dyDescent="0.2">
      <c r="A4293" s="66" t="s">
        <v>20</v>
      </c>
      <c r="B4293" s="66" t="s">
        <v>24</v>
      </c>
      <c r="C4293" s="66" t="s">
        <v>25</v>
      </c>
      <c r="D4293" s="66" t="s">
        <v>273</v>
      </c>
      <c r="E4293" s="86">
        <f>+IF(ISNUMBER(DATA!J552),DATA!J552,"n/a")</f>
        <v>43898.25</v>
      </c>
      <c r="F4293" s="77">
        <f>+IF(ISNUMBER(DATA!K552),DATA!K552,"n/a")</f>
        <v>0.29242122246135099</v>
      </c>
      <c r="G4293" s="86">
        <f>+IF(ISNUMBER(DATA!T552),DATA!T552,"n/a")</f>
        <v>137168.29</v>
      </c>
      <c r="H4293" s="77">
        <f>+IF(ISNUMBER(DATA!U552),DATA!U552,"n/a")</f>
        <v>0.35674607543174902</v>
      </c>
      <c r="I4293" s="86">
        <f>+IF(ISNUMBER(DATA!AD552),DATA!AD552,"n/a")</f>
        <v>238273.58</v>
      </c>
      <c r="J4293" s="77">
        <f>+IF(ISNUMBER(DATA!AE552),DATA!AE552,"n/a")</f>
        <v>0.38607344909658198</v>
      </c>
      <c r="K4293" s="86">
        <f>+IF(ISNUMBER(DATA!AN552),DATA!AN552,"n/a")</f>
        <v>422883.53</v>
      </c>
      <c r="L4293" s="77">
        <f>+IF(ISNUMBER(DATA!AO552),DATA!AO552,"n/a")</f>
        <v>0.35995526669539502</v>
      </c>
      <c r="M4293" s="66"/>
      <c r="N4293" s="66"/>
      <c r="O4293" s="66"/>
      <c r="P4293" s="66"/>
      <c r="Q4293" s="66"/>
      <c r="S4293" s="70"/>
      <c r="U4293" s="70"/>
      <c r="W4293" s="70"/>
      <c r="Y4293" s="70"/>
    </row>
    <row r="4294" spans="1:25" s="69" customFormat="1" x14ac:dyDescent="0.2">
      <c r="A4294" s="66" t="s">
        <v>20</v>
      </c>
      <c r="B4294" s="66" t="s">
        <v>24</v>
      </c>
      <c r="C4294" s="66" t="s">
        <v>25</v>
      </c>
      <c r="D4294" s="66" t="s">
        <v>274</v>
      </c>
      <c r="E4294" s="86">
        <f>+IF(ISNUMBER(DATA!J553),DATA!J553,"n/a")</f>
        <v>6749.53</v>
      </c>
      <c r="F4294" s="77">
        <f>+IF(ISNUMBER(DATA!K553),DATA!K553,"n/a")</f>
        <v>-6.4796755746258598E-3</v>
      </c>
      <c r="G4294" s="86">
        <f>+IF(ISNUMBER(DATA!T553),DATA!T553,"n/a")</f>
        <v>20560.52</v>
      </c>
      <c r="H4294" s="77">
        <f>+IF(ISNUMBER(DATA!U553),DATA!U553,"n/a")</f>
        <v>9.8348352773145395E-3</v>
      </c>
      <c r="I4294" s="86">
        <f>+IF(ISNUMBER(DATA!AD553),DATA!AD553,"n/a")</f>
        <v>36030.199999999997</v>
      </c>
      <c r="J4294" s="77">
        <f>+IF(ISNUMBER(DATA!AE553),DATA!AE553,"n/a")</f>
        <v>-2.8798406839291399E-2</v>
      </c>
      <c r="K4294" s="86">
        <f>+IF(ISNUMBER(DATA!AN553),DATA!AN553,"n/a")</f>
        <v>69125.279999999999</v>
      </c>
      <c r="L4294" s="77">
        <f>+IF(ISNUMBER(DATA!AO553),DATA!AO553,"n/a")</f>
        <v>2.95752388195284E-2</v>
      </c>
      <c r="M4294" s="66"/>
      <c r="N4294" s="66"/>
      <c r="O4294" s="66"/>
      <c r="P4294" s="66"/>
      <c r="Q4294" s="66"/>
      <c r="S4294" s="70"/>
      <c r="U4294" s="70"/>
      <c r="W4294" s="70"/>
      <c r="Y4294" s="70"/>
    </row>
    <row r="4295" spans="1:25" s="69" customFormat="1" x14ac:dyDescent="0.2">
      <c r="A4295" s="66" t="s">
        <v>20</v>
      </c>
      <c r="B4295" s="66" t="s">
        <v>24</v>
      </c>
      <c r="C4295" s="66" t="s">
        <v>25</v>
      </c>
      <c r="D4295" s="66" t="s">
        <v>275</v>
      </c>
      <c r="E4295" s="86">
        <f>+IF(ISNUMBER(DATA!J554),DATA!J554,"n/a")</f>
        <v>26115.919999999998</v>
      </c>
      <c r="F4295" s="77">
        <f>+IF(ISNUMBER(DATA!K554),DATA!K554,"n/a")</f>
        <v>0.32396074137161901</v>
      </c>
      <c r="G4295" s="86">
        <f>+IF(ISNUMBER(DATA!T554),DATA!T554,"n/a")</f>
        <v>93464.83</v>
      </c>
      <c r="H4295" s="77">
        <f>+IF(ISNUMBER(DATA!U554),DATA!U554,"n/a")</f>
        <v>0.30521412099991602</v>
      </c>
      <c r="I4295" s="86">
        <f>+IF(ISNUMBER(DATA!AD554),DATA!AD554,"n/a")</f>
        <v>153970.57</v>
      </c>
      <c r="J4295" s="77">
        <f>+IF(ISNUMBER(DATA!AE554),DATA!AE554,"n/a")</f>
        <v>0.27489655424815002</v>
      </c>
      <c r="K4295" s="86">
        <f>+IF(ISNUMBER(DATA!AN554),DATA!AN554,"n/a")</f>
        <v>289993.53999999998</v>
      </c>
      <c r="L4295" s="77">
        <f>+IF(ISNUMBER(DATA!AO554),DATA!AO554,"n/a")</f>
        <v>0.26520329412177401</v>
      </c>
      <c r="M4295" s="66"/>
      <c r="N4295" s="66"/>
      <c r="O4295" s="66"/>
      <c r="P4295" s="66"/>
      <c r="Q4295" s="66"/>
      <c r="S4295" s="70"/>
      <c r="U4295" s="70"/>
      <c r="W4295" s="70"/>
      <c r="Y4295" s="70"/>
    </row>
    <row r="4296" spans="1:25" s="69" customFormat="1" x14ac:dyDescent="0.2">
      <c r="A4296" s="66" t="s">
        <v>20</v>
      </c>
      <c r="B4296" s="66" t="s">
        <v>24</v>
      </c>
      <c r="C4296" s="66" t="s">
        <v>25</v>
      </c>
      <c r="D4296" s="66" t="s">
        <v>276</v>
      </c>
      <c r="E4296" s="86">
        <f>+IF(ISNUMBER(DATA!J555),DATA!J555,"n/a")</f>
        <v>30526.67</v>
      </c>
      <c r="F4296" s="77">
        <f>+IF(ISNUMBER(DATA!K555),DATA!K555,"n/a")</f>
        <v>0.31390637320560999</v>
      </c>
      <c r="G4296" s="86">
        <f>+IF(ISNUMBER(DATA!T555),DATA!T555,"n/a")</f>
        <v>92952.19</v>
      </c>
      <c r="H4296" s="77">
        <f>+IF(ISNUMBER(DATA!U555),DATA!U555,"n/a")</f>
        <v>0.69250472051114398</v>
      </c>
      <c r="I4296" s="86">
        <f>+IF(ISNUMBER(DATA!AD555),DATA!AD555,"n/a")</f>
        <v>156583.56</v>
      </c>
      <c r="J4296" s="77">
        <f>+IF(ISNUMBER(DATA!AE555),DATA!AE555,"n/a")</f>
        <v>0.83711050136207998</v>
      </c>
      <c r="K4296" s="86">
        <f>+IF(ISNUMBER(DATA!AN555),DATA!AN555,"n/a")</f>
        <v>278321.46000000002</v>
      </c>
      <c r="L4296" s="77">
        <f>+IF(ISNUMBER(DATA!AO555),DATA!AO555,"n/a")</f>
        <v>0.85075057011090705</v>
      </c>
      <c r="M4296" s="66"/>
      <c r="N4296" s="66"/>
      <c r="O4296" s="66"/>
      <c r="P4296" s="66"/>
      <c r="Q4296" s="66"/>
      <c r="S4296" s="70"/>
      <c r="U4296" s="70"/>
      <c r="W4296" s="70"/>
      <c r="Y4296" s="70"/>
    </row>
    <row r="4297" spans="1:25" s="69" customFormat="1" x14ac:dyDescent="0.2">
      <c r="A4297" s="66" t="s">
        <v>20</v>
      </c>
      <c r="B4297" s="66" t="s">
        <v>24</v>
      </c>
      <c r="C4297" s="66" t="s">
        <v>25</v>
      </c>
      <c r="D4297" s="66" t="s">
        <v>277</v>
      </c>
      <c r="E4297" s="86">
        <f>+IF(ISNUMBER(DATA!J556),DATA!J556,"n/a")</f>
        <v>4986.16</v>
      </c>
      <c r="F4297" s="77">
        <f>+IF(ISNUMBER(DATA!K556),DATA!K556,"n/a")</f>
        <v>-0.10678790745000299</v>
      </c>
      <c r="G4297" s="86">
        <f>+IF(ISNUMBER(DATA!T556),DATA!T556,"n/a")</f>
        <v>14837.33</v>
      </c>
      <c r="H4297" s="77">
        <f>+IF(ISNUMBER(DATA!U556),DATA!U556,"n/a")</f>
        <v>-8.3719508429568296E-2</v>
      </c>
      <c r="I4297" s="86">
        <f>+IF(ISNUMBER(DATA!AD556),DATA!AD556,"n/a")</f>
        <v>28265.66</v>
      </c>
      <c r="J4297" s="77">
        <f>+IF(ISNUMBER(DATA!AE556),DATA!AE556,"n/a")</f>
        <v>4.4795605196613998E-2</v>
      </c>
      <c r="K4297" s="86">
        <f>+IF(ISNUMBER(DATA!AN556),DATA!AN556,"n/a")</f>
        <v>52392.42</v>
      </c>
      <c r="L4297" s="77">
        <f>+IF(ISNUMBER(DATA!AO556),DATA!AO556,"n/a")</f>
        <v>7.9455727258716996E-2</v>
      </c>
      <c r="M4297" s="66"/>
      <c r="N4297" s="66"/>
      <c r="O4297" s="66"/>
      <c r="P4297" s="66"/>
      <c r="Q4297" s="66"/>
      <c r="S4297" s="70"/>
      <c r="U4297" s="70"/>
      <c r="W4297" s="70"/>
      <c r="Y4297" s="70"/>
    </row>
    <row r="4298" spans="1:25" s="69" customFormat="1" x14ac:dyDescent="0.2">
      <c r="A4298" s="66" t="s">
        <v>20</v>
      </c>
      <c r="B4298" s="66" t="s">
        <v>24</v>
      </c>
      <c r="C4298" s="66" t="s">
        <v>25</v>
      </c>
      <c r="D4298" s="66" t="s">
        <v>278</v>
      </c>
      <c r="E4298" s="86">
        <f>+IF(ISNUMBER(DATA!J557),DATA!J557,"n/a")</f>
        <v>10495.05</v>
      </c>
      <c r="F4298" s="77">
        <f>+IF(ISNUMBER(DATA!K557),DATA!K557,"n/a")</f>
        <v>0.25487989917963899</v>
      </c>
      <c r="G4298" s="86">
        <f>+IF(ISNUMBER(DATA!T557),DATA!T557,"n/a")</f>
        <v>34135.89</v>
      </c>
      <c r="H4298" s="77">
        <f>+IF(ISNUMBER(DATA!U557),DATA!U557,"n/a")</f>
        <v>0.36529633977334303</v>
      </c>
      <c r="I4298" s="86">
        <f>+IF(ISNUMBER(DATA!AD557),DATA!AD557,"n/a")</f>
        <v>56663.92</v>
      </c>
      <c r="J4298" s="77">
        <f>+IF(ISNUMBER(DATA!AE557),DATA!AE557,"n/a")</f>
        <v>0.38021451034638598</v>
      </c>
      <c r="K4298" s="86">
        <f>+IF(ISNUMBER(DATA!AN557),DATA!AN557,"n/a")</f>
        <v>98614.27</v>
      </c>
      <c r="L4298" s="77">
        <f>+IF(ISNUMBER(DATA!AO557),DATA!AO557,"n/a")</f>
        <v>0.30829227159242201</v>
      </c>
      <c r="M4298" s="66"/>
      <c r="N4298" s="66"/>
      <c r="O4298" s="66"/>
      <c r="P4298" s="66"/>
      <c r="Q4298" s="66"/>
      <c r="S4298" s="70"/>
      <c r="U4298" s="70"/>
      <c r="W4298" s="70"/>
      <c r="Y4298" s="70"/>
    </row>
    <row r="4299" spans="1:25" s="69" customFormat="1" x14ac:dyDescent="0.2">
      <c r="A4299" s="66" t="s">
        <v>20</v>
      </c>
      <c r="B4299" s="66" t="s">
        <v>24</v>
      </c>
      <c r="C4299" s="66" t="s">
        <v>25</v>
      </c>
      <c r="D4299" s="66" t="s">
        <v>279</v>
      </c>
      <c r="E4299" s="86">
        <f>+IF(ISNUMBER(DATA!J558),DATA!J558,"n/a")</f>
        <v>4551.2</v>
      </c>
      <c r="F4299" s="77">
        <f>+IF(ISNUMBER(DATA!K558),DATA!K558,"n/a")</f>
        <v>-2.96486761927909E-2</v>
      </c>
      <c r="G4299" s="86">
        <f>+IF(ISNUMBER(DATA!T558),DATA!T558,"n/a")</f>
        <v>14180.93</v>
      </c>
      <c r="H4299" s="77">
        <f>+IF(ISNUMBER(DATA!U558),DATA!U558,"n/a")</f>
        <v>-4.16509824460626E-2</v>
      </c>
      <c r="I4299" s="86">
        <f>+IF(ISNUMBER(DATA!AD558),DATA!AD558,"n/a")</f>
        <v>25995.39</v>
      </c>
      <c r="J4299" s="77">
        <f>+IF(ISNUMBER(DATA!AE558),DATA!AE558,"n/a")</f>
        <v>-0.21950578749018201</v>
      </c>
      <c r="K4299" s="86">
        <f>+IF(ISNUMBER(DATA!AN558),DATA!AN558,"n/a")</f>
        <v>51411.85</v>
      </c>
      <c r="L4299" s="77">
        <f>+IF(ISNUMBER(DATA!AO558),DATA!AO558,"n/a")</f>
        <v>-0.32096233120920997</v>
      </c>
      <c r="M4299" s="66"/>
      <c r="N4299" s="66"/>
      <c r="O4299" s="66"/>
      <c r="P4299" s="66"/>
      <c r="Q4299" s="66"/>
      <c r="S4299" s="70"/>
      <c r="U4299" s="70"/>
      <c r="W4299" s="70"/>
      <c r="Y4299" s="70"/>
    </row>
    <row r="4300" spans="1:25" s="69" customFormat="1" x14ac:dyDescent="0.2">
      <c r="A4300" s="66" t="s">
        <v>20</v>
      </c>
      <c r="B4300" s="66" t="s">
        <v>24</v>
      </c>
      <c r="C4300" s="66" t="s">
        <v>25</v>
      </c>
      <c r="D4300" s="66" t="s">
        <v>280</v>
      </c>
      <c r="E4300" s="86">
        <f>+IF(ISNUMBER(DATA!J559),DATA!J559,"n/a")</f>
        <v>3066.27</v>
      </c>
      <c r="F4300" s="77">
        <f>+IF(ISNUMBER(DATA!K559),DATA!K559,"n/a")</f>
        <v>-0.415127521873564</v>
      </c>
      <c r="G4300" s="86">
        <f>+IF(ISNUMBER(DATA!T559),DATA!T559,"n/a")</f>
        <v>11245.52</v>
      </c>
      <c r="H4300" s="77">
        <f>+IF(ISNUMBER(DATA!U559),DATA!U559,"n/a")</f>
        <v>-0.42630488559533197</v>
      </c>
      <c r="I4300" s="86">
        <f>+IF(ISNUMBER(DATA!AD559),DATA!AD559,"n/a")</f>
        <v>20387.3</v>
      </c>
      <c r="J4300" s="77">
        <f>+IF(ISNUMBER(DATA!AE559),DATA!AE559,"n/a")</f>
        <v>-0.40569691192567697</v>
      </c>
      <c r="K4300" s="86">
        <f>+IF(ISNUMBER(DATA!AN559),DATA!AN559,"n/a")</f>
        <v>48534.21</v>
      </c>
      <c r="L4300" s="77">
        <f>+IF(ISNUMBER(DATA!AO559),DATA!AO559,"n/a")</f>
        <v>-0.19101519702730099</v>
      </c>
      <c r="M4300" s="66"/>
      <c r="N4300" s="66"/>
      <c r="O4300" s="66"/>
      <c r="P4300" s="66"/>
      <c r="Q4300" s="66"/>
      <c r="S4300" s="70"/>
      <c r="U4300" s="70"/>
      <c r="W4300" s="70"/>
      <c r="Y4300" s="70"/>
    </row>
    <row r="4301" spans="1:25" s="69" customFormat="1" x14ac:dyDescent="0.2">
      <c r="A4301" s="66" t="s">
        <v>20</v>
      </c>
      <c r="B4301" s="66" t="s">
        <v>24</v>
      </c>
      <c r="C4301" s="66" t="s">
        <v>25</v>
      </c>
      <c r="D4301" s="66" t="s">
        <v>281</v>
      </c>
      <c r="E4301" s="86">
        <f>+IF(ISNUMBER(DATA!J560),DATA!J560,"n/a")</f>
        <v>5026.72</v>
      </c>
      <c r="F4301" s="77">
        <f>+IF(ISNUMBER(DATA!K560),DATA!K560,"n/a")</f>
        <v>-7.4916264860686796E-2</v>
      </c>
      <c r="G4301" s="86">
        <f>+IF(ISNUMBER(DATA!T560),DATA!T560,"n/a")</f>
        <v>16146.7</v>
      </c>
      <c r="H4301" s="77">
        <f>+IF(ISNUMBER(DATA!U560),DATA!U560,"n/a")</f>
        <v>-0.11446616350021301</v>
      </c>
      <c r="I4301" s="86">
        <f>+IF(ISNUMBER(DATA!AD560),DATA!AD560,"n/a")</f>
        <v>29789.19</v>
      </c>
      <c r="J4301" s="77">
        <f>+IF(ISNUMBER(DATA!AE560),DATA!AE560,"n/a")</f>
        <v>-0.12741570940483399</v>
      </c>
      <c r="K4301" s="86">
        <f>+IF(ISNUMBER(DATA!AN560),DATA!AN560,"n/a")</f>
        <v>59957.17</v>
      </c>
      <c r="L4301" s="77">
        <f>+IF(ISNUMBER(DATA!AO560),DATA!AO560,"n/a")</f>
        <v>-0.157309351215634</v>
      </c>
      <c r="M4301" s="66"/>
      <c r="N4301" s="66"/>
      <c r="O4301" s="66"/>
      <c r="P4301" s="66"/>
      <c r="Q4301" s="66"/>
      <c r="S4301" s="70"/>
      <c r="U4301" s="70"/>
      <c r="W4301" s="70"/>
      <c r="Y4301" s="70"/>
    </row>
    <row r="4302" spans="1:25" s="69" customFormat="1" x14ac:dyDescent="0.2">
      <c r="A4302" s="66" t="s">
        <v>20</v>
      </c>
      <c r="B4302" s="66" t="s">
        <v>24</v>
      </c>
      <c r="C4302" s="66" t="s">
        <v>25</v>
      </c>
      <c r="D4302" s="66" t="s">
        <v>282</v>
      </c>
      <c r="E4302" s="86">
        <f>+IF(ISNUMBER(DATA!J561),DATA!J561,"n/a")</f>
        <v>5659.94</v>
      </c>
      <c r="F4302" s="77">
        <f>+IF(ISNUMBER(DATA!K561),DATA!K561,"n/a")</f>
        <v>1.8823228695838599E-2</v>
      </c>
      <c r="G4302" s="86">
        <f>+IF(ISNUMBER(DATA!T561),DATA!T561,"n/a")</f>
        <v>19264.919999999998</v>
      </c>
      <c r="H4302" s="77">
        <f>+IF(ISNUMBER(DATA!U561),DATA!U561,"n/a")</f>
        <v>0.18046010255002501</v>
      </c>
      <c r="I4302" s="86">
        <f>+IF(ISNUMBER(DATA!AD561),DATA!AD561,"n/a")</f>
        <v>35746.550000000003</v>
      </c>
      <c r="J4302" s="77">
        <f>+IF(ISNUMBER(DATA!AE561),DATA!AE561,"n/a")</f>
        <v>0.24466873469910799</v>
      </c>
      <c r="K4302" s="86">
        <f>+IF(ISNUMBER(DATA!AN561),DATA!AN561,"n/a")</f>
        <v>65796.649999999994</v>
      </c>
      <c r="L4302" s="77">
        <f>+IF(ISNUMBER(DATA!AO561),DATA!AO561,"n/a")</f>
        <v>0.267126822743042</v>
      </c>
      <c r="M4302" s="66"/>
      <c r="N4302" s="66"/>
      <c r="O4302" s="66"/>
      <c r="P4302" s="66"/>
      <c r="Q4302" s="66"/>
      <c r="S4302" s="70"/>
      <c r="U4302" s="70"/>
      <c r="W4302" s="70"/>
      <c r="Y4302" s="70"/>
    </row>
    <row r="4303" spans="1:25" s="69" customFormat="1" x14ac:dyDescent="0.2">
      <c r="A4303" s="66" t="s">
        <v>20</v>
      </c>
      <c r="B4303" s="66" t="s">
        <v>24</v>
      </c>
      <c r="C4303" s="66" t="s">
        <v>25</v>
      </c>
      <c r="D4303" s="66" t="s">
        <v>283</v>
      </c>
      <c r="E4303" s="86">
        <f>+IF(ISNUMBER(DATA!J562),DATA!J562,"n/a")</f>
        <v>7989.11</v>
      </c>
      <c r="F4303" s="77">
        <f>+IF(ISNUMBER(DATA!K562),DATA!K562,"n/a")</f>
        <v>-4.4790927710194298E-4</v>
      </c>
      <c r="G4303" s="86">
        <f>+IF(ISNUMBER(DATA!T562),DATA!T562,"n/a")</f>
        <v>27514.87</v>
      </c>
      <c r="H4303" s="77">
        <f>+IF(ISNUMBER(DATA!U562),DATA!U562,"n/a")</f>
        <v>9.6962974982428105E-2</v>
      </c>
      <c r="I4303" s="86">
        <f>+IF(ISNUMBER(DATA!AD562),DATA!AD562,"n/a")</f>
        <v>48292.25</v>
      </c>
      <c r="J4303" s="77">
        <f>+IF(ISNUMBER(DATA!AE562),DATA!AE562,"n/a")</f>
        <v>0.11060094993467499</v>
      </c>
      <c r="K4303" s="86">
        <f>+IF(ISNUMBER(DATA!AN562),DATA!AN562,"n/a")</f>
        <v>90150.23</v>
      </c>
      <c r="L4303" s="77">
        <f>+IF(ISNUMBER(DATA!AO562),DATA!AO562,"n/a")</f>
        <v>0.126063871578832</v>
      </c>
      <c r="M4303" s="66"/>
      <c r="N4303" s="66"/>
      <c r="O4303" s="66"/>
      <c r="P4303" s="66"/>
      <c r="Q4303" s="66"/>
      <c r="S4303" s="70"/>
      <c r="U4303" s="70"/>
      <c r="W4303" s="70"/>
      <c r="Y4303" s="70"/>
    </row>
    <row r="4304" spans="1:25" s="69" customFormat="1" x14ac:dyDescent="0.2">
      <c r="A4304" s="66" t="s">
        <v>20</v>
      </c>
      <c r="B4304" s="66" t="s">
        <v>24</v>
      </c>
      <c r="C4304" s="66" t="s">
        <v>25</v>
      </c>
      <c r="D4304" s="66" t="s">
        <v>284</v>
      </c>
      <c r="E4304" s="86">
        <f>+IF(ISNUMBER(DATA!J563),DATA!J563,"n/a")</f>
        <v>10202.530000000001</v>
      </c>
      <c r="F4304" s="77">
        <f>+IF(ISNUMBER(DATA!K563),DATA!K563,"n/a")</f>
        <v>-5.5502325017334403E-2</v>
      </c>
      <c r="G4304" s="86">
        <f>+IF(ISNUMBER(DATA!T563),DATA!T563,"n/a")</f>
        <v>33214.53</v>
      </c>
      <c r="H4304" s="77">
        <f>+IF(ISNUMBER(DATA!U563),DATA!U563,"n/a")</f>
        <v>1.63552431392372E-2</v>
      </c>
      <c r="I4304" s="86">
        <f>+IF(ISNUMBER(DATA!AD563),DATA!AD563,"n/a")</f>
        <v>61197.27</v>
      </c>
      <c r="J4304" s="77">
        <f>+IF(ISNUMBER(DATA!AE563),DATA!AE563,"n/a")</f>
        <v>-5.84959195827259E-5</v>
      </c>
      <c r="K4304" s="86">
        <f>+IF(ISNUMBER(DATA!AN563),DATA!AN563,"n/a")</f>
        <v>118190.85</v>
      </c>
      <c r="L4304" s="77">
        <f>+IF(ISNUMBER(DATA!AO563),DATA!AO563,"n/a")</f>
        <v>-0.12669838725944901</v>
      </c>
      <c r="M4304" s="66"/>
      <c r="N4304" s="66"/>
      <c r="O4304" s="66"/>
      <c r="P4304" s="66"/>
      <c r="Q4304" s="66"/>
      <c r="S4304" s="70"/>
      <c r="U4304" s="70"/>
      <c r="W4304" s="70"/>
      <c r="Y4304" s="70"/>
    </row>
    <row r="4305" spans="1:25" s="69" customFormat="1" x14ac:dyDescent="0.2">
      <c r="A4305" s="66" t="s">
        <v>20</v>
      </c>
      <c r="B4305" s="66" t="s">
        <v>24</v>
      </c>
      <c r="C4305" s="66" t="s">
        <v>25</v>
      </c>
      <c r="D4305" s="66" t="s">
        <v>285</v>
      </c>
      <c r="E4305" s="86">
        <f>+IF(ISNUMBER(DATA!J564),DATA!J564,"n/a")</f>
        <v>5096.53</v>
      </c>
      <c r="F4305" s="77">
        <f>+IF(ISNUMBER(DATA!K564),DATA!K564,"n/a")</f>
        <v>-0.13793179273272199</v>
      </c>
      <c r="G4305" s="86">
        <f>+IF(ISNUMBER(DATA!T564),DATA!T564,"n/a")</f>
        <v>16561.66</v>
      </c>
      <c r="H4305" s="77">
        <f>+IF(ISNUMBER(DATA!U564),DATA!U564,"n/a")</f>
        <v>-3.7227539740902899E-2</v>
      </c>
      <c r="I4305" s="86">
        <f>+IF(ISNUMBER(DATA!AD564),DATA!AD564,"n/a")</f>
        <v>29086.37</v>
      </c>
      <c r="J4305" s="77">
        <f>+IF(ISNUMBER(DATA!AE564),DATA!AE564,"n/a")</f>
        <v>1.3874631252498999E-2</v>
      </c>
      <c r="K4305" s="86">
        <f>+IF(ISNUMBER(DATA!AN564),DATA!AN564,"n/a")</f>
        <v>58678.62</v>
      </c>
      <c r="L4305" s="77">
        <f>+IF(ISNUMBER(DATA!AO564),DATA!AO564,"n/a")</f>
        <v>5.7523951642553001E-2</v>
      </c>
      <c r="M4305" s="66"/>
      <c r="N4305" s="66"/>
      <c r="O4305" s="66"/>
      <c r="P4305" s="66"/>
      <c r="Q4305" s="66"/>
      <c r="S4305" s="70"/>
      <c r="U4305" s="70"/>
      <c r="W4305" s="70"/>
      <c r="Y4305" s="70"/>
    </row>
    <row r="4306" spans="1:25" s="69" customFormat="1" x14ac:dyDescent="0.2">
      <c r="A4306" s="66" t="s">
        <v>20</v>
      </c>
      <c r="B4306" s="66" t="s">
        <v>24</v>
      </c>
      <c r="C4306" s="66" t="s">
        <v>25</v>
      </c>
      <c r="D4306" s="66" t="s">
        <v>286</v>
      </c>
      <c r="E4306" s="86">
        <f>+IF(ISNUMBER(DATA!J565),DATA!J565,"n/a")</f>
        <v>16014.56</v>
      </c>
      <c r="F4306" s="77">
        <f>+IF(ISNUMBER(DATA!K565),DATA!K565,"n/a")</f>
        <v>0.25954496262552501</v>
      </c>
      <c r="G4306" s="86">
        <f>+IF(ISNUMBER(DATA!T565),DATA!T565,"n/a")</f>
        <v>50312.04</v>
      </c>
      <c r="H4306" s="77">
        <f>+IF(ISNUMBER(DATA!U565),DATA!U565,"n/a")</f>
        <v>0.29277841273495703</v>
      </c>
      <c r="I4306" s="86">
        <f>+IF(ISNUMBER(DATA!AD565),DATA!AD565,"n/a")</f>
        <v>88153.19</v>
      </c>
      <c r="J4306" s="77">
        <f>+IF(ISNUMBER(DATA!AE565),DATA!AE565,"n/a")</f>
        <v>0.26168848027786801</v>
      </c>
      <c r="K4306" s="86">
        <f>+IF(ISNUMBER(DATA!AN565),DATA!AN565,"n/a")</f>
        <v>163117.06</v>
      </c>
      <c r="L4306" s="77">
        <f>+IF(ISNUMBER(DATA!AO565),DATA!AO565,"n/a")</f>
        <v>0.271117038387304</v>
      </c>
      <c r="M4306" s="66"/>
      <c r="N4306" s="66"/>
      <c r="O4306" s="66"/>
      <c r="P4306" s="66"/>
      <c r="Q4306" s="66"/>
      <c r="S4306" s="70"/>
      <c r="U4306" s="70"/>
      <c r="W4306" s="70"/>
      <c r="Y4306" s="70"/>
    </row>
    <row r="4307" spans="1:25" s="69" customFormat="1" x14ac:dyDescent="0.2">
      <c r="A4307" s="66" t="s">
        <v>20</v>
      </c>
      <c r="B4307" s="66" t="s">
        <v>24</v>
      </c>
      <c r="C4307" s="66" t="s">
        <v>25</v>
      </c>
      <c r="D4307" s="66" t="s">
        <v>287</v>
      </c>
      <c r="E4307" s="86">
        <f>+IF(ISNUMBER(DATA!J566),DATA!J566,"n/a")</f>
        <v>10386.93</v>
      </c>
      <c r="F4307" s="77">
        <f>+IF(ISNUMBER(DATA!K566),DATA!K566,"n/a")</f>
        <v>0.16981656945347001</v>
      </c>
      <c r="G4307" s="86">
        <f>+IF(ISNUMBER(DATA!T566),DATA!T566,"n/a")</f>
        <v>36327.86</v>
      </c>
      <c r="H4307" s="77">
        <f>+IF(ISNUMBER(DATA!U566),DATA!U566,"n/a")</f>
        <v>0.205512699943388</v>
      </c>
      <c r="I4307" s="86">
        <f>+IF(ISNUMBER(DATA!AD566),DATA!AD566,"n/a")</f>
        <v>59576.46</v>
      </c>
      <c r="J4307" s="77">
        <f>+IF(ISNUMBER(DATA!AE566),DATA!AE566,"n/a")</f>
        <v>0.15999948597170099</v>
      </c>
      <c r="K4307" s="86">
        <f>+IF(ISNUMBER(DATA!AN566),DATA!AN566,"n/a")</f>
        <v>107315.85</v>
      </c>
      <c r="L4307" s="77">
        <f>+IF(ISNUMBER(DATA!AO566),DATA!AO566,"n/a")</f>
        <v>0.121274988697483</v>
      </c>
      <c r="M4307" s="66"/>
      <c r="N4307" s="66"/>
      <c r="O4307" s="66"/>
      <c r="P4307" s="66"/>
      <c r="Q4307" s="66"/>
      <c r="S4307" s="70"/>
      <c r="U4307" s="70"/>
      <c r="W4307" s="70"/>
      <c r="Y4307" s="70"/>
    </row>
    <row r="4308" spans="1:25" s="69" customFormat="1" x14ac:dyDescent="0.2">
      <c r="A4308" s="66" t="s">
        <v>20</v>
      </c>
      <c r="B4308" s="66" t="s">
        <v>24</v>
      </c>
      <c r="C4308" s="66" t="s">
        <v>25</v>
      </c>
      <c r="D4308" s="66" t="s">
        <v>288</v>
      </c>
      <c r="E4308" s="86">
        <f>+IF(ISNUMBER(DATA!J567),DATA!J567,"n/a")</f>
        <v>7092.65</v>
      </c>
      <c r="F4308" s="77">
        <f>+IF(ISNUMBER(DATA!K567),DATA!K567,"n/a")</f>
        <v>0.210847806008956</v>
      </c>
      <c r="G4308" s="86">
        <f>+IF(ISNUMBER(DATA!T567),DATA!T567,"n/a")</f>
        <v>22788.17</v>
      </c>
      <c r="H4308" s="77">
        <f>+IF(ISNUMBER(DATA!U567),DATA!U567,"n/a")</f>
        <v>0.21615454034579101</v>
      </c>
      <c r="I4308" s="86">
        <f>+IF(ISNUMBER(DATA!AD567),DATA!AD567,"n/a")</f>
        <v>41973.7</v>
      </c>
      <c r="J4308" s="77">
        <f>+IF(ISNUMBER(DATA!AE567),DATA!AE567,"n/a")</f>
        <v>0.21187667260762</v>
      </c>
      <c r="K4308" s="86">
        <f>+IF(ISNUMBER(DATA!AN567),DATA!AN567,"n/a")</f>
        <v>79097.570000000007</v>
      </c>
      <c r="L4308" s="77">
        <f>+IF(ISNUMBER(DATA!AO567),DATA!AO567,"n/a")</f>
        <v>0.245058884751857</v>
      </c>
      <c r="M4308" s="66"/>
      <c r="N4308" s="66"/>
      <c r="O4308" s="66"/>
      <c r="P4308" s="66"/>
      <c r="Q4308" s="66"/>
      <c r="S4308" s="70"/>
      <c r="U4308" s="70"/>
      <c r="W4308" s="70"/>
      <c r="Y4308" s="70"/>
    </row>
    <row r="4309" spans="1:25" s="69" customFormat="1" x14ac:dyDescent="0.2">
      <c r="A4309" s="66" t="s">
        <v>20</v>
      </c>
      <c r="B4309" s="66" t="s">
        <v>24</v>
      </c>
      <c r="C4309" s="66" t="s">
        <v>25</v>
      </c>
      <c r="D4309" s="66" t="s">
        <v>289</v>
      </c>
      <c r="E4309" s="86">
        <f>+IF(ISNUMBER(DATA!J568),DATA!J568,"n/a")</f>
        <v>3170.65</v>
      </c>
      <c r="F4309" s="77">
        <f>+IF(ISNUMBER(DATA!K568),DATA!K568,"n/a")</f>
        <v>-6.2256924419206501E-2</v>
      </c>
      <c r="G4309" s="86">
        <f>+IF(ISNUMBER(DATA!T568),DATA!T568,"n/a")</f>
        <v>9904.07</v>
      </c>
      <c r="H4309" s="77">
        <f>+IF(ISNUMBER(DATA!U568),DATA!U568,"n/a")</f>
        <v>-7.35183788931318E-2</v>
      </c>
      <c r="I4309" s="86">
        <f>+IF(ISNUMBER(DATA!AD568),DATA!AD568,"n/a")</f>
        <v>17992.39</v>
      </c>
      <c r="J4309" s="77">
        <f>+IF(ISNUMBER(DATA!AE568),DATA!AE568,"n/a")</f>
        <v>-0.13353992699394199</v>
      </c>
      <c r="K4309" s="86">
        <f>+IF(ISNUMBER(DATA!AN568),DATA!AN568,"n/a")</f>
        <v>36690.25</v>
      </c>
      <c r="L4309" s="77">
        <f>+IF(ISNUMBER(DATA!AO568),DATA!AO568,"n/a")</f>
        <v>-0.11811823240274499</v>
      </c>
      <c r="M4309" s="66"/>
      <c r="N4309" s="66"/>
      <c r="O4309" s="66"/>
      <c r="P4309" s="66"/>
      <c r="Q4309" s="66"/>
      <c r="S4309" s="70"/>
      <c r="U4309" s="70"/>
      <c r="W4309" s="70"/>
      <c r="Y4309" s="70"/>
    </row>
    <row r="4310" spans="1:25" s="69" customFormat="1" x14ac:dyDescent="0.2">
      <c r="A4310" s="66" t="s">
        <v>20</v>
      </c>
      <c r="B4310" s="66" t="s">
        <v>24</v>
      </c>
      <c r="C4310" s="66" t="s">
        <v>25</v>
      </c>
      <c r="D4310" s="66" t="s">
        <v>290</v>
      </c>
      <c r="E4310" s="86">
        <f>+IF(ISNUMBER(DATA!J569),DATA!J569,"n/a")</f>
        <v>5241.93</v>
      </c>
      <c r="F4310" s="77">
        <f>+IF(ISNUMBER(DATA!K569),DATA!K569,"n/a")</f>
        <v>9.1718490317689805E-2</v>
      </c>
      <c r="G4310" s="86">
        <f>+IF(ISNUMBER(DATA!T569),DATA!T569,"n/a")</f>
        <v>16338.02</v>
      </c>
      <c r="H4310" s="77">
        <f>+IF(ISNUMBER(DATA!U569),DATA!U569,"n/a")</f>
        <v>6.2277554618996797E-2</v>
      </c>
      <c r="I4310" s="86">
        <f>+IF(ISNUMBER(DATA!AD569),DATA!AD569,"n/a")</f>
        <v>28929.51</v>
      </c>
      <c r="J4310" s="77">
        <f>+IF(ISNUMBER(DATA!AE569),DATA!AE569,"n/a")</f>
        <v>-2.2225326318075001E-3</v>
      </c>
      <c r="K4310" s="86">
        <f>+IF(ISNUMBER(DATA!AN569),DATA!AN569,"n/a")</f>
        <v>53535.86</v>
      </c>
      <c r="L4310" s="77">
        <f>+IF(ISNUMBER(DATA!AO569),DATA!AO569,"n/a")</f>
        <v>1.2230520524116601E-2</v>
      </c>
      <c r="M4310" s="66"/>
      <c r="N4310" s="66"/>
      <c r="O4310" s="66"/>
      <c r="P4310" s="66"/>
      <c r="Q4310" s="66"/>
      <c r="S4310" s="70"/>
      <c r="U4310" s="70"/>
      <c r="W4310" s="70"/>
      <c r="Y4310" s="70"/>
    </row>
    <row r="4311" spans="1:25" s="69" customFormat="1" x14ac:dyDescent="0.2">
      <c r="A4311" s="66" t="s">
        <v>20</v>
      </c>
      <c r="B4311" s="66" t="s">
        <v>24</v>
      </c>
      <c r="C4311" s="66" t="s">
        <v>25</v>
      </c>
      <c r="D4311" s="66" t="s">
        <v>291</v>
      </c>
      <c r="E4311" s="86">
        <f>+IF(ISNUMBER(DATA!J570),DATA!J570,"n/a")</f>
        <v>3258.05</v>
      </c>
      <c r="F4311" s="77">
        <f>+IF(ISNUMBER(DATA!K570),DATA!K570,"n/a")</f>
        <v>0.185996141385461</v>
      </c>
      <c r="G4311" s="86">
        <f>+IF(ISNUMBER(DATA!T570),DATA!T570,"n/a")</f>
        <v>10981.09</v>
      </c>
      <c r="H4311" s="77">
        <f>+IF(ISNUMBER(DATA!U570),DATA!U570,"n/a")</f>
        <v>0.14502526521700099</v>
      </c>
      <c r="I4311" s="86">
        <f>+IF(ISNUMBER(DATA!AD570),DATA!AD570,"n/a")</f>
        <v>18870.84</v>
      </c>
      <c r="J4311" s="77">
        <f>+IF(ISNUMBER(DATA!AE570),DATA!AE570,"n/a")</f>
        <v>0.119693263983082</v>
      </c>
      <c r="K4311" s="86">
        <f>+IF(ISNUMBER(DATA!AN570),DATA!AN570,"n/a")</f>
        <v>33274.07</v>
      </c>
      <c r="L4311" s="77">
        <f>+IF(ISNUMBER(DATA!AO570),DATA!AO570,"n/a")</f>
        <v>0.16153725854883899</v>
      </c>
      <c r="M4311" s="66"/>
      <c r="N4311" s="66"/>
      <c r="O4311" s="66"/>
      <c r="P4311" s="66"/>
      <c r="Q4311" s="66"/>
      <c r="S4311" s="70"/>
      <c r="U4311" s="70"/>
      <c r="W4311" s="70"/>
      <c r="Y4311" s="70"/>
    </row>
    <row r="4312" spans="1:25" s="69" customFormat="1" x14ac:dyDescent="0.2">
      <c r="A4312" s="66" t="s">
        <v>20</v>
      </c>
      <c r="B4312" s="66" t="s">
        <v>24</v>
      </c>
      <c r="C4312" s="66" t="s">
        <v>25</v>
      </c>
      <c r="D4312" s="66" t="s">
        <v>292</v>
      </c>
      <c r="E4312" s="86">
        <f>+IF(ISNUMBER(DATA!J571),DATA!J571,"n/a")</f>
        <v>13849.34</v>
      </c>
      <c r="F4312" s="77">
        <f>+IF(ISNUMBER(DATA!K571),DATA!K571,"n/a")</f>
        <v>0.120653618993597</v>
      </c>
      <c r="G4312" s="86">
        <f>+IF(ISNUMBER(DATA!T571),DATA!T571,"n/a")</f>
        <v>46839.69</v>
      </c>
      <c r="H4312" s="77">
        <f>+IF(ISNUMBER(DATA!U571),DATA!U571,"n/a")</f>
        <v>0.148782268021212</v>
      </c>
      <c r="I4312" s="86">
        <f>+IF(ISNUMBER(DATA!AD571),DATA!AD571,"n/a")</f>
        <v>81054.02</v>
      </c>
      <c r="J4312" s="77">
        <f>+IF(ISNUMBER(DATA!AE571),DATA!AE571,"n/a")</f>
        <v>7.3295778892702404E-2</v>
      </c>
      <c r="K4312" s="86">
        <f>+IF(ISNUMBER(DATA!AN571),DATA!AN571,"n/a")</f>
        <v>153615.39000000001</v>
      </c>
      <c r="L4312" s="77">
        <f>+IF(ISNUMBER(DATA!AO571),DATA!AO571,"n/a")</f>
        <v>-2.42812131085356E-2</v>
      </c>
      <c r="M4312" s="66"/>
      <c r="N4312" s="66"/>
      <c r="O4312" s="66"/>
      <c r="P4312" s="66"/>
      <c r="Q4312" s="66"/>
      <c r="S4312" s="70"/>
      <c r="U4312" s="70"/>
      <c r="W4312" s="70"/>
      <c r="Y4312" s="70"/>
    </row>
    <row r="4313" spans="1:25" s="69" customFormat="1" x14ac:dyDescent="0.2">
      <c r="A4313" s="66" t="s">
        <v>20</v>
      </c>
      <c r="B4313" s="66" t="s">
        <v>24</v>
      </c>
      <c r="C4313" s="66" t="s">
        <v>25</v>
      </c>
      <c r="D4313" s="66" t="s">
        <v>293</v>
      </c>
      <c r="E4313" s="86">
        <f>+IF(ISNUMBER(DATA!J572),DATA!J572,"n/a")</f>
        <v>1218.43</v>
      </c>
      <c r="F4313" s="77">
        <f>+IF(ISNUMBER(DATA!K572),DATA!K572,"n/a")</f>
        <v>-0.21478746165545301</v>
      </c>
      <c r="G4313" s="86">
        <f>+IF(ISNUMBER(DATA!T572),DATA!T572,"n/a")</f>
        <v>3830.1</v>
      </c>
      <c r="H4313" s="77">
        <f>+IF(ISNUMBER(DATA!U572),DATA!U572,"n/a")</f>
        <v>-0.124370443358763</v>
      </c>
      <c r="I4313" s="86">
        <f>+IF(ISNUMBER(DATA!AD572),DATA!AD572,"n/a")</f>
        <v>6684.37</v>
      </c>
      <c r="J4313" s="77">
        <f>+IF(ISNUMBER(DATA!AE572),DATA!AE572,"n/a")</f>
        <v>-0.14253259581193201</v>
      </c>
      <c r="K4313" s="86">
        <f>+IF(ISNUMBER(DATA!AN572),DATA!AN572,"n/a")</f>
        <v>13325.97</v>
      </c>
      <c r="L4313" s="77">
        <f>+IF(ISNUMBER(DATA!AO572),DATA!AO572,"n/a")</f>
        <v>-1.9010306819461701E-2</v>
      </c>
      <c r="M4313" s="66"/>
      <c r="N4313" s="66"/>
      <c r="O4313" s="66"/>
      <c r="P4313" s="66"/>
      <c r="Q4313" s="66"/>
      <c r="S4313" s="70"/>
      <c r="U4313" s="70"/>
      <c r="W4313" s="70"/>
      <c r="Y4313" s="70"/>
    </row>
    <row r="4314" spans="1:25" s="69" customFormat="1" x14ac:dyDescent="0.2">
      <c r="A4314" s="66" t="s">
        <v>20</v>
      </c>
      <c r="B4314" s="66" t="s">
        <v>24</v>
      </c>
      <c r="C4314" s="66" t="s">
        <v>25</v>
      </c>
      <c r="D4314" s="66" t="s">
        <v>294</v>
      </c>
      <c r="E4314" s="86">
        <f>+IF(ISNUMBER(DATA!J573),DATA!J573,"n/a")</f>
        <v>19695.21</v>
      </c>
      <c r="F4314" s="77">
        <f>+IF(ISNUMBER(DATA!K573),DATA!K573,"n/a")</f>
        <v>2.7853247397124602E-2</v>
      </c>
      <c r="G4314" s="86">
        <f>+IF(ISNUMBER(DATA!T573),DATA!T573,"n/a")</f>
        <v>63669.99</v>
      </c>
      <c r="H4314" s="77">
        <f>+IF(ISNUMBER(DATA!U573),DATA!U573,"n/a")</f>
        <v>2.6507169751455398E-2</v>
      </c>
      <c r="I4314" s="86">
        <f>+IF(ISNUMBER(DATA!AD573),DATA!AD573,"n/a")</f>
        <v>114450.79</v>
      </c>
      <c r="J4314" s="77">
        <f>+IF(ISNUMBER(DATA!AE573),DATA!AE573,"n/a")</f>
        <v>-1.51347233907287E-2</v>
      </c>
      <c r="K4314" s="86">
        <f>+IF(ISNUMBER(DATA!AN573),DATA!AN573,"n/a")</f>
        <v>214918.39</v>
      </c>
      <c r="L4314" s="77">
        <f>+IF(ISNUMBER(DATA!AO573),DATA!AO573,"n/a")</f>
        <v>1.37898050624022E-2</v>
      </c>
      <c r="M4314" s="66"/>
      <c r="N4314" s="66"/>
      <c r="O4314" s="66"/>
      <c r="P4314" s="66"/>
      <c r="Q4314" s="66"/>
      <c r="S4314" s="70"/>
      <c r="U4314" s="70"/>
      <c r="W4314" s="70"/>
      <c r="Y4314" s="70"/>
    </row>
    <row r="4315" spans="1:25" s="69" customFormat="1" x14ac:dyDescent="0.2">
      <c r="A4315" s="66" t="s">
        <v>20</v>
      </c>
      <c r="B4315" s="66" t="s">
        <v>24</v>
      </c>
      <c r="C4315" s="66" t="s">
        <v>25</v>
      </c>
      <c r="D4315" s="66" t="s">
        <v>295</v>
      </c>
      <c r="E4315" s="86">
        <f>+IF(ISNUMBER(DATA!J574),DATA!J574,"n/a")</f>
        <v>3190.61</v>
      </c>
      <c r="F4315" s="77">
        <f>+IF(ISNUMBER(DATA!K574),DATA!K574,"n/a")</f>
        <v>-8.8292947765458804E-2</v>
      </c>
      <c r="G4315" s="86">
        <f>+IF(ISNUMBER(DATA!T574),DATA!T574,"n/a")</f>
        <v>10297.75</v>
      </c>
      <c r="H4315" s="77">
        <f>+IF(ISNUMBER(DATA!U574),DATA!U574,"n/a")</f>
        <v>-6.9795066307390602E-2</v>
      </c>
      <c r="I4315" s="86">
        <f>+IF(ISNUMBER(DATA!AD574),DATA!AD574,"n/a")</f>
        <v>17884.27</v>
      </c>
      <c r="J4315" s="77">
        <f>+IF(ISNUMBER(DATA!AE574),DATA!AE574,"n/a")</f>
        <v>-3.0489464240216601E-2</v>
      </c>
      <c r="K4315" s="86">
        <f>+IF(ISNUMBER(DATA!AN574),DATA!AN574,"n/a")</f>
        <v>35619.15</v>
      </c>
      <c r="L4315" s="77">
        <f>+IF(ISNUMBER(DATA!AO574),DATA!AO574,"n/a")</f>
        <v>6.9691685996855005E-2</v>
      </c>
      <c r="M4315" s="66"/>
      <c r="N4315" s="66"/>
      <c r="O4315" s="66"/>
      <c r="P4315" s="66"/>
      <c r="Q4315" s="66"/>
      <c r="S4315" s="70"/>
      <c r="U4315" s="70"/>
      <c r="W4315" s="70"/>
      <c r="Y4315" s="70"/>
    </row>
    <row r="4316" spans="1:25" s="69" customFormat="1" x14ac:dyDescent="0.2">
      <c r="A4316" s="66" t="s">
        <v>20</v>
      </c>
      <c r="B4316" s="66" t="s">
        <v>24</v>
      </c>
      <c r="C4316" s="66" t="s">
        <v>25</v>
      </c>
      <c r="D4316" s="66" t="s">
        <v>296</v>
      </c>
      <c r="E4316" s="86">
        <f>+IF(ISNUMBER(DATA!J575),DATA!J575,"n/a")</f>
        <v>5873.71</v>
      </c>
      <c r="F4316" s="77">
        <f>+IF(ISNUMBER(DATA!K575),DATA!K575,"n/a")</f>
        <v>6.3087994150374804E-2</v>
      </c>
      <c r="G4316" s="86">
        <f>+IF(ISNUMBER(DATA!T575),DATA!T575,"n/a")</f>
        <v>18511.060000000001</v>
      </c>
      <c r="H4316" s="77">
        <f>+IF(ISNUMBER(DATA!U575),DATA!U575,"n/a")</f>
        <v>5.7854649607856197E-2</v>
      </c>
      <c r="I4316" s="86">
        <f>+IF(ISNUMBER(DATA!AD575),DATA!AD575,"n/a")</f>
        <v>31017.08</v>
      </c>
      <c r="J4316" s="77">
        <f>+IF(ISNUMBER(DATA!AE575),DATA!AE575,"n/a")</f>
        <v>0.106070839416345</v>
      </c>
      <c r="K4316" s="86">
        <f>+IF(ISNUMBER(DATA!AN575),DATA!AN575,"n/a")</f>
        <v>59866.99</v>
      </c>
      <c r="L4316" s="77">
        <f>+IF(ISNUMBER(DATA!AO575),DATA!AO575,"n/a")</f>
        <v>0.15379711229783699</v>
      </c>
      <c r="M4316" s="66"/>
      <c r="N4316" s="66"/>
      <c r="O4316" s="66"/>
      <c r="P4316" s="66"/>
      <c r="Q4316" s="66"/>
      <c r="S4316" s="70"/>
      <c r="U4316" s="70"/>
      <c r="W4316" s="70"/>
      <c r="Y4316" s="70"/>
    </row>
    <row r="4317" spans="1:25" s="69" customFormat="1" x14ac:dyDescent="0.2">
      <c r="A4317" s="66" t="s">
        <v>20</v>
      </c>
      <c r="B4317" s="66" t="s">
        <v>24</v>
      </c>
      <c r="C4317" s="66" t="s">
        <v>25</v>
      </c>
      <c r="D4317" s="66" t="s">
        <v>297</v>
      </c>
      <c r="E4317" s="86">
        <f>+IF(ISNUMBER(DATA!J576),DATA!J576,"n/a")</f>
        <v>3078.72</v>
      </c>
      <c r="F4317" s="77">
        <f>+IF(ISNUMBER(DATA!K576),DATA!K576,"n/a")</f>
        <v>2.2742221602120902E-2</v>
      </c>
      <c r="G4317" s="86">
        <f>+IF(ISNUMBER(DATA!T576),DATA!T576,"n/a")</f>
        <v>9514.7800000000007</v>
      </c>
      <c r="H4317" s="77">
        <f>+IF(ISNUMBER(DATA!U576),DATA!U576,"n/a")</f>
        <v>5.3875727290750998E-2</v>
      </c>
      <c r="I4317" s="86">
        <f>+IF(ISNUMBER(DATA!AD576),DATA!AD576,"n/a")</f>
        <v>16729.759999999998</v>
      </c>
      <c r="J4317" s="77">
        <f>+IF(ISNUMBER(DATA!AE576),DATA!AE576,"n/a")</f>
        <v>2.3225659662801702E-2</v>
      </c>
      <c r="K4317" s="86">
        <f>+IF(ISNUMBER(DATA!AN576),DATA!AN576,"n/a")</f>
        <v>30822.240000000002</v>
      </c>
      <c r="L4317" s="77">
        <f>+IF(ISNUMBER(DATA!AO576),DATA!AO576,"n/a")</f>
        <v>8.8387446246677798E-2</v>
      </c>
      <c r="M4317" s="66"/>
      <c r="N4317" s="66"/>
      <c r="O4317" s="66"/>
      <c r="P4317" s="66"/>
      <c r="Q4317" s="66"/>
      <c r="S4317" s="70"/>
      <c r="U4317" s="70"/>
      <c r="W4317" s="70"/>
      <c r="Y4317" s="70"/>
    </row>
    <row r="4318" spans="1:25" s="69" customFormat="1" x14ac:dyDescent="0.2">
      <c r="A4318" s="66" t="s">
        <v>20</v>
      </c>
      <c r="B4318" s="66" t="s">
        <v>24</v>
      </c>
      <c r="C4318" s="66" t="s">
        <v>25</v>
      </c>
      <c r="D4318" s="66" t="s">
        <v>298</v>
      </c>
      <c r="E4318" s="86">
        <f>+IF(ISNUMBER(DATA!J577),DATA!J577,"n/a")</f>
        <v>1462.32</v>
      </c>
      <c r="F4318" s="77">
        <f>+IF(ISNUMBER(DATA!K577),DATA!K577,"n/a")</f>
        <v>-6.2115178122409704E-3</v>
      </c>
      <c r="G4318" s="86">
        <f>+IF(ISNUMBER(DATA!T577),DATA!T577,"n/a")</f>
        <v>4512.5200000000004</v>
      </c>
      <c r="H4318" s="77">
        <f>+IF(ISNUMBER(DATA!U577),DATA!U577,"n/a")</f>
        <v>0.121752835132273</v>
      </c>
      <c r="I4318" s="86">
        <f>+IF(ISNUMBER(DATA!AD577),DATA!AD577,"n/a")</f>
        <v>8016.27</v>
      </c>
      <c r="J4318" s="77">
        <f>+IF(ISNUMBER(DATA!AE577),DATA!AE577,"n/a")</f>
        <v>0.16258870313943499</v>
      </c>
      <c r="K4318" s="86">
        <f>+IF(ISNUMBER(DATA!AN577),DATA!AN577,"n/a")</f>
        <v>15528.04</v>
      </c>
      <c r="L4318" s="77">
        <f>+IF(ISNUMBER(DATA!AO577),DATA!AO577,"n/a")</f>
        <v>0.31214482904895902</v>
      </c>
      <c r="M4318" s="66"/>
      <c r="N4318" s="66"/>
      <c r="O4318" s="66"/>
      <c r="P4318" s="66"/>
      <c r="Q4318" s="66"/>
      <c r="S4318" s="70"/>
      <c r="U4318" s="70"/>
      <c r="W4318" s="70"/>
      <c r="Y4318" s="70"/>
    </row>
    <row r="4319" spans="1:25" s="69" customFormat="1" x14ac:dyDescent="0.2">
      <c r="A4319" s="66" t="s">
        <v>20</v>
      </c>
      <c r="B4319" s="66" t="s">
        <v>24</v>
      </c>
      <c r="C4319" s="66" t="s">
        <v>25</v>
      </c>
      <c r="D4319" s="66" t="s">
        <v>299</v>
      </c>
      <c r="E4319" s="86">
        <f>+IF(ISNUMBER(DATA!J578),DATA!J578,"n/a")</f>
        <v>50857.35</v>
      </c>
      <c r="F4319" s="77">
        <f>+IF(ISNUMBER(DATA!K578),DATA!K578,"n/a")</f>
        <v>-4.2944857623558998E-4</v>
      </c>
      <c r="G4319" s="86">
        <f>+IF(ISNUMBER(DATA!T578),DATA!T578,"n/a")</f>
        <v>172465.93</v>
      </c>
      <c r="H4319" s="77">
        <f>+IF(ISNUMBER(DATA!U578),DATA!U578,"n/a")</f>
        <v>8.9174054146496401E-2</v>
      </c>
      <c r="I4319" s="86">
        <f>+IF(ISNUMBER(DATA!AD578),DATA!AD578,"n/a")</f>
        <v>298087.2</v>
      </c>
      <c r="J4319" s="77">
        <f>+IF(ISNUMBER(DATA!AE578),DATA!AE578,"n/a")</f>
        <v>9.8031415140002298E-2</v>
      </c>
      <c r="K4319" s="86">
        <f>+IF(ISNUMBER(DATA!AN578),DATA!AN578,"n/a")</f>
        <v>564228.53</v>
      </c>
      <c r="L4319" s="77">
        <f>+IF(ISNUMBER(DATA!AO578),DATA!AO578,"n/a")</f>
        <v>0.110258895268368</v>
      </c>
      <c r="M4319" s="66"/>
      <c r="N4319" s="66"/>
      <c r="O4319" s="66"/>
      <c r="P4319" s="66"/>
      <c r="Q4319" s="66"/>
      <c r="S4319" s="70"/>
      <c r="U4319" s="70"/>
      <c r="W4319" s="70"/>
      <c r="Y4319" s="70"/>
    </row>
    <row r="4320" spans="1:25" s="69" customFormat="1" x14ac:dyDescent="0.2">
      <c r="A4320" s="66" t="s">
        <v>20</v>
      </c>
      <c r="B4320" s="66" t="s">
        <v>24</v>
      </c>
      <c r="C4320" s="66" t="s">
        <v>25</v>
      </c>
      <c r="D4320" s="66" t="s">
        <v>300</v>
      </c>
      <c r="E4320" s="86">
        <f>+IF(ISNUMBER(DATA!J579),DATA!J579,"n/a")</f>
        <v>27541.74</v>
      </c>
      <c r="F4320" s="77">
        <f>+IF(ISNUMBER(DATA!K579),DATA!K579,"n/a")</f>
        <v>9.2232709390862894E-2</v>
      </c>
      <c r="G4320" s="86">
        <f>+IF(ISNUMBER(DATA!T579),DATA!T579,"n/a")</f>
        <v>86041.54</v>
      </c>
      <c r="H4320" s="77">
        <f>+IF(ISNUMBER(DATA!U579),DATA!U579,"n/a")</f>
        <v>9.9912982639863895E-2</v>
      </c>
      <c r="I4320" s="86">
        <f>+IF(ISNUMBER(DATA!AD579),DATA!AD579,"n/a")</f>
        <v>152972.29</v>
      </c>
      <c r="J4320" s="77">
        <f>+IF(ISNUMBER(DATA!AE579),DATA!AE579,"n/a")</f>
        <v>0.13280971258892099</v>
      </c>
      <c r="K4320" s="86">
        <f>+IF(ISNUMBER(DATA!AN579),DATA!AN579,"n/a")</f>
        <v>305244.71000000002</v>
      </c>
      <c r="L4320" s="77">
        <f>+IF(ISNUMBER(DATA!AO579),DATA!AO579,"n/a")</f>
        <v>0.15685133151063699</v>
      </c>
      <c r="M4320" s="66"/>
      <c r="N4320" s="66"/>
      <c r="O4320" s="66"/>
      <c r="P4320" s="66"/>
      <c r="Q4320" s="66"/>
      <c r="S4320" s="70"/>
      <c r="U4320" s="70"/>
      <c r="W4320" s="70"/>
      <c r="Y4320" s="70"/>
    </row>
    <row r="4321" spans="1:25" s="69" customFormat="1" x14ac:dyDescent="0.2">
      <c r="A4321" s="66" t="s">
        <v>20</v>
      </c>
      <c r="B4321" s="66" t="s">
        <v>24</v>
      </c>
      <c r="C4321" s="66" t="s">
        <v>25</v>
      </c>
      <c r="D4321" s="66" t="s">
        <v>301</v>
      </c>
      <c r="E4321" s="86">
        <f>+IF(ISNUMBER(DATA!J580),DATA!J580,"n/a")</f>
        <v>401.78</v>
      </c>
      <c r="F4321" s="77">
        <f>+IF(ISNUMBER(DATA!K580),DATA!K580,"n/a")</f>
        <v>-0.49549210176046599</v>
      </c>
      <c r="G4321" s="86">
        <f>+IF(ISNUMBER(DATA!T580),DATA!T580,"n/a")</f>
        <v>1441.46</v>
      </c>
      <c r="H4321" s="77">
        <f>+IF(ISNUMBER(DATA!U580),DATA!U580,"n/a")</f>
        <v>-0.39044389094922599</v>
      </c>
      <c r="I4321" s="86">
        <f>+IF(ISNUMBER(DATA!AD580),DATA!AD580,"n/a")</f>
        <v>2419.15</v>
      </c>
      <c r="J4321" s="77">
        <f>+IF(ISNUMBER(DATA!AE580),DATA!AE580,"n/a")</f>
        <v>-0.53120700413535404</v>
      </c>
      <c r="K4321" s="86">
        <f>+IF(ISNUMBER(DATA!AN580),DATA!AN580,"n/a")</f>
        <v>6074.11</v>
      </c>
      <c r="L4321" s="77">
        <f>+IF(ISNUMBER(DATA!AO580),DATA!AO580,"n/a")</f>
        <v>-0.41387020075112801</v>
      </c>
      <c r="M4321" s="66"/>
      <c r="N4321" s="66"/>
      <c r="O4321" s="66"/>
      <c r="P4321" s="66"/>
      <c r="Q4321" s="66"/>
      <c r="S4321" s="70"/>
      <c r="U4321" s="70"/>
      <c r="W4321" s="70"/>
      <c r="Y4321" s="70"/>
    </row>
    <row r="4322" spans="1:25" s="69" customFormat="1" x14ac:dyDescent="0.2">
      <c r="A4322" s="66" t="s">
        <v>20</v>
      </c>
      <c r="B4322" s="66" t="s">
        <v>24</v>
      </c>
      <c r="C4322" s="66" t="s">
        <v>25</v>
      </c>
      <c r="D4322" s="66" t="s">
        <v>302</v>
      </c>
      <c r="E4322" s="86">
        <f>+IF(ISNUMBER(DATA!J581),DATA!J581,"n/a")</f>
        <v>9065.68</v>
      </c>
      <c r="F4322" s="77">
        <f>+IF(ISNUMBER(DATA!K581),DATA!K581,"n/a")</f>
        <v>8.7874205354352298E-3</v>
      </c>
      <c r="G4322" s="86">
        <f>+IF(ISNUMBER(DATA!T581),DATA!T581,"n/a")</f>
        <v>28220.85</v>
      </c>
      <c r="H4322" s="77">
        <f>+IF(ISNUMBER(DATA!U581),DATA!U581,"n/a")</f>
        <v>-2.5848749451150201E-2</v>
      </c>
      <c r="I4322" s="86">
        <f>+IF(ISNUMBER(DATA!AD581),DATA!AD581,"n/a")</f>
        <v>51162.21</v>
      </c>
      <c r="J4322" s="77">
        <f>+IF(ISNUMBER(DATA!AE581),DATA!AE581,"n/a")</f>
        <v>-5.4589376711934999E-2</v>
      </c>
      <c r="K4322" s="86">
        <f>+IF(ISNUMBER(DATA!AN581),DATA!AN581,"n/a")</f>
        <v>97844.81</v>
      </c>
      <c r="L4322" s="77">
        <f>+IF(ISNUMBER(DATA!AO581),DATA!AO581,"n/a")</f>
        <v>1.12504348555846E-2</v>
      </c>
      <c r="M4322" s="66"/>
      <c r="N4322" s="66"/>
      <c r="O4322" s="66"/>
      <c r="P4322" s="66"/>
      <c r="Q4322" s="66"/>
      <c r="S4322" s="70"/>
      <c r="U4322" s="70"/>
      <c r="W4322" s="70"/>
      <c r="Y4322" s="70"/>
    </row>
    <row r="4323" spans="1:25" s="69" customFormat="1" x14ac:dyDescent="0.2">
      <c r="A4323" s="66" t="s">
        <v>20</v>
      </c>
      <c r="B4323" s="66" t="s">
        <v>24</v>
      </c>
      <c r="C4323" s="66" t="s">
        <v>25</v>
      </c>
      <c r="D4323" s="66" t="s">
        <v>303</v>
      </c>
      <c r="E4323" s="86">
        <f>+IF(ISNUMBER(DATA!J582),DATA!J582,"n/a")</f>
        <v>3923.37</v>
      </c>
      <c r="F4323" s="77">
        <f>+IF(ISNUMBER(DATA!K582),DATA!K582,"n/a")</f>
        <v>-8.9677878915141299E-2</v>
      </c>
      <c r="G4323" s="86">
        <f>+IF(ISNUMBER(DATA!T582),DATA!T582,"n/a")</f>
        <v>12158.35</v>
      </c>
      <c r="H4323" s="77">
        <f>+IF(ISNUMBER(DATA!U582),DATA!U582,"n/a")</f>
        <v>-8.5610779825655903E-2</v>
      </c>
      <c r="I4323" s="86">
        <f>+IF(ISNUMBER(DATA!AD582),DATA!AD582,"n/a")</f>
        <v>21352.71</v>
      </c>
      <c r="J4323" s="77">
        <f>+IF(ISNUMBER(DATA!AE582),DATA!AE582,"n/a")</f>
        <v>-0.12950150615855599</v>
      </c>
      <c r="K4323" s="86">
        <f>+IF(ISNUMBER(DATA!AN582),DATA!AN582,"n/a")</f>
        <v>43038.28</v>
      </c>
      <c r="L4323" s="77">
        <f>+IF(ISNUMBER(DATA!AO582),DATA!AO582,"n/a")</f>
        <v>-7.0387683699728407E-2</v>
      </c>
      <c r="M4323" s="66"/>
      <c r="N4323" s="66"/>
      <c r="O4323" s="66"/>
      <c r="P4323" s="66"/>
      <c r="Q4323" s="66"/>
      <c r="S4323" s="70"/>
      <c r="U4323" s="70"/>
      <c r="W4323" s="70"/>
      <c r="Y4323" s="70"/>
    </row>
    <row r="4324" spans="1:25" s="69" customFormat="1" x14ac:dyDescent="0.2">
      <c r="A4324" s="66" t="s">
        <v>20</v>
      </c>
      <c r="B4324" s="66" t="s">
        <v>24</v>
      </c>
      <c r="C4324" s="66" t="s">
        <v>25</v>
      </c>
      <c r="D4324" s="66" t="s">
        <v>304</v>
      </c>
      <c r="E4324" s="86">
        <f>+IF(ISNUMBER(DATA!J583),DATA!J583,"n/a")</f>
        <v>35903.300000000003</v>
      </c>
      <c r="F4324" s="77">
        <f>+IF(ISNUMBER(DATA!K583),DATA!K583,"n/a")</f>
        <v>0.322059424607193</v>
      </c>
      <c r="G4324" s="86">
        <f>+IF(ISNUMBER(DATA!T583),DATA!T583,"n/a")</f>
        <v>111259.51</v>
      </c>
      <c r="H4324" s="77">
        <f>+IF(ISNUMBER(DATA!U583),DATA!U583,"n/a")</f>
        <v>0.34891683053342398</v>
      </c>
      <c r="I4324" s="86">
        <f>+IF(ISNUMBER(DATA!AD583),DATA!AD583,"n/a")</f>
        <v>228399.99</v>
      </c>
      <c r="J4324" s="77">
        <f>+IF(ISNUMBER(DATA!AE583),DATA!AE583,"n/a")</f>
        <v>0.626323123218405</v>
      </c>
      <c r="K4324" s="86">
        <f>+IF(ISNUMBER(DATA!AN583),DATA!AN583,"n/a")</f>
        <v>376429.62</v>
      </c>
      <c r="L4324" s="77">
        <f>+IF(ISNUMBER(DATA!AO583),DATA!AO583,"n/a")</f>
        <v>0.45755254830144199</v>
      </c>
      <c r="M4324" s="66"/>
      <c r="N4324" s="66"/>
      <c r="O4324" s="66"/>
      <c r="P4324" s="66"/>
      <c r="Q4324" s="66"/>
      <c r="S4324" s="70"/>
      <c r="U4324" s="70"/>
      <c r="W4324" s="70"/>
      <c r="Y4324" s="70"/>
    </row>
    <row r="4325" spans="1:25" s="69" customFormat="1" x14ac:dyDescent="0.2">
      <c r="A4325" s="66" t="s">
        <v>20</v>
      </c>
      <c r="B4325" s="66" t="s">
        <v>24</v>
      </c>
      <c r="C4325" s="66" t="s">
        <v>25</v>
      </c>
      <c r="D4325" s="66" t="s">
        <v>305</v>
      </c>
      <c r="E4325" s="86">
        <f>+IF(ISNUMBER(DATA!J584),DATA!J584,"n/a")</f>
        <v>5295.51</v>
      </c>
      <c r="F4325" s="77">
        <f>+IF(ISNUMBER(DATA!K584),DATA!K584,"n/a")</f>
        <v>-3.4868949830776597E-2</v>
      </c>
      <c r="G4325" s="86">
        <f>+IF(ISNUMBER(DATA!T584),DATA!T584,"n/a")</f>
        <v>18766.07</v>
      </c>
      <c r="H4325" s="77">
        <f>+IF(ISNUMBER(DATA!U584),DATA!U584,"n/a")</f>
        <v>2.85894849233767E-2</v>
      </c>
      <c r="I4325" s="86">
        <f>+IF(ISNUMBER(DATA!AD584),DATA!AD584,"n/a")</f>
        <v>34023.43</v>
      </c>
      <c r="J4325" s="77">
        <f>+IF(ISNUMBER(DATA!AE584),DATA!AE584,"n/a")</f>
        <v>0.140836904935148</v>
      </c>
      <c r="K4325" s="86">
        <f>+IF(ISNUMBER(DATA!AN584),DATA!AN584,"n/a")</f>
        <v>62046.21</v>
      </c>
      <c r="L4325" s="77">
        <f>+IF(ISNUMBER(DATA!AO584),DATA!AO584,"n/a")</f>
        <v>0.18183369698447399</v>
      </c>
      <c r="M4325" s="66"/>
      <c r="N4325" s="66"/>
      <c r="O4325" s="66"/>
      <c r="P4325" s="66"/>
      <c r="Q4325" s="66"/>
      <c r="S4325" s="70"/>
      <c r="U4325" s="70"/>
      <c r="W4325" s="70"/>
      <c r="Y4325" s="70"/>
    </row>
    <row r="4326" spans="1:25" s="69" customFormat="1" x14ac:dyDescent="0.2">
      <c r="A4326" s="66" t="s">
        <v>20</v>
      </c>
      <c r="B4326" s="66" t="s">
        <v>24</v>
      </c>
      <c r="C4326" s="66" t="s">
        <v>25</v>
      </c>
      <c r="D4326" s="66" t="s">
        <v>306</v>
      </c>
      <c r="E4326" s="86">
        <f>+IF(ISNUMBER(DATA!J585),DATA!J585,"n/a")</f>
        <v>6989.38</v>
      </c>
      <c r="F4326" s="77">
        <f>+IF(ISNUMBER(DATA!K585),DATA!K585,"n/a")</f>
        <v>1.09727027621242E-2</v>
      </c>
      <c r="G4326" s="86">
        <f>+IF(ISNUMBER(DATA!T585),DATA!T585,"n/a")</f>
        <v>25416.04</v>
      </c>
      <c r="H4326" s="77">
        <f>+IF(ISNUMBER(DATA!U585),DATA!U585,"n/a")</f>
        <v>1.38967786408635E-2</v>
      </c>
      <c r="I4326" s="86">
        <f>+IF(ISNUMBER(DATA!AD585),DATA!AD585,"n/a")</f>
        <v>43512.25</v>
      </c>
      <c r="J4326" s="77">
        <f>+IF(ISNUMBER(DATA!AE585),DATA!AE585,"n/a")</f>
        <v>-5.9863892740718398E-3</v>
      </c>
      <c r="K4326" s="86">
        <f>+IF(ISNUMBER(DATA!AN585),DATA!AN585,"n/a")</f>
        <v>79581.81</v>
      </c>
      <c r="L4326" s="77">
        <f>+IF(ISNUMBER(DATA!AO585),DATA!AO585,"n/a")</f>
        <v>4.6232066974703197E-3</v>
      </c>
      <c r="M4326" s="66"/>
      <c r="N4326" s="66"/>
      <c r="O4326" s="66"/>
      <c r="P4326" s="66"/>
      <c r="Q4326" s="66"/>
      <c r="S4326" s="70"/>
      <c r="U4326" s="70"/>
      <c r="W4326" s="70"/>
      <c r="Y4326" s="70"/>
    </row>
    <row r="4327" spans="1:25" s="69" customFormat="1" x14ac:dyDescent="0.2">
      <c r="A4327" s="66" t="s">
        <v>20</v>
      </c>
      <c r="B4327" s="66" t="s">
        <v>24</v>
      </c>
      <c r="C4327" s="66" t="s">
        <v>25</v>
      </c>
      <c r="D4327" s="66" t="s">
        <v>307</v>
      </c>
      <c r="E4327" s="86">
        <f>+IF(ISNUMBER(DATA!J586),DATA!J586,"n/a")</f>
        <v>8064.63</v>
      </c>
      <c r="F4327" s="77">
        <f>+IF(ISNUMBER(DATA!K586),DATA!K586,"n/a")</f>
        <v>0.79175775834488704</v>
      </c>
      <c r="G4327" s="86">
        <f>+IF(ISNUMBER(DATA!T586),DATA!T586,"n/a")</f>
        <v>29151.62</v>
      </c>
      <c r="H4327" s="77">
        <f>+IF(ISNUMBER(DATA!U586),DATA!U586,"n/a")</f>
        <v>0.80977609688686203</v>
      </c>
      <c r="I4327" s="86">
        <f>+IF(ISNUMBER(DATA!AD586),DATA!AD586,"n/a")</f>
        <v>49163.07</v>
      </c>
      <c r="J4327" s="77">
        <f>+IF(ISNUMBER(DATA!AE586),DATA!AE586,"n/a")</f>
        <v>0.66330890515028595</v>
      </c>
      <c r="K4327" s="86">
        <f>+IF(ISNUMBER(DATA!AN586),DATA!AN586,"n/a")</f>
        <v>83424.05</v>
      </c>
      <c r="L4327" s="77">
        <f>+IF(ISNUMBER(DATA!AO586),DATA!AO586,"n/a")</f>
        <v>0.26330211322526198</v>
      </c>
      <c r="M4327" s="66"/>
      <c r="N4327" s="66"/>
      <c r="O4327" s="66"/>
      <c r="P4327" s="66"/>
      <c r="Q4327" s="66"/>
      <c r="S4327" s="70"/>
      <c r="U4327" s="70"/>
      <c r="W4327" s="70"/>
      <c r="Y4327" s="70"/>
    </row>
    <row r="4328" spans="1:25" s="69" customFormat="1" x14ac:dyDescent="0.2">
      <c r="A4328" s="66" t="s">
        <v>20</v>
      </c>
      <c r="B4328" s="66" t="s">
        <v>24</v>
      </c>
      <c r="C4328" s="66" t="s">
        <v>25</v>
      </c>
      <c r="D4328" s="66" t="s">
        <v>308</v>
      </c>
      <c r="E4328" s="86">
        <f>+IF(ISNUMBER(DATA!J587),DATA!J587,"n/a")</f>
        <v>8148.65</v>
      </c>
      <c r="F4328" s="77">
        <f>+IF(ISNUMBER(DATA!K587),DATA!K587,"n/a")</f>
        <v>0.10806889386884801</v>
      </c>
      <c r="G4328" s="86">
        <f>+IF(ISNUMBER(DATA!T587),DATA!T587,"n/a")</f>
        <v>24064.720000000001</v>
      </c>
      <c r="H4328" s="77">
        <f>+IF(ISNUMBER(DATA!U587),DATA!U587,"n/a")</f>
        <v>8.2977324490603299E-2</v>
      </c>
      <c r="I4328" s="86">
        <f>+IF(ISNUMBER(DATA!AD587),DATA!AD587,"n/a")</f>
        <v>41226.79</v>
      </c>
      <c r="J4328" s="77">
        <f>+IF(ISNUMBER(DATA!AE587),DATA!AE587,"n/a")</f>
        <v>6.7168790169168394E-2</v>
      </c>
      <c r="K4328" s="86">
        <f>+IF(ISNUMBER(DATA!AN587),DATA!AN587,"n/a")</f>
        <v>76154.97</v>
      </c>
      <c r="L4328" s="77">
        <f>+IF(ISNUMBER(DATA!AO587),DATA!AO587,"n/a")</f>
        <v>9.3270801080480206E-2</v>
      </c>
      <c r="M4328" s="66"/>
      <c r="N4328" s="66"/>
      <c r="O4328" s="66"/>
      <c r="P4328" s="66"/>
      <c r="Q4328" s="66"/>
      <c r="S4328" s="70"/>
      <c r="U4328" s="70"/>
      <c r="W4328" s="70"/>
      <c r="Y4328" s="70"/>
    </row>
    <row r="4329" spans="1:25" s="69" customFormat="1" x14ac:dyDescent="0.2">
      <c r="A4329" s="66" t="s">
        <v>20</v>
      </c>
      <c r="B4329" s="66" t="s">
        <v>24</v>
      </c>
      <c r="C4329" s="66" t="s">
        <v>25</v>
      </c>
      <c r="D4329" s="66" t="s">
        <v>309</v>
      </c>
      <c r="E4329" s="86">
        <f>+IF(ISNUMBER(DATA!J588),DATA!J588,"n/a")</f>
        <v>7696.32</v>
      </c>
      <c r="F4329" s="77">
        <f>+IF(ISNUMBER(DATA!K588),DATA!K588,"n/a")</f>
        <v>0.23741215398195101</v>
      </c>
      <c r="G4329" s="86">
        <f>+IF(ISNUMBER(DATA!T588),DATA!T588,"n/a")</f>
        <v>22047.09</v>
      </c>
      <c r="H4329" s="77">
        <f>+IF(ISNUMBER(DATA!U588),DATA!U588,"n/a")</f>
        <v>0.17900264067277799</v>
      </c>
      <c r="I4329" s="86">
        <f>+IF(ISNUMBER(DATA!AD588),DATA!AD588,"n/a")</f>
        <v>37854.129999999997</v>
      </c>
      <c r="J4329" s="77">
        <f>+IF(ISNUMBER(DATA!AE588),DATA!AE588,"n/a")</f>
        <v>0.12994468501862799</v>
      </c>
      <c r="K4329" s="86">
        <f>+IF(ISNUMBER(DATA!AN588),DATA!AN588,"n/a")</f>
        <v>71392.850000000006</v>
      </c>
      <c r="L4329" s="77">
        <f>+IF(ISNUMBER(DATA!AO588),DATA!AO588,"n/a")</f>
        <v>8.3561918485217004E-2</v>
      </c>
      <c r="M4329" s="66"/>
      <c r="N4329" s="66"/>
      <c r="O4329" s="66"/>
      <c r="P4329" s="66"/>
      <c r="Q4329" s="66"/>
      <c r="S4329" s="70"/>
      <c r="U4329" s="70"/>
      <c r="W4329" s="70"/>
      <c r="Y4329" s="70"/>
    </row>
    <row r="4330" spans="1:25" s="69" customFormat="1" x14ac:dyDescent="0.2">
      <c r="A4330" s="66" t="s">
        <v>20</v>
      </c>
      <c r="B4330" s="66" t="s">
        <v>24</v>
      </c>
      <c r="C4330" s="66" t="s">
        <v>25</v>
      </c>
      <c r="D4330" s="66" t="s">
        <v>310</v>
      </c>
      <c r="E4330" s="86">
        <f>+IF(ISNUMBER(DATA!J589),DATA!J589,"n/a")</f>
        <v>3418.23</v>
      </c>
      <c r="F4330" s="77">
        <f>+IF(ISNUMBER(DATA!K589),DATA!K589,"n/a")</f>
        <v>-0.119031050906167</v>
      </c>
      <c r="G4330" s="86">
        <f>+IF(ISNUMBER(DATA!T589),DATA!T589,"n/a")</f>
        <v>9850.9</v>
      </c>
      <c r="H4330" s="77">
        <f>+IF(ISNUMBER(DATA!U589),DATA!U589,"n/a")</f>
        <v>-0.16345027824413699</v>
      </c>
      <c r="I4330" s="86">
        <f>+IF(ISNUMBER(DATA!AD589),DATA!AD589,"n/a")</f>
        <v>17511.41</v>
      </c>
      <c r="J4330" s="77">
        <f>+IF(ISNUMBER(DATA!AE589),DATA!AE589,"n/a")</f>
        <v>-0.28719380498769498</v>
      </c>
      <c r="K4330" s="86">
        <f>+IF(ISNUMBER(DATA!AN589),DATA!AN589,"n/a")</f>
        <v>35939.47</v>
      </c>
      <c r="L4330" s="77">
        <f>+IF(ISNUMBER(DATA!AO589),DATA!AO589,"n/a")</f>
        <v>-0.35922039114163501</v>
      </c>
      <c r="M4330" s="66"/>
      <c r="N4330" s="66"/>
      <c r="O4330" s="66"/>
      <c r="P4330" s="66"/>
      <c r="Q4330" s="66"/>
      <c r="S4330" s="70"/>
      <c r="U4330" s="70"/>
      <c r="W4330" s="70"/>
      <c r="Y4330" s="70"/>
    </row>
    <row r="4331" spans="1:25" s="69" customFormat="1" x14ac:dyDescent="0.2">
      <c r="A4331" s="66" t="s">
        <v>20</v>
      </c>
      <c r="B4331" s="66" t="s">
        <v>24</v>
      </c>
      <c r="C4331" s="66" t="s">
        <v>25</v>
      </c>
      <c r="D4331" s="66" t="s">
        <v>311</v>
      </c>
      <c r="E4331" s="86">
        <f>+IF(ISNUMBER(DATA!J590),DATA!J590,"n/a")</f>
        <v>4770.08</v>
      </c>
      <c r="F4331" s="77">
        <f>+IF(ISNUMBER(DATA!K590),DATA!K590,"n/a")</f>
        <v>0.44977980128927902</v>
      </c>
      <c r="G4331" s="86">
        <f>+IF(ISNUMBER(DATA!T590),DATA!T590,"n/a")</f>
        <v>16165.68</v>
      </c>
      <c r="H4331" s="77">
        <f>+IF(ISNUMBER(DATA!U590),DATA!U590,"n/a")</f>
        <v>0.38502505192018999</v>
      </c>
      <c r="I4331" s="86">
        <f>+IF(ISNUMBER(DATA!AD590),DATA!AD590,"n/a")</f>
        <v>28053.14</v>
      </c>
      <c r="J4331" s="77">
        <f>+IF(ISNUMBER(DATA!AE590),DATA!AE590,"n/a")</f>
        <v>0.41906565618243802</v>
      </c>
      <c r="K4331" s="86">
        <f>+IF(ISNUMBER(DATA!AN590),DATA!AN590,"n/a")</f>
        <v>51210.01</v>
      </c>
      <c r="L4331" s="77">
        <f>+IF(ISNUMBER(DATA!AO590),DATA!AO590,"n/a")</f>
        <v>0.26964207306899102</v>
      </c>
      <c r="M4331" s="66"/>
      <c r="N4331" s="66"/>
      <c r="O4331" s="66"/>
      <c r="P4331" s="66"/>
      <c r="Q4331" s="66"/>
      <c r="S4331" s="70"/>
      <c r="U4331" s="70"/>
      <c r="W4331" s="70"/>
      <c r="Y4331" s="70"/>
    </row>
    <row r="4332" spans="1:25" s="69" customFormat="1" x14ac:dyDescent="0.2">
      <c r="A4332" s="66" t="s">
        <v>20</v>
      </c>
      <c r="B4332" s="66" t="s">
        <v>24</v>
      </c>
      <c r="C4332" s="66" t="s">
        <v>25</v>
      </c>
      <c r="D4332" s="66" t="s">
        <v>312</v>
      </c>
      <c r="E4332" s="86">
        <f>+IF(ISNUMBER(DATA!J591),DATA!J591,"n/a")</f>
        <v>1467.15</v>
      </c>
      <c r="F4332" s="77">
        <f>+IF(ISNUMBER(DATA!K591),DATA!K591,"n/a")</f>
        <v>0.86917138052285603</v>
      </c>
      <c r="G4332" s="86">
        <f>+IF(ISNUMBER(DATA!T591),DATA!T591,"n/a")</f>
        <v>4290.22</v>
      </c>
      <c r="H4332" s="77">
        <f>+IF(ISNUMBER(DATA!U591),DATA!U591,"n/a")</f>
        <v>0.57098549567726498</v>
      </c>
      <c r="I4332" s="86">
        <f>+IF(ISNUMBER(DATA!AD591),DATA!AD591,"n/a")</f>
        <v>6984.59</v>
      </c>
      <c r="J4332" s="77">
        <f>+IF(ISNUMBER(DATA!AE591),DATA!AE591,"n/a")</f>
        <v>0.38127915738014201</v>
      </c>
      <c r="K4332" s="86">
        <f>+IF(ISNUMBER(DATA!AN591),DATA!AN591,"n/a")</f>
        <v>12446.82</v>
      </c>
      <c r="L4332" s="77">
        <f>+IF(ISNUMBER(DATA!AO591),DATA!AO591,"n/a")</f>
        <v>0.18726129474114001</v>
      </c>
      <c r="M4332" s="66"/>
      <c r="N4332" s="66"/>
      <c r="O4332" s="66"/>
      <c r="P4332" s="66"/>
      <c r="Q4332" s="66"/>
      <c r="S4332" s="70"/>
      <c r="U4332" s="70"/>
      <c r="W4332" s="70"/>
      <c r="Y4332" s="70"/>
    </row>
    <row r="4333" spans="1:25" s="69" customFormat="1" x14ac:dyDescent="0.2">
      <c r="A4333" s="66" t="s">
        <v>20</v>
      </c>
      <c r="B4333" s="66" t="s">
        <v>24</v>
      </c>
      <c r="C4333" s="66" t="s">
        <v>25</v>
      </c>
      <c r="D4333" s="66" t="s">
        <v>313</v>
      </c>
      <c r="E4333" s="86">
        <f>+IF(ISNUMBER(DATA!J592),DATA!J592,"n/a")</f>
        <v>3868.61</v>
      </c>
      <c r="F4333" s="77">
        <f>+IF(ISNUMBER(DATA!K592),DATA!K592,"n/a")</f>
        <v>7.2956766771319903E-2</v>
      </c>
      <c r="G4333" s="86">
        <f>+IF(ISNUMBER(DATA!T592),DATA!T592,"n/a")</f>
        <v>13944.81</v>
      </c>
      <c r="H4333" s="77">
        <f>+IF(ISNUMBER(DATA!U592),DATA!U592,"n/a")</f>
        <v>0.18748158505617701</v>
      </c>
      <c r="I4333" s="86">
        <f>+IF(ISNUMBER(DATA!AD592),DATA!AD592,"n/a")</f>
        <v>24465.49</v>
      </c>
      <c r="J4333" s="77">
        <f>+IF(ISNUMBER(DATA!AE592),DATA!AE592,"n/a")</f>
        <v>0.17392729233922799</v>
      </c>
      <c r="K4333" s="86">
        <f>+IF(ISNUMBER(DATA!AN592),DATA!AN592,"n/a")</f>
        <v>46230.35</v>
      </c>
      <c r="L4333" s="77">
        <f>+IF(ISNUMBER(DATA!AO592),DATA!AO592,"n/a")</f>
        <v>7.5668757026811695E-2</v>
      </c>
      <c r="M4333" s="66"/>
      <c r="N4333" s="66"/>
      <c r="O4333" s="66"/>
      <c r="P4333" s="66"/>
      <c r="Q4333" s="66"/>
      <c r="S4333" s="70"/>
      <c r="U4333" s="70"/>
      <c r="W4333" s="70"/>
      <c r="Y4333" s="70"/>
    </row>
    <row r="4334" spans="1:25" s="69" customFormat="1" x14ac:dyDescent="0.2">
      <c r="A4334" s="66" t="s">
        <v>20</v>
      </c>
      <c r="B4334" s="66" t="s">
        <v>24</v>
      </c>
      <c r="C4334" s="66" t="s">
        <v>25</v>
      </c>
      <c r="D4334" s="66" t="s">
        <v>314</v>
      </c>
      <c r="E4334" s="86">
        <f>+IF(ISNUMBER(DATA!J593),DATA!J593,"n/a")</f>
        <v>13472.76</v>
      </c>
      <c r="F4334" s="77">
        <f>+IF(ISNUMBER(DATA!K593),DATA!K593,"n/a")</f>
        <v>0.21920575108321499</v>
      </c>
      <c r="G4334" s="86">
        <f>+IF(ISNUMBER(DATA!T593),DATA!T593,"n/a")</f>
        <v>45547</v>
      </c>
      <c r="H4334" s="77">
        <f>+IF(ISNUMBER(DATA!U593),DATA!U593,"n/a")</f>
        <v>0.33206756644910601</v>
      </c>
      <c r="I4334" s="86">
        <f>+IF(ISNUMBER(DATA!AD593),DATA!AD593,"n/a")</f>
        <v>80768.960000000006</v>
      </c>
      <c r="J4334" s="77">
        <f>+IF(ISNUMBER(DATA!AE593),DATA!AE593,"n/a")</f>
        <v>0.37662717057630701</v>
      </c>
      <c r="K4334" s="86">
        <f>+IF(ISNUMBER(DATA!AN593),DATA!AN593,"n/a")</f>
        <v>144411.41</v>
      </c>
      <c r="L4334" s="77">
        <f>+IF(ISNUMBER(DATA!AO593),DATA!AO593,"n/a")</f>
        <v>0.28940370683205002</v>
      </c>
      <c r="M4334" s="66"/>
      <c r="N4334" s="66"/>
      <c r="O4334" s="66"/>
      <c r="P4334" s="66"/>
      <c r="Q4334" s="66"/>
      <c r="S4334" s="70"/>
      <c r="U4334" s="70"/>
      <c r="W4334" s="70"/>
      <c r="Y4334" s="70"/>
    </row>
    <row r="4335" spans="1:25" s="69" customFormat="1" x14ac:dyDescent="0.2">
      <c r="A4335" s="66" t="s">
        <v>20</v>
      </c>
      <c r="B4335" s="66" t="s">
        <v>24</v>
      </c>
      <c r="C4335" s="66" t="s">
        <v>25</v>
      </c>
      <c r="D4335" s="66" t="s">
        <v>315</v>
      </c>
      <c r="E4335" s="86">
        <f>+IF(ISNUMBER(DATA!J594),DATA!J594,"n/a")</f>
        <v>11620.71</v>
      </c>
      <c r="F4335" s="77">
        <f>+IF(ISNUMBER(DATA!K594),DATA!K594,"n/a")</f>
        <v>0.53839667027633797</v>
      </c>
      <c r="G4335" s="86">
        <f>+IF(ISNUMBER(DATA!T594),DATA!T594,"n/a")</f>
        <v>42131.62</v>
      </c>
      <c r="H4335" s="77">
        <f>+IF(ISNUMBER(DATA!U594),DATA!U594,"n/a")</f>
        <v>0.281424020073756</v>
      </c>
      <c r="I4335" s="86">
        <f>+IF(ISNUMBER(DATA!AD594),DATA!AD594,"n/a")</f>
        <v>72739.28</v>
      </c>
      <c r="J4335" s="77">
        <f>+IF(ISNUMBER(DATA!AE594),DATA!AE594,"n/a")</f>
        <v>0.321877193231137</v>
      </c>
      <c r="K4335" s="86">
        <f>+IF(ISNUMBER(DATA!AN594),DATA!AN594,"n/a")</f>
        <v>121515.24</v>
      </c>
      <c r="L4335" s="77">
        <f>+IF(ISNUMBER(DATA!AO594),DATA!AO594,"n/a")</f>
        <v>0.15887190196810899</v>
      </c>
      <c r="M4335" s="66"/>
      <c r="N4335" s="66"/>
      <c r="O4335" s="66"/>
      <c r="P4335" s="66"/>
      <c r="Q4335" s="66"/>
      <c r="S4335" s="70"/>
      <c r="U4335" s="70"/>
      <c r="W4335" s="70"/>
      <c r="Y4335" s="70"/>
    </row>
    <row r="4336" spans="1:25" s="69" customFormat="1" x14ac:dyDescent="0.2">
      <c r="A4336" s="66" t="s">
        <v>20</v>
      </c>
      <c r="B4336" s="66" t="s">
        <v>24</v>
      </c>
      <c r="C4336" s="66" t="s">
        <v>25</v>
      </c>
      <c r="D4336" s="66" t="s">
        <v>316</v>
      </c>
      <c r="E4336" s="86">
        <f>+IF(ISNUMBER(DATA!J595),DATA!J595,"n/a")</f>
        <v>9939.4500000000007</v>
      </c>
      <c r="F4336" s="77">
        <f>+IF(ISNUMBER(DATA!K595),DATA!K595,"n/a")</f>
        <v>-0.173725167778819</v>
      </c>
      <c r="G4336" s="86">
        <f>+IF(ISNUMBER(DATA!T595),DATA!T595,"n/a")</f>
        <v>30373.07</v>
      </c>
      <c r="H4336" s="77">
        <f>+IF(ISNUMBER(DATA!U595),DATA!U595,"n/a")</f>
        <v>-0.155157676370477</v>
      </c>
      <c r="I4336" s="86">
        <f>+IF(ISNUMBER(DATA!AD595),DATA!AD595,"n/a")</f>
        <v>54751.91</v>
      </c>
      <c r="J4336" s="77">
        <f>+IF(ISNUMBER(DATA!AE595),DATA!AE595,"n/a")</f>
        <v>-0.13353274309058</v>
      </c>
      <c r="K4336" s="86">
        <f>+IF(ISNUMBER(DATA!AN595),DATA!AN595,"n/a")</f>
        <v>107921.59</v>
      </c>
      <c r="L4336" s="77">
        <f>+IF(ISNUMBER(DATA!AO595),DATA!AO595,"n/a")</f>
        <v>-5.8720349517313503E-2</v>
      </c>
      <c r="M4336" s="66"/>
      <c r="N4336" s="66"/>
      <c r="O4336" s="66"/>
      <c r="P4336" s="66"/>
      <c r="Q4336" s="66"/>
      <c r="S4336" s="70"/>
      <c r="U4336" s="70"/>
      <c r="W4336" s="70"/>
      <c r="Y4336" s="70"/>
    </row>
    <row r="4337" spans="1:25" s="69" customFormat="1" x14ac:dyDescent="0.2">
      <c r="A4337" s="66" t="s">
        <v>20</v>
      </c>
      <c r="B4337" s="66" t="s">
        <v>24</v>
      </c>
      <c r="C4337" s="66" t="s">
        <v>25</v>
      </c>
      <c r="D4337" s="66" t="s">
        <v>317</v>
      </c>
      <c r="E4337" s="86">
        <f>+IF(ISNUMBER(DATA!J596),DATA!J596,"n/a")</f>
        <v>6099.76</v>
      </c>
      <c r="F4337" s="77">
        <f>+IF(ISNUMBER(DATA!K596),DATA!K596,"n/a")</f>
        <v>-6.2593552234035205E-2</v>
      </c>
      <c r="G4337" s="86">
        <f>+IF(ISNUMBER(DATA!T596),DATA!T596,"n/a")</f>
        <v>21143.74</v>
      </c>
      <c r="H4337" s="77">
        <f>+IF(ISNUMBER(DATA!U596),DATA!U596,"n/a")</f>
        <v>-7.0886632186281995E-2</v>
      </c>
      <c r="I4337" s="86">
        <f>+IF(ISNUMBER(DATA!AD596),DATA!AD596,"n/a")</f>
        <v>35489.230000000003</v>
      </c>
      <c r="J4337" s="77">
        <f>+IF(ISNUMBER(DATA!AE596),DATA!AE596,"n/a")</f>
        <v>-9.5066026679939797E-2</v>
      </c>
      <c r="K4337" s="86">
        <f>+IF(ISNUMBER(DATA!AN596),DATA!AN596,"n/a")</f>
        <v>67794.95</v>
      </c>
      <c r="L4337" s="77">
        <f>+IF(ISNUMBER(DATA!AO596),DATA!AO596,"n/a")</f>
        <v>-2.3249685774171101E-2</v>
      </c>
      <c r="M4337" s="66"/>
      <c r="N4337" s="66"/>
      <c r="O4337" s="66"/>
      <c r="P4337" s="66"/>
      <c r="Q4337" s="66"/>
      <c r="S4337" s="70"/>
      <c r="U4337" s="70"/>
      <c r="W4337" s="70"/>
      <c r="Y4337" s="70"/>
    </row>
    <row r="4338" spans="1:25" s="69" customFormat="1" x14ac:dyDescent="0.2">
      <c r="A4338" s="66" t="s">
        <v>20</v>
      </c>
      <c r="B4338" s="66" t="s">
        <v>24</v>
      </c>
      <c r="C4338" s="66" t="s">
        <v>25</v>
      </c>
      <c r="D4338" s="66" t="s">
        <v>318</v>
      </c>
      <c r="E4338" s="86">
        <f>+IF(ISNUMBER(DATA!J597),DATA!J597,"n/a")</f>
        <v>12074.46</v>
      </c>
      <c r="F4338" s="77">
        <f>+IF(ISNUMBER(DATA!K597),DATA!K597,"n/a")</f>
        <v>7.3177538611677098E-2</v>
      </c>
      <c r="G4338" s="86">
        <f>+IF(ISNUMBER(DATA!T597),DATA!T597,"n/a")</f>
        <v>38188.89</v>
      </c>
      <c r="H4338" s="77">
        <f>+IF(ISNUMBER(DATA!U597),DATA!U597,"n/a")</f>
        <v>3.5023233816620397E-2</v>
      </c>
      <c r="I4338" s="86">
        <f>+IF(ISNUMBER(DATA!AD597),DATA!AD597,"n/a")</f>
        <v>68313.759999999995</v>
      </c>
      <c r="J4338" s="77">
        <f>+IF(ISNUMBER(DATA!AE597),DATA!AE597,"n/a")</f>
        <v>-4.5862863699066203E-3</v>
      </c>
      <c r="K4338" s="86">
        <f>+IF(ISNUMBER(DATA!AN597),DATA!AN597,"n/a")</f>
        <v>127494.83</v>
      </c>
      <c r="L4338" s="77">
        <f>+IF(ISNUMBER(DATA!AO597),DATA!AO597,"n/a")</f>
        <v>6.1101624616625203E-2</v>
      </c>
      <c r="M4338" s="66"/>
      <c r="N4338" s="66"/>
      <c r="O4338" s="66"/>
      <c r="P4338" s="66"/>
      <c r="Q4338" s="66"/>
      <c r="S4338" s="70"/>
      <c r="U4338" s="70"/>
      <c r="W4338" s="70"/>
      <c r="Y4338" s="70"/>
    </row>
    <row r="4339" spans="1:25" s="69" customFormat="1" x14ac:dyDescent="0.2">
      <c r="A4339" s="66" t="s">
        <v>20</v>
      </c>
      <c r="B4339" s="66" t="s">
        <v>24</v>
      </c>
      <c r="C4339" s="66" t="s">
        <v>25</v>
      </c>
      <c r="D4339" s="66" t="s">
        <v>344</v>
      </c>
      <c r="E4339" s="86">
        <f>+IF(ISNUMBER(DATA!J598),DATA!J598,"n/a")</f>
        <v>2876.3</v>
      </c>
      <c r="F4339" s="77">
        <f>+IF(ISNUMBER(DATA!K598),DATA!K598,"n/a")</f>
        <v>-0.123170159190816</v>
      </c>
      <c r="G4339" s="86">
        <f>+IF(ISNUMBER(DATA!T598),DATA!T598,"n/a")</f>
        <v>9312.06</v>
      </c>
      <c r="H4339" s="77">
        <f>+IF(ISNUMBER(DATA!U598),DATA!U598,"n/a")</f>
        <v>-9.0763872547631602E-2</v>
      </c>
      <c r="I4339" s="86">
        <f>+IF(ISNUMBER(DATA!AD598),DATA!AD598,"n/a")</f>
        <v>17143.919999999998</v>
      </c>
      <c r="J4339" s="77">
        <f>+IF(ISNUMBER(DATA!AE598),DATA!AE598,"n/a")</f>
        <v>-9.0729631352365697E-2</v>
      </c>
      <c r="K4339" s="86">
        <f>+IF(ISNUMBER(DATA!AN598),DATA!AN598,"n/a")</f>
        <v>33735.800000000003</v>
      </c>
      <c r="L4339" s="77">
        <f>+IF(ISNUMBER(DATA!AO598),DATA!AO598,"n/a")</f>
        <v>-0.16384070446392199</v>
      </c>
      <c r="M4339" s="66"/>
      <c r="N4339" s="66"/>
      <c r="O4339" s="66"/>
      <c r="P4339" s="66"/>
      <c r="Q4339" s="66"/>
      <c r="S4339" s="70"/>
      <c r="U4339" s="70"/>
      <c r="W4339" s="70"/>
      <c r="Y4339" s="70"/>
    </row>
    <row r="4340" spans="1:25" s="69" customFormat="1" x14ac:dyDescent="0.2">
      <c r="A4340" s="66" t="s">
        <v>20</v>
      </c>
      <c r="B4340" s="66" t="s">
        <v>24</v>
      </c>
      <c r="C4340" s="66" t="s">
        <v>25</v>
      </c>
      <c r="D4340" s="66" t="s">
        <v>345</v>
      </c>
      <c r="E4340" s="86">
        <f>+IF(ISNUMBER(DATA!J599),DATA!J599,"n/a")</f>
        <v>3373.48</v>
      </c>
      <c r="F4340" s="77">
        <f>+IF(ISNUMBER(DATA!K599),DATA!K599,"n/a")</f>
        <v>-0.24567774249809901</v>
      </c>
      <c r="G4340" s="86">
        <f>+IF(ISNUMBER(DATA!T599),DATA!T599,"n/a")</f>
        <v>11993.08</v>
      </c>
      <c r="H4340" s="77">
        <f>+IF(ISNUMBER(DATA!U599),DATA!U599,"n/a")</f>
        <v>-6.5392477211641598E-2</v>
      </c>
      <c r="I4340" s="86">
        <f>+IF(ISNUMBER(DATA!AD599),DATA!AD599,"n/a")</f>
        <v>21719.759999999998</v>
      </c>
      <c r="J4340" s="77">
        <f>+IF(ISNUMBER(DATA!AE599),DATA!AE599,"n/a")</f>
        <v>-2.1291206934309501E-2</v>
      </c>
      <c r="K4340" s="86">
        <f>+IF(ISNUMBER(DATA!AN599),DATA!AN599,"n/a")</f>
        <v>44454.93</v>
      </c>
      <c r="L4340" s="77">
        <f>+IF(ISNUMBER(DATA!AO599),DATA!AO599,"n/a")</f>
        <v>6.9601307920788502E-2</v>
      </c>
      <c r="M4340" s="66"/>
      <c r="N4340" s="66"/>
      <c r="O4340" s="66"/>
      <c r="P4340" s="66"/>
      <c r="Q4340" s="66"/>
      <c r="S4340" s="70"/>
      <c r="U4340" s="70"/>
      <c r="W4340" s="70"/>
      <c r="Y4340" s="70"/>
    </row>
    <row r="4341" spans="1:25" x14ac:dyDescent="0.2">
      <c r="E4341" s="100"/>
      <c r="F4341" s="102"/>
      <c r="G4341" s="100"/>
      <c r="H4341" s="102"/>
      <c r="I4341" s="100"/>
      <c r="J4341" s="102"/>
      <c r="K4341" s="100"/>
      <c r="L4341" s="102"/>
    </row>
    <row r="4342" spans="1:25" s="69" customFormat="1" x14ac:dyDescent="0.2">
      <c r="A4342" s="66" t="s">
        <v>20</v>
      </c>
      <c r="B4342" s="66" t="s">
        <v>24</v>
      </c>
      <c r="C4342" s="66" t="s">
        <v>10</v>
      </c>
      <c r="D4342" s="66" t="s">
        <v>271</v>
      </c>
      <c r="E4342" s="87">
        <f>+IF(ISNUMBER(DATA!L550),DATA!L550,"n/a")</f>
        <v>8.2252705248990594</v>
      </c>
      <c r="F4342" s="77">
        <f>+IF(ISNUMBER(DATA!M550),DATA!M550,"n/a")</f>
        <v>7.1497636771014797E-2</v>
      </c>
      <c r="G4342" s="87">
        <f>+IF(ISNUMBER(DATA!V550),DATA!V550,"n/a")</f>
        <v>8.6019209400934393</v>
      </c>
      <c r="H4342" s="77">
        <f>+IF(ISNUMBER(DATA!W550),DATA!W550,"n/a")</f>
        <v>0.12578573006661201</v>
      </c>
      <c r="I4342" s="87">
        <f>+IF(ISNUMBER(DATA!AF550),DATA!AF550,"n/a")</f>
        <v>8.2337740152305798</v>
      </c>
      <c r="J4342" s="77">
        <f>+IF(ISNUMBER(DATA!AG550),DATA!AG550,"n/a")</f>
        <v>8.8858529164973901E-2</v>
      </c>
      <c r="K4342" s="87">
        <f>+IF(ISNUMBER(DATA!AP550),DATA!AP550,"n/a")</f>
        <v>7.9981345106418997</v>
      </c>
      <c r="L4342" s="77">
        <f>+IF(ISNUMBER(DATA!AQ550),DATA!AQ550,"n/a")</f>
        <v>6.31353051608321E-2</v>
      </c>
      <c r="M4342" s="66"/>
      <c r="N4342" s="66"/>
      <c r="O4342" s="66"/>
      <c r="P4342" s="66"/>
      <c r="Q4342" s="66"/>
      <c r="S4342" s="70"/>
      <c r="U4342" s="70"/>
      <c r="W4342" s="70"/>
      <c r="Y4342" s="70"/>
    </row>
    <row r="4343" spans="1:25" s="69" customFormat="1" x14ac:dyDescent="0.2">
      <c r="A4343" s="66" t="s">
        <v>20</v>
      </c>
      <c r="B4343" s="66" t="s">
        <v>24</v>
      </c>
      <c r="C4343" s="66" t="s">
        <v>10</v>
      </c>
      <c r="D4343" s="66" t="s">
        <v>272</v>
      </c>
      <c r="E4343" s="87">
        <f>+IF(ISNUMBER(DATA!L551),DATA!L551,"n/a")</f>
        <v>16.0136177256141</v>
      </c>
      <c r="F4343" s="77">
        <f>+IF(ISNUMBER(DATA!M551),DATA!M551,"n/a")</f>
        <v>6.9446319290342007E-2</v>
      </c>
      <c r="G4343" s="87">
        <f>+IF(ISNUMBER(DATA!V551),DATA!V551,"n/a")</f>
        <v>15.868335475487299</v>
      </c>
      <c r="H4343" s="77">
        <f>+IF(ISNUMBER(DATA!W551),DATA!W551,"n/a")</f>
        <v>5.2255243428790302E-2</v>
      </c>
      <c r="I4343" s="87">
        <f>+IF(ISNUMBER(DATA!AF551),DATA!AF551,"n/a")</f>
        <v>15.801903143835</v>
      </c>
      <c r="J4343" s="77">
        <f>+IF(ISNUMBER(DATA!AG551),DATA!AG551,"n/a")</f>
        <v>8.1605345378882102E-2</v>
      </c>
      <c r="K4343" s="87">
        <f>+IF(ISNUMBER(DATA!AP551),DATA!AP551,"n/a")</f>
        <v>15.818713155244501</v>
      </c>
      <c r="L4343" s="77">
        <f>+IF(ISNUMBER(DATA!AQ551),DATA!AQ551,"n/a")</f>
        <v>6.7515667284146902E-2</v>
      </c>
      <c r="M4343" s="66"/>
      <c r="N4343" s="66"/>
      <c r="O4343" s="66"/>
      <c r="P4343" s="66"/>
      <c r="Q4343" s="66"/>
      <c r="S4343" s="70"/>
      <c r="U4343" s="70"/>
      <c r="W4343" s="70"/>
      <c r="Y4343" s="70"/>
    </row>
    <row r="4344" spans="1:25" s="69" customFormat="1" x14ac:dyDescent="0.2">
      <c r="A4344" s="66" t="s">
        <v>20</v>
      </c>
      <c r="B4344" s="66" t="s">
        <v>24</v>
      </c>
      <c r="C4344" s="66" t="s">
        <v>10</v>
      </c>
      <c r="D4344" s="66" t="s">
        <v>273</v>
      </c>
      <c r="E4344" s="87">
        <f>+IF(ISNUMBER(DATA!L552),DATA!L552,"n/a")</f>
        <v>8.1134167650287896</v>
      </c>
      <c r="F4344" s="77">
        <f>+IF(ISNUMBER(DATA!M552),DATA!M552,"n/a")</f>
        <v>3.46658170738134E-3</v>
      </c>
      <c r="G4344" s="87">
        <f>+IF(ISNUMBER(DATA!V552),DATA!V552,"n/a")</f>
        <v>8.0568855897910705</v>
      </c>
      <c r="H4344" s="77">
        <f>+IF(ISNUMBER(DATA!W552),DATA!W552,"n/a")</f>
        <v>-0.13431164663211401</v>
      </c>
      <c r="I4344" s="87">
        <f>+IF(ISNUMBER(DATA!AF552),DATA!AF552,"n/a")</f>
        <v>8.1183661786202794</v>
      </c>
      <c r="J4344" s="77">
        <f>+IF(ISNUMBER(DATA!AG552),DATA!AG552,"n/a")</f>
        <v>-0.18207239880596801</v>
      </c>
      <c r="K4344" s="87">
        <f>+IF(ISNUMBER(DATA!AP552),DATA!AP552,"n/a")</f>
        <v>8.1083538270321203</v>
      </c>
      <c r="L4344" s="77">
        <f>+IF(ISNUMBER(DATA!AQ552),DATA!AQ552,"n/a")</f>
        <v>-0.232150480120321</v>
      </c>
      <c r="M4344" s="66"/>
      <c r="N4344" s="66"/>
      <c r="O4344" s="66"/>
      <c r="P4344" s="66"/>
      <c r="Q4344" s="66"/>
      <c r="S4344" s="70"/>
      <c r="U4344" s="70"/>
      <c r="W4344" s="70"/>
      <c r="Y4344" s="70"/>
    </row>
    <row r="4345" spans="1:25" s="69" customFormat="1" x14ac:dyDescent="0.2">
      <c r="A4345" s="66" t="s">
        <v>20</v>
      </c>
      <c r="B4345" s="66" t="s">
        <v>24</v>
      </c>
      <c r="C4345" s="66" t="s">
        <v>10</v>
      </c>
      <c r="D4345" s="66" t="s">
        <v>274</v>
      </c>
      <c r="E4345" s="87">
        <f>+IF(ISNUMBER(DATA!L553),DATA!L553,"n/a")</f>
        <v>16.545156727471699</v>
      </c>
      <c r="F4345" s="77">
        <f>+IF(ISNUMBER(DATA!M553),DATA!M553,"n/a")</f>
        <v>1.6161049915356301E-2</v>
      </c>
      <c r="G4345" s="87">
        <f>+IF(ISNUMBER(DATA!V553),DATA!V553,"n/a")</f>
        <v>16.3243904891388</v>
      </c>
      <c r="H4345" s="77">
        <f>+IF(ISNUMBER(DATA!W553),DATA!W553,"n/a")</f>
        <v>3.8626295692994399E-3</v>
      </c>
      <c r="I4345" s="87">
        <f>+IF(ISNUMBER(DATA!AF553),DATA!AF553,"n/a")</f>
        <v>16.277386322807299</v>
      </c>
      <c r="J4345" s="77">
        <f>+IF(ISNUMBER(DATA!AG553),DATA!AG553,"n/a")</f>
        <v>1.4512105526158E-2</v>
      </c>
      <c r="K4345" s="87">
        <f>+IF(ISNUMBER(DATA!AP553),DATA!AP553,"n/a")</f>
        <v>16.353979927685199</v>
      </c>
      <c r="L4345" s="77">
        <f>+IF(ISNUMBER(DATA!AQ553),DATA!AQ553,"n/a")</f>
        <v>7.5611892610755096E-3</v>
      </c>
      <c r="M4345" s="66"/>
      <c r="N4345" s="66"/>
      <c r="O4345" s="66"/>
      <c r="P4345" s="66"/>
      <c r="Q4345" s="66"/>
      <c r="S4345" s="70"/>
      <c r="U4345" s="70"/>
      <c r="W4345" s="70"/>
      <c r="Y4345" s="70"/>
    </row>
    <row r="4346" spans="1:25" s="69" customFormat="1" x14ac:dyDescent="0.2">
      <c r="A4346" s="66" t="s">
        <v>20</v>
      </c>
      <c r="B4346" s="66" t="s">
        <v>24</v>
      </c>
      <c r="C4346" s="66" t="s">
        <v>10</v>
      </c>
      <c r="D4346" s="66" t="s">
        <v>275</v>
      </c>
      <c r="E4346" s="87">
        <f>+IF(ISNUMBER(DATA!L554),DATA!L554,"n/a")</f>
        <v>9.6212597486888907</v>
      </c>
      <c r="F4346" s="77">
        <f>+IF(ISNUMBER(DATA!M554),DATA!M554,"n/a")</f>
        <v>8.56970996467072E-2</v>
      </c>
      <c r="G4346" s="87">
        <f>+IF(ISNUMBER(DATA!V554),DATA!V554,"n/a")</f>
        <v>11.717063364491301</v>
      </c>
      <c r="H4346" s="77">
        <f>+IF(ISNUMBER(DATA!W554),DATA!W554,"n/a")</f>
        <v>5.1567020582404803E-2</v>
      </c>
      <c r="I4346" s="87">
        <f>+IF(ISNUMBER(DATA!AF554),DATA!AF554,"n/a")</f>
        <v>10.602022178340601</v>
      </c>
      <c r="J4346" s="77">
        <f>+IF(ISNUMBER(DATA!AG554),DATA!AG554,"n/a")</f>
        <v>2.2124429482705502E-2</v>
      </c>
      <c r="K4346" s="87">
        <f>+IF(ISNUMBER(DATA!AP554),DATA!AP554,"n/a")</f>
        <v>10.4790188470933</v>
      </c>
      <c r="L4346" s="77">
        <f>+IF(ISNUMBER(DATA!AQ554),DATA!AQ554,"n/a")</f>
        <v>4.90328862770869E-2</v>
      </c>
      <c r="M4346" s="66"/>
      <c r="N4346" s="66"/>
      <c r="O4346" s="66"/>
      <c r="P4346" s="66"/>
      <c r="Q4346" s="66"/>
      <c r="S4346" s="70"/>
      <c r="U4346" s="70"/>
      <c r="W4346" s="70"/>
      <c r="Y4346" s="70"/>
    </row>
    <row r="4347" spans="1:25" s="69" customFormat="1" x14ac:dyDescent="0.2">
      <c r="A4347" s="66" t="s">
        <v>20</v>
      </c>
      <c r="B4347" s="66" t="s">
        <v>24</v>
      </c>
      <c r="C4347" s="66" t="s">
        <v>10</v>
      </c>
      <c r="D4347" s="66" t="s">
        <v>276</v>
      </c>
      <c r="E4347" s="87">
        <f>+IF(ISNUMBER(DATA!L555),DATA!L555,"n/a")</f>
        <v>5.2346487743713901</v>
      </c>
      <c r="F4347" s="77">
        <f>+IF(ISNUMBER(DATA!M555),DATA!M555,"n/a")</f>
        <v>6.8291080860259507E-2</v>
      </c>
      <c r="G4347" s="87">
        <f>+IF(ISNUMBER(DATA!V555),DATA!V555,"n/a")</f>
        <v>5.2969463073977696</v>
      </c>
      <c r="H4347" s="77">
        <f>+IF(ISNUMBER(DATA!W555),DATA!W555,"n/a")</f>
        <v>-0.14243262041622901</v>
      </c>
      <c r="I4347" s="87">
        <f>+IF(ISNUMBER(DATA!AF555),DATA!AF555,"n/a")</f>
        <v>5.0198572582805303</v>
      </c>
      <c r="J4347" s="77">
        <f>+IF(ISNUMBER(DATA!AG555),DATA!AG555,"n/a")</f>
        <v>-0.29041717944794398</v>
      </c>
      <c r="K4347" s="87">
        <f>+IF(ISNUMBER(DATA!AP555),DATA!AP555,"n/a")</f>
        <v>4.9358744338576601</v>
      </c>
      <c r="L4347" s="77">
        <f>+IF(ISNUMBER(DATA!AQ555),DATA!AQ555,"n/a")</f>
        <v>-0.40184290376588999</v>
      </c>
      <c r="M4347" s="66"/>
      <c r="N4347" s="66"/>
      <c r="O4347" s="66"/>
      <c r="P4347" s="66"/>
      <c r="Q4347" s="66"/>
      <c r="S4347" s="70"/>
      <c r="U4347" s="70"/>
      <c r="W4347" s="70"/>
      <c r="Y4347" s="70"/>
    </row>
    <row r="4348" spans="1:25" s="69" customFormat="1" x14ac:dyDescent="0.2">
      <c r="A4348" s="66" t="s">
        <v>20</v>
      </c>
      <c r="B4348" s="66" t="s">
        <v>24</v>
      </c>
      <c r="C4348" s="66" t="s">
        <v>10</v>
      </c>
      <c r="D4348" s="66" t="s">
        <v>277</v>
      </c>
      <c r="E4348" s="87">
        <f>+IF(ISNUMBER(DATA!L556),DATA!L556,"n/a")</f>
        <v>12.921148782580399</v>
      </c>
      <c r="F4348" s="77">
        <f>+IF(ISNUMBER(DATA!M556),DATA!M556,"n/a")</f>
        <v>0.12568128452374</v>
      </c>
      <c r="G4348" s="87">
        <f>+IF(ISNUMBER(DATA!V556),DATA!V556,"n/a")</f>
        <v>13.257961173628701</v>
      </c>
      <c r="H4348" s="77">
        <f>+IF(ISNUMBER(DATA!W556),DATA!W556,"n/a")</f>
        <v>0.124481257227209</v>
      </c>
      <c r="I4348" s="87">
        <f>+IF(ISNUMBER(DATA!AF556),DATA!AF556,"n/a")</f>
        <v>13.912704928394</v>
      </c>
      <c r="J4348" s="77">
        <f>+IF(ISNUMBER(DATA!AG556),DATA!AG556,"n/a")</f>
        <v>0.19473293873626901</v>
      </c>
      <c r="K4348" s="87">
        <f>+IF(ISNUMBER(DATA!AP556),DATA!AP556,"n/a")</f>
        <v>14.008071077482599</v>
      </c>
      <c r="L4348" s="77">
        <f>+IF(ISNUMBER(DATA!AQ556),DATA!AQ556,"n/a")</f>
        <v>0.18854446768628</v>
      </c>
      <c r="M4348" s="66"/>
      <c r="N4348" s="66"/>
      <c r="O4348" s="66"/>
      <c r="P4348" s="66"/>
      <c r="Q4348" s="66"/>
      <c r="S4348" s="70"/>
      <c r="U4348" s="70"/>
      <c r="W4348" s="70"/>
      <c r="Y4348" s="70"/>
    </row>
    <row r="4349" spans="1:25" s="69" customFormat="1" x14ac:dyDescent="0.2">
      <c r="A4349" s="66" t="s">
        <v>20</v>
      </c>
      <c r="B4349" s="66" t="s">
        <v>24</v>
      </c>
      <c r="C4349" s="66" t="s">
        <v>10</v>
      </c>
      <c r="D4349" s="66" t="s">
        <v>278</v>
      </c>
      <c r="E4349" s="87">
        <f>+IF(ISNUMBER(DATA!L557),DATA!L557,"n/a")</f>
        <v>9.2161099750056792</v>
      </c>
      <c r="F4349" s="77">
        <f>+IF(ISNUMBER(DATA!M557),DATA!M557,"n/a")</f>
        <v>-0.36055138973294498</v>
      </c>
      <c r="G4349" s="87">
        <f>+IF(ISNUMBER(DATA!V557),DATA!V557,"n/a")</f>
        <v>10.323876707949299</v>
      </c>
      <c r="H4349" s="77">
        <f>+IF(ISNUMBER(DATA!W557),DATA!W557,"n/a")</f>
        <v>-0.31338960249982001</v>
      </c>
      <c r="I4349" s="87">
        <f>+IF(ISNUMBER(DATA!AF557),DATA!AF557,"n/a")</f>
        <v>10.8462299978115</v>
      </c>
      <c r="J4349" s="77">
        <f>+IF(ISNUMBER(DATA!AG557),DATA!AG557,"n/a")</f>
        <v>-0.27206184787689502</v>
      </c>
      <c r="K4349" s="87">
        <f>+IF(ISNUMBER(DATA!AP557),DATA!AP557,"n/a")</f>
        <v>11.561107400024</v>
      </c>
      <c r="L4349" s="77">
        <f>+IF(ISNUMBER(DATA!AQ557),DATA!AQ557,"n/a")</f>
        <v>-0.17609708587130901</v>
      </c>
      <c r="M4349" s="66"/>
      <c r="N4349" s="66"/>
      <c r="O4349" s="66"/>
      <c r="P4349" s="66"/>
      <c r="Q4349" s="66"/>
      <c r="S4349" s="70"/>
      <c r="U4349" s="70"/>
      <c r="W4349" s="70"/>
      <c r="Y4349" s="70"/>
    </row>
    <row r="4350" spans="1:25" s="69" customFormat="1" x14ac:dyDescent="0.2">
      <c r="A4350" s="66" t="s">
        <v>20</v>
      </c>
      <c r="B4350" s="66" t="s">
        <v>24</v>
      </c>
      <c r="C4350" s="66" t="s">
        <v>10</v>
      </c>
      <c r="D4350" s="66" t="s">
        <v>279</v>
      </c>
      <c r="E4350" s="87">
        <f>+IF(ISNUMBER(DATA!L558),DATA!L558,"n/a")</f>
        <v>14.8770996719044</v>
      </c>
      <c r="F4350" s="77">
        <f>+IF(ISNUMBER(DATA!M558),DATA!M558,"n/a")</f>
        <v>0.10868697481466701</v>
      </c>
      <c r="G4350" s="87">
        <f>+IF(ISNUMBER(DATA!V558),DATA!V558,"n/a")</f>
        <v>14.680239541959301</v>
      </c>
      <c r="H4350" s="77">
        <f>+IF(ISNUMBER(DATA!W558),DATA!W558,"n/a")</f>
        <v>6.6954999263883999E-2</v>
      </c>
      <c r="I4350" s="87">
        <f>+IF(ISNUMBER(DATA!AF558),DATA!AF558,"n/a")</f>
        <v>14.3943807500209</v>
      </c>
      <c r="J4350" s="77">
        <f>+IF(ISNUMBER(DATA!AG558),DATA!AG558,"n/a")</f>
        <v>0.144144603860652</v>
      </c>
      <c r="K4350" s="87">
        <f>+IF(ISNUMBER(DATA!AP558),DATA!AP558,"n/a")</f>
        <v>13.698682966450701</v>
      </c>
      <c r="L4350" s="77">
        <f>+IF(ISNUMBER(DATA!AQ558),DATA!AQ558,"n/a")</f>
        <v>0.14450851664559</v>
      </c>
      <c r="M4350" s="66"/>
      <c r="N4350" s="66"/>
      <c r="O4350" s="66"/>
      <c r="P4350" s="66"/>
      <c r="Q4350" s="66"/>
      <c r="S4350" s="70"/>
      <c r="U4350" s="70"/>
      <c r="W4350" s="70"/>
      <c r="Y4350" s="70"/>
    </row>
    <row r="4351" spans="1:25" s="69" customFormat="1" x14ac:dyDescent="0.2">
      <c r="A4351" s="66" t="s">
        <v>20</v>
      </c>
      <c r="B4351" s="66" t="s">
        <v>24</v>
      </c>
      <c r="C4351" s="66" t="s">
        <v>10</v>
      </c>
      <c r="D4351" s="66" t="s">
        <v>280</v>
      </c>
      <c r="E4351" s="87">
        <f>+IF(ISNUMBER(DATA!L559),DATA!L559,"n/a")</f>
        <v>9.9517085402428798</v>
      </c>
      <c r="F4351" s="77">
        <f>+IF(ISNUMBER(DATA!M559),DATA!M559,"n/a")</f>
        <v>-0.122484939371174</v>
      </c>
      <c r="G4351" s="87">
        <f>+IF(ISNUMBER(DATA!V559),DATA!V559,"n/a")</f>
        <v>9.91072182017251</v>
      </c>
      <c r="H4351" s="77">
        <f>+IF(ISNUMBER(DATA!W559),DATA!W559,"n/a")</f>
        <v>-0.11956145854670901</v>
      </c>
      <c r="I4351" s="87">
        <f>+IF(ISNUMBER(DATA!AF559),DATA!AF559,"n/a")</f>
        <v>9.9798514201098598</v>
      </c>
      <c r="J4351" s="77">
        <f>+IF(ISNUMBER(DATA!AG559),DATA!AG559,"n/a")</f>
        <v>-0.12059191117519601</v>
      </c>
      <c r="K4351" s="87">
        <f>+IF(ISNUMBER(DATA!AP559),DATA!AP559,"n/a")</f>
        <v>10.8343488709142</v>
      </c>
      <c r="L4351" s="77">
        <f>+IF(ISNUMBER(DATA!AQ559),DATA!AQ559,"n/a")</f>
        <v>-3.3419627665276598E-2</v>
      </c>
      <c r="M4351" s="66"/>
      <c r="N4351" s="66"/>
      <c r="O4351" s="66"/>
      <c r="P4351" s="66"/>
      <c r="Q4351" s="66"/>
      <c r="S4351" s="70"/>
      <c r="U4351" s="70"/>
      <c r="W4351" s="70"/>
      <c r="Y4351" s="70"/>
    </row>
    <row r="4352" spans="1:25" s="69" customFormat="1" x14ac:dyDescent="0.2">
      <c r="A4352" s="66" t="s">
        <v>20</v>
      </c>
      <c r="B4352" s="66" t="s">
        <v>24</v>
      </c>
      <c r="C4352" s="66" t="s">
        <v>10</v>
      </c>
      <c r="D4352" s="66" t="s">
        <v>281</v>
      </c>
      <c r="E4352" s="87">
        <f>+IF(ISNUMBER(DATA!L560),DATA!L560,"n/a")</f>
        <v>9.6132711927413901</v>
      </c>
      <c r="F4352" s="77">
        <f>+IF(ISNUMBER(DATA!M560),DATA!M560,"n/a")</f>
        <v>-9.5671246314190193E-3</v>
      </c>
      <c r="G4352" s="87">
        <f>+IF(ISNUMBER(DATA!V560),DATA!V560,"n/a")</f>
        <v>9.5731644983856192</v>
      </c>
      <c r="H4352" s="77">
        <f>+IF(ISNUMBER(DATA!W560),DATA!W560,"n/a")</f>
        <v>-2.10435661124019E-2</v>
      </c>
      <c r="I4352" s="87">
        <f>+IF(ISNUMBER(DATA!AF560),DATA!AF560,"n/a")</f>
        <v>9.7634545663743602</v>
      </c>
      <c r="J4352" s="77">
        <f>+IF(ISNUMBER(DATA!AG560),DATA!AG560,"n/a")</f>
        <v>-1.4298471103559101E-2</v>
      </c>
      <c r="K4352" s="87">
        <f>+IF(ISNUMBER(DATA!AP560),DATA!AP560,"n/a")</f>
        <v>9.7868179249238896</v>
      </c>
      <c r="L4352" s="77">
        <f>+IF(ISNUMBER(DATA!AQ560),DATA!AQ560,"n/a")</f>
        <v>-4.4094516602217901E-2</v>
      </c>
      <c r="M4352" s="66"/>
      <c r="N4352" s="66"/>
      <c r="O4352" s="66"/>
      <c r="P4352" s="66"/>
      <c r="Q4352" s="66"/>
      <c r="S4352" s="70"/>
      <c r="U4352" s="70"/>
      <c r="W4352" s="70"/>
      <c r="Y4352" s="70"/>
    </row>
    <row r="4353" spans="1:25" s="69" customFormat="1" x14ac:dyDescent="0.2">
      <c r="A4353" s="66" t="s">
        <v>20</v>
      </c>
      <c r="B4353" s="66" t="s">
        <v>24</v>
      </c>
      <c r="C4353" s="66" t="s">
        <v>10</v>
      </c>
      <c r="D4353" s="66" t="s">
        <v>282</v>
      </c>
      <c r="E4353" s="87">
        <f>+IF(ISNUMBER(DATA!L561),DATA!L561,"n/a")</f>
        <v>12.0089512350254</v>
      </c>
      <c r="F4353" s="77">
        <f>+IF(ISNUMBER(DATA!M561),DATA!M561,"n/a")</f>
        <v>-2.7562640404105901E-2</v>
      </c>
      <c r="G4353" s="87">
        <f>+IF(ISNUMBER(DATA!V561),DATA!V561,"n/a")</f>
        <v>11.7647595156058</v>
      </c>
      <c r="H4353" s="77">
        <f>+IF(ISNUMBER(DATA!W561),DATA!W561,"n/a")</f>
        <v>1.56286212867357E-3</v>
      </c>
      <c r="I4353" s="87">
        <f>+IF(ISNUMBER(DATA!AF561),DATA!AF561,"n/a")</f>
        <v>11.165601542296599</v>
      </c>
      <c r="J4353" s="77">
        <f>+IF(ISNUMBER(DATA!AG561),DATA!AG561,"n/a")</f>
        <v>-2.5571069416661499E-2</v>
      </c>
      <c r="K4353" s="87">
        <f>+IF(ISNUMBER(DATA!AP561),DATA!AP561,"n/a")</f>
        <v>11.236160198865701</v>
      </c>
      <c r="L4353" s="77">
        <f>+IF(ISNUMBER(DATA!AQ561),DATA!AQ561,"n/a")</f>
        <v>-4.9694254955053398E-2</v>
      </c>
      <c r="M4353" s="66"/>
      <c r="N4353" s="66"/>
      <c r="O4353" s="66"/>
      <c r="P4353" s="66"/>
      <c r="Q4353" s="66"/>
      <c r="S4353" s="70"/>
      <c r="U4353" s="70"/>
      <c r="W4353" s="70"/>
      <c r="Y4353" s="70"/>
    </row>
    <row r="4354" spans="1:25" s="69" customFormat="1" x14ac:dyDescent="0.2">
      <c r="A4354" s="66" t="s">
        <v>20</v>
      </c>
      <c r="B4354" s="66" t="s">
        <v>24</v>
      </c>
      <c r="C4354" s="66" t="s">
        <v>10</v>
      </c>
      <c r="D4354" s="66" t="s">
        <v>283</v>
      </c>
      <c r="E4354" s="87">
        <f>+IF(ISNUMBER(DATA!L562),DATA!L562,"n/a")</f>
        <v>11.6435116096215</v>
      </c>
      <c r="F4354" s="77">
        <f>+IF(ISNUMBER(DATA!M562),DATA!M562,"n/a")</f>
        <v>7.2763543673497702E-2</v>
      </c>
      <c r="G4354" s="87">
        <f>+IF(ISNUMBER(DATA!V562),DATA!V562,"n/a")</f>
        <v>11.789959985870601</v>
      </c>
      <c r="H4354" s="77">
        <f>+IF(ISNUMBER(DATA!W562),DATA!W562,"n/a")</f>
        <v>0.120879714950882</v>
      </c>
      <c r="I4354" s="87">
        <f>+IF(ISNUMBER(DATA!AF562),DATA!AF562,"n/a")</f>
        <v>11.567357914196601</v>
      </c>
      <c r="J4354" s="77">
        <f>+IF(ISNUMBER(DATA!AG562),DATA!AG562,"n/a")</f>
        <v>9.4970263927469406E-2</v>
      </c>
      <c r="K4354" s="87">
        <f>+IF(ISNUMBER(DATA!AP562),DATA!AP562,"n/a")</f>
        <v>11.0058315768096</v>
      </c>
      <c r="L4354" s="77">
        <f>+IF(ISNUMBER(DATA!AQ562),DATA!AQ562,"n/a")</f>
        <v>1.46095015027655E-2</v>
      </c>
      <c r="M4354" s="66"/>
      <c r="N4354" s="66"/>
      <c r="O4354" s="66"/>
      <c r="P4354" s="66"/>
      <c r="Q4354" s="66"/>
      <c r="S4354" s="70"/>
      <c r="U4354" s="70"/>
      <c r="W4354" s="70"/>
      <c r="Y4354" s="70"/>
    </row>
    <row r="4355" spans="1:25" s="69" customFormat="1" x14ac:dyDescent="0.2">
      <c r="A4355" s="66" t="s">
        <v>20</v>
      </c>
      <c r="B4355" s="66" t="s">
        <v>24</v>
      </c>
      <c r="C4355" s="66" t="s">
        <v>10</v>
      </c>
      <c r="D4355" s="66" t="s">
        <v>284</v>
      </c>
      <c r="E4355" s="87">
        <f>+IF(ISNUMBER(DATA!L563),DATA!L563,"n/a")</f>
        <v>11.900657293308299</v>
      </c>
      <c r="F4355" s="77">
        <f>+IF(ISNUMBER(DATA!M563),DATA!M563,"n/a")</f>
        <v>6.6196642052968699E-2</v>
      </c>
      <c r="G4355" s="87">
        <f>+IF(ISNUMBER(DATA!V563),DATA!V563,"n/a")</f>
        <v>11.7858220535164</v>
      </c>
      <c r="H4355" s="77">
        <f>+IF(ISNUMBER(DATA!W563),DATA!W563,"n/a")</f>
        <v>4.9623018016611099E-2</v>
      </c>
      <c r="I4355" s="87">
        <f>+IF(ISNUMBER(DATA!AF563),DATA!AF563,"n/a")</f>
        <v>11.634879192969899</v>
      </c>
      <c r="J4355" s="77">
        <f>+IF(ISNUMBER(DATA!AG563),DATA!AG563,"n/a")</f>
        <v>3.2312442870380098E-2</v>
      </c>
      <c r="K4355" s="87">
        <f>+IF(ISNUMBER(DATA!AP563),DATA!AP563,"n/a")</f>
        <v>11.346907842694099</v>
      </c>
      <c r="L4355" s="77">
        <f>+IF(ISNUMBER(DATA!AQ563),DATA!AQ563,"n/a")</f>
        <v>-6.5187594383408799E-3</v>
      </c>
      <c r="M4355" s="66"/>
      <c r="N4355" s="66"/>
      <c r="O4355" s="66"/>
      <c r="P4355" s="66"/>
      <c r="Q4355" s="66"/>
      <c r="S4355" s="70"/>
      <c r="U4355" s="70"/>
      <c r="W4355" s="70"/>
      <c r="Y4355" s="70"/>
    </row>
    <row r="4356" spans="1:25" s="69" customFormat="1" x14ac:dyDescent="0.2">
      <c r="A4356" s="66" t="s">
        <v>20</v>
      </c>
      <c r="B4356" s="66" t="s">
        <v>24</v>
      </c>
      <c r="C4356" s="66" t="s">
        <v>10</v>
      </c>
      <c r="D4356" s="66" t="s">
        <v>285</v>
      </c>
      <c r="E4356" s="87">
        <f>+IF(ISNUMBER(DATA!L564),DATA!L564,"n/a")</f>
        <v>10.899117775705401</v>
      </c>
      <c r="F4356" s="77">
        <f>+IF(ISNUMBER(DATA!M564),DATA!M564,"n/a")</f>
        <v>6.4964479329833694E-2</v>
      </c>
      <c r="G4356" s="87">
        <f>+IF(ISNUMBER(DATA!V564),DATA!V564,"n/a")</f>
        <v>10.484923460715599</v>
      </c>
      <c r="H4356" s="77">
        <f>+IF(ISNUMBER(DATA!W564),DATA!W564,"n/a")</f>
        <v>6.5605266094568102E-3</v>
      </c>
      <c r="I4356" s="87">
        <f>+IF(ISNUMBER(DATA!AF564),DATA!AF564,"n/a")</f>
        <v>10.3352611905063</v>
      </c>
      <c r="J4356" s="77">
        <f>+IF(ISNUMBER(DATA!AG564),DATA!AG564,"n/a")</f>
        <v>6.55198032188808E-4</v>
      </c>
      <c r="K4356" s="87">
        <f>+IF(ISNUMBER(DATA!AP564),DATA!AP564,"n/a")</f>
        <v>10.756856210999</v>
      </c>
      <c r="L4356" s="77">
        <f>+IF(ISNUMBER(DATA!AQ564),DATA!AQ564,"n/a")</f>
        <v>8.38855621728581E-2</v>
      </c>
      <c r="M4356" s="66"/>
      <c r="N4356" s="66"/>
      <c r="O4356" s="66"/>
      <c r="P4356" s="66"/>
      <c r="Q4356" s="66"/>
      <c r="S4356" s="70"/>
      <c r="U4356" s="70"/>
      <c r="W4356" s="70"/>
      <c r="Y4356" s="70"/>
    </row>
    <row r="4357" spans="1:25" s="69" customFormat="1" x14ac:dyDescent="0.2">
      <c r="A4357" s="66" t="s">
        <v>20</v>
      </c>
      <c r="B4357" s="66" t="s">
        <v>24</v>
      </c>
      <c r="C4357" s="66" t="s">
        <v>10</v>
      </c>
      <c r="D4357" s="66" t="s">
        <v>286</v>
      </c>
      <c r="E4357" s="87">
        <f>+IF(ISNUMBER(DATA!L565),DATA!L565,"n/a")</f>
        <v>6.4136475660488204</v>
      </c>
      <c r="F4357" s="77">
        <f>+IF(ISNUMBER(DATA!M565),DATA!M565,"n/a")</f>
        <v>-3.8356927640835598E-3</v>
      </c>
      <c r="G4357" s="87">
        <f>+IF(ISNUMBER(DATA!V565),DATA!V565,"n/a")</f>
        <v>6.3289437646630402</v>
      </c>
      <c r="H4357" s="77">
        <f>+IF(ISNUMBER(DATA!W565),DATA!W565,"n/a")</f>
        <v>-8.9558834226357395E-2</v>
      </c>
      <c r="I4357" s="87">
        <f>+IF(ISNUMBER(DATA!AF565),DATA!AF565,"n/a")</f>
        <v>6.2725467019241297</v>
      </c>
      <c r="J4357" s="77">
        <f>+IF(ISNUMBER(DATA!AG565),DATA!AG565,"n/a")</f>
        <v>-0.138197163790062</v>
      </c>
      <c r="K4357" s="87">
        <f>+IF(ISNUMBER(DATA!AP565),DATA!AP565,"n/a")</f>
        <v>6.3573603934241101</v>
      </c>
      <c r="L4357" s="77">
        <f>+IF(ISNUMBER(DATA!AQ565),DATA!AQ565,"n/a")</f>
        <v>-0.139118300645177</v>
      </c>
      <c r="M4357" s="66"/>
      <c r="N4357" s="66"/>
      <c r="O4357" s="66"/>
      <c r="P4357" s="66"/>
      <c r="Q4357" s="66"/>
      <c r="S4357" s="70"/>
      <c r="U4357" s="70"/>
      <c r="W4357" s="70"/>
      <c r="Y4357" s="70"/>
    </row>
    <row r="4358" spans="1:25" s="69" customFormat="1" x14ac:dyDescent="0.2">
      <c r="A4358" s="66" t="s">
        <v>20</v>
      </c>
      <c r="B4358" s="66" t="s">
        <v>24</v>
      </c>
      <c r="C4358" s="66" t="s">
        <v>10</v>
      </c>
      <c r="D4358" s="66" t="s">
        <v>287</v>
      </c>
      <c r="E4358" s="87">
        <f>+IF(ISNUMBER(DATA!L566),DATA!L566,"n/a")</f>
        <v>11.2235220549329</v>
      </c>
      <c r="F4358" s="77">
        <f>+IF(ISNUMBER(DATA!M566),DATA!M566,"n/a")</f>
        <v>0.17067000779656699</v>
      </c>
      <c r="G4358" s="87">
        <f>+IF(ISNUMBER(DATA!V566),DATA!V566,"n/a")</f>
        <v>11.8108936899425</v>
      </c>
      <c r="H4358" s="77">
        <f>+IF(ISNUMBER(DATA!W566),DATA!W566,"n/a")</f>
        <v>0.27982729610773799</v>
      </c>
      <c r="I4358" s="87">
        <f>+IF(ISNUMBER(DATA!AF566),DATA!AF566,"n/a")</f>
        <v>10.943047423953599</v>
      </c>
      <c r="J4358" s="77">
        <f>+IF(ISNUMBER(DATA!AG566),DATA!AG566,"n/a")</f>
        <v>0.20746639026973401</v>
      </c>
      <c r="K4358" s="87">
        <f>+IF(ISNUMBER(DATA!AP566),DATA!AP566,"n/a")</f>
        <v>10.336247032650199</v>
      </c>
      <c r="L4358" s="77">
        <f>+IF(ISNUMBER(DATA!AQ566),DATA!AQ566,"n/a")</f>
        <v>0.155291948085066</v>
      </c>
      <c r="M4358" s="66"/>
      <c r="N4358" s="66"/>
      <c r="O4358" s="66"/>
      <c r="P4358" s="66"/>
      <c r="Q4358" s="66"/>
      <c r="S4358" s="70"/>
      <c r="U4358" s="70"/>
      <c r="W4358" s="70"/>
      <c r="Y4358" s="70"/>
    </row>
    <row r="4359" spans="1:25" s="69" customFormat="1" x14ac:dyDescent="0.2">
      <c r="A4359" s="66" t="s">
        <v>20</v>
      </c>
      <c r="B4359" s="66" t="s">
        <v>24</v>
      </c>
      <c r="C4359" s="66" t="s">
        <v>10</v>
      </c>
      <c r="D4359" s="66" t="s">
        <v>288</v>
      </c>
      <c r="E4359" s="87">
        <f>+IF(ISNUMBER(DATA!L567),DATA!L567,"n/a")</f>
        <v>12.258454451885701</v>
      </c>
      <c r="F4359" s="77">
        <f>+IF(ISNUMBER(DATA!M567),DATA!M567,"n/a")</f>
        <v>-1.6899232062800501E-2</v>
      </c>
      <c r="G4359" s="87">
        <f>+IF(ISNUMBER(DATA!V567),DATA!V567,"n/a")</f>
        <v>12.1175850066553</v>
      </c>
      <c r="H4359" s="77">
        <f>+IF(ISNUMBER(DATA!W567),DATA!W567,"n/a")</f>
        <v>-2.4654140051934802E-2</v>
      </c>
      <c r="I4359" s="87">
        <f>+IF(ISNUMBER(DATA!AF567),DATA!AF567,"n/a")</f>
        <v>11.918933743455501</v>
      </c>
      <c r="J4359" s="77">
        <f>+IF(ISNUMBER(DATA!AG567),DATA!AG567,"n/a")</f>
        <v>-1.8230133601126301E-2</v>
      </c>
      <c r="K4359" s="87">
        <f>+IF(ISNUMBER(DATA!AP567),DATA!AP567,"n/a")</f>
        <v>11.933926544816501</v>
      </c>
      <c r="L4359" s="77">
        <f>+IF(ISNUMBER(DATA!AQ567),DATA!AQ567,"n/a")</f>
        <v>-2.4170185207878898E-2</v>
      </c>
      <c r="M4359" s="66"/>
      <c r="N4359" s="66"/>
      <c r="O4359" s="66"/>
      <c r="P4359" s="66"/>
      <c r="Q4359" s="66"/>
      <c r="S4359" s="70"/>
      <c r="U4359" s="70"/>
      <c r="W4359" s="70"/>
      <c r="Y4359" s="70"/>
    </row>
    <row r="4360" spans="1:25" s="69" customFormat="1" x14ac:dyDescent="0.2">
      <c r="A4360" s="66" t="s">
        <v>20</v>
      </c>
      <c r="B4360" s="66" t="s">
        <v>24</v>
      </c>
      <c r="C4360" s="66" t="s">
        <v>10</v>
      </c>
      <c r="D4360" s="66" t="s">
        <v>289</v>
      </c>
      <c r="E4360" s="87">
        <f>+IF(ISNUMBER(DATA!L568),DATA!L568,"n/a")</f>
        <v>12.3085145981156</v>
      </c>
      <c r="F4360" s="77">
        <f>+IF(ISNUMBER(DATA!M568),DATA!M568,"n/a")</f>
        <v>0.10837275759765901</v>
      </c>
      <c r="G4360" s="87">
        <f>+IF(ISNUMBER(DATA!V568),DATA!V568,"n/a")</f>
        <v>11.9229857121815</v>
      </c>
      <c r="H4360" s="77">
        <f>+IF(ISNUMBER(DATA!W568),DATA!W568,"n/a")</f>
        <v>0.115402161002378</v>
      </c>
      <c r="I4360" s="87">
        <f>+IF(ISNUMBER(DATA!AF568),DATA!AF568,"n/a")</f>
        <v>11.818157567135</v>
      </c>
      <c r="J4360" s="77">
        <f>+IF(ISNUMBER(DATA!AG568),DATA!AG568,"n/a")</f>
        <v>0.108418451497949</v>
      </c>
      <c r="K4360" s="87">
        <f>+IF(ISNUMBER(DATA!AP568),DATA!AP568,"n/a")</f>
        <v>13.339727904039799</v>
      </c>
      <c r="L4360" s="77">
        <f>+IF(ISNUMBER(DATA!AQ568),DATA!AQ568,"n/a")</f>
        <v>0.22491740012190301</v>
      </c>
      <c r="M4360" s="66"/>
      <c r="N4360" s="66"/>
      <c r="O4360" s="66"/>
      <c r="P4360" s="66"/>
      <c r="Q4360" s="66"/>
      <c r="S4360" s="70"/>
      <c r="U4360" s="70"/>
      <c r="W4360" s="70"/>
      <c r="Y4360" s="70"/>
    </row>
    <row r="4361" spans="1:25" s="69" customFormat="1" x14ac:dyDescent="0.2">
      <c r="A4361" s="66" t="s">
        <v>20</v>
      </c>
      <c r="B4361" s="66" t="s">
        <v>24</v>
      </c>
      <c r="C4361" s="66" t="s">
        <v>10</v>
      </c>
      <c r="D4361" s="66" t="s">
        <v>290</v>
      </c>
      <c r="E4361" s="87">
        <f>+IF(ISNUMBER(DATA!L569),DATA!L569,"n/a")</f>
        <v>16.8161099649178</v>
      </c>
      <c r="F4361" s="77">
        <f>+IF(ISNUMBER(DATA!M569),DATA!M569,"n/a")</f>
        <v>-3.7597203798933601E-3</v>
      </c>
      <c r="G4361" s="87">
        <f>+IF(ISNUMBER(DATA!V569),DATA!V569,"n/a")</f>
        <v>16.515869879786301</v>
      </c>
      <c r="H4361" s="77">
        <f>+IF(ISNUMBER(DATA!W569),DATA!W569,"n/a")</f>
        <v>-3.1197399750663001E-3</v>
      </c>
      <c r="I4361" s="87">
        <f>+IF(ISNUMBER(DATA!AF569),DATA!AF569,"n/a")</f>
        <v>16.441733297727001</v>
      </c>
      <c r="J4361" s="77">
        <f>+IF(ISNUMBER(DATA!AG569),DATA!AG569,"n/a")</f>
        <v>1.0113944937214899E-2</v>
      </c>
      <c r="K4361" s="87">
        <f>+IF(ISNUMBER(DATA!AP569),DATA!AP569,"n/a")</f>
        <v>16.592549997950901</v>
      </c>
      <c r="L4361" s="77">
        <f>+IF(ISNUMBER(DATA!AQ569),DATA!AQ569,"n/a")</f>
        <v>1.0826231139681499E-2</v>
      </c>
      <c r="M4361" s="66"/>
      <c r="N4361" s="66"/>
      <c r="O4361" s="66"/>
      <c r="P4361" s="66"/>
      <c r="Q4361" s="66"/>
      <c r="S4361" s="70"/>
      <c r="U4361" s="70"/>
      <c r="W4361" s="70"/>
      <c r="Y4361" s="70"/>
    </row>
    <row r="4362" spans="1:25" s="69" customFormat="1" x14ac:dyDescent="0.2">
      <c r="A4362" s="66" t="s">
        <v>20</v>
      </c>
      <c r="B4362" s="66" t="s">
        <v>24</v>
      </c>
      <c r="C4362" s="66" t="s">
        <v>10</v>
      </c>
      <c r="D4362" s="66" t="s">
        <v>291</v>
      </c>
      <c r="E4362" s="87">
        <f>+IF(ISNUMBER(DATA!L570),DATA!L570,"n/a")</f>
        <v>12.6797752808989</v>
      </c>
      <c r="F4362" s="77">
        <f>+IF(ISNUMBER(DATA!M570),DATA!M570,"n/a")</f>
        <v>-0.185439864993339</v>
      </c>
      <c r="G4362" s="87">
        <f>+IF(ISNUMBER(DATA!V570),DATA!V570,"n/a")</f>
        <v>12.8612240690042</v>
      </c>
      <c r="H4362" s="77">
        <f>+IF(ISNUMBER(DATA!W570),DATA!W570,"n/a")</f>
        <v>-0.155232381017678</v>
      </c>
      <c r="I4362" s="87">
        <f>+IF(ISNUMBER(DATA!AF570),DATA!AF570,"n/a")</f>
        <v>12.6571101673679</v>
      </c>
      <c r="J4362" s="77">
        <f>+IF(ISNUMBER(DATA!AG570),DATA!AG570,"n/a")</f>
        <v>-0.15992150858034801</v>
      </c>
      <c r="K4362" s="87">
        <f>+IF(ISNUMBER(DATA!AP570),DATA!AP570,"n/a")</f>
        <v>12.953326745936501</v>
      </c>
      <c r="L4362" s="77">
        <f>+IF(ISNUMBER(DATA!AQ570),DATA!AQ570,"n/a")</f>
        <v>-0.107057667994017</v>
      </c>
      <c r="M4362" s="66"/>
      <c r="N4362" s="66"/>
      <c r="O4362" s="66"/>
      <c r="P4362" s="66"/>
      <c r="Q4362" s="66"/>
      <c r="S4362" s="70"/>
      <c r="U4362" s="70"/>
      <c r="W4362" s="70"/>
      <c r="Y4362" s="70"/>
    </row>
    <row r="4363" spans="1:25" s="69" customFormat="1" x14ac:dyDescent="0.2">
      <c r="A4363" s="66" t="s">
        <v>20</v>
      </c>
      <c r="B4363" s="66" t="s">
        <v>24</v>
      </c>
      <c r="C4363" s="66" t="s">
        <v>10</v>
      </c>
      <c r="D4363" s="66" t="s">
        <v>292</v>
      </c>
      <c r="E4363" s="87">
        <f>+IF(ISNUMBER(DATA!L571),DATA!L571,"n/a")</f>
        <v>16.277323679854302</v>
      </c>
      <c r="F4363" s="77">
        <f>+IF(ISNUMBER(DATA!M571),DATA!M571,"n/a")</f>
        <v>7.6168164823655099E-2</v>
      </c>
      <c r="G4363" s="87">
        <f>+IF(ISNUMBER(DATA!V571),DATA!V571,"n/a")</f>
        <v>15.5601830593318</v>
      </c>
      <c r="H4363" s="77">
        <f>+IF(ISNUMBER(DATA!W571),DATA!W571,"n/a")</f>
        <v>-3.2570260280765199E-2</v>
      </c>
      <c r="I4363" s="87">
        <f>+IF(ISNUMBER(DATA!AF571),DATA!AF571,"n/a")</f>
        <v>15.154520423004101</v>
      </c>
      <c r="J4363" s="77">
        <f>+IF(ISNUMBER(DATA!AG571),DATA!AG571,"n/a")</f>
        <v>-2.9549359022231499E-2</v>
      </c>
      <c r="K4363" s="87">
        <f>+IF(ISNUMBER(DATA!AP571),DATA!AP571,"n/a")</f>
        <v>15.0911144485499</v>
      </c>
      <c r="L4363" s="77">
        <f>+IF(ISNUMBER(DATA!AQ571),DATA!AQ571,"n/a")</f>
        <v>-1.1939451380381201E-2</v>
      </c>
      <c r="M4363" s="66"/>
      <c r="N4363" s="66"/>
      <c r="O4363" s="66"/>
      <c r="P4363" s="66"/>
      <c r="Q4363" s="66"/>
      <c r="S4363" s="70"/>
      <c r="U4363" s="70"/>
      <c r="W4363" s="70"/>
      <c r="Y4363" s="70"/>
    </row>
    <row r="4364" spans="1:25" s="69" customFormat="1" x14ac:dyDescent="0.2">
      <c r="A4364" s="66" t="s">
        <v>20</v>
      </c>
      <c r="B4364" s="66" t="s">
        <v>24</v>
      </c>
      <c r="C4364" s="66" t="s">
        <v>10</v>
      </c>
      <c r="D4364" s="66" t="s">
        <v>293</v>
      </c>
      <c r="E4364" s="87">
        <f>+IF(ISNUMBER(DATA!L572),DATA!L572,"n/a")</f>
        <v>13.6611075184643</v>
      </c>
      <c r="F4364" s="77">
        <f>+IF(ISNUMBER(DATA!M572),DATA!M572,"n/a")</f>
        <v>0.12733597416957601</v>
      </c>
      <c r="G4364" s="87">
        <f>+IF(ISNUMBER(DATA!V572),DATA!V572,"n/a")</f>
        <v>13.345952600800199</v>
      </c>
      <c r="H4364" s="77">
        <f>+IF(ISNUMBER(DATA!W572),DATA!W572,"n/a")</f>
        <v>8.4147289825031196E-2</v>
      </c>
      <c r="I4364" s="87">
        <f>+IF(ISNUMBER(DATA!AF572),DATA!AF572,"n/a")</f>
        <v>12.827266791557101</v>
      </c>
      <c r="J4364" s="77">
        <f>+IF(ISNUMBER(DATA!AG572),DATA!AG572,"n/a")</f>
        <v>8.1516904891410003E-2</v>
      </c>
      <c r="K4364" s="87">
        <f>+IF(ISNUMBER(DATA!AP572),DATA!AP572,"n/a")</f>
        <v>12.5257051471102</v>
      </c>
      <c r="L4364" s="77">
        <f>+IF(ISNUMBER(DATA!AQ572),DATA!AQ572,"n/a")</f>
        <v>4.4324553242493903E-2</v>
      </c>
      <c r="M4364" s="66"/>
      <c r="N4364" s="66"/>
      <c r="O4364" s="66"/>
      <c r="P4364" s="66"/>
      <c r="Q4364" s="66"/>
      <c r="S4364" s="70"/>
      <c r="U4364" s="70"/>
      <c r="W4364" s="70"/>
      <c r="Y4364" s="70"/>
    </row>
    <row r="4365" spans="1:25" s="69" customFormat="1" x14ac:dyDescent="0.2">
      <c r="A4365" s="66" t="s">
        <v>20</v>
      </c>
      <c r="B4365" s="66" t="s">
        <v>24</v>
      </c>
      <c r="C4365" s="66" t="s">
        <v>10</v>
      </c>
      <c r="D4365" s="66" t="s">
        <v>294</v>
      </c>
      <c r="E4365" s="87">
        <f>+IF(ISNUMBER(DATA!L573),DATA!L573,"n/a")</f>
        <v>16.607977582366299</v>
      </c>
      <c r="F4365" s="77">
        <f>+IF(ISNUMBER(DATA!M573),DATA!M573,"n/a")</f>
        <v>-1.8992240845709399E-2</v>
      </c>
      <c r="G4365" s="87">
        <f>+IF(ISNUMBER(DATA!V573),DATA!V573,"n/a")</f>
        <v>16.351261341882001</v>
      </c>
      <c r="H4365" s="77">
        <f>+IF(ISNUMBER(DATA!W573),DATA!W573,"n/a")</f>
        <v>-2.2561754161505E-2</v>
      </c>
      <c r="I4365" s="87">
        <f>+IF(ISNUMBER(DATA!AF573),DATA!AF573,"n/a")</f>
        <v>16.361550323003701</v>
      </c>
      <c r="J4365" s="77">
        <f>+IF(ISNUMBER(DATA!AG573),DATA!AG573,"n/a")</f>
        <v>-7.79636604211303E-3</v>
      </c>
      <c r="K4365" s="87">
        <f>+IF(ISNUMBER(DATA!AP573),DATA!AP573,"n/a")</f>
        <v>16.566275830403399</v>
      </c>
      <c r="L4365" s="77">
        <f>+IF(ISNUMBER(DATA!AQ573),DATA!AQ573,"n/a")</f>
        <v>-1.1919162453954499E-3</v>
      </c>
      <c r="M4365" s="66"/>
      <c r="N4365" s="66"/>
      <c r="O4365" s="66"/>
      <c r="P4365" s="66"/>
      <c r="Q4365" s="66"/>
      <c r="S4365" s="70"/>
      <c r="U4365" s="70"/>
      <c r="W4365" s="70"/>
      <c r="Y4365" s="70"/>
    </row>
    <row r="4366" spans="1:25" s="69" customFormat="1" x14ac:dyDescent="0.2">
      <c r="A4366" s="66" t="s">
        <v>20</v>
      </c>
      <c r="B4366" s="66" t="s">
        <v>24</v>
      </c>
      <c r="C4366" s="66" t="s">
        <v>10</v>
      </c>
      <c r="D4366" s="66" t="s">
        <v>295</v>
      </c>
      <c r="E4366" s="87">
        <f>+IF(ISNUMBER(DATA!L574),DATA!L574,"n/a")</f>
        <v>12.8486653879537</v>
      </c>
      <c r="F4366" s="77">
        <f>+IF(ISNUMBER(DATA!M574),DATA!M574,"n/a")</f>
        <v>-3.2594637375049598E-2</v>
      </c>
      <c r="G4366" s="87">
        <f>+IF(ISNUMBER(DATA!V574),DATA!V574,"n/a")</f>
        <v>12.8296357162421</v>
      </c>
      <c r="H4366" s="77">
        <f>+IF(ISNUMBER(DATA!W574),DATA!W574,"n/a")</f>
        <v>-4.42639031209386E-2</v>
      </c>
      <c r="I4366" s="87">
        <f>+IF(ISNUMBER(DATA!AF574),DATA!AF574,"n/a")</f>
        <v>13.202661744387299</v>
      </c>
      <c r="J4366" s="77">
        <f>+IF(ISNUMBER(DATA!AG574),DATA!AG574,"n/a")</f>
        <v>-5.1617609247332601E-2</v>
      </c>
      <c r="K4366" s="87">
        <f>+IF(ISNUMBER(DATA!AP574),DATA!AP574,"n/a")</f>
        <v>13.5543415420535</v>
      </c>
      <c r="L4366" s="77">
        <f>+IF(ISNUMBER(DATA!AQ574),DATA!AQ574,"n/a")</f>
        <v>-3.2562911253530398E-2</v>
      </c>
      <c r="M4366" s="66"/>
      <c r="N4366" s="66"/>
      <c r="O4366" s="66"/>
      <c r="P4366" s="66"/>
      <c r="Q4366" s="66"/>
      <c r="S4366" s="70"/>
      <c r="U4366" s="70"/>
      <c r="W4366" s="70"/>
      <c r="Y4366" s="70"/>
    </row>
    <row r="4367" spans="1:25" s="69" customFormat="1" x14ac:dyDescent="0.2">
      <c r="A4367" s="66" t="s">
        <v>20</v>
      </c>
      <c r="B4367" s="66" t="s">
        <v>24</v>
      </c>
      <c r="C4367" s="66" t="s">
        <v>10</v>
      </c>
      <c r="D4367" s="66" t="s">
        <v>296</v>
      </c>
      <c r="E4367" s="87">
        <f>+IF(ISNUMBER(DATA!L575),DATA!L575,"n/a")</f>
        <v>15.378011936723301</v>
      </c>
      <c r="F4367" s="77">
        <f>+IF(ISNUMBER(DATA!M575),DATA!M575,"n/a")</f>
        <v>-1.04783118297599E-2</v>
      </c>
      <c r="G4367" s="87">
        <f>+IF(ISNUMBER(DATA!V575),DATA!V575,"n/a")</f>
        <v>15.260021207561101</v>
      </c>
      <c r="H4367" s="77">
        <f>+IF(ISNUMBER(DATA!W575),DATA!W575,"n/a")</f>
        <v>-2.53697015016775E-2</v>
      </c>
      <c r="I4367" s="87">
        <f>+IF(ISNUMBER(DATA!AF575),DATA!AF575,"n/a")</f>
        <v>15.241475777257</v>
      </c>
      <c r="J4367" s="77">
        <f>+IF(ISNUMBER(DATA!AG575),DATA!AG575,"n/a")</f>
        <v>-2.4316587534780599E-2</v>
      </c>
      <c r="K4367" s="87">
        <f>+IF(ISNUMBER(DATA!AP575),DATA!AP575,"n/a")</f>
        <v>15.3138347061647</v>
      </c>
      <c r="L4367" s="77">
        <f>+IF(ISNUMBER(DATA!AQ575),DATA!AQ575,"n/a")</f>
        <v>-1.7653080358204301E-2</v>
      </c>
      <c r="M4367" s="66"/>
      <c r="N4367" s="66"/>
      <c r="O4367" s="66"/>
      <c r="P4367" s="66"/>
      <c r="Q4367" s="66"/>
      <c r="S4367" s="70"/>
      <c r="U4367" s="70"/>
      <c r="W4367" s="70"/>
      <c r="Y4367" s="70"/>
    </row>
    <row r="4368" spans="1:25" s="69" customFormat="1" x14ac:dyDescent="0.2">
      <c r="A4368" s="66" t="s">
        <v>20</v>
      </c>
      <c r="B4368" s="66" t="s">
        <v>24</v>
      </c>
      <c r="C4368" s="66" t="s">
        <v>10</v>
      </c>
      <c r="D4368" s="66" t="s">
        <v>297</v>
      </c>
      <c r="E4368" s="87">
        <f>+IF(ISNUMBER(DATA!L576),DATA!L576,"n/a")</f>
        <v>16.090611798060301</v>
      </c>
      <c r="F4368" s="77">
        <f>+IF(ISNUMBER(DATA!M576),DATA!M576,"n/a")</f>
        <v>1.11226841432965E-2</v>
      </c>
      <c r="G4368" s="87">
        <f>+IF(ISNUMBER(DATA!V576),DATA!V576,"n/a")</f>
        <v>15.971692866000399</v>
      </c>
      <c r="H4368" s="77">
        <f>+IF(ISNUMBER(DATA!W576),DATA!W576,"n/a")</f>
        <v>-5.8860670590944802E-5</v>
      </c>
      <c r="I4368" s="87">
        <f>+IF(ISNUMBER(DATA!AF576),DATA!AF576,"n/a")</f>
        <v>15.901156163491301</v>
      </c>
      <c r="J4368" s="77">
        <f>+IF(ISNUMBER(DATA!AG576),DATA!AG576,"n/a")</f>
        <v>2.1134707188971501E-2</v>
      </c>
      <c r="K4368" s="87">
        <f>+IF(ISNUMBER(DATA!AP576),DATA!AP576,"n/a")</f>
        <v>15.931390608443101</v>
      </c>
      <c r="L4368" s="77">
        <f>+IF(ISNUMBER(DATA!AQ576),DATA!AQ576,"n/a")</f>
        <v>3.5307085373905501E-3</v>
      </c>
      <c r="M4368" s="66"/>
      <c r="N4368" s="66"/>
      <c r="O4368" s="66"/>
      <c r="P4368" s="66"/>
      <c r="Q4368" s="66"/>
      <c r="S4368" s="70"/>
      <c r="U4368" s="70"/>
      <c r="W4368" s="70"/>
      <c r="Y4368" s="70"/>
    </row>
    <row r="4369" spans="1:25" s="69" customFormat="1" x14ac:dyDescent="0.2">
      <c r="A4369" s="66" t="s">
        <v>20</v>
      </c>
      <c r="B4369" s="66" t="s">
        <v>24</v>
      </c>
      <c r="C4369" s="66" t="s">
        <v>10</v>
      </c>
      <c r="D4369" s="66" t="s">
        <v>298</v>
      </c>
      <c r="E4369" s="87">
        <f>+IF(ISNUMBER(DATA!L577),DATA!L577,"n/a")</f>
        <v>16.876676510397399</v>
      </c>
      <c r="F4369" s="77">
        <f>+IF(ISNUMBER(DATA!M577),DATA!M577,"n/a")</f>
        <v>8.8591514520039993E-2</v>
      </c>
      <c r="G4369" s="87">
        <f>+IF(ISNUMBER(DATA!V577),DATA!V577,"n/a")</f>
        <v>16.621749126630998</v>
      </c>
      <c r="H4369" s="77">
        <f>+IF(ISNUMBER(DATA!W577),DATA!W577,"n/a")</f>
        <v>4.8309274175814002E-2</v>
      </c>
      <c r="I4369" s="87">
        <f>+IF(ISNUMBER(DATA!AF577),DATA!AF577,"n/a")</f>
        <v>16.568083609687498</v>
      </c>
      <c r="J4369" s="77">
        <f>+IF(ISNUMBER(DATA!AG577),DATA!AG577,"n/a")</f>
        <v>4.4538328548591098E-2</v>
      </c>
      <c r="K4369" s="87">
        <f>+IF(ISNUMBER(DATA!AP577),DATA!AP577,"n/a")</f>
        <v>16.334766078008201</v>
      </c>
      <c r="L4369" s="77">
        <f>+IF(ISNUMBER(DATA!AQ577),DATA!AQ577,"n/a")</f>
        <v>3.0838896991894099E-2</v>
      </c>
      <c r="M4369" s="66"/>
      <c r="N4369" s="66"/>
      <c r="O4369" s="66"/>
      <c r="P4369" s="66"/>
      <c r="Q4369" s="66"/>
      <c r="S4369" s="70"/>
      <c r="U4369" s="70"/>
      <c r="W4369" s="70"/>
      <c r="Y4369" s="70"/>
    </row>
    <row r="4370" spans="1:25" s="69" customFormat="1" x14ac:dyDescent="0.2">
      <c r="A4370" s="66" t="s">
        <v>20</v>
      </c>
      <c r="B4370" s="66" t="s">
        <v>24</v>
      </c>
      <c r="C4370" s="66" t="s">
        <v>10</v>
      </c>
      <c r="D4370" s="66" t="s">
        <v>299</v>
      </c>
      <c r="E4370" s="87">
        <f>+IF(ISNUMBER(DATA!L578),DATA!L578,"n/a")</f>
        <v>10.518572972551899</v>
      </c>
      <c r="F4370" s="77">
        <f>+IF(ISNUMBER(DATA!M578),DATA!M578,"n/a")</f>
        <v>7.6656180725252196E-2</v>
      </c>
      <c r="G4370" s="87">
        <f>+IF(ISNUMBER(DATA!V578),DATA!V578,"n/a")</f>
        <v>10.6858737339769</v>
      </c>
      <c r="H4370" s="77">
        <f>+IF(ISNUMBER(DATA!W578),DATA!W578,"n/a")</f>
        <v>-1.10767142302233E-2</v>
      </c>
      <c r="I4370" s="87">
        <f>+IF(ISNUMBER(DATA!AF578),DATA!AF578,"n/a")</f>
        <v>10.106081926025499</v>
      </c>
      <c r="J4370" s="77">
        <f>+IF(ISNUMBER(DATA!AG578),DATA!AG578,"n/a")</f>
        <v>-6.6985167895702996E-2</v>
      </c>
      <c r="K4370" s="87">
        <f>+IF(ISNUMBER(DATA!AP578),DATA!AP578,"n/a")</f>
        <v>9.9791635711962901</v>
      </c>
      <c r="L4370" s="77">
        <f>+IF(ISNUMBER(DATA!AQ578),DATA!AQ578,"n/a")</f>
        <v>-8.1026116151229094E-2</v>
      </c>
      <c r="M4370" s="66"/>
      <c r="N4370" s="66"/>
      <c r="O4370" s="66"/>
      <c r="P4370" s="66"/>
      <c r="Q4370" s="66"/>
      <c r="S4370" s="70"/>
      <c r="U4370" s="70"/>
      <c r="W4370" s="70"/>
      <c r="Y4370" s="70"/>
    </row>
    <row r="4371" spans="1:25" s="69" customFormat="1" x14ac:dyDescent="0.2">
      <c r="A4371" s="66" t="s">
        <v>20</v>
      </c>
      <c r="B4371" s="66" t="s">
        <v>24</v>
      </c>
      <c r="C4371" s="66" t="s">
        <v>10</v>
      </c>
      <c r="D4371" s="66" t="s">
        <v>300</v>
      </c>
      <c r="E4371" s="87">
        <f>+IF(ISNUMBER(DATA!L579),DATA!L579,"n/a")</f>
        <v>7.9659870465012101</v>
      </c>
      <c r="F4371" s="77">
        <f>+IF(ISNUMBER(DATA!M579),DATA!M579,"n/a")</f>
        <v>2.4098068986338698E-2</v>
      </c>
      <c r="G4371" s="87">
        <f>+IF(ISNUMBER(DATA!V579),DATA!V579,"n/a")</f>
        <v>8.4459553793710604</v>
      </c>
      <c r="H4371" s="77">
        <f>+IF(ISNUMBER(DATA!W579),DATA!W579,"n/a")</f>
        <v>3.3186119876964702E-2</v>
      </c>
      <c r="I4371" s="87">
        <f>+IF(ISNUMBER(DATA!AF579),DATA!AF579,"n/a")</f>
        <v>8.2825390744933696</v>
      </c>
      <c r="J4371" s="77">
        <f>+IF(ISNUMBER(DATA!AG579),DATA!AG579,"n/a")</f>
        <v>3.0847656001577999E-2</v>
      </c>
      <c r="K4371" s="87">
        <f>+IF(ISNUMBER(DATA!AP579),DATA!AP579,"n/a")</f>
        <v>8.3940291972958807</v>
      </c>
      <c r="L4371" s="77">
        <f>+IF(ISNUMBER(DATA!AQ579),DATA!AQ579,"n/a")</f>
        <v>6.26565683382906E-2</v>
      </c>
      <c r="M4371" s="66"/>
      <c r="N4371" s="66"/>
      <c r="O4371" s="66"/>
      <c r="P4371" s="66"/>
      <c r="Q4371" s="66"/>
      <c r="S4371" s="70"/>
      <c r="U4371" s="70"/>
      <c r="W4371" s="70"/>
      <c r="Y4371" s="70"/>
    </row>
    <row r="4372" spans="1:25" s="69" customFormat="1" x14ac:dyDescent="0.2">
      <c r="A4372" s="66" t="s">
        <v>20</v>
      </c>
      <c r="B4372" s="66" t="s">
        <v>24</v>
      </c>
      <c r="C4372" s="66" t="s">
        <v>10</v>
      </c>
      <c r="D4372" s="66" t="s">
        <v>301</v>
      </c>
      <c r="E4372" s="87">
        <f>+IF(ISNUMBER(DATA!L580),DATA!L580,"n/a")</f>
        <v>7.4877997029492898</v>
      </c>
      <c r="F4372" s="77">
        <f>+IF(ISNUMBER(DATA!M580),DATA!M580,"n/a")</f>
        <v>-3.74739991076046E-2</v>
      </c>
      <c r="G4372" s="87">
        <f>+IF(ISNUMBER(DATA!V580),DATA!V580,"n/a")</f>
        <v>7.4881909944010703</v>
      </c>
      <c r="H4372" s="77">
        <f>+IF(ISNUMBER(DATA!W580),DATA!W580,"n/a")</f>
        <v>-5.18254280427312E-2</v>
      </c>
      <c r="I4372" s="87">
        <f>+IF(ISNUMBER(DATA!AF580),DATA!AF580,"n/a")</f>
        <v>7.9650869061413703</v>
      </c>
      <c r="J4372" s="77">
        <f>+IF(ISNUMBER(DATA!AG580),DATA!AG580,"n/a")</f>
        <v>-0.160972529380979</v>
      </c>
      <c r="K4372" s="87">
        <f>+IF(ISNUMBER(DATA!AP580),DATA!AP580,"n/a")</f>
        <v>7.9897203020512499</v>
      </c>
      <c r="L4372" s="77">
        <f>+IF(ISNUMBER(DATA!AQ580),DATA!AQ580,"n/a")</f>
        <v>-0.27157500732762102</v>
      </c>
      <c r="M4372" s="66"/>
      <c r="N4372" s="66"/>
      <c r="O4372" s="66"/>
      <c r="P4372" s="66"/>
      <c r="Q4372" s="66"/>
      <c r="S4372" s="70"/>
      <c r="U4372" s="70"/>
      <c r="W4372" s="70"/>
      <c r="Y4372" s="70"/>
    </row>
    <row r="4373" spans="1:25" s="69" customFormat="1" x14ac:dyDescent="0.2">
      <c r="A4373" s="66" t="s">
        <v>20</v>
      </c>
      <c r="B4373" s="66" t="s">
        <v>24</v>
      </c>
      <c r="C4373" s="66" t="s">
        <v>10</v>
      </c>
      <c r="D4373" s="66" t="s">
        <v>302</v>
      </c>
      <c r="E4373" s="87">
        <f>+IF(ISNUMBER(DATA!L581),DATA!L581,"n/a")</f>
        <v>16.743097034541101</v>
      </c>
      <c r="F4373" s="77">
        <f>+IF(ISNUMBER(DATA!M581),DATA!M581,"n/a")</f>
        <v>-5.4391148436019002E-3</v>
      </c>
      <c r="G4373" s="87">
        <f>+IF(ISNUMBER(DATA!V581),DATA!V581,"n/a")</f>
        <v>16.399189424158699</v>
      </c>
      <c r="H4373" s="77">
        <f>+IF(ISNUMBER(DATA!W581),DATA!W581,"n/a")</f>
        <v>-1.09225513206835E-2</v>
      </c>
      <c r="I4373" s="87">
        <f>+IF(ISNUMBER(DATA!AF581),DATA!AF581,"n/a")</f>
        <v>16.3630249396052</v>
      </c>
      <c r="J4373" s="77">
        <f>+IF(ISNUMBER(DATA!AG581),DATA!AG581,"n/a")</f>
        <v>4.6555209282230902E-3</v>
      </c>
      <c r="K4373" s="87">
        <f>+IF(ISNUMBER(DATA!AP581),DATA!AP581,"n/a")</f>
        <v>16.503947349450801</v>
      </c>
      <c r="L4373" s="77">
        <f>+IF(ISNUMBER(DATA!AQ581),DATA!AQ581,"n/a")</f>
        <v>3.37871772674054E-3</v>
      </c>
      <c r="M4373" s="66"/>
      <c r="N4373" s="66"/>
      <c r="O4373" s="66"/>
      <c r="P4373" s="66"/>
      <c r="Q4373" s="66"/>
      <c r="S4373" s="70"/>
      <c r="U4373" s="70"/>
      <c r="W4373" s="70"/>
      <c r="Y4373" s="70"/>
    </row>
    <row r="4374" spans="1:25" s="69" customFormat="1" x14ac:dyDescent="0.2">
      <c r="A4374" s="66" t="s">
        <v>20</v>
      </c>
      <c r="B4374" s="66" t="s">
        <v>24</v>
      </c>
      <c r="C4374" s="66" t="s">
        <v>10</v>
      </c>
      <c r="D4374" s="66" t="s">
        <v>303</v>
      </c>
      <c r="E4374" s="87">
        <f>+IF(ISNUMBER(DATA!L582),DATA!L582,"n/a")</f>
        <v>11.322132296165</v>
      </c>
      <c r="F4374" s="77">
        <f>+IF(ISNUMBER(DATA!M582),DATA!M582,"n/a")</f>
        <v>5.0316762316914003E-2</v>
      </c>
      <c r="G4374" s="87">
        <f>+IF(ISNUMBER(DATA!V582),DATA!V582,"n/a")</f>
        <v>11.264651178314301</v>
      </c>
      <c r="H4374" s="77">
        <f>+IF(ISNUMBER(DATA!W582),DATA!W582,"n/a")</f>
        <v>5.5516320203532199E-2</v>
      </c>
      <c r="I4374" s="87">
        <f>+IF(ISNUMBER(DATA!AF582),DATA!AF582,"n/a")</f>
        <v>11.347927863370399</v>
      </c>
      <c r="J4374" s="77">
        <f>+IF(ISNUMBER(DATA!AG582),DATA!AG582,"n/a")</f>
        <v>6.6393242326254404E-2</v>
      </c>
      <c r="K4374" s="87">
        <f>+IF(ISNUMBER(DATA!AP582),DATA!AP582,"n/a")</f>
        <v>11.1617727862712</v>
      </c>
      <c r="L4374" s="77">
        <f>+IF(ISNUMBER(DATA!AQ582),DATA!AQ582,"n/a")</f>
        <v>6.7097564083265004E-2</v>
      </c>
      <c r="M4374" s="66"/>
      <c r="N4374" s="66"/>
      <c r="O4374" s="66"/>
      <c r="P4374" s="66"/>
      <c r="Q4374" s="66"/>
      <c r="S4374" s="70"/>
      <c r="U4374" s="70"/>
      <c r="W4374" s="70"/>
      <c r="Y4374" s="70"/>
    </row>
    <row r="4375" spans="1:25" s="69" customFormat="1" x14ac:dyDescent="0.2">
      <c r="A4375" s="66" t="s">
        <v>20</v>
      </c>
      <c r="B4375" s="66" t="s">
        <v>24</v>
      </c>
      <c r="C4375" s="66" t="s">
        <v>10</v>
      </c>
      <c r="D4375" s="66" t="s">
        <v>304</v>
      </c>
      <c r="E4375" s="87">
        <f>+IF(ISNUMBER(DATA!L583),DATA!L583,"n/a")</f>
        <v>6.6575538642251404</v>
      </c>
      <c r="F4375" s="77">
        <f>+IF(ISNUMBER(DATA!M583),DATA!M583,"n/a")</f>
        <v>-9.0982328984862901E-2</v>
      </c>
      <c r="G4375" s="87">
        <f>+IF(ISNUMBER(DATA!V583),DATA!V583,"n/a")</f>
        <v>6.8483378328814899</v>
      </c>
      <c r="H4375" s="77">
        <f>+IF(ISNUMBER(DATA!W583),DATA!W583,"n/a")</f>
        <v>-0.105172010614367</v>
      </c>
      <c r="I4375" s="87">
        <f>+IF(ISNUMBER(DATA!AF583),DATA!AF583,"n/a")</f>
        <v>5.6643829478457297</v>
      </c>
      <c r="J4375" s="77">
        <f>+IF(ISNUMBER(DATA!AG583),DATA!AG583,"n/a")</f>
        <v>-0.26766976240495799</v>
      </c>
      <c r="K4375" s="87">
        <f>+IF(ISNUMBER(DATA!AP583),DATA!AP583,"n/a")</f>
        <v>6.2508929429970301</v>
      </c>
      <c r="L4375" s="77">
        <f>+IF(ISNUMBER(DATA!AQ583),DATA!AQ583,"n/a")</f>
        <v>-0.20342860320487299</v>
      </c>
      <c r="M4375" s="66"/>
      <c r="N4375" s="66"/>
      <c r="O4375" s="66"/>
      <c r="P4375" s="66"/>
      <c r="Q4375" s="66"/>
      <c r="S4375" s="70"/>
      <c r="U4375" s="70"/>
      <c r="W4375" s="70"/>
      <c r="Y4375" s="70"/>
    </row>
    <row r="4376" spans="1:25" s="69" customFormat="1" x14ac:dyDescent="0.2">
      <c r="A4376" s="66" t="s">
        <v>20</v>
      </c>
      <c r="B4376" s="66" t="s">
        <v>24</v>
      </c>
      <c r="C4376" s="66" t="s">
        <v>10</v>
      </c>
      <c r="D4376" s="66" t="s">
        <v>305</v>
      </c>
      <c r="E4376" s="87">
        <f>+IF(ISNUMBER(DATA!L584),DATA!L584,"n/a")</f>
        <v>16.0819669835758</v>
      </c>
      <c r="F4376" s="77">
        <f>+IF(ISNUMBER(DATA!M584),DATA!M584,"n/a")</f>
        <v>0.200136633428766</v>
      </c>
      <c r="G4376" s="87">
        <f>+IF(ISNUMBER(DATA!V584),DATA!V584,"n/a")</f>
        <v>15.864034292522501</v>
      </c>
      <c r="H4376" s="77">
        <f>+IF(ISNUMBER(DATA!W584),DATA!W584,"n/a")</f>
        <v>0.13894007974515499</v>
      </c>
      <c r="I4376" s="87">
        <f>+IF(ISNUMBER(DATA!AF584),DATA!AF584,"n/a")</f>
        <v>15.506353333762201</v>
      </c>
      <c r="J4376" s="77">
        <f>+IF(ISNUMBER(DATA!AG584),DATA!AG584,"n/a")</f>
        <v>0.109165578534191</v>
      </c>
      <c r="K4376" s="87">
        <f>+IF(ISNUMBER(DATA!AP584),DATA!AP584,"n/a")</f>
        <v>14.9530410192022</v>
      </c>
      <c r="L4376" s="77">
        <f>+IF(ISNUMBER(DATA!AQ584),DATA!AQ584,"n/a")</f>
        <v>6.1131493698417E-2</v>
      </c>
      <c r="M4376" s="66"/>
      <c r="N4376" s="66"/>
      <c r="O4376" s="66"/>
      <c r="P4376" s="66"/>
      <c r="Q4376" s="66"/>
      <c r="S4376" s="70"/>
      <c r="U4376" s="70"/>
      <c r="W4376" s="70"/>
      <c r="Y4376" s="70"/>
    </row>
    <row r="4377" spans="1:25" s="69" customFormat="1" x14ac:dyDescent="0.2">
      <c r="A4377" s="66" t="s">
        <v>20</v>
      </c>
      <c r="B4377" s="66" t="s">
        <v>24</v>
      </c>
      <c r="C4377" s="66" t="s">
        <v>10</v>
      </c>
      <c r="D4377" s="66" t="s">
        <v>306</v>
      </c>
      <c r="E4377" s="87">
        <f>+IF(ISNUMBER(DATA!L585),DATA!L585,"n/a")</f>
        <v>11.033718188907899</v>
      </c>
      <c r="F4377" s="77">
        <f>+IF(ISNUMBER(DATA!M585),DATA!M585,"n/a")</f>
        <v>6.5447947430802705E-2</v>
      </c>
      <c r="G4377" s="87">
        <f>+IF(ISNUMBER(DATA!V585),DATA!V585,"n/a")</f>
        <v>10.940241154943999</v>
      </c>
      <c r="H4377" s="77">
        <f>+IF(ISNUMBER(DATA!W585),DATA!W585,"n/a")</f>
        <v>7.2308267470141796E-2</v>
      </c>
      <c r="I4377" s="87">
        <f>+IF(ISNUMBER(DATA!AF585),DATA!AF585,"n/a")</f>
        <v>10.873156037488499</v>
      </c>
      <c r="J4377" s="77">
        <f>+IF(ISNUMBER(DATA!AG585),DATA!AG585,"n/a")</f>
        <v>4.99303795627788E-2</v>
      </c>
      <c r="K4377" s="87">
        <f>+IF(ISNUMBER(DATA!AP585),DATA!AP585,"n/a")</f>
        <v>11.1025784829403</v>
      </c>
      <c r="L4377" s="77">
        <f>+IF(ISNUMBER(DATA!AQ585),DATA!AQ585,"n/a")</f>
        <v>8.3927316436689603E-2</v>
      </c>
      <c r="M4377" s="66"/>
      <c r="N4377" s="66"/>
      <c r="O4377" s="66"/>
      <c r="P4377" s="66"/>
      <c r="Q4377" s="66"/>
      <c r="S4377" s="70"/>
      <c r="U4377" s="70"/>
      <c r="W4377" s="70"/>
      <c r="Y4377" s="70"/>
    </row>
    <row r="4378" spans="1:25" s="69" customFormat="1" x14ac:dyDescent="0.2">
      <c r="A4378" s="66" t="s">
        <v>20</v>
      </c>
      <c r="B4378" s="66" t="s">
        <v>24</v>
      </c>
      <c r="C4378" s="66" t="s">
        <v>10</v>
      </c>
      <c r="D4378" s="66" t="s">
        <v>307</v>
      </c>
      <c r="E4378" s="87">
        <f>+IF(ISNUMBER(DATA!L586),DATA!L586,"n/a")</f>
        <v>15.141283220799901</v>
      </c>
      <c r="F4378" s="77">
        <f>+IF(ISNUMBER(DATA!M586),DATA!M586,"n/a")</f>
        <v>-6.6667278316722298E-2</v>
      </c>
      <c r="G4378" s="87">
        <f>+IF(ISNUMBER(DATA!V586),DATA!V586,"n/a")</f>
        <v>14.998104306495399</v>
      </c>
      <c r="H4378" s="77">
        <f>+IF(ISNUMBER(DATA!W586),DATA!W586,"n/a")</f>
        <v>-7.5928007581887003E-2</v>
      </c>
      <c r="I4378" s="87">
        <f>+IF(ISNUMBER(DATA!AF586),DATA!AF586,"n/a")</f>
        <v>14.8163380914777</v>
      </c>
      <c r="J4378" s="77">
        <f>+IF(ISNUMBER(DATA!AG586),DATA!AG586,"n/a")</f>
        <v>-7.26214408317572E-2</v>
      </c>
      <c r="K4378" s="87">
        <f>+IF(ISNUMBER(DATA!AP586),DATA!AP586,"n/a")</f>
        <v>15.006731209859501</v>
      </c>
      <c r="L4378" s="77">
        <f>+IF(ISNUMBER(DATA!AQ586),DATA!AQ586,"n/a")</f>
        <v>2.21769462046198E-2</v>
      </c>
      <c r="M4378" s="66"/>
      <c r="N4378" s="66"/>
      <c r="O4378" s="66"/>
      <c r="P4378" s="66"/>
      <c r="Q4378" s="66"/>
      <c r="S4378" s="70"/>
      <c r="U4378" s="70"/>
      <c r="W4378" s="70"/>
      <c r="Y4378" s="70"/>
    </row>
    <row r="4379" spans="1:25" s="69" customFormat="1" x14ac:dyDescent="0.2">
      <c r="A4379" s="66" t="s">
        <v>20</v>
      </c>
      <c r="B4379" s="66" t="s">
        <v>24</v>
      </c>
      <c r="C4379" s="66" t="s">
        <v>10</v>
      </c>
      <c r="D4379" s="66" t="s">
        <v>308</v>
      </c>
      <c r="E4379" s="87">
        <f>+IF(ISNUMBER(DATA!L587),DATA!L587,"n/a")</f>
        <v>12.1492719760393</v>
      </c>
      <c r="F4379" s="77">
        <f>+IF(ISNUMBER(DATA!M587),DATA!M587,"n/a")</f>
        <v>-4.8194462043087E-2</v>
      </c>
      <c r="G4379" s="87">
        <f>+IF(ISNUMBER(DATA!V587),DATA!V587,"n/a")</f>
        <v>12.354111560104201</v>
      </c>
      <c r="H4379" s="77">
        <f>+IF(ISNUMBER(DATA!W587),DATA!W587,"n/a")</f>
        <v>-1.938835223059E-2</v>
      </c>
      <c r="I4379" s="87">
        <f>+IF(ISNUMBER(DATA!AF587),DATA!AF587,"n/a")</f>
        <v>12.5393755198325</v>
      </c>
      <c r="J4379" s="77">
        <f>+IF(ISNUMBER(DATA!AG587),DATA!AG587,"n/a")</f>
        <v>1.6286008011704801E-2</v>
      </c>
      <c r="K4379" s="87">
        <f>+IF(ISNUMBER(DATA!AP587),DATA!AP587,"n/a")</f>
        <v>12.644278603291999</v>
      </c>
      <c r="L4379" s="77">
        <f>+IF(ISNUMBER(DATA!AQ587),DATA!AQ587,"n/a")</f>
        <v>1.2960967520067901E-2</v>
      </c>
      <c r="M4379" s="66"/>
      <c r="N4379" s="66"/>
      <c r="O4379" s="66"/>
      <c r="P4379" s="66"/>
      <c r="Q4379" s="66"/>
      <c r="S4379" s="70"/>
      <c r="U4379" s="70"/>
      <c r="W4379" s="70"/>
      <c r="Y4379" s="70"/>
    </row>
    <row r="4380" spans="1:25" s="69" customFormat="1" x14ac:dyDescent="0.2">
      <c r="A4380" s="66" t="s">
        <v>20</v>
      </c>
      <c r="B4380" s="66" t="s">
        <v>24</v>
      </c>
      <c r="C4380" s="66" t="s">
        <v>10</v>
      </c>
      <c r="D4380" s="66" t="s">
        <v>309</v>
      </c>
      <c r="E4380" s="87">
        <f>+IF(ISNUMBER(DATA!L588),DATA!L588,"n/a")</f>
        <v>10.052179586579699</v>
      </c>
      <c r="F4380" s="77">
        <f>+IF(ISNUMBER(DATA!M588),DATA!M588,"n/a")</f>
        <v>-0.102008188647792</v>
      </c>
      <c r="G4380" s="87">
        <f>+IF(ISNUMBER(DATA!V588),DATA!V588,"n/a")</f>
        <v>10.2033001005858</v>
      </c>
      <c r="H4380" s="77">
        <f>+IF(ISNUMBER(DATA!W588),DATA!W588,"n/a")</f>
        <v>-6.30605512373347E-2</v>
      </c>
      <c r="I4380" s="87">
        <f>+IF(ISNUMBER(DATA!AF588),DATA!AF588,"n/a")</f>
        <v>10.6430429434111</v>
      </c>
      <c r="J4380" s="77">
        <f>+IF(ISNUMBER(DATA!AG588),DATA!AG588,"n/a")</f>
        <v>3.3571360957340098E-2</v>
      </c>
      <c r="K4380" s="87">
        <f>+IF(ISNUMBER(DATA!AP588),DATA!AP588,"n/a")</f>
        <v>10.855486404221301</v>
      </c>
      <c r="L4380" s="77">
        <f>+IF(ISNUMBER(DATA!AQ588),DATA!AQ588,"n/a")</f>
        <v>5.81669369595577E-2</v>
      </c>
      <c r="M4380" s="66"/>
      <c r="N4380" s="66"/>
      <c r="O4380" s="66"/>
      <c r="P4380" s="66"/>
      <c r="Q4380" s="66"/>
      <c r="S4380" s="70"/>
      <c r="U4380" s="70"/>
      <c r="W4380" s="70"/>
      <c r="Y4380" s="70"/>
    </row>
    <row r="4381" spans="1:25" s="69" customFormat="1" x14ac:dyDescent="0.2">
      <c r="A4381" s="66" t="s">
        <v>20</v>
      </c>
      <c r="B4381" s="66" t="s">
        <v>24</v>
      </c>
      <c r="C4381" s="66" t="s">
        <v>10</v>
      </c>
      <c r="D4381" s="66" t="s">
        <v>310</v>
      </c>
      <c r="E4381" s="87">
        <f>+IF(ISNUMBER(DATA!L589),DATA!L589,"n/a")</f>
        <v>8.4687347293359601</v>
      </c>
      <c r="F4381" s="77">
        <f>+IF(ISNUMBER(DATA!M589),DATA!M589,"n/a")</f>
        <v>4.6464010189905897E-2</v>
      </c>
      <c r="G4381" s="87">
        <f>+IF(ISNUMBER(DATA!V589),DATA!V589,"n/a")</f>
        <v>8.4033531968333293</v>
      </c>
      <c r="H4381" s="77">
        <f>+IF(ISNUMBER(DATA!W589),DATA!W589,"n/a")</f>
        <v>5.69886940460025E-2</v>
      </c>
      <c r="I4381" s="87">
        <f>+IF(ISNUMBER(DATA!AF589),DATA!AF589,"n/a")</f>
        <v>8.7591083845465807</v>
      </c>
      <c r="J4381" s="77">
        <f>+IF(ISNUMBER(DATA!AG589),DATA!AG589,"n/a")</f>
        <v>0.12580875057552801</v>
      </c>
      <c r="K4381" s="87">
        <f>+IF(ISNUMBER(DATA!AP589),DATA!AP589,"n/a")</f>
        <v>8.7896480018555998</v>
      </c>
      <c r="L4381" s="77">
        <f>+IF(ISNUMBER(DATA!AQ589),DATA!AQ589,"n/a")</f>
        <v>3.5952524223386198E-2</v>
      </c>
      <c r="M4381" s="66"/>
      <c r="N4381" s="66"/>
      <c r="O4381" s="66"/>
      <c r="P4381" s="66"/>
      <c r="Q4381" s="66"/>
      <c r="S4381" s="70"/>
      <c r="U4381" s="70"/>
      <c r="W4381" s="70"/>
      <c r="Y4381" s="70"/>
    </row>
    <row r="4382" spans="1:25" s="69" customFormat="1" x14ac:dyDescent="0.2">
      <c r="A4382" s="66" t="s">
        <v>20</v>
      </c>
      <c r="B4382" s="66" t="s">
        <v>24</v>
      </c>
      <c r="C4382" s="66" t="s">
        <v>10</v>
      </c>
      <c r="D4382" s="66" t="s">
        <v>311</v>
      </c>
      <c r="E4382" s="87">
        <f>+IF(ISNUMBER(DATA!L590),DATA!L590,"n/a")</f>
        <v>15.8366803365324</v>
      </c>
      <c r="F4382" s="77">
        <f>+IF(ISNUMBER(DATA!M590),DATA!M590,"n/a")</f>
        <v>0.25365558724257198</v>
      </c>
      <c r="G4382" s="87">
        <f>+IF(ISNUMBER(DATA!V590),DATA!V590,"n/a")</f>
        <v>15.9237814284962</v>
      </c>
      <c r="H4382" s="77">
        <f>+IF(ISNUMBER(DATA!W590),DATA!W590,"n/a")</f>
        <v>6.9418248193723706E-2</v>
      </c>
      <c r="I4382" s="87">
        <f>+IF(ISNUMBER(DATA!AF590),DATA!AF590,"n/a")</f>
        <v>15.6920413577784</v>
      </c>
      <c r="J4382" s="77">
        <f>+IF(ISNUMBER(DATA!AG590),DATA!AG590,"n/a")</f>
        <v>-1.3753010839859599E-3</v>
      </c>
      <c r="K4382" s="87">
        <f>+IF(ISNUMBER(DATA!AP590),DATA!AP590,"n/a")</f>
        <v>14.204138529516801</v>
      </c>
      <c r="L4382" s="77">
        <f>+IF(ISNUMBER(DATA!AQ590),DATA!AQ590,"n/a")</f>
        <v>-8.8453394806948499E-2</v>
      </c>
      <c r="M4382" s="66"/>
      <c r="N4382" s="66"/>
      <c r="O4382" s="66"/>
      <c r="P4382" s="66"/>
      <c r="Q4382" s="66"/>
      <c r="S4382" s="70"/>
      <c r="U4382" s="70"/>
      <c r="W4382" s="70"/>
      <c r="Y4382" s="70"/>
    </row>
    <row r="4383" spans="1:25" s="69" customFormat="1" x14ac:dyDescent="0.2">
      <c r="A4383" s="66" t="s">
        <v>20</v>
      </c>
      <c r="B4383" s="66" t="s">
        <v>24</v>
      </c>
      <c r="C4383" s="66" t="s">
        <v>10</v>
      </c>
      <c r="D4383" s="66" t="s">
        <v>312</v>
      </c>
      <c r="E4383" s="87">
        <f>+IF(ISNUMBER(DATA!L591),DATA!L591,"n/a")</f>
        <v>19.7956158849912</v>
      </c>
      <c r="F4383" s="77">
        <f>+IF(ISNUMBER(DATA!M591),DATA!M591,"n/a")</f>
        <v>-1.3204524509402399E-2</v>
      </c>
      <c r="G4383" s="87">
        <f>+IF(ISNUMBER(DATA!V591),DATA!V591,"n/a")</f>
        <v>20.678074162433401</v>
      </c>
      <c r="H4383" s="77">
        <f>+IF(ISNUMBER(DATA!W591),DATA!W591,"n/a")</f>
        <v>7.1524595692684004E-2</v>
      </c>
      <c r="I4383" s="87">
        <f>+IF(ISNUMBER(DATA!AF591),DATA!AF591,"n/a")</f>
        <v>21.492639990953101</v>
      </c>
      <c r="J4383" s="77">
        <f>+IF(ISNUMBER(DATA!AG591),DATA!AG591,"n/a")</f>
        <v>0.116283443530388</v>
      </c>
      <c r="K4383" s="87">
        <f>+IF(ISNUMBER(DATA!AP591),DATA!AP591,"n/a")</f>
        <v>20.869903485972699</v>
      </c>
      <c r="L4383" s="77">
        <f>+IF(ISNUMBER(DATA!AQ591),DATA!AQ591,"n/a")</f>
        <v>7.6543783043862904E-2</v>
      </c>
      <c r="M4383" s="66"/>
      <c r="N4383" s="66"/>
      <c r="O4383" s="66"/>
      <c r="P4383" s="66"/>
      <c r="Q4383" s="66"/>
      <c r="S4383" s="70"/>
      <c r="U4383" s="70"/>
      <c r="W4383" s="70"/>
      <c r="Y4383" s="70"/>
    </row>
    <row r="4384" spans="1:25" s="69" customFormat="1" x14ac:dyDescent="0.2">
      <c r="A4384" s="66" t="s">
        <v>20</v>
      </c>
      <c r="B4384" s="66" t="s">
        <v>24</v>
      </c>
      <c r="C4384" s="66" t="s">
        <v>10</v>
      </c>
      <c r="D4384" s="66" t="s">
        <v>313</v>
      </c>
      <c r="E4384" s="87">
        <f>+IF(ISNUMBER(DATA!L592),DATA!L592,"n/a")</f>
        <v>14.709014646621201</v>
      </c>
      <c r="F4384" s="77">
        <f>+IF(ISNUMBER(DATA!M592),DATA!M592,"n/a")</f>
        <v>0.12335652813985699</v>
      </c>
      <c r="G4384" s="87">
        <f>+IF(ISNUMBER(DATA!V592),DATA!V592,"n/a")</f>
        <v>14.399668373360701</v>
      </c>
      <c r="H4384" s="77">
        <f>+IF(ISNUMBER(DATA!W592),DATA!W592,"n/a")</f>
        <v>6.2788002383490804E-2</v>
      </c>
      <c r="I4384" s="87">
        <f>+IF(ISNUMBER(DATA!AF592),DATA!AF592,"n/a")</f>
        <v>14.3200452570655</v>
      </c>
      <c r="J4384" s="77">
        <f>+IF(ISNUMBER(DATA!AG592),DATA!AG592,"n/a")</f>
        <v>8.7217366678923103E-2</v>
      </c>
      <c r="K4384" s="87">
        <f>+IF(ISNUMBER(DATA!AP592),DATA!AP592,"n/a")</f>
        <v>14.138270532079099</v>
      </c>
      <c r="L4384" s="77">
        <f>+IF(ISNUMBER(DATA!AQ592),DATA!AQ592,"n/a")</f>
        <v>6.7958255617992194E-2</v>
      </c>
      <c r="M4384" s="66"/>
      <c r="N4384" s="66"/>
      <c r="O4384" s="66"/>
      <c r="P4384" s="66"/>
      <c r="Q4384" s="66"/>
      <c r="S4384" s="70"/>
      <c r="U4384" s="70"/>
      <c r="W4384" s="70"/>
      <c r="Y4384" s="70"/>
    </row>
    <row r="4385" spans="1:25" s="69" customFormat="1" x14ac:dyDescent="0.2">
      <c r="A4385" s="66" t="s">
        <v>20</v>
      </c>
      <c r="B4385" s="66" t="s">
        <v>24</v>
      </c>
      <c r="C4385" s="66" t="s">
        <v>10</v>
      </c>
      <c r="D4385" s="66" t="s">
        <v>314</v>
      </c>
      <c r="E4385" s="87">
        <f>+IF(ISNUMBER(DATA!L593),DATA!L593,"n/a")</f>
        <v>18.7196649122053</v>
      </c>
      <c r="F4385" s="77">
        <f>+IF(ISNUMBER(DATA!M593),DATA!M593,"n/a")</f>
        <v>9.7847940973957395E-2</v>
      </c>
      <c r="G4385" s="87">
        <f>+IF(ISNUMBER(DATA!V593),DATA!V593,"n/a")</f>
        <v>18.783064649463402</v>
      </c>
      <c r="H4385" s="77">
        <f>+IF(ISNUMBER(DATA!W593),DATA!W593,"n/a")</f>
        <v>5.8573660532228698E-2</v>
      </c>
      <c r="I4385" s="87">
        <f>+IF(ISNUMBER(DATA!AF593),DATA!AF593,"n/a")</f>
        <v>18.439873667308401</v>
      </c>
      <c r="J4385" s="77">
        <f>+IF(ISNUMBER(DATA!AG593),DATA!AG593,"n/a")</f>
        <v>2.76100439921875E-2</v>
      </c>
      <c r="K4385" s="87">
        <f>+IF(ISNUMBER(DATA!AP593),DATA!AP593,"n/a")</f>
        <v>17.962701862145401</v>
      </c>
      <c r="L4385" s="77">
        <f>+IF(ISNUMBER(DATA!AQ593),DATA!AQ593,"n/a")</f>
        <v>2.66335175298992E-2</v>
      </c>
      <c r="M4385" s="66"/>
      <c r="N4385" s="66"/>
      <c r="O4385" s="66"/>
      <c r="P4385" s="66"/>
      <c r="Q4385" s="66"/>
      <c r="S4385" s="70"/>
      <c r="U4385" s="70"/>
      <c r="W4385" s="70"/>
      <c r="Y4385" s="70"/>
    </row>
    <row r="4386" spans="1:25" s="69" customFormat="1" x14ac:dyDescent="0.2">
      <c r="A4386" s="66" t="s">
        <v>20</v>
      </c>
      <c r="B4386" s="66" t="s">
        <v>24</v>
      </c>
      <c r="C4386" s="66" t="s">
        <v>10</v>
      </c>
      <c r="D4386" s="66" t="s">
        <v>315</v>
      </c>
      <c r="E4386" s="87">
        <f>+IF(ISNUMBER(DATA!L594),DATA!L594,"n/a")</f>
        <v>14.7986465514894</v>
      </c>
      <c r="F4386" s="77">
        <f>+IF(ISNUMBER(DATA!M594),DATA!M594,"n/a")</f>
        <v>4.0107411264923801E-2</v>
      </c>
      <c r="G4386" s="87">
        <f>+IF(ISNUMBER(DATA!V594),DATA!V594,"n/a")</f>
        <v>14.798741213493701</v>
      </c>
      <c r="H4386" s="77">
        <f>+IF(ISNUMBER(DATA!W594),DATA!W594,"n/a")</f>
        <v>6.9555753009822599E-2</v>
      </c>
      <c r="I4386" s="87">
        <f>+IF(ISNUMBER(DATA!AF594),DATA!AF594,"n/a")</f>
        <v>14.672510551743599</v>
      </c>
      <c r="J4386" s="77">
        <f>+IF(ISNUMBER(DATA!AG594),DATA!AG594,"n/a")</f>
        <v>7.8473801363807896E-2</v>
      </c>
      <c r="K4386" s="87">
        <f>+IF(ISNUMBER(DATA!AP594),DATA!AP594,"n/a")</f>
        <v>14.494958276458901</v>
      </c>
      <c r="L4386" s="77">
        <f>+IF(ISNUMBER(DATA!AQ594),DATA!AQ594,"n/a")</f>
        <v>9.1306148971673995E-2</v>
      </c>
      <c r="M4386" s="66"/>
      <c r="N4386" s="66"/>
      <c r="O4386" s="66"/>
      <c r="P4386" s="66"/>
      <c r="Q4386" s="66"/>
      <c r="S4386" s="70"/>
      <c r="U4386" s="70"/>
      <c r="W4386" s="70"/>
      <c r="Y4386" s="70"/>
    </row>
    <row r="4387" spans="1:25" s="69" customFormat="1" x14ac:dyDescent="0.2">
      <c r="A4387" s="66" t="s">
        <v>20</v>
      </c>
      <c r="B4387" s="66" t="s">
        <v>24</v>
      </c>
      <c r="C4387" s="66" t="s">
        <v>10</v>
      </c>
      <c r="D4387" s="66" t="s">
        <v>316</v>
      </c>
      <c r="E4387" s="87">
        <f>+IF(ISNUMBER(DATA!L595),DATA!L595,"n/a")</f>
        <v>13.492738065168</v>
      </c>
      <c r="F4387" s="77">
        <f>+IF(ISNUMBER(DATA!M595),DATA!M595,"n/a")</f>
        <v>0.12739578482108499</v>
      </c>
      <c r="G4387" s="87">
        <f>+IF(ISNUMBER(DATA!V595),DATA!V595,"n/a")</f>
        <v>14.135007391195799</v>
      </c>
      <c r="H4387" s="77">
        <f>+IF(ISNUMBER(DATA!W595),DATA!W595,"n/a")</f>
        <v>0.14329302822651599</v>
      </c>
      <c r="I4387" s="87">
        <f>+IF(ISNUMBER(DATA!AF595),DATA!AF595,"n/a")</f>
        <v>14.7635891327017</v>
      </c>
      <c r="J4387" s="77">
        <f>+IF(ISNUMBER(DATA!AG595),DATA!AG595,"n/a")</f>
        <v>0.219207729901015</v>
      </c>
      <c r="K4387" s="87">
        <f>+IF(ISNUMBER(DATA!AP595),DATA!AP595,"n/a")</f>
        <v>14.9409772349123</v>
      </c>
      <c r="L4387" s="77">
        <f>+IF(ISNUMBER(DATA!AQ595),DATA!AQ595,"n/a")</f>
        <v>0.22813621427446501</v>
      </c>
      <c r="M4387" s="66"/>
      <c r="N4387" s="66"/>
      <c r="O4387" s="66"/>
      <c r="P4387" s="66"/>
      <c r="Q4387" s="66"/>
      <c r="S4387" s="70"/>
      <c r="U4387" s="70"/>
      <c r="W4387" s="70"/>
      <c r="Y4387" s="70"/>
    </row>
    <row r="4388" spans="1:25" s="69" customFormat="1" x14ac:dyDescent="0.2">
      <c r="A4388" s="66" t="s">
        <v>20</v>
      </c>
      <c r="B4388" s="66" t="s">
        <v>24</v>
      </c>
      <c r="C4388" s="66" t="s">
        <v>10</v>
      </c>
      <c r="D4388" s="66" t="s">
        <v>317</v>
      </c>
      <c r="E4388" s="87">
        <f>+IF(ISNUMBER(DATA!L596),DATA!L596,"n/a")</f>
        <v>11.243246548745599</v>
      </c>
      <c r="F4388" s="77">
        <f>+IF(ISNUMBER(DATA!M596),DATA!M596,"n/a")</f>
        <v>2.8689376813794999E-2</v>
      </c>
      <c r="G4388" s="87">
        <f>+IF(ISNUMBER(DATA!V596),DATA!V596,"n/a")</f>
        <v>11.048215036917799</v>
      </c>
      <c r="H4388" s="77">
        <f>+IF(ISNUMBER(DATA!W596),DATA!W596,"n/a")</f>
        <v>2.3648058154794802E-2</v>
      </c>
      <c r="I4388" s="87">
        <f>+IF(ISNUMBER(DATA!AF596),DATA!AF596,"n/a")</f>
        <v>11.0827782222482</v>
      </c>
      <c r="J4388" s="77">
        <f>+IF(ISNUMBER(DATA!AG596),DATA!AG596,"n/a")</f>
        <v>2.50859247252481E-2</v>
      </c>
      <c r="K4388" s="87">
        <f>+IF(ISNUMBER(DATA!AP596),DATA!AP596,"n/a")</f>
        <v>11.2443830671354</v>
      </c>
      <c r="L4388" s="77">
        <f>+IF(ISNUMBER(DATA!AQ596),DATA!AQ596,"n/a")</f>
        <v>0.106667212009697</v>
      </c>
      <c r="M4388" s="66"/>
      <c r="N4388" s="66"/>
      <c r="O4388" s="66"/>
      <c r="P4388" s="66"/>
      <c r="Q4388" s="66"/>
      <c r="S4388" s="70"/>
      <c r="U4388" s="70"/>
      <c r="W4388" s="70"/>
      <c r="Y4388" s="70"/>
    </row>
    <row r="4389" spans="1:25" s="69" customFormat="1" x14ac:dyDescent="0.2">
      <c r="A4389" s="66" t="s">
        <v>20</v>
      </c>
      <c r="B4389" s="66" t="s">
        <v>24</v>
      </c>
      <c r="C4389" s="66" t="s">
        <v>10</v>
      </c>
      <c r="D4389" s="66" t="s">
        <v>318</v>
      </c>
      <c r="E4389" s="87">
        <f>+IF(ISNUMBER(DATA!L597),DATA!L597,"n/a")</f>
        <v>16.7168703862854</v>
      </c>
      <c r="F4389" s="77">
        <f>+IF(ISNUMBER(DATA!M597),DATA!M597,"n/a")</f>
        <v>-6.0663090786405296E-3</v>
      </c>
      <c r="G4389" s="87">
        <f>+IF(ISNUMBER(DATA!V597),DATA!V597,"n/a")</f>
        <v>16.3506024749686</v>
      </c>
      <c r="H4389" s="77">
        <f>+IF(ISNUMBER(DATA!W597),DATA!W597,"n/a")</f>
        <v>-1.08329213429983E-2</v>
      </c>
      <c r="I4389" s="87">
        <f>+IF(ISNUMBER(DATA!AF597),DATA!AF597,"n/a")</f>
        <v>16.2727372727458</v>
      </c>
      <c r="J4389" s="77">
        <f>+IF(ISNUMBER(DATA!AG597),DATA!AG597,"n/a")</f>
        <v>2.9050115708307098E-3</v>
      </c>
      <c r="K4389" s="87">
        <f>+IF(ISNUMBER(DATA!AP597),DATA!AP597,"n/a")</f>
        <v>16.410928707935501</v>
      </c>
      <c r="L4389" s="77">
        <f>+IF(ISNUMBER(DATA!AQ597),DATA!AQ597,"n/a")</f>
        <v>2.9711085797850399E-3</v>
      </c>
      <c r="M4389" s="66"/>
      <c r="N4389" s="66"/>
      <c r="O4389" s="66"/>
      <c r="P4389" s="66"/>
      <c r="Q4389" s="66"/>
      <c r="S4389" s="70"/>
      <c r="U4389" s="70"/>
      <c r="W4389" s="70"/>
      <c r="Y4389" s="70"/>
    </row>
    <row r="4390" spans="1:25" s="69" customFormat="1" x14ac:dyDescent="0.2">
      <c r="A4390" s="66" t="s">
        <v>20</v>
      </c>
      <c r="B4390" s="66" t="s">
        <v>24</v>
      </c>
      <c r="C4390" s="66" t="s">
        <v>10</v>
      </c>
      <c r="D4390" s="66" t="s">
        <v>344</v>
      </c>
      <c r="E4390" s="87">
        <f>+IF(ISNUMBER(DATA!L598),DATA!L598,"n/a")</f>
        <v>10.0991548325562</v>
      </c>
      <c r="F4390" s="77">
        <f>+IF(ISNUMBER(DATA!M598),DATA!M598,"n/a")</f>
        <v>2.6252424280346898E-2</v>
      </c>
      <c r="G4390" s="87">
        <f>+IF(ISNUMBER(DATA!V598),DATA!V598,"n/a")</f>
        <v>10.129341561271699</v>
      </c>
      <c r="H4390" s="77">
        <f>+IF(ISNUMBER(DATA!W598),DATA!W598,"n/a")</f>
        <v>-1.0475467070978301E-3</v>
      </c>
      <c r="I4390" s="87">
        <f>+IF(ISNUMBER(DATA!AF598),DATA!AF598,"n/a")</f>
        <v>9.9505701487584997</v>
      </c>
      <c r="J4390" s="77">
        <f>+IF(ISNUMBER(DATA!AG598),DATA!AG598,"n/a")</f>
        <v>-2.7210087382343099E-2</v>
      </c>
      <c r="K4390" s="87">
        <f>+IF(ISNUMBER(DATA!AP598),DATA!AP598,"n/a")</f>
        <v>9.8423549056155508</v>
      </c>
      <c r="L4390" s="77">
        <f>+IF(ISNUMBER(DATA!AQ598),DATA!AQ598,"n/a")</f>
        <v>-4.0103628133546197E-2</v>
      </c>
      <c r="M4390" s="66"/>
      <c r="N4390" s="66"/>
      <c r="O4390" s="66"/>
      <c r="P4390" s="66"/>
      <c r="Q4390" s="66"/>
      <c r="S4390" s="70"/>
      <c r="U4390" s="70"/>
      <c r="W4390" s="70"/>
      <c r="Y4390" s="70"/>
    </row>
    <row r="4391" spans="1:25" s="69" customFormat="1" x14ac:dyDescent="0.2">
      <c r="A4391" s="66" t="s">
        <v>20</v>
      </c>
      <c r="B4391" s="66" t="s">
        <v>24</v>
      </c>
      <c r="C4391" s="66" t="s">
        <v>10</v>
      </c>
      <c r="D4391" s="66" t="s">
        <v>345</v>
      </c>
      <c r="E4391" s="87">
        <f>+IF(ISNUMBER(DATA!L599),DATA!L599,"n/a")</f>
        <v>12.4207274166593</v>
      </c>
      <c r="F4391" s="77">
        <f>+IF(ISNUMBER(DATA!M599),DATA!M599,"n/a")</f>
        <v>-5.1563445821030798E-2</v>
      </c>
      <c r="G4391" s="87">
        <f>+IF(ISNUMBER(DATA!V599),DATA!V599,"n/a")</f>
        <v>11.8866777257447</v>
      </c>
      <c r="H4391" s="77">
        <f>+IF(ISNUMBER(DATA!W599),DATA!W599,"n/a")</f>
        <v>-6.2277929282011597E-2</v>
      </c>
      <c r="I4391" s="87">
        <f>+IF(ISNUMBER(DATA!AF599),DATA!AF599,"n/a")</f>
        <v>11.8365420368028</v>
      </c>
      <c r="J4391" s="77">
        <f>+IF(ISNUMBER(DATA!AG599),DATA!AG599,"n/a")</f>
        <v>-7.6887771149630302E-2</v>
      </c>
      <c r="K4391" s="87">
        <f>+IF(ISNUMBER(DATA!AP599),DATA!AP599,"n/a")</f>
        <v>12.0889476974684</v>
      </c>
      <c r="L4391" s="77">
        <f>+IF(ISNUMBER(DATA!AQ599),DATA!AQ599,"n/a")</f>
        <v>-3.5283213288568399E-2</v>
      </c>
      <c r="M4391" s="66"/>
      <c r="N4391" s="66"/>
      <c r="O4391" s="66"/>
      <c r="P4391" s="66"/>
      <c r="Q4391" s="66"/>
      <c r="S4391" s="70"/>
      <c r="U4391" s="70"/>
      <c r="W4391" s="70"/>
      <c r="Y4391" s="70"/>
    </row>
    <row r="4392" spans="1:25" x14ac:dyDescent="0.2">
      <c r="E4392" s="100"/>
      <c r="F4392" s="102"/>
      <c r="G4392" s="100"/>
      <c r="H4392" s="102"/>
      <c r="I4392" s="100"/>
      <c r="J4392" s="102"/>
      <c r="K4392" s="100"/>
      <c r="L4392" s="102"/>
    </row>
    <row r="4393" spans="1:25" s="69" customFormat="1" x14ac:dyDescent="0.2">
      <c r="A4393" s="66" t="s">
        <v>20</v>
      </c>
      <c r="B4393" s="66" t="s">
        <v>24</v>
      </c>
      <c r="C4393" s="66" t="s">
        <v>26</v>
      </c>
      <c r="D4393" s="66" t="s">
        <v>271</v>
      </c>
      <c r="E4393" s="87">
        <f>+IF(ISNUMBER(DATA!N550),DATA!N550,"n/a")</f>
        <v>3.2578923463697902</v>
      </c>
      <c r="F4393" s="77">
        <f>+IF(ISNUMBER(DATA!O550),DATA!O550,"n/a")</f>
        <v>4.8262196459690002E-2</v>
      </c>
      <c r="G4393" s="87">
        <f>+IF(ISNUMBER(DATA!X550),DATA!X550,"n/a")</f>
        <v>3.2697191020037302</v>
      </c>
      <c r="H4393" s="77">
        <f>+IF(ISNUMBER(DATA!Y550),DATA!Y550,"n/a")</f>
        <v>6.3156345617259899E-2</v>
      </c>
      <c r="I4393" s="87">
        <f>+IF(ISNUMBER(DATA!AH550),DATA!AH550,"n/a")</f>
        <v>3.1353829905073498</v>
      </c>
      <c r="J4393" s="77">
        <f>+IF(ISNUMBER(DATA!AI550),DATA!AI550,"n/a")</f>
        <v>2.7054850583498501E-2</v>
      </c>
      <c r="K4393" s="87">
        <f>+IF(ISNUMBER(DATA!AR550),DATA!AR550,"n/a")</f>
        <v>3.0747393092007602</v>
      </c>
      <c r="L4393" s="77">
        <f>+IF(ISNUMBER(DATA!AS550),DATA!AS550,"n/a")</f>
        <v>6.0459001111465701E-3</v>
      </c>
      <c r="M4393" s="66"/>
      <c r="N4393" s="66"/>
      <c r="O4393" s="66"/>
      <c r="P4393" s="66"/>
      <c r="Q4393" s="66"/>
      <c r="S4393" s="70"/>
      <c r="U4393" s="70"/>
      <c r="W4393" s="70"/>
      <c r="Y4393" s="70"/>
    </row>
    <row r="4394" spans="1:25" s="69" customFormat="1" x14ac:dyDescent="0.2">
      <c r="A4394" s="66" t="s">
        <v>20</v>
      </c>
      <c r="B4394" s="66" t="s">
        <v>24</v>
      </c>
      <c r="C4394" s="66" t="s">
        <v>26</v>
      </c>
      <c r="D4394" s="66" t="s">
        <v>272</v>
      </c>
      <c r="E4394" s="87">
        <f>+IF(ISNUMBER(DATA!N551),DATA!N551,"n/a")</f>
        <v>3.6589537742173901</v>
      </c>
      <c r="F4394" s="77">
        <f>+IF(ISNUMBER(DATA!O551),DATA!O551,"n/a")</f>
        <v>3.2482491630658403E-2</v>
      </c>
      <c r="G4394" s="87">
        <f>+IF(ISNUMBER(DATA!X551),DATA!X551,"n/a")</f>
        <v>3.6409597339375201</v>
      </c>
      <c r="H4394" s="77">
        <f>+IF(ISNUMBER(DATA!Y551),DATA!Y551,"n/a")</f>
        <v>2.5624359640691801E-2</v>
      </c>
      <c r="I4394" s="87">
        <f>+IF(ISNUMBER(DATA!AH551),DATA!AH551,"n/a")</f>
        <v>3.6138286144903802</v>
      </c>
      <c r="J4394" s="77">
        <f>+IF(ISNUMBER(DATA!AI551),DATA!AI551,"n/a")</f>
        <v>4.3029629929888798E-2</v>
      </c>
      <c r="K4394" s="87">
        <f>+IF(ISNUMBER(DATA!AR551),DATA!AR551,"n/a")</f>
        <v>3.6144768328065502</v>
      </c>
      <c r="L4394" s="77">
        <f>+IF(ISNUMBER(DATA!AS551),DATA!AS551,"n/a")</f>
        <v>3.29665545534127E-2</v>
      </c>
      <c r="M4394" s="66"/>
      <c r="N4394" s="66"/>
      <c r="O4394" s="66"/>
      <c r="P4394" s="66"/>
      <c r="Q4394" s="66"/>
      <c r="S4394" s="70"/>
      <c r="U4394" s="70"/>
      <c r="W4394" s="70"/>
      <c r="Y4394" s="70"/>
    </row>
    <row r="4395" spans="1:25" s="69" customFormat="1" x14ac:dyDescent="0.2">
      <c r="A4395" s="66" t="s">
        <v>20</v>
      </c>
      <c r="B4395" s="66" t="s">
        <v>24</v>
      </c>
      <c r="C4395" s="66" t="s">
        <v>26</v>
      </c>
      <c r="D4395" s="66" t="s">
        <v>273</v>
      </c>
      <c r="E4395" s="87">
        <f>+IF(ISNUMBER(DATA!N552),DATA!N552,"n/a")</f>
        <v>3.5857741481721899</v>
      </c>
      <c r="F4395" s="77">
        <f>+IF(ISNUMBER(DATA!O552),DATA!O552,"n/a")</f>
        <v>3.4896373508467103E-2</v>
      </c>
      <c r="G4395" s="87">
        <f>+IF(ISNUMBER(DATA!X552),DATA!X552,"n/a")</f>
        <v>3.6288566402628502</v>
      </c>
      <c r="H4395" s="77">
        <f>+IF(ISNUMBER(DATA!Y552),DATA!Y552,"n/a")</f>
        <v>7.0234207069952301E-2</v>
      </c>
      <c r="I4395" s="87">
        <f>+IF(ISNUMBER(DATA!AH552),DATA!AH552,"n/a")</f>
        <v>3.60787385659795</v>
      </c>
      <c r="J4395" s="77">
        <f>+IF(ISNUMBER(DATA!AI552),DATA!AI552,"n/a")</f>
        <v>7.1053011942239397E-2</v>
      </c>
      <c r="K4395" s="87">
        <f>+IF(ISNUMBER(DATA!AR552),DATA!AR552,"n/a")</f>
        <v>3.6067492862632902</v>
      </c>
      <c r="L4395" s="77">
        <f>+IF(ISNUMBER(DATA!AS552),DATA!AS552,"n/a")</f>
        <v>7.2808966517176305E-2</v>
      </c>
      <c r="M4395" s="66"/>
      <c r="N4395" s="66"/>
      <c r="O4395" s="66"/>
      <c r="P4395" s="66"/>
      <c r="Q4395" s="66"/>
      <c r="S4395" s="70"/>
      <c r="U4395" s="70"/>
      <c r="W4395" s="70"/>
      <c r="Y4395" s="70"/>
    </row>
    <row r="4396" spans="1:25" s="69" customFormat="1" x14ac:dyDescent="0.2">
      <c r="A4396" s="66" t="s">
        <v>20</v>
      </c>
      <c r="B4396" s="66" t="s">
        <v>24</v>
      </c>
      <c r="C4396" s="66" t="s">
        <v>26</v>
      </c>
      <c r="D4396" s="66" t="s">
        <v>274</v>
      </c>
      <c r="E4396" s="87">
        <f>+IF(ISNUMBER(DATA!N553),DATA!N553,"n/a")</f>
        <v>3.6739669280675802</v>
      </c>
      <c r="F4396" s="77">
        <f>+IF(ISNUMBER(DATA!O553),DATA!O553,"n/a")</f>
        <v>3.0391994752673599E-2</v>
      </c>
      <c r="G4396" s="87">
        <f>+IF(ISNUMBER(DATA!X553),DATA!X553,"n/a")</f>
        <v>3.6323867295185099</v>
      </c>
      <c r="H4396" s="77">
        <f>+IF(ISNUMBER(DATA!Y553),DATA!Y553,"n/a")</f>
        <v>1.11574648095231E-2</v>
      </c>
      <c r="I4396" s="87">
        <f>+IF(ISNUMBER(DATA!AH553),DATA!AH553,"n/a")</f>
        <v>3.62124884124984</v>
      </c>
      <c r="J4396" s="77">
        <f>+IF(ISNUMBER(DATA!AI553),DATA!AI553,"n/a")</f>
        <v>1.70177215105684E-2</v>
      </c>
      <c r="K4396" s="87">
        <f>+IF(ISNUMBER(DATA!AR553),DATA!AR553,"n/a")</f>
        <v>3.617076415459</v>
      </c>
      <c r="L4396" s="77">
        <f>+IF(ISNUMBER(DATA!AS553),DATA!AS553,"n/a")</f>
        <v>9.2338690671417804E-3</v>
      </c>
      <c r="M4396" s="66"/>
      <c r="N4396" s="66"/>
      <c r="O4396" s="66"/>
      <c r="P4396" s="66"/>
      <c r="Q4396" s="66"/>
      <c r="S4396" s="70"/>
      <c r="U4396" s="70"/>
      <c r="W4396" s="70"/>
      <c r="Y4396" s="70"/>
    </row>
    <row r="4397" spans="1:25" s="69" customFormat="1" x14ac:dyDescent="0.2">
      <c r="A4397" s="66" t="s">
        <v>20</v>
      </c>
      <c r="B4397" s="66" t="s">
        <v>24</v>
      </c>
      <c r="C4397" s="66" t="s">
        <v>26</v>
      </c>
      <c r="D4397" s="66" t="s">
        <v>275</v>
      </c>
      <c r="E4397" s="87">
        <f>+IF(ISNUMBER(DATA!N554),DATA!N554,"n/a")</f>
        <v>3.1843055883154801</v>
      </c>
      <c r="F4397" s="77">
        <f>+IF(ISNUMBER(DATA!O554),DATA!O554,"n/a")</f>
        <v>7.9382032762361193E-2</v>
      </c>
      <c r="G4397" s="87">
        <f>+IF(ISNUMBER(DATA!X554),DATA!X554,"n/a")</f>
        <v>3.6967693623366098</v>
      </c>
      <c r="H4397" s="77">
        <f>+IF(ISNUMBER(DATA!Y554),DATA!Y554,"n/a")</f>
        <v>6.9720604629241803E-2</v>
      </c>
      <c r="I4397" s="87">
        <f>+IF(ISNUMBER(DATA!AH554),DATA!AH554,"n/a")</f>
        <v>3.42077658087516</v>
      </c>
      <c r="J4397" s="77">
        <f>+IF(ISNUMBER(DATA!AI554),DATA!AI554,"n/a")</f>
        <v>6.1779950813691198E-2</v>
      </c>
      <c r="K4397" s="87">
        <f>+IF(ISNUMBER(DATA!AR554),DATA!AR554,"n/a")</f>
        <v>3.3502158703259401</v>
      </c>
      <c r="L4397" s="77">
        <f>+IF(ISNUMBER(DATA!AS554),DATA!AS554,"n/a")</f>
        <v>8.0318404990860306E-2</v>
      </c>
      <c r="M4397" s="66"/>
      <c r="N4397" s="66"/>
      <c r="O4397" s="66"/>
      <c r="P4397" s="66"/>
      <c r="Q4397" s="66"/>
      <c r="S4397" s="70"/>
      <c r="U4397" s="70"/>
      <c r="W4397" s="70"/>
      <c r="Y4397" s="70"/>
    </row>
    <row r="4398" spans="1:25" s="69" customFormat="1" x14ac:dyDescent="0.2">
      <c r="A4398" s="66" t="s">
        <v>20</v>
      </c>
      <c r="B4398" s="66" t="s">
        <v>24</v>
      </c>
      <c r="C4398" s="66" t="s">
        <v>26</v>
      </c>
      <c r="D4398" s="66" t="s">
        <v>276</v>
      </c>
      <c r="E4398" s="87">
        <f>+IF(ISNUMBER(DATA!N555),DATA!N555,"n/a")</f>
        <v>3.5830989754205098</v>
      </c>
      <c r="F4398" s="77">
        <f>+IF(ISNUMBER(DATA!O555),DATA!O555,"n/a")</f>
        <v>4.2204234210157003E-2</v>
      </c>
      <c r="G4398" s="87">
        <f>+IF(ISNUMBER(DATA!X555),DATA!X555,"n/a")</f>
        <v>3.6744925536450501</v>
      </c>
      <c r="H4398" s="77">
        <f>+IF(ISNUMBER(DATA!Y555),DATA!Y555,"n/a")</f>
        <v>9.4951764166305005E-2</v>
      </c>
      <c r="I4398" s="87">
        <f>+IF(ISNUMBER(DATA!AH555),DATA!AH555,"n/a")</f>
        <v>3.6444543731155399</v>
      </c>
      <c r="J4398" s="77">
        <f>+IF(ISNUMBER(DATA!AI555),DATA!AI555,"n/a")</f>
        <v>0.10546475570316199</v>
      </c>
      <c r="K4398" s="87">
        <f>+IF(ISNUMBER(DATA!AR555),DATA!AR555,"n/a")</f>
        <v>3.6327660827878701</v>
      </c>
      <c r="L4398" s="77">
        <f>+IF(ISNUMBER(DATA!AS555),DATA!AS555,"n/a")</f>
        <v>8.0251758588558597E-2</v>
      </c>
      <c r="M4398" s="66"/>
      <c r="N4398" s="66"/>
      <c r="O4398" s="66"/>
      <c r="P4398" s="66"/>
      <c r="Q4398" s="66"/>
      <c r="S4398" s="70"/>
      <c r="U4398" s="70"/>
      <c r="W4398" s="70"/>
      <c r="Y4398" s="70"/>
    </row>
    <row r="4399" spans="1:25" s="69" customFormat="1" x14ac:dyDescent="0.2">
      <c r="A4399" s="66" t="s">
        <v>20</v>
      </c>
      <c r="B4399" s="66" t="s">
        <v>24</v>
      </c>
      <c r="C4399" s="66" t="s">
        <v>26</v>
      </c>
      <c r="D4399" s="66" t="s">
        <v>277</v>
      </c>
      <c r="E4399" s="87">
        <f>+IF(ISNUMBER(DATA!N556),DATA!N556,"n/a")</f>
        <v>3.5036801867569398</v>
      </c>
      <c r="F4399" s="77">
        <f>+IF(ISNUMBER(DATA!O556),DATA!O556,"n/a")</f>
        <v>0.10871962881899699</v>
      </c>
      <c r="G4399" s="87">
        <f>+IF(ISNUMBER(DATA!X556),DATA!X556,"n/a")</f>
        <v>3.6399116283050899</v>
      </c>
      <c r="H4399" s="77">
        <f>+IF(ISNUMBER(DATA!Y556),DATA!Y556,"n/a")</f>
        <v>0.108297694413793</v>
      </c>
      <c r="I4399" s="87">
        <f>+IF(ISNUMBER(DATA!AH556),DATA!AH556,"n/a")</f>
        <v>3.6991869285910899</v>
      </c>
      <c r="J4399" s="77">
        <f>+IF(ISNUMBER(DATA!AI556),DATA!AI556,"n/a")</f>
        <v>0.109084120553732</v>
      </c>
      <c r="K4399" s="87">
        <f>+IF(ISNUMBER(DATA!AR556),DATA!AR556,"n/a")</f>
        <v>3.6608331892285202</v>
      </c>
      <c r="L4399" s="77">
        <f>+IF(ISNUMBER(DATA!AS556),DATA!AS556,"n/a")</f>
        <v>8.5230091645350406E-2</v>
      </c>
      <c r="M4399" s="66"/>
      <c r="N4399" s="66"/>
      <c r="O4399" s="66"/>
      <c r="P4399" s="66"/>
      <c r="Q4399" s="66"/>
      <c r="S4399" s="70"/>
      <c r="U4399" s="70"/>
      <c r="W4399" s="70"/>
      <c r="Y4399" s="70"/>
    </row>
    <row r="4400" spans="1:25" s="69" customFormat="1" x14ac:dyDescent="0.2">
      <c r="A4400" s="66" t="s">
        <v>20</v>
      </c>
      <c r="B4400" s="66" t="s">
        <v>24</v>
      </c>
      <c r="C4400" s="66" t="s">
        <v>26</v>
      </c>
      <c r="D4400" s="66" t="s">
        <v>278</v>
      </c>
      <c r="E4400" s="87">
        <f>+IF(ISNUMBER(DATA!N557),DATA!N557,"n/a")</f>
        <v>2.7052820139017899</v>
      </c>
      <c r="F4400" s="77">
        <f>+IF(ISNUMBER(DATA!O557),DATA!O557,"n/a")</f>
        <v>-0.196906491732211</v>
      </c>
      <c r="G4400" s="87">
        <f>+IF(ISNUMBER(DATA!X557),DATA!X557,"n/a")</f>
        <v>2.89472927174302</v>
      </c>
      <c r="H4400" s="77">
        <f>+IF(ISNUMBER(DATA!Y557),DATA!Y557,"n/a")</f>
        <v>-0.140394984376776</v>
      </c>
      <c r="I4400" s="87">
        <f>+IF(ISNUMBER(DATA!AH557),DATA!AH557,"n/a")</f>
        <v>2.9737593163339202</v>
      </c>
      <c r="J4400" s="77">
        <f>+IF(ISNUMBER(DATA!AI557),DATA!AI557,"n/a")</f>
        <v>-0.10562496267128101</v>
      </c>
      <c r="K4400" s="87">
        <f>+IF(ISNUMBER(DATA!AR557),DATA!AR557,"n/a")</f>
        <v>3.1362492466860998</v>
      </c>
      <c r="L4400" s="77">
        <f>+IF(ISNUMBER(DATA!AS557),DATA!AS557,"n/a")</f>
        <v>-3.4411818473756101E-2</v>
      </c>
      <c r="M4400" s="66"/>
      <c r="N4400" s="66"/>
      <c r="O4400" s="66"/>
      <c r="P4400" s="66"/>
      <c r="Q4400" s="66"/>
      <c r="S4400" s="70"/>
      <c r="U4400" s="70"/>
      <c r="W4400" s="70"/>
      <c r="Y4400" s="70"/>
    </row>
    <row r="4401" spans="1:25" s="69" customFormat="1" x14ac:dyDescent="0.2">
      <c r="A4401" s="66" t="s">
        <v>20</v>
      </c>
      <c r="B4401" s="66" t="s">
        <v>24</v>
      </c>
      <c r="C4401" s="66" t="s">
        <v>26</v>
      </c>
      <c r="D4401" s="66" t="s">
        <v>279</v>
      </c>
      <c r="E4401" s="87">
        <f>+IF(ISNUMBER(DATA!N558),DATA!N558,"n/a")</f>
        <v>3.4970271576726999</v>
      </c>
      <c r="F4401" s="77">
        <f>+IF(ISNUMBER(DATA!O558),DATA!O558,"n/a")</f>
        <v>8.0679995423866599E-2</v>
      </c>
      <c r="G4401" s="87">
        <f>+IF(ISNUMBER(DATA!X558),DATA!X558,"n/a")</f>
        <v>3.54200182921713</v>
      </c>
      <c r="H4401" s="77">
        <f>+IF(ISNUMBER(DATA!Y558),DATA!Y558,"n/a")</f>
        <v>4.92088790861442E-2</v>
      </c>
      <c r="I4401" s="87">
        <f>+IF(ISNUMBER(DATA!AH558),DATA!AH558,"n/a")</f>
        <v>3.51555948958642</v>
      </c>
      <c r="J4401" s="77">
        <f>+IF(ISNUMBER(DATA!AI558),DATA!AI558,"n/a")</f>
        <v>0.15164510807228099</v>
      </c>
      <c r="K4401" s="87">
        <f>+IF(ISNUMBER(DATA!AR558),DATA!AR558,"n/a")</f>
        <v>3.3591660288435499</v>
      </c>
      <c r="L4401" s="77">
        <f>+IF(ISNUMBER(DATA!AS558),DATA!AS558,"n/a")</f>
        <v>0.16827573885337299</v>
      </c>
      <c r="M4401" s="66"/>
      <c r="N4401" s="66"/>
      <c r="O4401" s="66"/>
      <c r="P4401" s="66"/>
      <c r="Q4401" s="66"/>
      <c r="S4401" s="70"/>
      <c r="U4401" s="70"/>
      <c r="W4401" s="70"/>
      <c r="Y4401" s="70"/>
    </row>
    <row r="4402" spans="1:25" s="69" customFormat="1" x14ac:dyDescent="0.2">
      <c r="A4402" s="66" t="s">
        <v>20</v>
      </c>
      <c r="B4402" s="66" t="s">
        <v>24</v>
      </c>
      <c r="C4402" s="66" t="s">
        <v>26</v>
      </c>
      <c r="D4402" s="66" t="s">
        <v>280</v>
      </c>
      <c r="E4402" s="87">
        <f>+IF(ISNUMBER(DATA!N559),DATA!N559,"n/a")</f>
        <v>3.30055409340991</v>
      </c>
      <c r="F4402" s="77">
        <f>+IF(ISNUMBER(DATA!O559),DATA!O559,"n/a")</f>
        <v>1.0165171974691099E-2</v>
      </c>
      <c r="G4402" s="87">
        <f>+IF(ISNUMBER(DATA!X559),DATA!X559,"n/a")</f>
        <v>3.3002191094764801</v>
      </c>
      <c r="H4402" s="77">
        <f>+IF(ISNUMBER(DATA!Y559),DATA!Y559,"n/a")</f>
        <v>9.2615619249055495E-3</v>
      </c>
      <c r="I4402" s="87">
        <f>+IF(ISNUMBER(DATA!AH559),DATA!AH559,"n/a")</f>
        <v>3.31240330990371</v>
      </c>
      <c r="J4402" s="77">
        <f>+IF(ISNUMBER(DATA!AI559),DATA!AI559,"n/a")</f>
        <v>-1.6045083511302501E-4</v>
      </c>
      <c r="K4402" s="87">
        <f>+IF(ISNUMBER(DATA!AR559),DATA!AR559,"n/a")</f>
        <v>3.35622048859969</v>
      </c>
      <c r="L4402" s="77">
        <f>+IF(ISNUMBER(DATA!AS559),DATA!AS559,"n/a")</f>
        <v>1.90543443027292E-2</v>
      </c>
      <c r="M4402" s="66"/>
      <c r="N4402" s="66"/>
      <c r="O4402" s="66"/>
      <c r="P4402" s="66"/>
      <c r="Q4402" s="66"/>
      <c r="S4402" s="70"/>
      <c r="U4402" s="70"/>
      <c r="W4402" s="70"/>
      <c r="Y4402" s="70"/>
    </row>
    <row r="4403" spans="1:25" s="69" customFormat="1" x14ac:dyDescent="0.2">
      <c r="A4403" s="66" t="s">
        <v>20</v>
      </c>
      <c r="B4403" s="66" t="s">
        <v>24</v>
      </c>
      <c r="C4403" s="66" t="s">
        <v>26</v>
      </c>
      <c r="D4403" s="66" t="s">
        <v>281</v>
      </c>
      <c r="E4403" s="87">
        <f>+IF(ISNUMBER(DATA!N560),DATA!N560,"n/a")</f>
        <v>2.77804015342012</v>
      </c>
      <c r="F4403" s="77">
        <f>+IF(ISNUMBER(DATA!O560),DATA!O560,"n/a")</f>
        <v>-1.1601598582140301E-2</v>
      </c>
      <c r="G4403" s="87">
        <f>+IF(ISNUMBER(DATA!X560),DATA!X560,"n/a")</f>
        <v>2.8186725460930102</v>
      </c>
      <c r="H4403" s="77">
        <f>+IF(ISNUMBER(DATA!Y560),DATA!Y560,"n/a")</f>
        <v>-3.1643595178618002E-3</v>
      </c>
      <c r="I4403" s="87">
        <f>+IF(ISNUMBER(DATA!AH560),DATA!AH560,"n/a")</f>
        <v>2.9055244536692699</v>
      </c>
      <c r="J4403" s="77">
        <f>+IF(ISNUMBER(DATA!AI560),DATA!AI560,"n/a")</f>
        <v>2.70893938139397E-2</v>
      </c>
      <c r="K4403" s="87">
        <f>+IF(ISNUMBER(DATA!AR560),DATA!AR560,"n/a")</f>
        <v>2.8650678475985401</v>
      </c>
      <c r="L4403" s="77">
        <f>+IF(ISNUMBER(DATA!AS560),DATA!AS560,"n/a")</f>
        <v>2.738231386012E-3</v>
      </c>
      <c r="M4403" s="66"/>
      <c r="N4403" s="66"/>
      <c r="O4403" s="66"/>
      <c r="P4403" s="66"/>
      <c r="Q4403" s="66"/>
      <c r="S4403" s="70"/>
      <c r="U4403" s="70"/>
      <c r="W4403" s="70"/>
      <c r="Y4403" s="70"/>
    </row>
    <row r="4404" spans="1:25" s="69" customFormat="1" x14ac:dyDescent="0.2">
      <c r="A4404" s="66" t="s">
        <v>20</v>
      </c>
      <c r="B4404" s="66" t="s">
        <v>24</v>
      </c>
      <c r="C4404" s="66" t="s">
        <v>26</v>
      </c>
      <c r="D4404" s="66" t="s">
        <v>282</v>
      </c>
      <c r="E4404" s="87">
        <f>+IF(ISNUMBER(DATA!N561),DATA!N561,"n/a")</f>
        <v>3.6360986158863899</v>
      </c>
      <c r="F4404" s="77">
        <f>+IF(ISNUMBER(DATA!O561),DATA!O561,"n/a")</f>
        <v>-3.6045300059662597E-2</v>
      </c>
      <c r="G4404" s="87">
        <f>+IF(ISNUMBER(DATA!X561),DATA!X561,"n/a")</f>
        <v>3.63691050884198</v>
      </c>
      <c r="H4404" s="77">
        <f>+IF(ISNUMBER(DATA!Y561),DATA!Y561,"n/a")</f>
        <v>-1.6232449858172E-3</v>
      </c>
      <c r="I4404" s="87">
        <f>+IF(ISNUMBER(DATA!AH561),DATA!AH561,"n/a")</f>
        <v>3.5498701273269702</v>
      </c>
      <c r="J4404" s="77">
        <f>+IF(ISNUMBER(DATA!AI561),DATA!AI561,"n/a")</f>
        <v>-7.9140911179894202E-3</v>
      </c>
      <c r="K4404" s="87">
        <f>+IF(ISNUMBER(DATA!AR561),DATA!AR561,"n/a")</f>
        <v>3.5750449300990299</v>
      </c>
      <c r="L4404" s="77">
        <f>+IF(ISNUMBER(DATA!AS561),DATA!AS561,"n/a")</f>
        <v>-2.8909497978347E-2</v>
      </c>
      <c r="M4404" s="66"/>
      <c r="N4404" s="66"/>
      <c r="O4404" s="66"/>
      <c r="P4404" s="66"/>
      <c r="Q4404" s="66"/>
      <c r="S4404" s="70"/>
      <c r="U4404" s="70"/>
      <c r="W4404" s="70"/>
      <c r="Y4404" s="70"/>
    </row>
    <row r="4405" spans="1:25" s="69" customFormat="1" x14ac:dyDescent="0.2">
      <c r="A4405" s="66" t="s">
        <v>20</v>
      </c>
      <c r="B4405" s="66" t="s">
        <v>24</v>
      </c>
      <c r="C4405" s="66" t="s">
        <v>26</v>
      </c>
      <c r="D4405" s="66" t="s">
        <v>283</v>
      </c>
      <c r="E4405" s="87">
        <f>+IF(ISNUMBER(DATA!N562),DATA!N562,"n/a")</f>
        <v>3.63300542863974</v>
      </c>
      <c r="F4405" s="77">
        <f>+IF(ISNUMBER(DATA!O562),DATA!O562,"n/a")</f>
        <v>9.0826949944384394E-2</v>
      </c>
      <c r="G4405" s="87">
        <f>+IF(ISNUMBER(DATA!X562),DATA!X562,"n/a")</f>
        <v>3.69981104762625</v>
      </c>
      <c r="H4405" s="77">
        <f>+IF(ISNUMBER(DATA!Y562),DATA!Y562,"n/a")</f>
        <v>0.129021444501873</v>
      </c>
      <c r="I4405" s="87">
        <f>+IF(ISNUMBER(DATA!AH562),DATA!AH562,"n/a")</f>
        <v>3.6343740455249001</v>
      </c>
      <c r="J4405" s="77">
        <f>+IF(ISNUMBER(DATA!AI562),DATA!AI562,"n/a")</f>
        <v>0.118564547563995</v>
      </c>
      <c r="K4405" s="87">
        <f>+IF(ISNUMBER(DATA!AR562),DATA!AR562,"n/a")</f>
        <v>3.4745584121083199</v>
      </c>
      <c r="L4405" s="77">
        <f>+IF(ISNUMBER(DATA!AS562),DATA!AS562,"n/a")</f>
        <v>5.9409835310100703E-2</v>
      </c>
      <c r="M4405" s="66"/>
      <c r="N4405" s="66"/>
      <c r="O4405" s="66"/>
      <c r="P4405" s="66"/>
      <c r="Q4405" s="66"/>
      <c r="S4405" s="70"/>
      <c r="U4405" s="70"/>
      <c r="W4405" s="70"/>
      <c r="Y4405" s="70"/>
    </row>
    <row r="4406" spans="1:25" s="69" customFormat="1" x14ac:dyDescent="0.2">
      <c r="A4406" s="66" t="s">
        <v>20</v>
      </c>
      <c r="B4406" s="66" t="s">
        <v>24</v>
      </c>
      <c r="C4406" s="66" t="s">
        <v>26</v>
      </c>
      <c r="D4406" s="66" t="s">
        <v>284</v>
      </c>
      <c r="E4406" s="87">
        <f>+IF(ISNUMBER(DATA!N563),DATA!N563,"n/a")</f>
        <v>2.8198613481165902</v>
      </c>
      <c r="F4406" s="77">
        <f>+IF(ISNUMBER(DATA!O563),DATA!O563,"n/a")</f>
        <v>5.94830737692452E-2</v>
      </c>
      <c r="G4406" s="87">
        <f>+IF(ISNUMBER(DATA!X563),DATA!X563,"n/a")</f>
        <v>2.8081417981829002</v>
      </c>
      <c r="H4406" s="77">
        <f>+IF(ISNUMBER(DATA!Y563),DATA!Y563,"n/a")</f>
        <v>5.0081548390435798E-2</v>
      </c>
      <c r="I4406" s="87">
        <f>+IF(ISNUMBER(DATA!AH563),DATA!AH563,"n/a")</f>
        <v>2.7809856550790601</v>
      </c>
      <c r="J4406" s="77">
        <f>+IF(ISNUMBER(DATA!AI563),DATA!AI563,"n/a")</f>
        <v>3.3473605861851698E-2</v>
      </c>
      <c r="K4406" s="87">
        <f>+IF(ISNUMBER(DATA!AR563),DATA!AR563,"n/a")</f>
        <v>2.7185532551800802</v>
      </c>
      <c r="L4406" s="77">
        <f>+IF(ISNUMBER(DATA!AS563),DATA!AS563,"n/a")</f>
        <v>-2.1295285168335398E-3</v>
      </c>
      <c r="M4406" s="66"/>
      <c r="N4406" s="66"/>
      <c r="O4406" s="66"/>
      <c r="P4406" s="66"/>
      <c r="Q4406" s="66"/>
      <c r="S4406" s="70"/>
      <c r="U4406" s="70"/>
      <c r="W4406" s="70"/>
      <c r="Y4406" s="70"/>
    </row>
    <row r="4407" spans="1:25" s="69" customFormat="1" x14ac:dyDescent="0.2">
      <c r="A4407" s="66" t="s">
        <v>20</v>
      </c>
      <c r="B4407" s="66" t="s">
        <v>24</v>
      </c>
      <c r="C4407" s="66" t="s">
        <v>26</v>
      </c>
      <c r="D4407" s="66" t="s">
        <v>285</v>
      </c>
      <c r="E4407" s="87">
        <f>+IF(ISNUMBER(DATA!N564),DATA!N564,"n/a")</f>
        <v>2.59128662050454</v>
      </c>
      <c r="F4407" s="77">
        <f>+IF(ISNUMBER(DATA!O564),DATA!O564,"n/a")</f>
        <v>7.1685333558851594E-2</v>
      </c>
      <c r="G4407" s="87">
        <f>+IF(ISNUMBER(DATA!X564),DATA!X564,"n/a")</f>
        <v>2.4768592037271602</v>
      </c>
      <c r="H4407" s="77">
        <f>+IF(ISNUMBER(DATA!Y564),DATA!Y564,"n/a")</f>
        <v>4.9850766852313801E-3</v>
      </c>
      <c r="I4407" s="87">
        <f>+IF(ISNUMBER(DATA!AH564),DATA!AH564,"n/a")</f>
        <v>2.4458397524338702</v>
      </c>
      <c r="J4407" s="77">
        <f>+IF(ISNUMBER(DATA!AI564),DATA!AI564,"n/a")</f>
        <v>-8.2039623765810699E-4</v>
      </c>
      <c r="K4407" s="87">
        <f>+IF(ISNUMBER(DATA!AR564),DATA!AR564,"n/a")</f>
        <v>2.6119225366922398</v>
      </c>
      <c r="L4407" s="77">
        <f>+IF(ISNUMBER(DATA!AS564),DATA!AS564,"n/a")</f>
        <v>7.7191935146161503E-2</v>
      </c>
      <c r="M4407" s="66"/>
      <c r="N4407" s="66"/>
      <c r="O4407" s="66"/>
      <c r="P4407" s="66"/>
      <c r="Q4407" s="66"/>
      <c r="S4407" s="70"/>
      <c r="U4407" s="70"/>
      <c r="W4407" s="70"/>
      <c r="Y4407" s="70"/>
    </row>
    <row r="4408" spans="1:25" s="69" customFormat="1" x14ac:dyDescent="0.2">
      <c r="A4408" s="66" t="s">
        <v>20</v>
      </c>
      <c r="B4408" s="66" t="s">
        <v>24</v>
      </c>
      <c r="C4408" s="66" t="s">
        <v>26</v>
      </c>
      <c r="D4408" s="66" t="s">
        <v>286</v>
      </c>
      <c r="E4408" s="87">
        <f>+IF(ISNUMBER(DATA!N565),DATA!N565,"n/a")</f>
        <v>3.3068938515950501</v>
      </c>
      <c r="F4408" s="77">
        <f>+IF(ISNUMBER(DATA!O565),DATA!O565,"n/a")</f>
        <v>5.9679016480420698E-2</v>
      </c>
      <c r="G4408" s="87">
        <f>+IF(ISNUMBER(DATA!X565),DATA!X565,"n/a")</f>
        <v>3.34365511714492</v>
      </c>
      <c r="H4408" s="77">
        <f>+IF(ISNUMBER(DATA!Y565),DATA!Y565,"n/a")</f>
        <v>0.14172868106084699</v>
      </c>
      <c r="I4408" s="87">
        <f>+IF(ISNUMBER(DATA!AH565),DATA!AH565,"n/a")</f>
        <v>3.3283433078258402</v>
      </c>
      <c r="J4408" s="77">
        <f>+IF(ISNUMBER(DATA!AI565),DATA!AI565,"n/a")</f>
        <v>0.16085631776300699</v>
      </c>
      <c r="K4408" s="87">
        <f>+IF(ISNUMBER(DATA!AR565),DATA!AR565,"n/a")</f>
        <v>3.31104054965189</v>
      </c>
      <c r="L4408" s="77">
        <f>+IF(ISNUMBER(DATA!AS565),DATA!AS565,"n/a")</f>
        <v>0.202972963233578</v>
      </c>
      <c r="M4408" s="66"/>
      <c r="N4408" s="66"/>
      <c r="O4408" s="66"/>
      <c r="P4408" s="66"/>
      <c r="Q4408" s="66"/>
      <c r="S4408" s="70"/>
      <c r="U4408" s="70"/>
      <c r="W4408" s="70"/>
      <c r="Y4408" s="70"/>
    </row>
    <row r="4409" spans="1:25" s="69" customFormat="1" x14ac:dyDescent="0.2">
      <c r="A4409" s="66" t="s">
        <v>20</v>
      </c>
      <c r="B4409" s="66" t="s">
        <v>24</v>
      </c>
      <c r="C4409" s="66" t="s">
        <v>26</v>
      </c>
      <c r="D4409" s="66" t="s">
        <v>287</v>
      </c>
      <c r="E4409" s="87">
        <f>+IF(ISNUMBER(DATA!N566),DATA!N566,"n/a")</f>
        <v>3.3695105290976302</v>
      </c>
      <c r="F4409" s="77">
        <f>+IF(ISNUMBER(DATA!O566),DATA!O566,"n/a")</f>
        <v>0.15882142821515299</v>
      </c>
      <c r="G4409" s="87">
        <f>+IF(ISNUMBER(DATA!X566),DATA!X566,"n/a")</f>
        <v>3.4605583703526701</v>
      </c>
      <c r="H4409" s="77">
        <f>+IF(ISNUMBER(DATA!Y566),DATA!Y566,"n/a")</f>
        <v>0.20578018267381001</v>
      </c>
      <c r="I4409" s="87">
        <f>+IF(ISNUMBER(DATA!AH566),DATA!AH566,"n/a")</f>
        <v>3.26027410826357</v>
      </c>
      <c r="J4409" s="77">
        <f>+IF(ISNUMBER(DATA!AI566),DATA!AI566,"n/a")</f>
        <v>0.150318660234424</v>
      </c>
      <c r="K4409" s="87">
        <f>+IF(ISNUMBER(DATA!AR566),DATA!AR566,"n/a")</f>
        <v>3.0997997033988902</v>
      </c>
      <c r="L4409" s="77">
        <f>+IF(ISNUMBER(DATA!AS566),DATA!AS566,"n/a")</f>
        <v>0.100414115211223</v>
      </c>
      <c r="M4409" s="66"/>
      <c r="N4409" s="66"/>
      <c r="O4409" s="66"/>
      <c r="P4409" s="66"/>
      <c r="Q4409" s="66"/>
      <c r="S4409" s="70"/>
      <c r="U4409" s="70"/>
      <c r="W4409" s="70"/>
      <c r="Y4409" s="70"/>
    </row>
    <row r="4410" spans="1:25" s="69" customFormat="1" x14ac:dyDescent="0.2">
      <c r="A4410" s="66" t="s">
        <v>20</v>
      </c>
      <c r="B4410" s="66" t="s">
        <v>24</v>
      </c>
      <c r="C4410" s="66" t="s">
        <v>26</v>
      </c>
      <c r="D4410" s="66" t="s">
        <v>288</v>
      </c>
      <c r="E4410" s="87">
        <f>+IF(ISNUMBER(DATA!N567),DATA!N567,"n/a")</f>
        <v>3.7446215448386702</v>
      </c>
      <c r="F4410" s="77">
        <f>+IF(ISNUMBER(DATA!O567),DATA!O567,"n/a")</f>
        <v>1.1069266417901301E-4</v>
      </c>
      <c r="G4410" s="87">
        <f>+IF(ISNUMBER(DATA!X567),DATA!X567,"n/a")</f>
        <v>3.7352437690257698</v>
      </c>
      <c r="H4410" s="77">
        <f>+IF(ISNUMBER(DATA!Y567),DATA!Y567,"n/a")</f>
        <v>-2.9970905369662799E-2</v>
      </c>
      <c r="I4410" s="87">
        <f>+IF(ISNUMBER(DATA!AH567),DATA!AH567,"n/a")</f>
        <v>3.7222556029132501</v>
      </c>
      <c r="J4410" s="77">
        <f>+IF(ISNUMBER(DATA!AI567),DATA!AI567,"n/a")</f>
        <v>-2.1416399636189801E-2</v>
      </c>
      <c r="K4410" s="87">
        <f>+IF(ISNUMBER(DATA!AR567),DATA!AR567,"n/a")</f>
        <v>3.7250293529877099</v>
      </c>
      <c r="L4410" s="77">
        <f>+IF(ISNUMBER(DATA!AS567),DATA!AS567,"n/a")</f>
        <v>-2.7055318715733401E-2</v>
      </c>
      <c r="M4410" s="66"/>
      <c r="N4410" s="66"/>
      <c r="O4410" s="66"/>
      <c r="P4410" s="66"/>
      <c r="Q4410" s="66"/>
      <c r="S4410" s="70"/>
      <c r="U4410" s="70"/>
      <c r="W4410" s="70"/>
      <c r="Y4410" s="70"/>
    </row>
    <row r="4411" spans="1:25" s="69" customFormat="1" x14ac:dyDescent="0.2">
      <c r="A4411" s="66" t="s">
        <v>20</v>
      </c>
      <c r="B4411" s="66" t="s">
        <v>24</v>
      </c>
      <c r="C4411" s="66" t="s">
        <v>26</v>
      </c>
      <c r="D4411" s="66" t="s">
        <v>289</v>
      </c>
      <c r="E4411" s="87">
        <f>+IF(ISNUMBER(DATA!N568),DATA!N568,"n/a")</f>
        <v>3.3373693091322001</v>
      </c>
      <c r="F4411" s="77">
        <f>+IF(ISNUMBER(DATA!O568),DATA!O568,"n/a")</f>
        <v>9.5297217295097797E-2</v>
      </c>
      <c r="G4411" s="87">
        <f>+IF(ISNUMBER(DATA!X568),DATA!X568,"n/a")</f>
        <v>3.2691671201839201</v>
      </c>
      <c r="H4411" s="77">
        <f>+IF(ISNUMBER(DATA!Y568),DATA!Y568,"n/a")</f>
        <v>6.5453119879604005E-2</v>
      </c>
      <c r="I4411" s="87">
        <f>+IF(ISNUMBER(DATA!AH568),DATA!AH568,"n/a")</f>
        <v>3.2502118951401102</v>
      </c>
      <c r="J4411" s="77">
        <f>+IF(ISNUMBER(DATA!AI568),DATA!AI568,"n/a")</f>
        <v>7.3368989666636797E-2</v>
      </c>
      <c r="K4411" s="87">
        <f>+IF(ISNUMBER(DATA!AR568),DATA!AR568,"n/a")</f>
        <v>4.1083064301824104</v>
      </c>
      <c r="L4411" s="77">
        <f>+IF(ISNUMBER(DATA!AS568),DATA!AS568,"n/a")</f>
        <v>0.27633344368336898</v>
      </c>
      <c r="M4411" s="66"/>
      <c r="N4411" s="66"/>
      <c r="O4411" s="66"/>
      <c r="P4411" s="66"/>
      <c r="Q4411" s="66"/>
      <c r="S4411" s="70"/>
      <c r="U4411" s="70"/>
      <c r="W4411" s="70"/>
      <c r="Y4411" s="70"/>
    </row>
    <row r="4412" spans="1:25" s="69" customFormat="1" x14ac:dyDescent="0.2">
      <c r="A4412" s="66" t="s">
        <v>20</v>
      </c>
      <c r="B4412" s="66" t="s">
        <v>24</v>
      </c>
      <c r="C4412" s="66" t="s">
        <v>26</v>
      </c>
      <c r="D4412" s="66" t="s">
        <v>290</v>
      </c>
      <c r="E4412" s="87">
        <f>+IF(ISNUMBER(DATA!N569),DATA!N569,"n/a")</f>
        <v>3.6851255167466901</v>
      </c>
      <c r="F4412" s="77">
        <f>+IF(ISNUMBER(DATA!O569),DATA!O569,"n/a")</f>
        <v>8.5490819907742092E-3</v>
      </c>
      <c r="G4412" s="87">
        <f>+IF(ISNUMBER(DATA!X569),DATA!X569,"n/a")</f>
        <v>3.6327186525662198</v>
      </c>
      <c r="H4412" s="77">
        <f>+IF(ISNUMBER(DATA!Y569),DATA!Y569,"n/a")</f>
        <v>-1.13176999660772E-6</v>
      </c>
      <c r="I4412" s="87">
        <f>+IF(ISNUMBER(DATA!AH569),DATA!AH569,"n/a")</f>
        <v>3.61798143141726</v>
      </c>
      <c r="J4412" s="77">
        <f>+IF(ISNUMBER(DATA!AI569),DATA!AI569,"n/a")</f>
        <v>8.8347230924027808E-3</v>
      </c>
      <c r="K4412" s="87">
        <f>+IF(ISNUMBER(DATA!AR569),DATA!AR569,"n/a")</f>
        <v>3.6300885051627101</v>
      </c>
      <c r="L4412" s="77">
        <f>+IF(ISNUMBER(DATA!AS569),DATA!AS569,"n/a")</f>
        <v>8.2149467437481905E-3</v>
      </c>
      <c r="M4412" s="66"/>
      <c r="N4412" s="66"/>
      <c r="O4412" s="66"/>
      <c r="P4412" s="66"/>
      <c r="Q4412" s="66"/>
      <c r="S4412" s="70"/>
      <c r="U4412" s="70"/>
      <c r="W4412" s="70"/>
      <c r="Y4412" s="70"/>
    </row>
    <row r="4413" spans="1:25" s="69" customFormat="1" x14ac:dyDescent="0.2">
      <c r="A4413" s="66" t="s">
        <v>20</v>
      </c>
      <c r="B4413" s="66" t="s">
        <v>24</v>
      </c>
      <c r="C4413" s="66" t="s">
        <v>26</v>
      </c>
      <c r="D4413" s="66" t="s">
        <v>291</v>
      </c>
      <c r="E4413" s="87">
        <f>+IF(ISNUMBER(DATA!N570),DATA!N570,"n/a")</f>
        <v>4.0387072021607997</v>
      </c>
      <c r="F4413" s="77">
        <f>+IF(ISNUMBER(DATA!O570),DATA!O570,"n/a")</f>
        <v>-0.14068195984568799</v>
      </c>
      <c r="G4413" s="87">
        <f>+IF(ISNUMBER(DATA!X570),DATA!X570,"n/a")</f>
        <v>4.0898380761836899</v>
      </c>
      <c r="H4413" s="77">
        <f>+IF(ISNUMBER(DATA!Y570),DATA!Y570,"n/a")</f>
        <v>-0.115428442687064</v>
      </c>
      <c r="I4413" s="87">
        <f>+IF(ISNUMBER(DATA!AH570),DATA!AH570,"n/a")</f>
        <v>4.0683922920230398</v>
      </c>
      <c r="J4413" s="77">
        <f>+IF(ISNUMBER(DATA!AI570),DATA!AI570,"n/a")</f>
        <v>-0.11353377078551</v>
      </c>
      <c r="K4413" s="87">
        <f>+IF(ISNUMBER(DATA!AR570),DATA!AR570,"n/a")</f>
        <v>4.1091748018802603</v>
      </c>
      <c r="L4413" s="77">
        <f>+IF(ISNUMBER(DATA!AS570),DATA!AS570,"n/a")</f>
        <v>-8.1608120034744006E-2</v>
      </c>
      <c r="M4413" s="66"/>
      <c r="N4413" s="66"/>
      <c r="O4413" s="66"/>
      <c r="P4413" s="66"/>
      <c r="Q4413" s="66"/>
      <c r="S4413" s="70"/>
      <c r="U4413" s="70"/>
      <c r="W4413" s="70"/>
      <c r="Y4413" s="70"/>
    </row>
    <row r="4414" spans="1:25" s="69" customFormat="1" x14ac:dyDescent="0.2">
      <c r="A4414" s="66" t="s">
        <v>20</v>
      </c>
      <c r="B4414" s="66" t="s">
        <v>24</v>
      </c>
      <c r="C4414" s="66" t="s">
        <v>26</v>
      </c>
      <c r="D4414" s="66" t="s">
        <v>292</v>
      </c>
      <c r="E4414" s="87">
        <f>+IF(ISNUMBER(DATA!N571),DATA!N571,"n/a")</f>
        <v>4.1037970040449601</v>
      </c>
      <c r="F4414" s="77">
        <f>+IF(ISNUMBER(DATA!O571),DATA!O571,"n/a")</f>
        <v>5.5953475639423402E-4</v>
      </c>
      <c r="G4414" s="87">
        <f>+IF(ISNUMBER(DATA!X571),DATA!X571,"n/a")</f>
        <v>4.1092443182267004</v>
      </c>
      <c r="H4414" s="77">
        <f>+IF(ISNUMBER(DATA!Y571),DATA!Y571,"n/a")</f>
        <v>-1.3653521825621601E-3</v>
      </c>
      <c r="I4414" s="87">
        <f>+IF(ISNUMBER(DATA!AH571),DATA!AH571,"n/a")</f>
        <v>4.1162646837257402</v>
      </c>
      <c r="J4414" s="77">
        <f>+IF(ISNUMBER(DATA!AI571),DATA!AI571,"n/a")</f>
        <v>4.6282689992573497E-2</v>
      </c>
      <c r="K4414" s="87">
        <f>+IF(ISNUMBER(DATA!AR571),DATA!AR571,"n/a")</f>
        <v>4.14453616919503</v>
      </c>
      <c r="L4414" s="77">
        <f>+IF(ISNUMBER(DATA!AS571),DATA!AS571,"n/a")</f>
        <v>6.26514994942933E-2</v>
      </c>
      <c r="M4414" s="66"/>
      <c r="N4414" s="66"/>
      <c r="O4414" s="66"/>
      <c r="P4414" s="66"/>
      <c r="Q4414" s="66"/>
      <c r="S4414" s="70"/>
      <c r="U4414" s="70"/>
      <c r="W4414" s="70"/>
      <c r="Y4414" s="70"/>
    </row>
    <row r="4415" spans="1:25" s="69" customFormat="1" x14ac:dyDescent="0.2">
      <c r="A4415" s="66" t="s">
        <v>20</v>
      </c>
      <c r="B4415" s="66" t="s">
        <v>24</v>
      </c>
      <c r="C4415" s="66" t="s">
        <v>26</v>
      </c>
      <c r="D4415" s="66" t="s">
        <v>293</v>
      </c>
      <c r="E4415" s="87">
        <f>+IF(ISNUMBER(DATA!N572),DATA!N572,"n/a")</f>
        <v>3.2942146861124599</v>
      </c>
      <c r="F4415" s="77">
        <f>+IF(ISNUMBER(DATA!O572),DATA!O572,"n/a")</f>
        <v>0.117714325983015</v>
      </c>
      <c r="G4415" s="87">
        <f>+IF(ISNUMBER(DATA!X572),DATA!X572,"n/a")</f>
        <v>3.28312315605337</v>
      </c>
      <c r="H4415" s="77">
        <f>+IF(ISNUMBER(DATA!Y572),DATA!Y572,"n/a")</f>
        <v>7.0259489351959206E-2</v>
      </c>
      <c r="I4415" s="87">
        <f>+IF(ISNUMBER(DATA!AH572),DATA!AH572,"n/a")</f>
        <v>3.1447900101281001</v>
      </c>
      <c r="J4415" s="77">
        <f>+IF(ISNUMBER(DATA!AI572),DATA!AI572,"n/a")</f>
        <v>6.6414755113384905E-2</v>
      </c>
      <c r="K4415" s="87">
        <f>+IF(ISNUMBER(DATA!AR572),DATA!AR572,"n/a")</f>
        <v>3.0915137884896899</v>
      </c>
      <c r="L4415" s="77">
        <f>+IF(ISNUMBER(DATA!AS572),DATA!AS572,"n/a")</f>
        <v>3.6042170192473702E-2</v>
      </c>
      <c r="M4415" s="66"/>
      <c r="N4415" s="66"/>
      <c r="O4415" s="66"/>
      <c r="P4415" s="66"/>
      <c r="Q4415" s="66"/>
      <c r="S4415" s="70"/>
      <c r="U4415" s="70"/>
      <c r="W4415" s="70"/>
      <c r="Y4415" s="70"/>
    </row>
    <row r="4416" spans="1:25" s="69" customFormat="1" x14ac:dyDescent="0.2">
      <c r="A4416" s="66" t="s">
        <v>20</v>
      </c>
      <c r="B4416" s="66" t="s">
        <v>24</v>
      </c>
      <c r="C4416" s="66" t="s">
        <v>26</v>
      </c>
      <c r="D4416" s="66" t="s">
        <v>294</v>
      </c>
      <c r="E4416" s="87">
        <f>+IF(ISNUMBER(DATA!N573),DATA!N573,"n/a")</f>
        <v>3.6833057377910698</v>
      </c>
      <c r="F4416" s="77">
        <f>+IF(ISNUMBER(DATA!O573),DATA!O573,"n/a")</f>
        <v>4.3398494448346602E-3</v>
      </c>
      <c r="G4416" s="87">
        <f>+IF(ISNUMBER(DATA!X573),DATA!X573,"n/a")</f>
        <v>3.6273867798628499</v>
      </c>
      <c r="H4416" s="77">
        <f>+IF(ISNUMBER(DATA!Y573),DATA!Y573,"n/a")</f>
        <v>-4.0523509843063098E-3</v>
      </c>
      <c r="I4416" s="87">
        <f>+IF(ISNUMBER(DATA!AH573),DATA!AH573,"n/a")</f>
        <v>3.6165953070310799</v>
      </c>
      <c r="J4416" s="77">
        <f>+IF(ISNUMBER(DATA!AI573),DATA!AI573,"n/a")</f>
        <v>4.7750081702670304E-3</v>
      </c>
      <c r="K4416" s="87">
        <f>+IF(ISNUMBER(DATA!AR573),DATA!AR573,"n/a")</f>
        <v>3.6362569531625502</v>
      </c>
      <c r="L4416" s="77">
        <f>+IF(ISNUMBER(DATA!AS573),DATA!AS573,"n/a")</f>
        <v>7.1073097354052896E-3</v>
      </c>
      <c r="M4416" s="66"/>
      <c r="N4416" s="66"/>
      <c r="O4416" s="66"/>
      <c r="P4416" s="66"/>
      <c r="Q4416" s="66"/>
      <c r="S4416" s="70"/>
      <c r="U4416" s="70"/>
      <c r="W4416" s="70"/>
      <c r="Y4416" s="70"/>
    </row>
    <row r="4417" spans="1:25" s="69" customFormat="1" x14ac:dyDescent="0.2">
      <c r="A4417" s="66" t="s">
        <v>20</v>
      </c>
      <c r="B4417" s="66" t="s">
        <v>24</v>
      </c>
      <c r="C4417" s="66" t="s">
        <v>26</v>
      </c>
      <c r="D4417" s="66" t="s">
        <v>295</v>
      </c>
      <c r="E4417" s="87">
        <f>+IF(ISNUMBER(DATA!N574),DATA!N574,"n/a")</f>
        <v>3.75814029292204</v>
      </c>
      <c r="F4417" s="77">
        <f>+IF(ISNUMBER(DATA!O574),DATA!O574,"n/a")</f>
        <v>-3.4869498185243097E-2</v>
      </c>
      <c r="G4417" s="87">
        <f>+IF(ISNUMBER(DATA!X574),DATA!X574,"n/a")</f>
        <v>3.8663640115559201</v>
      </c>
      <c r="H4417" s="77">
        <f>+IF(ISNUMBER(DATA!Y574),DATA!Y574,"n/a")</f>
        <v>-3.7085680115669997E-2</v>
      </c>
      <c r="I4417" s="87">
        <f>+IF(ISNUMBER(DATA!AH574),DATA!AH574,"n/a")</f>
        <v>4.0553721231003603</v>
      </c>
      <c r="J4417" s="77">
        <f>+IF(ISNUMBER(DATA!AI574),DATA!AI574,"n/a")</f>
        <v>-3.64629906211624E-2</v>
      </c>
      <c r="K4417" s="87">
        <f>+IF(ISNUMBER(DATA!AR574),DATA!AR574,"n/a")</f>
        <v>4.1072689831172298</v>
      </c>
      <c r="L4417" s="77">
        <f>+IF(ISNUMBER(DATA!AS574),DATA!AS574,"n/a")</f>
        <v>-3.0136170136373701E-2</v>
      </c>
      <c r="M4417" s="66"/>
      <c r="N4417" s="66"/>
      <c r="O4417" s="66"/>
      <c r="P4417" s="66"/>
      <c r="Q4417" s="66"/>
      <c r="S4417" s="70"/>
      <c r="U4417" s="70"/>
      <c r="W4417" s="70"/>
      <c r="Y4417" s="70"/>
    </row>
    <row r="4418" spans="1:25" s="69" customFormat="1" x14ac:dyDescent="0.2">
      <c r="A4418" s="66" t="s">
        <v>20</v>
      </c>
      <c r="B4418" s="66" t="s">
        <v>24</v>
      </c>
      <c r="C4418" s="66" t="s">
        <v>26</v>
      </c>
      <c r="D4418" s="66" t="s">
        <v>296</v>
      </c>
      <c r="E4418" s="87">
        <f>+IF(ISNUMBER(DATA!N575),DATA!N575,"n/a")</f>
        <v>3.8909547798580499</v>
      </c>
      <c r="F4418" s="77">
        <f>+IF(ISNUMBER(DATA!O575),DATA!O575,"n/a")</f>
        <v>7.2934543186491197E-3</v>
      </c>
      <c r="G4418" s="87">
        <f>+IF(ISNUMBER(DATA!X575),DATA!X575,"n/a")</f>
        <v>3.8949406462947</v>
      </c>
      <c r="H4418" s="77">
        <f>+IF(ISNUMBER(DATA!Y575),DATA!Y575,"n/a")</f>
        <v>1.13134934141059E-4</v>
      </c>
      <c r="I4418" s="87">
        <f>+IF(ISNUMBER(DATA!AH575),DATA!AH575,"n/a")</f>
        <v>3.9486263697291899</v>
      </c>
      <c r="J4418" s="77">
        <f>+IF(ISNUMBER(DATA!AI575),DATA!AI575,"n/a")</f>
        <v>-1.06929239048967E-3</v>
      </c>
      <c r="K4418" s="87">
        <f>+IF(ISNUMBER(DATA!AR575),DATA!AR575,"n/a")</f>
        <v>3.9333951815516399</v>
      </c>
      <c r="L4418" s="77">
        <f>+IF(ISNUMBER(DATA!AS575),DATA!AS575,"n/a")</f>
        <v>-4.7856546083856304E-3</v>
      </c>
      <c r="M4418" s="66"/>
      <c r="N4418" s="66"/>
      <c r="O4418" s="66"/>
      <c r="P4418" s="66"/>
      <c r="Q4418" s="66"/>
      <c r="S4418" s="70"/>
      <c r="U4418" s="70"/>
      <c r="W4418" s="70"/>
      <c r="Y4418" s="70"/>
    </row>
    <row r="4419" spans="1:25" s="69" customFormat="1" x14ac:dyDescent="0.2">
      <c r="A4419" s="66" t="s">
        <v>20</v>
      </c>
      <c r="B4419" s="66" t="s">
        <v>24</v>
      </c>
      <c r="C4419" s="66" t="s">
        <v>26</v>
      </c>
      <c r="D4419" s="66" t="s">
        <v>297</v>
      </c>
      <c r="E4419" s="87">
        <f>+IF(ISNUMBER(DATA!N576),DATA!N576,"n/a")</f>
        <v>3.7237553268890999</v>
      </c>
      <c r="F4419" s="77">
        <f>+IF(ISNUMBER(DATA!O576),DATA!O576,"n/a")</f>
        <v>2.6187010141619602E-2</v>
      </c>
      <c r="G4419" s="87">
        <f>+IF(ISNUMBER(DATA!X576),DATA!X576,"n/a")</f>
        <v>3.6819506073708501</v>
      </c>
      <c r="H4419" s="77">
        <f>+IF(ISNUMBER(DATA!Y576),DATA!Y576,"n/a")</f>
        <v>2.7660623048986199E-4</v>
      </c>
      <c r="I4419" s="87">
        <f>+IF(ISNUMBER(DATA!AH576),DATA!AH576,"n/a")</f>
        <v>3.6772117472097601</v>
      </c>
      <c r="J4419" s="77">
        <f>+IF(ISNUMBER(DATA!AI576),DATA!AI576,"n/a")</f>
        <v>2.2975425462673098E-2</v>
      </c>
      <c r="K4419" s="87">
        <f>+IF(ISNUMBER(DATA!AR576),DATA!AR576,"n/a")</f>
        <v>3.6730351200951001</v>
      </c>
      <c r="L4419" s="77">
        <f>+IF(ISNUMBER(DATA!AS576),DATA!AS576,"n/a")</f>
        <v>1.43092512329826E-2</v>
      </c>
      <c r="M4419" s="66"/>
      <c r="N4419" s="66"/>
      <c r="O4419" s="66"/>
      <c r="P4419" s="66"/>
      <c r="Q4419" s="66"/>
      <c r="S4419" s="70"/>
      <c r="U4419" s="70"/>
      <c r="W4419" s="70"/>
      <c r="Y4419" s="70"/>
    </row>
    <row r="4420" spans="1:25" s="69" customFormat="1" x14ac:dyDescent="0.2">
      <c r="A4420" s="66" t="s">
        <v>20</v>
      </c>
      <c r="B4420" s="66" t="s">
        <v>24</v>
      </c>
      <c r="C4420" s="66" t="s">
        <v>26</v>
      </c>
      <c r="D4420" s="66" t="s">
        <v>298</v>
      </c>
      <c r="E4420" s="87">
        <f>+IF(ISNUMBER(DATA!N577),DATA!N577,"n/a")</f>
        <v>3.7517574812626502</v>
      </c>
      <c r="F4420" s="77">
        <f>+IF(ISNUMBER(DATA!O577),DATA!O577,"n/a")</f>
        <v>0.125019576485148</v>
      </c>
      <c r="G4420" s="87">
        <f>+IF(ISNUMBER(DATA!X577),DATA!X577,"n/a")</f>
        <v>3.7008966165246902</v>
      </c>
      <c r="H4420" s="77">
        <f>+IF(ISNUMBER(DATA!Y577),DATA!Y577,"n/a")</f>
        <v>7.4127065981054799E-2</v>
      </c>
      <c r="I4420" s="87">
        <f>+IF(ISNUMBER(DATA!AH577),DATA!AH577,"n/a")</f>
        <v>3.7020235096871699</v>
      </c>
      <c r="J4420" s="77">
        <f>+IF(ISNUMBER(DATA!AI577),DATA!AI577,"n/a")</f>
        <v>5.7533669012119801E-2</v>
      </c>
      <c r="K4420" s="87">
        <f>+IF(ISNUMBER(DATA!AR577),DATA!AR577,"n/a")</f>
        <v>3.5830040365686799</v>
      </c>
      <c r="L4420" s="77">
        <f>+IF(ISNUMBER(DATA!AS577),DATA!AS577,"n/a")</f>
        <v>1.1961755943491199E-2</v>
      </c>
      <c r="M4420" s="66"/>
      <c r="N4420" s="66"/>
      <c r="O4420" s="66"/>
      <c r="P4420" s="66"/>
      <c r="Q4420" s="66"/>
      <c r="S4420" s="70"/>
      <c r="U4420" s="70"/>
      <c r="W4420" s="70"/>
      <c r="Y4420" s="70"/>
    </row>
    <row r="4421" spans="1:25" s="69" customFormat="1" x14ac:dyDescent="0.2">
      <c r="A4421" s="66" t="s">
        <v>20</v>
      </c>
      <c r="B4421" s="66" t="s">
        <v>24</v>
      </c>
      <c r="C4421" s="66" t="s">
        <v>26</v>
      </c>
      <c r="D4421" s="66" t="s">
        <v>299</v>
      </c>
      <c r="E4421" s="87">
        <f>+IF(ISNUMBER(DATA!N578),DATA!N578,"n/a")</f>
        <v>3.8234792021212298</v>
      </c>
      <c r="F4421" s="77">
        <f>+IF(ISNUMBER(DATA!O578),DATA!O578,"n/a")</f>
        <v>0.123840095758897</v>
      </c>
      <c r="G4421" s="87">
        <f>+IF(ISNUMBER(DATA!X578),DATA!X578,"n/a")</f>
        <v>3.85899012054149</v>
      </c>
      <c r="H4421" s="77">
        <f>+IF(ISNUMBER(DATA!Y578),DATA!Y578,"n/a")</f>
        <v>0.111618683415649</v>
      </c>
      <c r="I4421" s="87">
        <f>+IF(ISNUMBER(DATA!AH578),DATA!AH578,"n/a")</f>
        <v>3.71505522545081</v>
      </c>
      <c r="J4421" s="77">
        <f>+IF(ISNUMBER(DATA!AI578),DATA!AI578,"n/a")</f>
        <v>7.7958911404871503E-2</v>
      </c>
      <c r="K4421" s="87">
        <f>+IF(ISNUMBER(DATA!AR578),DATA!AR578,"n/a")</f>
        <v>3.5912572871846802</v>
      </c>
      <c r="L4421" s="77">
        <f>+IF(ISNUMBER(DATA!AS578),DATA!AS578,"n/a")</f>
        <v>4.5305487472793803E-2</v>
      </c>
      <c r="M4421" s="66"/>
      <c r="N4421" s="66"/>
      <c r="O4421" s="66"/>
      <c r="P4421" s="66"/>
      <c r="Q4421" s="66"/>
      <c r="S4421" s="70"/>
      <c r="U4421" s="70"/>
      <c r="W4421" s="70"/>
      <c r="Y4421" s="70"/>
    </row>
    <row r="4422" spans="1:25" s="69" customFormat="1" x14ac:dyDescent="0.2">
      <c r="A4422" s="66" t="s">
        <v>20</v>
      </c>
      <c r="B4422" s="66" t="s">
        <v>24</v>
      </c>
      <c r="C4422" s="66" t="s">
        <v>26</v>
      </c>
      <c r="D4422" s="66" t="s">
        <v>300</v>
      </c>
      <c r="E4422" s="87">
        <f>+IF(ISNUMBER(DATA!N579),DATA!N579,"n/a")</f>
        <v>3.3198134903604499</v>
      </c>
      <c r="F4422" s="77">
        <f>+IF(ISNUMBER(DATA!O579),DATA!O579,"n/a")</f>
        <v>3.2425397954264398E-2</v>
      </c>
      <c r="G4422" s="87">
        <f>+IF(ISNUMBER(DATA!X579),DATA!X579,"n/a")</f>
        <v>3.4662222456734302</v>
      </c>
      <c r="H4422" s="77">
        <f>+IF(ISNUMBER(DATA!Y579),DATA!Y579,"n/a")</f>
        <v>3.6164361429048199E-2</v>
      </c>
      <c r="I4422" s="87">
        <f>+IF(ISNUMBER(DATA!AH579),DATA!AH579,"n/a")</f>
        <v>3.3893990212214198</v>
      </c>
      <c r="J4422" s="77">
        <f>+IF(ISNUMBER(DATA!AI579),DATA!AI579,"n/a")</f>
        <v>3.81566809263146E-2</v>
      </c>
      <c r="K4422" s="87">
        <f>+IF(ISNUMBER(DATA!AR579),DATA!AR579,"n/a")</f>
        <v>3.3704320379540702</v>
      </c>
      <c r="L4422" s="77">
        <f>+IF(ISNUMBER(DATA!AS579),DATA!AS579,"n/a")</f>
        <v>4.6840428223885198E-2</v>
      </c>
      <c r="M4422" s="66"/>
      <c r="N4422" s="66"/>
      <c r="O4422" s="66"/>
      <c r="P4422" s="66"/>
      <c r="Q4422" s="66"/>
      <c r="S4422" s="70"/>
      <c r="U4422" s="70"/>
      <c r="W4422" s="70"/>
      <c r="Y4422" s="70"/>
    </row>
    <row r="4423" spans="1:25" s="69" customFormat="1" x14ac:dyDescent="0.2">
      <c r="A4423" s="66" t="s">
        <v>20</v>
      </c>
      <c r="B4423" s="66" t="s">
        <v>24</v>
      </c>
      <c r="C4423" s="66" t="s">
        <v>26</v>
      </c>
      <c r="D4423" s="66" t="s">
        <v>301</v>
      </c>
      <c r="E4423" s="87">
        <f>+IF(ISNUMBER(DATA!N580),DATA!N580,"n/a")</f>
        <v>2.6350241425655798</v>
      </c>
      <c r="F4423" s="77">
        <f>+IF(ISNUMBER(DATA!O580),DATA!O580,"n/a")</f>
        <v>-8.1951552323075907E-3</v>
      </c>
      <c r="G4423" s="87">
        <f>+IF(ISNUMBER(DATA!X580),DATA!X580,"n/a")</f>
        <v>2.6350436363131799</v>
      </c>
      <c r="H4423" s="77">
        <f>+IF(ISNUMBER(DATA!Y580),DATA!Y580,"n/a")</f>
        <v>-2.2013215060695899E-2</v>
      </c>
      <c r="I4423" s="87">
        <f>+IF(ISNUMBER(DATA!AH580),DATA!AH580,"n/a")</f>
        <v>2.8414401752681702</v>
      </c>
      <c r="J4423" s="77">
        <f>+IF(ISNUMBER(DATA!AI580),DATA!AI580,"n/a")</f>
        <v>-6.1511827554048298E-2</v>
      </c>
      <c r="K4423" s="87">
        <f>+IF(ISNUMBER(DATA!AR580),DATA!AR580,"n/a")</f>
        <v>2.8010078842826398</v>
      </c>
      <c r="L4423" s="77">
        <f>+IF(ISNUMBER(DATA!AS580),DATA!AS580,"n/a")</f>
        <v>-0.165629645718923</v>
      </c>
      <c r="M4423" s="66"/>
      <c r="N4423" s="66"/>
      <c r="O4423" s="66"/>
      <c r="P4423" s="66"/>
      <c r="Q4423" s="66"/>
      <c r="S4423" s="70"/>
      <c r="U4423" s="70"/>
      <c r="W4423" s="70"/>
      <c r="Y4423" s="70"/>
    </row>
    <row r="4424" spans="1:25" s="69" customFormat="1" x14ac:dyDescent="0.2">
      <c r="A4424" s="66" t="s">
        <v>20</v>
      </c>
      <c r="B4424" s="66" t="s">
        <v>24</v>
      </c>
      <c r="C4424" s="66" t="s">
        <v>26</v>
      </c>
      <c r="D4424" s="66" t="s">
        <v>302</v>
      </c>
      <c r="E4424" s="87">
        <f>+IF(ISNUMBER(DATA!N581),DATA!N581,"n/a")</f>
        <v>3.6888010607036699</v>
      </c>
      <c r="F4424" s="77">
        <f>+IF(ISNUMBER(DATA!O581),DATA!O581,"n/a")</f>
        <v>1.3971171576306E-2</v>
      </c>
      <c r="G4424" s="87">
        <f>+IF(ISNUMBER(DATA!X581),DATA!X581,"n/a")</f>
        <v>3.6361172679065299</v>
      </c>
      <c r="H4424" s="77">
        <f>+IF(ISNUMBER(DATA!Y581),DATA!Y581,"n/a")</f>
        <v>2.2599860125715201E-3</v>
      </c>
      <c r="I4424" s="87">
        <f>+IF(ISNUMBER(DATA!AH581),DATA!AH581,"n/a")</f>
        <v>3.6168910608044502</v>
      </c>
      <c r="J4424" s="77">
        <f>+IF(ISNUMBER(DATA!AI581),DATA!AI581,"n/a")</f>
        <v>8.9185656026270401E-3</v>
      </c>
      <c r="K4424" s="87">
        <f>+IF(ISNUMBER(DATA!AR581),DATA!AR581,"n/a")</f>
        <v>3.6268053461394598</v>
      </c>
      <c r="L4424" s="77">
        <f>+IF(ISNUMBER(DATA!AS581),DATA!AS581,"n/a")</f>
        <v>6.73838530155984E-3</v>
      </c>
      <c r="M4424" s="66"/>
      <c r="N4424" s="66"/>
      <c r="O4424" s="66"/>
      <c r="P4424" s="66"/>
      <c r="Q4424" s="66"/>
      <c r="S4424" s="70"/>
      <c r="U4424" s="70"/>
      <c r="W4424" s="70"/>
      <c r="Y4424" s="70"/>
    </row>
    <row r="4425" spans="1:25" s="69" customFormat="1" x14ac:dyDescent="0.2">
      <c r="A4425" s="66" t="s">
        <v>20</v>
      </c>
      <c r="B4425" s="66" t="s">
        <v>24</v>
      </c>
      <c r="C4425" s="66" t="s">
        <v>26</v>
      </c>
      <c r="D4425" s="66" t="s">
        <v>303</v>
      </c>
      <c r="E4425" s="87">
        <f>+IF(ISNUMBER(DATA!N582),DATA!N582,"n/a")</f>
        <v>3.02725208175625</v>
      </c>
      <c r="F4425" s="77">
        <f>+IF(ISNUMBER(DATA!O582),DATA!O582,"n/a")</f>
        <v>2.5931876124359099E-2</v>
      </c>
      <c r="G4425" s="87">
        <f>+IF(ISNUMBER(DATA!X582),DATA!X582,"n/a")</f>
        <v>3.0535516743637099</v>
      </c>
      <c r="H4425" s="77">
        <f>+IF(ISNUMBER(DATA!Y582),DATA!Y582,"n/a")</f>
        <v>2.8803987217025501E-2</v>
      </c>
      <c r="I4425" s="87">
        <f>+IF(ISNUMBER(DATA!AH582),DATA!AH582,"n/a")</f>
        <v>3.1148898664384999</v>
      </c>
      <c r="J4425" s="77">
        <f>+IF(ISNUMBER(DATA!AI582),DATA!AI582,"n/a")</f>
        <v>6.4972650930260903E-2</v>
      </c>
      <c r="K4425" s="87">
        <f>+IF(ISNUMBER(DATA!AR582),DATA!AR582,"n/a")</f>
        <v>3.0490856047221202</v>
      </c>
      <c r="L4425" s="77">
        <f>+IF(ISNUMBER(DATA!AS582),DATA!AS582,"n/a")</f>
        <v>6.5467991887765503E-2</v>
      </c>
      <c r="M4425" s="66"/>
      <c r="N4425" s="66"/>
      <c r="O4425" s="66"/>
      <c r="P4425" s="66"/>
      <c r="Q4425" s="66"/>
      <c r="S4425" s="70"/>
      <c r="U4425" s="70"/>
      <c r="W4425" s="70"/>
      <c r="Y4425" s="70"/>
    </row>
    <row r="4426" spans="1:25" s="69" customFormat="1" x14ac:dyDescent="0.2">
      <c r="A4426" s="66" t="s">
        <v>20</v>
      </c>
      <c r="B4426" s="66" t="s">
        <v>24</v>
      </c>
      <c r="C4426" s="66" t="s">
        <v>26</v>
      </c>
      <c r="D4426" s="66" t="s">
        <v>304</v>
      </c>
      <c r="E4426" s="87">
        <f>+IF(ISNUMBER(DATA!N583),DATA!N583,"n/a")</f>
        <v>3.4571780309887901</v>
      </c>
      <c r="F4426" s="77">
        <f>+IF(ISNUMBER(DATA!O583),DATA!O583,"n/a")</f>
        <v>9.1779034564932799E-4</v>
      </c>
      <c r="G4426" s="87">
        <f>+IF(ISNUMBER(DATA!X583),DATA!X583,"n/a")</f>
        <v>3.4789961774953002</v>
      </c>
      <c r="H4426" s="77">
        <f>+IF(ISNUMBER(DATA!Y583),DATA!Y583,"n/a")</f>
        <v>4.71967149472469E-2</v>
      </c>
      <c r="I4426" s="87">
        <f>+IF(ISNUMBER(DATA!AH583),DATA!AH583,"n/a")</f>
        <v>3.0469508339295501</v>
      </c>
      <c r="J4426" s="77">
        <f>+IF(ISNUMBER(DATA!AI583),DATA!AI583,"n/a")</f>
        <v>-6.6375956561735797E-2</v>
      </c>
      <c r="K4426" s="87">
        <f>+IF(ISNUMBER(DATA!AR583),DATA!AR583,"n/a")</f>
        <v>3.1844890155030798</v>
      </c>
      <c r="L4426" s="77">
        <f>+IF(ISNUMBER(DATA!AS583),DATA!AS583,"n/a")</f>
        <v>-1.8724868893869501E-2</v>
      </c>
      <c r="M4426" s="66"/>
      <c r="N4426" s="66"/>
      <c r="O4426" s="66"/>
      <c r="P4426" s="66"/>
      <c r="Q4426" s="66"/>
      <c r="S4426" s="70"/>
      <c r="U4426" s="70"/>
      <c r="W4426" s="70"/>
      <c r="Y4426" s="70"/>
    </row>
    <row r="4427" spans="1:25" s="69" customFormat="1" x14ac:dyDescent="0.2">
      <c r="A4427" s="66" t="s">
        <v>20</v>
      </c>
      <c r="B4427" s="66" t="s">
        <v>24</v>
      </c>
      <c r="C4427" s="66" t="s">
        <v>26</v>
      </c>
      <c r="D4427" s="66" t="s">
        <v>305</v>
      </c>
      <c r="E4427" s="87">
        <f>+IF(ISNUMBER(DATA!N584),DATA!N584,"n/a")</f>
        <v>4.3378560327522804</v>
      </c>
      <c r="F4427" s="77">
        <f>+IF(ISNUMBER(DATA!O584),DATA!O584,"n/a")</f>
        <v>0.19892598308413101</v>
      </c>
      <c r="G4427" s="87">
        <f>+IF(ISNUMBER(DATA!X584),DATA!X584,"n/a")</f>
        <v>4.5693760068037701</v>
      </c>
      <c r="H4427" s="77">
        <f>+IF(ISNUMBER(DATA!Y584),DATA!Y584,"n/a")</f>
        <v>0.161295565569542</v>
      </c>
      <c r="I4427" s="87">
        <f>+IF(ISNUMBER(DATA!AH584),DATA!AH584,"n/a")</f>
        <v>4.39232199692976</v>
      </c>
      <c r="J4427" s="77">
        <f>+IF(ISNUMBER(DATA!AI584),DATA!AI584,"n/a")</f>
        <v>9.5024986052548596E-2</v>
      </c>
      <c r="K4427" s="87">
        <f>+IF(ISNUMBER(DATA!AR584),DATA!AR584,"n/a")</f>
        <v>4.1843598505049702</v>
      </c>
      <c r="L4427" s="77">
        <f>+IF(ISNUMBER(DATA!AS584),DATA!AS584,"n/a")</f>
        <v>2.5994857074287801E-2</v>
      </c>
      <c r="M4427" s="66"/>
      <c r="N4427" s="66"/>
      <c r="O4427" s="66"/>
      <c r="P4427" s="66"/>
      <c r="Q4427" s="66"/>
      <c r="S4427" s="70"/>
      <c r="U4427" s="70"/>
      <c r="W4427" s="70"/>
      <c r="Y4427" s="70"/>
    </row>
    <row r="4428" spans="1:25" s="69" customFormat="1" x14ac:dyDescent="0.2">
      <c r="A4428" s="66" t="s">
        <v>20</v>
      </c>
      <c r="B4428" s="66" t="s">
        <v>24</v>
      </c>
      <c r="C4428" s="66" t="s">
        <v>26</v>
      </c>
      <c r="D4428" s="66" t="s">
        <v>306</v>
      </c>
      <c r="E4428" s="87">
        <f>+IF(ISNUMBER(DATA!N585),DATA!N585,"n/a")</f>
        <v>3.5221679176121499</v>
      </c>
      <c r="F4428" s="77">
        <f>+IF(ISNUMBER(DATA!O585),DATA!O585,"n/a")</f>
        <v>9.9024411833704098E-2</v>
      </c>
      <c r="G4428" s="87">
        <f>+IF(ISNUMBER(DATA!X585),DATA!X585,"n/a")</f>
        <v>3.54988227906472</v>
      </c>
      <c r="H4428" s="77">
        <f>+IF(ISNUMBER(DATA!Y585),DATA!Y585,"n/a")</f>
        <v>9.9320375018854906E-2</v>
      </c>
      <c r="I4428" s="87">
        <f>+IF(ISNUMBER(DATA!AH585),DATA!AH585,"n/a")</f>
        <v>3.5562902401048002</v>
      </c>
      <c r="J4428" s="77">
        <f>+IF(ISNUMBER(DATA!AI585),DATA!AI585,"n/a")</f>
        <v>5.8728576274657197E-2</v>
      </c>
      <c r="K4428" s="87">
        <f>+IF(ISNUMBER(DATA!AR585),DATA!AR585,"n/a")</f>
        <v>3.5995127529770898</v>
      </c>
      <c r="L4428" s="77">
        <f>+IF(ISNUMBER(DATA!AS585),DATA!AS585,"n/a")</f>
        <v>7.7787466048024695E-2</v>
      </c>
      <c r="M4428" s="66"/>
      <c r="N4428" s="66"/>
      <c r="O4428" s="66"/>
      <c r="P4428" s="66"/>
      <c r="Q4428" s="66"/>
      <c r="S4428" s="70"/>
      <c r="U4428" s="70"/>
      <c r="W4428" s="70"/>
      <c r="Y4428" s="70"/>
    </row>
    <row r="4429" spans="1:25" s="69" customFormat="1" x14ac:dyDescent="0.2">
      <c r="A4429" s="66" t="s">
        <v>20</v>
      </c>
      <c r="B4429" s="66" t="s">
        <v>24</v>
      </c>
      <c r="C4429" s="66" t="s">
        <v>26</v>
      </c>
      <c r="D4429" s="66" t="s">
        <v>307</v>
      </c>
      <c r="E4429" s="87">
        <f>+IF(ISNUMBER(DATA!N586),DATA!N586,"n/a")</f>
        <v>3.8734362270804699</v>
      </c>
      <c r="F4429" s="77">
        <f>+IF(ISNUMBER(DATA!O586),DATA!O586,"n/a")</f>
        <v>-8.7002913210662697E-2</v>
      </c>
      <c r="G4429" s="87">
        <f>+IF(ISNUMBER(DATA!X586),DATA!X586,"n/a")</f>
        <v>3.9162633157265399</v>
      </c>
      <c r="H4429" s="77">
        <f>+IF(ISNUMBER(DATA!Y586),DATA!Y586,"n/a")</f>
        <v>-0.15072644723085701</v>
      </c>
      <c r="I4429" s="87">
        <f>+IF(ISNUMBER(DATA!AH586),DATA!AH586,"n/a")</f>
        <v>3.9155545005631298</v>
      </c>
      <c r="J4429" s="77">
        <f>+IF(ISNUMBER(DATA!AI586),DATA!AI586,"n/a")</f>
        <v>-0.181380996293591</v>
      </c>
      <c r="K4429" s="87">
        <f>+IF(ISNUMBER(DATA!AR586),DATA!AR586,"n/a")</f>
        <v>3.8979647955235901</v>
      </c>
      <c r="L4429" s="77">
        <f>+IF(ISNUMBER(DATA!AS586),DATA!AS586,"n/a")</f>
        <v>-0.19843106534969199</v>
      </c>
      <c r="M4429" s="66"/>
      <c r="N4429" s="66"/>
      <c r="O4429" s="66"/>
      <c r="P4429" s="66"/>
      <c r="Q4429" s="66"/>
      <c r="S4429" s="70"/>
      <c r="U4429" s="70"/>
      <c r="W4429" s="70"/>
      <c r="Y4429" s="70"/>
    </row>
    <row r="4430" spans="1:25" s="69" customFormat="1" x14ac:dyDescent="0.2">
      <c r="A4430" s="66" t="s">
        <v>20</v>
      </c>
      <c r="B4430" s="66" t="s">
        <v>24</v>
      </c>
      <c r="C4430" s="66" t="s">
        <v>26</v>
      </c>
      <c r="D4430" s="66" t="s">
        <v>308</v>
      </c>
      <c r="E4430" s="87">
        <f>+IF(ISNUMBER(DATA!N587),DATA!N587,"n/a")</f>
        <v>3.3053880090567098</v>
      </c>
      <c r="F4430" s="77">
        <f>+IF(ISNUMBER(DATA!O587),DATA!O587,"n/a")</f>
        <v>1.44888644414265E-2</v>
      </c>
      <c r="G4430" s="87">
        <f>+IF(ISNUMBER(DATA!X587),DATA!X587,"n/a")</f>
        <v>3.3983827777759301</v>
      </c>
      <c r="H4430" s="77">
        <f>+IF(ISNUMBER(DATA!Y587),DATA!Y587,"n/a")</f>
        <v>2.05930729073222E-2</v>
      </c>
      <c r="I4430" s="87">
        <f>+IF(ISNUMBER(DATA!AH587),DATA!AH587,"n/a")</f>
        <v>3.39360231538764</v>
      </c>
      <c r="J4430" s="77">
        <f>+IF(ISNUMBER(DATA!AI587),DATA!AI587,"n/a")</f>
        <v>3.0160003865165999E-2</v>
      </c>
      <c r="K4430" s="87">
        <f>+IF(ISNUMBER(DATA!AR587),DATA!AR587,"n/a")</f>
        <v>3.3732418251888201</v>
      </c>
      <c r="L4430" s="77">
        <f>+IF(ISNUMBER(DATA!AS587),DATA!AS587,"n/a")</f>
        <v>1.1797794430731E-2</v>
      </c>
      <c r="M4430" s="66"/>
      <c r="N4430" s="66"/>
      <c r="O4430" s="66"/>
      <c r="P4430" s="66"/>
      <c r="Q4430" s="66"/>
      <c r="S4430" s="70"/>
      <c r="U4430" s="70"/>
      <c r="W4430" s="70"/>
      <c r="Y4430" s="70"/>
    </row>
    <row r="4431" spans="1:25" s="69" customFormat="1" x14ac:dyDescent="0.2">
      <c r="A4431" s="66" t="s">
        <v>20</v>
      </c>
      <c r="B4431" s="66" t="s">
        <v>24</v>
      </c>
      <c r="C4431" s="66" t="s">
        <v>26</v>
      </c>
      <c r="D4431" s="66" t="s">
        <v>309</v>
      </c>
      <c r="E4431" s="87">
        <f>+IF(ISNUMBER(DATA!N588),DATA!N588,"n/a")</f>
        <v>3.0828058084902898</v>
      </c>
      <c r="F4431" s="77">
        <f>+IF(ISNUMBER(DATA!O588),DATA!O588,"n/a")</f>
        <v>1.3790659098558301E-2</v>
      </c>
      <c r="G4431" s="87">
        <f>+IF(ISNUMBER(DATA!X588),DATA!X588,"n/a")</f>
        <v>3.12868455655599</v>
      </c>
      <c r="H4431" s="77">
        <f>+IF(ISNUMBER(DATA!Y588),DATA!Y588,"n/a")</f>
        <v>4.0426730647455299E-2</v>
      </c>
      <c r="I4431" s="87">
        <f>+IF(ISNUMBER(DATA!AH588),DATA!AH588,"n/a")</f>
        <v>3.1129345727929798</v>
      </c>
      <c r="J4431" s="77">
        <f>+IF(ISNUMBER(DATA!AI588),DATA!AI588,"n/a")</f>
        <v>9.1495684001585406E-2</v>
      </c>
      <c r="K4431" s="87">
        <f>+IF(ISNUMBER(DATA!AR588),DATA!AR588,"n/a")</f>
        <v>3.0747139244336101</v>
      </c>
      <c r="L4431" s="77">
        <f>+IF(ISNUMBER(DATA!AS588),DATA!AS588,"n/a")</f>
        <v>7.4406526104367807E-2</v>
      </c>
      <c r="M4431" s="66"/>
      <c r="N4431" s="66"/>
      <c r="O4431" s="66"/>
      <c r="P4431" s="66"/>
      <c r="Q4431" s="66"/>
      <c r="S4431" s="70"/>
      <c r="U4431" s="70"/>
      <c r="W4431" s="70"/>
      <c r="Y4431" s="70"/>
    </row>
    <row r="4432" spans="1:25" s="69" customFormat="1" x14ac:dyDescent="0.2">
      <c r="A4432" s="66" t="s">
        <v>20</v>
      </c>
      <c r="B4432" s="66" t="s">
        <v>24</v>
      </c>
      <c r="C4432" s="66" t="s">
        <v>26</v>
      </c>
      <c r="D4432" s="66" t="s">
        <v>310</v>
      </c>
      <c r="E4432" s="87">
        <f>+IF(ISNUMBER(DATA!N589),DATA!N589,"n/a")</f>
        <v>2.7378087489724199</v>
      </c>
      <c r="F4432" s="77">
        <f>+IF(ISNUMBER(DATA!O589),DATA!O589,"n/a")</f>
        <v>6.3737316083849305E-2</v>
      </c>
      <c r="G4432" s="87">
        <f>+IF(ISNUMBER(DATA!X589),DATA!X589,"n/a")</f>
        <v>2.7714371275721001</v>
      </c>
      <c r="H4432" s="77">
        <f>+IF(ISNUMBER(DATA!Y589),DATA!Y589,"n/a")</f>
        <v>8.2460947079062902E-2</v>
      </c>
      <c r="I4432" s="87">
        <f>+IF(ISNUMBER(DATA!AH589),DATA!AH589,"n/a")</f>
        <v>2.7737977695685299</v>
      </c>
      <c r="J4432" s="77">
        <f>+IF(ISNUMBER(DATA!AI589),DATA!AI589,"n/a")</f>
        <v>0.143798526454013</v>
      </c>
      <c r="K4432" s="87">
        <f>+IF(ISNUMBER(DATA!AR589),DATA!AR589,"n/a")</f>
        <v>2.7203481297860002</v>
      </c>
      <c r="L4432" s="77">
        <f>+IF(ISNUMBER(DATA!AS589),DATA!AS589,"n/a")</f>
        <v>5.0241493658344502E-2</v>
      </c>
      <c r="M4432" s="66"/>
      <c r="N4432" s="66"/>
      <c r="O4432" s="66"/>
      <c r="P4432" s="66"/>
      <c r="Q4432" s="66"/>
      <c r="S4432" s="70"/>
      <c r="U4432" s="70"/>
      <c r="W4432" s="70"/>
      <c r="Y4432" s="70"/>
    </row>
    <row r="4433" spans="1:25" s="69" customFormat="1" x14ac:dyDescent="0.2">
      <c r="A4433" s="66" t="s">
        <v>20</v>
      </c>
      <c r="B4433" s="66" t="s">
        <v>24</v>
      </c>
      <c r="C4433" s="66" t="s">
        <v>26</v>
      </c>
      <c r="D4433" s="66" t="s">
        <v>311</v>
      </c>
      <c r="E4433" s="87">
        <f>+IF(ISNUMBER(DATA!N590),DATA!N590,"n/a")</f>
        <v>3.92640165364103</v>
      </c>
      <c r="F4433" s="77">
        <f>+IF(ISNUMBER(DATA!O590),DATA!O590,"n/a")</f>
        <v>1.37518585896942E-2</v>
      </c>
      <c r="G4433" s="87">
        <f>+IF(ISNUMBER(DATA!X590),DATA!X590,"n/a")</f>
        <v>3.9267782116186898</v>
      </c>
      <c r="H4433" s="77">
        <f>+IF(ISNUMBER(DATA!Y590),DATA!Y590,"n/a")</f>
        <v>4.74543573279676E-2</v>
      </c>
      <c r="I4433" s="87">
        <f>+IF(ISNUMBER(DATA!AH590),DATA!AH590,"n/a")</f>
        <v>3.9953171017575899</v>
      </c>
      <c r="J4433" s="77">
        <f>+IF(ISNUMBER(DATA!AI590),DATA!AI590,"n/a")</f>
        <v>5.86322905561589E-2</v>
      </c>
      <c r="K4433" s="87">
        <f>+IF(ISNUMBER(DATA!AR590),DATA!AR590,"n/a")</f>
        <v>3.9377797426713999</v>
      </c>
      <c r="L4433" s="77">
        <f>+IF(ISNUMBER(DATA!AS590),DATA!AS590,"n/a")</f>
        <v>8.8195636868997201E-2</v>
      </c>
      <c r="M4433" s="66"/>
      <c r="N4433" s="66"/>
      <c r="O4433" s="66"/>
      <c r="P4433" s="66"/>
      <c r="Q4433" s="66"/>
      <c r="S4433" s="70"/>
      <c r="U4433" s="70"/>
      <c r="W4433" s="70"/>
      <c r="Y4433" s="70"/>
    </row>
    <row r="4434" spans="1:25" s="69" customFormat="1" x14ac:dyDescent="0.2">
      <c r="A4434" s="66" t="s">
        <v>20</v>
      </c>
      <c r="B4434" s="66" t="s">
        <v>24</v>
      </c>
      <c r="C4434" s="66" t="s">
        <v>26</v>
      </c>
      <c r="D4434" s="66" t="s">
        <v>312</v>
      </c>
      <c r="E4434" s="87">
        <f>+IF(ISNUMBER(DATA!N591),DATA!N591,"n/a")</f>
        <v>4.5425416624067099</v>
      </c>
      <c r="F4434" s="77">
        <f>+IF(ISNUMBER(DATA!O591),DATA!O591,"n/a")</f>
        <v>-1.5187928348338899E-2</v>
      </c>
      <c r="G4434" s="87">
        <f>+IF(ISNUMBER(DATA!X591),DATA!X591,"n/a")</f>
        <v>4.6870789842945104</v>
      </c>
      <c r="H4434" s="77">
        <f>+IF(ISNUMBER(DATA!Y591),DATA!Y591,"n/a")</f>
        <v>1.82020344168221E-2</v>
      </c>
      <c r="I4434" s="87">
        <f>+IF(ISNUMBER(DATA!AH591),DATA!AH591,"n/a")</f>
        <v>4.8979324484329103</v>
      </c>
      <c r="J4434" s="77">
        <f>+IF(ISNUMBER(DATA!AI591),DATA!AI591,"n/a")</f>
        <v>5.6093938672036298E-2</v>
      </c>
      <c r="K4434" s="87">
        <f>+IF(ISNUMBER(DATA!AR591),DATA!AR591,"n/a")</f>
        <v>4.8835140220554303</v>
      </c>
      <c r="L4434" s="77">
        <f>+IF(ISNUMBER(DATA!AS591),DATA!AS591,"n/a")</f>
        <v>6.8179124558880005E-2</v>
      </c>
      <c r="M4434" s="66"/>
      <c r="N4434" s="66"/>
      <c r="O4434" s="66"/>
      <c r="P4434" s="66"/>
      <c r="Q4434" s="66"/>
      <c r="S4434" s="70"/>
      <c r="U4434" s="70"/>
      <c r="W4434" s="70"/>
      <c r="Y4434" s="70"/>
    </row>
    <row r="4435" spans="1:25" s="69" customFormat="1" x14ac:dyDescent="0.2">
      <c r="A4435" s="66" t="s">
        <v>20</v>
      </c>
      <c r="B4435" s="66" t="s">
        <v>24</v>
      </c>
      <c r="C4435" s="66" t="s">
        <v>26</v>
      </c>
      <c r="D4435" s="66" t="s">
        <v>313</v>
      </c>
      <c r="E4435" s="87">
        <f>+IF(ISNUMBER(DATA!N592),DATA!N592,"n/a")</f>
        <v>3.9250299203072898</v>
      </c>
      <c r="F4435" s="77">
        <f>+IF(ISNUMBER(DATA!O592),DATA!O592,"n/a")</f>
        <v>7.7685651104661094E-2</v>
      </c>
      <c r="G4435" s="87">
        <f>+IF(ISNUMBER(DATA!X592),DATA!X592,"n/a")</f>
        <v>3.8984754901644401</v>
      </c>
      <c r="H4435" s="77">
        <f>+IF(ISNUMBER(DATA!Y592),DATA!Y592,"n/a")</f>
        <v>1.98128315600621E-2</v>
      </c>
      <c r="I4435" s="87">
        <f>+IF(ISNUMBER(DATA!AH592),DATA!AH592,"n/a")</f>
        <v>3.94202200732542</v>
      </c>
      <c r="J4435" s="77">
        <f>+IF(ISNUMBER(DATA!AI592),DATA!AI592,"n/a")</f>
        <v>6.1680070855372297E-2</v>
      </c>
      <c r="K4435" s="87">
        <f>+IF(ISNUMBER(DATA!AR592),DATA!AR592,"n/a")</f>
        <v>3.8781352509769</v>
      </c>
      <c r="L4435" s="77">
        <f>+IF(ISNUMBER(DATA!AS592),DATA!AS592,"n/a")</f>
        <v>3.96269638338956E-2</v>
      </c>
      <c r="M4435" s="66"/>
      <c r="N4435" s="66"/>
      <c r="O4435" s="66"/>
      <c r="P4435" s="66"/>
      <c r="Q4435" s="66"/>
      <c r="S4435" s="70"/>
      <c r="U4435" s="70"/>
      <c r="W4435" s="70"/>
      <c r="Y4435" s="70"/>
    </row>
    <row r="4436" spans="1:25" s="69" customFormat="1" x14ac:dyDescent="0.2">
      <c r="A4436" s="66" t="s">
        <v>20</v>
      </c>
      <c r="B4436" s="66" t="s">
        <v>24</v>
      </c>
      <c r="C4436" s="66" t="s">
        <v>26</v>
      </c>
      <c r="D4436" s="66" t="s">
        <v>314</v>
      </c>
      <c r="E4436" s="87">
        <f>+IF(ISNUMBER(DATA!N593),DATA!N593,"n/a")</f>
        <v>4.5246734893221596</v>
      </c>
      <c r="F4436" s="77">
        <f>+IF(ISNUMBER(DATA!O593),DATA!O593,"n/a")</f>
        <v>0.117205128039243</v>
      </c>
      <c r="G4436" s="87">
        <f>+IF(ISNUMBER(DATA!X593),DATA!X593,"n/a")</f>
        <v>4.5395657233187698</v>
      </c>
      <c r="H4436" s="77">
        <f>+IF(ISNUMBER(DATA!Y593),DATA!Y593,"n/a")</f>
        <v>0.10053994151994899</v>
      </c>
      <c r="I4436" s="87">
        <f>+IF(ISNUMBER(DATA!AH593),DATA!AH593,"n/a")</f>
        <v>4.5157428051568296</v>
      </c>
      <c r="J4436" s="77">
        <f>+IF(ISNUMBER(DATA!AI593),DATA!AI593,"n/a")</f>
        <v>8.0827502702512599E-2</v>
      </c>
      <c r="K4436" s="87">
        <f>+IF(ISNUMBER(DATA!AR593),DATA!AR593,"n/a")</f>
        <v>4.3466104928966498</v>
      </c>
      <c r="L4436" s="77">
        <f>+IF(ISNUMBER(DATA!AS593),DATA!AS593,"n/a")</f>
        <v>8.1274806787183004E-2</v>
      </c>
      <c r="M4436" s="66"/>
      <c r="N4436" s="66"/>
      <c r="O4436" s="66"/>
      <c r="P4436" s="66"/>
      <c r="Q4436" s="66"/>
      <c r="S4436" s="70"/>
      <c r="U4436" s="70"/>
      <c r="W4436" s="70"/>
      <c r="Y4436" s="70"/>
    </row>
    <row r="4437" spans="1:25" s="69" customFormat="1" x14ac:dyDescent="0.2">
      <c r="A4437" s="66" t="s">
        <v>20</v>
      </c>
      <c r="B4437" s="66" t="s">
        <v>24</v>
      </c>
      <c r="C4437" s="66" t="s">
        <v>26</v>
      </c>
      <c r="D4437" s="66" t="s">
        <v>315</v>
      </c>
      <c r="E4437" s="87">
        <f>+IF(ISNUMBER(DATA!N594),DATA!N594,"n/a")</f>
        <v>4.2096266062916996</v>
      </c>
      <c r="F4437" s="77">
        <f>+IF(ISNUMBER(DATA!O594),DATA!O594,"n/a")</f>
        <v>-7.9733792076212201E-2</v>
      </c>
      <c r="G4437" s="87">
        <f>+IF(ISNUMBER(DATA!X594),DATA!X594,"n/a")</f>
        <v>4.2994292647659904</v>
      </c>
      <c r="H4437" s="77">
        <f>+IF(ISNUMBER(DATA!Y594),DATA!Y594,"n/a")</f>
        <v>-3.9575690295976698E-2</v>
      </c>
      <c r="I4437" s="87">
        <f>+IF(ISNUMBER(DATA!AH594),DATA!AH594,"n/a")</f>
        <v>4.2682642720686799</v>
      </c>
      <c r="J4437" s="77">
        <f>+IF(ISNUMBER(DATA!AI594),DATA!AI594,"n/a")</f>
        <v>-4.3351924443726E-2</v>
      </c>
      <c r="K4437" s="87">
        <f>+IF(ISNUMBER(DATA!AR594),DATA!AR594,"n/a")</f>
        <v>4.2383787416294396</v>
      </c>
      <c r="L4437" s="77">
        <f>+IF(ISNUMBER(DATA!AS594),DATA!AS594,"n/a")</f>
        <v>-3.9590576501755501E-2</v>
      </c>
      <c r="M4437" s="66"/>
      <c r="N4437" s="66"/>
      <c r="O4437" s="66"/>
      <c r="P4437" s="66"/>
      <c r="Q4437" s="66"/>
      <c r="S4437" s="70"/>
      <c r="U4437" s="70"/>
      <c r="W4437" s="70"/>
      <c r="Y4437" s="70"/>
    </row>
    <row r="4438" spans="1:25" s="69" customFormat="1" x14ac:dyDescent="0.2">
      <c r="A4438" s="66" t="s">
        <v>20</v>
      </c>
      <c r="B4438" s="66" t="s">
        <v>24</v>
      </c>
      <c r="C4438" s="66" t="s">
        <v>26</v>
      </c>
      <c r="D4438" s="66" t="s">
        <v>316</v>
      </c>
      <c r="E4438" s="87">
        <f>+IF(ISNUMBER(DATA!N595),DATA!N595,"n/a")</f>
        <v>3.6545352107007898</v>
      </c>
      <c r="F4438" s="77">
        <f>+IF(ISNUMBER(DATA!O595),DATA!O595,"n/a")</f>
        <v>0.13045638936944101</v>
      </c>
      <c r="G4438" s="87">
        <f>+IF(ISNUMBER(DATA!X595),DATA!X595,"n/a")</f>
        <v>3.6361737552377802</v>
      </c>
      <c r="H4438" s="77">
        <f>+IF(ISNUMBER(DATA!Y595),DATA!Y595,"n/a")</f>
        <v>0.101105613003191</v>
      </c>
      <c r="I4438" s="87">
        <f>+IF(ISNUMBER(DATA!AH595),DATA!AH595,"n/a")</f>
        <v>3.6330509748426998</v>
      </c>
      <c r="J4438" s="77">
        <f>+IF(ISNUMBER(DATA!AI595),DATA!AI595,"n/a")</f>
        <v>0.107239976493995</v>
      </c>
      <c r="K4438" s="87">
        <f>+IF(ISNUMBER(DATA!AR595),DATA!AR595,"n/a")</f>
        <v>3.5961566170402102</v>
      </c>
      <c r="L4438" s="77">
        <f>+IF(ISNUMBER(DATA!AS595),DATA!AS595,"n/a")</f>
        <v>8.7937651438715195E-2</v>
      </c>
      <c r="M4438" s="66"/>
      <c r="N4438" s="66"/>
      <c r="O4438" s="66"/>
      <c r="P4438" s="66"/>
      <c r="Q4438" s="66"/>
      <c r="S4438" s="70"/>
      <c r="U4438" s="70"/>
      <c r="W4438" s="70"/>
      <c r="Y4438" s="70"/>
    </row>
    <row r="4439" spans="1:25" s="69" customFormat="1" x14ac:dyDescent="0.2">
      <c r="A4439" s="66" t="s">
        <v>20</v>
      </c>
      <c r="B4439" s="66" t="s">
        <v>24</v>
      </c>
      <c r="C4439" s="66" t="s">
        <v>26</v>
      </c>
      <c r="D4439" s="66" t="s">
        <v>317</v>
      </c>
      <c r="E4439" s="87">
        <f>+IF(ISNUMBER(DATA!N596),DATA!N596,"n/a")</f>
        <v>3.6170209975474399</v>
      </c>
      <c r="F4439" s="77">
        <f>+IF(ISNUMBER(DATA!O596),DATA!O596,"n/a")</f>
        <v>3.4829506859216201E-2</v>
      </c>
      <c r="G4439" s="87">
        <f>+IF(ISNUMBER(DATA!X596),DATA!X596,"n/a")</f>
        <v>3.6021574234265099</v>
      </c>
      <c r="H4439" s="77">
        <f>+IF(ISNUMBER(DATA!Y596),DATA!Y596,"n/a")</f>
        <v>2.8295603405978701E-2</v>
      </c>
      <c r="I4439" s="87">
        <f>+IF(ISNUMBER(DATA!AH596),DATA!AH596,"n/a")</f>
        <v>3.63791578459155</v>
      </c>
      <c r="J4439" s="77">
        <f>+IF(ISNUMBER(DATA!AI596),DATA!AI596,"n/a")</f>
        <v>3.6454046728178501E-2</v>
      </c>
      <c r="K4439" s="87">
        <f>+IF(ISNUMBER(DATA!AR596),DATA!AR596,"n/a")</f>
        <v>3.6793051694853398</v>
      </c>
      <c r="L4439" s="77">
        <f>+IF(ISNUMBER(DATA!AS596),DATA!AS596,"n/a")</f>
        <v>0.105525878545497</v>
      </c>
      <c r="M4439" s="66"/>
      <c r="N4439" s="66"/>
      <c r="O4439" s="66"/>
      <c r="P4439" s="66"/>
      <c r="Q4439" s="66"/>
      <c r="S4439" s="70"/>
      <c r="U4439" s="70"/>
      <c r="W4439" s="70"/>
      <c r="Y4439" s="70"/>
    </row>
    <row r="4440" spans="1:25" s="69" customFormat="1" x14ac:dyDescent="0.2">
      <c r="A4440" s="66" t="s">
        <v>20</v>
      </c>
      <c r="B4440" s="66" t="s">
        <v>24</v>
      </c>
      <c r="C4440" s="66" t="s">
        <v>26</v>
      </c>
      <c r="D4440" s="66" t="s">
        <v>318</v>
      </c>
      <c r="E4440" s="87">
        <f>+IF(ISNUMBER(DATA!N597),DATA!N597,"n/a")</f>
        <v>3.6891041090036301</v>
      </c>
      <c r="F4440" s="77">
        <f>+IF(ISNUMBER(DATA!O597),DATA!O597,"n/a")</f>
        <v>1.19340478306494E-2</v>
      </c>
      <c r="G4440" s="87">
        <f>+IF(ISNUMBER(DATA!X597),DATA!X597,"n/a")</f>
        <v>3.63214851230292</v>
      </c>
      <c r="H4440" s="77">
        <f>+IF(ISNUMBER(DATA!Y597),DATA!Y597,"n/a")</f>
        <v>-1.02348844552327E-4</v>
      </c>
      <c r="I4440" s="87">
        <f>+IF(ISNUMBER(DATA!AH597),DATA!AH597,"n/a")</f>
        <v>3.6163911926382002</v>
      </c>
      <c r="J4440" s="77">
        <f>+IF(ISNUMBER(DATA!AI597),DATA!AI597,"n/a")</f>
        <v>8.4438009687190403E-3</v>
      </c>
      <c r="K4440" s="87">
        <f>+IF(ISNUMBER(DATA!AR597),DATA!AR597,"n/a")</f>
        <v>3.6303347359261502</v>
      </c>
      <c r="L4440" s="77">
        <f>+IF(ISNUMBER(DATA!AS597),DATA!AS597,"n/a")</f>
        <v>8.0120244067314605E-3</v>
      </c>
      <c r="M4440" s="66"/>
      <c r="N4440" s="66"/>
      <c r="O4440" s="66"/>
      <c r="P4440" s="66"/>
      <c r="Q4440" s="66"/>
      <c r="S4440" s="70"/>
      <c r="U4440" s="70"/>
      <c r="W4440" s="70"/>
      <c r="Y4440" s="70"/>
    </row>
    <row r="4441" spans="1:25" x14ac:dyDescent="0.2">
      <c r="A4441" s="66" t="s">
        <v>20</v>
      </c>
      <c r="B4441" s="66" t="s">
        <v>24</v>
      </c>
      <c r="C4441" s="66" t="s">
        <v>26</v>
      </c>
      <c r="D4441" s="66" t="s">
        <v>344</v>
      </c>
      <c r="E4441" s="87">
        <f>+IF(ISNUMBER(DATA!N598),DATA!N598,"n/a")</f>
        <v>2.65050585822063</v>
      </c>
      <c r="F4441" s="77">
        <f>+IF(ISNUMBER(DATA!O598),DATA!O598,"n/a")</f>
        <v>6.71314726981522E-2</v>
      </c>
      <c r="G4441" s="87">
        <f>+IF(ISNUMBER(DATA!X598),DATA!X598,"n/a")</f>
        <v>2.6705197346237002</v>
      </c>
      <c r="H4441" s="77">
        <f>+IF(ISNUMBER(DATA!Y598),DATA!Y598,"n/a")</f>
        <v>3.2161169439584199E-2</v>
      </c>
      <c r="I4441" s="87">
        <f>+IF(ISNUMBER(DATA!AH598),DATA!AH598,"n/a")</f>
        <v>2.6239063178083</v>
      </c>
      <c r="J4441" s="77">
        <f>+IF(ISNUMBER(DATA!AI598),DATA!AI598,"n/a")</f>
        <v>1.08892610156877E-2</v>
      </c>
      <c r="K4441" s="87">
        <f>+IF(ISNUMBER(DATA!AR598),DATA!AR598,"n/a")</f>
        <v>2.5544528364526702</v>
      </c>
      <c r="L4441" s="77">
        <f>+IF(ISNUMBER(DATA!AS598),DATA!AS598,"n/a")</f>
        <v>-1.0742677318751E-2</v>
      </c>
    </row>
    <row r="4442" spans="1:25" x14ac:dyDescent="0.2">
      <c r="A4442" s="66" t="s">
        <v>20</v>
      </c>
      <c r="B4442" s="66" t="s">
        <v>24</v>
      </c>
      <c r="C4442" s="66" t="s">
        <v>26</v>
      </c>
      <c r="D4442" s="66" t="s">
        <v>345</v>
      </c>
      <c r="E4442" s="87">
        <f>+IF(ISNUMBER(DATA!N599),DATA!N599,"n/a")</f>
        <v>3.3487378019137499</v>
      </c>
      <c r="F4442" s="77">
        <f>+IF(ISNUMBER(DATA!O599),DATA!O599,"n/a")</f>
        <v>5.1889572761883197E-2</v>
      </c>
      <c r="G4442" s="87">
        <f>+IF(ISNUMBER(DATA!X599),DATA!X599,"n/a")</f>
        <v>3.3757325057449798</v>
      </c>
      <c r="H4442" s="77">
        <f>+IF(ISNUMBER(DATA!Y599),DATA!Y599,"n/a")</f>
        <v>7.8295015120830203E-2</v>
      </c>
      <c r="I4442" s="87">
        <f>+IF(ISNUMBER(DATA!AH599),DATA!AH599,"n/a")</f>
        <v>3.3563234584544199</v>
      </c>
      <c r="J4442" s="77">
        <f>+IF(ISNUMBER(DATA!AI599),DATA!AI599,"n/a")</f>
        <v>4.6442010113692797E-2</v>
      </c>
      <c r="K4442" s="87">
        <f>+IF(ISNUMBER(DATA!AR599),DATA!AR599,"n/a")</f>
        <v>3.2492058811025002</v>
      </c>
      <c r="L4442" s="77">
        <f>+IF(ISNUMBER(DATA!AS599),DATA!AS599,"n/a")</f>
        <v>1.9648819044281899E-2</v>
      </c>
    </row>
  </sheetData>
  <sheetProtection password="DC3D" sheet="1" objects="1" scenarios="1"/>
  <mergeCells count="7">
    <mergeCell ref="A1:L1"/>
    <mergeCell ref="A2:L2"/>
    <mergeCell ref="A3:L3"/>
    <mergeCell ref="E5:F5"/>
    <mergeCell ref="G5:H5"/>
    <mergeCell ref="I5:J5"/>
    <mergeCell ref="K5:L5"/>
  </mergeCells>
  <conditionalFormatting sqref="W4 U4 Y4 S4 L465 H465 J465 F465 F5 J5 H5 L5 F1383 L4443:L65795 H4443:H65795 U2944:U65795 W2944:W65795 Y2944:Y65795 S2944:S65795 J4443:J65795 F2964 H57 J57 L57 H108 J108 L108 F159 H159 J159 L159 F210 H210 J210 L210 F516 H516 J516 L516 F567 H567 J567 L567 F618 H618 J618 L618 F975 H975 J975 L975 F1638 F1944 F1995 F2046 F2097 F2148 F2199 F2250 F2301 F2352 F2403 F2454 F2505 F2556 F2607 F2658 F3015 F3066 F3117 F3168 F3219 F3270 F3321 F3372 F3423 F3474 F3525 F3576 F3627 F3678 F3729 F3780 F3831 F3882 F3933 F3984 F4035 F4086 F4137 F4188 F4239 F4290 F4341 F4392 F4443:F65795 S1208:S2658 Y1208:Y2658 W1208:W2658 U1208:U2658 F1893 H1893 J1893 L1893 F7:F54 F873:F924 H873:H924 J873:J924 L873:L924 F57:F105 F108 F261:F312 H261:H312 J261:J312 L261:L312 F363 H363 J363 L363 L414 J414 H414 F414">
    <cfRule type="cellIs" dxfId="519" priority="643" stopIfTrue="1" operator="lessThan">
      <formula>0</formula>
    </cfRule>
  </conditionalFormatting>
  <conditionalFormatting sqref="F2709 S2659:S2943 Y2659:Y2943 W2659:W2943 U2659:U2943 F2760 F2811 F2862 F2913">
    <cfRule type="cellIs" dxfId="518" priority="641" stopIfTrue="1" operator="lessThan">
      <formula>0</formula>
    </cfRule>
  </conditionalFormatting>
  <conditionalFormatting sqref="F6 H6 J6 L6">
    <cfRule type="cellIs" dxfId="517" priority="640" stopIfTrue="1" operator="lessThan">
      <formula>0</formula>
    </cfRule>
  </conditionalFormatting>
  <conditionalFormatting sqref="H7:H54">
    <cfRule type="cellIs" dxfId="516" priority="639" stopIfTrue="1" operator="lessThan">
      <formula>0</formula>
    </cfRule>
  </conditionalFormatting>
  <conditionalFormatting sqref="J7:J54">
    <cfRule type="cellIs" dxfId="515" priority="638" stopIfTrue="1" operator="lessThan">
      <formula>0</formula>
    </cfRule>
  </conditionalFormatting>
  <conditionalFormatting sqref="L7:L54">
    <cfRule type="cellIs" dxfId="514" priority="637" stopIfTrue="1" operator="lessThan">
      <formula>0</formula>
    </cfRule>
  </conditionalFormatting>
  <conditionalFormatting sqref="H58:H105">
    <cfRule type="cellIs" dxfId="513" priority="633" stopIfTrue="1" operator="lessThan">
      <formula>0</formula>
    </cfRule>
  </conditionalFormatting>
  <conditionalFormatting sqref="J58:J105">
    <cfRule type="cellIs" dxfId="512" priority="632" stopIfTrue="1" operator="lessThan">
      <formula>0</formula>
    </cfRule>
  </conditionalFormatting>
  <conditionalFormatting sqref="L58:L105">
    <cfRule type="cellIs" dxfId="511" priority="631" stopIfTrue="1" operator="lessThan">
      <formula>0</formula>
    </cfRule>
  </conditionalFormatting>
  <conditionalFormatting sqref="F109:F158">
    <cfRule type="cellIs" dxfId="510" priority="630" stopIfTrue="1" operator="lessThan">
      <formula>0</formula>
    </cfRule>
  </conditionalFormatting>
  <conditionalFormatting sqref="H109:H158">
    <cfRule type="cellIs" dxfId="509" priority="629" stopIfTrue="1" operator="lessThan">
      <formula>0</formula>
    </cfRule>
  </conditionalFormatting>
  <conditionalFormatting sqref="J109:J158">
    <cfRule type="cellIs" dxfId="508" priority="628" stopIfTrue="1" operator="lessThan">
      <formula>0</formula>
    </cfRule>
  </conditionalFormatting>
  <conditionalFormatting sqref="L109:L158">
    <cfRule type="cellIs" dxfId="507" priority="627" stopIfTrue="1" operator="lessThan">
      <formula>0</formula>
    </cfRule>
  </conditionalFormatting>
  <conditionalFormatting sqref="F160:F209">
    <cfRule type="cellIs" dxfId="506" priority="626" stopIfTrue="1" operator="lessThan">
      <formula>0</formula>
    </cfRule>
  </conditionalFormatting>
  <conditionalFormatting sqref="H160:H209">
    <cfRule type="cellIs" dxfId="505" priority="625" stopIfTrue="1" operator="lessThan">
      <formula>0</formula>
    </cfRule>
  </conditionalFormatting>
  <conditionalFormatting sqref="J160:J209">
    <cfRule type="cellIs" dxfId="504" priority="624" stopIfTrue="1" operator="lessThan">
      <formula>0</formula>
    </cfRule>
  </conditionalFormatting>
  <conditionalFormatting sqref="L160:L209">
    <cfRule type="cellIs" dxfId="503" priority="623" stopIfTrue="1" operator="lessThan">
      <formula>0</formula>
    </cfRule>
  </conditionalFormatting>
  <conditionalFormatting sqref="F211:F260">
    <cfRule type="cellIs" dxfId="502" priority="618" stopIfTrue="1" operator="lessThan">
      <formula>0</formula>
    </cfRule>
  </conditionalFormatting>
  <conditionalFormatting sqref="H211:H260">
    <cfRule type="cellIs" dxfId="501" priority="617" stopIfTrue="1" operator="lessThan">
      <formula>0</formula>
    </cfRule>
  </conditionalFormatting>
  <conditionalFormatting sqref="J211:J260">
    <cfRule type="cellIs" dxfId="500" priority="616" stopIfTrue="1" operator="lessThan">
      <formula>0</formula>
    </cfRule>
  </conditionalFormatting>
  <conditionalFormatting sqref="L211:L260">
    <cfRule type="cellIs" dxfId="499" priority="615" stopIfTrue="1" operator="lessThan">
      <formula>0</formula>
    </cfRule>
  </conditionalFormatting>
  <conditionalFormatting sqref="F313:F362">
    <cfRule type="cellIs" dxfId="498" priority="610" stopIfTrue="1" operator="lessThan">
      <formula>0</formula>
    </cfRule>
  </conditionalFormatting>
  <conditionalFormatting sqref="H313:H362">
    <cfRule type="cellIs" dxfId="497" priority="606" stopIfTrue="1" operator="lessThan">
      <formula>0</formula>
    </cfRule>
  </conditionalFormatting>
  <conditionalFormatting sqref="J313:J362">
    <cfRule type="cellIs" dxfId="496" priority="605" stopIfTrue="1" operator="lessThan">
      <formula>0</formula>
    </cfRule>
  </conditionalFormatting>
  <conditionalFormatting sqref="L313:L362">
    <cfRule type="cellIs" dxfId="495" priority="604" stopIfTrue="1" operator="lessThan">
      <formula>0</formula>
    </cfRule>
  </conditionalFormatting>
  <conditionalFormatting sqref="F976:F1025">
    <cfRule type="cellIs" dxfId="494" priority="554" stopIfTrue="1" operator="lessThan">
      <formula>0</formula>
    </cfRule>
  </conditionalFormatting>
  <conditionalFormatting sqref="H976:H1025">
    <cfRule type="cellIs" dxfId="493" priority="553" stopIfTrue="1" operator="lessThan">
      <formula>0</formula>
    </cfRule>
  </conditionalFormatting>
  <conditionalFormatting sqref="J976:J1025">
    <cfRule type="cellIs" dxfId="492" priority="552" stopIfTrue="1" operator="lessThan">
      <formula>0</formula>
    </cfRule>
  </conditionalFormatting>
  <conditionalFormatting sqref="L976:L1025">
    <cfRule type="cellIs" dxfId="491" priority="551" stopIfTrue="1" operator="lessThan">
      <formula>0</formula>
    </cfRule>
  </conditionalFormatting>
  <conditionalFormatting sqref="F1027:F1229">
    <cfRule type="cellIs" dxfId="490" priority="550" stopIfTrue="1" operator="lessThan">
      <formula>0</formula>
    </cfRule>
  </conditionalFormatting>
  <conditionalFormatting sqref="H1027:H1077">
    <cfRule type="cellIs" dxfId="489" priority="546" stopIfTrue="1" operator="lessThan">
      <formula>0</formula>
    </cfRule>
  </conditionalFormatting>
  <conditionalFormatting sqref="J1027:J1077">
    <cfRule type="cellIs" dxfId="488" priority="545" stopIfTrue="1" operator="lessThan">
      <formula>0</formula>
    </cfRule>
  </conditionalFormatting>
  <conditionalFormatting sqref="L1027:L1077">
    <cfRule type="cellIs" dxfId="487" priority="544" stopIfTrue="1" operator="lessThan">
      <formula>0</formula>
    </cfRule>
  </conditionalFormatting>
  <conditionalFormatting sqref="H1078:H1128">
    <cfRule type="cellIs" dxfId="486" priority="543" stopIfTrue="1" operator="lessThan">
      <formula>0</formula>
    </cfRule>
  </conditionalFormatting>
  <conditionalFormatting sqref="J1078:J1128">
    <cfRule type="cellIs" dxfId="485" priority="542" stopIfTrue="1" operator="lessThan">
      <formula>0</formula>
    </cfRule>
  </conditionalFormatting>
  <conditionalFormatting sqref="L1078:L1128">
    <cfRule type="cellIs" dxfId="484" priority="541" stopIfTrue="1" operator="lessThan">
      <formula>0</formula>
    </cfRule>
  </conditionalFormatting>
  <conditionalFormatting sqref="H1129:H1179">
    <cfRule type="cellIs" dxfId="483" priority="540" stopIfTrue="1" operator="lessThan">
      <formula>0</formula>
    </cfRule>
  </conditionalFormatting>
  <conditionalFormatting sqref="J1129:J1179">
    <cfRule type="cellIs" dxfId="482" priority="539" stopIfTrue="1" operator="lessThan">
      <formula>0</formula>
    </cfRule>
  </conditionalFormatting>
  <conditionalFormatting sqref="L1129:L1179">
    <cfRule type="cellIs" dxfId="481" priority="538" stopIfTrue="1" operator="lessThan">
      <formula>0</formula>
    </cfRule>
  </conditionalFormatting>
  <conditionalFormatting sqref="H1180:H1229">
    <cfRule type="cellIs" dxfId="480" priority="537" stopIfTrue="1" operator="lessThan">
      <formula>0</formula>
    </cfRule>
  </conditionalFormatting>
  <conditionalFormatting sqref="J1180:J1229">
    <cfRule type="cellIs" dxfId="479" priority="536" stopIfTrue="1" operator="lessThan">
      <formula>0</formula>
    </cfRule>
  </conditionalFormatting>
  <conditionalFormatting sqref="L1180:L1229">
    <cfRule type="cellIs" dxfId="478" priority="535" stopIfTrue="1" operator="lessThan">
      <formula>0</formula>
    </cfRule>
  </conditionalFormatting>
  <conditionalFormatting sqref="F1230:F1280">
    <cfRule type="cellIs" dxfId="477" priority="534" stopIfTrue="1" operator="lessThan">
      <formula>0</formula>
    </cfRule>
  </conditionalFormatting>
  <conditionalFormatting sqref="H1230">
    <cfRule type="cellIs" dxfId="476" priority="533" stopIfTrue="1" operator="lessThan">
      <formula>0</formula>
    </cfRule>
  </conditionalFormatting>
  <conditionalFormatting sqref="J1230">
    <cfRule type="cellIs" dxfId="475" priority="532" stopIfTrue="1" operator="lessThan">
      <formula>0</formula>
    </cfRule>
  </conditionalFormatting>
  <conditionalFormatting sqref="L1230">
    <cfRule type="cellIs" dxfId="474" priority="531" stopIfTrue="1" operator="lessThan">
      <formula>0</formula>
    </cfRule>
  </conditionalFormatting>
  <conditionalFormatting sqref="H1231:H1280">
    <cfRule type="cellIs" dxfId="473" priority="530" stopIfTrue="1" operator="lessThan">
      <formula>0</formula>
    </cfRule>
  </conditionalFormatting>
  <conditionalFormatting sqref="J1231:J1280">
    <cfRule type="cellIs" dxfId="472" priority="529" stopIfTrue="1" operator="lessThan">
      <formula>0</formula>
    </cfRule>
  </conditionalFormatting>
  <conditionalFormatting sqref="L1231:L1280">
    <cfRule type="cellIs" dxfId="471" priority="528" stopIfTrue="1" operator="lessThan">
      <formula>0</formula>
    </cfRule>
  </conditionalFormatting>
  <conditionalFormatting sqref="F1281:F1382">
    <cfRule type="cellIs" dxfId="470" priority="527" stopIfTrue="1" operator="lessThan">
      <formula>0</formula>
    </cfRule>
  </conditionalFormatting>
  <conditionalFormatting sqref="H1281">
    <cfRule type="cellIs" dxfId="469" priority="526" stopIfTrue="1" operator="lessThan">
      <formula>0</formula>
    </cfRule>
  </conditionalFormatting>
  <conditionalFormatting sqref="J1281">
    <cfRule type="cellIs" dxfId="468" priority="525" stopIfTrue="1" operator="lessThan">
      <formula>0</formula>
    </cfRule>
  </conditionalFormatting>
  <conditionalFormatting sqref="L1281">
    <cfRule type="cellIs" dxfId="467" priority="524" stopIfTrue="1" operator="lessThan">
      <formula>0</formula>
    </cfRule>
  </conditionalFormatting>
  <conditionalFormatting sqref="H1282:H1332">
    <cfRule type="cellIs" dxfId="466" priority="523" stopIfTrue="1" operator="lessThan">
      <formula>0</formula>
    </cfRule>
  </conditionalFormatting>
  <conditionalFormatting sqref="J1282:J1332">
    <cfRule type="cellIs" dxfId="465" priority="522" stopIfTrue="1" operator="lessThan">
      <formula>0</formula>
    </cfRule>
  </conditionalFormatting>
  <conditionalFormatting sqref="L1282:L1332">
    <cfRule type="cellIs" dxfId="464" priority="521" stopIfTrue="1" operator="lessThan">
      <formula>0</formula>
    </cfRule>
  </conditionalFormatting>
  <conditionalFormatting sqref="H1333:H1382">
    <cfRule type="cellIs" dxfId="463" priority="520" stopIfTrue="1" operator="lessThan">
      <formula>0</formula>
    </cfRule>
  </conditionalFormatting>
  <conditionalFormatting sqref="J1333:J1382">
    <cfRule type="cellIs" dxfId="462" priority="519" stopIfTrue="1" operator="lessThan">
      <formula>0</formula>
    </cfRule>
  </conditionalFormatting>
  <conditionalFormatting sqref="L1333:L1382">
    <cfRule type="cellIs" dxfId="461" priority="518" stopIfTrue="1" operator="lessThan">
      <formula>0</formula>
    </cfRule>
  </conditionalFormatting>
  <conditionalFormatting sqref="H1383 H2964 H1638 H1944 H1995 H2046 H2097 H2148 H2199 H2250 H2301 H2352 H2403 H2454 H2505 H2556 H2607 H2658 H3015 H3066 H3117 H3168 H3219 H3270 H3321 H3372 H3423 H3474 H3525 H3576 H3627 H3678 H3729 H3780 H3831 H3882 H3933 H3984 H4035 H4086 H4137 H4188 H4239 H4290 H4341 H4392:H4442">
    <cfRule type="cellIs" dxfId="460" priority="517" stopIfTrue="1" operator="lessThan">
      <formula>0</formula>
    </cfRule>
  </conditionalFormatting>
  <conditionalFormatting sqref="H2709 H2760 H2811 H2862 H2913">
    <cfRule type="cellIs" dxfId="459" priority="516" stopIfTrue="1" operator="lessThan">
      <formula>0</formula>
    </cfRule>
  </conditionalFormatting>
  <conditionalFormatting sqref="J1383 J2964 J1638 J1944 J1995 J2046 J2097 J2148 J2199 J2250 J2301 J2352 J2403 J2454 J2505 J2556 J2607 J2658 J3015 J3066 J3117 J3168 J3219 J3270 J3321 J3372 J3423 J3474 J3525 J3576 J3627 J3678 J3729 J3780 J3831 J3882 J3933 J3984 J4035 J4086 J4137 J4188 J4239 J4290 J4341 J4392:J4443">
    <cfRule type="cellIs" dxfId="458" priority="515" stopIfTrue="1" operator="lessThan">
      <formula>0</formula>
    </cfRule>
  </conditionalFormatting>
  <conditionalFormatting sqref="J2709 J2760 J2811 J2862 J2913">
    <cfRule type="cellIs" dxfId="457" priority="514" stopIfTrue="1" operator="lessThan">
      <formula>0</formula>
    </cfRule>
  </conditionalFormatting>
  <conditionalFormatting sqref="L1383 L2964 L1638 L1944 L1995 L2046 L2097 L2148 L2199 L2250 L2301 L2352 L2403 L2454 L2505 L2556 L2607 L2658 L3015 L3066 L3117 L3168 L3219 L3270 L3321 L3372 L3423 L3474 L3525 L3576 L3627 L3678 L3729 L3780 L3831 L3882 L3933 L3984 L4035 L4086 L4137 L4188 L4239 L4290 L4341 L4392:L4443">
    <cfRule type="cellIs" dxfId="456" priority="513" stopIfTrue="1" operator="lessThan">
      <formula>0</formula>
    </cfRule>
  </conditionalFormatting>
  <conditionalFormatting sqref="L2709 L2760 L2811 L2862 L2913">
    <cfRule type="cellIs" dxfId="455" priority="512" stopIfTrue="1" operator="lessThan">
      <formula>0</formula>
    </cfRule>
  </conditionalFormatting>
  <conditionalFormatting sqref="F1945:F1994">
    <cfRule type="cellIs" dxfId="454" priority="467" stopIfTrue="1" operator="lessThan">
      <formula>0</formula>
    </cfRule>
  </conditionalFormatting>
  <conditionalFormatting sqref="H1945:H1994">
    <cfRule type="cellIs" dxfId="453" priority="463" stopIfTrue="1" operator="lessThan">
      <formula>0</formula>
    </cfRule>
  </conditionalFormatting>
  <conditionalFormatting sqref="J1945:J1994">
    <cfRule type="cellIs" dxfId="452" priority="462" stopIfTrue="1" operator="lessThan">
      <formula>0</formula>
    </cfRule>
  </conditionalFormatting>
  <conditionalFormatting sqref="L1945:L1994">
    <cfRule type="cellIs" dxfId="451" priority="461" stopIfTrue="1" operator="lessThan">
      <formula>0</formula>
    </cfRule>
  </conditionalFormatting>
  <conditionalFormatting sqref="F1996:F2045">
    <cfRule type="cellIs" dxfId="450" priority="460" stopIfTrue="1" operator="lessThan">
      <formula>0</formula>
    </cfRule>
  </conditionalFormatting>
  <conditionalFormatting sqref="H1996:H2045">
    <cfRule type="cellIs" dxfId="449" priority="459" stopIfTrue="1" operator="lessThan">
      <formula>0</formula>
    </cfRule>
  </conditionalFormatting>
  <conditionalFormatting sqref="J1996:J2045">
    <cfRule type="cellIs" dxfId="448" priority="458" stopIfTrue="1" operator="lessThan">
      <formula>0</formula>
    </cfRule>
  </conditionalFormatting>
  <conditionalFormatting sqref="L1996:L2045">
    <cfRule type="cellIs" dxfId="447" priority="457" stopIfTrue="1" operator="lessThan">
      <formula>0</formula>
    </cfRule>
  </conditionalFormatting>
  <conditionalFormatting sqref="F2047:F2096">
    <cfRule type="cellIs" dxfId="446" priority="456" stopIfTrue="1" operator="lessThan">
      <formula>0</formula>
    </cfRule>
  </conditionalFormatting>
  <conditionalFormatting sqref="H2047:H2096">
    <cfRule type="cellIs" dxfId="445" priority="455" stopIfTrue="1" operator="lessThan">
      <formula>0</formula>
    </cfRule>
  </conditionalFormatting>
  <conditionalFormatting sqref="J2047:J2096">
    <cfRule type="cellIs" dxfId="444" priority="454" stopIfTrue="1" operator="lessThan">
      <formula>0</formula>
    </cfRule>
  </conditionalFormatting>
  <conditionalFormatting sqref="L2047:L2096">
    <cfRule type="cellIs" dxfId="443" priority="453" stopIfTrue="1" operator="lessThan">
      <formula>0</formula>
    </cfRule>
  </conditionalFormatting>
  <conditionalFormatting sqref="F2098:F2147">
    <cfRule type="cellIs" dxfId="442" priority="452" stopIfTrue="1" operator="lessThan">
      <formula>0</formula>
    </cfRule>
  </conditionalFormatting>
  <conditionalFormatting sqref="H2098:H2147">
    <cfRule type="cellIs" dxfId="441" priority="451" stopIfTrue="1" operator="lessThan">
      <formula>0</formula>
    </cfRule>
  </conditionalFormatting>
  <conditionalFormatting sqref="J2098:J2147">
    <cfRule type="cellIs" dxfId="440" priority="450" stopIfTrue="1" operator="lessThan">
      <formula>0</formula>
    </cfRule>
  </conditionalFormatting>
  <conditionalFormatting sqref="L2098:L2147">
    <cfRule type="cellIs" dxfId="439" priority="449" stopIfTrue="1" operator="lessThan">
      <formula>0</formula>
    </cfRule>
  </conditionalFormatting>
  <conditionalFormatting sqref="F2149:F2198">
    <cfRule type="cellIs" dxfId="438" priority="448" stopIfTrue="1" operator="lessThan">
      <formula>0</formula>
    </cfRule>
  </conditionalFormatting>
  <conditionalFormatting sqref="H2149:H2198">
    <cfRule type="cellIs" dxfId="437" priority="447" stopIfTrue="1" operator="lessThan">
      <formula>0</formula>
    </cfRule>
  </conditionalFormatting>
  <conditionalFormatting sqref="J2149:J2198">
    <cfRule type="cellIs" dxfId="436" priority="446" stopIfTrue="1" operator="lessThan">
      <formula>0</formula>
    </cfRule>
  </conditionalFormatting>
  <conditionalFormatting sqref="L2149:L2198">
    <cfRule type="cellIs" dxfId="435" priority="445" stopIfTrue="1" operator="lessThan">
      <formula>0</formula>
    </cfRule>
  </conditionalFormatting>
  <conditionalFormatting sqref="F2200:F2249">
    <cfRule type="cellIs" dxfId="434" priority="444" stopIfTrue="1" operator="lessThan">
      <formula>0</formula>
    </cfRule>
  </conditionalFormatting>
  <conditionalFormatting sqref="H2200:H2249">
    <cfRule type="cellIs" dxfId="433" priority="443" stopIfTrue="1" operator="lessThan">
      <formula>0</formula>
    </cfRule>
  </conditionalFormatting>
  <conditionalFormatting sqref="J2200:J2249">
    <cfRule type="cellIs" dxfId="432" priority="442" stopIfTrue="1" operator="lessThan">
      <formula>0</formula>
    </cfRule>
  </conditionalFormatting>
  <conditionalFormatting sqref="L2200:L2249">
    <cfRule type="cellIs" dxfId="431" priority="441" stopIfTrue="1" operator="lessThan">
      <formula>0</formula>
    </cfRule>
  </conditionalFormatting>
  <conditionalFormatting sqref="F2251:F2300">
    <cfRule type="cellIs" dxfId="430" priority="440" stopIfTrue="1" operator="lessThan">
      <formula>0</formula>
    </cfRule>
  </conditionalFormatting>
  <conditionalFormatting sqref="H2251:H2300">
    <cfRule type="cellIs" dxfId="429" priority="439" stopIfTrue="1" operator="lessThan">
      <formula>0</formula>
    </cfRule>
  </conditionalFormatting>
  <conditionalFormatting sqref="J2251:J2300">
    <cfRule type="cellIs" dxfId="428" priority="438" stopIfTrue="1" operator="lessThan">
      <formula>0</formula>
    </cfRule>
  </conditionalFormatting>
  <conditionalFormatting sqref="L2251:L2300">
    <cfRule type="cellIs" dxfId="427" priority="437" stopIfTrue="1" operator="lessThan">
      <formula>0</formula>
    </cfRule>
  </conditionalFormatting>
  <conditionalFormatting sqref="F2302:F2351">
    <cfRule type="cellIs" dxfId="426" priority="436" stopIfTrue="1" operator="lessThan">
      <formula>0</formula>
    </cfRule>
  </conditionalFormatting>
  <conditionalFormatting sqref="H2302:H2351">
    <cfRule type="cellIs" dxfId="425" priority="435" stopIfTrue="1" operator="lessThan">
      <formula>0</formula>
    </cfRule>
  </conditionalFormatting>
  <conditionalFormatting sqref="J2302:J2351">
    <cfRule type="cellIs" dxfId="424" priority="434" stopIfTrue="1" operator="lessThan">
      <formula>0</formula>
    </cfRule>
  </conditionalFormatting>
  <conditionalFormatting sqref="L2302:L2351">
    <cfRule type="cellIs" dxfId="423" priority="433" stopIfTrue="1" operator="lessThan">
      <formula>0</formula>
    </cfRule>
  </conditionalFormatting>
  <conditionalFormatting sqref="F2353:F2402">
    <cfRule type="cellIs" dxfId="422" priority="432" stopIfTrue="1" operator="lessThan">
      <formula>0</formula>
    </cfRule>
  </conditionalFormatting>
  <conditionalFormatting sqref="H2353:H2402">
    <cfRule type="cellIs" dxfId="421" priority="431" stopIfTrue="1" operator="lessThan">
      <formula>0</formula>
    </cfRule>
  </conditionalFormatting>
  <conditionalFormatting sqref="J2353:J2402">
    <cfRule type="cellIs" dxfId="420" priority="430" stopIfTrue="1" operator="lessThan">
      <formula>0</formula>
    </cfRule>
  </conditionalFormatting>
  <conditionalFormatting sqref="L2353:L2402">
    <cfRule type="cellIs" dxfId="419" priority="429" stopIfTrue="1" operator="lessThan">
      <formula>0</formula>
    </cfRule>
  </conditionalFormatting>
  <conditionalFormatting sqref="F2404:F2453">
    <cfRule type="cellIs" dxfId="418" priority="428" stopIfTrue="1" operator="lessThan">
      <formula>0</formula>
    </cfRule>
  </conditionalFormatting>
  <conditionalFormatting sqref="H2404:H2453">
    <cfRule type="cellIs" dxfId="417" priority="427" stopIfTrue="1" operator="lessThan">
      <formula>0</formula>
    </cfRule>
  </conditionalFormatting>
  <conditionalFormatting sqref="J2404:J2453">
    <cfRule type="cellIs" dxfId="416" priority="425" stopIfTrue="1" operator="lessThan">
      <formula>0</formula>
    </cfRule>
  </conditionalFormatting>
  <conditionalFormatting sqref="L2404:L2453">
    <cfRule type="cellIs" dxfId="415" priority="424" stopIfTrue="1" operator="lessThan">
      <formula>0</formula>
    </cfRule>
  </conditionalFormatting>
  <conditionalFormatting sqref="F2455:F2504">
    <cfRule type="cellIs" dxfId="414" priority="423" stopIfTrue="1" operator="lessThan">
      <formula>0</formula>
    </cfRule>
  </conditionalFormatting>
  <conditionalFormatting sqref="H2455:H2504">
    <cfRule type="cellIs" dxfId="413" priority="422" stopIfTrue="1" operator="lessThan">
      <formula>0</formula>
    </cfRule>
  </conditionalFormatting>
  <conditionalFormatting sqref="J2455:J2504">
    <cfRule type="cellIs" dxfId="412" priority="421" stopIfTrue="1" operator="lessThan">
      <formula>0</formula>
    </cfRule>
  </conditionalFormatting>
  <conditionalFormatting sqref="L2455:L2504">
    <cfRule type="cellIs" dxfId="411" priority="420" stopIfTrue="1" operator="lessThan">
      <formula>0</formula>
    </cfRule>
  </conditionalFormatting>
  <conditionalFormatting sqref="F2506:F2555">
    <cfRule type="cellIs" dxfId="410" priority="419" stopIfTrue="1" operator="lessThan">
      <formula>0</formula>
    </cfRule>
  </conditionalFormatting>
  <conditionalFormatting sqref="H2506:H2555">
    <cfRule type="cellIs" dxfId="409" priority="418" stopIfTrue="1" operator="lessThan">
      <formula>0</formula>
    </cfRule>
  </conditionalFormatting>
  <conditionalFormatting sqref="J2506:J2555">
    <cfRule type="cellIs" dxfId="408" priority="417" stopIfTrue="1" operator="lessThan">
      <formula>0</formula>
    </cfRule>
  </conditionalFormatting>
  <conditionalFormatting sqref="L2506:L2555">
    <cfRule type="cellIs" dxfId="407" priority="416" stopIfTrue="1" operator="lessThan">
      <formula>0</formula>
    </cfRule>
  </conditionalFormatting>
  <conditionalFormatting sqref="F2557:F2606">
    <cfRule type="cellIs" dxfId="406" priority="415" stopIfTrue="1" operator="lessThan">
      <formula>0</formula>
    </cfRule>
  </conditionalFormatting>
  <conditionalFormatting sqref="H2557:H2606">
    <cfRule type="cellIs" dxfId="405" priority="414" stopIfTrue="1" operator="lessThan">
      <formula>0</formula>
    </cfRule>
  </conditionalFormatting>
  <conditionalFormatting sqref="J2557:J2606">
    <cfRule type="cellIs" dxfId="404" priority="413" stopIfTrue="1" operator="lessThan">
      <formula>0</formula>
    </cfRule>
  </conditionalFormatting>
  <conditionalFormatting sqref="L2557:L2606">
    <cfRule type="cellIs" dxfId="403" priority="412" stopIfTrue="1" operator="lessThan">
      <formula>0</formula>
    </cfRule>
  </conditionalFormatting>
  <conditionalFormatting sqref="F2608:F2657">
    <cfRule type="cellIs" dxfId="402" priority="411" stopIfTrue="1" operator="lessThan">
      <formula>0</formula>
    </cfRule>
  </conditionalFormatting>
  <conditionalFormatting sqref="H2608:H2657">
    <cfRule type="cellIs" dxfId="401" priority="410" stopIfTrue="1" operator="lessThan">
      <formula>0</formula>
    </cfRule>
  </conditionalFormatting>
  <conditionalFormatting sqref="J2608:J2657">
    <cfRule type="cellIs" dxfId="400" priority="409" stopIfTrue="1" operator="lessThan">
      <formula>0</formula>
    </cfRule>
  </conditionalFormatting>
  <conditionalFormatting sqref="L2608:L2657">
    <cfRule type="cellIs" dxfId="399" priority="408" stopIfTrue="1" operator="lessThan">
      <formula>0</formula>
    </cfRule>
  </conditionalFormatting>
  <conditionalFormatting sqref="F2659:F2708">
    <cfRule type="cellIs" dxfId="398" priority="407" stopIfTrue="1" operator="lessThan">
      <formula>0</formula>
    </cfRule>
  </conditionalFormatting>
  <conditionalFormatting sqref="H2659:H2708">
    <cfRule type="cellIs" dxfId="397" priority="406" stopIfTrue="1" operator="lessThan">
      <formula>0</formula>
    </cfRule>
  </conditionalFormatting>
  <conditionalFormatting sqref="J2659:J2708">
    <cfRule type="cellIs" dxfId="396" priority="405" stopIfTrue="1" operator="lessThan">
      <formula>0</formula>
    </cfRule>
  </conditionalFormatting>
  <conditionalFormatting sqref="L2659:L2708">
    <cfRule type="cellIs" dxfId="395" priority="404" stopIfTrue="1" operator="lessThan">
      <formula>0</formula>
    </cfRule>
  </conditionalFormatting>
  <conditionalFormatting sqref="F2710:F2759">
    <cfRule type="cellIs" dxfId="394" priority="403" stopIfTrue="1" operator="lessThan">
      <formula>0</formula>
    </cfRule>
  </conditionalFormatting>
  <conditionalFormatting sqref="H2710:H2759">
    <cfRule type="cellIs" dxfId="393" priority="402" stopIfTrue="1" operator="lessThan">
      <formula>0</formula>
    </cfRule>
  </conditionalFormatting>
  <conditionalFormatting sqref="J2710:J2759">
    <cfRule type="cellIs" dxfId="392" priority="401" stopIfTrue="1" operator="lessThan">
      <formula>0</formula>
    </cfRule>
  </conditionalFormatting>
  <conditionalFormatting sqref="L2710:L2759">
    <cfRule type="cellIs" dxfId="391" priority="400" stopIfTrue="1" operator="lessThan">
      <formula>0</formula>
    </cfRule>
  </conditionalFormatting>
  <conditionalFormatting sqref="F2761:F2810">
    <cfRule type="cellIs" dxfId="390" priority="399" stopIfTrue="1" operator="lessThan">
      <formula>0</formula>
    </cfRule>
  </conditionalFormatting>
  <conditionalFormatting sqref="H2761:H2810">
    <cfRule type="cellIs" dxfId="389" priority="398" stopIfTrue="1" operator="lessThan">
      <formula>0</formula>
    </cfRule>
  </conditionalFormatting>
  <conditionalFormatting sqref="J2761:J2810">
    <cfRule type="cellIs" dxfId="388" priority="397" stopIfTrue="1" operator="lessThan">
      <formula>0</formula>
    </cfRule>
  </conditionalFormatting>
  <conditionalFormatting sqref="L2761:L2810">
    <cfRule type="cellIs" dxfId="387" priority="396" stopIfTrue="1" operator="lessThan">
      <formula>0</formula>
    </cfRule>
  </conditionalFormatting>
  <conditionalFormatting sqref="F2812:F2861">
    <cfRule type="cellIs" dxfId="386" priority="395" stopIfTrue="1" operator="lessThan">
      <formula>0</formula>
    </cfRule>
  </conditionalFormatting>
  <conditionalFormatting sqref="H2812:H2861">
    <cfRule type="cellIs" dxfId="385" priority="394" stopIfTrue="1" operator="lessThan">
      <formula>0</formula>
    </cfRule>
  </conditionalFormatting>
  <conditionalFormatting sqref="J2812:J2861">
    <cfRule type="cellIs" dxfId="384" priority="393" stopIfTrue="1" operator="lessThan">
      <formula>0</formula>
    </cfRule>
  </conditionalFormatting>
  <conditionalFormatting sqref="L2812:L2861">
    <cfRule type="cellIs" dxfId="383" priority="392" stopIfTrue="1" operator="lessThan">
      <formula>0</formula>
    </cfRule>
  </conditionalFormatting>
  <conditionalFormatting sqref="F2863:F2912">
    <cfRule type="cellIs" dxfId="382" priority="391" stopIfTrue="1" operator="lessThan">
      <formula>0</formula>
    </cfRule>
  </conditionalFormatting>
  <conditionalFormatting sqref="H2863:H2912">
    <cfRule type="cellIs" dxfId="381" priority="390" stopIfTrue="1" operator="lessThan">
      <formula>0</formula>
    </cfRule>
  </conditionalFormatting>
  <conditionalFormatting sqref="J2863:J2912">
    <cfRule type="cellIs" dxfId="380" priority="389" stopIfTrue="1" operator="lessThan">
      <formula>0</formula>
    </cfRule>
  </conditionalFormatting>
  <conditionalFormatting sqref="L2863:L2912">
    <cfRule type="cellIs" dxfId="379" priority="388" stopIfTrue="1" operator="lessThan">
      <formula>0</formula>
    </cfRule>
  </conditionalFormatting>
  <conditionalFormatting sqref="F2914:F2963">
    <cfRule type="cellIs" dxfId="378" priority="387" stopIfTrue="1" operator="lessThan">
      <formula>0</formula>
    </cfRule>
  </conditionalFormatting>
  <conditionalFormatting sqref="H2914:H2963">
    <cfRule type="cellIs" dxfId="377" priority="386" stopIfTrue="1" operator="lessThan">
      <formula>0</formula>
    </cfRule>
  </conditionalFormatting>
  <conditionalFormatting sqref="J2914:J2963">
    <cfRule type="cellIs" dxfId="376" priority="385" stopIfTrue="1" operator="lessThan">
      <formula>0</formula>
    </cfRule>
  </conditionalFormatting>
  <conditionalFormatting sqref="L2914:L2963">
    <cfRule type="cellIs" dxfId="375" priority="384" stopIfTrue="1" operator="lessThan">
      <formula>0</formula>
    </cfRule>
  </conditionalFormatting>
  <conditionalFormatting sqref="F2965:F3014">
    <cfRule type="cellIs" dxfId="374" priority="383" stopIfTrue="1" operator="lessThan">
      <formula>0</formula>
    </cfRule>
  </conditionalFormatting>
  <conditionalFormatting sqref="H2965:H3014">
    <cfRule type="cellIs" dxfId="373" priority="382" stopIfTrue="1" operator="lessThan">
      <formula>0</formula>
    </cfRule>
  </conditionalFormatting>
  <conditionalFormatting sqref="J2965:J3014">
    <cfRule type="cellIs" dxfId="372" priority="381" stopIfTrue="1" operator="lessThan">
      <formula>0</formula>
    </cfRule>
  </conditionalFormatting>
  <conditionalFormatting sqref="L2965:L3014">
    <cfRule type="cellIs" dxfId="371" priority="380" stopIfTrue="1" operator="lessThan">
      <formula>0</formula>
    </cfRule>
  </conditionalFormatting>
  <conditionalFormatting sqref="F3016:F3065">
    <cfRule type="cellIs" dxfId="370" priority="379" stopIfTrue="1" operator="lessThan">
      <formula>0</formula>
    </cfRule>
  </conditionalFormatting>
  <conditionalFormatting sqref="H3016:H3065">
    <cfRule type="cellIs" dxfId="369" priority="378" stopIfTrue="1" operator="lessThan">
      <formula>0</formula>
    </cfRule>
  </conditionalFormatting>
  <conditionalFormatting sqref="J3016:J3065">
    <cfRule type="cellIs" dxfId="368" priority="377" stopIfTrue="1" operator="lessThan">
      <formula>0</formula>
    </cfRule>
  </conditionalFormatting>
  <conditionalFormatting sqref="L3016:L3065">
    <cfRule type="cellIs" dxfId="367" priority="376" stopIfTrue="1" operator="lessThan">
      <formula>0</formula>
    </cfRule>
  </conditionalFormatting>
  <conditionalFormatting sqref="F3067:F3116">
    <cfRule type="cellIs" dxfId="366" priority="375" stopIfTrue="1" operator="lessThan">
      <formula>0</formula>
    </cfRule>
  </conditionalFormatting>
  <conditionalFormatting sqref="H3067:H3116">
    <cfRule type="cellIs" dxfId="365" priority="374" stopIfTrue="1" operator="lessThan">
      <formula>0</formula>
    </cfRule>
  </conditionalFormatting>
  <conditionalFormatting sqref="J3067:J3116">
    <cfRule type="cellIs" dxfId="364" priority="373" stopIfTrue="1" operator="lessThan">
      <formula>0</formula>
    </cfRule>
  </conditionalFormatting>
  <conditionalFormatting sqref="L3067:L3116">
    <cfRule type="cellIs" dxfId="363" priority="372" stopIfTrue="1" operator="lessThan">
      <formula>0</formula>
    </cfRule>
  </conditionalFormatting>
  <conditionalFormatting sqref="F3118:F3167">
    <cfRule type="cellIs" dxfId="362" priority="371" stopIfTrue="1" operator="lessThan">
      <formula>0</formula>
    </cfRule>
  </conditionalFormatting>
  <conditionalFormatting sqref="H3118:H3167">
    <cfRule type="cellIs" dxfId="361" priority="370" stopIfTrue="1" operator="lessThan">
      <formula>0</formula>
    </cfRule>
  </conditionalFormatting>
  <conditionalFormatting sqref="J3118:J3167">
    <cfRule type="cellIs" dxfId="360" priority="369" stopIfTrue="1" operator="lessThan">
      <formula>0</formula>
    </cfRule>
  </conditionalFormatting>
  <conditionalFormatting sqref="L3118:L3167">
    <cfRule type="cellIs" dxfId="359" priority="368" stopIfTrue="1" operator="lessThan">
      <formula>0</formula>
    </cfRule>
  </conditionalFormatting>
  <conditionalFormatting sqref="F3169:F3218">
    <cfRule type="cellIs" dxfId="358" priority="367" stopIfTrue="1" operator="lessThan">
      <formula>0</formula>
    </cfRule>
  </conditionalFormatting>
  <conditionalFormatting sqref="H3169:H3218">
    <cfRule type="cellIs" dxfId="357" priority="366" stopIfTrue="1" operator="lessThan">
      <formula>0</formula>
    </cfRule>
  </conditionalFormatting>
  <conditionalFormatting sqref="J3169:J3218">
    <cfRule type="cellIs" dxfId="356" priority="365" stopIfTrue="1" operator="lessThan">
      <formula>0</formula>
    </cfRule>
  </conditionalFormatting>
  <conditionalFormatting sqref="L3169:L3218">
    <cfRule type="cellIs" dxfId="355" priority="364" stopIfTrue="1" operator="lessThan">
      <formula>0</formula>
    </cfRule>
  </conditionalFormatting>
  <conditionalFormatting sqref="F3220:F3269">
    <cfRule type="cellIs" dxfId="354" priority="363" stopIfTrue="1" operator="lessThan">
      <formula>0</formula>
    </cfRule>
  </conditionalFormatting>
  <conditionalFormatting sqref="H3220:H3269">
    <cfRule type="cellIs" dxfId="353" priority="362" stopIfTrue="1" operator="lessThan">
      <formula>0</formula>
    </cfRule>
  </conditionalFormatting>
  <conditionalFormatting sqref="J3220:J3269">
    <cfRule type="cellIs" dxfId="352" priority="361" stopIfTrue="1" operator="lessThan">
      <formula>0</formula>
    </cfRule>
  </conditionalFormatting>
  <conditionalFormatting sqref="L3220:L3269">
    <cfRule type="cellIs" dxfId="351" priority="360" stopIfTrue="1" operator="lessThan">
      <formula>0</formula>
    </cfRule>
  </conditionalFormatting>
  <conditionalFormatting sqref="F3271:F3320">
    <cfRule type="cellIs" dxfId="350" priority="359" stopIfTrue="1" operator="lessThan">
      <formula>0</formula>
    </cfRule>
  </conditionalFormatting>
  <conditionalFormatting sqref="H3271:H3320">
    <cfRule type="cellIs" dxfId="349" priority="358" stopIfTrue="1" operator="lessThan">
      <formula>0</formula>
    </cfRule>
  </conditionalFormatting>
  <conditionalFormatting sqref="J3271:J3320">
    <cfRule type="cellIs" dxfId="348" priority="357" stopIfTrue="1" operator="lessThan">
      <formula>0</formula>
    </cfRule>
  </conditionalFormatting>
  <conditionalFormatting sqref="L3271:L3320">
    <cfRule type="cellIs" dxfId="347" priority="356" stopIfTrue="1" operator="lessThan">
      <formula>0</formula>
    </cfRule>
  </conditionalFormatting>
  <conditionalFormatting sqref="F3322:F3371">
    <cfRule type="cellIs" dxfId="346" priority="355" stopIfTrue="1" operator="lessThan">
      <formula>0</formula>
    </cfRule>
  </conditionalFormatting>
  <conditionalFormatting sqref="H3322:H3371">
    <cfRule type="cellIs" dxfId="345" priority="354" stopIfTrue="1" operator="lessThan">
      <formula>0</formula>
    </cfRule>
  </conditionalFormatting>
  <conditionalFormatting sqref="J3322:J3371">
    <cfRule type="cellIs" dxfId="344" priority="353" stopIfTrue="1" operator="lessThan">
      <formula>0</formula>
    </cfRule>
  </conditionalFormatting>
  <conditionalFormatting sqref="L3322:L3371">
    <cfRule type="cellIs" dxfId="343" priority="352" stopIfTrue="1" operator="lessThan">
      <formula>0</formula>
    </cfRule>
  </conditionalFormatting>
  <conditionalFormatting sqref="F3373:F3422">
    <cfRule type="cellIs" dxfId="342" priority="351" stopIfTrue="1" operator="lessThan">
      <formula>0</formula>
    </cfRule>
  </conditionalFormatting>
  <conditionalFormatting sqref="H3373:H3422">
    <cfRule type="cellIs" dxfId="341" priority="350" stopIfTrue="1" operator="lessThan">
      <formula>0</formula>
    </cfRule>
  </conditionalFormatting>
  <conditionalFormatting sqref="J3373:J3422">
    <cfRule type="cellIs" dxfId="340" priority="349" stopIfTrue="1" operator="lessThan">
      <formula>0</formula>
    </cfRule>
  </conditionalFormatting>
  <conditionalFormatting sqref="L3373:L3422">
    <cfRule type="cellIs" dxfId="339" priority="348" stopIfTrue="1" operator="lessThan">
      <formula>0</formula>
    </cfRule>
  </conditionalFormatting>
  <conditionalFormatting sqref="F3424:F3473">
    <cfRule type="cellIs" dxfId="338" priority="347" stopIfTrue="1" operator="lessThan">
      <formula>0</formula>
    </cfRule>
  </conditionalFormatting>
  <conditionalFormatting sqref="H3424:H3473">
    <cfRule type="cellIs" dxfId="337" priority="346" stopIfTrue="1" operator="lessThan">
      <formula>0</formula>
    </cfRule>
  </conditionalFormatting>
  <conditionalFormatting sqref="J3424:J3473">
    <cfRule type="cellIs" dxfId="336" priority="345" stopIfTrue="1" operator="lessThan">
      <formula>0</formula>
    </cfRule>
  </conditionalFormatting>
  <conditionalFormatting sqref="L3424:L3473">
    <cfRule type="cellIs" dxfId="335" priority="344" stopIfTrue="1" operator="lessThan">
      <formula>0</formula>
    </cfRule>
  </conditionalFormatting>
  <conditionalFormatting sqref="F3475:F3524">
    <cfRule type="cellIs" dxfId="334" priority="343" stopIfTrue="1" operator="lessThan">
      <formula>0</formula>
    </cfRule>
  </conditionalFormatting>
  <conditionalFormatting sqref="H3475:H3524">
    <cfRule type="cellIs" dxfId="333" priority="342" stopIfTrue="1" operator="lessThan">
      <formula>0</formula>
    </cfRule>
  </conditionalFormatting>
  <conditionalFormatting sqref="J3475:J3524">
    <cfRule type="cellIs" dxfId="332" priority="341" stopIfTrue="1" operator="lessThan">
      <formula>0</formula>
    </cfRule>
  </conditionalFormatting>
  <conditionalFormatting sqref="L3475:L3524">
    <cfRule type="cellIs" dxfId="331" priority="340" stopIfTrue="1" operator="lessThan">
      <formula>0</formula>
    </cfRule>
  </conditionalFormatting>
  <conditionalFormatting sqref="F3526:F3575">
    <cfRule type="cellIs" dxfId="330" priority="339" stopIfTrue="1" operator="lessThan">
      <formula>0</formula>
    </cfRule>
  </conditionalFormatting>
  <conditionalFormatting sqref="H3526:H3575">
    <cfRule type="cellIs" dxfId="329" priority="338" stopIfTrue="1" operator="lessThan">
      <formula>0</formula>
    </cfRule>
  </conditionalFormatting>
  <conditionalFormatting sqref="J3526:J3575">
    <cfRule type="cellIs" dxfId="328" priority="337" stopIfTrue="1" operator="lessThan">
      <formula>0</formula>
    </cfRule>
  </conditionalFormatting>
  <conditionalFormatting sqref="L3526:L3575">
    <cfRule type="cellIs" dxfId="327" priority="336" stopIfTrue="1" operator="lessThan">
      <formula>0</formula>
    </cfRule>
  </conditionalFormatting>
  <conditionalFormatting sqref="F3577:F3626">
    <cfRule type="cellIs" dxfId="326" priority="335" stopIfTrue="1" operator="lessThan">
      <formula>0</formula>
    </cfRule>
  </conditionalFormatting>
  <conditionalFormatting sqref="H3577:H3626">
    <cfRule type="cellIs" dxfId="325" priority="334" stopIfTrue="1" operator="lessThan">
      <formula>0</formula>
    </cfRule>
  </conditionalFormatting>
  <conditionalFormatting sqref="J3577:J3626">
    <cfRule type="cellIs" dxfId="324" priority="333" stopIfTrue="1" operator="lessThan">
      <formula>0</formula>
    </cfRule>
  </conditionalFormatting>
  <conditionalFormatting sqref="L3577:L3626">
    <cfRule type="cellIs" dxfId="323" priority="332" stopIfTrue="1" operator="lessThan">
      <formula>0</formula>
    </cfRule>
  </conditionalFormatting>
  <conditionalFormatting sqref="F3628:F3677">
    <cfRule type="cellIs" dxfId="322" priority="331" stopIfTrue="1" operator="lessThan">
      <formula>0</formula>
    </cfRule>
  </conditionalFormatting>
  <conditionalFormatting sqref="H3628:H3677">
    <cfRule type="cellIs" dxfId="321" priority="330" stopIfTrue="1" operator="lessThan">
      <formula>0</formula>
    </cfRule>
  </conditionalFormatting>
  <conditionalFormatting sqref="J3628:J3677">
    <cfRule type="cellIs" dxfId="320" priority="329" stopIfTrue="1" operator="lessThan">
      <formula>0</formula>
    </cfRule>
  </conditionalFormatting>
  <conditionalFormatting sqref="L3628:L3677">
    <cfRule type="cellIs" dxfId="319" priority="328" stopIfTrue="1" operator="lessThan">
      <formula>0</formula>
    </cfRule>
  </conditionalFormatting>
  <conditionalFormatting sqref="F3679:F3728">
    <cfRule type="cellIs" dxfId="318" priority="327" stopIfTrue="1" operator="lessThan">
      <formula>0</formula>
    </cfRule>
  </conditionalFormatting>
  <conditionalFormatting sqref="H3679:H3728">
    <cfRule type="cellIs" dxfId="317" priority="326" stopIfTrue="1" operator="lessThan">
      <formula>0</formula>
    </cfRule>
  </conditionalFormatting>
  <conditionalFormatting sqref="J3679:J3728">
    <cfRule type="cellIs" dxfId="316" priority="325" stopIfTrue="1" operator="lessThan">
      <formula>0</formula>
    </cfRule>
  </conditionalFormatting>
  <conditionalFormatting sqref="L3679:L3728">
    <cfRule type="cellIs" dxfId="315" priority="324" stopIfTrue="1" operator="lessThan">
      <formula>0</formula>
    </cfRule>
  </conditionalFormatting>
  <conditionalFormatting sqref="F3730:F3779">
    <cfRule type="cellIs" dxfId="314" priority="323" stopIfTrue="1" operator="lessThan">
      <formula>0</formula>
    </cfRule>
  </conditionalFormatting>
  <conditionalFormatting sqref="H3730:H3779">
    <cfRule type="cellIs" dxfId="313" priority="322" stopIfTrue="1" operator="lessThan">
      <formula>0</formula>
    </cfRule>
  </conditionalFormatting>
  <conditionalFormatting sqref="J3730:J3779">
    <cfRule type="cellIs" dxfId="312" priority="321" stopIfTrue="1" operator="lessThan">
      <formula>0</formula>
    </cfRule>
  </conditionalFormatting>
  <conditionalFormatting sqref="L3730:L3779">
    <cfRule type="cellIs" dxfId="311" priority="320" stopIfTrue="1" operator="lessThan">
      <formula>0</formula>
    </cfRule>
  </conditionalFormatting>
  <conditionalFormatting sqref="F3781:F3830">
    <cfRule type="cellIs" dxfId="310" priority="319" stopIfTrue="1" operator="lessThan">
      <formula>0</formula>
    </cfRule>
  </conditionalFormatting>
  <conditionalFormatting sqref="H3781:H3830">
    <cfRule type="cellIs" dxfId="309" priority="318" stopIfTrue="1" operator="lessThan">
      <formula>0</formula>
    </cfRule>
  </conditionalFormatting>
  <conditionalFormatting sqref="J3781:J3830">
    <cfRule type="cellIs" dxfId="308" priority="317" stopIfTrue="1" operator="lessThan">
      <formula>0</formula>
    </cfRule>
  </conditionalFormatting>
  <conditionalFormatting sqref="L3781:L3830">
    <cfRule type="cellIs" dxfId="307" priority="316" stopIfTrue="1" operator="lessThan">
      <formula>0</formula>
    </cfRule>
  </conditionalFormatting>
  <conditionalFormatting sqref="F3832:F3881">
    <cfRule type="cellIs" dxfId="306" priority="315" stopIfTrue="1" operator="lessThan">
      <formula>0</formula>
    </cfRule>
  </conditionalFormatting>
  <conditionalFormatting sqref="H3832:H3881">
    <cfRule type="cellIs" dxfId="305" priority="314" stopIfTrue="1" operator="lessThan">
      <formula>0</formula>
    </cfRule>
  </conditionalFormatting>
  <conditionalFormatting sqref="J3832:J3881">
    <cfRule type="cellIs" dxfId="304" priority="313" stopIfTrue="1" operator="lessThan">
      <formula>0</formula>
    </cfRule>
  </conditionalFormatting>
  <conditionalFormatting sqref="L3832:L3881">
    <cfRule type="cellIs" dxfId="303" priority="312" stopIfTrue="1" operator="lessThan">
      <formula>0</formula>
    </cfRule>
  </conditionalFormatting>
  <conditionalFormatting sqref="F3883:F3932">
    <cfRule type="cellIs" dxfId="302" priority="311" stopIfTrue="1" operator="lessThan">
      <formula>0</formula>
    </cfRule>
  </conditionalFormatting>
  <conditionalFormatting sqref="H3883:H3932">
    <cfRule type="cellIs" dxfId="301" priority="310" stopIfTrue="1" operator="lessThan">
      <formula>0</formula>
    </cfRule>
  </conditionalFormatting>
  <conditionalFormatting sqref="J3883:J3932">
    <cfRule type="cellIs" dxfId="300" priority="309" stopIfTrue="1" operator="lessThan">
      <formula>0</formula>
    </cfRule>
  </conditionalFormatting>
  <conditionalFormatting sqref="L3883:L3932">
    <cfRule type="cellIs" dxfId="299" priority="308" stopIfTrue="1" operator="lessThan">
      <formula>0</formula>
    </cfRule>
  </conditionalFormatting>
  <conditionalFormatting sqref="F3934:F3983">
    <cfRule type="cellIs" dxfId="298" priority="307" stopIfTrue="1" operator="lessThan">
      <formula>0</formula>
    </cfRule>
  </conditionalFormatting>
  <conditionalFormatting sqref="H3934:H3983">
    <cfRule type="cellIs" dxfId="297" priority="306" stopIfTrue="1" operator="lessThan">
      <formula>0</formula>
    </cfRule>
  </conditionalFormatting>
  <conditionalFormatting sqref="J3934:J3983">
    <cfRule type="cellIs" dxfId="296" priority="305" stopIfTrue="1" operator="lessThan">
      <formula>0</formula>
    </cfRule>
  </conditionalFormatting>
  <conditionalFormatting sqref="L3934:L3983">
    <cfRule type="cellIs" dxfId="295" priority="304" stopIfTrue="1" operator="lessThan">
      <formula>0</formula>
    </cfRule>
  </conditionalFormatting>
  <conditionalFormatting sqref="F3985:F4034">
    <cfRule type="cellIs" dxfId="294" priority="303" stopIfTrue="1" operator="lessThan">
      <formula>0</formula>
    </cfRule>
  </conditionalFormatting>
  <conditionalFormatting sqref="H3985:H4034">
    <cfRule type="cellIs" dxfId="293" priority="302" stopIfTrue="1" operator="lessThan">
      <formula>0</formula>
    </cfRule>
  </conditionalFormatting>
  <conditionalFormatting sqref="J3985:J4034">
    <cfRule type="cellIs" dxfId="292" priority="301" stopIfTrue="1" operator="lessThan">
      <formula>0</formula>
    </cfRule>
  </conditionalFormatting>
  <conditionalFormatting sqref="L3985:L4034">
    <cfRule type="cellIs" dxfId="291" priority="300" stopIfTrue="1" operator="lessThan">
      <formula>0</formula>
    </cfRule>
  </conditionalFormatting>
  <conditionalFormatting sqref="F4036:F4085">
    <cfRule type="cellIs" dxfId="290" priority="299" stopIfTrue="1" operator="lessThan">
      <formula>0</formula>
    </cfRule>
  </conditionalFormatting>
  <conditionalFormatting sqref="H4036:H4085">
    <cfRule type="cellIs" dxfId="289" priority="298" stopIfTrue="1" operator="lessThan">
      <formula>0</formula>
    </cfRule>
  </conditionalFormatting>
  <conditionalFormatting sqref="J4036:J4085">
    <cfRule type="cellIs" dxfId="288" priority="297" stopIfTrue="1" operator="lessThan">
      <formula>0</formula>
    </cfRule>
  </conditionalFormatting>
  <conditionalFormatting sqref="L4036:L4085">
    <cfRule type="cellIs" dxfId="287" priority="296" stopIfTrue="1" operator="lessThan">
      <formula>0</formula>
    </cfRule>
  </conditionalFormatting>
  <conditionalFormatting sqref="F4087:F4136">
    <cfRule type="cellIs" dxfId="286" priority="295" stopIfTrue="1" operator="lessThan">
      <formula>0</formula>
    </cfRule>
  </conditionalFormatting>
  <conditionalFormatting sqref="H4087:H4136">
    <cfRule type="cellIs" dxfId="285" priority="294" stopIfTrue="1" operator="lessThan">
      <formula>0</formula>
    </cfRule>
  </conditionalFormatting>
  <conditionalFormatting sqref="J4087:J4136">
    <cfRule type="cellIs" dxfId="284" priority="293" stopIfTrue="1" operator="lessThan">
      <formula>0</formula>
    </cfRule>
  </conditionalFormatting>
  <conditionalFormatting sqref="L4087:L4136">
    <cfRule type="cellIs" dxfId="283" priority="292" stopIfTrue="1" operator="lessThan">
      <formula>0</formula>
    </cfRule>
  </conditionalFormatting>
  <conditionalFormatting sqref="F4138:F4187">
    <cfRule type="cellIs" dxfId="282" priority="291" stopIfTrue="1" operator="lessThan">
      <formula>0</formula>
    </cfRule>
  </conditionalFormatting>
  <conditionalFormatting sqref="H4138:H4187">
    <cfRule type="cellIs" dxfId="281" priority="290" stopIfTrue="1" operator="lessThan">
      <formula>0</formula>
    </cfRule>
  </conditionalFormatting>
  <conditionalFormatting sqref="J4138:J4187">
    <cfRule type="cellIs" dxfId="280" priority="289" stopIfTrue="1" operator="lessThan">
      <formula>0</formula>
    </cfRule>
  </conditionalFormatting>
  <conditionalFormatting sqref="L4138:L4187">
    <cfRule type="cellIs" dxfId="279" priority="288" stopIfTrue="1" operator="lessThan">
      <formula>0</formula>
    </cfRule>
  </conditionalFormatting>
  <conditionalFormatting sqref="F4189:F4238">
    <cfRule type="cellIs" dxfId="278" priority="287" stopIfTrue="1" operator="lessThan">
      <formula>0</formula>
    </cfRule>
  </conditionalFormatting>
  <conditionalFormatting sqref="H4189:H4238">
    <cfRule type="cellIs" dxfId="277" priority="286" stopIfTrue="1" operator="lessThan">
      <formula>0</formula>
    </cfRule>
  </conditionalFormatting>
  <conditionalFormatting sqref="J4189:J4238">
    <cfRule type="cellIs" dxfId="276" priority="285" stopIfTrue="1" operator="lessThan">
      <formula>0</formula>
    </cfRule>
  </conditionalFormatting>
  <conditionalFormatting sqref="L4189:L4238">
    <cfRule type="cellIs" dxfId="275" priority="284" stopIfTrue="1" operator="lessThan">
      <formula>0</formula>
    </cfRule>
  </conditionalFormatting>
  <conditionalFormatting sqref="F4240:F4289">
    <cfRule type="cellIs" dxfId="274" priority="283" stopIfTrue="1" operator="lessThan">
      <formula>0</formula>
    </cfRule>
  </conditionalFormatting>
  <conditionalFormatting sqref="H4240:H4289">
    <cfRule type="cellIs" dxfId="273" priority="282" stopIfTrue="1" operator="lessThan">
      <formula>0</formula>
    </cfRule>
  </conditionalFormatting>
  <conditionalFormatting sqref="J4240:J4289">
    <cfRule type="cellIs" dxfId="272" priority="281" stopIfTrue="1" operator="lessThan">
      <formula>0</formula>
    </cfRule>
  </conditionalFormatting>
  <conditionalFormatting sqref="L4240:L4289">
    <cfRule type="cellIs" dxfId="271" priority="280" stopIfTrue="1" operator="lessThan">
      <formula>0</formula>
    </cfRule>
  </conditionalFormatting>
  <conditionalFormatting sqref="F4291:F4340">
    <cfRule type="cellIs" dxfId="270" priority="279" stopIfTrue="1" operator="lessThan">
      <formula>0</formula>
    </cfRule>
  </conditionalFormatting>
  <conditionalFormatting sqref="H4291:H4340">
    <cfRule type="cellIs" dxfId="269" priority="278" stopIfTrue="1" operator="lessThan">
      <formula>0</formula>
    </cfRule>
  </conditionalFormatting>
  <conditionalFormatting sqref="J4291:J4340">
    <cfRule type="cellIs" dxfId="268" priority="277" stopIfTrue="1" operator="lessThan">
      <formula>0</formula>
    </cfRule>
  </conditionalFormatting>
  <conditionalFormatting sqref="L4291:L4340">
    <cfRule type="cellIs" dxfId="267" priority="276" stopIfTrue="1" operator="lessThan">
      <formula>0</formula>
    </cfRule>
  </conditionalFormatting>
  <conditionalFormatting sqref="F4342:F4391">
    <cfRule type="cellIs" dxfId="266" priority="275" stopIfTrue="1" operator="lessThan">
      <formula>0</formula>
    </cfRule>
  </conditionalFormatting>
  <conditionalFormatting sqref="H4342:H4391">
    <cfRule type="cellIs" dxfId="265" priority="274" stopIfTrue="1" operator="lessThan">
      <formula>0</formula>
    </cfRule>
  </conditionalFormatting>
  <conditionalFormatting sqref="J4342:J4391">
    <cfRule type="cellIs" dxfId="264" priority="273" stopIfTrue="1" operator="lessThan">
      <formula>0</formula>
    </cfRule>
  </conditionalFormatting>
  <conditionalFormatting sqref="L4342:L4391">
    <cfRule type="cellIs" dxfId="263" priority="272" stopIfTrue="1" operator="lessThan">
      <formula>0</formula>
    </cfRule>
  </conditionalFormatting>
  <conditionalFormatting sqref="F4393:F4443">
    <cfRule type="cellIs" dxfId="262" priority="271" stopIfTrue="1" operator="lessThan">
      <formula>0</formula>
    </cfRule>
  </conditionalFormatting>
  <conditionalFormatting sqref="H4393:H4443">
    <cfRule type="cellIs" dxfId="261" priority="270" stopIfTrue="1" operator="lessThan">
      <formula>0</formula>
    </cfRule>
  </conditionalFormatting>
  <conditionalFormatting sqref="J4393:J4443">
    <cfRule type="cellIs" dxfId="260" priority="269" stopIfTrue="1" operator="lessThan">
      <formula>0</formula>
    </cfRule>
  </conditionalFormatting>
  <conditionalFormatting sqref="L4393:L4443">
    <cfRule type="cellIs" dxfId="259" priority="268" stopIfTrue="1" operator="lessThan">
      <formula>0</formula>
    </cfRule>
  </conditionalFormatting>
  <conditionalFormatting sqref="F1894:F1943">
    <cfRule type="cellIs" dxfId="258" priority="255" stopIfTrue="1" operator="lessThan">
      <formula>0</formula>
    </cfRule>
  </conditionalFormatting>
  <conditionalFormatting sqref="H1894:H1943">
    <cfRule type="cellIs" dxfId="257" priority="254" stopIfTrue="1" operator="lessThan">
      <formula>0</formula>
    </cfRule>
  </conditionalFormatting>
  <conditionalFormatting sqref="J1894:J1943">
    <cfRule type="cellIs" dxfId="256" priority="253" stopIfTrue="1" operator="lessThan">
      <formula>0</formula>
    </cfRule>
  </conditionalFormatting>
  <conditionalFormatting sqref="L1894:L1943">
    <cfRule type="cellIs" dxfId="255" priority="252" stopIfTrue="1" operator="lessThan">
      <formula>0</formula>
    </cfRule>
  </conditionalFormatting>
  <conditionalFormatting sqref="F925:F974">
    <cfRule type="cellIs" dxfId="254" priority="263" stopIfTrue="1" operator="lessThan">
      <formula>0</formula>
    </cfRule>
  </conditionalFormatting>
  <conditionalFormatting sqref="H925:H974">
    <cfRule type="cellIs" dxfId="253" priority="262" stopIfTrue="1" operator="lessThan">
      <formula>0</formula>
    </cfRule>
  </conditionalFormatting>
  <conditionalFormatting sqref="J925:J974">
    <cfRule type="cellIs" dxfId="252" priority="261" stopIfTrue="1" operator="lessThan">
      <formula>0</formula>
    </cfRule>
  </conditionalFormatting>
  <conditionalFormatting sqref="L925:L974">
    <cfRule type="cellIs" dxfId="251" priority="260" stopIfTrue="1" operator="lessThan">
      <formula>0</formula>
    </cfRule>
  </conditionalFormatting>
  <conditionalFormatting sqref="L55:L56">
    <cfRule type="cellIs" dxfId="250" priority="248" stopIfTrue="1" operator="lessThan">
      <formula>0</formula>
    </cfRule>
  </conditionalFormatting>
  <conditionalFormatting sqref="L106:L107">
    <cfRule type="cellIs" dxfId="249" priority="244" stopIfTrue="1" operator="lessThan">
      <formula>0</formula>
    </cfRule>
  </conditionalFormatting>
  <conditionalFormatting sqref="F55:F56">
    <cfRule type="cellIs" dxfId="248" priority="251" stopIfTrue="1" operator="lessThan">
      <formula>0</formula>
    </cfRule>
  </conditionalFormatting>
  <conditionalFormatting sqref="H55:H56">
    <cfRule type="cellIs" dxfId="247" priority="250" stopIfTrue="1" operator="lessThan">
      <formula>0</formula>
    </cfRule>
  </conditionalFormatting>
  <conditionalFormatting sqref="J55:J56">
    <cfRule type="cellIs" dxfId="246" priority="249" stopIfTrue="1" operator="lessThan">
      <formula>0</formula>
    </cfRule>
  </conditionalFormatting>
  <conditionalFormatting sqref="F106:F107">
    <cfRule type="cellIs" dxfId="245" priority="247" stopIfTrue="1" operator="lessThan">
      <formula>0</formula>
    </cfRule>
  </conditionalFormatting>
  <conditionalFormatting sqref="H106:H107">
    <cfRule type="cellIs" dxfId="244" priority="246" stopIfTrue="1" operator="lessThan">
      <formula>0</formula>
    </cfRule>
  </conditionalFormatting>
  <conditionalFormatting sqref="J106:J107">
    <cfRule type="cellIs" dxfId="243" priority="245" stopIfTrue="1" operator="lessThan">
      <formula>0</formula>
    </cfRule>
  </conditionalFormatting>
  <conditionalFormatting sqref="F364:F413">
    <cfRule type="cellIs" dxfId="242" priority="243" stopIfTrue="1" operator="lessThan">
      <formula>0</formula>
    </cfRule>
  </conditionalFormatting>
  <conditionalFormatting sqref="F364:F413">
    <cfRule type="cellIs" dxfId="241" priority="242" stopIfTrue="1" operator="lessThan">
      <formula>0</formula>
    </cfRule>
  </conditionalFormatting>
  <conditionalFormatting sqref="F364:F413">
    <cfRule type="cellIs" dxfId="240" priority="241" stopIfTrue="1" operator="lessThan">
      <formula>0</formula>
    </cfRule>
  </conditionalFormatting>
  <conditionalFormatting sqref="H364:H413">
    <cfRule type="cellIs" dxfId="239" priority="240" stopIfTrue="1" operator="lessThan">
      <formula>0</formula>
    </cfRule>
  </conditionalFormatting>
  <conditionalFormatting sqref="H364:H413">
    <cfRule type="cellIs" dxfId="238" priority="239" stopIfTrue="1" operator="lessThan">
      <formula>0</formula>
    </cfRule>
  </conditionalFormatting>
  <conditionalFormatting sqref="H364:H413">
    <cfRule type="cellIs" dxfId="237" priority="238" stopIfTrue="1" operator="lessThan">
      <formula>0</formula>
    </cfRule>
  </conditionalFormatting>
  <conditionalFormatting sqref="J364:J413">
    <cfRule type="cellIs" dxfId="236" priority="237" stopIfTrue="1" operator="lessThan">
      <formula>0</formula>
    </cfRule>
  </conditionalFormatting>
  <conditionalFormatting sqref="J364:J413">
    <cfRule type="cellIs" dxfId="235" priority="236" stopIfTrue="1" operator="lessThan">
      <formula>0</formula>
    </cfRule>
  </conditionalFormatting>
  <conditionalFormatting sqref="J364:J413">
    <cfRule type="cellIs" dxfId="234" priority="235" stopIfTrue="1" operator="lessThan">
      <formula>0</formula>
    </cfRule>
  </conditionalFormatting>
  <conditionalFormatting sqref="L364:L413">
    <cfRule type="cellIs" dxfId="233" priority="234" stopIfTrue="1" operator="lessThan">
      <formula>0</formula>
    </cfRule>
  </conditionalFormatting>
  <conditionalFormatting sqref="L364:L413">
    <cfRule type="cellIs" dxfId="232" priority="233" stopIfTrue="1" operator="lessThan">
      <formula>0</formula>
    </cfRule>
  </conditionalFormatting>
  <conditionalFormatting sqref="L364:L413">
    <cfRule type="cellIs" dxfId="231" priority="232" stopIfTrue="1" operator="lessThan">
      <formula>0</formula>
    </cfRule>
  </conditionalFormatting>
  <conditionalFormatting sqref="F415:F464">
    <cfRule type="cellIs" dxfId="230" priority="231" stopIfTrue="1" operator="lessThan">
      <formula>0</formula>
    </cfRule>
  </conditionalFormatting>
  <conditionalFormatting sqref="F415:F464">
    <cfRule type="cellIs" dxfId="229" priority="230" stopIfTrue="1" operator="lessThan">
      <formula>0</formula>
    </cfRule>
  </conditionalFormatting>
  <conditionalFormatting sqref="F415:F464">
    <cfRule type="cellIs" dxfId="228" priority="229" stopIfTrue="1" operator="lessThan">
      <formula>0</formula>
    </cfRule>
  </conditionalFormatting>
  <conditionalFormatting sqref="H415:H464">
    <cfRule type="cellIs" dxfId="227" priority="228" stopIfTrue="1" operator="lessThan">
      <formula>0</formula>
    </cfRule>
  </conditionalFormatting>
  <conditionalFormatting sqref="H415:H464">
    <cfRule type="cellIs" dxfId="226" priority="227" stopIfTrue="1" operator="lessThan">
      <formula>0</formula>
    </cfRule>
  </conditionalFormatting>
  <conditionalFormatting sqref="H415:H464">
    <cfRule type="cellIs" dxfId="225" priority="226" stopIfTrue="1" operator="lessThan">
      <formula>0</formula>
    </cfRule>
  </conditionalFormatting>
  <conditionalFormatting sqref="J415:J464">
    <cfRule type="cellIs" dxfId="224" priority="225" stopIfTrue="1" operator="lessThan">
      <formula>0</formula>
    </cfRule>
  </conditionalFormatting>
  <conditionalFormatting sqref="J415:J464">
    <cfRule type="cellIs" dxfId="223" priority="224" stopIfTrue="1" operator="lessThan">
      <formula>0</formula>
    </cfRule>
  </conditionalFormatting>
  <conditionalFormatting sqref="J415:J464">
    <cfRule type="cellIs" dxfId="222" priority="223" stopIfTrue="1" operator="lessThan">
      <formula>0</formula>
    </cfRule>
  </conditionalFormatting>
  <conditionalFormatting sqref="L415:L464">
    <cfRule type="cellIs" dxfId="221" priority="222" stopIfTrue="1" operator="lessThan">
      <formula>0</formula>
    </cfRule>
  </conditionalFormatting>
  <conditionalFormatting sqref="L415:L464">
    <cfRule type="cellIs" dxfId="220" priority="221" stopIfTrue="1" operator="lessThan">
      <formula>0</formula>
    </cfRule>
  </conditionalFormatting>
  <conditionalFormatting sqref="L415:L464">
    <cfRule type="cellIs" dxfId="219" priority="220" stopIfTrue="1" operator="lessThan">
      <formula>0</formula>
    </cfRule>
  </conditionalFormatting>
  <conditionalFormatting sqref="F466:F515">
    <cfRule type="cellIs" dxfId="218" priority="219" stopIfTrue="1" operator="lessThan">
      <formula>0</formula>
    </cfRule>
  </conditionalFormatting>
  <conditionalFormatting sqref="F466:F515">
    <cfRule type="cellIs" dxfId="217" priority="218" stopIfTrue="1" operator="lessThan">
      <formula>0</formula>
    </cfRule>
  </conditionalFormatting>
  <conditionalFormatting sqref="F466:F515">
    <cfRule type="cellIs" dxfId="216" priority="217" stopIfTrue="1" operator="lessThan">
      <formula>0</formula>
    </cfRule>
  </conditionalFormatting>
  <conditionalFormatting sqref="H466:H515">
    <cfRule type="cellIs" dxfId="215" priority="216" stopIfTrue="1" operator="lessThan">
      <formula>0</formula>
    </cfRule>
  </conditionalFormatting>
  <conditionalFormatting sqref="H466:H515">
    <cfRule type="cellIs" dxfId="214" priority="215" stopIfTrue="1" operator="lessThan">
      <formula>0</formula>
    </cfRule>
  </conditionalFormatting>
  <conditionalFormatting sqref="H466:H515">
    <cfRule type="cellIs" dxfId="213" priority="214" stopIfTrue="1" operator="lessThan">
      <formula>0</formula>
    </cfRule>
  </conditionalFormatting>
  <conditionalFormatting sqref="J466:J515">
    <cfRule type="cellIs" dxfId="212" priority="213" stopIfTrue="1" operator="lessThan">
      <formula>0</formula>
    </cfRule>
  </conditionalFormatting>
  <conditionalFormatting sqref="J466:J515">
    <cfRule type="cellIs" dxfId="211" priority="212" stopIfTrue="1" operator="lessThan">
      <formula>0</formula>
    </cfRule>
  </conditionalFormatting>
  <conditionalFormatting sqref="J466:J515">
    <cfRule type="cellIs" dxfId="210" priority="211" stopIfTrue="1" operator="lessThan">
      <formula>0</formula>
    </cfRule>
  </conditionalFormatting>
  <conditionalFormatting sqref="L466:L515">
    <cfRule type="cellIs" dxfId="209" priority="210" stopIfTrue="1" operator="lessThan">
      <formula>0</formula>
    </cfRule>
  </conditionalFormatting>
  <conditionalFormatting sqref="L466:L515">
    <cfRule type="cellIs" dxfId="208" priority="209" stopIfTrue="1" operator="lessThan">
      <formula>0</formula>
    </cfRule>
  </conditionalFormatting>
  <conditionalFormatting sqref="L466:L515">
    <cfRule type="cellIs" dxfId="207" priority="208" stopIfTrue="1" operator="lessThan">
      <formula>0</formula>
    </cfRule>
  </conditionalFormatting>
  <conditionalFormatting sqref="F517:F566">
    <cfRule type="cellIs" dxfId="206" priority="207" stopIfTrue="1" operator="lessThan">
      <formula>0</formula>
    </cfRule>
  </conditionalFormatting>
  <conditionalFormatting sqref="F517:F566">
    <cfRule type="cellIs" dxfId="205" priority="206" stopIfTrue="1" operator="lessThan">
      <formula>0</formula>
    </cfRule>
  </conditionalFormatting>
  <conditionalFormatting sqref="F517:F566">
    <cfRule type="cellIs" dxfId="204" priority="205" stopIfTrue="1" operator="lessThan">
      <formula>0</formula>
    </cfRule>
  </conditionalFormatting>
  <conditionalFormatting sqref="H517:H566">
    <cfRule type="cellIs" dxfId="203" priority="204" stopIfTrue="1" operator="lessThan">
      <formula>0</formula>
    </cfRule>
  </conditionalFormatting>
  <conditionalFormatting sqref="H517:H566">
    <cfRule type="cellIs" dxfId="202" priority="203" stopIfTrue="1" operator="lessThan">
      <formula>0</formula>
    </cfRule>
  </conditionalFormatting>
  <conditionalFormatting sqref="H517:H566">
    <cfRule type="cellIs" dxfId="201" priority="202" stopIfTrue="1" operator="lessThan">
      <formula>0</formula>
    </cfRule>
  </conditionalFormatting>
  <conditionalFormatting sqref="J517:J566">
    <cfRule type="cellIs" dxfId="200" priority="201" stopIfTrue="1" operator="lessThan">
      <formula>0</formula>
    </cfRule>
  </conditionalFormatting>
  <conditionalFormatting sqref="J517:J566">
    <cfRule type="cellIs" dxfId="199" priority="200" stopIfTrue="1" operator="lessThan">
      <formula>0</formula>
    </cfRule>
  </conditionalFormatting>
  <conditionalFormatting sqref="J517:J566">
    <cfRule type="cellIs" dxfId="198" priority="199" stopIfTrue="1" operator="lessThan">
      <formula>0</formula>
    </cfRule>
  </conditionalFormatting>
  <conditionalFormatting sqref="L517:L566">
    <cfRule type="cellIs" dxfId="197" priority="198" stopIfTrue="1" operator="lessThan">
      <formula>0</formula>
    </cfRule>
  </conditionalFormatting>
  <conditionalFormatting sqref="L517:L566">
    <cfRule type="cellIs" dxfId="196" priority="197" stopIfTrue="1" operator="lessThan">
      <formula>0</formula>
    </cfRule>
  </conditionalFormatting>
  <conditionalFormatting sqref="L517:L566">
    <cfRule type="cellIs" dxfId="195" priority="196" stopIfTrue="1" operator="lessThan">
      <formula>0</formula>
    </cfRule>
  </conditionalFormatting>
  <conditionalFormatting sqref="F568:F617">
    <cfRule type="cellIs" dxfId="194" priority="195" stopIfTrue="1" operator="lessThan">
      <formula>0</formula>
    </cfRule>
  </conditionalFormatting>
  <conditionalFormatting sqref="F568:F617">
    <cfRule type="cellIs" dxfId="193" priority="194" stopIfTrue="1" operator="lessThan">
      <formula>0</formula>
    </cfRule>
  </conditionalFormatting>
  <conditionalFormatting sqref="F568:F617">
    <cfRule type="cellIs" dxfId="192" priority="193" stopIfTrue="1" operator="lessThan">
      <formula>0</formula>
    </cfRule>
  </conditionalFormatting>
  <conditionalFormatting sqref="H568:H617">
    <cfRule type="cellIs" dxfId="191" priority="192" stopIfTrue="1" operator="lessThan">
      <formula>0</formula>
    </cfRule>
  </conditionalFormatting>
  <conditionalFormatting sqref="H568:H617">
    <cfRule type="cellIs" dxfId="190" priority="191" stopIfTrue="1" operator="lessThan">
      <formula>0</formula>
    </cfRule>
  </conditionalFormatting>
  <conditionalFormatting sqref="H568:H617">
    <cfRule type="cellIs" dxfId="189" priority="190" stopIfTrue="1" operator="lessThan">
      <formula>0</formula>
    </cfRule>
  </conditionalFormatting>
  <conditionalFormatting sqref="J568:J617">
    <cfRule type="cellIs" dxfId="188" priority="189" stopIfTrue="1" operator="lessThan">
      <formula>0</formula>
    </cfRule>
  </conditionalFormatting>
  <conditionalFormatting sqref="J568:J617">
    <cfRule type="cellIs" dxfId="187" priority="188" stopIfTrue="1" operator="lessThan">
      <formula>0</formula>
    </cfRule>
  </conditionalFormatting>
  <conditionalFormatting sqref="J568:J617">
    <cfRule type="cellIs" dxfId="186" priority="187" stopIfTrue="1" operator="lessThan">
      <formula>0</formula>
    </cfRule>
  </conditionalFormatting>
  <conditionalFormatting sqref="L568:L617">
    <cfRule type="cellIs" dxfId="185" priority="186" stopIfTrue="1" operator="lessThan">
      <formula>0</formula>
    </cfRule>
  </conditionalFormatting>
  <conditionalFormatting sqref="L568:L617">
    <cfRule type="cellIs" dxfId="184" priority="185" stopIfTrue="1" operator="lessThan">
      <formula>0</formula>
    </cfRule>
  </conditionalFormatting>
  <conditionalFormatting sqref="L568:L617">
    <cfRule type="cellIs" dxfId="183" priority="184" stopIfTrue="1" operator="lessThan">
      <formula>0</formula>
    </cfRule>
  </conditionalFormatting>
  <conditionalFormatting sqref="L720 H720 J720 F720 F771 H771 J771 L771 F822 H822 J822 L822 L669 J669 H669 F669">
    <cfRule type="cellIs" dxfId="182" priority="183" stopIfTrue="1" operator="lessThan">
      <formula>0</formula>
    </cfRule>
  </conditionalFormatting>
  <conditionalFormatting sqref="F619:F668">
    <cfRule type="cellIs" dxfId="181" priority="182" stopIfTrue="1" operator="lessThan">
      <formula>0</formula>
    </cfRule>
  </conditionalFormatting>
  <conditionalFormatting sqref="F619:F668">
    <cfRule type="cellIs" dxfId="180" priority="181" stopIfTrue="1" operator="lessThan">
      <formula>0</formula>
    </cfRule>
  </conditionalFormatting>
  <conditionalFormatting sqref="F619:F668">
    <cfRule type="cellIs" dxfId="179" priority="180" stopIfTrue="1" operator="lessThan">
      <formula>0</formula>
    </cfRule>
  </conditionalFormatting>
  <conditionalFormatting sqref="H619:H668">
    <cfRule type="cellIs" dxfId="178" priority="179" stopIfTrue="1" operator="lessThan">
      <formula>0</formula>
    </cfRule>
  </conditionalFormatting>
  <conditionalFormatting sqref="H619:H668">
    <cfRule type="cellIs" dxfId="177" priority="178" stopIfTrue="1" operator="lessThan">
      <formula>0</formula>
    </cfRule>
  </conditionalFormatting>
  <conditionalFormatting sqref="H619:H668">
    <cfRule type="cellIs" dxfId="176" priority="177" stopIfTrue="1" operator="lessThan">
      <formula>0</formula>
    </cfRule>
  </conditionalFormatting>
  <conditionalFormatting sqref="J619:J668">
    <cfRule type="cellIs" dxfId="175" priority="176" stopIfTrue="1" operator="lessThan">
      <formula>0</formula>
    </cfRule>
  </conditionalFormatting>
  <conditionalFormatting sqref="J619:J668">
    <cfRule type="cellIs" dxfId="174" priority="175" stopIfTrue="1" operator="lessThan">
      <formula>0</formula>
    </cfRule>
  </conditionalFormatting>
  <conditionalFormatting sqref="J619:J668">
    <cfRule type="cellIs" dxfId="173" priority="174" stopIfTrue="1" operator="lessThan">
      <formula>0</formula>
    </cfRule>
  </conditionalFormatting>
  <conditionalFormatting sqref="L619:L668">
    <cfRule type="cellIs" dxfId="172" priority="173" stopIfTrue="1" operator="lessThan">
      <formula>0</formula>
    </cfRule>
  </conditionalFormatting>
  <conditionalFormatting sqref="L619:L668">
    <cfRule type="cellIs" dxfId="171" priority="172" stopIfTrue="1" operator="lessThan">
      <formula>0</formula>
    </cfRule>
  </conditionalFormatting>
  <conditionalFormatting sqref="L619:L668">
    <cfRule type="cellIs" dxfId="170" priority="171" stopIfTrue="1" operator="lessThan">
      <formula>0</formula>
    </cfRule>
  </conditionalFormatting>
  <conditionalFormatting sqref="F670:F719">
    <cfRule type="cellIs" dxfId="169" priority="170" stopIfTrue="1" operator="lessThan">
      <formula>0</formula>
    </cfRule>
  </conditionalFormatting>
  <conditionalFormatting sqref="F670:F719">
    <cfRule type="cellIs" dxfId="168" priority="169" stopIfTrue="1" operator="lessThan">
      <formula>0</formula>
    </cfRule>
  </conditionalFormatting>
  <conditionalFormatting sqref="F670:F719">
    <cfRule type="cellIs" dxfId="167" priority="168" stopIfTrue="1" operator="lessThan">
      <formula>0</formula>
    </cfRule>
  </conditionalFormatting>
  <conditionalFormatting sqref="H670:H719">
    <cfRule type="cellIs" dxfId="166" priority="167" stopIfTrue="1" operator="lessThan">
      <formula>0</formula>
    </cfRule>
  </conditionalFormatting>
  <conditionalFormatting sqref="H670:H719">
    <cfRule type="cellIs" dxfId="165" priority="166" stopIfTrue="1" operator="lessThan">
      <formula>0</formula>
    </cfRule>
  </conditionalFormatting>
  <conditionalFormatting sqref="H670:H719">
    <cfRule type="cellIs" dxfId="164" priority="165" stopIfTrue="1" operator="lessThan">
      <formula>0</formula>
    </cfRule>
  </conditionalFormatting>
  <conditionalFormatting sqref="J670:J719">
    <cfRule type="cellIs" dxfId="163" priority="164" stopIfTrue="1" operator="lessThan">
      <formula>0</formula>
    </cfRule>
  </conditionalFormatting>
  <conditionalFormatting sqref="J670:J719">
    <cfRule type="cellIs" dxfId="162" priority="163" stopIfTrue="1" operator="lessThan">
      <formula>0</formula>
    </cfRule>
  </conditionalFormatting>
  <conditionalFormatting sqref="J670:J719">
    <cfRule type="cellIs" dxfId="161" priority="162" stopIfTrue="1" operator="lessThan">
      <formula>0</formula>
    </cfRule>
  </conditionalFormatting>
  <conditionalFormatting sqref="L670:L719">
    <cfRule type="cellIs" dxfId="160" priority="161" stopIfTrue="1" operator="lessThan">
      <formula>0</formula>
    </cfRule>
  </conditionalFormatting>
  <conditionalFormatting sqref="L670:L719">
    <cfRule type="cellIs" dxfId="159" priority="160" stopIfTrue="1" operator="lessThan">
      <formula>0</formula>
    </cfRule>
  </conditionalFormatting>
  <conditionalFormatting sqref="L670:L719">
    <cfRule type="cellIs" dxfId="158" priority="159" stopIfTrue="1" operator="lessThan">
      <formula>0</formula>
    </cfRule>
  </conditionalFormatting>
  <conditionalFormatting sqref="F721:F770">
    <cfRule type="cellIs" dxfId="157" priority="158" stopIfTrue="1" operator="lessThan">
      <formula>0</formula>
    </cfRule>
  </conditionalFormatting>
  <conditionalFormatting sqref="F721:F770">
    <cfRule type="cellIs" dxfId="156" priority="157" stopIfTrue="1" operator="lessThan">
      <formula>0</formula>
    </cfRule>
  </conditionalFormatting>
  <conditionalFormatting sqref="F721:F770">
    <cfRule type="cellIs" dxfId="155" priority="156" stopIfTrue="1" operator="lessThan">
      <formula>0</formula>
    </cfRule>
  </conditionalFormatting>
  <conditionalFormatting sqref="H721:H770">
    <cfRule type="cellIs" dxfId="154" priority="155" stopIfTrue="1" operator="lessThan">
      <formula>0</formula>
    </cfRule>
  </conditionalFormatting>
  <conditionalFormatting sqref="H721:H770">
    <cfRule type="cellIs" dxfId="153" priority="154" stopIfTrue="1" operator="lessThan">
      <formula>0</formula>
    </cfRule>
  </conditionalFormatting>
  <conditionalFormatting sqref="H721:H770">
    <cfRule type="cellIs" dxfId="152" priority="153" stopIfTrue="1" operator="lessThan">
      <formula>0</formula>
    </cfRule>
  </conditionalFormatting>
  <conditionalFormatting sqref="J721:J770">
    <cfRule type="cellIs" dxfId="151" priority="152" stopIfTrue="1" operator="lessThan">
      <formula>0</formula>
    </cfRule>
  </conditionalFormatting>
  <conditionalFormatting sqref="J721:J770">
    <cfRule type="cellIs" dxfId="150" priority="151" stopIfTrue="1" operator="lessThan">
      <formula>0</formula>
    </cfRule>
  </conditionalFormatting>
  <conditionalFormatting sqref="J721:J770">
    <cfRule type="cellIs" dxfId="149" priority="150" stopIfTrue="1" operator="lessThan">
      <formula>0</formula>
    </cfRule>
  </conditionalFormatting>
  <conditionalFormatting sqref="L721:L770">
    <cfRule type="cellIs" dxfId="148" priority="149" stopIfTrue="1" operator="lessThan">
      <formula>0</formula>
    </cfRule>
  </conditionalFormatting>
  <conditionalFormatting sqref="L721:L770">
    <cfRule type="cellIs" dxfId="147" priority="148" stopIfTrue="1" operator="lessThan">
      <formula>0</formula>
    </cfRule>
  </conditionalFormatting>
  <conditionalFormatting sqref="L721:L770">
    <cfRule type="cellIs" dxfId="146" priority="147" stopIfTrue="1" operator="lessThan">
      <formula>0</formula>
    </cfRule>
  </conditionalFormatting>
  <conditionalFormatting sqref="F772:F821">
    <cfRule type="cellIs" dxfId="145" priority="146" stopIfTrue="1" operator="lessThan">
      <formula>0</formula>
    </cfRule>
  </conditionalFormatting>
  <conditionalFormatting sqref="F772:F821">
    <cfRule type="cellIs" dxfId="144" priority="145" stopIfTrue="1" operator="lessThan">
      <formula>0</formula>
    </cfRule>
  </conditionalFormatting>
  <conditionalFormatting sqref="F772:F821">
    <cfRule type="cellIs" dxfId="143" priority="144" stopIfTrue="1" operator="lessThan">
      <formula>0</formula>
    </cfRule>
  </conditionalFormatting>
  <conditionalFormatting sqref="H772:H821">
    <cfRule type="cellIs" dxfId="142" priority="143" stopIfTrue="1" operator="lessThan">
      <formula>0</formula>
    </cfRule>
  </conditionalFormatting>
  <conditionalFormatting sqref="H772:H821">
    <cfRule type="cellIs" dxfId="141" priority="142" stopIfTrue="1" operator="lessThan">
      <formula>0</formula>
    </cfRule>
  </conditionalFormatting>
  <conditionalFormatting sqref="H772:H821">
    <cfRule type="cellIs" dxfId="140" priority="141" stopIfTrue="1" operator="lessThan">
      <formula>0</formula>
    </cfRule>
  </conditionalFormatting>
  <conditionalFormatting sqref="J772:J821">
    <cfRule type="cellIs" dxfId="139" priority="140" stopIfTrue="1" operator="lessThan">
      <formula>0</formula>
    </cfRule>
  </conditionalFormatting>
  <conditionalFormatting sqref="J772:J821">
    <cfRule type="cellIs" dxfId="138" priority="139" stopIfTrue="1" operator="lessThan">
      <formula>0</formula>
    </cfRule>
  </conditionalFormatting>
  <conditionalFormatting sqref="J772:J821">
    <cfRule type="cellIs" dxfId="137" priority="138" stopIfTrue="1" operator="lessThan">
      <formula>0</formula>
    </cfRule>
  </conditionalFormatting>
  <conditionalFormatting sqref="L772:L821">
    <cfRule type="cellIs" dxfId="136" priority="137" stopIfTrue="1" operator="lessThan">
      <formula>0</formula>
    </cfRule>
  </conditionalFormatting>
  <conditionalFormatting sqref="L772:L821">
    <cfRule type="cellIs" dxfId="135" priority="136" stopIfTrue="1" operator="lessThan">
      <formula>0</formula>
    </cfRule>
  </conditionalFormatting>
  <conditionalFormatting sqref="L772:L821">
    <cfRule type="cellIs" dxfId="134" priority="135" stopIfTrue="1" operator="lessThan">
      <formula>0</formula>
    </cfRule>
  </conditionalFormatting>
  <conditionalFormatting sqref="F823:F872">
    <cfRule type="cellIs" dxfId="133" priority="134" stopIfTrue="1" operator="lessThan">
      <formula>0</formula>
    </cfRule>
  </conditionalFormatting>
  <conditionalFormatting sqref="F823:F872">
    <cfRule type="cellIs" dxfId="132" priority="133" stopIfTrue="1" operator="lessThan">
      <formula>0</formula>
    </cfRule>
  </conditionalFormatting>
  <conditionalFormatting sqref="F823:F872">
    <cfRule type="cellIs" dxfId="131" priority="132" stopIfTrue="1" operator="lessThan">
      <formula>0</formula>
    </cfRule>
  </conditionalFormatting>
  <conditionalFormatting sqref="H823:H872">
    <cfRule type="cellIs" dxfId="130" priority="131" stopIfTrue="1" operator="lessThan">
      <formula>0</formula>
    </cfRule>
  </conditionalFormatting>
  <conditionalFormatting sqref="H823:H872">
    <cfRule type="cellIs" dxfId="129" priority="130" stopIfTrue="1" operator="lessThan">
      <formula>0</formula>
    </cfRule>
  </conditionalFormatting>
  <conditionalFormatting sqref="H823:H872">
    <cfRule type="cellIs" dxfId="128" priority="129" stopIfTrue="1" operator="lessThan">
      <formula>0</formula>
    </cfRule>
  </conditionalFormatting>
  <conditionalFormatting sqref="J823:J872">
    <cfRule type="cellIs" dxfId="127" priority="128" stopIfTrue="1" operator="lessThan">
      <formula>0</formula>
    </cfRule>
  </conditionalFormatting>
  <conditionalFormatting sqref="J823:J872">
    <cfRule type="cellIs" dxfId="126" priority="127" stopIfTrue="1" operator="lessThan">
      <formula>0</formula>
    </cfRule>
  </conditionalFormatting>
  <conditionalFormatting sqref="J823:J872">
    <cfRule type="cellIs" dxfId="125" priority="126" stopIfTrue="1" operator="lessThan">
      <formula>0</formula>
    </cfRule>
  </conditionalFormatting>
  <conditionalFormatting sqref="L823:L872">
    <cfRule type="cellIs" dxfId="124" priority="125" stopIfTrue="1" operator="lessThan">
      <formula>0</formula>
    </cfRule>
  </conditionalFormatting>
  <conditionalFormatting sqref="L823:L872">
    <cfRule type="cellIs" dxfId="123" priority="124" stopIfTrue="1" operator="lessThan">
      <formula>0</formula>
    </cfRule>
  </conditionalFormatting>
  <conditionalFormatting sqref="L823:L872">
    <cfRule type="cellIs" dxfId="122" priority="123" stopIfTrue="1" operator="lessThan">
      <formula>0</formula>
    </cfRule>
  </conditionalFormatting>
  <conditionalFormatting sqref="L1485 H1485 J1485 F1485 F1536 H1536 J1536 L1536 F1587 H1587 J1587 L1587 L1434 J1434 H1434 F1434">
    <cfRule type="cellIs" dxfId="121" priority="122" stopIfTrue="1" operator="lessThan">
      <formula>0</formula>
    </cfRule>
  </conditionalFormatting>
  <conditionalFormatting sqref="F1384:F1433">
    <cfRule type="cellIs" dxfId="120" priority="121" stopIfTrue="1" operator="lessThan">
      <formula>0</formula>
    </cfRule>
  </conditionalFormatting>
  <conditionalFormatting sqref="F1384:F1433">
    <cfRule type="cellIs" dxfId="119" priority="120" stopIfTrue="1" operator="lessThan">
      <formula>0</formula>
    </cfRule>
  </conditionalFormatting>
  <conditionalFormatting sqref="F1384:F1433">
    <cfRule type="cellIs" dxfId="118" priority="119" stopIfTrue="1" operator="lessThan">
      <formula>0</formula>
    </cfRule>
  </conditionalFormatting>
  <conditionalFormatting sqref="H1384:H1433">
    <cfRule type="cellIs" dxfId="117" priority="118" stopIfTrue="1" operator="lessThan">
      <formula>0</formula>
    </cfRule>
  </conditionalFormatting>
  <conditionalFormatting sqref="H1384:H1433">
    <cfRule type="cellIs" dxfId="116" priority="117" stopIfTrue="1" operator="lessThan">
      <formula>0</formula>
    </cfRule>
  </conditionalFormatting>
  <conditionalFormatting sqref="H1384:H1433">
    <cfRule type="cellIs" dxfId="115" priority="116" stopIfTrue="1" operator="lessThan">
      <formula>0</formula>
    </cfRule>
  </conditionalFormatting>
  <conditionalFormatting sqref="J1384:J1433">
    <cfRule type="cellIs" dxfId="114" priority="115" stopIfTrue="1" operator="lessThan">
      <formula>0</formula>
    </cfRule>
  </conditionalFormatting>
  <conditionalFormatting sqref="J1384:J1433">
    <cfRule type="cellIs" dxfId="113" priority="114" stopIfTrue="1" operator="lessThan">
      <formula>0</formula>
    </cfRule>
  </conditionalFormatting>
  <conditionalFormatting sqref="J1384:J1433">
    <cfRule type="cellIs" dxfId="112" priority="113" stopIfTrue="1" operator="lessThan">
      <formula>0</formula>
    </cfRule>
  </conditionalFormatting>
  <conditionalFormatting sqref="L1384:L1433">
    <cfRule type="cellIs" dxfId="111" priority="112" stopIfTrue="1" operator="lessThan">
      <formula>0</formula>
    </cfRule>
  </conditionalFormatting>
  <conditionalFormatting sqref="L1384:L1433">
    <cfRule type="cellIs" dxfId="110" priority="111" stopIfTrue="1" operator="lessThan">
      <formula>0</formula>
    </cfRule>
  </conditionalFormatting>
  <conditionalFormatting sqref="L1384:L1433">
    <cfRule type="cellIs" dxfId="109" priority="110" stopIfTrue="1" operator="lessThan">
      <formula>0</formula>
    </cfRule>
  </conditionalFormatting>
  <conditionalFormatting sqref="F1435:F1484">
    <cfRule type="cellIs" dxfId="108" priority="109" stopIfTrue="1" operator="lessThan">
      <formula>0</formula>
    </cfRule>
  </conditionalFormatting>
  <conditionalFormatting sqref="F1435:F1484">
    <cfRule type="cellIs" dxfId="107" priority="108" stopIfTrue="1" operator="lessThan">
      <formula>0</formula>
    </cfRule>
  </conditionalFormatting>
  <conditionalFormatting sqref="F1435:F1484">
    <cfRule type="cellIs" dxfId="106" priority="107" stopIfTrue="1" operator="lessThan">
      <formula>0</formula>
    </cfRule>
  </conditionalFormatting>
  <conditionalFormatting sqref="H1435:H1484">
    <cfRule type="cellIs" dxfId="105" priority="106" stopIfTrue="1" operator="lessThan">
      <formula>0</formula>
    </cfRule>
  </conditionalFormatting>
  <conditionalFormatting sqref="H1435:H1484">
    <cfRule type="cellIs" dxfId="104" priority="105" stopIfTrue="1" operator="lessThan">
      <formula>0</formula>
    </cfRule>
  </conditionalFormatting>
  <conditionalFormatting sqref="H1435:H1484">
    <cfRule type="cellIs" dxfId="103" priority="104" stopIfTrue="1" operator="lessThan">
      <formula>0</formula>
    </cfRule>
  </conditionalFormatting>
  <conditionalFormatting sqref="J1435:J1484">
    <cfRule type="cellIs" dxfId="102" priority="103" stopIfTrue="1" operator="lessThan">
      <formula>0</formula>
    </cfRule>
  </conditionalFormatting>
  <conditionalFormatting sqref="J1435:J1484">
    <cfRule type="cellIs" dxfId="101" priority="102" stopIfTrue="1" operator="lessThan">
      <formula>0</formula>
    </cfRule>
  </conditionalFormatting>
  <conditionalFormatting sqref="J1435:J1484">
    <cfRule type="cellIs" dxfId="100" priority="101" stopIfTrue="1" operator="lessThan">
      <formula>0</formula>
    </cfRule>
  </conditionalFormatting>
  <conditionalFormatting sqref="L1435:L1484">
    <cfRule type="cellIs" dxfId="99" priority="100" stopIfTrue="1" operator="lessThan">
      <formula>0</formula>
    </cfRule>
  </conditionalFormatting>
  <conditionalFormatting sqref="L1435:L1484">
    <cfRule type="cellIs" dxfId="98" priority="99" stopIfTrue="1" operator="lessThan">
      <formula>0</formula>
    </cfRule>
  </conditionalFormatting>
  <conditionalFormatting sqref="L1435:L1484">
    <cfRule type="cellIs" dxfId="97" priority="98" stopIfTrue="1" operator="lessThan">
      <formula>0</formula>
    </cfRule>
  </conditionalFormatting>
  <conditionalFormatting sqref="F1486:F1535">
    <cfRule type="cellIs" dxfId="96" priority="97" stopIfTrue="1" operator="lessThan">
      <formula>0</formula>
    </cfRule>
  </conditionalFormatting>
  <conditionalFormatting sqref="F1486:F1535">
    <cfRule type="cellIs" dxfId="95" priority="96" stopIfTrue="1" operator="lessThan">
      <formula>0</formula>
    </cfRule>
  </conditionalFormatting>
  <conditionalFormatting sqref="F1486:F1535">
    <cfRule type="cellIs" dxfId="94" priority="95" stopIfTrue="1" operator="lessThan">
      <formula>0</formula>
    </cfRule>
  </conditionalFormatting>
  <conditionalFormatting sqref="H1486:H1535">
    <cfRule type="cellIs" dxfId="93" priority="94" stopIfTrue="1" operator="lessThan">
      <formula>0</formula>
    </cfRule>
  </conditionalFormatting>
  <conditionalFormatting sqref="H1486:H1535">
    <cfRule type="cellIs" dxfId="92" priority="93" stopIfTrue="1" operator="lessThan">
      <formula>0</formula>
    </cfRule>
  </conditionalFormatting>
  <conditionalFormatting sqref="H1486:H1535">
    <cfRule type="cellIs" dxfId="91" priority="92" stopIfTrue="1" operator="lessThan">
      <formula>0</formula>
    </cfRule>
  </conditionalFormatting>
  <conditionalFormatting sqref="J1486:J1535">
    <cfRule type="cellIs" dxfId="90" priority="91" stopIfTrue="1" operator="lessThan">
      <formula>0</formula>
    </cfRule>
  </conditionalFormatting>
  <conditionalFormatting sqref="J1486:J1535">
    <cfRule type="cellIs" dxfId="89" priority="90" stopIfTrue="1" operator="lessThan">
      <formula>0</formula>
    </cfRule>
  </conditionalFormatting>
  <conditionalFormatting sqref="J1486:J1535">
    <cfRule type="cellIs" dxfId="88" priority="89" stopIfTrue="1" operator="lessThan">
      <formula>0</formula>
    </cfRule>
  </conditionalFormatting>
  <conditionalFormatting sqref="L1486:L1535">
    <cfRule type="cellIs" dxfId="87" priority="88" stopIfTrue="1" operator="lessThan">
      <formula>0</formula>
    </cfRule>
  </conditionalFormatting>
  <conditionalFormatting sqref="L1486:L1535">
    <cfRule type="cellIs" dxfId="86" priority="87" stopIfTrue="1" operator="lessThan">
      <formula>0</formula>
    </cfRule>
  </conditionalFormatting>
  <conditionalFormatting sqref="L1486:L1535">
    <cfRule type="cellIs" dxfId="85" priority="86" stopIfTrue="1" operator="lessThan">
      <formula>0</formula>
    </cfRule>
  </conditionalFormatting>
  <conditionalFormatting sqref="F1537:F1586">
    <cfRule type="cellIs" dxfId="84" priority="85" stopIfTrue="1" operator="lessThan">
      <formula>0</formula>
    </cfRule>
  </conditionalFormatting>
  <conditionalFormatting sqref="F1537:F1586">
    <cfRule type="cellIs" dxfId="83" priority="84" stopIfTrue="1" operator="lessThan">
      <formula>0</formula>
    </cfRule>
  </conditionalFormatting>
  <conditionalFormatting sqref="F1537:F1586">
    <cfRule type="cellIs" dxfId="82" priority="83" stopIfTrue="1" operator="lessThan">
      <formula>0</formula>
    </cfRule>
  </conditionalFormatting>
  <conditionalFormatting sqref="H1537:H1586">
    <cfRule type="cellIs" dxfId="81" priority="82" stopIfTrue="1" operator="lessThan">
      <formula>0</formula>
    </cfRule>
  </conditionalFormatting>
  <conditionalFormatting sqref="H1537:H1586">
    <cfRule type="cellIs" dxfId="80" priority="81" stopIfTrue="1" operator="lessThan">
      <formula>0</formula>
    </cfRule>
  </conditionalFormatting>
  <conditionalFormatting sqref="H1537:H1586">
    <cfRule type="cellIs" dxfId="79" priority="80" stopIfTrue="1" operator="lessThan">
      <formula>0</formula>
    </cfRule>
  </conditionalFormatting>
  <conditionalFormatting sqref="J1537:J1586">
    <cfRule type="cellIs" dxfId="78" priority="79" stopIfTrue="1" operator="lessThan">
      <formula>0</formula>
    </cfRule>
  </conditionalFormatting>
  <conditionalFormatting sqref="J1537:J1586">
    <cfRule type="cellIs" dxfId="77" priority="78" stopIfTrue="1" operator="lessThan">
      <formula>0</formula>
    </cfRule>
  </conditionalFormatting>
  <conditionalFormatting sqref="J1537:J1586">
    <cfRule type="cellIs" dxfId="76" priority="77" stopIfTrue="1" operator="lessThan">
      <formula>0</formula>
    </cfRule>
  </conditionalFormatting>
  <conditionalFormatting sqref="L1537:L1586">
    <cfRule type="cellIs" dxfId="75" priority="76" stopIfTrue="1" operator="lessThan">
      <formula>0</formula>
    </cfRule>
  </conditionalFormatting>
  <conditionalFormatting sqref="L1537:L1586">
    <cfRule type="cellIs" dxfId="74" priority="75" stopIfTrue="1" operator="lessThan">
      <formula>0</formula>
    </cfRule>
  </conditionalFormatting>
  <conditionalFormatting sqref="L1537:L1586">
    <cfRule type="cellIs" dxfId="73" priority="74" stopIfTrue="1" operator="lessThan">
      <formula>0</formula>
    </cfRule>
  </conditionalFormatting>
  <conditionalFormatting sqref="F1588:F1637">
    <cfRule type="cellIs" dxfId="72" priority="73" stopIfTrue="1" operator="lessThan">
      <formula>0</formula>
    </cfRule>
  </conditionalFormatting>
  <conditionalFormatting sqref="F1588:F1637">
    <cfRule type="cellIs" dxfId="71" priority="72" stopIfTrue="1" operator="lessThan">
      <formula>0</formula>
    </cfRule>
  </conditionalFormatting>
  <conditionalFormatting sqref="F1588:F1637">
    <cfRule type="cellIs" dxfId="70" priority="71" stopIfTrue="1" operator="lessThan">
      <formula>0</formula>
    </cfRule>
  </conditionalFormatting>
  <conditionalFormatting sqref="H1588:H1637">
    <cfRule type="cellIs" dxfId="69" priority="70" stopIfTrue="1" operator="lessThan">
      <formula>0</formula>
    </cfRule>
  </conditionalFormatting>
  <conditionalFormatting sqref="H1588:H1637">
    <cfRule type="cellIs" dxfId="68" priority="69" stopIfTrue="1" operator="lessThan">
      <formula>0</formula>
    </cfRule>
  </conditionalFormatting>
  <conditionalFormatting sqref="H1588:H1637">
    <cfRule type="cellIs" dxfId="67" priority="68" stopIfTrue="1" operator="lessThan">
      <formula>0</formula>
    </cfRule>
  </conditionalFormatting>
  <conditionalFormatting sqref="J1588:J1637">
    <cfRule type="cellIs" dxfId="66" priority="67" stopIfTrue="1" operator="lessThan">
      <formula>0</formula>
    </cfRule>
  </conditionalFormatting>
  <conditionalFormatting sqref="J1588:J1637">
    <cfRule type="cellIs" dxfId="65" priority="66" stopIfTrue="1" operator="lessThan">
      <formula>0</formula>
    </cfRule>
  </conditionalFormatting>
  <conditionalFormatting sqref="J1588:J1637">
    <cfRule type="cellIs" dxfId="64" priority="65" stopIfTrue="1" operator="lessThan">
      <formula>0</formula>
    </cfRule>
  </conditionalFormatting>
  <conditionalFormatting sqref="L1588:L1637">
    <cfRule type="cellIs" dxfId="63" priority="64" stopIfTrue="1" operator="lessThan">
      <formula>0</formula>
    </cfRule>
  </conditionalFormatting>
  <conditionalFormatting sqref="L1588:L1637">
    <cfRule type="cellIs" dxfId="62" priority="63" stopIfTrue="1" operator="lessThan">
      <formula>0</formula>
    </cfRule>
  </conditionalFormatting>
  <conditionalFormatting sqref="L1588:L1637">
    <cfRule type="cellIs" dxfId="61" priority="62" stopIfTrue="1" operator="lessThan">
      <formula>0</formula>
    </cfRule>
  </conditionalFormatting>
  <conditionalFormatting sqref="L1740 H1740 J1740 F1740 F1791 H1791 J1791 L1791 F1842 H1842 J1842 L1842 L1689 J1689 H1689 F1689">
    <cfRule type="cellIs" dxfId="60" priority="61" stopIfTrue="1" operator="lessThan">
      <formula>0</formula>
    </cfRule>
  </conditionalFormatting>
  <conditionalFormatting sqref="F1639:F1688">
    <cfRule type="cellIs" dxfId="59" priority="60" stopIfTrue="1" operator="lessThan">
      <formula>0</formula>
    </cfRule>
  </conditionalFormatting>
  <conditionalFormatting sqref="F1639:F1688">
    <cfRule type="cellIs" dxfId="58" priority="59" stopIfTrue="1" operator="lessThan">
      <formula>0</formula>
    </cfRule>
  </conditionalFormatting>
  <conditionalFormatting sqref="F1639:F1688">
    <cfRule type="cellIs" dxfId="57" priority="58" stopIfTrue="1" operator="lessThan">
      <formula>0</formula>
    </cfRule>
  </conditionalFormatting>
  <conditionalFormatting sqref="H1639:H1688">
    <cfRule type="cellIs" dxfId="56" priority="57" stopIfTrue="1" operator="lessThan">
      <formula>0</formula>
    </cfRule>
  </conditionalFormatting>
  <conditionalFormatting sqref="H1639:H1688">
    <cfRule type="cellIs" dxfId="55" priority="56" stopIfTrue="1" operator="lessThan">
      <formula>0</formula>
    </cfRule>
  </conditionalFormatting>
  <conditionalFormatting sqref="H1639:H1688">
    <cfRule type="cellIs" dxfId="54" priority="55" stopIfTrue="1" operator="lessThan">
      <formula>0</formula>
    </cfRule>
  </conditionalFormatting>
  <conditionalFormatting sqref="J1639:J1688">
    <cfRule type="cellIs" dxfId="53" priority="54" stopIfTrue="1" operator="lessThan">
      <formula>0</formula>
    </cfRule>
  </conditionalFormatting>
  <conditionalFormatting sqref="J1639:J1688">
    <cfRule type="cellIs" dxfId="52" priority="53" stopIfTrue="1" operator="lessThan">
      <formula>0</formula>
    </cfRule>
  </conditionalFormatting>
  <conditionalFormatting sqref="J1639:J1688">
    <cfRule type="cellIs" dxfId="51" priority="52" stopIfTrue="1" operator="lessThan">
      <formula>0</formula>
    </cfRule>
  </conditionalFormatting>
  <conditionalFormatting sqref="L1639:L1688">
    <cfRule type="cellIs" dxfId="50" priority="51" stopIfTrue="1" operator="lessThan">
      <formula>0</formula>
    </cfRule>
  </conditionalFormatting>
  <conditionalFormatting sqref="L1639:L1688">
    <cfRule type="cellIs" dxfId="49" priority="50" stopIfTrue="1" operator="lessThan">
      <formula>0</formula>
    </cfRule>
  </conditionalFormatting>
  <conditionalFormatting sqref="L1639:L1688">
    <cfRule type="cellIs" dxfId="48" priority="49" stopIfTrue="1" operator="lessThan">
      <formula>0</formula>
    </cfRule>
  </conditionalFormatting>
  <conditionalFormatting sqref="F1690:F1739">
    <cfRule type="cellIs" dxfId="47" priority="48" stopIfTrue="1" operator="lessThan">
      <formula>0</formula>
    </cfRule>
  </conditionalFormatting>
  <conditionalFormatting sqref="F1690:F1739">
    <cfRule type="cellIs" dxfId="46" priority="47" stopIfTrue="1" operator="lessThan">
      <formula>0</formula>
    </cfRule>
  </conditionalFormatting>
  <conditionalFormatting sqref="F1690:F1739">
    <cfRule type="cellIs" dxfId="45" priority="46" stopIfTrue="1" operator="lessThan">
      <formula>0</formula>
    </cfRule>
  </conditionalFormatting>
  <conditionalFormatting sqref="H1690:H1739">
    <cfRule type="cellIs" dxfId="44" priority="45" stopIfTrue="1" operator="lessThan">
      <formula>0</formula>
    </cfRule>
  </conditionalFormatting>
  <conditionalFormatting sqref="H1690:H1739">
    <cfRule type="cellIs" dxfId="43" priority="44" stopIfTrue="1" operator="lessThan">
      <formula>0</formula>
    </cfRule>
  </conditionalFormatting>
  <conditionalFormatting sqref="H1690:H1739">
    <cfRule type="cellIs" dxfId="42" priority="43" stopIfTrue="1" operator="lessThan">
      <formula>0</formula>
    </cfRule>
  </conditionalFormatting>
  <conditionalFormatting sqref="J1690:J1739">
    <cfRule type="cellIs" dxfId="41" priority="42" stopIfTrue="1" operator="lessThan">
      <formula>0</formula>
    </cfRule>
  </conditionalFormatting>
  <conditionalFormatting sqref="J1690:J1739">
    <cfRule type="cellIs" dxfId="40" priority="41" stopIfTrue="1" operator="lessThan">
      <formula>0</formula>
    </cfRule>
  </conditionalFormatting>
  <conditionalFormatting sqref="J1690:J1739">
    <cfRule type="cellIs" dxfId="39" priority="40" stopIfTrue="1" operator="lessThan">
      <formula>0</formula>
    </cfRule>
  </conditionalFormatting>
  <conditionalFormatting sqref="L1690:L1739">
    <cfRule type="cellIs" dxfId="38" priority="39" stopIfTrue="1" operator="lessThan">
      <formula>0</formula>
    </cfRule>
  </conditionalFormatting>
  <conditionalFormatting sqref="L1690:L1739">
    <cfRule type="cellIs" dxfId="37" priority="38" stopIfTrue="1" operator="lessThan">
      <formula>0</formula>
    </cfRule>
  </conditionalFormatting>
  <conditionalFormatting sqref="L1690:L1739">
    <cfRule type="cellIs" dxfId="36" priority="37" stopIfTrue="1" operator="lessThan">
      <formula>0</formula>
    </cfRule>
  </conditionalFormatting>
  <conditionalFormatting sqref="F1741:F1790">
    <cfRule type="cellIs" dxfId="35" priority="36" stopIfTrue="1" operator="lessThan">
      <formula>0</formula>
    </cfRule>
  </conditionalFormatting>
  <conditionalFormatting sqref="F1741:F1790">
    <cfRule type="cellIs" dxfId="34" priority="35" stopIfTrue="1" operator="lessThan">
      <formula>0</formula>
    </cfRule>
  </conditionalFormatting>
  <conditionalFormatting sqref="F1741:F1790">
    <cfRule type="cellIs" dxfId="33" priority="34" stopIfTrue="1" operator="lessThan">
      <formula>0</formula>
    </cfRule>
  </conditionalFormatting>
  <conditionalFormatting sqref="H1741:H1790">
    <cfRule type="cellIs" dxfId="32" priority="33" stopIfTrue="1" operator="lessThan">
      <formula>0</formula>
    </cfRule>
  </conditionalFormatting>
  <conditionalFormatting sqref="H1741:H1790">
    <cfRule type="cellIs" dxfId="31" priority="32" stopIfTrue="1" operator="lessThan">
      <formula>0</formula>
    </cfRule>
  </conditionalFormatting>
  <conditionalFormatting sqref="H1741:H1790">
    <cfRule type="cellIs" dxfId="30" priority="31" stopIfTrue="1" operator="lessThan">
      <formula>0</formula>
    </cfRule>
  </conditionalFormatting>
  <conditionalFormatting sqref="J1741:J1790">
    <cfRule type="cellIs" dxfId="29" priority="30" stopIfTrue="1" operator="lessThan">
      <formula>0</formula>
    </cfRule>
  </conditionalFormatting>
  <conditionalFormatting sqref="J1741:J1790">
    <cfRule type="cellIs" dxfId="28" priority="29" stopIfTrue="1" operator="lessThan">
      <formula>0</formula>
    </cfRule>
  </conditionalFormatting>
  <conditionalFormatting sqref="J1741:J1790">
    <cfRule type="cellIs" dxfId="27" priority="28" stopIfTrue="1" operator="lessThan">
      <formula>0</formula>
    </cfRule>
  </conditionalFormatting>
  <conditionalFormatting sqref="L1741:L1790">
    <cfRule type="cellIs" dxfId="26" priority="27" stopIfTrue="1" operator="lessThan">
      <formula>0</formula>
    </cfRule>
  </conditionalFormatting>
  <conditionalFormatting sqref="L1741:L1790">
    <cfRule type="cellIs" dxfId="25" priority="26" stopIfTrue="1" operator="lessThan">
      <formula>0</formula>
    </cfRule>
  </conditionalFormatting>
  <conditionalFormatting sqref="L1741:L1790">
    <cfRule type="cellIs" dxfId="24" priority="25" stopIfTrue="1" operator="lessThan">
      <formula>0</formula>
    </cfRule>
  </conditionalFormatting>
  <conditionalFormatting sqref="F1792:F1841">
    <cfRule type="cellIs" dxfId="23" priority="24" stopIfTrue="1" operator="lessThan">
      <formula>0</formula>
    </cfRule>
  </conditionalFormatting>
  <conditionalFormatting sqref="F1792:F1841">
    <cfRule type="cellIs" dxfId="22" priority="23" stopIfTrue="1" operator="lessThan">
      <formula>0</formula>
    </cfRule>
  </conditionalFormatting>
  <conditionalFormatting sqref="F1792:F1841">
    <cfRule type="cellIs" dxfId="21" priority="22" stopIfTrue="1" operator="lessThan">
      <formula>0</formula>
    </cfRule>
  </conditionalFormatting>
  <conditionalFormatting sqref="H1792:H1841">
    <cfRule type="cellIs" dxfId="20" priority="21" stopIfTrue="1" operator="lessThan">
      <formula>0</formula>
    </cfRule>
  </conditionalFormatting>
  <conditionalFormatting sqref="H1792:H1841">
    <cfRule type="cellIs" dxfId="19" priority="20" stopIfTrue="1" operator="lessThan">
      <formula>0</formula>
    </cfRule>
  </conditionalFormatting>
  <conditionalFormatting sqref="H1792:H1841">
    <cfRule type="cellIs" dxfId="18" priority="19" stopIfTrue="1" operator="lessThan">
      <formula>0</formula>
    </cfRule>
  </conditionalFormatting>
  <conditionalFormatting sqref="J1792:J1841">
    <cfRule type="cellIs" dxfId="17" priority="18" stopIfTrue="1" operator="lessThan">
      <formula>0</formula>
    </cfRule>
  </conditionalFormatting>
  <conditionalFormatting sqref="J1792:J1841">
    <cfRule type="cellIs" dxfId="16" priority="17" stopIfTrue="1" operator="lessThan">
      <formula>0</formula>
    </cfRule>
  </conditionalFormatting>
  <conditionalFormatting sqref="J1792:J1841">
    <cfRule type="cellIs" dxfId="15" priority="16" stopIfTrue="1" operator="lessThan">
      <formula>0</formula>
    </cfRule>
  </conditionalFormatting>
  <conditionalFormatting sqref="L1792:L1841">
    <cfRule type="cellIs" dxfId="14" priority="15" stopIfTrue="1" operator="lessThan">
      <formula>0</formula>
    </cfRule>
  </conditionalFormatting>
  <conditionalFormatting sqref="L1792:L1841">
    <cfRule type="cellIs" dxfId="13" priority="14" stopIfTrue="1" operator="lessThan">
      <formula>0</formula>
    </cfRule>
  </conditionalFormatting>
  <conditionalFormatting sqref="L1792:L1841">
    <cfRule type="cellIs" dxfId="12" priority="13" stopIfTrue="1" operator="lessThan">
      <formula>0</formula>
    </cfRule>
  </conditionalFormatting>
  <conditionalFormatting sqref="F1843:F1892">
    <cfRule type="cellIs" dxfId="11" priority="12" stopIfTrue="1" operator="lessThan">
      <formula>0</formula>
    </cfRule>
  </conditionalFormatting>
  <conditionalFormatting sqref="F1843:F1892">
    <cfRule type="cellIs" dxfId="10" priority="11" stopIfTrue="1" operator="lessThan">
      <formula>0</formula>
    </cfRule>
  </conditionalFormatting>
  <conditionalFormatting sqref="F1843:F1892">
    <cfRule type="cellIs" dxfId="9" priority="10" stopIfTrue="1" operator="lessThan">
      <formula>0</formula>
    </cfRule>
  </conditionalFormatting>
  <conditionalFormatting sqref="H1843:H1892">
    <cfRule type="cellIs" dxfId="8" priority="9" stopIfTrue="1" operator="lessThan">
      <formula>0</formula>
    </cfRule>
  </conditionalFormatting>
  <conditionalFormatting sqref="H1843:H1892">
    <cfRule type="cellIs" dxfId="7" priority="8" stopIfTrue="1" operator="lessThan">
      <formula>0</formula>
    </cfRule>
  </conditionalFormatting>
  <conditionalFormatting sqref="H1843:H1892">
    <cfRule type="cellIs" dxfId="6" priority="7" stopIfTrue="1" operator="lessThan">
      <formula>0</formula>
    </cfRule>
  </conditionalFormatting>
  <conditionalFormatting sqref="J1843:J1892">
    <cfRule type="cellIs" dxfId="5" priority="6" stopIfTrue="1" operator="lessThan">
      <formula>0</formula>
    </cfRule>
  </conditionalFormatting>
  <conditionalFormatting sqref="J1843:J1892">
    <cfRule type="cellIs" dxfId="4" priority="5" stopIfTrue="1" operator="lessThan">
      <formula>0</formula>
    </cfRule>
  </conditionalFormatting>
  <conditionalFormatting sqref="J1843:J1892">
    <cfRule type="cellIs" dxfId="3" priority="4" stopIfTrue="1" operator="lessThan">
      <formula>0</formula>
    </cfRule>
  </conditionalFormatting>
  <conditionalFormatting sqref="L1843:L1892">
    <cfRule type="cellIs" dxfId="2" priority="3" stopIfTrue="1" operator="lessThan">
      <formula>0</formula>
    </cfRule>
  </conditionalFormatting>
  <conditionalFormatting sqref="L1843:L1892">
    <cfRule type="cellIs" dxfId="1" priority="2" stopIfTrue="1" operator="lessThan">
      <formula>0</formula>
    </cfRule>
  </conditionalFormatting>
  <conditionalFormatting sqref="L1843:L1892">
    <cfRule type="cellIs" dxfId="0" priority="1" stopIfTrue="1" operator="lessThan">
      <formula>0</formula>
    </cfRule>
  </conditionalFormatting>
  <printOptions horizontalCentered="1"/>
  <pageMargins left="0.1" right="0.1" top="0.33" bottom="0.35" header="0.33" footer="0.12"/>
  <pageSetup scale="70" fitToHeight="0"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&amp;N&amp;"Arial,Regular"&amp;10
 </oddFooter>
  </headerFooter>
  <rowBreaks count="86" manualBreakCount="86">
    <brk id="57" max="11" man="1"/>
    <brk id="108" max="11" man="1"/>
    <brk id="159" max="11" man="1"/>
    <brk id="210" max="11" man="1"/>
    <brk id="261" max="11" man="1"/>
    <brk id="312" max="11" man="1"/>
    <brk id="363" max="16383" man="1"/>
    <brk id="414" max="11" man="1"/>
    <brk id="465" max="11" man="1"/>
    <brk id="516" max="11" man="1"/>
    <brk id="567" max="11" man="1"/>
    <brk id="618" max="11" man="1"/>
    <brk id="669" max="11" man="1"/>
    <brk id="720" max="11" man="1"/>
    <brk id="771" max="11" man="1"/>
    <brk id="822" max="11" man="1"/>
    <brk id="873" max="11" man="1"/>
    <brk id="924" max="11" man="1"/>
    <brk id="975" max="11" man="1"/>
    <brk id="1026" max="11" man="1"/>
    <brk id="1077" max="11" man="1"/>
    <brk id="1128" max="11" man="1"/>
    <brk id="1179" max="11" man="1"/>
    <brk id="1230" max="11" man="1"/>
    <brk id="1281" max="11" man="1"/>
    <brk id="1332" max="11" man="1"/>
    <brk id="1383" max="11" man="1"/>
    <brk id="1434" max="11" man="1"/>
    <brk id="1485" max="11" man="1"/>
    <brk id="1536" max="11" man="1"/>
    <brk id="1587" max="11" man="1"/>
    <brk id="1638" max="11" man="1"/>
    <brk id="1689" max="11" man="1"/>
    <brk id="1740" max="11" man="1"/>
    <brk id="1791" max="11" man="1"/>
    <brk id="1842" max="11" man="1"/>
    <brk id="1893" max="11" man="1"/>
    <brk id="1944" max="11" man="1"/>
    <brk id="1995" max="11" man="1"/>
    <brk id="2046" max="11" man="1"/>
    <brk id="2097" max="11" man="1"/>
    <brk id="2148" max="11" man="1"/>
    <brk id="2199" max="11" man="1"/>
    <brk id="2250" max="11" man="1"/>
    <brk id="2301" max="11" man="1"/>
    <brk id="2352" max="11" man="1"/>
    <brk id="2403" max="11" man="1"/>
    <brk id="2454" max="11" man="1"/>
    <brk id="2505" max="11" man="1"/>
    <brk id="2556" max="11" man="1"/>
    <brk id="2607" max="11" man="1"/>
    <brk id="2658" max="11" man="1"/>
    <brk id="2709" max="11" man="1"/>
    <brk id="2760" max="11" man="1"/>
    <brk id="2811" max="11" man="1"/>
    <brk id="2862" max="11" man="1"/>
    <brk id="2913" max="11" man="1"/>
    <brk id="2964" max="11" man="1"/>
    <brk id="3015" max="11" man="1"/>
    <brk id="3066" max="11" man="1"/>
    <brk id="3117" max="11" man="1"/>
    <brk id="3168" max="11" man="1"/>
    <brk id="3219" max="11" man="1"/>
    <brk id="3270" max="11" man="1"/>
    <brk id="3321" max="11" man="1"/>
    <brk id="3372" max="11" man="1"/>
    <brk id="3423" max="11" man="1"/>
    <brk id="3474" max="11" man="1"/>
    <brk id="3525" max="11" man="1"/>
    <brk id="3576" max="11" man="1"/>
    <brk id="3627" max="11" man="1"/>
    <brk id="3678" max="11" man="1"/>
    <brk id="3729" max="11" man="1"/>
    <brk id="3780" max="11" man="1"/>
    <brk id="3831" max="11" man="1"/>
    <brk id="3882" max="11" man="1"/>
    <brk id="3933" max="11" man="1"/>
    <brk id="3984" max="11" man="1"/>
    <brk id="4035" max="11" man="1"/>
    <brk id="4086" max="11" man="1"/>
    <brk id="4137" max="11" man="1"/>
    <brk id="4188" max="11" man="1"/>
    <brk id="4239" max="11" man="1"/>
    <brk id="4290" max="11" man="1"/>
    <brk id="4341" max="11" man="1"/>
    <brk id="4392" max="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7030A0"/>
  </sheetPr>
  <dimension ref="B1:BM150"/>
  <sheetViews>
    <sheetView zoomScale="70" zoomScaleNormal="70" zoomScaleSheetLayoutView="50" workbookViewId="0">
      <pane xSplit="7" topLeftCell="H1" activePane="topRight" state="frozen"/>
      <selection activeCell="M48" sqref="M48"/>
      <selection pane="topRight"/>
    </sheetView>
  </sheetViews>
  <sheetFormatPr defaultRowHeight="15.75" x14ac:dyDescent="0.2"/>
  <cols>
    <col min="1" max="1" width="9.140625" style="35"/>
    <col min="2" max="2" width="55.7109375" style="44" customWidth="1"/>
    <col min="3" max="3" width="33.140625" style="42" bestFit="1" customWidth="1"/>
    <col min="4" max="4" width="12" style="35" bestFit="1" customWidth="1"/>
    <col min="5" max="7" width="10.7109375" style="35" customWidth="1"/>
    <col min="8" max="8" width="55.7109375" style="35" customWidth="1"/>
    <col min="9" max="9" width="33.140625" style="35" bestFit="1" customWidth="1"/>
    <col min="10" max="13" width="10.7109375" style="35" customWidth="1"/>
    <col min="14" max="14" width="55.7109375" style="35" customWidth="1"/>
    <col min="15" max="15" width="33.140625" style="35" bestFit="1" customWidth="1"/>
    <col min="16" max="19" width="10.7109375" style="35" customWidth="1"/>
    <col min="20" max="20" width="55.7109375" style="35" customWidth="1"/>
    <col min="21" max="21" width="33.140625" style="35" bestFit="1" customWidth="1"/>
    <col min="22" max="25" width="10.7109375" style="35" customWidth="1"/>
    <col min="26" max="26" width="55.7109375" style="35" customWidth="1"/>
    <col min="27" max="27" width="33.140625" style="35" bestFit="1" customWidth="1"/>
    <col min="28" max="31" width="10.7109375" style="35" customWidth="1"/>
    <col min="32" max="32" width="55.7109375" style="35" customWidth="1"/>
    <col min="33" max="33" width="33.140625" style="35" bestFit="1" customWidth="1"/>
    <col min="34" max="37" width="10.7109375" style="35" customWidth="1"/>
    <col min="38" max="38" width="55.7109375" style="35" customWidth="1"/>
    <col min="39" max="39" width="33.140625" style="35" bestFit="1" customWidth="1"/>
    <col min="40" max="42" width="10.7109375" style="35" customWidth="1"/>
    <col min="43" max="43" width="14.5703125" style="35" bestFit="1" customWidth="1"/>
    <col min="44" max="16384" width="9.140625" style="35"/>
  </cols>
  <sheetData>
    <row r="1" spans="2:59" ht="16.5" thickBot="1" x14ac:dyDescent="0.25"/>
    <row r="2" spans="2:59" ht="17.25" thickTop="1" thickBot="1" x14ac:dyDescent="0.25">
      <c r="B2" s="111" t="s">
        <v>130</v>
      </c>
      <c r="C2" s="112" t="s">
        <v>271</v>
      </c>
    </row>
    <row r="3" spans="2:59" ht="16.5" thickTop="1" x14ac:dyDescent="0.2">
      <c r="B3" s="34"/>
      <c r="C3" s="36"/>
    </row>
    <row r="4" spans="2:59" x14ac:dyDescent="0.2">
      <c r="B4" s="155" t="str">
        <f>+CONCATENATE("Market: ",C2)</f>
        <v>Market: Albany - MULO</v>
      </c>
      <c r="C4" s="155"/>
      <c r="D4" s="155"/>
      <c r="E4" s="155"/>
      <c r="F4" s="155"/>
      <c r="G4" s="155"/>
      <c r="H4" s="155" t="str">
        <f>+B4</f>
        <v>Market: Albany - MULO</v>
      </c>
      <c r="I4" s="155"/>
      <c r="J4" s="155"/>
      <c r="K4" s="155"/>
      <c r="L4" s="155"/>
      <c r="M4" s="155"/>
      <c r="N4" s="155" t="str">
        <f>+B4</f>
        <v>Market: Albany - MULO</v>
      </c>
      <c r="O4" s="155"/>
      <c r="P4" s="155"/>
      <c r="Q4" s="155"/>
      <c r="R4" s="155"/>
      <c r="S4" s="155"/>
      <c r="T4" s="155" t="str">
        <f>+B4</f>
        <v>Market: Albany - MULO</v>
      </c>
      <c r="U4" s="155"/>
      <c r="V4" s="155"/>
      <c r="W4" s="155"/>
      <c r="X4" s="155"/>
      <c r="Y4" s="155"/>
      <c r="Z4" s="155" t="str">
        <f>+B4</f>
        <v>Market: Albany - MULO</v>
      </c>
      <c r="AA4" s="155"/>
      <c r="AB4" s="155"/>
      <c r="AC4" s="155"/>
      <c r="AD4" s="155"/>
      <c r="AE4" s="155"/>
      <c r="AF4" s="155" t="str">
        <f>+H4</f>
        <v>Market: Albany - MULO</v>
      </c>
      <c r="AG4" s="155"/>
      <c r="AH4" s="155"/>
      <c r="AI4" s="155"/>
      <c r="AJ4" s="155"/>
      <c r="AK4" s="155"/>
      <c r="AL4" s="155" t="str">
        <f>+B4</f>
        <v>Market: Albany - MULO</v>
      </c>
      <c r="AM4" s="155"/>
      <c r="AN4" s="155"/>
      <c r="AO4" s="155"/>
      <c r="AP4" s="155"/>
      <c r="AQ4" s="155"/>
      <c r="AR4" s="37"/>
      <c r="AS4" s="37"/>
      <c r="AT4" s="37"/>
      <c r="AU4" s="37"/>
      <c r="AV4" s="37"/>
      <c r="AW4" s="37"/>
      <c r="AX4" s="37"/>
      <c r="AY4" s="37"/>
      <c r="AZ4" s="37"/>
      <c r="BA4" s="37"/>
      <c r="BB4" s="37"/>
      <c r="BC4" s="37"/>
      <c r="BD4" s="37"/>
      <c r="BE4" s="37"/>
      <c r="BF4" s="37"/>
      <c r="BG4" s="37"/>
    </row>
    <row r="5" spans="2:59" s="39" customFormat="1" ht="12.75" x14ac:dyDescent="0.2">
      <c r="B5" s="156" t="str">
        <f>+Topline!A3</f>
        <v>PERIOD ENDING 01/26/2014 VS YAGO</v>
      </c>
      <c r="C5" s="156"/>
      <c r="D5" s="156"/>
      <c r="E5" s="156"/>
      <c r="F5" s="156"/>
      <c r="G5" s="156"/>
      <c r="H5" s="156" t="str">
        <f>+B5</f>
        <v>PERIOD ENDING 01/26/2014 VS YAGO</v>
      </c>
      <c r="I5" s="156"/>
      <c r="J5" s="156"/>
      <c r="K5" s="156"/>
      <c r="L5" s="156"/>
      <c r="M5" s="156"/>
      <c r="N5" s="156" t="str">
        <f>+B5</f>
        <v>PERIOD ENDING 01/26/2014 VS YAGO</v>
      </c>
      <c r="O5" s="156"/>
      <c r="P5" s="156"/>
      <c r="Q5" s="156"/>
      <c r="R5" s="156"/>
      <c r="S5" s="156"/>
      <c r="T5" s="156" t="str">
        <f>+B5</f>
        <v>PERIOD ENDING 01/26/2014 VS YAGO</v>
      </c>
      <c r="U5" s="156"/>
      <c r="V5" s="156"/>
      <c r="W5" s="156"/>
      <c r="X5" s="156"/>
      <c r="Y5" s="156"/>
      <c r="Z5" s="156" t="str">
        <f>+B5</f>
        <v>PERIOD ENDING 01/26/2014 VS YAGO</v>
      </c>
      <c r="AA5" s="156"/>
      <c r="AB5" s="156"/>
      <c r="AC5" s="156"/>
      <c r="AD5" s="156"/>
      <c r="AE5" s="156"/>
      <c r="AF5" s="156" t="str">
        <f>+H5</f>
        <v>PERIOD ENDING 01/26/2014 VS YAGO</v>
      </c>
      <c r="AG5" s="156"/>
      <c r="AH5" s="156"/>
      <c r="AI5" s="156"/>
      <c r="AJ5" s="156"/>
      <c r="AK5" s="156"/>
      <c r="AL5" s="156" t="str">
        <f>+B5</f>
        <v>PERIOD ENDING 01/26/2014 VS YAGO</v>
      </c>
      <c r="AM5" s="156"/>
      <c r="AN5" s="156"/>
      <c r="AO5" s="156"/>
      <c r="AP5" s="156"/>
      <c r="AQ5" s="156"/>
      <c r="AR5" s="38"/>
      <c r="AS5" s="38"/>
      <c r="AT5" s="38"/>
      <c r="AU5" s="38"/>
      <c r="AV5" s="38"/>
      <c r="AW5" s="38"/>
      <c r="AX5" s="38"/>
      <c r="AY5" s="38"/>
      <c r="AZ5" s="38"/>
      <c r="BA5" s="38"/>
      <c r="BB5" s="38"/>
      <c r="BC5" s="38"/>
      <c r="BD5" s="38"/>
      <c r="BE5" s="38"/>
      <c r="BF5" s="38"/>
      <c r="BG5" s="38"/>
    </row>
    <row r="6" spans="2:59" x14ac:dyDescent="0.2">
      <c r="B6" s="40"/>
      <c r="C6" s="40"/>
      <c r="D6" s="40"/>
      <c r="E6" s="40"/>
      <c r="F6" s="40"/>
      <c r="G6" s="40"/>
      <c r="H6" s="40"/>
      <c r="I6" s="40"/>
      <c r="J6" s="40"/>
      <c r="K6" s="40"/>
      <c r="L6" s="40"/>
      <c r="M6" s="40"/>
    </row>
    <row r="7" spans="2:59" x14ac:dyDescent="0.2">
      <c r="B7" s="41" t="s">
        <v>120</v>
      </c>
      <c r="D7" s="43" t="s">
        <v>116</v>
      </c>
      <c r="E7" s="43" t="s">
        <v>117</v>
      </c>
      <c r="F7" s="43" t="s">
        <v>118</v>
      </c>
      <c r="G7" s="43" t="s">
        <v>119</v>
      </c>
      <c r="H7" s="41" t="s">
        <v>124</v>
      </c>
      <c r="I7" s="42"/>
      <c r="J7" s="43" t="s">
        <v>116</v>
      </c>
      <c r="K7" s="43" t="s">
        <v>117</v>
      </c>
      <c r="L7" s="43" t="s">
        <v>118</v>
      </c>
      <c r="M7" s="43" t="s">
        <v>119</v>
      </c>
      <c r="N7" s="41" t="s">
        <v>123</v>
      </c>
      <c r="O7" s="42"/>
      <c r="P7" s="43" t="s">
        <v>116</v>
      </c>
      <c r="Q7" s="43" t="s">
        <v>117</v>
      </c>
      <c r="R7" s="43" t="s">
        <v>118</v>
      </c>
      <c r="S7" s="43" t="s">
        <v>119</v>
      </c>
      <c r="T7" s="41" t="s">
        <v>126</v>
      </c>
      <c r="U7" s="42"/>
      <c r="V7" s="43" t="s">
        <v>116</v>
      </c>
      <c r="W7" s="43" t="s">
        <v>117</v>
      </c>
      <c r="X7" s="43" t="s">
        <v>118</v>
      </c>
      <c r="Y7" s="43" t="s">
        <v>119</v>
      </c>
      <c r="Z7" s="41" t="s">
        <v>127</v>
      </c>
      <c r="AA7" s="42"/>
      <c r="AB7" s="43" t="s">
        <v>116</v>
      </c>
      <c r="AC7" s="43" t="s">
        <v>117</v>
      </c>
      <c r="AD7" s="43" t="s">
        <v>118</v>
      </c>
      <c r="AE7" s="43" t="s">
        <v>119</v>
      </c>
      <c r="AF7" s="41" t="s">
        <v>129</v>
      </c>
      <c r="AG7" s="42"/>
      <c r="AH7" s="43" t="s">
        <v>116</v>
      </c>
      <c r="AI7" s="43" t="s">
        <v>117</v>
      </c>
      <c r="AJ7" s="43" t="s">
        <v>118</v>
      </c>
      <c r="AK7" s="43" t="s">
        <v>119</v>
      </c>
      <c r="AL7" s="41" t="s">
        <v>128</v>
      </c>
      <c r="AM7" s="42"/>
      <c r="AN7" s="43" t="s">
        <v>116</v>
      </c>
      <c r="AO7" s="43" t="s">
        <v>117</v>
      </c>
      <c r="AP7" s="43" t="s">
        <v>118</v>
      </c>
      <c r="AQ7" s="43" t="s">
        <v>119</v>
      </c>
    </row>
    <row r="8" spans="2:59" x14ac:dyDescent="0.2">
      <c r="B8" s="44" t="s">
        <v>102</v>
      </c>
      <c r="C8" s="36" t="str">
        <f>+$C$2</f>
        <v>Albany - MULO</v>
      </c>
      <c r="D8" s="45">
        <f>+VLOOKUP($C8,DATA!$E$7:$AP$56,25,FALSE)</f>
        <v>3.0040843386179461E-2</v>
      </c>
      <c r="E8" s="45">
        <f>+VLOOKUP($C8,DATA!$E$7:$AP$56,29,FALSE)</f>
        <v>2.8622923299043802E-2</v>
      </c>
      <c r="F8" s="45">
        <f>+VLOOKUP($C8,DATA!$E$7:$AP$56,33,FALSE)</f>
        <v>2.5774678828263283E-2</v>
      </c>
      <c r="G8" s="45">
        <f>+VLOOKUP($C8,DATA!$E$7:$AP$56,37,FALSE)</f>
        <v>2.3819653770414648E-2</v>
      </c>
      <c r="H8" s="44" t="s">
        <v>102</v>
      </c>
      <c r="I8" s="36" t="str">
        <f>+$C$8</f>
        <v>Albany - MULO</v>
      </c>
      <c r="J8" s="46">
        <f>+VLOOKUP($C8,DATA!$E$300:$AS$368,3,FALSE)</f>
        <v>0.125</v>
      </c>
      <c r="K8" s="46">
        <f>+VLOOKUP($C8,DATA!$E$300:$AS$368,13,FALSE)</f>
        <v>0.05</v>
      </c>
      <c r="L8" s="46">
        <f>+VLOOKUP($C8,DATA!$E$300:$AS$368,23,FALSE)</f>
        <v>3.5999999999999997E-2</v>
      </c>
      <c r="M8" s="46">
        <f>+VLOOKUP($C8,DATA!$E$300:$AS$368,33,FALSE)</f>
        <v>2.5000000000000001E-2</v>
      </c>
      <c r="N8" s="44" t="s">
        <v>102</v>
      </c>
      <c r="O8" s="36" t="str">
        <f>+$C$8</f>
        <v>Albany - MULO</v>
      </c>
      <c r="P8" s="46">
        <f>+VLOOKUP($C8,DATA!$E$133:$AS$191,3,FALSE)</f>
        <v>0.29099999999999998</v>
      </c>
      <c r="Q8" s="46">
        <f>+VLOOKUP($C8,DATA!$E$133:$AS$191,13,FALSE)</f>
        <v>0.122</v>
      </c>
      <c r="R8" s="46">
        <f>+VLOOKUP($C8,DATA!$E$133:$AS$191,23,FALSE)</f>
        <v>0.08</v>
      </c>
      <c r="S8" s="46">
        <f>+VLOOKUP($C8,DATA!$E$133:$AS$191,33,FALSE)</f>
        <v>5.2999999999999999E-2</v>
      </c>
      <c r="T8" s="44" t="s">
        <v>102</v>
      </c>
      <c r="U8" s="36" t="str">
        <f>+$C$8</f>
        <v>Albany - MULO</v>
      </c>
      <c r="V8" s="46">
        <f>+VLOOKUP($C8,DATA!$E$731:$AS$789,3,FALSE)</f>
        <v>0.60055866525039603</v>
      </c>
      <c r="W8" s="46">
        <f>+VLOOKUP($C8,DATA!$E$731:$AS$789,13,FALSE)</f>
        <v>0.262061543045158</v>
      </c>
      <c r="X8" s="46">
        <f>+VLOOKUP($C8,DATA!$E$731:$AS$789,23,FALSE)</f>
        <v>0.17883294916143799</v>
      </c>
      <c r="Y8" s="46">
        <f>+VLOOKUP($C8,DATA!$E$731:$AS$789,33,FALSE)</f>
        <v>0.176431278951096</v>
      </c>
      <c r="Z8" s="44" t="s">
        <v>102</v>
      </c>
      <c r="AA8" s="36" t="str">
        <f>+$C$8</f>
        <v>Albany - MULO</v>
      </c>
      <c r="AB8" s="46">
        <f>+VLOOKUP($C8,DATA!$E$790:$AS$848,3,FALSE)</f>
        <v>-0.17180373722327899</v>
      </c>
      <c r="AC8" s="46">
        <f>+VLOOKUP($C8,DATA!$E$790:$AS$848,13,FALSE)</f>
        <v>-0.122416128357817</v>
      </c>
      <c r="AD8" s="46">
        <f>+VLOOKUP($C8,DATA!$E$790:$AS$848,23,FALSE)</f>
        <v>-7.4154736901325902E-2</v>
      </c>
      <c r="AE8" s="46">
        <f>+VLOOKUP($C8,DATA!$E$790:$AS$848,33,FALSE)</f>
        <v>-0.107428304016344</v>
      </c>
      <c r="AF8" s="44" t="s">
        <v>102</v>
      </c>
      <c r="AG8" s="36" t="str">
        <f>+$C$8</f>
        <v>Albany - MULO</v>
      </c>
      <c r="AH8" s="46">
        <f>+VLOOKUP($C8,DATA!$E$240:$AS$309,3,FALSE)</f>
        <v>2.5999999999999999E-2</v>
      </c>
      <c r="AI8" s="46">
        <f>+VLOOKUP($C8,DATA!$E$240:$AS$309,13,FALSE)</f>
        <v>7.2999999999999995E-2</v>
      </c>
      <c r="AJ8" s="46">
        <f>+VLOOKUP($C8,DATA!$E$240:$AS$309,23,FALSE)</f>
        <v>0.06</v>
      </c>
      <c r="AK8" s="46">
        <f>+VLOOKUP($C8,DATA!$E$240:$AS$309,33,FALSE)</f>
        <v>7.0000000000000007E-2</v>
      </c>
      <c r="AL8" s="44" t="s">
        <v>102</v>
      </c>
      <c r="AM8" s="36" t="str">
        <f>+$C$8</f>
        <v>Albany - MULO</v>
      </c>
      <c r="AN8" s="46">
        <f>+VLOOKUP($C8,DATA!$E$184:$AS$250,3,FALSE)</f>
        <v>0</v>
      </c>
      <c r="AO8" s="46">
        <f>+VLOOKUP($C8,DATA!$E$184:$AS$250,13,FALSE)</f>
        <v>0</v>
      </c>
      <c r="AP8" s="46">
        <f>+VLOOKUP($C8,DATA!$E$184:$AS$250,23,FALSE)</f>
        <v>0</v>
      </c>
      <c r="AQ8" s="46">
        <f>+VLOOKUP($C8,DATA!$E$184:$AS$250,33,FALSE)</f>
        <v>0</v>
      </c>
    </row>
    <row r="9" spans="2:59" x14ac:dyDescent="0.2">
      <c r="B9" s="44" t="s">
        <v>115</v>
      </c>
      <c r="C9" s="42" t="str">
        <f>+VLOOKUP(C8,LIST!$A$2:$B$51,2,FALSE)</f>
        <v>Northeast - MULO</v>
      </c>
      <c r="D9" s="45">
        <f>+VLOOKUP($C9,DATA!$E$57:$AP$65,25,FALSE)</f>
        <v>2.2377277879292265E-2</v>
      </c>
      <c r="E9" s="45">
        <f>+VLOOKUP($C9,DATA!$E$57:$AP$65,29,FALSE)</f>
        <v>2.3282366249340471E-2</v>
      </c>
      <c r="F9" s="45">
        <f>+VLOOKUP($C9,DATA!$E$57:$AP$65,33,FALSE)</f>
        <v>2.0951169815268809E-2</v>
      </c>
      <c r="G9" s="45">
        <f>+VLOOKUP($C9,DATA!$E$57:$AP$65,37,FALSE)</f>
        <v>1.9444701066453525E-2</v>
      </c>
      <c r="H9" s="44" t="s">
        <v>115</v>
      </c>
      <c r="I9" s="42" t="str">
        <f>+$C$9</f>
        <v>Northeast - MULO</v>
      </c>
      <c r="J9" s="46">
        <f>+VLOOKUP($C9,DATA!$E$300:$AS$368,3,FALSE)</f>
        <v>8.6999999999999994E-2</v>
      </c>
      <c r="K9" s="46">
        <f>+VLOOKUP($C9,DATA!$E$300:$AS$368,13,FALSE)</f>
        <v>3.4000000000000002E-2</v>
      </c>
      <c r="L9" s="46">
        <f>+VLOOKUP($C9,DATA!$E$300:$AS$368,23,FALSE)</f>
        <v>2.8000000000000001E-2</v>
      </c>
      <c r="M9" s="46">
        <f>+VLOOKUP($C9,DATA!$E$300:$AS$368,33,FALSE)</f>
        <v>6.0000000000000001E-3</v>
      </c>
      <c r="N9" s="44" t="s">
        <v>115</v>
      </c>
      <c r="O9" s="42" t="str">
        <f>+$C$9</f>
        <v>Northeast - MULO</v>
      </c>
      <c r="P9" s="46">
        <f>+VLOOKUP($C9,DATA!$E$133:$AS$191,3,FALSE)</f>
        <v>0.17799999999999999</v>
      </c>
      <c r="Q9" s="46">
        <f>+VLOOKUP($C9,DATA!$E$133:$AS$191,13,FALSE)</f>
        <v>6.4000000000000001E-2</v>
      </c>
      <c r="R9" s="46">
        <f>+VLOOKUP($C9,DATA!$E$133:$AS$191,23,FALSE)</f>
        <v>8.9999999999999993E-3</v>
      </c>
      <c r="S9" s="46">
        <f>+VLOOKUP($C9,DATA!$E$133:$AS$191,33,FALSE)</f>
        <v>4.0000000000000001E-3</v>
      </c>
      <c r="T9" s="44" t="s">
        <v>115</v>
      </c>
      <c r="U9" s="42" t="str">
        <f>+$C$9</f>
        <v>Northeast - MULO</v>
      </c>
      <c r="V9" s="46">
        <f>+VLOOKUP($C9,DATA!$E$731:$AS$789,3,FALSE)</f>
        <v>0.16258378864308201</v>
      </c>
      <c r="W9" s="46">
        <f>+VLOOKUP($C9,DATA!$E$731:$AS$789,13,FALSE)</f>
        <v>1.2892003587727199E-2</v>
      </c>
      <c r="X9" s="46">
        <f>+VLOOKUP($C9,DATA!$E$731:$AS$789,23,FALSE)</f>
        <v>-3.1303678936299401E-2</v>
      </c>
      <c r="Y9" s="46">
        <f>+VLOOKUP($C9,DATA!$E$731:$AS$789,33,FALSE)</f>
        <v>-1.40937106910566E-2</v>
      </c>
      <c r="Z9" s="44" t="s">
        <v>115</v>
      </c>
      <c r="AA9" s="42" t="str">
        <f>+$C$9</f>
        <v>Northeast - MULO</v>
      </c>
      <c r="AB9" s="46">
        <f>+VLOOKUP($C9,DATA!$E$790:$AS$848,3,FALSE)</f>
        <v>0.22466693648449601</v>
      </c>
      <c r="AC9" s="46">
        <f>+VLOOKUP($C9,DATA!$E$790:$AS$848,13,FALSE)</f>
        <v>0.252226061497834</v>
      </c>
      <c r="AD9" s="46">
        <f>+VLOOKUP($C9,DATA!$E$790:$AS$848,23,FALSE)</f>
        <v>0.13499207497346999</v>
      </c>
      <c r="AE9" s="46">
        <f>+VLOOKUP($C9,DATA!$E$790:$AS$848,33,FALSE)</f>
        <v>5.42434843335865E-2</v>
      </c>
      <c r="AF9" s="44" t="s">
        <v>115</v>
      </c>
      <c r="AG9" s="42" t="str">
        <f>+$C$9</f>
        <v>Northeast - MULO</v>
      </c>
      <c r="AH9" s="46">
        <f>+VLOOKUP($C9,DATA!$E$240:$AS$309,3,FALSE)</f>
        <v>0.11600000000000001</v>
      </c>
      <c r="AI9" s="46">
        <f>+VLOOKUP($C9,DATA!$E$240:$AS$309,13,FALSE)</f>
        <v>0.153</v>
      </c>
      <c r="AJ9" s="46">
        <f>+VLOOKUP($C9,DATA!$E$240:$AS$309,23,FALSE)</f>
        <v>0.15</v>
      </c>
      <c r="AK9" s="46">
        <f>+VLOOKUP($C9,DATA!$E$240:$AS$309,33,FALSE)</f>
        <v>0.161</v>
      </c>
      <c r="AL9" s="44" t="s">
        <v>115</v>
      </c>
      <c r="AM9" s="42" t="str">
        <f>+$C$9</f>
        <v>Northeast - MULO</v>
      </c>
      <c r="AN9" s="46">
        <f>+VLOOKUP($C9,DATA!$E$184:$AS$250,3,FALSE)</f>
        <v>0.17799999999999999</v>
      </c>
      <c r="AO9" s="46">
        <f>+VLOOKUP($C9,DATA!$E$184:$AS$250,13,FALSE)</f>
        <v>6.4000000000000001E-2</v>
      </c>
      <c r="AP9" s="46">
        <f>+VLOOKUP($C9,DATA!$E$184:$AS$250,23,FALSE)</f>
        <v>8.9999999999999993E-3</v>
      </c>
      <c r="AQ9" s="46">
        <f>+VLOOKUP($C9,DATA!$E$184:$AS$250,33,FALSE)</f>
        <v>4.0000000000000001E-3</v>
      </c>
    </row>
    <row r="10" spans="2:59" x14ac:dyDescent="0.2">
      <c r="C10" s="42" t="s">
        <v>327</v>
      </c>
      <c r="D10" s="45">
        <f>+VLOOKUP($C10,DATA!$E$54:$AP$65,25,FALSE)</f>
        <v>2.1244060302802025E-2</v>
      </c>
      <c r="E10" s="45">
        <f>+VLOOKUP($C10,DATA!$E$54:$AP$65,29,FALSE)</f>
        <v>2.1142535418726034E-2</v>
      </c>
      <c r="F10" s="45">
        <f>+VLOOKUP($C10,DATA!$E$54:$AP$65,33,FALSE)</f>
        <v>1.9477488352372965E-2</v>
      </c>
      <c r="G10" s="45">
        <f>+VLOOKUP($C10,DATA!$E$54:$AP$65,37,FALSE)</f>
        <v>1.8666250621989823E-2</v>
      </c>
      <c r="H10" s="44"/>
      <c r="I10" s="42" t="s">
        <v>327</v>
      </c>
      <c r="J10" s="46">
        <f>+VLOOKUP($C10,DATA!$E$300:$AS$368,3,FALSE)</f>
        <v>0.13500000000000001</v>
      </c>
      <c r="K10" s="46">
        <f>+VLOOKUP($C10,DATA!$E$300:$AS$368,13,FALSE)</f>
        <v>0.16700000000000001</v>
      </c>
      <c r="L10" s="46">
        <f>+VLOOKUP($C10,DATA!$E$300:$AS$368,23,FALSE)</f>
        <v>0.19</v>
      </c>
      <c r="M10" s="46">
        <f>+VLOOKUP($C10,DATA!$E$300:$AS$368,33,FALSE)</f>
        <v>0.20699999999999999</v>
      </c>
      <c r="N10" s="44"/>
      <c r="O10" s="42" t="s">
        <v>327</v>
      </c>
      <c r="P10" s="46">
        <f>+VLOOKUP($C10,DATA!$E$133:$AS$191,3,FALSE)</f>
        <v>0.154</v>
      </c>
      <c r="Q10" s="46">
        <f>+VLOOKUP($C10,DATA!$E$133:$AS$191,13,FALSE)</f>
        <v>0.114</v>
      </c>
      <c r="R10" s="46">
        <f>+VLOOKUP($C10,DATA!$E$133:$AS$191,23,FALSE)</f>
        <v>9.8000000000000004E-2</v>
      </c>
      <c r="S10" s="46">
        <f>+VLOOKUP($C10,DATA!$E$133:$AS$191,33,FALSE)</f>
        <v>0.10299999999999999</v>
      </c>
      <c r="T10" s="44"/>
      <c r="U10" s="42" t="s">
        <v>327</v>
      </c>
      <c r="V10" s="46">
        <f>+VLOOKUP($C10,DATA!$E$731:$AS$789,3,FALSE)</f>
        <v>0.10427867015629901</v>
      </c>
      <c r="W10" s="46">
        <f>+VLOOKUP($C10,DATA!$E$731:$AS$789,13,FALSE)</f>
        <v>4.5626143507313803E-2</v>
      </c>
      <c r="X10" s="46">
        <f>+VLOOKUP($C10,DATA!$E$731:$AS$789,23,FALSE)</f>
        <v>1.5847846876094501E-2</v>
      </c>
      <c r="Y10" s="46">
        <f>+VLOOKUP($C10,DATA!$E$731:$AS$789,33,FALSE)</f>
        <v>2.61601255950118E-2</v>
      </c>
      <c r="Z10" s="44"/>
      <c r="AA10" s="42" t="s">
        <v>327</v>
      </c>
      <c r="AB10" s="46">
        <f>+VLOOKUP($C10,DATA!$E$790:$AS$848,3,FALSE)</f>
        <v>0.29113187090946802</v>
      </c>
      <c r="AC10" s="46">
        <f>+VLOOKUP($C10,DATA!$E$790:$AS$848,13,FALSE)</f>
        <v>0.32427087705166602</v>
      </c>
      <c r="AD10" s="46">
        <f>+VLOOKUP($C10,DATA!$E$790:$AS$848,23,FALSE)</f>
        <v>0.34578660031578101</v>
      </c>
      <c r="AE10" s="46">
        <f>+VLOOKUP($C10,DATA!$E$790:$AS$848,33,FALSE)</f>
        <v>0.32847037390693101</v>
      </c>
      <c r="AF10" s="44"/>
      <c r="AG10" s="42" t="s">
        <v>327</v>
      </c>
      <c r="AH10" s="46">
        <f>+VLOOKUP($C10,DATA!$E$240:$AS$309,3,FALSE)</f>
        <v>0.54</v>
      </c>
      <c r="AI10" s="46">
        <f>+VLOOKUP($C10,DATA!$E$240:$AS$309,13,FALSE)</f>
        <v>0.375</v>
      </c>
      <c r="AJ10" s="46">
        <f>+VLOOKUP($C10,DATA!$E$240:$AS$309,23,FALSE)</f>
        <v>0.34699999999999998</v>
      </c>
      <c r="AK10" s="46">
        <f>+VLOOKUP($C10,DATA!$E$240:$AS$309,33,FALSE)</f>
        <v>0.21099999999999999</v>
      </c>
      <c r="AL10" s="44"/>
      <c r="AM10" s="42" t="s">
        <v>327</v>
      </c>
      <c r="AN10" s="46">
        <f>+VLOOKUP($C10,DATA!$E$184:$AS$250,3,FALSE)</f>
        <v>0.154</v>
      </c>
      <c r="AO10" s="46">
        <f>+VLOOKUP($C10,DATA!$E$184:$AS$250,13,FALSE)</f>
        <v>0.114</v>
      </c>
      <c r="AP10" s="46">
        <f>+VLOOKUP($C10,DATA!$E$184:$AS$250,23,FALSE)</f>
        <v>9.8000000000000004E-2</v>
      </c>
      <c r="AQ10" s="46">
        <f>+VLOOKUP($C10,DATA!$E$184:$AS$250,33,FALSE)</f>
        <v>0.10299999999999999</v>
      </c>
    </row>
    <row r="11" spans="2:59" x14ac:dyDescent="0.2">
      <c r="H11" s="44"/>
      <c r="N11" s="44"/>
      <c r="T11" s="44"/>
      <c r="Z11" s="44"/>
      <c r="AF11" s="44"/>
      <c r="AL11" s="44"/>
    </row>
    <row r="12" spans="2:59" x14ac:dyDescent="0.2">
      <c r="B12" s="41" t="s">
        <v>121</v>
      </c>
      <c r="D12" s="43" t="s">
        <v>116</v>
      </c>
      <c r="E12" s="43" t="s">
        <v>117</v>
      </c>
      <c r="F12" s="43" t="s">
        <v>118</v>
      </c>
      <c r="G12" s="43" t="s">
        <v>119</v>
      </c>
      <c r="H12" s="41" t="s">
        <v>133</v>
      </c>
      <c r="I12" s="42"/>
      <c r="J12" s="43" t="s">
        <v>116</v>
      </c>
      <c r="K12" s="43" t="s">
        <v>117</v>
      </c>
      <c r="L12" s="43" t="s">
        <v>118</v>
      </c>
      <c r="M12" s="43" t="s">
        <v>119</v>
      </c>
      <c r="N12" s="41" t="s">
        <v>132</v>
      </c>
      <c r="O12" s="42"/>
      <c r="P12" s="43" t="s">
        <v>116</v>
      </c>
      <c r="Q12" s="43" t="s">
        <v>117</v>
      </c>
      <c r="R12" s="43" t="s">
        <v>118</v>
      </c>
      <c r="S12" s="43" t="s">
        <v>119</v>
      </c>
      <c r="T12" s="41" t="s">
        <v>131</v>
      </c>
      <c r="U12" s="42"/>
      <c r="V12" s="43" t="s">
        <v>116</v>
      </c>
      <c r="W12" s="43" t="s">
        <v>117</v>
      </c>
      <c r="X12" s="43" t="s">
        <v>118</v>
      </c>
      <c r="Y12" s="43" t="s">
        <v>119</v>
      </c>
      <c r="Z12" s="41" t="s">
        <v>134</v>
      </c>
      <c r="AA12" s="42"/>
      <c r="AB12" s="43" t="s">
        <v>116</v>
      </c>
      <c r="AC12" s="43" t="s">
        <v>117</v>
      </c>
      <c r="AD12" s="43" t="s">
        <v>118</v>
      </c>
      <c r="AE12" s="43" t="s">
        <v>119</v>
      </c>
      <c r="AF12" s="41" t="s">
        <v>135</v>
      </c>
      <c r="AG12" s="42"/>
      <c r="AH12" s="43" t="s">
        <v>116</v>
      </c>
      <c r="AI12" s="43" t="s">
        <v>117</v>
      </c>
      <c r="AJ12" s="43" t="s">
        <v>118</v>
      </c>
      <c r="AK12" s="43" t="s">
        <v>119</v>
      </c>
      <c r="AL12" s="41" t="s">
        <v>136</v>
      </c>
      <c r="AM12" s="42"/>
      <c r="AN12" s="43" t="s">
        <v>116</v>
      </c>
      <c r="AO12" s="43" t="s">
        <v>117</v>
      </c>
      <c r="AP12" s="43" t="s">
        <v>118</v>
      </c>
      <c r="AQ12" s="43" t="s">
        <v>119</v>
      </c>
    </row>
    <row r="13" spans="2:59" x14ac:dyDescent="0.2">
      <c r="B13" s="44" t="s">
        <v>102</v>
      </c>
      <c r="C13" s="36" t="str">
        <f>+$C$8</f>
        <v>Albany - MULO</v>
      </c>
      <c r="D13" s="46">
        <f>+VLOOKUP($C13,DATA!$E$7:$AP$56,19,FALSE)</f>
        <v>6.7749091570597469E-2</v>
      </c>
      <c r="E13" s="46">
        <f>+VLOOKUP($C13,DATA!$E$7:$AP$56,20,FALSE)</f>
        <v>4.4423216072387875E-2</v>
      </c>
      <c r="F13" s="46">
        <f>+VLOOKUP($C13,DATA!$E$7:$AP$56,21,FALSE)</f>
        <v>5.2442568835778879E-2</v>
      </c>
      <c r="G13" s="46">
        <f>+VLOOKUP($C13,DATA!$E$7:$AP$56,22,FALSE)</f>
        <v>6.5609731506490632E-2</v>
      </c>
      <c r="H13" s="44" t="s">
        <v>102</v>
      </c>
      <c r="I13" s="36" t="str">
        <f>+$C$8</f>
        <v>Albany - MULO</v>
      </c>
      <c r="J13" s="46">
        <f>+VLOOKUP($C13,DATA!$E$300:$AS$368,5,FALSE)</f>
        <v>1.7999999999999999E-2</v>
      </c>
      <c r="K13" s="46">
        <f>+VLOOKUP($C13,DATA!$E$300:$AS$368,15,FALSE)</f>
        <v>8.1000000000000003E-2</v>
      </c>
      <c r="L13" s="46">
        <f>+VLOOKUP($C13,DATA!$E$300:$AS$368,25,FALSE)</f>
        <v>5.5E-2</v>
      </c>
      <c r="M13" s="46">
        <f>+VLOOKUP($C13,DATA!$E$300:$AS$368,35,FALSE)</f>
        <v>4.9000000000000002E-2</v>
      </c>
      <c r="N13" s="44" t="s">
        <v>102</v>
      </c>
      <c r="O13" s="36" t="str">
        <f>+$C$8</f>
        <v>Albany - MULO</v>
      </c>
      <c r="P13" s="46">
        <f>+VLOOKUP($C13,DATA!$E$133:$AS$191,5,FALSE)</f>
        <v>0.26300000000000001</v>
      </c>
      <c r="Q13" s="46">
        <f>+VLOOKUP($C13,DATA!$E$133:$AS$191,15,FALSE)</f>
        <v>0.17100000000000001</v>
      </c>
      <c r="R13" s="46">
        <f>+VLOOKUP($C13,DATA!$E$133:$AS$191,25,FALSE)</f>
        <v>0.13500000000000001</v>
      </c>
      <c r="S13" s="46">
        <f>+VLOOKUP($C13,DATA!$E$133:$AS$191,35,FALSE)</f>
        <v>0.109</v>
      </c>
      <c r="T13" s="44" t="s">
        <v>102</v>
      </c>
      <c r="U13" s="36" t="str">
        <f>+$C$8</f>
        <v>Albany - MULO</v>
      </c>
      <c r="V13" s="46">
        <f>+VLOOKUP($C13,DATA!$E$731:$AS$789,5,FALSE)</f>
        <v>0.59770488430533397</v>
      </c>
      <c r="W13" s="46">
        <f>+VLOOKUP($C13,DATA!$E$731:$AS$789,15,FALSE)</f>
        <v>0.29830330886628897</v>
      </c>
      <c r="X13" s="46">
        <f>+VLOOKUP($C13,DATA!$E$731:$AS$789,25,FALSE)</f>
        <v>0.21241923592387901</v>
      </c>
      <c r="Y13" s="46">
        <f>+VLOOKUP($C13,DATA!$E$731:$AS$789,35,FALSE)</f>
        <v>0.200291744042361</v>
      </c>
      <c r="Z13" s="44" t="s">
        <v>102</v>
      </c>
      <c r="AA13" s="36" t="str">
        <f>+$C$8</f>
        <v>Albany - MULO</v>
      </c>
      <c r="AB13" s="46">
        <f>+VLOOKUP($C13,DATA!$E$790:$AS$848,5,FALSE)</f>
        <v>-0.20529775591648999</v>
      </c>
      <c r="AC13" s="46">
        <f>+VLOOKUP($C13,DATA!$E$790:$AS$848,15,FALSE)</f>
        <v>-6.0960952027232E-2</v>
      </c>
      <c r="AD13" s="46">
        <f>+VLOOKUP($C13,DATA!$E$790:$AS$848,25,FALSE)</f>
        <v>7.4660906544743097E-3</v>
      </c>
      <c r="AE13" s="46">
        <f>+VLOOKUP($C13,DATA!$E$790:$AS$848,35,FALSE)</f>
        <v>-2.0465253770814401E-2</v>
      </c>
      <c r="AF13" s="44" t="s">
        <v>102</v>
      </c>
      <c r="AG13" s="36" t="str">
        <f>+$C$8</f>
        <v>Albany - MULO</v>
      </c>
      <c r="AH13" s="46">
        <f>+VLOOKUP($C13,DATA!$E$240:$AS$309,5,FALSE)</f>
        <v>-7.0000000000000001E-3</v>
      </c>
      <c r="AI13" s="46">
        <f>+VLOOKUP($C13,DATA!$E$240:$AS$309,15,FALSE)</f>
        <v>8.0000000000000002E-3</v>
      </c>
      <c r="AJ13" s="46">
        <f>+VLOOKUP($C13,DATA!$E$240:$AS$309,25,FALSE)</f>
        <v>1.0999999999999999E-2</v>
      </c>
      <c r="AK13" s="46">
        <f>+VLOOKUP($C13,DATA!$E$240:$AS$309,35,FALSE)</f>
        <v>3.5000000000000003E-2</v>
      </c>
      <c r="AL13" s="44" t="s">
        <v>102</v>
      </c>
      <c r="AM13" s="36" t="str">
        <f>+$C$8</f>
        <v>Albany - MULO</v>
      </c>
      <c r="AN13" s="46">
        <f>+VLOOKUP($C13,DATA!$E$184:$AS$250,5,FALSE)</f>
        <v>0</v>
      </c>
      <c r="AO13" s="46">
        <f>+VLOOKUP($C13,DATA!$E$184:$AS$250,15,FALSE)</f>
        <v>0</v>
      </c>
      <c r="AP13" s="46">
        <f>+VLOOKUP($C13,DATA!$E$184:$AS$250,25,FALSE)</f>
        <v>0</v>
      </c>
      <c r="AQ13" s="46">
        <f>+VLOOKUP($C13,DATA!$E$184:$AS$250,35,FALSE)</f>
        <v>0</v>
      </c>
    </row>
    <row r="14" spans="2:59" x14ac:dyDescent="0.2">
      <c r="B14" s="44" t="s">
        <v>115</v>
      </c>
      <c r="C14" s="42" t="str">
        <f>+$C$9</f>
        <v>Northeast - MULO</v>
      </c>
      <c r="D14" s="46">
        <f>+VLOOKUP($C14,DATA!$E$57:$AP$65,19,FALSE)</f>
        <v>5.4107729712337724E-2</v>
      </c>
      <c r="E14" s="46">
        <f>+VLOOKUP($C14,DATA!$E$57:$AP$65,20,FALSE)</f>
        <v>5.102004557964436E-2</v>
      </c>
      <c r="F14" s="46">
        <f>+VLOOKUP($C14,DATA!$E$57:$AP$65,21,FALSE)</f>
        <v>5.4498617958119631E-2</v>
      </c>
      <c r="G14" s="46">
        <f>+VLOOKUP($C14,DATA!$E$57:$AP$65,22,FALSE)</f>
        <v>6.6177866313151659E-2</v>
      </c>
      <c r="H14" s="44" t="s">
        <v>115</v>
      </c>
      <c r="I14" s="42" t="str">
        <f>+$C$9</f>
        <v>Northeast - MULO</v>
      </c>
      <c r="J14" s="46">
        <f>+VLOOKUP($C14,DATA!$E$300:$AS$368,5,FALSE)</f>
        <v>9.7000000000000003E-2</v>
      </c>
      <c r="K14" s="46">
        <f>+VLOOKUP($C14,DATA!$E$300:$AS$368,15,FALSE)</f>
        <v>6.8000000000000005E-2</v>
      </c>
      <c r="L14" s="46">
        <f>+VLOOKUP($C14,DATA!$E$300:$AS$368,25,FALSE)</f>
        <v>6.5000000000000002E-2</v>
      </c>
      <c r="M14" s="46">
        <f>+VLOOKUP($C14,DATA!$E$300:$AS$368,35,FALSE)</f>
        <v>0.04</v>
      </c>
      <c r="N14" s="44" t="s">
        <v>115</v>
      </c>
      <c r="O14" s="42" t="str">
        <f>+$C$9</f>
        <v>Northeast - MULO</v>
      </c>
      <c r="P14" s="46">
        <f>+VLOOKUP($C14,DATA!$E$133:$AS$191,5,FALSE)</f>
        <v>0.24299999999999999</v>
      </c>
      <c r="Q14" s="46">
        <f>+VLOOKUP($C14,DATA!$E$133:$AS$191,15,FALSE)</f>
        <v>0.125</v>
      </c>
      <c r="R14" s="46">
        <f>+VLOOKUP($C14,DATA!$E$133:$AS$191,25,FALSE)</f>
        <v>6.9000000000000006E-2</v>
      </c>
      <c r="S14" s="46">
        <f>+VLOOKUP($C14,DATA!$E$133:$AS$191,35,FALSE)</f>
        <v>5.1999999999999998E-2</v>
      </c>
      <c r="T14" s="44" t="s">
        <v>115</v>
      </c>
      <c r="U14" s="42" t="str">
        <f>+$C$9</f>
        <v>Northeast - MULO</v>
      </c>
      <c r="V14" s="46">
        <f>+VLOOKUP($C14,DATA!$E$731:$AS$789,5,FALSE)</f>
        <v>0.16933250511980699</v>
      </c>
      <c r="W14" s="46">
        <f>+VLOOKUP($C14,DATA!$E$731:$AS$789,15,FALSE)</f>
        <v>1.79367412072786E-2</v>
      </c>
      <c r="X14" s="46">
        <f>+VLOOKUP($C14,DATA!$E$731:$AS$789,25,FALSE)</f>
        <v>-2.10552620186043E-2</v>
      </c>
      <c r="Y14" s="46">
        <f>+VLOOKUP($C14,DATA!$E$731:$AS$789,35,FALSE)</f>
        <v>2.8039318765335402E-3</v>
      </c>
      <c r="Z14" s="44" t="s">
        <v>115</v>
      </c>
      <c r="AA14" s="42" t="str">
        <f>+$C$9</f>
        <v>Northeast - MULO</v>
      </c>
      <c r="AB14" s="46">
        <f>+VLOOKUP($C14,DATA!$E$790:$AS$848,5,FALSE)</f>
        <v>0.51814684534164701</v>
      </c>
      <c r="AC14" s="46">
        <f>+VLOOKUP($C14,DATA!$E$790:$AS$848,15,FALSE)</f>
        <v>0.60008505328426398</v>
      </c>
      <c r="AD14" s="46">
        <f>+VLOOKUP($C14,DATA!$E$790:$AS$848,25,FALSE)</f>
        <v>0.40115803564307401</v>
      </c>
      <c r="AE14" s="46">
        <f>+VLOOKUP($C14,DATA!$E$790:$AS$848,35,FALSE)</f>
        <v>0.20848525894956199</v>
      </c>
      <c r="AF14" s="44" t="s">
        <v>115</v>
      </c>
      <c r="AG14" s="42" t="str">
        <f>+$C$9</f>
        <v>Northeast - MULO</v>
      </c>
      <c r="AH14" s="46">
        <f>+VLOOKUP($C14,DATA!$E$240:$AS$309,5,FALSE)</f>
        <v>0.14000000000000001</v>
      </c>
      <c r="AI14" s="46">
        <f>+VLOOKUP($C14,DATA!$E$240:$AS$309,15,FALSE)</f>
        <v>0.29899999999999999</v>
      </c>
      <c r="AJ14" s="46">
        <f>+VLOOKUP($C14,DATA!$E$240:$AS$309,25,FALSE)</f>
        <v>0.42099999999999999</v>
      </c>
      <c r="AK14" s="46">
        <f>+VLOOKUP($C14,DATA!$E$240:$AS$309,35,FALSE)</f>
        <v>0.42599999999999999</v>
      </c>
      <c r="AL14" s="44" t="s">
        <v>115</v>
      </c>
      <c r="AM14" s="42" t="str">
        <f>+$C$9</f>
        <v>Northeast - MULO</v>
      </c>
      <c r="AN14" s="46">
        <f>+VLOOKUP($C14,DATA!$E$184:$AS$250,5,FALSE)</f>
        <v>0.24299999999999999</v>
      </c>
      <c r="AO14" s="46">
        <f>+VLOOKUP($C14,DATA!$E$184:$AS$250,15,FALSE)</f>
        <v>0.125</v>
      </c>
      <c r="AP14" s="46">
        <f>+VLOOKUP($C14,DATA!$E$184:$AS$250,25,FALSE)</f>
        <v>6.9000000000000006E-2</v>
      </c>
      <c r="AQ14" s="46">
        <f>+VLOOKUP($C14,DATA!$E$184:$AS$250,35,FALSE)</f>
        <v>5.1999999999999998E-2</v>
      </c>
    </row>
    <row r="15" spans="2:59" x14ac:dyDescent="0.2">
      <c r="C15" s="42" t="s">
        <v>327</v>
      </c>
      <c r="D15" s="46">
        <f>+VLOOKUP($C15,DATA!$E$57:$AP$65,19,FALSE)</f>
        <v>6.3978322658006556E-2</v>
      </c>
      <c r="E15" s="46">
        <f>+VLOOKUP($C15,DATA!$E$57:$AP$65,20,FALSE)</f>
        <v>6.8298277854376435E-2</v>
      </c>
      <c r="F15" s="46">
        <f>+VLOOKUP($C15,DATA!$E$57:$AP$65,21,FALSE)</f>
        <v>7.297759311701936E-2</v>
      </c>
      <c r="G15" s="46">
        <f>+VLOOKUP($C15,DATA!$E$57:$AP$65,22,FALSE)</f>
        <v>7.8668563871464176E-2</v>
      </c>
      <c r="H15" s="44"/>
      <c r="I15" s="42" t="s">
        <v>327</v>
      </c>
      <c r="J15" s="46">
        <f>+VLOOKUP($C15,DATA!$E$300:$AS$368,5,FALSE)</f>
        <v>9.8000000000000004E-2</v>
      </c>
      <c r="K15" s="46">
        <f>+VLOOKUP($C15,DATA!$E$300:$AS$368,15,FALSE)</f>
        <v>0.18099999999999999</v>
      </c>
      <c r="L15" s="46">
        <f>+VLOOKUP($C15,DATA!$E$300:$AS$368,25,FALSE)</f>
        <v>0.245</v>
      </c>
      <c r="M15" s="46">
        <f>+VLOOKUP($C15,DATA!$E$300:$AS$368,35,FALSE)</f>
        <v>0.27800000000000002</v>
      </c>
      <c r="N15" s="44"/>
      <c r="O15" s="42" t="s">
        <v>327</v>
      </c>
      <c r="P15" s="46">
        <f>+VLOOKUP($C15,DATA!$E$133:$AS$191,5,FALSE)</f>
        <v>0.18099999999999999</v>
      </c>
      <c r="Q15" s="46">
        <f>+VLOOKUP($C15,DATA!$E$133:$AS$191,15,FALSE)</f>
        <v>0.123</v>
      </c>
      <c r="R15" s="46">
        <f>+VLOOKUP($C15,DATA!$E$133:$AS$191,25,FALSE)</f>
        <v>0.104</v>
      </c>
      <c r="S15" s="46">
        <f>+VLOOKUP($C15,DATA!$E$133:$AS$191,35,FALSE)</f>
        <v>0.113</v>
      </c>
      <c r="T15" s="44"/>
      <c r="U15" s="42" t="s">
        <v>327</v>
      </c>
      <c r="V15" s="46">
        <f>+VLOOKUP($C15,DATA!$E$731:$AS$789,5,FALSE)</f>
        <v>0.10352187073048</v>
      </c>
      <c r="W15" s="46">
        <f>+VLOOKUP($C15,DATA!$E$731:$AS$789,15,FALSE)</f>
        <v>3.5420819355212199E-2</v>
      </c>
      <c r="X15" s="46">
        <f>+VLOOKUP($C15,DATA!$E$731:$AS$789,25,FALSE)</f>
        <v>1.28602967635617E-2</v>
      </c>
      <c r="Y15" s="46">
        <f>+VLOOKUP($C15,DATA!$E$731:$AS$789,35,FALSE)</f>
        <v>3.3231480414849197E-2</v>
      </c>
      <c r="Z15" s="44"/>
      <c r="AA15" s="42" t="s">
        <v>327</v>
      </c>
      <c r="AB15" s="46">
        <f>+VLOOKUP($C15,DATA!$E$790:$AS$848,5,FALSE)</f>
        <v>0.43356405893635502</v>
      </c>
      <c r="AC15" s="46">
        <f>+VLOOKUP($C15,DATA!$E$790:$AS$848,15,FALSE)</f>
        <v>0.44341419571441798</v>
      </c>
      <c r="AD15" s="46">
        <f>+VLOOKUP($C15,DATA!$E$790:$AS$848,25,FALSE)</f>
        <v>0.42566610417804301</v>
      </c>
      <c r="AE15" s="46">
        <f>+VLOOKUP($C15,DATA!$E$790:$AS$848,35,FALSE)</f>
        <v>0.382003904125092</v>
      </c>
      <c r="AF15" s="44"/>
      <c r="AG15" s="42" t="s">
        <v>327</v>
      </c>
      <c r="AH15" s="46">
        <f>+VLOOKUP($C15,DATA!$E$240:$AS$309,5,FALSE)</f>
        <v>0.76400000000000001</v>
      </c>
      <c r="AI15" s="46">
        <f>+VLOOKUP($C15,DATA!$E$240:$AS$309,15,FALSE)</f>
        <v>0.70199999999999996</v>
      </c>
      <c r="AJ15" s="46">
        <f>+VLOOKUP($C15,DATA!$E$240:$AS$309,25,FALSE)</f>
        <v>0.42499999999999999</v>
      </c>
      <c r="AK15" s="46">
        <f>+VLOOKUP($C15,DATA!$E$240:$AS$309,35,FALSE)</f>
        <v>8.2000000000000003E-2</v>
      </c>
      <c r="AL15" s="44"/>
      <c r="AM15" s="42" t="s">
        <v>327</v>
      </c>
      <c r="AN15" s="46">
        <f>+VLOOKUP($C15,DATA!$E$184:$AS$250,5,FALSE)</f>
        <v>0.18099999999999999</v>
      </c>
      <c r="AO15" s="46">
        <f>+VLOOKUP($C15,DATA!$E$184:$AS$250,15,FALSE)</f>
        <v>0.123</v>
      </c>
      <c r="AP15" s="46">
        <f>+VLOOKUP($C15,DATA!$E$184:$AS$250,25,FALSE)</f>
        <v>0.104</v>
      </c>
      <c r="AQ15" s="46">
        <f>+VLOOKUP($C15,DATA!$E$184:$AS$250,35,FALSE)</f>
        <v>0.113</v>
      </c>
    </row>
    <row r="16" spans="2:59" x14ac:dyDescent="0.2">
      <c r="H16" s="44"/>
      <c r="N16" s="44"/>
      <c r="T16" s="44"/>
      <c r="Z16" s="44"/>
      <c r="AF16" s="44"/>
      <c r="AL16" s="44"/>
    </row>
    <row r="17" spans="2:43" x14ac:dyDescent="0.2">
      <c r="B17" s="41" t="s">
        <v>125</v>
      </c>
      <c r="D17" s="43" t="s">
        <v>116</v>
      </c>
      <c r="E17" s="43" t="s">
        <v>117</v>
      </c>
      <c r="F17" s="43" t="s">
        <v>118</v>
      </c>
      <c r="G17" s="43" t="s">
        <v>119</v>
      </c>
      <c r="H17" s="41" t="s">
        <v>138</v>
      </c>
      <c r="I17" s="42"/>
      <c r="J17" s="43" t="s">
        <v>116</v>
      </c>
      <c r="K17" s="43" t="s">
        <v>117</v>
      </c>
      <c r="L17" s="43" t="s">
        <v>118</v>
      </c>
      <c r="M17" s="43" t="s">
        <v>119</v>
      </c>
      <c r="N17" s="41" t="s">
        <v>139</v>
      </c>
      <c r="O17" s="42"/>
      <c r="P17" s="43" t="s">
        <v>116</v>
      </c>
      <c r="Q17" s="43" t="s">
        <v>117</v>
      </c>
      <c r="R17" s="43" t="s">
        <v>118</v>
      </c>
      <c r="S17" s="43" t="s">
        <v>119</v>
      </c>
      <c r="T17" s="41" t="s">
        <v>140</v>
      </c>
      <c r="U17" s="42"/>
      <c r="V17" s="43" t="s">
        <v>116</v>
      </c>
      <c r="W17" s="43" t="s">
        <v>117</v>
      </c>
      <c r="X17" s="43" t="s">
        <v>118</v>
      </c>
      <c r="Y17" s="43" t="s">
        <v>119</v>
      </c>
      <c r="Z17" s="41" t="s">
        <v>141</v>
      </c>
      <c r="AA17" s="42"/>
      <c r="AB17" s="43" t="s">
        <v>116</v>
      </c>
      <c r="AC17" s="43" t="s">
        <v>117</v>
      </c>
      <c r="AD17" s="43" t="s">
        <v>118</v>
      </c>
      <c r="AE17" s="43" t="s">
        <v>119</v>
      </c>
      <c r="AF17" s="41" t="s">
        <v>142</v>
      </c>
      <c r="AG17" s="42"/>
      <c r="AH17" s="43" t="s">
        <v>116</v>
      </c>
      <c r="AI17" s="43" t="s">
        <v>117</v>
      </c>
      <c r="AJ17" s="43" t="s">
        <v>118</v>
      </c>
      <c r="AK17" s="43" t="s">
        <v>119</v>
      </c>
      <c r="AL17" s="41" t="s">
        <v>143</v>
      </c>
      <c r="AM17" s="42"/>
      <c r="AN17" s="43" t="s">
        <v>116</v>
      </c>
      <c r="AO17" s="43" t="s">
        <v>117</v>
      </c>
      <c r="AP17" s="43" t="s">
        <v>118</v>
      </c>
      <c r="AQ17" s="43" t="s">
        <v>119</v>
      </c>
    </row>
    <row r="18" spans="2:43" x14ac:dyDescent="0.2">
      <c r="B18" s="44" t="s">
        <v>102</v>
      </c>
      <c r="C18" s="36" t="str">
        <f>+$C$8</f>
        <v>Albany - MULO</v>
      </c>
      <c r="D18" s="46">
        <f>+VLOOKUP($C18,DATA!$E$70:$AS$128,3,FALSE)</f>
        <v>0.16522312705851999</v>
      </c>
      <c r="E18" s="46">
        <f>+VLOOKUP($C18,DATA!$E$70:$AS$128,13,FALSE)</f>
        <v>6.9895146242032399E-2</v>
      </c>
      <c r="F18" s="46">
        <f>+VLOOKUP($C18,DATA!$E$70:$AS$128,23,FALSE)</f>
        <v>4.8746918469263899E-2</v>
      </c>
      <c r="G18" s="46">
        <f>+VLOOKUP($C18,DATA!$E$70:$AS$128,33,FALSE)</f>
        <v>3.4399423632113998E-2</v>
      </c>
      <c r="H18" s="44" t="s">
        <v>102</v>
      </c>
      <c r="I18" s="36" t="str">
        <f>+$C$8</f>
        <v>Albany - MULO</v>
      </c>
      <c r="J18" s="143">
        <f>+VLOOKUP($C18,DATA!$E$300:$AS$368,8,FALSE)</f>
        <v>4.45</v>
      </c>
      <c r="K18" s="143">
        <f>+VLOOKUP($C18,DATA!$E$300:$AS$368,18,FALSE)</f>
        <v>3.89</v>
      </c>
      <c r="L18" s="143">
        <f>+VLOOKUP($C18,DATA!$E$300:$AS$368,28,FALSE)</f>
        <v>3.9</v>
      </c>
      <c r="M18" s="143">
        <f>+VLOOKUP($C18,DATA!$E$300:$AS$368,38,FALSE)</f>
        <v>3.92</v>
      </c>
      <c r="N18" s="44" t="s">
        <v>102</v>
      </c>
      <c r="O18" s="36" t="str">
        <f>+$C$8</f>
        <v>Albany - MULO</v>
      </c>
      <c r="P18" s="143">
        <f>+VLOOKUP($C18,DATA!$E$133:$AS$191,8,FALSE)</f>
        <v>4.7699999999999996</v>
      </c>
      <c r="Q18" s="143">
        <f>+VLOOKUP($C18,DATA!$E$133:$AS$191,18,FALSE)</f>
        <v>4.63</v>
      </c>
      <c r="R18" s="143">
        <f>+VLOOKUP($C18,DATA!$E$133:$AS$191,28,FALSE)</f>
        <v>4.54</v>
      </c>
      <c r="S18" s="143">
        <f>+VLOOKUP($C18,DATA!$E$133:$AS$191,38,FALSE)</f>
        <v>4.55</v>
      </c>
      <c r="T18" s="44" t="s">
        <v>102</v>
      </c>
      <c r="U18" s="36" t="str">
        <f>+$C$8</f>
        <v>Albany - MULO</v>
      </c>
      <c r="V18" s="143">
        <f>+VLOOKUP($C18,DATA!$E$731:$AS$789,8,FALSE)</f>
        <v>4.7969862903566503</v>
      </c>
      <c r="W18" s="143">
        <f>+VLOOKUP($C18,DATA!$E$731:$AS$789,18,FALSE)</f>
        <v>4.6340252978257697</v>
      </c>
      <c r="X18" s="143">
        <f>+VLOOKUP($C18,DATA!$E$731:$AS$789,28,FALSE)</f>
        <v>4.5462938519289802</v>
      </c>
      <c r="Y18" s="143">
        <f>+VLOOKUP($C18,DATA!$E$731:$AS$789,38,FALSE)</f>
        <v>4.5237092196893904</v>
      </c>
      <c r="Z18" s="44" t="s">
        <v>102</v>
      </c>
      <c r="AA18" s="36" t="str">
        <f>+$C$8</f>
        <v>Albany - MULO</v>
      </c>
      <c r="AB18" s="143">
        <f>+VLOOKUP($C18,DATA!$E$790:$AS$848,8,FALSE)</f>
        <v>4.6850117107244902</v>
      </c>
      <c r="AC18" s="143">
        <f>+VLOOKUP($C18,DATA!$E$790:$AS$848,18,FALSE)</f>
        <v>4.6295186084314102</v>
      </c>
      <c r="AD18" s="143">
        <f>+VLOOKUP($C18,DATA!$E$790:$AS$848,28,FALSE)</f>
        <v>4.5397215216857001</v>
      </c>
      <c r="AE18" s="143">
        <f>+VLOOKUP($C18,DATA!$E$790:$AS$848,38,FALSE)</f>
        <v>4.5845805748067399</v>
      </c>
      <c r="AF18" s="44" t="s">
        <v>102</v>
      </c>
      <c r="AG18" s="36" t="str">
        <f>+$C$8</f>
        <v>Albany - MULO</v>
      </c>
      <c r="AH18" s="143">
        <f>+VLOOKUP($C18,DATA!$E$240:$AS$309,8,FALSE)</f>
        <v>10.050000000000001</v>
      </c>
      <c r="AI18" s="143">
        <f>+VLOOKUP($C18,DATA!$E$240:$AS$309,18,FALSE)</f>
        <v>10.26</v>
      </c>
      <c r="AJ18" s="143">
        <f>+VLOOKUP($C18,DATA!$E$240:$AS$309,28,FALSE)</f>
        <v>10.06</v>
      </c>
      <c r="AK18" s="143">
        <f>+VLOOKUP($C18,DATA!$E$240:$AS$309,38,FALSE)</f>
        <v>9.91</v>
      </c>
      <c r="AL18" s="44" t="s">
        <v>102</v>
      </c>
      <c r="AM18" s="36" t="str">
        <f>+$C$8</f>
        <v>Albany - MULO</v>
      </c>
      <c r="AN18" s="143">
        <f>+VLOOKUP($C18,DATA!$E$184:$AS$250,8,FALSE)</f>
        <v>46.51</v>
      </c>
      <c r="AO18" s="143">
        <f>+VLOOKUP($C18,DATA!$E$184:$AS$250,18,FALSE)</f>
        <v>45.92</v>
      </c>
      <c r="AP18" s="143">
        <f>+VLOOKUP($C18,DATA!$E$184:$AS$250,28,FALSE)</f>
        <v>43.54</v>
      </c>
      <c r="AQ18" s="143">
        <f>+VLOOKUP($C18,DATA!$E$184:$AS$250,38,FALSE)</f>
        <v>43.54</v>
      </c>
    </row>
    <row r="19" spans="2:43" x14ac:dyDescent="0.2">
      <c r="B19" s="44" t="s">
        <v>115</v>
      </c>
      <c r="C19" s="42" t="str">
        <f>+$C$9</f>
        <v>Northeast - MULO</v>
      </c>
      <c r="D19" s="46">
        <f>+VLOOKUP($C19,DATA!$E$70:$AS$128,3,FALSE)</f>
        <v>0.116990833618281</v>
      </c>
      <c r="E19" s="46">
        <f>+VLOOKUP($C19,DATA!$E$70:$AS$128,13,FALSE)</f>
        <v>5.4037913105039102E-2</v>
      </c>
      <c r="F19" s="46">
        <f>+VLOOKUP($C19,DATA!$E$70:$AS$128,23,FALSE)</f>
        <v>3.4220910626340098E-2</v>
      </c>
      <c r="G19" s="46">
        <f>+VLOOKUP($C19,DATA!$E$70:$AS$128,33,FALSE)</f>
        <v>1.68784250358258E-2</v>
      </c>
      <c r="H19" s="44" t="s">
        <v>115</v>
      </c>
      <c r="I19" s="42" t="str">
        <f>+$C$9</f>
        <v>Northeast - MULO</v>
      </c>
      <c r="J19" s="143">
        <f>+VLOOKUP($C19,DATA!$E$300:$AS$368,8,FALSE)</f>
        <v>3.68</v>
      </c>
      <c r="K19" s="143">
        <f>+VLOOKUP($C19,DATA!$E$300:$AS$368,18,FALSE)</f>
        <v>3.44</v>
      </c>
      <c r="L19" s="143">
        <f>+VLOOKUP($C19,DATA!$E$300:$AS$368,28,FALSE)</f>
        <v>3.48</v>
      </c>
      <c r="M19" s="143">
        <f>+VLOOKUP($C19,DATA!$E$300:$AS$368,38,FALSE)</f>
        <v>3.51</v>
      </c>
      <c r="N19" s="44" t="s">
        <v>115</v>
      </c>
      <c r="O19" s="42" t="str">
        <f>+$C$9</f>
        <v>Northeast - MULO</v>
      </c>
      <c r="P19" s="143">
        <f>+VLOOKUP($C19,DATA!$E$133:$AS$191,8,FALSE)</f>
        <v>4.0199999999999996</v>
      </c>
      <c r="Q19" s="143">
        <f>+VLOOKUP($C19,DATA!$E$133:$AS$191,18,FALSE)</f>
        <v>4</v>
      </c>
      <c r="R19" s="143">
        <f>+VLOOKUP($C19,DATA!$E$133:$AS$191,28,FALSE)</f>
        <v>4</v>
      </c>
      <c r="S19" s="143">
        <f>+VLOOKUP($C19,DATA!$E$133:$AS$191,38,FALSE)</f>
        <v>4.05</v>
      </c>
      <c r="T19" s="44" t="s">
        <v>115</v>
      </c>
      <c r="U19" s="42" t="str">
        <f>+$C$9</f>
        <v>Northeast - MULO</v>
      </c>
      <c r="V19" s="143">
        <f>+VLOOKUP($C19,DATA!$E$731:$AS$789,8,FALSE)</f>
        <v>4.05924027677779</v>
      </c>
      <c r="W19" s="143">
        <f>+VLOOKUP($C19,DATA!$E$731:$AS$789,18,FALSE)</f>
        <v>4.0443776759599404</v>
      </c>
      <c r="X19" s="143">
        <f>+VLOOKUP($C19,DATA!$E$731:$AS$789,28,FALSE)</f>
        <v>4.0194431855495401</v>
      </c>
      <c r="Y19" s="143">
        <f>+VLOOKUP($C19,DATA!$E$731:$AS$789,38,FALSE)</f>
        <v>3.9954712352030599</v>
      </c>
      <c r="Z19" s="44" t="s">
        <v>115</v>
      </c>
      <c r="AA19" s="42" t="str">
        <f>+$C$9</f>
        <v>Northeast - MULO</v>
      </c>
      <c r="AB19" s="143">
        <f>+VLOOKUP($C19,DATA!$E$790:$AS$848,8,FALSE)</f>
        <v>3.90923970134804</v>
      </c>
      <c r="AC19" s="143">
        <f>+VLOOKUP($C19,DATA!$E$790:$AS$848,18,FALSE)</f>
        <v>3.8569052084895001</v>
      </c>
      <c r="AD19" s="143">
        <f>+VLOOKUP($C19,DATA!$E$790:$AS$848,28,FALSE)</f>
        <v>3.9611469578070602</v>
      </c>
      <c r="AE19" s="143">
        <f>+VLOOKUP($C19,DATA!$E$790:$AS$848,38,FALSE)</f>
        <v>4.1784525305193698</v>
      </c>
      <c r="AF19" s="44" t="s">
        <v>115</v>
      </c>
      <c r="AG19" s="42" t="str">
        <f>+$C$9</f>
        <v>Northeast - MULO</v>
      </c>
      <c r="AH19" s="143">
        <f>+VLOOKUP($C19,DATA!$E$240:$AS$309,8,FALSE)</f>
        <v>8.1</v>
      </c>
      <c r="AI19" s="143">
        <f>+VLOOKUP($C19,DATA!$E$240:$AS$309,18,FALSE)</f>
        <v>8.4600000000000009</v>
      </c>
      <c r="AJ19" s="143">
        <f>+VLOOKUP($C19,DATA!$E$240:$AS$309,28,FALSE)</f>
        <v>7.87</v>
      </c>
      <c r="AK19" s="143">
        <f>+VLOOKUP($C19,DATA!$E$240:$AS$309,38,FALSE)</f>
        <v>8.0500000000000007</v>
      </c>
      <c r="AL19" s="44" t="s">
        <v>115</v>
      </c>
      <c r="AM19" s="42" t="str">
        <f>+$C$9</f>
        <v>Northeast - MULO</v>
      </c>
      <c r="AN19" s="143">
        <f>+VLOOKUP($C19,DATA!$E$184:$AS$250,8,FALSE)</f>
        <v>4.0199999999999996</v>
      </c>
      <c r="AO19" s="143">
        <f>+VLOOKUP($C19,DATA!$E$184:$AS$250,18,FALSE)</f>
        <v>4</v>
      </c>
      <c r="AP19" s="143">
        <f>+VLOOKUP($C19,DATA!$E$184:$AS$250,28,FALSE)</f>
        <v>4</v>
      </c>
      <c r="AQ19" s="143">
        <f>+VLOOKUP($C19,DATA!$E$184:$AS$250,38,FALSE)</f>
        <v>4.05</v>
      </c>
    </row>
    <row r="20" spans="2:43" x14ac:dyDescent="0.2">
      <c r="C20" s="42" t="s">
        <v>327</v>
      </c>
      <c r="D20" s="46">
        <f>+VLOOKUP($C20,DATA!$E$70:$AS$128,3,FALSE)</f>
        <v>6.4777344458220296E-2</v>
      </c>
      <c r="E20" s="46">
        <f>+VLOOKUP($C20,DATA!$E$70:$AS$128,13,FALSE)</f>
        <v>6.2894512900224395E-2</v>
      </c>
      <c r="F20" s="46">
        <f>+VLOOKUP($C20,DATA!$E$70:$AS$128,23,FALSE)</f>
        <v>4.7331868153680401E-2</v>
      </c>
      <c r="G20" s="46">
        <f>+VLOOKUP($C20,DATA!$E$70:$AS$128,33,FALSE)</f>
        <v>4.0904496943002903E-2</v>
      </c>
      <c r="H20" s="44"/>
      <c r="I20" s="42" t="s">
        <v>327</v>
      </c>
      <c r="J20" s="143">
        <f>+VLOOKUP($C20,DATA!$E$300:$AS$368,8,FALSE)</f>
        <v>10.93</v>
      </c>
      <c r="K20" s="143">
        <f>+VLOOKUP($C20,DATA!$E$300:$AS$368,18,FALSE)</f>
        <v>11.06</v>
      </c>
      <c r="L20" s="143">
        <f>+VLOOKUP($C20,DATA!$E$300:$AS$368,28,FALSE)</f>
        <v>10.76</v>
      </c>
      <c r="M20" s="143">
        <f>+VLOOKUP($C20,DATA!$E$300:$AS$368,38,FALSE)</f>
        <v>10.81</v>
      </c>
      <c r="N20" s="44"/>
      <c r="O20" s="42" t="s">
        <v>327</v>
      </c>
      <c r="P20" s="143">
        <f>+VLOOKUP($C20,DATA!$E$133:$AS$191,8,FALSE)</f>
        <v>4.4800000000000004</v>
      </c>
      <c r="Q20" s="143">
        <f>+VLOOKUP($C20,DATA!$E$133:$AS$191,18,FALSE)</f>
        <v>4.5</v>
      </c>
      <c r="R20" s="143">
        <f>+VLOOKUP($C20,DATA!$E$133:$AS$191,28,FALSE)</f>
        <v>4.5</v>
      </c>
      <c r="S20" s="143">
        <f>+VLOOKUP($C20,DATA!$E$133:$AS$191,38,FALSE)</f>
        <v>4.5199999999999996</v>
      </c>
      <c r="T20" s="44"/>
      <c r="U20" s="42" t="s">
        <v>327</v>
      </c>
      <c r="V20" s="143">
        <f>+VLOOKUP($C20,DATA!$E$731:$AS$789,8,FALSE)</f>
        <v>4.3976550134606001</v>
      </c>
      <c r="W20" s="143">
        <f>+VLOOKUP($C20,DATA!$E$731:$AS$789,18,FALSE)</f>
        <v>4.4051703882079796</v>
      </c>
      <c r="X20" s="143">
        <f>+VLOOKUP($C20,DATA!$E$731:$AS$789,28,FALSE)</f>
        <v>4.37733115012586</v>
      </c>
      <c r="Y20" s="143">
        <f>+VLOOKUP($C20,DATA!$E$731:$AS$789,38,FALSE)</f>
        <v>4.3690323914754998</v>
      </c>
      <c r="Z20" s="44"/>
      <c r="AA20" s="42" t="s">
        <v>327</v>
      </c>
      <c r="AB20" s="143">
        <f>+VLOOKUP($C20,DATA!$E$790:$AS$848,8,FALSE)</f>
        <v>4.6686421981148003</v>
      </c>
      <c r="AC20" s="143">
        <f>+VLOOKUP($C20,DATA!$E$790:$AS$848,18,FALSE)</f>
        <v>4.7351882348915</v>
      </c>
      <c r="AD20" s="143">
        <f>+VLOOKUP($C20,DATA!$E$790:$AS$848,28,FALSE)</f>
        <v>4.7926382364534001</v>
      </c>
      <c r="AE20" s="143">
        <f>+VLOOKUP($C20,DATA!$E$790:$AS$848,38,FALSE)</f>
        <v>4.9092735333728097</v>
      </c>
      <c r="AF20" s="44"/>
      <c r="AG20" s="42" t="s">
        <v>327</v>
      </c>
      <c r="AH20" s="143">
        <f>+VLOOKUP($C20,DATA!$E$240:$AS$309,8,FALSE)</f>
        <v>25.48</v>
      </c>
      <c r="AI20" s="143">
        <f>+VLOOKUP($C20,DATA!$E$240:$AS$309,18,FALSE)</f>
        <v>24.67</v>
      </c>
      <c r="AJ20" s="143">
        <f>+VLOOKUP($C20,DATA!$E$240:$AS$309,28,FALSE)</f>
        <v>20.75</v>
      </c>
      <c r="AK20" s="143">
        <f>+VLOOKUP($C20,DATA!$E$240:$AS$309,38,FALSE)</f>
        <v>19.16</v>
      </c>
      <c r="AL20" s="44"/>
      <c r="AM20" s="42" t="s">
        <v>327</v>
      </c>
      <c r="AN20" s="143">
        <f>+VLOOKUP($C20,DATA!$E$184:$AS$250,8,FALSE)</f>
        <v>4.4800000000000004</v>
      </c>
      <c r="AO20" s="143">
        <f>+VLOOKUP($C20,DATA!$E$184:$AS$250,18,FALSE)</f>
        <v>4.5</v>
      </c>
      <c r="AP20" s="143">
        <f>+VLOOKUP($C20,DATA!$E$184:$AS$250,28,FALSE)</f>
        <v>4.5</v>
      </c>
      <c r="AQ20" s="143">
        <f>+VLOOKUP($C20,DATA!$E$184:$AS$250,38,FALSE)</f>
        <v>4.5199999999999996</v>
      </c>
    </row>
    <row r="21" spans="2:43" x14ac:dyDescent="0.2">
      <c r="H21" s="44"/>
      <c r="N21" s="44"/>
      <c r="T21" s="44"/>
      <c r="Z21" s="44"/>
      <c r="AF21" s="44"/>
      <c r="AL21" s="44"/>
    </row>
    <row r="22" spans="2:43" x14ac:dyDescent="0.2">
      <c r="B22" s="41" t="s">
        <v>158</v>
      </c>
      <c r="D22" s="43" t="s">
        <v>116</v>
      </c>
      <c r="E22" s="43" t="s">
        <v>117</v>
      </c>
      <c r="F22" s="43" t="s">
        <v>118</v>
      </c>
      <c r="G22" s="43" t="s">
        <v>119</v>
      </c>
      <c r="H22" s="41" t="s">
        <v>145</v>
      </c>
      <c r="I22" s="42"/>
      <c r="J22" s="43" t="s">
        <v>116</v>
      </c>
      <c r="K22" s="43" t="s">
        <v>117</v>
      </c>
      <c r="L22" s="43" t="s">
        <v>118</v>
      </c>
      <c r="M22" s="43" t="s">
        <v>119</v>
      </c>
      <c r="N22" s="41" t="s">
        <v>146</v>
      </c>
      <c r="O22" s="42"/>
      <c r="P22" s="43" t="s">
        <v>116</v>
      </c>
      <c r="Q22" s="43" t="s">
        <v>117</v>
      </c>
      <c r="R22" s="43" t="s">
        <v>118</v>
      </c>
      <c r="S22" s="43" t="s">
        <v>119</v>
      </c>
      <c r="T22" s="41" t="s">
        <v>147</v>
      </c>
      <c r="U22" s="42"/>
      <c r="V22" s="43" t="s">
        <v>116</v>
      </c>
      <c r="W22" s="43" t="s">
        <v>117</v>
      </c>
      <c r="X22" s="43" t="s">
        <v>118</v>
      </c>
      <c r="Y22" s="43" t="s">
        <v>119</v>
      </c>
      <c r="Z22" s="41" t="s">
        <v>148</v>
      </c>
      <c r="AA22" s="42"/>
      <c r="AB22" s="43" t="s">
        <v>116</v>
      </c>
      <c r="AC22" s="43" t="s">
        <v>117</v>
      </c>
      <c r="AD22" s="43" t="s">
        <v>118</v>
      </c>
      <c r="AE22" s="43" t="s">
        <v>119</v>
      </c>
      <c r="AF22" s="41" t="s">
        <v>149</v>
      </c>
      <c r="AG22" s="42"/>
      <c r="AH22" s="43" t="s">
        <v>116</v>
      </c>
      <c r="AI22" s="43" t="s">
        <v>117</v>
      </c>
      <c r="AJ22" s="43" t="s">
        <v>118</v>
      </c>
      <c r="AK22" s="43" t="s">
        <v>119</v>
      </c>
      <c r="AL22" s="41" t="s">
        <v>150</v>
      </c>
      <c r="AM22" s="42"/>
      <c r="AN22" s="43" t="s">
        <v>116</v>
      </c>
      <c r="AO22" s="43" t="s">
        <v>117</v>
      </c>
      <c r="AP22" s="43" t="s">
        <v>118</v>
      </c>
      <c r="AQ22" s="43" t="s">
        <v>119</v>
      </c>
    </row>
    <row r="23" spans="2:43" x14ac:dyDescent="0.2">
      <c r="B23" s="44" t="s">
        <v>102</v>
      </c>
      <c r="C23" s="36" t="str">
        <f>+$C$8</f>
        <v>Albany - MULO</v>
      </c>
      <c r="D23" s="46">
        <f>+VLOOKUP($C23,DATA!$E$70:$AS$128,5,FALSE)</f>
        <v>7.7628427114630305E-2</v>
      </c>
      <c r="E23" s="46">
        <f>+VLOOKUP($C23,DATA!$E$70:$AS$128,15,FALSE)</f>
        <v>9.9406172188652303E-2</v>
      </c>
      <c r="F23" s="46">
        <f>+VLOOKUP($C23,DATA!$E$70:$AS$128,25,FALSE)</f>
        <v>7.2949940361011295E-2</v>
      </c>
      <c r="G23" s="46">
        <f>+VLOOKUP($C23,DATA!$E$70:$AS$128,35,FALSE)</f>
        <v>6.3420402926571001E-2</v>
      </c>
      <c r="H23" s="44" t="s">
        <v>102</v>
      </c>
      <c r="I23" s="36" t="str">
        <f>+$C$8</f>
        <v>Albany - MULO</v>
      </c>
      <c r="J23" s="46">
        <f>+VLOOKUP($C23,DATA!$E$300:$AS$368,7,FALSE)</f>
        <v>6.9000000000000006E-2</v>
      </c>
      <c r="K23" s="46">
        <f>+VLOOKUP($C23,DATA!$E$300:$AS$368,17,FALSE)</f>
        <v>9.9000000000000005E-2</v>
      </c>
      <c r="L23" s="46">
        <f>+VLOOKUP($C23,DATA!$E$300:$AS$368,27,FALSE)</f>
        <v>7.0999999999999994E-2</v>
      </c>
      <c r="M23" s="46">
        <f>+VLOOKUP($C23,DATA!$E$300:$AS$368,37,FALSE)</f>
        <v>6.6000000000000003E-2</v>
      </c>
      <c r="N23" s="44" t="s">
        <v>102</v>
      </c>
      <c r="O23" s="36" t="str">
        <f>+$C$8</f>
        <v>Albany - MULO</v>
      </c>
      <c r="P23" s="46">
        <f>+VLOOKUP($C23,DATA!$E$133:$AS$191,7,FALSE)</f>
        <v>0.216</v>
      </c>
      <c r="Q23" s="46">
        <f>+VLOOKUP($C23,DATA!$E$133:$AS$191,17,FALSE)</f>
        <v>0.15</v>
      </c>
      <c r="R23" s="46">
        <f>+VLOOKUP($C23,DATA!$E$133:$AS$191,27,FALSE)</f>
        <v>0.112</v>
      </c>
      <c r="S23" s="46">
        <f>+VLOOKUP($C23,DATA!$E$133:$AS$191,37,FALSE)</f>
        <v>7.6999999999999999E-2</v>
      </c>
      <c r="T23" s="44" t="s">
        <v>102</v>
      </c>
      <c r="U23" s="36" t="str">
        <f>+$C$8</f>
        <v>Albany - MULO</v>
      </c>
      <c r="V23" s="46">
        <f>+VLOOKUP($C23,DATA!$E$731:$AS$789,7,FALSE)</f>
        <v>0.54910056773121496</v>
      </c>
      <c r="W23" s="46">
        <f>+VLOOKUP($C23,DATA!$E$731:$AS$789,17,FALSE)</f>
        <v>0.28614908525524302</v>
      </c>
      <c r="X23" s="46">
        <f>+VLOOKUP($C23,DATA!$E$731:$AS$789,27,FALSE)</f>
        <v>0.19959819930558301</v>
      </c>
      <c r="Y23" s="46">
        <f>+VLOOKUP($C23,DATA!$E$731:$AS$789,37,FALSE)</f>
        <v>0.174724143415459</v>
      </c>
      <c r="Z23" s="44" t="s">
        <v>102</v>
      </c>
      <c r="AA23" s="36" t="str">
        <f>+$C$8</f>
        <v>Albany - MULO</v>
      </c>
      <c r="AB23" s="46">
        <f>+VLOOKUP($C23,DATA!$E$790:$AS$848,7,FALSE)</f>
        <v>-0.22456748290842701</v>
      </c>
      <c r="AC23" s="46">
        <f>+VLOOKUP($C23,DATA!$E$790:$AS$848,17,FALSE)</f>
        <v>-8.2397837582331795E-2</v>
      </c>
      <c r="AD23" s="46">
        <f>+VLOOKUP($C23,DATA!$E$790:$AS$848,27,FALSE)</f>
        <v>-2.47634966101987E-2</v>
      </c>
      <c r="AE23" s="46">
        <f>+VLOOKUP($C23,DATA!$E$790:$AS$848,37,FALSE)</f>
        <v>-5.7717201534113402E-2</v>
      </c>
      <c r="AF23" s="44" t="s">
        <v>102</v>
      </c>
      <c r="AG23" s="36" t="str">
        <f>+$C$8</f>
        <v>Albany - MULO</v>
      </c>
      <c r="AH23" s="46">
        <f>+VLOOKUP($C23,DATA!$E$240:$AS$309,7,FALSE)</f>
        <v>-1E-3</v>
      </c>
      <c r="AI23" s="46">
        <f>+VLOOKUP($C23,DATA!$E$240:$AS$309,17,FALSE)</f>
        <v>0.04</v>
      </c>
      <c r="AJ23" s="46">
        <f>+VLOOKUP($C23,DATA!$E$240:$AS$309,27,FALSE)</f>
        <v>4.5999999999999999E-2</v>
      </c>
      <c r="AK23" s="46">
        <f>+VLOOKUP($C23,DATA!$E$240:$AS$309,37,FALSE)</f>
        <v>6.9000000000000006E-2</v>
      </c>
      <c r="AL23" s="44" t="s">
        <v>102</v>
      </c>
      <c r="AM23" s="36" t="str">
        <f>+$C$8</f>
        <v>Albany - MULO</v>
      </c>
      <c r="AN23" s="46">
        <f>+VLOOKUP($C23,DATA!$E$184:$AS$250,7,FALSE)</f>
        <v>0</v>
      </c>
      <c r="AO23" s="46">
        <f>+VLOOKUP($C23,DATA!$E$184:$AS$250,17,FALSE)</f>
        <v>0</v>
      </c>
      <c r="AP23" s="46">
        <f>+VLOOKUP($C23,DATA!$E$184:$AS$250,27,FALSE)</f>
        <v>0</v>
      </c>
      <c r="AQ23" s="46">
        <f>+VLOOKUP($C23,DATA!$E$184:$AS$250,37,FALSE)</f>
        <v>0</v>
      </c>
    </row>
    <row r="24" spans="2:43" x14ac:dyDescent="0.2">
      <c r="B24" s="44" t="s">
        <v>115</v>
      </c>
      <c r="C24" s="42" t="str">
        <f>+$C$9</f>
        <v>Northeast - MULO</v>
      </c>
      <c r="D24" s="46">
        <f>+VLOOKUP($C24,DATA!$E$70:$AS$128,5,FALSE)</f>
        <v>0.139652390797744</v>
      </c>
      <c r="E24" s="46">
        <f>+VLOOKUP($C24,DATA!$E$70:$AS$128,15,FALSE)</f>
        <v>8.8265308708583998E-2</v>
      </c>
      <c r="F24" s="46">
        <f>+VLOOKUP($C24,DATA!$E$70:$AS$128,25,FALSE)</f>
        <v>7.4106141818173293E-2</v>
      </c>
      <c r="G24" s="46">
        <f>+VLOOKUP($C24,DATA!$E$70:$AS$128,35,FALSE)</f>
        <v>5.0020777156822398E-2</v>
      </c>
      <c r="H24" s="44" t="s">
        <v>115</v>
      </c>
      <c r="I24" s="42" t="str">
        <f>+$C$9</f>
        <v>Northeast - MULO</v>
      </c>
      <c r="J24" s="46">
        <f>+VLOOKUP($C24,DATA!$E$300:$AS$368,7,FALSE)</f>
        <v>8.3000000000000004E-2</v>
      </c>
      <c r="K24" s="46">
        <f>+VLOOKUP($C24,DATA!$E$300:$AS$368,17,FALSE)</f>
        <v>6.4000000000000001E-2</v>
      </c>
      <c r="L24" s="46">
        <f>+VLOOKUP($C24,DATA!$E$300:$AS$368,27,FALSE)</f>
        <v>0.05</v>
      </c>
      <c r="M24" s="46">
        <f>+VLOOKUP($C24,DATA!$E$300:$AS$368,37,FALSE)</f>
        <v>1.7999999999999999E-2</v>
      </c>
      <c r="N24" s="44" t="s">
        <v>115</v>
      </c>
      <c r="O24" s="42" t="str">
        <f>+$C$9</f>
        <v>Northeast - MULO</v>
      </c>
      <c r="P24" s="46">
        <f>+VLOOKUP($C24,DATA!$E$133:$AS$191,7,FALSE)</f>
        <v>0.17799999999999999</v>
      </c>
      <c r="Q24" s="46">
        <f>+VLOOKUP($C24,DATA!$E$133:$AS$191,17,FALSE)</f>
        <v>4.2999999999999997E-2</v>
      </c>
      <c r="R24" s="46">
        <f>+VLOOKUP($C24,DATA!$E$133:$AS$191,27,FALSE)</f>
        <v>-8.0000000000000002E-3</v>
      </c>
      <c r="S24" s="46">
        <f>+VLOOKUP($C24,DATA!$E$133:$AS$191,37,FALSE)</f>
        <v>-1.7999999999999999E-2</v>
      </c>
      <c r="T24" s="44" t="s">
        <v>115</v>
      </c>
      <c r="U24" s="42" t="str">
        <f>+$C$9</f>
        <v>Northeast - MULO</v>
      </c>
      <c r="V24" s="46">
        <f>+VLOOKUP($C24,DATA!$E$731:$AS$789,7,FALSE)</f>
        <v>0.16083337030922401</v>
      </c>
      <c r="W24" s="46">
        <f>+VLOOKUP($C24,DATA!$E$731:$AS$789,17,FALSE)</f>
        <v>-1.0809218452364201E-2</v>
      </c>
      <c r="X24" s="46">
        <f>+VLOOKUP($C24,DATA!$E$731:$AS$789,27,FALSE)</f>
        <v>-5.0402729837143202E-2</v>
      </c>
      <c r="Y24" s="46">
        <f>+VLOOKUP($C24,DATA!$E$731:$AS$789,37,FALSE)</f>
        <v>-3.9419012584991801E-2</v>
      </c>
      <c r="Z24" s="44" t="s">
        <v>115</v>
      </c>
      <c r="AA24" s="42" t="str">
        <f>+$C$9</f>
        <v>Northeast - MULO</v>
      </c>
      <c r="AB24" s="46">
        <f>+VLOOKUP($C24,DATA!$E$790:$AS$848,7,FALSE)</f>
        <v>0.24907798246125501</v>
      </c>
      <c r="AC24" s="46">
        <f>+VLOOKUP($C24,DATA!$E$790:$AS$848,17,FALSE)</f>
        <v>0.31935271492735601</v>
      </c>
      <c r="AD24" s="46">
        <f>+VLOOKUP($C24,DATA!$E$790:$AS$848,27,FALSE)</f>
        <v>0.176883826776143</v>
      </c>
      <c r="AE24" s="46">
        <f>+VLOOKUP($C24,DATA!$E$790:$AS$848,37,FALSE)</f>
        <v>6.29036244366524E-2</v>
      </c>
      <c r="AF24" s="44" t="s">
        <v>115</v>
      </c>
      <c r="AG24" s="42" t="str">
        <f>+$C$9</f>
        <v>Northeast - MULO</v>
      </c>
      <c r="AH24" s="46">
        <f>+VLOOKUP($C24,DATA!$E$240:$AS$309,7,FALSE)</f>
        <v>6.0999999999999999E-2</v>
      </c>
      <c r="AI24" s="46">
        <f>+VLOOKUP($C24,DATA!$E$240:$AS$309,17,FALSE)</f>
        <v>7.6999999999999999E-2</v>
      </c>
      <c r="AJ24" s="46">
        <f>+VLOOKUP($C24,DATA!$E$240:$AS$309,27,FALSE)</f>
        <v>0.105</v>
      </c>
      <c r="AK24" s="46">
        <f>+VLOOKUP($C24,DATA!$E$240:$AS$309,37,FALSE)</f>
        <v>0.11600000000000001</v>
      </c>
      <c r="AL24" s="44" t="s">
        <v>115</v>
      </c>
      <c r="AM24" s="42" t="str">
        <f>+$C$9</f>
        <v>Northeast - MULO</v>
      </c>
      <c r="AN24" s="46">
        <f>+VLOOKUP($C24,DATA!$E$184:$AS$250,7,FALSE)</f>
        <v>0.17799999999999999</v>
      </c>
      <c r="AO24" s="46">
        <f>+VLOOKUP($C24,DATA!$E$184:$AS$250,17,FALSE)</f>
        <v>4.2999999999999997E-2</v>
      </c>
      <c r="AP24" s="46">
        <f>+VLOOKUP($C24,DATA!$E$184:$AS$250,27,FALSE)</f>
        <v>-8.0000000000000002E-3</v>
      </c>
      <c r="AQ24" s="46">
        <f>+VLOOKUP($C24,DATA!$E$184:$AS$250,37,FALSE)</f>
        <v>-1.7999999999999999E-2</v>
      </c>
    </row>
    <row r="25" spans="2:43" x14ac:dyDescent="0.2">
      <c r="B25" s="48"/>
      <c r="C25" s="42" t="s">
        <v>327</v>
      </c>
      <c r="D25" s="46">
        <f>+VLOOKUP($C25,DATA!$E$70:$AS$128,5,FALSE)</f>
        <v>5.5132692576707901E-2</v>
      </c>
      <c r="E25" s="46">
        <f>+VLOOKUP($C25,DATA!$E$70:$AS$128,15,FALSE)</f>
        <v>5.38247558827833E-2</v>
      </c>
      <c r="F25" s="46">
        <f>+VLOOKUP($C25,DATA!$E$70:$AS$128,25,FALSE)</f>
        <v>4.1537494969321798E-2</v>
      </c>
      <c r="G25" s="46">
        <f>+VLOOKUP($C25,DATA!$E$70:$AS$128,35,FALSE)</f>
        <v>4.1580756855425199E-2</v>
      </c>
      <c r="H25" s="48"/>
      <c r="I25" s="42" t="s">
        <v>327</v>
      </c>
      <c r="J25" s="46">
        <f>+VLOOKUP($C25,DATA!$E$300:$AS$368,7,FALSE)</f>
        <v>6.8000000000000005E-2</v>
      </c>
      <c r="K25" s="46">
        <f>+VLOOKUP($C25,DATA!$E$300:$AS$368,17,FALSE)</f>
        <v>0.09</v>
      </c>
      <c r="L25" s="46">
        <f>+VLOOKUP($C25,DATA!$E$300:$AS$368,27,FALSE)</f>
        <v>0.11799999999999999</v>
      </c>
      <c r="M25" s="46">
        <f>+VLOOKUP($C25,DATA!$E$300:$AS$368,37,FALSE)</f>
        <v>0.15</v>
      </c>
      <c r="N25" s="48"/>
      <c r="O25" s="42" t="s">
        <v>327</v>
      </c>
      <c r="P25" s="46">
        <f>+VLOOKUP($C25,DATA!$E$133:$AS$191,7,FALSE)</f>
        <v>0.14799999999999999</v>
      </c>
      <c r="Q25" s="46">
        <f>+VLOOKUP($C25,DATA!$E$133:$AS$191,17,FALSE)</f>
        <v>9.0999999999999998E-2</v>
      </c>
      <c r="R25" s="46">
        <f>+VLOOKUP($C25,DATA!$E$133:$AS$191,27,FALSE)</f>
        <v>7.1999999999999995E-2</v>
      </c>
      <c r="S25" s="46">
        <f>+VLOOKUP($C25,DATA!$E$133:$AS$191,37,FALSE)</f>
        <v>7.2999999999999995E-2</v>
      </c>
      <c r="T25" s="48"/>
      <c r="U25" s="42" t="s">
        <v>327</v>
      </c>
      <c r="V25" s="46">
        <f>+VLOOKUP($C25,DATA!$E$731:$AS$789,7,FALSE)</f>
        <v>9.00300861312225E-2</v>
      </c>
      <c r="W25" s="46">
        <f>+VLOOKUP($C25,DATA!$E$731:$AS$789,17,FALSE)</f>
        <v>2.1032782513853099E-2</v>
      </c>
      <c r="X25" s="46">
        <f>+VLOOKUP($C25,DATA!$E$731:$AS$789,27,FALSE)</f>
        <v>-5.69827025930427E-3</v>
      </c>
      <c r="Y25" s="46">
        <f>+VLOOKUP($C25,DATA!$E$731:$AS$789,37,FALSE)</f>
        <v>4.3550061604716098E-3</v>
      </c>
      <c r="Z25" s="48"/>
      <c r="AA25" s="42" t="s">
        <v>327</v>
      </c>
      <c r="AB25" s="46">
        <f>+VLOOKUP($C25,DATA!$E$790:$AS$848,7,FALSE)</f>
        <v>0.34147491620197001</v>
      </c>
      <c r="AC25" s="46">
        <f>+VLOOKUP($C25,DATA!$E$790:$AS$848,17,FALSE)</f>
        <v>0.360700896994266</v>
      </c>
      <c r="AD25" s="46">
        <f>+VLOOKUP($C25,DATA!$E$790:$AS$848,27,FALSE)</f>
        <v>0.36362922422176303</v>
      </c>
      <c r="AE25" s="46">
        <f>+VLOOKUP($C25,DATA!$E$790:$AS$848,37,FALSE)</f>
        <v>0.32020275984876401</v>
      </c>
      <c r="AF25" s="48"/>
      <c r="AG25" s="42" t="s">
        <v>327</v>
      </c>
      <c r="AH25" s="46">
        <f>+VLOOKUP($C25,DATA!$E$240:$AS$309,7,FALSE)</f>
        <v>0.65500000000000003</v>
      </c>
      <c r="AI25" s="46">
        <f>+VLOOKUP($C25,DATA!$E$240:$AS$309,17,FALSE)</f>
        <v>0.48</v>
      </c>
      <c r="AJ25" s="46">
        <f>+VLOOKUP($C25,DATA!$E$240:$AS$309,27,FALSE)</f>
        <v>0.442</v>
      </c>
      <c r="AK25" s="46">
        <f>+VLOOKUP($C25,DATA!$E$240:$AS$309,37,FALSE)</f>
        <v>0.251</v>
      </c>
      <c r="AL25" s="48"/>
      <c r="AM25" s="42" t="s">
        <v>327</v>
      </c>
      <c r="AN25" s="46">
        <f>+VLOOKUP($C25,DATA!$E$184:$AS$250,7,FALSE)</f>
        <v>0.14799999999999999</v>
      </c>
      <c r="AO25" s="46">
        <f>+VLOOKUP($C25,DATA!$E$184:$AS$250,17,FALSE)</f>
        <v>9.0999999999999998E-2</v>
      </c>
      <c r="AP25" s="46">
        <f>+VLOOKUP($C25,DATA!$E$184:$AS$250,27,FALSE)</f>
        <v>7.1999999999999995E-2</v>
      </c>
      <c r="AQ25" s="46">
        <f>+VLOOKUP($C25,DATA!$E$184:$AS$250,37,FALSE)</f>
        <v>7.2999999999999995E-2</v>
      </c>
    </row>
    <row r="26" spans="2:43" x14ac:dyDescent="0.2">
      <c r="H26" s="44"/>
      <c r="N26" s="44"/>
      <c r="T26" s="44"/>
      <c r="Z26" s="44"/>
      <c r="AF26" s="44"/>
      <c r="AL26" s="44"/>
    </row>
    <row r="27" spans="2:43" x14ac:dyDescent="0.2">
      <c r="B27" s="41" t="s">
        <v>137</v>
      </c>
      <c r="D27" s="43" t="s">
        <v>116</v>
      </c>
      <c r="E27" s="43" t="s">
        <v>117</v>
      </c>
      <c r="F27" s="43" t="s">
        <v>118</v>
      </c>
      <c r="G27" s="43" t="s">
        <v>119</v>
      </c>
      <c r="H27" s="41" t="s">
        <v>151</v>
      </c>
      <c r="I27" s="42"/>
      <c r="J27" s="43" t="s">
        <v>116</v>
      </c>
      <c r="K27" s="43" t="s">
        <v>117</v>
      </c>
      <c r="L27" s="43" t="s">
        <v>118</v>
      </c>
      <c r="M27" s="43" t="s">
        <v>119</v>
      </c>
      <c r="N27" s="41" t="s">
        <v>152</v>
      </c>
      <c r="O27" s="42"/>
      <c r="P27" s="43" t="s">
        <v>116</v>
      </c>
      <c r="Q27" s="43" t="s">
        <v>117</v>
      </c>
      <c r="R27" s="43" t="s">
        <v>118</v>
      </c>
      <c r="S27" s="43" t="s">
        <v>119</v>
      </c>
      <c r="T27" s="41" t="s">
        <v>153</v>
      </c>
      <c r="U27" s="42"/>
      <c r="V27" s="43" t="s">
        <v>116</v>
      </c>
      <c r="W27" s="43" t="s">
        <v>117</v>
      </c>
      <c r="X27" s="43" t="s">
        <v>118</v>
      </c>
      <c r="Y27" s="43" t="s">
        <v>119</v>
      </c>
      <c r="Z27" s="41" t="s">
        <v>154</v>
      </c>
      <c r="AA27" s="42"/>
      <c r="AB27" s="43" t="s">
        <v>116</v>
      </c>
      <c r="AC27" s="43" t="s">
        <v>117</v>
      </c>
      <c r="AD27" s="43" t="s">
        <v>118</v>
      </c>
      <c r="AE27" s="43" t="s">
        <v>119</v>
      </c>
      <c r="AF27" s="41" t="s">
        <v>155</v>
      </c>
      <c r="AG27" s="42"/>
      <c r="AH27" s="43" t="s">
        <v>116</v>
      </c>
      <c r="AI27" s="43" t="s">
        <v>117</v>
      </c>
      <c r="AJ27" s="43" t="s">
        <v>118</v>
      </c>
      <c r="AK27" s="43" t="s">
        <v>119</v>
      </c>
      <c r="AL27" s="41" t="s">
        <v>156</v>
      </c>
      <c r="AM27" s="42"/>
      <c r="AN27" s="43" t="s">
        <v>116</v>
      </c>
      <c r="AO27" s="43" t="s">
        <v>117</v>
      </c>
      <c r="AP27" s="43" t="s">
        <v>118</v>
      </c>
      <c r="AQ27" s="43" t="s">
        <v>119</v>
      </c>
    </row>
    <row r="28" spans="2:43" x14ac:dyDescent="0.2">
      <c r="B28" s="44" t="s">
        <v>102</v>
      </c>
      <c r="C28" s="36" t="str">
        <f>+$C$8</f>
        <v>Albany - MULO</v>
      </c>
      <c r="D28" s="47">
        <f>+VLOOKUP($C28,DATA!$E$70:$AS$128,8,FALSE)</f>
        <v>4.6509789508258699</v>
      </c>
      <c r="E28" s="47">
        <f>+VLOOKUP($C28,DATA!$E$70:$AS$128,18,FALSE)</f>
        <v>4.1882335151257601</v>
      </c>
      <c r="F28" s="47">
        <f>+VLOOKUP($C28,DATA!$E$70:$AS$128,28,FALSE)</f>
        <v>4.1736745132794901</v>
      </c>
      <c r="G28" s="47">
        <f>+VLOOKUP($C28,DATA!$E$70:$AS$128,38,FALSE)</f>
        <v>4.1893101563294604</v>
      </c>
      <c r="H28" s="44" t="s">
        <v>102</v>
      </c>
      <c r="I28" s="36" t="str">
        <f>+$C$8</f>
        <v>Albany - MULO</v>
      </c>
      <c r="J28" s="143">
        <f>+VLOOKUP($C28,DATA!$E$300:$AS$368,10,FALSE)</f>
        <v>2.64</v>
      </c>
      <c r="K28" s="143">
        <f>+VLOOKUP($C28,DATA!$E$300:$AS$368,20,FALSE)</f>
        <v>2.5</v>
      </c>
      <c r="L28" s="143">
        <f>+VLOOKUP($C28,DATA!$E$300:$AS$368,30,FALSE)</f>
        <v>2.44</v>
      </c>
      <c r="M28" s="143">
        <f>+VLOOKUP($C28,DATA!$E$300:$AS$368,40,FALSE)</f>
        <v>2.42</v>
      </c>
      <c r="N28" s="44" t="s">
        <v>102</v>
      </c>
      <c r="O28" s="36" t="str">
        <f>+$C$8</f>
        <v>Albany - MULO</v>
      </c>
      <c r="P28" s="143">
        <f>+VLOOKUP($C28,DATA!$E$133:$AS$191,10,FALSE)</f>
        <v>2.87</v>
      </c>
      <c r="Q28" s="143">
        <f>+VLOOKUP($C28,DATA!$E$133:$AS$191,20,FALSE)</f>
        <v>2.78</v>
      </c>
      <c r="R28" s="143">
        <f>+VLOOKUP($C28,DATA!$E$133:$AS$191,30,FALSE)</f>
        <v>2.73</v>
      </c>
      <c r="S28" s="143">
        <f>+VLOOKUP($C28,DATA!$E$133:$AS$191,40,FALSE)</f>
        <v>2.75</v>
      </c>
      <c r="T28" s="44" t="s">
        <v>102</v>
      </c>
      <c r="U28" s="36" t="str">
        <f>+$C$8</f>
        <v>Albany - MULO</v>
      </c>
      <c r="V28" s="143">
        <f>+VLOOKUP($C28,DATA!$E$731:$AS$789,10,FALSE)</f>
        <v>2.93403622735894</v>
      </c>
      <c r="W28" s="143">
        <f>+VLOOKUP($C28,DATA!$E$731:$AS$789,20,FALSE)</f>
        <v>2.818688603095</v>
      </c>
      <c r="X28" s="143">
        <f>+VLOOKUP($C28,DATA!$E$731:$AS$789,30,FALSE)</f>
        <v>2.76533187429686</v>
      </c>
      <c r="Y28" s="143">
        <f>+VLOOKUP($C28,DATA!$E$731:$AS$789,40,FALSE)</f>
        <v>2.7530513816725</v>
      </c>
      <c r="Z28" s="44" t="s">
        <v>102</v>
      </c>
      <c r="AA28" s="36" t="str">
        <f>+$C$8</f>
        <v>Albany - MULO</v>
      </c>
      <c r="AB28" s="143">
        <f>+VLOOKUP($C28,DATA!$E$790:$AS$848,10,FALSE)</f>
        <v>2.6894030951437502</v>
      </c>
      <c r="AC28" s="143">
        <f>+VLOOKUP($C28,DATA!$E$790:$AS$848,20,FALSE)</f>
        <v>2.6805601624518798</v>
      </c>
      <c r="AD28" s="143">
        <f>+VLOOKUP($C28,DATA!$E$790:$AS$848,30,FALSE)</f>
        <v>2.6685190864885802</v>
      </c>
      <c r="AE28" s="143">
        <f>+VLOOKUP($C28,DATA!$E$790:$AS$848,40,FALSE)</f>
        <v>2.7565163387131002</v>
      </c>
      <c r="AF28" s="44" t="s">
        <v>102</v>
      </c>
      <c r="AG28" s="36" t="str">
        <f>+$C$8</f>
        <v>Albany - MULO</v>
      </c>
      <c r="AH28" s="143">
        <f>+VLOOKUP($C28,DATA!$E$240:$AS$309,10,FALSE)</f>
        <v>3.55</v>
      </c>
      <c r="AI28" s="143">
        <f>+VLOOKUP($C28,DATA!$E$240:$AS$309,20,FALSE)</f>
        <v>3.54</v>
      </c>
      <c r="AJ28" s="143">
        <f>+VLOOKUP($C28,DATA!$E$240:$AS$309,30,FALSE)</f>
        <v>3.46</v>
      </c>
      <c r="AK28" s="143">
        <f>+VLOOKUP($C28,DATA!$E$240:$AS$309,40,FALSE)</f>
        <v>3.43</v>
      </c>
      <c r="AL28" s="44" t="s">
        <v>102</v>
      </c>
      <c r="AM28" s="36" t="str">
        <f>+$C$8</f>
        <v>Albany - MULO</v>
      </c>
      <c r="AN28" s="143">
        <f>+VLOOKUP($C28,DATA!$E$184:$AS$250,10,FALSE)</f>
        <v>1.93</v>
      </c>
      <c r="AO28" s="143">
        <f>+VLOOKUP($C28,DATA!$E$184:$AS$250,20,FALSE)</f>
        <v>1.78</v>
      </c>
      <c r="AP28" s="143">
        <f>+VLOOKUP($C28,DATA!$E$184:$AS$250,30,FALSE)</f>
        <v>1.62</v>
      </c>
      <c r="AQ28" s="143">
        <f>+VLOOKUP($C28,DATA!$E$184:$AS$250,40,FALSE)</f>
        <v>1.62</v>
      </c>
    </row>
    <row r="29" spans="2:43" x14ac:dyDescent="0.2">
      <c r="B29" s="44" t="s">
        <v>115</v>
      </c>
      <c r="C29" s="42" t="str">
        <f>+$C$9</f>
        <v>Northeast - MULO</v>
      </c>
      <c r="D29" s="47">
        <f>+VLOOKUP($C29,DATA!$E$70:$AS$128,8,FALSE)</f>
        <v>3.9273002268842401</v>
      </c>
      <c r="E29" s="47">
        <f>+VLOOKUP($C29,DATA!$E$70:$AS$128,18,FALSE)</f>
        <v>3.7439282173349802</v>
      </c>
      <c r="F29" s="47">
        <f>+VLOOKUP($C29,DATA!$E$70:$AS$128,28,FALSE)</f>
        <v>3.7605927924598999</v>
      </c>
      <c r="G29" s="47">
        <f>+VLOOKUP($C29,DATA!$E$70:$AS$128,38,FALSE)</f>
        <v>3.80168556687532</v>
      </c>
      <c r="H29" s="44" t="s">
        <v>115</v>
      </c>
      <c r="I29" s="42" t="str">
        <f>+$C$9</f>
        <v>Northeast - MULO</v>
      </c>
      <c r="J29" s="143">
        <f>+VLOOKUP($C29,DATA!$E$300:$AS$368,10,FALSE)</f>
        <v>2.2599999999999998</v>
      </c>
      <c r="K29" s="143">
        <f>+VLOOKUP($C29,DATA!$E$300:$AS$368,20,FALSE)</f>
        <v>2.31</v>
      </c>
      <c r="L29" s="143">
        <f>+VLOOKUP($C29,DATA!$E$300:$AS$368,30,FALSE)</f>
        <v>2.2400000000000002</v>
      </c>
      <c r="M29" s="143">
        <f>+VLOOKUP($C29,DATA!$E$300:$AS$368,40,FALSE)</f>
        <v>2.2400000000000002</v>
      </c>
      <c r="N29" s="44" t="s">
        <v>115</v>
      </c>
      <c r="O29" s="42" t="str">
        <f>+$C$9</f>
        <v>Northeast - MULO</v>
      </c>
      <c r="P29" s="143">
        <f>+VLOOKUP($C29,DATA!$E$133:$AS$191,10,FALSE)</f>
        <v>2.58</v>
      </c>
      <c r="Q29" s="143">
        <f>+VLOOKUP($C29,DATA!$E$133:$AS$191,20,FALSE)</f>
        <v>2.56</v>
      </c>
      <c r="R29" s="143">
        <f>+VLOOKUP($C29,DATA!$E$133:$AS$191,30,FALSE)</f>
        <v>2.56</v>
      </c>
      <c r="S29" s="143">
        <f>+VLOOKUP($C29,DATA!$E$133:$AS$191,40,FALSE)</f>
        <v>2.58</v>
      </c>
      <c r="T29" s="44" t="s">
        <v>115</v>
      </c>
      <c r="U29" s="42" t="str">
        <f>+$C$9</f>
        <v>Northeast - MULO</v>
      </c>
      <c r="V29" s="143">
        <f>+VLOOKUP($C29,DATA!$E$731:$AS$789,10,FALSE)</f>
        <v>2.43049658759801</v>
      </c>
      <c r="W29" s="143">
        <f>+VLOOKUP($C29,DATA!$E$731:$AS$789,20,FALSE)</f>
        <v>2.4129488118410301</v>
      </c>
      <c r="X29" s="143">
        <f>+VLOOKUP($C29,DATA!$E$731:$AS$789,30,FALSE)</f>
        <v>2.3928513196385701</v>
      </c>
      <c r="Y29" s="143">
        <f>+VLOOKUP($C29,DATA!$E$731:$AS$789,40,FALSE)</f>
        <v>2.39644726198209</v>
      </c>
      <c r="Z29" s="44" t="s">
        <v>115</v>
      </c>
      <c r="AA29" s="42" t="str">
        <f>+$C$9</f>
        <v>Northeast - MULO</v>
      </c>
      <c r="AB29" s="143">
        <f>+VLOOKUP($C29,DATA!$E$790:$AS$848,10,FALSE)</f>
        <v>3.1591665717419799</v>
      </c>
      <c r="AC29" s="143">
        <f>+VLOOKUP($C29,DATA!$E$790:$AS$848,20,FALSE)</f>
        <v>3.1389604479145499</v>
      </c>
      <c r="AD29" s="143">
        <f>+VLOOKUP($C29,DATA!$E$790:$AS$848,30,FALSE)</f>
        <v>3.1550553097045699</v>
      </c>
      <c r="AE29" s="143">
        <f>+VLOOKUP($C29,DATA!$E$790:$AS$848,40,FALSE)</f>
        <v>3.2165750878662802</v>
      </c>
      <c r="AF29" s="44" t="s">
        <v>115</v>
      </c>
      <c r="AG29" s="42" t="str">
        <f>+$C$9</f>
        <v>Northeast - MULO</v>
      </c>
      <c r="AH29" s="143">
        <f>+VLOOKUP($C29,DATA!$E$240:$AS$309,10,FALSE)</f>
        <v>3.59</v>
      </c>
      <c r="AI29" s="143">
        <f>+VLOOKUP($C29,DATA!$E$240:$AS$309,20,FALSE)</f>
        <v>3.69</v>
      </c>
      <c r="AJ29" s="143">
        <f>+VLOOKUP($C29,DATA!$E$240:$AS$309,30,FALSE)</f>
        <v>3.54</v>
      </c>
      <c r="AK29" s="143">
        <f>+VLOOKUP($C29,DATA!$E$240:$AS$309,40,FALSE)</f>
        <v>3.51</v>
      </c>
      <c r="AL29" s="44" t="s">
        <v>115</v>
      </c>
      <c r="AM29" s="42" t="str">
        <f>+$C$9</f>
        <v>Northeast - MULO</v>
      </c>
      <c r="AN29" s="143">
        <f>+VLOOKUP($C29,DATA!$E$184:$AS$250,10,FALSE)</f>
        <v>2.58</v>
      </c>
      <c r="AO29" s="143">
        <f>+VLOOKUP($C29,DATA!$E$184:$AS$250,20,FALSE)</f>
        <v>2.56</v>
      </c>
      <c r="AP29" s="143">
        <f>+VLOOKUP($C29,DATA!$E$184:$AS$250,30,FALSE)</f>
        <v>2.56</v>
      </c>
      <c r="AQ29" s="143">
        <f>+VLOOKUP($C29,DATA!$E$184:$AS$250,40,FALSE)</f>
        <v>2.58</v>
      </c>
    </row>
    <row r="30" spans="2:43" x14ac:dyDescent="0.2">
      <c r="C30" s="42" t="s">
        <v>327</v>
      </c>
      <c r="D30" s="47">
        <f>+VLOOKUP($C30,DATA!$E$70:$AS$128,8,FALSE)</f>
        <v>4.0274409372836599</v>
      </c>
      <c r="E30" s="47">
        <f>+VLOOKUP($C30,DATA!$E$70:$AS$128,18,FALSE)</f>
        <v>3.9943750752035898</v>
      </c>
      <c r="F30" s="47">
        <f>+VLOOKUP($C30,DATA!$E$70:$AS$128,28,FALSE)</f>
        <v>3.9841322658520002</v>
      </c>
      <c r="G30" s="47">
        <f>+VLOOKUP($C30,DATA!$E$70:$AS$128,38,FALSE)</f>
        <v>3.9751715245233998</v>
      </c>
      <c r="H30" s="44"/>
      <c r="I30" s="42" t="s">
        <v>327</v>
      </c>
      <c r="J30" s="143">
        <f>+VLOOKUP($C30,DATA!$E$300:$AS$368,10,FALSE)</f>
        <v>3.69</v>
      </c>
      <c r="K30" s="143">
        <f>+VLOOKUP($C30,DATA!$E$300:$AS$368,20,FALSE)</f>
        <v>3.73</v>
      </c>
      <c r="L30" s="143">
        <f>+VLOOKUP($C30,DATA!$E$300:$AS$368,30,FALSE)</f>
        <v>3.66</v>
      </c>
      <c r="M30" s="143">
        <f>+VLOOKUP($C30,DATA!$E$300:$AS$368,40,FALSE)</f>
        <v>3.63</v>
      </c>
      <c r="N30" s="44"/>
      <c r="O30" s="42" t="s">
        <v>327</v>
      </c>
      <c r="P30" s="143">
        <f>+VLOOKUP($C30,DATA!$E$133:$AS$191,10,FALSE)</f>
        <v>2.58</v>
      </c>
      <c r="Q30" s="143">
        <f>+VLOOKUP($C30,DATA!$E$133:$AS$191,20,FALSE)</f>
        <v>2.59</v>
      </c>
      <c r="R30" s="143">
        <f>+VLOOKUP($C30,DATA!$E$133:$AS$191,30,FALSE)</f>
        <v>2.57</v>
      </c>
      <c r="S30" s="143">
        <f>+VLOOKUP($C30,DATA!$E$133:$AS$191,40,FALSE)</f>
        <v>2.58</v>
      </c>
      <c r="T30" s="44"/>
      <c r="U30" s="42" t="s">
        <v>327</v>
      </c>
      <c r="V30" s="143">
        <f>+VLOOKUP($C30,DATA!$E$731:$AS$789,10,FALSE)</f>
        <v>2.4736715627348</v>
      </c>
      <c r="W30" s="143">
        <f>+VLOOKUP($C30,DATA!$E$731:$AS$789,20,FALSE)</f>
        <v>2.4765130758178202</v>
      </c>
      <c r="X30" s="143">
        <f>+VLOOKUP($C30,DATA!$E$731:$AS$789,30,FALSE)</f>
        <v>2.43829150294787</v>
      </c>
      <c r="Y30" s="143">
        <f>+VLOOKUP($C30,DATA!$E$731:$AS$789,40,FALSE)</f>
        <v>2.4362254973314799</v>
      </c>
      <c r="Z30" s="44"/>
      <c r="AA30" s="42" t="s">
        <v>327</v>
      </c>
      <c r="AB30" s="143">
        <f>+VLOOKUP($C30,DATA!$E$790:$AS$848,10,FALSE)</f>
        <v>2.8693193776594499</v>
      </c>
      <c r="AC30" s="143">
        <f>+VLOOKUP($C30,DATA!$E$790:$AS$848,20,FALSE)</f>
        <v>2.9323014803804002</v>
      </c>
      <c r="AD30" s="143">
        <f>+VLOOKUP($C30,DATA!$E$790:$AS$848,30,FALSE)</f>
        <v>2.93395206005831</v>
      </c>
      <c r="AE30" s="143">
        <f>+VLOOKUP($C30,DATA!$E$790:$AS$848,40,FALSE)</f>
        <v>2.9612507962982502</v>
      </c>
      <c r="AF30" s="44"/>
      <c r="AG30" s="42" t="s">
        <v>327</v>
      </c>
      <c r="AH30" s="143">
        <f>+VLOOKUP($C30,DATA!$E$240:$AS$309,10,FALSE)</f>
        <v>2.87</v>
      </c>
      <c r="AI30" s="143">
        <f>+VLOOKUP($C30,DATA!$E$240:$AS$309,20,FALSE)</f>
        <v>2.9</v>
      </c>
      <c r="AJ30" s="143">
        <f>+VLOOKUP($C30,DATA!$E$240:$AS$309,30,FALSE)</f>
        <v>2.99</v>
      </c>
      <c r="AK30" s="143">
        <f>+VLOOKUP($C30,DATA!$E$240:$AS$309,40,FALSE)</f>
        <v>3.09</v>
      </c>
      <c r="AL30" s="44"/>
      <c r="AM30" s="42" t="s">
        <v>327</v>
      </c>
      <c r="AN30" s="143">
        <f>+VLOOKUP($C30,DATA!$E$184:$AS$250,10,FALSE)</f>
        <v>2.58</v>
      </c>
      <c r="AO30" s="143">
        <f>+VLOOKUP($C30,DATA!$E$184:$AS$250,20,FALSE)</f>
        <v>2.59</v>
      </c>
      <c r="AP30" s="143">
        <f>+VLOOKUP($C30,DATA!$E$184:$AS$250,30,FALSE)</f>
        <v>2.57</v>
      </c>
      <c r="AQ30" s="143">
        <f>+VLOOKUP($C30,DATA!$E$184:$AS$250,40,FALSE)</f>
        <v>2.58</v>
      </c>
    </row>
    <row r="31" spans="2:43" x14ac:dyDescent="0.2">
      <c r="H31" s="44"/>
      <c r="N31" s="44"/>
      <c r="T31" s="44"/>
      <c r="Z31" s="44"/>
      <c r="AF31" s="44"/>
      <c r="AL31" s="44"/>
    </row>
    <row r="32" spans="2:43" x14ac:dyDescent="0.2">
      <c r="B32" s="41" t="s">
        <v>122</v>
      </c>
      <c r="D32" s="43" t="s">
        <v>116</v>
      </c>
      <c r="E32" s="43" t="s">
        <v>117</v>
      </c>
      <c r="F32" s="43" t="s">
        <v>118</v>
      </c>
      <c r="G32" s="43" t="s">
        <v>119</v>
      </c>
      <c r="H32" s="41"/>
      <c r="N32" s="41"/>
      <c r="T32" s="41"/>
      <c r="Z32" s="41"/>
      <c r="AF32" s="41"/>
      <c r="AL32" s="41"/>
    </row>
    <row r="33" spans="2:65" x14ac:dyDescent="0.2">
      <c r="B33" s="44" t="s">
        <v>102</v>
      </c>
      <c r="C33" s="36" t="str">
        <f>+$C$8</f>
        <v>Albany - MULO</v>
      </c>
      <c r="D33" s="46">
        <f>+VLOOKUP($C33,DATA!$E$70:$AS$128,7,FALSE)</f>
        <v>0.104445874737775</v>
      </c>
      <c r="E33" s="46">
        <f>+VLOOKUP($C33,DATA!$E$70:$AS$128,17,FALSE)</f>
        <v>0.10947621432428201</v>
      </c>
      <c r="F33" s="46">
        <f>+VLOOKUP($C33,DATA!$E$70:$AS$128,27,FALSE)</f>
        <v>8.0616298399163802E-2</v>
      </c>
      <c r="G33" s="46">
        <f>+VLOOKUP($C33,DATA!$E$70:$AS$128,37,FALSE)</f>
        <v>6.8974977707254095E-2</v>
      </c>
      <c r="H33" s="44"/>
      <c r="N33" s="44"/>
      <c r="T33" s="44"/>
      <c r="Z33" s="44"/>
      <c r="AF33" s="44"/>
      <c r="AL33" s="44"/>
    </row>
    <row r="34" spans="2:65" x14ac:dyDescent="0.2">
      <c r="B34" s="44" t="s">
        <v>115</v>
      </c>
      <c r="C34" s="42" t="str">
        <f>+$C$9</f>
        <v>Northeast - MULO</v>
      </c>
      <c r="D34" s="46">
        <f>+VLOOKUP($C34,DATA!$E$70:$AS$128,7,FALSE)</f>
        <v>0.110230790377547</v>
      </c>
      <c r="E34" s="46">
        <f>+VLOOKUP($C34,DATA!$E$70:$AS$128,17,FALSE)</f>
        <v>6.2082637089980998E-2</v>
      </c>
      <c r="F34" s="46">
        <f>+VLOOKUP($C34,DATA!$E$70:$AS$128,27,FALSE)</f>
        <v>3.8919134788106102E-2</v>
      </c>
      <c r="G34" s="46">
        <f>+VLOOKUP($C34,DATA!$E$70:$AS$128,37,FALSE)</f>
        <v>1.3354756963633601E-2</v>
      </c>
      <c r="H34" s="44"/>
      <c r="N34" s="44"/>
      <c r="T34" s="44"/>
      <c r="Z34" s="44"/>
      <c r="AF34" s="44"/>
      <c r="AL34" s="44"/>
    </row>
    <row r="35" spans="2:65" x14ac:dyDescent="0.2">
      <c r="C35" s="42" t="s">
        <v>327</v>
      </c>
      <c r="D35" s="46">
        <f>+VLOOKUP($C35,DATA!$E$70:$AS$128,7,FALSE)</f>
        <v>3.0921225075789999E-2</v>
      </c>
      <c r="E35" s="46">
        <f>+VLOOKUP($C35,DATA!$E$70:$AS$128,17,FALSE)</f>
        <v>3.75335007789021E-2</v>
      </c>
      <c r="F35" s="46">
        <f>+VLOOKUP($C35,DATA!$E$70:$AS$128,27,FALSE)</f>
        <v>2.06076862530633E-2</v>
      </c>
      <c r="G35" s="46">
        <f>+VLOOKUP($C35,DATA!$E$70:$AS$128,37,FALSE)</f>
        <v>1.9380264500174198E-2</v>
      </c>
      <c r="H35" s="44"/>
      <c r="N35" s="44"/>
      <c r="T35" s="44"/>
      <c r="Z35" s="44"/>
      <c r="AF35" s="44"/>
      <c r="AL35" s="44"/>
    </row>
    <row r="36" spans="2:65" x14ac:dyDescent="0.2">
      <c r="H36" s="44"/>
      <c r="N36" s="44"/>
      <c r="T36" s="44"/>
      <c r="Z36" s="44"/>
      <c r="AF36" s="44"/>
      <c r="AL36" s="44"/>
    </row>
    <row r="37" spans="2:65" x14ac:dyDescent="0.2">
      <c r="B37" s="41" t="s">
        <v>144</v>
      </c>
      <c r="D37" s="43" t="s">
        <v>116</v>
      </c>
      <c r="E37" s="43" t="s">
        <v>117</v>
      </c>
      <c r="F37" s="43" t="s">
        <v>118</v>
      </c>
      <c r="G37" s="43" t="s">
        <v>119</v>
      </c>
      <c r="H37" s="41"/>
      <c r="N37" s="41"/>
      <c r="T37" s="41"/>
      <c r="Z37" s="41"/>
      <c r="AF37" s="41"/>
      <c r="AL37" s="41"/>
    </row>
    <row r="38" spans="2:65" x14ac:dyDescent="0.2">
      <c r="B38" s="44" t="s">
        <v>102</v>
      </c>
      <c r="C38" s="36" t="str">
        <f>+$C$8</f>
        <v>Albany - MULO</v>
      </c>
      <c r="D38" s="47">
        <f>+VLOOKUP($C38,DATA!$E$70:$AS$128,10,FALSE)</f>
        <v>2.7343119088278698</v>
      </c>
      <c r="E38" s="47">
        <f>+VLOOKUP($C38,DATA!$E$70:$AS$128,20,FALSE)</f>
        <v>2.6056750853050499</v>
      </c>
      <c r="F38" s="47">
        <f>+VLOOKUP($C38,DATA!$E$70:$AS$128,30,FALSE)</f>
        <v>2.5480827611044901</v>
      </c>
      <c r="G38" s="47">
        <f>+VLOOKUP($C38,DATA!$E$70:$AS$128,40,FALSE)</f>
        <v>2.5372635476022798</v>
      </c>
      <c r="H38" s="44"/>
      <c r="N38" s="44"/>
      <c r="T38" s="44"/>
      <c r="Z38" s="44"/>
      <c r="AF38" s="44"/>
      <c r="AL38" s="44"/>
    </row>
    <row r="39" spans="2:65" x14ac:dyDescent="0.2">
      <c r="B39" s="44" t="s">
        <v>115</v>
      </c>
      <c r="C39" s="42" t="str">
        <f>+$C$9</f>
        <v>Northeast - MULO</v>
      </c>
      <c r="D39" s="47">
        <f>+VLOOKUP($C39,DATA!$E$70:$AS$128,10,FALSE)</f>
        <v>2.4134537298560002</v>
      </c>
      <c r="E39" s="47">
        <f>+VLOOKUP($C39,DATA!$E$70:$AS$128,20,FALSE)</f>
        <v>2.4421861907849598</v>
      </c>
      <c r="F39" s="47">
        <f>+VLOOKUP($C39,DATA!$E$70:$AS$128,30,FALSE)</f>
        <v>2.3880072809488402</v>
      </c>
      <c r="G39" s="47">
        <f>+VLOOKUP($C39,DATA!$E$70:$AS$128,40,FALSE)</f>
        <v>2.3897131707602601</v>
      </c>
      <c r="H39" s="44"/>
      <c r="N39" s="44"/>
      <c r="T39" s="44"/>
      <c r="Z39" s="44"/>
      <c r="AF39" s="44"/>
      <c r="AL39" s="44"/>
    </row>
    <row r="40" spans="2:65" x14ac:dyDescent="0.2">
      <c r="C40" s="42" t="s">
        <v>327</v>
      </c>
      <c r="D40" s="47">
        <f>+VLOOKUP($C40,DATA!$E$70:$AS$128,10,FALSE)</f>
        <v>2.3856202282025798</v>
      </c>
      <c r="E40" s="47">
        <f>+VLOOKUP($C40,DATA!$E$70:$AS$128,20,FALSE)</f>
        <v>2.4119046721708002</v>
      </c>
      <c r="F40" s="47">
        <f>+VLOOKUP($C40,DATA!$E$70:$AS$128,30,FALSE)</f>
        <v>2.38058802759224</v>
      </c>
      <c r="G40" s="47">
        <f>+VLOOKUP($C40,DATA!$E$70:$AS$128,40,FALSE)</f>
        <v>2.3627476171022201</v>
      </c>
      <c r="H40" s="44"/>
      <c r="N40" s="44"/>
      <c r="T40" s="44"/>
      <c r="Z40" s="44"/>
      <c r="AF40" s="44"/>
      <c r="AL40" s="44"/>
    </row>
    <row r="41" spans="2:65" x14ac:dyDescent="0.2">
      <c r="B41" s="35"/>
      <c r="C41" s="35"/>
      <c r="I41" s="42"/>
    </row>
    <row r="42" spans="2:65" x14ac:dyDescent="0.2">
      <c r="B42" s="155" t="str">
        <f>+B4</f>
        <v>Market: Albany - MULO</v>
      </c>
      <c r="C42" s="155"/>
      <c r="D42" s="155"/>
      <c r="E42" s="155"/>
      <c r="F42" s="155"/>
      <c r="G42" s="155"/>
      <c r="H42" s="155" t="str">
        <f>+B4</f>
        <v>Market: Albany - MULO</v>
      </c>
      <c r="I42" s="155"/>
      <c r="J42" s="155"/>
      <c r="K42" s="155"/>
      <c r="L42" s="155"/>
      <c r="M42" s="155"/>
      <c r="N42" s="155" t="str">
        <f>+H42</f>
        <v>Market: Albany - MULO</v>
      </c>
      <c r="O42" s="155"/>
      <c r="P42" s="155"/>
      <c r="Q42" s="155"/>
      <c r="R42" s="155"/>
      <c r="S42" s="155"/>
      <c r="T42" s="155" t="str">
        <f>+H42</f>
        <v>Market: Albany - MULO</v>
      </c>
      <c r="U42" s="155"/>
      <c r="V42" s="155"/>
      <c r="W42" s="155"/>
      <c r="X42" s="155"/>
      <c r="Y42" s="155"/>
      <c r="Z42" s="155" t="str">
        <f>+H42</f>
        <v>Market: Albany - MULO</v>
      </c>
      <c r="AA42" s="155"/>
      <c r="AB42" s="155"/>
      <c r="AC42" s="155"/>
      <c r="AD42" s="155"/>
      <c r="AE42" s="155"/>
      <c r="AF42" s="155" t="str">
        <f>+H42</f>
        <v>Market: Albany - MULO</v>
      </c>
      <c r="AG42" s="155"/>
      <c r="AH42" s="155"/>
      <c r="AI42" s="155"/>
      <c r="AJ42" s="155"/>
      <c r="AK42" s="155"/>
      <c r="AL42" s="155" t="str">
        <f>+B4</f>
        <v>Market: Albany - MULO</v>
      </c>
      <c r="AM42" s="155"/>
      <c r="AN42" s="155"/>
      <c r="AO42" s="155"/>
      <c r="AP42" s="155"/>
      <c r="AQ42" s="155"/>
      <c r="AR42" s="37"/>
      <c r="AS42" s="37"/>
      <c r="AT42" s="37"/>
      <c r="AU42" s="37"/>
      <c r="AV42" s="37"/>
      <c r="AW42" s="37"/>
      <c r="AX42" s="37"/>
      <c r="AY42" s="37"/>
      <c r="AZ42" s="37"/>
      <c r="BA42" s="37"/>
      <c r="BB42" s="37"/>
      <c r="BC42" s="37"/>
      <c r="BD42" s="37"/>
      <c r="BE42" s="37"/>
      <c r="BF42" s="37"/>
      <c r="BG42" s="37"/>
      <c r="BH42" s="37"/>
      <c r="BI42" s="37"/>
      <c r="BJ42" s="37"/>
      <c r="BK42" s="37"/>
      <c r="BL42" s="37"/>
      <c r="BM42" s="37"/>
    </row>
    <row r="43" spans="2:65" s="39" customFormat="1" ht="12.75" x14ac:dyDescent="0.2">
      <c r="B43" s="156" t="str">
        <f>+B5</f>
        <v>PERIOD ENDING 01/26/2014 VS YAGO</v>
      </c>
      <c r="C43" s="156"/>
      <c r="D43" s="156"/>
      <c r="E43" s="156"/>
      <c r="F43" s="156"/>
      <c r="G43" s="156"/>
      <c r="H43" s="156" t="str">
        <f>+B5</f>
        <v>PERIOD ENDING 01/26/2014 VS YAGO</v>
      </c>
      <c r="I43" s="156"/>
      <c r="J43" s="156"/>
      <c r="K43" s="156"/>
      <c r="L43" s="156"/>
      <c r="M43" s="156"/>
      <c r="N43" s="156" t="str">
        <f>+H43</f>
        <v>PERIOD ENDING 01/26/2014 VS YAGO</v>
      </c>
      <c r="O43" s="156"/>
      <c r="P43" s="156"/>
      <c r="Q43" s="156"/>
      <c r="R43" s="156"/>
      <c r="S43" s="156"/>
      <c r="T43" s="156" t="str">
        <f>+H43</f>
        <v>PERIOD ENDING 01/26/2014 VS YAGO</v>
      </c>
      <c r="U43" s="156"/>
      <c r="V43" s="156"/>
      <c r="W43" s="156"/>
      <c r="X43" s="156"/>
      <c r="Y43" s="156"/>
      <c r="Z43" s="156" t="str">
        <f>+H43</f>
        <v>PERIOD ENDING 01/26/2014 VS YAGO</v>
      </c>
      <c r="AA43" s="156"/>
      <c r="AB43" s="156"/>
      <c r="AC43" s="156"/>
      <c r="AD43" s="156"/>
      <c r="AE43" s="156"/>
      <c r="AF43" s="156" t="str">
        <f>+H43</f>
        <v>PERIOD ENDING 01/26/2014 VS YAGO</v>
      </c>
      <c r="AG43" s="156"/>
      <c r="AH43" s="156"/>
      <c r="AI43" s="156"/>
      <c r="AJ43" s="156"/>
      <c r="AK43" s="156"/>
      <c r="AL43" s="156" t="str">
        <f>+B5</f>
        <v>PERIOD ENDING 01/26/2014 VS YAGO</v>
      </c>
      <c r="AM43" s="156"/>
      <c r="AN43" s="156"/>
      <c r="AO43" s="156"/>
      <c r="AP43" s="156"/>
      <c r="AQ43" s="156"/>
      <c r="AR43" s="38"/>
      <c r="AS43" s="38"/>
      <c r="AT43" s="38"/>
      <c r="AU43" s="38"/>
      <c r="AV43" s="38"/>
      <c r="AW43" s="38"/>
      <c r="AX43" s="38"/>
      <c r="AY43" s="38"/>
      <c r="AZ43" s="38"/>
      <c r="BA43" s="38"/>
      <c r="BB43" s="38"/>
      <c r="BC43" s="38"/>
      <c r="BD43" s="38"/>
      <c r="BE43" s="38"/>
      <c r="BF43" s="38"/>
      <c r="BG43" s="38"/>
      <c r="BH43" s="38"/>
      <c r="BI43" s="38"/>
      <c r="BJ43" s="38"/>
      <c r="BK43" s="38"/>
      <c r="BL43" s="38"/>
      <c r="BM43" s="38"/>
    </row>
    <row r="44" spans="2:65" s="39" customFormat="1" ht="12.75" x14ac:dyDescent="0.2">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row>
    <row r="45" spans="2:65" s="39" customFormat="1" x14ac:dyDescent="0.2">
      <c r="B45" s="39" t="s">
        <v>164</v>
      </c>
      <c r="C45" s="49" t="s">
        <v>159</v>
      </c>
      <c r="D45" s="49" t="s">
        <v>161</v>
      </c>
      <c r="E45" s="49" t="s">
        <v>162</v>
      </c>
      <c r="F45" s="49" t="s">
        <v>160</v>
      </c>
      <c r="G45" s="49" t="s">
        <v>163</v>
      </c>
      <c r="H45" s="41" t="s">
        <v>124</v>
      </c>
      <c r="I45" s="50" t="s">
        <v>23</v>
      </c>
      <c r="J45" s="43" t="s">
        <v>116</v>
      </c>
      <c r="K45" s="43" t="s">
        <v>117</v>
      </c>
      <c r="L45" s="43" t="s">
        <v>118</v>
      </c>
      <c r="M45" s="43" t="s">
        <v>119</v>
      </c>
      <c r="N45" s="41" t="s">
        <v>123</v>
      </c>
      <c r="O45" s="50" t="s">
        <v>23</v>
      </c>
      <c r="P45" s="43" t="s">
        <v>116</v>
      </c>
      <c r="Q45" s="43" t="s">
        <v>117</v>
      </c>
      <c r="R45" s="43" t="s">
        <v>118</v>
      </c>
      <c r="S45" s="43" t="s">
        <v>119</v>
      </c>
      <c r="T45" s="41" t="s">
        <v>126</v>
      </c>
      <c r="U45" s="50" t="s">
        <v>23</v>
      </c>
      <c r="V45" s="43" t="s">
        <v>116</v>
      </c>
      <c r="W45" s="43" t="s">
        <v>117</v>
      </c>
      <c r="X45" s="43" t="s">
        <v>118</v>
      </c>
      <c r="Y45" s="43" t="s">
        <v>119</v>
      </c>
      <c r="Z45" s="41" t="s">
        <v>127</v>
      </c>
      <c r="AA45" s="50" t="s">
        <v>23</v>
      </c>
      <c r="AB45" s="43" t="s">
        <v>116</v>
      </c>
      <c r="AC45" s="43" t="s">
        <v>117</v>
      </c>
      <c r="AD45" s="43" t="s">
        <v>118</v>
      </c>
      <c r="AE45" s="43" t="s">
        <v>119</v>
      </c>
      <c r="AF45" s="41" t="s">
        <v>129</v>
      </c>
      <c r="AG45" s="50" t="s">
        <v>23</v>
      </c>
      <c r="AH45" s="43" t="s">
        <v>116</v>
      </c>
      <c r="AI45" s="43" t="s">
        <v>117</v>
      </c>
      <c r="AJ45" s="43" t="s">
        <v>118</v>
      </c>
      <c r="AK45" s="43" t="s">
        <v>119</v>
      </c>
      <c r="AL45" s="39" t="s">
        <v>166</v>
      </c>
      <c r="AN45" s="49" t="s">
        <v>159</v>
      </c>
      <c r="AO45" s="49" t="s">
        <v>161</v>
      </c>
      <c r="AP45" s="49" t="s">
        <v>162</v>
      </c>
      <c r="AQ45" s="49" t="s">
        <v>160</v>
      </c>
      <c r="AR45" s="38"/>
      <c r="AS45" s="38"/>
      <c r="AT45" s="38"/>
      <c r="AU45" s="38"/>
      <c r="AV45" s="38"/>
      <c r="AW45" s="38"/>
      <c r="AX45" s="38"/>
      <c r="AY45" s="38"/>
      <c r="AZ45" s="38"/>
      <c r="BA45" s="38"/>
      <c r="BB45" s="38"/>
      <c r="BC45" s="38"/>
      <c r="BD45" s="38"/>
      <c r="BE45" s="38"/>
      <c r="BF45" s="38"/>
      <c r="BG45" s="38"/>
      <c r="BH45" s="38"/>
      <c r="BI45" s="38"/>
      <c r="BJ45" s="38"/>
      <c r="BK45" s="38"/>
      <c r="BL45" s="38"/>
      <c r="BM45" s="38"/>
    </row>
    <row r="46" spans="2:65" s="39" customFormat="1" x14ac:dyDescent="0.2">
      <c r="B46" s="40" t="str">
        <f>+C2</f>
        <v>Albany - MULO</v>
      </c>
      <c r="C46" s="51">
        <f>+VLOOKUP($B46,DATA!$E$300:$AS$368,32,FALSE)</f>
        <v>4533392</v>
      </c>
      <c r="D46" s="51">
        <f>+VLOOKUP($B46,DATA!$E$731:$AS$789,32,FALSE)</f>
        <v>1171030.53</v>
      </c>
      <c r="E46" s="51">
        <f>+VLOOKUP($B46,DATA!$E$790:$AS$848,32,FALSE)</f>
        <v>683927.18</v>
      </c>
      <c r="F46" s="51">
        <f>+VLOOKUP($B46,DATA!$E$240:$AS$309,32,FALSE)</f>
        <v>288131</v>
      </c>
      <c r="G46" s="51">
        <f>+VLOOKUP($B46,DATA!$E$184:$AS$250,32,FALSE)</f>
        <v>960</v>
      </c>
      <c r="H46" s="44" t="s">
        <v>102</v>
      </c>
      <c r="I46" s="36" t="str">
        <f>+$C$8</f>
        <v>Albany - MULO</v>
      </c>
      <c r="J46" s="46">
        <f>+VLOOKUP($C$8,DATA!$E$609:$AS$667,3,FALSE)</f>
        <v>-9.1018885733987198E-2</v>
      </c>
      <c r="K46" s="46">
        <f>+VLOOKUP($C$8,DATA!$E$609:$AS$667,13,FALSE)</f>
        <v>1.94729126206485E-2</v>
      </c>
      <c r="L46" s="46">
        <f>+VLOOKUP($C$8,DATA!$E$609:$AS$667,23,FALSE)</f>
        <v>5.2900088824475597E-2</v>
      </c>
      <c r="M46" s="46">
        <f>+VLOOKUP($C$8,DATA!$E$609:$AS$667,33,FALSE)</f>
        <v>3.9724934819178603E-2</v>
      </c>
      <c r="N46" s="44" t="s">
        <v>102</v>
      </c>
      <c r="O46" s="36" t="str">
        <f>+$C$8</f>
        <v>Albany - MULO</v>
      </c>
      <c r="P46" s="46">
        <f>+VLOOKUP($C$8,DATA!$E$373:$AS$431,3,FALSE)</f>
        <v>-7.5751372932406205E-2</v>
      </c>
      <c r="Q46" s="46">
        <f>+VLOOKUP($C$8,DATA!$E$373:$AS$431,13,FALSE)</f>
        <v>-1.38137871471478E-2</v>
      </c>
      <c r="R46" s="46">
        <f>+VLOOKUP($C$8,DATA!$E$373:$AS$431,23,FALSE)</f>
        <v>-1.9803819633812801E-2</v>
      </c>
      <c r="S46" s="46">
        <f>+VLOOKUP($C$8,DATA!$E$373:$AS$431,33,FALSE)</f>
        <v>-6.23852825162068E-2</v>
      </c>
      <c r="T46" s="44" t="s">
        <v>102</v>
      </c>
      <c r="U46" s="36" t="str">
        <f>+$C$8</f>
        <v>Albany - MULO</v>
      </c>
      <c r="V46" s="46">
        <f>+VLOOKUP($C$8,DATA!$E$854:$AS$912,3,FALSE)</f>
        <v>0.11306014169191</v>
      </c>
      <c r="W46" s="46">
        <f>+VLOOKUP($C$8,DATA!$E$854:$AS$912,13,FALSE)</f>
        <v>0.16719672141672801</v>
      </c>
      <c r="X46" s="46">
        <f>+VLOOKUP($C$8,DATA!$E$854:$AS$912,23,FALSE)</f>
        <v>9.4547467938456295E-2</v>
      </c>
      <c r="Y46" s="46">
        <f>+VLOOKUP($C$8,DATA!$E$854:$AS$912,33,FALSE)</f>
        <v>0.114621572606124</v>
      </c>
      <c r="Z46" s="44" t="s">
        <v>102</v>
      </c>
      <c r="AA46" s="36" t="str">
        <f>+$C$8</f>
        <v>Albany - MULO</v>
      </c>
      <c r="AB46" s="46">
        <f>+VLOOKUP($C$8,DATA!$E$972:$AS$1030,3,FALSE)</f>
        <v>-0.205554722247931</v>
      </c>
      <c r="AC46" s="46">
        <f>+VLOOKUP($C$8,DATA!$E$972:$AS$1030,13,FALSE)</f>
        <v>-0.144651002242461</v>
      </c>
      <c r="AD46" s="46">
        <f>+VLOOKUP($C$8,DATA!$E$972:$AS$1030,23,FALSE)</f>
        <v>-9.6849815314891605E-2</v>
      </c>
      <c r="AE46" s="46">
        <f>+VLOOKUP($C$8,DATA!$E$972:$AS$1030,33,FALSE)</f>
        <v>-0.15907649574885199</v>
      </c>
      <c r="AF46" s="44" t="s">
        <v>102</v>
      </c>
      <c r="AG46" s="36" t="str">
        <f>+$C$8</f>
        <v>Albany - MULO</v>
      </c>
      <c r="AH46" s="46">
        <f>+VLOOKUP($C$8,DATA!$E$491:$AS$549,3,FALSE)</f>
        <v>-2.19864415482116E-2</v>
      </c>
      <c r="AI46" s="46">
        <f>+VLOOKUP($C$8,DATA!$E$491:$AS$549,13,FALSE)</f>
        <v>-1.1686563878682899E-3</v>
      </c>
      <c r="AJ46" s="46">
        <f>+VLOOKUP($C$8,DATA!$E$491:$AS$549,23,FALSE)</f>
        <v>2.1322243206732001E-2</v>
      </c>
      <c r="AK46" s="46">
        <f>+VLOOKUP($C$8,DATA!$E$491:$AS$549,33,FALSE)</f>
        <v>3.9247837033167199E-2</v>
      </c>
      <c r="AL46" s="40" t="str">
        <f>+C2</f>
        <v>Albany - MULO</v>
      </c>
      <c r="AN46" s="51">
        <f>+VLOOKUP($AL46,DATA!$E$609:$AS$667,32,FALSE)</f>
        <v>951273.32</v>
      </c>
      <c r="AO46" s="51">
        <f>+VLOOKUP($AL46,DATA!$E$854:$AS$912,32,FALSE)</f>
        <v>349977.62</v>
      </c>
      <c r="AP46" s="51">
        <f>+VLOOKUP($AL46,DATA!$E$972:$AS$1030,32,FALSE)</f>
        <v>483361.88</v>
      </c>
      <c r="AQ46" s="51">
        <f>+VLOOKUP($AL46,DATA!$E$491:$AS$549,32,FALSE)</f>
        <v>130139.8</v>
      </c>
      <c r="AR46" s="38"/>
      <c r="AS46" s="38"/>
      <c r="AT46" s="38"/>
      <c r="AU46" s="38"/>
      <c r="AV46" s="38"/>
      <c r="AW46" s="38"/>
      <c r="AX46" s="38"/>
      <c r="AY46" s="38"/>
      <c r="AZ46" s="38"/>
      <c r="BA46" s="38"/>
      <c r="BB46" s="38"/>
      <c r="BC46" s="38"/>
      <c r="BD46" s="38"/>
      <c r="BE46" s="38"/>
      <c r="BF46" s="38"/>
      <c r="BG46" s="38"/>
      <c r="BH46" s="38"/>
      <c r="BI46" s="38"/>
      <c r="BJ46" s="38"/>
      <c r="BK46" s="38"/>
      <c r="BL46" s="38"/>
      <c r="BM46" s="38"/>
    </row>
    <row r="47" spans="2:65" s="39" customFormat="1" x14ac:dyDescent="0.2">
      <c r="H47" s="44" t="s">
        <v>115</v>
      </c>
      <c r="I47" s="42" t="str">
        <f>+$C$9</f>
        <v>Northeast - MULO</v>
      </c>
      <c r="J47" s="46">
        <f>+VLOOKUP($C$9,DATA!$E$609:$AS$667,3,FALSE)</f>
        <v>1.20604621452565E-2</v>
      </c>
      <c r="K47" s="46">
        <f>+VLOOKUP($C$9,DATA!$E$609:$AS$667,13,FALSE)</f>
        <v>-2.0619325160641301E-3</v>
      </c>
      <c r="L47" s="46">
        <f>+VLOOKUP($C$9,DATA!$E$609:$AS$667,23,FALSE)</f>
        <v>3.8031198376774701E-3</v>
      </c>
      <c r="M47" s="46">
        <f>+VLOOKUP($C$9,DATA!$E$609:$AS$667,33,FALSE)</f>
        <v>-3.3820138476696897E-2</v>
      </c>
      <c r="N47" s="44" t="s">
        <v>115</v>
      </c>
      <c r="O47" s="42" t="str">
        <f>+$C$9</f>
        <v>Northeast - MULO</v>
      </c>
      <c r="P47" s="46">
        <f>+VLOOKUP($C$9,DATA!$E$373:$AS$431,3,FALSE)</f>
        <v>0.33038647127915699</v>
      </c>
      <c r="Q47" s="46">
        <f>+VLOOKUP($C$9,DATA!$E$373:$AS$431,13,FALSE)</f>
        <v>0.22631003605608299</v>
      </c>
      <c r="R47" s="46">
        <f>+VLOOKUP($C$9,DATA!$E$373:$AS$431,23,FALSE)</f>
        <v>0.129819215920605</v>
      </c>
      <c r="S47" s="46">
        <f>+VLOOKUP($C$9,DATA!$E$373:$AS$431,33,FALSE)</f>
        <v>7.2569183329710601E-2</v>
      </c>
      <c r="T47" s="44" t="s">
        <v>115</v>
      </c>
      <c r="U47" s="42" t="str">
        <f>+$C$9</f>
        <v>Northeast - MULO</v>
      </c>
      <c r="V47" s="46">
        <f>+VLOOKUP($C$9,DATA!$E$854:$AS$912,3,FALSE)</f>
        <v>0.239057633344673</v>
      </c>
      <c r="W47" s="46">
        <f>+VLOOKUP($C$9,DATA!$E$854:$AS$912,13,FALSE)</f>
        <v>9.7210736741285303E-2</v>
      </c>
      <c r="X47" s="46">
        <f>+VLOOKUP($C$9,DATA!$E$854:$AS$912,23,FALSE)</f>
        <v>3.5468251614370602E-2</v>
      </c>
      <c r="Y47" s="46">
        <f>+VLOOKUP($C$9,DATA!$E$854:$AS$912,33,FALSE)</f>
        <v>4.6176171801186397E-2</v>
      </c>
      <c r="Z47" s="44" t="s">
        <v>115</v>
      </c>
      <c r="AA47" s="42" t="str">
        <f>+$C$9</f>
        <v>Northeast - MULO</v>
      </c>
      <c r="AB47" s="46">
        <f>+VLOOKUP($C$9,DATA!$E$972:$AS$1030,3,FALSE)</f>
        <v>0.68226623279983201</v>
      </c>
      <c r="AC47" s="46">
        <f>+VLOOKUP($C$9,DATA!$E$972:$AS$1030,13,FALSE)</f>
        <v>0.82232804333034304</v>
      </c>
      <c r="AD47" s="46">
        <f>+VLOOKUP($C$9,DATA!$E$972:$AS$1030,23,FALSE)</f>
        <v>0.51521770527364497</v>
      </c>
      <c r="AE47" s="46">
        <f>+VLOOKUP($C$9,DATA!$E$972:$AS$1030,33,FALSE)</f>
        <v>0.16383766055806701</v>
      </c>
      <c r="AF47" s="44" t="s">
        <v>115</v>
      </c>
      <c r="AG47" s="42" t="str">
        <f>+$C$9</f>
        <v>Northeast - MULO</v>
      </c>
      <c r="AH47" s="46">
        <f>+VLOOKUP($C$9,DATA!$E$491:$AS$549,3,FALSE)</f>
        <v>-0.25897674422207301</v>
      </c>
      <c r="AI47" s="46">
        <f>+VLOOKUP($C$9,DATA!$E$491:$AS$549,13,FALSE)</f>
        <v>-0.35383630058339899</v>
      </c>
      <c r="AJ47" s="46">
        <f>+VLOOKUP($C$9,DATA!$E$491:$AS$549,23,FALSE)</f>
        <v>-0.37033539158635798</v>
      </c>
      <c r="AK47" s="46">
        <f>+VLOOKUP($C$9,DATA!$E$491:$AS$549,33,FALSE)</f>
        <v>-0.28759079642759799</v>
      </c>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row>
    <row r="48" spans="2:65" s="39" customFormat="1" x14ac:dyDescent="0.2">
      <c r="H48" s="44"/>
      <c r="I48" s="42" t="s">
        <v>327</v>
      </c>
      <c r="J48" s="46">
        <f>+VLOOKUP($C$10,DATA!$E$609:$AS$667,3,FALSE)</f>
        <v>1.6189461812517601E-4</v>
      </c>
      <c r="K48" s="46">
        <f>+VLOOKUP($C$10,DATA!$E$609:$AS$667,13,FALSE)</f>
        <v>4.7262499410337097E-2</v>
      </c>
      <c r="L48" s="46">
        <f>+VLOOKUP($C$10,DATA!$E$609:$AS$667,23,FALSE)</f>
        <v>3.0593481868279E-2</v>
      </c>
      <c r="M48" s="46">
        <f>+VLOOKUP($C$10,DATA!$E$609:$AS$667,33,FALSE)</f>
        <v>1.59976821654144E-2</v>
      </c>
      <c r="N48" s="44"/>
      <c r="O48" s="42" t="s">
        <v>327</v>
      </c>
      <c r="P48" s="46">
        <f>+VLOOKUP($C$10,DATA!$E$373:$AS$431,3,FALSE)</f>
        <v>0.158759681989733</v>
      </c>
      <c r="Q48" s="46">
        <f>+VLOOKUP($C$10,DATA!$E$373:$AS$431,13,FALSE)</f>
        <v>0.131530885354355</v>
      </c>
      <c r="R48" s="46">
        <f>+VLOOKUP($C$10,DATA!$E$373:$AS$431,23,FALSE)</f>
        <v>9.9736853395829106E-2</v>
      </c>
      <c r="S48" s="46">
        <f>+VLOOKUP($C$10,DATA!$E$373:$AS$431,33,FALSE)</f>
        <v>8.2596019560516903E-2</v>
      </c>
      <c r="T48" s="44"/>
      <c r="U48" s="42" t="s">
        <v>327</v>
      </c>
      <c r="V48" s="46">
        <f>+VLOOKUP($C$10,DATA!$E$854:$AS$912,3,FALSE)</f>
        <v>5.9718150187662598E-2</v>
      </c>
      <c r="W48" s="46">
        <f>+VLOOKUP($C$10,DATA!$E$854:$AS$912,13,FALSE)</f>
        <v>4.7078922249886102E-3</v>
      </c>
      <c r="X48" s="46">
        <f>+VLOOKUP($C$10,DATA!$E$854:$AS$912,23,FALSE)</f>
        <v>-4.4141195594555399E-2</v>
      </c>
      <c r="Y48" s="46">
        <f>+VLOOKUP($C$10,DATA!$E$854:$AS$912,33,FALSE)</f>
        <v>-4.5544827255222201E-2</v>
      </c>
      <c r="Z48" s="44"/>
      <c r="AA48" s="42" t="s">
        <v>327</v>
      </c>
      <c r="AB48" s="46">
        <f>+VLOOKUP($C$10,DATA!$E$972:$AS$1030,3,FALSE)</f>
        <v>0.45498308551635303</v>
      </c>
      <c r="AC48" s="46">
        <f>+VLOOKUP($C$10,DATA!$E$972:$AS$1030,13,FALSE)</f>
        <v>0.56796213123488504</v>
      </c>
      <c r="AD48" s="46">
        <f>+VLOOKUP($C$10,DATA!$E$972:$AS$1030,23,FALSE)</f>
        <v>0.643693249651213</v>
      </c>
      <c r="AE48" s="46">
        <f>+VLOOKUP($C$10,DATA!$E$972:$AS$1030,33,FALSE)</f>
        <v>0.59132493267852604</v>
      </c>
      <c r="AF48" s="44"/>
      <c r="AG48" s="42" t="s">
        <v>327</v>
      </c>
      <c r="AH48" s="46">
        <f>+VLOOKUP($C$10,DATA!$E$491:$AS$549,3,FALSE)</f>
        <v>0.12655007716132299</v>
      </c>
      <c r="AI48" s="46">
        <f>+VLOOKUP($C$10,DATA!$E$491:$AS$549,13,FALSE)</f>
        <v>0.124495815350416</v>
      </c>
      <c r="AJ48" s="46">
        <f>+VLOOKUP($C$10,DATA!$E$491:$AS$549,23,FALSE)</f>
        <v>0.206089775442242</v>
      </c>
      <c r="AK48" s="46">
        <f>+VLOOKUP($C$10,DATA!$E$491:$AS$549,33,FALSE)</f>
        <v>0.28061853467338399</v>
      </c>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row>
    <row r="49" spans="8:65" s="39" customFormat="1" x14ac:dyDescent="0.2">
      <c r="J49" s="35"/>
      <c r="K49" s="35"/>
      <c r="L49" s="35"/>
      <c r="M49" s="35"/>
      <c r="P49" s="35"/>
      <c r="Q49" s="35"/>
      <c r="R49" s="35"/>
      <c r="S49" s="35"/>
      <c r="V49" s="35"/>
      <c r="W49" s="35"/>
      <c r="X49" s="35"/>
      <c r="Y49" s="35"/>
      <c r="AB49" s="35"/>
      <c r="AC49" s="35"/>
      <c r="AD49" s="35"/>
      <c r="AE49" s="35"/>
      <c r="AH49" s="35"/>
      <c r="AI49" s="35"/>
      <c r="AJ49" s="35"/>
      <c r="AK49" s="35"/>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row>
    <row r="50" spans="8:65" s="39" customFormat="1" x14ac:dyDescent="0.2">
      <c r="H50" s="41" t="s">
        <v>133</v>
      </c>
      <c r="I50" s="50" t="s">
        <v>23</v>
      </c>
      <c r="J50" s="43" t="s">
        <v>116</v>
      </c>
      <c r="K50" s="43" t="s">
        <v>117</v>
      </c>
      <c r="L50" s="43" t="s">
        <v>118</v>
      </c>
      <c r="M50" s="43" t="s">
        <v>119</v>
      </c>
      <c r="N50" s="41" t="s">
        <v>132</v>
      </c>
      <c r="O50" s="50" t="s">
        <v>23</v>
      </c>
      <c r="P50" s="43" t="s">
        <v>116</v>
      </c>
      <c r="Q50" s="43" t="s">
        <v>117</v>
      </c>
      <c r="R50" s="43" t="s">
        <v>118</v>
      </c>
      <c r="S50" s="43" t="s">
        <v>119</v>
      </c>
      <c r="T50" s="41" t="s">
        <v>131</v>
      </c>
      <c r="U50" s="50" t="s">
        <v>23</v>
      </c>
      <c r="V50" s="43" t="s">
        <v>116</v>
      </c>
      <c r="W50" s="43" t="s">
        <v>117</v>
      </c>
      <c r="X50" s="43" t="s">
        <v>118</v>
      </c>
      <c r="Y50" s="43" t="s">
        <v>119</v>
      </c>
      <c r="Z50" s="41" t="s">
        <v>134</v>
      </c>
      <c r="AA50" s="50" t="s">
        <v>23</v>
      </c>
      <c r="AB50" s="43" t="s">
        <v>116</v>
      </c>
      <c r="AC50" s="43" t="s">
        <v>117</v>
      </c>
      <c r="AD50" s="43" t="s">
        <v>118</v>
      </c>
      <c r="AE50" s="43" t="s">
        <v>119</v>
      </c>
      <c r="AF50" s="41" t="s">
        <v>135</v>
      </c>
      <c r="AG50" s="50" t="s">
        <v>23</v>
      </c>
      <c r="AH50" s="43" t="s">
        <v>116</v>
      </c>
      <c r="AI50" s="43" t="s">
        <v>117</v>
      </c>
      <c r="AJ50" s="43" t="s">
        <v>118</v>
      </c>
      <c r="AK50" s="43" t="s">
        <v>119</v>
      </c>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row>
    <row r="51" spans="8:65" s="39" customFormat="1" x14ac:dyDescent="0.2">
      <c r="H51" s="44" t="s">
        <v>102</v>
      </c>
      <c r="I51" s="36" t="str">
        <f>+$C$8</f>
        <v>Albany - MULO</v>
      </c>
      <c r="J51" s="46">
        <f>+VLOOKUP($C13,DATA!$E$609:$AS$667,5,FALSE)</f>
        <v>-0.21483364908261199</v>
      </c>
      <c r="K51" s="46">
        <f>+VLOOKUP($C13,DATA!$E$609:$AS$667,15,FALSE)</f>
        <v>7.1954793996612407E-2</v>
      </c>
      <c r="L51" s="46">
        <f>+VLOOKUP($C13,DATA!$E$609:$AS$667,25,FALSE)</f>
        <v>8.6074226966428705E-2</v>
      </c>
      <c r="M51" s="46">
        <f>+VLOOKUP($C13,DATA!$E$609:$AS$667,35,FALSE)</f>
        <v>7.7670046624971595E-2</v>
      </c>
      <c r="N51" s="44" t="s">
        <v>102</v>
      </c>
      <c r="O51" s="36" t="str">
        <f>+$C$8</f>
        <v>Albany - MULO</v>
      </c>
      <c r="P51" s="46">
        <f>+VLOOKUP($C13,DATA!$E$373:$AS$431,5,FALSE)</f>
        <v>-0.13694665116138099</v>
      </c>
      <c r="Q51" s="46">
        <f>+VLOOKUP($C13,DATA!$E$373:$AS$431,15,FALSE)</f>
        <v>-7.8304226236405507E-3</v>
      </c>
      <c r="R51" s="46">
        <f>+VLOOKUP($C13,DATA!$E$373:$AS$431,25,FALSE)</f>
        <v>9.1705721556573101E-3</v>
      </c>
      <c r="S51" s="46">
        <f>+VLOOKUP($C13,DATA!$E$373:$AS$431,35,FALSE)</f>
        <v>-3.2058406475739099E-2</v>
      </c>
      <c r="T51" s="44" t="s">
        <v>102</v>
      </c>
      <c r="U51" s="36" t="str">
        <f>+$C$8</f>
        <v>Albany - MULO</v>
      </c>
      <c r="V51" s="46">
        <f>+VLOOKUP($C13,DATA!$E$854:$AS$912,5,FALSE)</f>
        <v>3.9476001189331797E-2</v>
      </c>
      <c r="W51" s="46">
        <f>+VLOOKUP($C13,DATA!$E$854:$AS$912,15,FALSE)</f>
        <v>9.8205246155619305E-2</v>
      </c>
      <c r="X51" s="46">
        <f>+VLOOKUP($C13,DATA!$E$854:$AS$912,25,FALSE)</f>
        <v>6.0628769194994298E-2</v>
      </c>
      <c r="Y51" s="46">
        <f>+VLOOKUP($C13,DATA!$E$854:$AS$912,35,FALSE)</f>
        <v>0.100556294704422</v>
      </c>
      <c r="Z51" s="44" t="s">
        <v>102</v>
      </c>
      <c r="AA51" s="36" t="str">
        <f>+$C$8</f>
        <v>Albany - MULO</v>
      </c>
      <c r="AB51" s="46">
        <f>+VLOOKUP($C13,DATA!$E$972:$AS$1030,5,FALSE)</f>
        <v>-0.26040638721022702</v>
      </c>
      <c r="AC51" s="46">
        <f>+VLOOKUP($C13,DATA!$E$972:$AS$1030,15,FALSE)</f>
        <v>-9.59746362550324E-2</v>
      </c>
      <c r="AD51" s="46">
        <f>+VLOOKUP($C13,DATA!$E$972:$AS$1030,25,FALSE)</f>
        <v>-2.9629473206408699E-2</v>
      </c>
      <c r="AE51" s="46">
        <f>+VLOOKUP($C13,DATA!$E$972:$AS$1030,35,FALSE)</f>
        <v>-0.11213091228277899</v>
      </c>
      <c r="AF51" s="44" t="s">
        <v>102</v>
      </c>
      <c r="AG51" s="36" t="str">
        <f>+$C$8</f>
        <v>Albany - MULO</v>
      </c>
      <c r="AH51" s="46">
        <f>+VLOOKUP($C13,DATA!$E$491:$AS$549,5,FALSE)</f>
        <v>-1.6066988526765299E-2</v>
      </c>
      <c r="AI51" s="46">
        <f>+VLOOKUP($C13,DATA!$E$491:$AS$549,15,FALSE)</f>
        <v>8.6077022940232902E-3</v>
      </c>
      <c r="AJ51" s="46">
        <f>+VLOOKUP($C13,DATA!$E$491:$AS$549,25,FALSE)</f>
        <v>2.6712101241949698E-2</v>
      </c>
      <c r="AK51" s="46">
        <f>+VLOOKUP($C13,DATA!$E$491:$AS$549,35,FALSE)</f>
        <v>4.2938588690869799E-2</v>
      </c>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row>
    <row r="52" spans="8:65" s="39" customFormat="1" x14ac:dyDescent="0.2">
      <c r="H52" s="44" t="s">
        <v>115</v>
      </c>
      <c r="I52" s="42" t="str">
        <f>+$C$9</f>
        <v>Northeast - MULO</v>
      </c>
      <c r="J52" s="46">
        <f>+VLOOKUP($C14,DATA!$E$609:$AS$667,5,FALSE)</f>
        <v>5.6746223165884797E-2</v>
      </c>
      <c r="K52" s="46">
        <f>+VLOOKUP($C14,DATA!$E$609:$AS$667,15,FALSE)</f>
        <v>3.98739109698786E-2</v>
      </c>
      <c r="L52" s="46">
        <f>+VLOOKUP($C14,DATA!$E$609:$AS$667,25,FALSE)</f>
        <v>4.3020659147853302E-2</v>
      </c>
      <c r="M52" s="46">
        <f>+VLOOKUP($C14,DATA!$E$609:$AS$667,35,FALSE)</f>
        <v>3.4938787565945602E-3</v>
      </c>
      <c r="N52" s="44" t="s">
        <v>115</v>
      </c>
      <c r="O52" s="42" t="str">
        <f>+$C$9</f>
        <v>Northeast - MULO</v>
      </c>
      <c r="P52" s="46">
        <f>+VLOOKUP($C14,DATA!$E$373:$AS$431,5,FALSE)</f>
        <v>0.42455145192793697</v>
      </c>
      <c r="Q52" s="46">
        <f>+VLOOKUP($C14,DATA!$E$373:$AS$431,15,FALSE)</f>
        <v>0.32428481601679199</v>
      </c>
      <c r="R52" s="46">
        <f>+VLOOKUP($C14,DATA!$E$373:$AS$431,25,FALSE)</f>
        <v>0.221281128236369</v>
      </c>
      <c r="S52" s="46">
        <f>+VLOOKUP($C14,DATA!$E$373:$AS$431,35,FALSE)</f>
        <v>0.13430647275975199</v>
      </c>
      <c r="T52" s="44" t="s">
        <v>115</v>
      </c>
      <c r="U52" s="42" t="str">
        <f>+$C$9</f>
        <v>Northeast - MULO</v>
      </c>
      <c r="V52" s="46">
        <f>+VLOOKUP($C14,DATA!$E$854:$AS$912,5,FALSE)</f>
        <v>0.20855376800327899</v>
      </c>
      <c r="W52" s="46">
        <f>+VLOOKUP($C14,DATA!$E$854:$AS$912,15,FALSE)</f>
        <v>7.42817931028803E-2</v>
      </c>
      <c r="X52" s="46">
        <f>+VLOOKUP($C14,DATA!$E$854:$AS$912,25,FALSE)</f>
        <v>2.4904971152577601E-2</v>
      </c>
      <c r="Y52" s="46">
        <f>+VLOOKUP($C14,DATA!$E$854:$AS$912,35,FALSE)</f>
        <v>3.5601343717361102E-2</v>
      </c>
      <c r="Z52" s="44" t="s">
        <v>115</v>
      </c>
      <c r="AA52" s="42" t="str">
        <f>+$C$9</f>
        <v>Northeast - MULO</v>
      </c>
      <c r="AB52" s="46">
        <f>+VLOOKUP($C14,DATA!$E$972:$AS$1030,5,FALSE)</f>
        <v>1.7486004566210001</v>
      </c>
      <c r="AC52" s="46">
        <f>+VLOOKUP($C14,DATA!$E$972:$AS$1030,15,FALSE)</f>
        <v>2.3219214761112399</v>
      </c>
      <c r="AD52" s="46">
        <f>+VLOOKUP($C14,DATA!$E$972:$AS$1030,25,FALSE)</f>
        <v>1.5922731028371899</v>
      </c>
      <c r="AE52" s="46">
        <f>+VLOOKUP($C14,DATA!$E$972:$AS$1030,35,FALSE)</f>
        <v>0.69627465958970403</v>
      </c>
      <c r="AF52" s="44" t="s">
        <v>115</v>
      </c>
      <c r="AG52" s="42" t="str">
        <f>+$C$9</f>
        <v>Northeast - MULO</v>
      </c>
      <c r="AH52" s="46">
        <f>+VLOOKUP($C14,DATA!$E$491:$AS$549,5,FALSE)</f>
        <v>-0.30074613175095399</v>
      </c>
      <c r="AI52" s="46">
        <f>+VLOOKUP($C14,DATA!$E$491:$AS$549,15,FALSE)</f>
        <v>-0.37321203455022001</v>
      </c>
      <c r="AJ52" s="46">
        <f>+VLOOKUP($C14,DATA!$E$491:$AS$549,25,FALSE)</f>
        <v>-0.38588926872042001</v>
      </c>
      <c r="AK52" s="46">
        <f>+VLOOKUP($C14,DATA!$E$491:$AS$549,35,FALSE)</f>
        <v>-0.27877909422617803</v>
      </c>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row>
    <row r="53" spans="8:65" s="39" customFormat="1" x14ac:dyDescent="0.2">
      <c r="H53" s="44"/>
      <c r="I53" s="42" t="s">
        <v>327</v>
      </c>
      <c r="J53" s="46">
        <f>+VLOOKUP($C15,DATA!$E$609:$AS$667,5,FALSE)</f>
        <v>3.5771695910826601E-3</v>
      </c>
      <c r="K53" s="46">
        <f>+VLOOKUP($C15,DATA!$E$609:$AS$667,15,FALSE)</f>
        <v>4.2949882782639497E-2</v>
      </c>
      <c r="L53" s="46">
        <f>+VLOOKUP($C15,DATA!$E$609:$AS$667,25,FALSE)</f>
        <v>2.96010495024044E-2</v>
      </c>
      <c r="M53" s="46">
        <f>+VLOOKUP($C15,DATA!$E$609:$AS$667,35,FALSE)</f>
        <v>2.7340244391463101E-2</v>
      </c>
      <c r="N53" s="44"/>
      <c r="O53" s="42" t="s">
        <v>327</v>
      </c>
      <c r="P53" s="46">
        <f>+VLOOKUP($C15,DATA!$E$373:$AS$431,5,FALSE)</f>
        <v>0.179545477536704</v>
      </c>
      <c r="Q53" s="46">
        <f>+VLOOKUP($C15,DATA!$E$373:$AS$431,15,FALSE)</f>
        <v>0.14432029690676099</v>
      </c>
      <c r="R53" s="46">
        <f>+VLOOKUP($C15,DATA!$E$373:$AS$431,25,FALSE)</f>
        <v>0.113655781586824</v>
      </c>
      <c r="S53" s="46">
        <f>+VLOOKUP($C15,DATA!$E$373:$AS$431,35,FALSE)</f>
        <v>9.5445329824191197E-2</v>
      </c>
      <c r="T53" s="44"/>
      <c r="U53" s="42" t="s">
        <v>327</v>
      </c>
      <c r="V53" s="46">
        <f>+VLOOKUP($C15,DATA!$E$854:$AS$912,5,FALSE)</f>
        <v>5.6497039658782999E-2</v>
      </c>
      <c r="W53" s="46">
        <f>+VLOOKUP($C15,DATA!$E$854:$AS$912,15,FALSE)</f>
        <v>-9.95221268775957E-3</v>
      </c>
      <c r="X53" s="46">
        <f>+VLOOKUP($C15,DATA!$E$854:$AS$912,25,FALSE)</f>
        <v>-5.5172039818098602E-2</v>
      </c>
      <c r="Y53" s="46">
        <f>+VLOOKUP($C15,DATA!$E$854:$AS$912,35,FALSE)</f>
        <v>-5.6849986656684399E-2</v>
      </c>
      <c r="Z53" s="44"/>
      <c r="AA53" s="42" t="s">
        <v>327</v>
      </c>
      <c r="AB53" s="46">
        <f>+VLOOKUP($C15,DATA!$E$972:$AS$1030,5,FALSE)</f>
        <v>0.64013788202023103</v>
      </c>
      <c r="AC53" s="46">
        <f>+VLOOKUP($C15,DATA!$E$972:$AS$1030,15,FALSE)</f>
        <v>0.83906714419555395</v>
      </c>
      <c r="AD53" s="46">
        <f>+VLOOKUP($C15,DATA!$E$972:$AS$1030,25,FALSE)</f>
        <v>0.99407871576351703</v>
      </c>
      <c r="AE53" s="46">
        <f>+VLOOKUP($C15,DATA!$E$972:$AS$1030,35,FALSE)</f>
        <v>0.984459429785978</v>
      </c>
      <c r="AF53" s="44"/>
      <c r="AG53" s="42" t="s">
        <v>327</v>
      </c>
      <c r="AH53" s="46">
        <f>+VLOOKUP($C15,DATA!$E$491:$AS$549,5,FALSE)</f>
        <v>4.1925770084307298E-2</v>
      </c>
      <c r="AI53" s="46">
        <f>+VLOOKUP($C15,DATA!$E$491:$AS$549,15,FALSE)</f>
        <v>2.6330680437067398E-2</v>
      </c>
      <c r="AJ53" s="46">
        <f>+VLOOKUP($C15,DATA!$E$491:$AS$549,25,FALSE)</f>
        <v>0.106806822253978</v>
      </c>
      <c r="AK53" s="46">
        <f>+VLOOKUP($C15,DATA!$E$491:$AS$549,35,FALSE)</f>
        <v>0.23649116948808099</v>
      </c>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row>
    <row r="54" spans="8:65" s="39" customFormat="1" x14ac:dyDescent="0.2">
      <c r="J54" s="35"/>
      <c r="K54" s="35"/>
      <c r="L54" s="35"/>
      <c r="M54" s="35"/>
      <c r="P54" s="35"/>
      <c r="Q54" s="35"/>
      <c r="R54" s="35"/>
      <c r="S54" s="35"/>
      <c r="V54" s="35"/>
      <c r="W54" s="35"/>
      <c r="X54" s="35"/>
      <c r="Y54" s="35"/>
      <c r="AB54" s="35"/>
      <c r="AC54" s="35"/>
      <c r="AD54" s="35"/>
      <c r="AE54" s="35"/>
      <c r="AH54" s="35"/>
      <c r="AI54" s="35"/>
      <c r="AJ54" s="35"/>
      <c r="AK54" s="35"/>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row>
    <row r="55" spans="8:65" s="39" customFormat="1" x14ac:dyDescent="0.2">
      <c r="H55" s="41" t="s">
        <v>138</v>
      </c>
      <c r="I55" s="50" t="s">
        <v>23</v>
      </c>
      <c r="J55" s="43" t="s">
        <v>116</v>
      </c>
      <c r="K55" s="43" t="s">
        <v>117</v>
      </c>
      <c r="L55" s="43" t="s">
        <v>118</v>
      </c>
      <c r="M55" s="43" t="s">
        <v>119</v>
      </c>
      <c r="N55" s="41" t="s">
        <v>139</v>
      </c>
      <c r="O55" s="50" t="s">
        <v>23</v>
      </c>
      <c r="P55" s="43" t="s">
        <v>116</v>
      </c>
      <c r="Q55" s="43" t="s">
        <v>117</v>
      </c>
      <c r="R55" s="43" t="s">
        <v>118</v>
      </c>
      <c r="S55" s="43" t="s">
        <v>119</v>
      </c>
      <c r="T55" s="41" t="s">
        <v>140</v>
      </c>
      <c r="U55" s="50" t="s">
        <v>23</v>
      </c>
      <c r="V55" s="43" t="s">
        <v>116</v>
      </c>
      <c r="W55" s="43" t="s">
        <v>117</v>
      </c>
      <c r="X55" s="43" t="s">
        <v>118</v>
      </c>
      <c r="Y55" s="43" t="s">
        <v>119</v>
      </c>
      <c r="Z55" s="41" t="s">
        <v>141</v>
      </c>
      <c r="AA55" s="50" t="s">
        <v>23</v>
      </c>
      <c r="AB55" s="43" t="s">
        <v>116</v>
      </c>
      <c r="AC55" s="43" t="s">
        <v>117</v>
      </c>
      <c r="AD55" s="43" t="s">
        <v>118</v>
      </c>
      <c r="AE55" s="43" t="s">
        <v>119</v>
      </c>
      <c r="AF55" s="41" t="s">
        <v>142</v>
      </c>
      <c r="AG55" s="50" t="s">
        <v>23</v>
      </c>
      <c r="AH55" s="43" t="s">
        <v>116</v>
      </c>
      <c r="AI55" s="43" t="s">
        <v>117</v>
      </c>
      <c r="AJ55" s="43" t="s">
        <v>118</v>
      </c>
      <c r="AK55" s="43" t="s">
        <v>119</v>
      </c>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row>
    <row r="56" spans="8:65" s="39" customFormat="1" x14ac:dyDescent="0.2">
      <c r="H56" s="44" t="s">
        <v>102</v>
      </c>
      <c r="I56" s="36" t="str">
        <f>+$C$8</f>
        <v>Albany - MULO</v>
      </c>
      <c r="J56" s="143">
        <f>+VLOOKUP($C$8,DATA!$E$609:$AS$667,8,FALSE)</f>
        <v>5.0219404417569402</v>
      </c>
      <c r="K56" s="143">
        <f>+VLOOKUP($C$8,DATA!$E$609:$AS$667,18,FALSE)</f>
        <v>4.4499679787954802</v>
      </c>
      <c r="L56" s="143">
        <f>+VLOOKUP($C$8,DATA!$E$609:$AS$667,28,FALSE)</f>
        <v>4.4315398421945202</v>
      </c>
      <c r="M56" s="143">
        <f>+VLOOKUP($C$8,DATA!$E$609:$AS$667,38,FALSE)</f>
        <v>4.4142722021543701</v>
      </c>
      <c r="N56" s="44" t="s">
        <v>102</v>
      </c>
      <c r="O56" s="36" t="str">
        <f>+$C$8</f>
        <v>Albany - MULO</v>
      </c>
      <c r="P56" s="143">
        <f>+VLOOKUP($C$8,DATA!$E$373:$AS$431,8,FALSE)</f>
        <v>5.0471962346564698</v>
      </c>
      <c r="Q56" s="143">
        <f>+VLOOKUP($C$8,DATA!$E$373:$AS$431,18,FALSE)</f>
        <v>5.0439197109819602</v>
      </c>
      <c r="R56" s="143">
        <f>+VLOOKUP($C$8,DATA!$E$373:$AS$431,28,FALSE)</f>
        <v>4.9444957927092901</v>
      </c>
      <c r="S56" s="143">
        <f>+VLOOKUP($C$8,DATA!$E$373:$AS$431,38,FALSE)</f>
        <v>4.9205870366479898</v>
      </c>
      <c r="T56" s="44" t="s">
        <v>102</v>
      </c>
      <c r="U56" s="36" t="str">
        <f>+$C$8</f>
        <v>Albany - MULO</v>
      </c>
      <c r="V56" s="143">
        <f>+VLOOKUP($C$8,DATA!$E$854:$AS$912,8,FALSE)</f>
        <v>4.9940014663082399</v>
      </c>
      <c r="W56" s="143">
        <f>+VLOOKUP($C$8,DATA!$E$854:$AS$912,18,FALSE)</f>
        <v>4.9848813851315699</v>
      </c>
      <c r="X56" s="143">
        <f>+VLOOKUP($C$8,DATA!$E$854:$AS$912,28,FALSE)</f>
        <v>4.9194179700700698</v>
      </c>
      <c r="Y56" s="143">
        <f>+VLOOKUP($C$8,DATA!$E$854:$AS$912,38,FALSE)</f>
        <v>4.8275864827762804</v>
      </c>
      <c r="Z56" s="44" t="s">
        <v>102</v>
      </c>
      <c r="AA56" s="36" t="str">
        <f>+$C$8</f>
        <v>Albany - MULO</v>
      </c>
      <c r="AB56" s="143">
        <f>+VLOOKUP($C$8,DATA!$E$972:$AS$1030,8,FALSE)</f>
        <v>5.0995154514714001</v>
      </c>
      <c r="AC56" s="143">
        <f>+VLOOKUP($C$8,DATA!$E$972:$AS$1030,18,FALSE)</f>
        <v>5.10353789731285</v>
      </c>
      <c r="AD56" s="143">
        <f>+VLOOKUP($C$8,DATA!$E$972:$AS$1030,28,FALSE)</f>
        <v>4.9651635474934297</v>
      </c>
      <c r="AE56" s="143">
        <f>+VLOOKUP($C$8,DATA!$E$972:$AS$1030,38,FALSE)</f>
        <v>4.9901920642461999</v>
      </c>
      <c r="AF56" s="44" t="s">
        <v>102</v>
      </c>
      <c r="AG56" s="36" t="str">
        <f>+$C$8</f>
        <v>Albany - MULO</v>
      </c>
      <c r="AH56" s="143">
        <f>+VLOOKUP($C$8,DATA!$E$491:$AS$549,8,FALSE)</f>
        <v>13.900868028012599</v>
      </c>
      <c r="AI56" s="143">
        <f>+VLOOKUP($C$8,DATA!$E$491:$AS$549,18,FALSE)</f>
        <v>13.9734826272484</v>
      </c>
      <c r="AJ56" s="143">
        <f>+VLOOKUP($C$8,DATA!$E$491:$AS$549,28,FALSE)</f>
        <v>14.012000359029701</v>
      </c>
      <c r="AK56" s="143">
        <f>+VLOOKUP($C$8,DATA!$E$491:$AS$549,38,FALSE)</f>
        <v>13.957372783832</v>
      </c>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row>
    <row r="57" spans="8:65" s="39" customFormat="1" x14ac:dyDescent="0.2">
      <c r="H57" s="44" t="s">
        <v>115</v>
      </c>
      <c r="I57" s="42" t="str">
        <f>+$C$9</f>
        <v>Northeast - MULO</v>
      </c>
      <c r="J57" s="143">
        <f>+VLOOKUP($C$9,DATA!$E$609:$AS$667,8,FALSE)</f>
        <v>3.7337085921664999</v>
      </c>
      <c r="K57" s="143">
        <f>+VLOOKUP($C$9,DATA!$E$609:$AS$667,18,FALSE)</f>
        <v>3.7720568688627401</v>
      </c>
      <c r="L57" s="143">
        <f>+VLOOKUP($C$9,DATA!$E$609:$AS$667,28,FALSE)</f>
        <v>3.7703576516375699</v>
      </c>
      <c r="M57" s="143">
        <f>+VLOOKUP($C$9,DATA!$E$609:$AS$667,38,FALSE)</f>
        <v>3.77110265512218</v>
      </c>
      <c r="N57" s="44" t="s">
        <v>115</v>
      </c>
      <c r="O57" s="42" t="str">
        <f>+$C$9</f>
        <v>Northeast - MULO</v>
      </c>
      <c r="P57" s="143">
        <f>+VLOOKUP($C$9,DATA!$E$373:$AS$431,8,FALSE)</f>
        <v>4.21865753483047</v>
      </c>
      <c r="Q57" s="143">
        <f>+VLOOKUP($C$9,DATA!$E$373:$AS$431,18,FALSE)</f>
        <v>4.1730136221613199</v>
      </c>
      <c r="R57" s="143">
        <f>+VLOOKUP($C$9,DATA!$E$373:$AS$431,28,FALSE)</f>
        <v>4.1963083198081401</v>
      </c>
      <c r="S57" s="143">
        <f>+VLOOKUP($C$9,DATA!$E$373:$AS$431,38,FALSE)</f>
        <v>4.3067624342353401</v>
      </c>
      <c r="T57" s="44" t="s">
        <v>115</v>
      </c>
      <c r="U57" s="42" t="str">
        <f>+$C$9</f>
        <v>Northeast - MULO</v>
      </c>
      <c r="V57" s="143">
        <f>+VLOOKUP($C$9,DATA!$E$854:$AS$912,8,FALSE)</f>
        <v>4.2767716320601599</v>
      </c>
      <c r="W57" s="143">
        <f>+VLOOKUP($C$9,DATA!$E$854:$AS$912,18,FALSE)</f>
        <v>4.2566119004430396</v>
      </c>
      <c r="X57" s="143">
        <f>+VLOOKUP($C$9,DATA!$E$854:$AS$912,28,FALSE)</f>
        <v>4.2088057901455898</v>
      </c>
      <c r="Y57" s="143">
        <f>+VLOOKUP($C$9,DATA!$E$854:$AS$912,38,FALSE)</f>
        <v>4.1959444661860203</v>
      </c>
      <c r="Z57" s="44" t="s">
        <v>115</v>
      </c>
      <c r="AA57" s="42" t="str">
        <f>+$C$9</f>
        <v>Northeast - MULO</v>
      </c>
      <c r="AB57" s="143">
        <f>+VLOOKUP($C$9,DATA!$E$972:$AS$1030,8,FALSE)</f>
        <v>4.0620218093558602</v>
      </c>
      <c r="AC57" s="143">
        <f>+VLOOKUP($C$9,DATA!$E$972:$AS$1030,18,FALSE)</f>
        <v>3.95699189916184</v>
      </c>
      <c r="AD57" s="143">
        <f>+VLOOKUP($C$9,DATA!$E$972:$AS$1030,28,FALSE)</f>
        <v>4.1618121310055303</v>
      </c>
      <c r="AE57" s="143">
        <f>+VLOOKUP($C$9,DATA!$E$972:$AS$1030,38,FALSE)</f>
        <v>4.6919556449746196</v>
      </c>
      <c r="AF57" s="44" t="s">
        <v>115</v>
      </c>
      <c r="AG57" s="42" t="str">
        <f>+$C$9</f>
        <v>Northeast - MULO</v>
      </c>
      <c r="AH57" s="143">
        <f>+VLOOKUP($C$9,DATA!$E$491:$AS$549,8,FALSE)</f>
        <v>14.2207888826293</v>
      </c>
      <c r="AI57" s="143">
        <f>+VLOOKUP($C$9,DATA!$E$491:$AS$549,18,FALSE)</f>
        <v>14.214281928257</v>
      </c>
      <c r="AJ57" s="143">
        <f>+VLOOKUP($C$9,DATA!$E$491:$AS$549,28,FALSE)</f>
        <v>14.1300781145521</v>
      </c>
      <c r="AK57" s="143">
        <f>+VLOOKUP($C$9,DATA!$E$491:$AS$549,38,FALSE)</f>
        <v>13.577639035160299</v>
      </c>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row>
    <row r="58" spans="8:65" s="39" customFormat="1" x14ac:dyDescent="0.2">
      <c r="H58" s="44"/>
      <c r="I58" s="42" t="s">
        <v>327</v>
      </c>
      <c r="J58" s="143">
        <f>+VLOOKUP($C$10,DATA!$E$609:$AS$667,8,FALSE)</f>
        <v>3.8586723591302499</v>
      </c>
      <c r="K58" s="143">
        <f>+VLOOKUP($C$10,DATA!$E$609:$AS$667,18,FALSE)</f>
        <v>3.9007722054322098</v>
      </c>
      <c r="L58" s="143">
        <f>+VLOOKUP($C$10,DATA!$E$609:$AS$667,28,FALSE)</f>
        <v>3.8765749294883198</v>
      </c>
      <c r="M58" s="143">
        <f>+VLOOKUP($C$10,DATA!$E$609:$AS$667,38,FALSE)</f>
        <v>3.8502680040080599</v>
      </c>
      <c r="N58" s="44"/>
      <c r="O58" s="42" t="s">
        <v>327</v>
      </c>
      <c r="P58" s="143">
        <f>+VLOOKUP($C$10,DATA!$E$373:$AS$431,8,FALSE)</f>
        <v>4.7515934217341202</v>
      </c>
      <c r="Q58" s="143">
        <f>+VLOOKUP($C$10,DATA!$E$373:$AS$431,18,FALSE)</f>
        <v>4.7670727589563198</v>
      </c>
      <c r="R58" s="143">
        <f>+VLOOKUP($C$10,DATA!$E$373:$AS$431,28,FALSE)</f>
        <v>4.7528633108889098</v>
      </c>
      <c r="S58" s="143">
        <f>+VLOOKUP($C$10,DATA!$E$373:$AS$431,38,FALSE)</f>
        <v>4.7865045070103296</v>
      </c>
      <c r="T58" s="44"/>
      <c r="U58" s="42" t="s">
        <v>327</v>
      </c>
      <c r="V58" s="143">
        <f>+VLOOKUP($C$10,DATA!$E$854:$AS$912,8,FALSE)</f>
        <v>4.6072593162031197</v>
      </c>
      <c r="W58" s="143">
        <f>+VLOOKUP($C$10,DATA!$E$854:$AS$912,18,FALSE)</f>
        <v>4.6325380976055497</v>
      </c>
      <c r="X58" s="143">
        <f>+VLOOKUP($C$10,DATA!$E$854:$AS$912,28,FALSE)</f>
        <v>4.5890906915262901</v>
      </c>
      <c r="Y58" s="143">
        <f>+VLOOKUP($C$10,DATA!$E$854:$AS$912,38,FALSE)</f>
        <v>4.5858986750789104</v>
      </c>
      <c r="Z58" s="44"/>
      <c r="AA58" s="42" t="s">
        <v>327</v>
      </c>
      <c r="AB58" s="143">
        <f>+VLOOKUP($C$10,DATA!$E$972:$AS$1030,8,FALSE)</f>
        <v>5.0996080965122603</v>
      </c>
      <c r="AC58" s="143">
        <f>+VLOOKUP($C$10,DATA!$E$972:$AS$1030,18,FALSE)</f>
        <v>5.0932328367752699</v>
      </c>
      <c r="AD58" s="143">
        <f>+VLOOKUP($C$10,DATA!$E$972:$AS$1030,28,FALSE)</f>
        <v>5.1575314988591803</v>
      </c>
      <c r="AE58" s="143">
        <f>+VLOOKUP($C$10,DATA!$E$972:$AS$1030,38,FALSE)</f>
        <v>5.3430545317439702</v>
      </c>
      <c r="AF58" s="44"/>
      <c r="AG58" s="42" t="s">
        <v>327</v>
      </c>
      <c r="AH58" s="143">
        <f>+VLOOKUP($C$10,DATA!$E$491:$AS$549,8,FALSE)</f>
        <v>13.961435170590899</v>
      </c>
      <c r="AI58" s="143">
        <f>+VLOOKUP($C$10,DATA!$E$491:$AS$549,18,FALSE)</f>
        <v>14.026408437345101</v>
      </c>
      <c r="AJ58" s="143">
        <f>+VLOOKUP($C$10,DATA!$E$491:$AS$549,28,FALSE)</f>
        <v>13.918607882650999</v>
      </c>
      <c r="AK58" s="143">
        <f>+VLOOKUP($C$10,DATA!$E$491:$AS$549,38,FALSE)</f>
        <v>13.6041657255858</v>
      </c>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row>
    <row r="59" spans="8:65" s="39" customFormat="1" x14ac:dyDescent="0.2">
      <c r="J59" s="35"/>
      <c r="K59" s="35"/>
      <c r="L59" s="35"/>
      <c r="M59" s="35"/>
      <c r="P59" s="35"/>
      <c r="Q59" s="35"/>
      <c r="R59" s="35"/>
      <c r="S59" s="35"/>
      <c r="V59" s="35"/>
      <c r="W59" s="35"/>
      <c r="X59" s="35"/>
      <c r="Y59" s="35"/>
      <c r="AB59" s="35"/>
      <c r="AC59" s="35"/>
      <c r="AD59" s="35"/>
      <c r="AE59" s="35"/>
      <c r="AH59" s="35"/>
      <c r="AI59" s="35"/>
      <c r="AJ59" s="35"/>
      <c r="AK59" s="35"/>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row>
    <row r="60" spans="8:65" s="39" customFormat="1" x14ac:dyDescent="0.2">
      <c r="H60" s="41" t="s">
        <v>145</v>
      </c>
      <c r="I60" s="50" t="s">
        <v>23</v>
      </c>
      <c r="J60" s="43" t="s">
        <v>116</v>
      </c>
      <c r="K60" s="43" t="s">
        <v>117</v>
      </c>
      <c r="L60" s="43" t="s">
        <v>118</v>
      </c>
      <c r="M60" s="43" t="s">
        <v>119</v>
      </c>
      <c r="N60" s="41" t="s">
        <v>146</v>
      </c>
      <c r="O60" s="50" t="s">
        <v>23</v>
      </c>
      <c r="P60" s="43" t="s">
        <v>116</v>
      </c>
      <c r="Q60" s="43" t="s">
        <v>117</v>
      </c>
      <c r="R60" s="43" t="s">
        <v>118</v>
      </c>
      <c r="S60" s="43" t="s">
        <v>119</v>
      </c>
      <c r="T60" s="41" t="s">
        <v>147</v>
      </c>
      <c r="U60" s="50" t="s">
        <v>23</v>
      </c>
      <c r="V60" s="43" t="s">
        <v>116</v>
      </c>
      <c r="W60" s="43" t="s">
        <v>117</v>
      </c>
      <c r="X60" s="43" t="s">
        <v>118</v>
      </c>
      <c r="Y60" s="43" t="s">
        <v>119</v>
      </c>
      <c r="Z60" s="41" t="s">
        <v>148</v>
      </c>
      <c r="AA60" s="50" t="s">
        <v>23</v>
      </c>
      <c r="AB60" s="43" t="s">
        <v>116</v>
      </c>
      <c r="AC60" s="43" t="s">
        <v>117</v>
      </c>
      <c r="AD60" s="43" t="s">
        <v>118</v>
      </c>
      <c r="AE60" s="43" t="s">
        <v>119</v>
      </c>
      <c r="AF60" s="41" t="s">
        <v>149</v>
      </c>
      <c r="AG60" s="50" t="s">
        <v>23</v>
      </c>
      <c r="AH60" s="43" t="s">
        <v>116</v>
      </c>
      <c r="AI60" s="43" t="s">
        <v>117</v>
      </c>
      <c r="AJ60" s="43" t="s">
        <v>118</v>
      </c>
      <c r="AK60" s="43" t="s">
        <v>119</v>
      </c>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row>
    <row r="61" spans="8:65" s="39" customFormat="1" x14ac:dyDescent="0.2">
      <c r="H61" s="44" t="s">
        <v>102</v>
      </c>
      <c r="I61" s="36" t="str">
        <f>+$C$8</f>
        <v>Albany - MULO</v>
      </c>
      <c r="J61" s="46">
        <f>+VLOOKUP($C$8,DATA!$E$609:$AS$667,7,FALSE)</f>
        <v>-0.201587195807481</v>
      </c>
      <c r="K61" s="46">
        <f>+VLOOKUP($C$8,DATA!$E$609:$AS$667,17,FALSE)</f>
        <v>0.101529901293771</v>
      </c>
      <c r="L61" s="46">
        <f>+VLOOKUP($C$8,DATA!$E$609:$AS$667,27,FALSE)</f>
        <v>0.121491376849926</v>
      </c>
      <c r="M61" s="46">
        <f>+VLOOKUP($C$8,DATA!$E$609:$AS$667,37,FALSE)</f>
        <v>0.122400424993134</v>
      </c>
      <c r="N61" s="44" t="s">
        <v>102</v>
      </c>
      <c r="O61" s="36" t="str">
        <f>+$C$8</f>
        <v>Albany - MULO</v>
      </c>
      <c r="P61" s="46">
        <f>+VLOOKUP($C$8,DATA!$E$373:$AS$431,7,FALSE)</f>
        <v>-0.13943931983280899</v>
      </c>
      <c r="Q61" s="46">
        <f>+VLOOKUP($C$8,DATA!$E$373:$AS$431,17,FALSE)</f>
        <v>-6.0091656012977498E-3</v>
      </c>
      <c r="R61" s="46">
        <f>+VLOOKUP($C$8,DATA!$E$373:$AS$431,27,FALSE)</f>
        <v>1.07394444215041E-2</v>
      </c>
      <c r="S61" s="46">
        <f>+VLOOKUP($C$8,DATA!$E$373:$AS$431,37,FALSE)</f>
        <v>-1.79455975352137E-2</v>
      </c>
      <c r="T61" s="44" t="s">
        <v>102</v>
      </c>
      <c r="U61" s="36" t="str">
        <f>+$C$8</f>
        <v>Albany - MULO</v>
      </c>
      <c r="V61" s="46">
        <f>+VLOOKUP($C$8,DATA!$E$854:$AS$912,7,FALSE)</f>
        <v>3.9476722871254803E-2</v>
      </c>
      <c r="W61" s="46">
        <f>+VLOOKUP($C$8,DATA!$E$854:$AS$912,17,FALSE)</f>
        <v>9.8205012051820903E-2</v>
      </c>
      <c r="X61" s="46">
        <f>+VLOOKUP($C$8,DATA!$E$854:$AS$912,27,FALSE)</f>
        <v>6.0630526584537901E-2</v>
      </c>
      <c r="Y61" s="46">
        <f>+VLOOKUP($C$8,DATA!$E$854:$AS$912,37,FALSE)</f>
        <v>0.100556780667341</v>
      </c>
      <c r="Z61" s="44" t="s">
        <v>102</v>
      </c>
      <c r="AA61" s="36" t="str">
        <f>+$C$8</f>
        <v>Albany - MULO</v>
      </c>
      <c r="AB61" s="46">
        <f>+VLOOKUP($C$8,DATA!$E$972:$AS$1030,7,FALSE)</f>
        <v>-0.26963022090119698</v>
      </c>
      <c r="AC61" s="46">
        <f>+VLOOKUP($C$8,DATA!$E$972:$AS$1030,17,FALSE)</f>
        <v>-9.6921138061328196E-2</v>
      </c>
      <c r="AD61" s="46">
        <f>+VLOOKUP($C$8,DATA!$E$972:$AS$1030,27,FALSE)</f>
        <v>-2.9266156510132799E-2</v>
      </c>
      <c r="AE61" s="46">
        <f>+VLOOKUP($C$8,DATA!$E$972:$AS$1030,37,FALSE)</f>
        <v>-9.8173358999033594E-2</v>
      </c>
      <c r="AF61" s="44" t="s">
        <v>102</v>
      </c>
      <c r="AG61" s="36" t="str">
        <f>+$C$8</f>
        <v>Albany - MULO</v>
      </c>
      <c r="AH61" s="46">
        <f>+VLOOKUP($C$8,DATA!$E$491:$AS$549,7,FALSE)</f>
        <v>-3.1364308016093197E-2</v>
      </c>
      <c r="AI61" s="46">
        <f>+VLOOKUP($C$8,DATA!$E$491:$AS$549,17,FALSE)</f>
        <v>-4.5337731498713797E-3</v>
      </c>
      <c r="AJ61" s="46">
        <f>+VLOOKUP($C$8,DATA!$E$491:$AS$549,27,FALSE)</f>
        <v>1.9337066791411499E-2</v>
      </c>
      <c r="AK61" s="46">
        <f>+VLOOKUP($C$8,DATA!$E$491:$AS$549,37,FALSE)</f>
        <v>3.7654377040342399E-2</v>
      </c>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row>
    <row r="62" spans="8:65" s="39" customFormat="1" x14ac:dyDescent="0.2">
      <c r="H62" s="44" t="s">
        <v>115</v>
      </c>
      <c r="I62" s="42" t="str">
        <f>+$C$9</f>
        <v>Northeast - MULO</v>
      </c>
      <c r="J62" s="46">
        <f>+VLOOKUP($C$9,DATA!$E$609:$AS$667,7,FALSE)</f>
        <v>3.2554248900360398E-2</v>
      </c>
      <c r="K62" s="46">
        <f>+VLOOKUP($C$9,DATA!$E$609:$AS$667,17,FALSE)</f>
        <v>4.2904504160428097E-2</v>
      </c>
      <c r="L62" s="46">
        <f>+VLOOKUP($C$9,DATA!$E$609:$AS$667,27,FALSE)</f>
        <v>4.6256660054586902E-2</v>
      </c>
      <c r="M62" s="46">
        <f>+VLOOKUP($C$9,DATA!$E$609:$AS$667,37,FALSE)</f>
        <v>7.6914447446275503E-4</v>
      </c>
      <c r="N62" s="44" t="s">
        <v>115</v>
      </c>
      <c r="O62" s="42" t="str">
        <f>+$C$9</f>
        <v>Northeast - MULO</v>
      </c>
      <c r="P62" s="46">
        <f>+VLOOKUP($C$9,DATA!$E$373:$AS$431,7,FALSE)</f>
        <v>0.35509800116846302</v>
      </c>
      <c r="Q62" s="46">
        <f>+VLOOKUP($C$9,DATA!$E$373:$AS$431,17,FALSE)</f>
        <v>0.23476037775633499</v>
      </c>
      <c r="R62" s="46">
        <f>+VLOOKUP($C$9,DATA!$E$373:$AS$431,27,FALSE)</f>
        <v>0.151831294219228</v>
      </c>
      <c r="S62" s="46">
        <f>+VLOOKUP($C$9,DATA!$E$373:$AS$431,37,FALSE)</f>
        <v>9.7962595364528601E-2</v>
      </c>
      <c r="T62" s="44" t="s">
        <v>115</v>
      </c>
      <c r="U62" s="42" t="str">
        <f>+$C$9</f>
        <v>Northeast - MULO</v>
      </c>
      <c r="V62" s="46">
        <f>+VLOOKUP($C$9,DATA!$E$854:$AS$912,7,FALSE)</f>
        <v>0.29826550471970398</v>
      </c>
      <c r="W62" s="46">
        <f>+VLOOKUP($C$9,DATA!$E$854:$AS$912,17,FALSE)</f>
        <v>0.13199074188093901</v>
      </c>
      <c r="X62" s="46">
        <f>+VLOOKUP($C$9,DATA!$E$854:$AS$912,27,FALSE)</f>
        <v>7.56156991759072E-2</v>
      </c>
      <c r="Y62" s="46">
        <f>+VLOOKUP($C$9,DATA!$E$854:$AS$912,37,FALSE)</f>
        <v>7.5836381357490407E-2</v>
      </c>
      <c r="Z62" s="44" t="s">
        <v>115</v>
      </c>
      <c r="AA62" s="42" t="str">
        <f>+$C$9</f>
        <v>Northeast - MULO</v>
      </c>
      <c r="AB62" s="46">
        <f>+VLOOKUP($C$9,DATA!$E$972:$AS$1030,7,FALSE)</f>
        <v>0.64721080186209001</v>
      </c>
      <c r="AC62" s="46">
        <f>+VLOOKUP($C$9,DATA!$E$972:$AS$1030,17,FALSE)</f>
        <v>0.92511785547857295</v>
      </c>
      <c r="AD62" s="46">
        <f>+VLOOKUP($C$9,DATA!$E$972:$AS$1030,27,FALSE)</f>
        <v>0.60076139564001596</v>
      </c>
      <c r="AE62" s="46">
        <f>+VLOOKUP($C$9,DATA!$E$972:$AS$1030,37,FALSE)</f>
        <v>0.20864870611613801</v>
      </c>
      <c r="AF62" s="44" t="s">
        <v>115</v>
      </c>
      <c r="AG62" s="42" t="str">
        <f>+$C$9</f>
        <v>Northeast - MULO</v>
      </c>
      <c r="AH62" s="46">
        <f>+VLOOKUP($C$9,DATA!$E$491:$AS$549,7,FALSE)</f>
        <v>-0.31823514845913198</v>
      </c>
      <c r="AI62" s="46">
        <f>+VLOOKUP($C$9,DATA!$E$491:$AS$549,17,FALSE)</f>
        <v>-0.41392537000212798</v>
      </c>
      <c r="AJ62" s="46">
        <f>+VLOOKUP($C$9,DATA!$E$491:$AS$549,27,FALSE)</f>
        <v>-0.42443315082900801</v>
      </c>
      <c r="AK62" s="46">
        <f>+VLOOKUP($C$9,DATA!$E$491:$AS$549,37,FALSE)</f>
        <v>-0.327679502815448</v>
      </c>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row>
    <row r="63" spans="8:65" s="39" customFormat="1" x14ac:dyDescent="0.2">
      <c r="H63" s="44"/>
      <c r="I63" s="42" t="s">
        <v>327</v>
      </c>
      <c r="J63" s="46">
        <f>+VLOOKUP($C$10,DATA!$E$609:$AS$667,7,FALSE)</f>
        <v>-3.5817086185175297E-2</v>
      </c>
      <c r="K63" s="46">
        <f>+VLOOKUP($C$10,DATA!$E$609:$AS$667,17,FALSE)</f>
        <v>1.6589961389240598E-2</v>
      </c>
      <c r="L63" s="46">
        <f>+VLOOKUP($C$10,DATA!$E$609:$AS$667,27,FALSE)</f>
        <v>3.3902459131011299E-3</v>
      </c>
      <c r="M63" s="46">
        <f>+VLOOKUP($C$10,DATA!$E$609:$AS$667,37,FALSE)</f>
        <v>2.3383878739127702E-3</v>
      </c>
      <c r="N63" s="44"/>
      <c r="O63" s="42" t="s">
        <v>327</v>
      </c>
      <c r="P63" s="46">
        <f>+VLOOKUP($C$10,DATA!$E$373:$AS$431,7,FALSE)</f>
        <v>0.16017752206171801</v>
      </c>
      <c r="Q63" s="46">
        <f>+VLOOKUP($C$10,DATA!$E$373:$AS$431,17,FALSE)</f>
        <v>0.11831792930901899</v>
      </c>
      <c r="R63" s="46">
        <f>+VLOOKUP($C$10,DATA!$E$373:$AS$431,27,FALSE)</f>
        <v>8.8559634079827407E-2</v>
      </c>
      <c r="S63" s="46">
        <f>+VLOOKUP($C$10,DATA!$E$373:$AS$431,37,FALSE)</f>
        <v>6.8699394643932404E-2</v>
      </c>
      <c r="T63" s="44"/>
      <c r="U63" s="42" t="s">
        <v>327</v>
      </c>
      <c r="V63" s="46">
        <f>+VLOOKUP($C$10,DATA!$E$854:$AS$912,7,FALSE)</f>
        <v>7.7062905835526205E-2</v>
      </c>
      <c r="W63" s="46">
        <f>+VLOOKUP($C$10,DATA!$E$854:$AS$912,17,FALSE)</f>
        <v>5.2047580024453801E-3</v>
      </c>
      <c r="X63" s="46">
        <f>+VLOOKUP($C$10,DATA!$E$854:$AS$912,27,FALSE)</f>
        <v>-4.3470465238587899E-2</v>
      </c>
      <c r="Y63" s="46">
        <f>+VLOOKUP($C$10,DATA!$E$854:$AS$912,37,FALSE)</f>
        <v>-5.1480366267616803E-2</v>
      </c>
      <c r="Z63" s="44"/>
      <c r="AA63" s="42" t="s">
        <v>327</v>
      </c>
      <c r="AB63" s="46">
        <f>+VLOOKUP($C$10,DATA!$E$972:$AS$1030,7,FALSE)</f>
        <v>0.47349987273455002</v>
      </c>
      <c r="AC63" s="46">
        <f>+VLOOKUP($C$10,DATA!$E$972:$AS$1030,17,FALSE)</f>
        <v>0.63471260735655799</v>
      </c>
      <c r="AD63" s="46">
        <f>+VLOOKUP($C$10,DATA!$E$972:$AS$1030,27,FALSE)</f>
        <v>0.77034604290502895</v>
      </c>
      <c r="AE63" s="46">
        <f>+VLOOKUP($C$10,DATA!$E$972:$AS$1030,37,FALSE)</f>
        <v>0.73000774443677596</v>
      </c>
      <c r="AF63" s="44"/>
      <c r="AG63" s="42" t="s">
        <v>327</v>
      </c>
      <c r="AH63" s="46">
        <f>+VLOOKUP($C$10,DATA!$E$491:$AS$549,7,FALSE)</f>
        <v>5.5194435736633303E-2</v>
      </c>
      <c r="AI63" s="46">
        <f>+VLOOKUP($C$10,DATA!$E$491:$AS$549,17,FALSE)</f>
        <v>2.7033547173504799E-2</v>
      </c>
      <c r="AJ63" s="46">
        <f>+VLOOKUP($C$10,DATA!$E$491:$AS$549,27,FALSE)</f>
        <v>0.108967138541638</v>
      </c>
      <c r="AK63" s="46">
        <f>+VLOOKUP($C$10,DATA!$E$491:$AS$549,37,FALSE)</f>
        <v>0.23123032305497501</v>
      </c>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row>
    <row r="64" spans="8:65" s="39" customFormat="1" x14ac:dyDescent="0.2">
      <c r="J64" s="35"/>
      <c r="K64" s="35"/>
      <c r="L64" s="35"/>
      <c r="M64" s="35"/>
      <c r="P64" s="35"/>
      <c r="Q64" s="35"/>
      <c r="R64" s="35"/>
      <c r="S64" s="35"/>
      <c r="V64" s="35"/>
      <c r="W64" s="35"/>
      <c r="X64" s="35"/>
      <c r="Y64" s="35"/>
      <c r="AB64" s="35"/>
      <c r="AC64" s="35"/>
      <c r="AD64" s="35"/>
      <c r="AE64" s="35"/>
      <c r="AH64" s="35"/>
      <c r="AI64" s="35"/>
      <c r="AJ64" s="35"/>
      <c r="AK64" s="35"/>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row>
    <row r="65" spans="2:65" s="39" customFormat="1" x14ac:dyDescent="0.2">
      <c r="H65" s="41" t="s">
        <v>151</v>
      </c>
      <c r="I65" s="50" t="s">
        <v>23</v>
      </c>
      <c r="J65" s="43" t="s">
        <v>116</v>
      </c>
      <c r="K65" s="43" t="s">
        <v>117</v>
      </c>
      <c r="L65" s="43" t="s">
        <v>118</v>
      </c>
      <c r="M65" s="43" t="s">
        <v>119</v>
      </c>
      <c r="N65" s="41" t="s">
        <v>152</v>
      </c>
      <c r="O65" s="50" t="s">
        <v>23</v>
      </c>
      <c r="P65" s="43" t="s">
        <v>116</v>
      </c>
      <c r="Q65" s="43" t="s">
        <v>117</v>
      </c>
      <c r="R65" s="43" t="s">
        <v>118</v>
      </c>
      <c r="S65" s="43" t="s">
        <v>119</v>
      </c>
      <c r="T65" s="41" t="s">
        <v>153</v>
      </c>
      <c r="U65" s="50" t="s">
        <v>23</v>
      </c>
      <c r="V65" s="43" t="s">
        <v>116</v>
      </c>
      <c r="W65" s="43" t="s">
        <v>117</v>
      </c>
      <c r="X65" s="43" t="s">
        <v>118</v>
      </c>
      <c r="Y65" s="43" t="s">
        <v>119</v>
      </c>
      <c r="Z65" s="41" t="s">
        <v>154</v>
      </c>
      <c r="AA65" s="50" t="s">
        <v>23</v>
      </c>
      <c r="AB65" s="43" t="s">
        <v>116</v>
      </c>
      <c r="AC65" s="43" t="s">
        <v>117</v>
      </c>
      <c r="AD65" s="43" t="s">
        <v>118</v>
      </c>
      <c r="AE65" s="43" t="s">
        <v>119</v>
      </c>
      <c r="AF65" s="41" t="s">
        <v>155</v>
      </c>
      <c r="AG65" s="50" t="s">
        <v>23</v>
      </c>
      <c r="AH65" s="43" t="s">
        <v>116</v>
      </c>
      <c r="AI65" s="43" t="s">
        <v>117</v>
      </c>
      <c r="AJ65" s="43" t="s">
        <v>118</v>
      </c>
      <c r="AK65" s="43" t="s">
        <v>119</v>
      </c>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row>
    <row r="66" spans="2:65" s="39" customFormat="1" x14ac:dyDescent="0.2">
      <c r="H66" s="44" t="s">
        <v>102</v>
      </c>
      <c r="I66" s="36" t="str">
        <f>+$C$8</f>
        <v>Albany - MULO</v>
      </c>
      <c r="J66" s="143">
        <f>+VLOOKUP($C$8,DATA!$E$609:$AS$667,10,FALSE)</f>
        <v>2.59036085543412</v>
      </c>
      <c r="K66" s="143">
        <f>+VLOOKUP($C$8,DATA!$E$609:$AS$667,20,FALSE)</f>
        <v>2.3021745792922101</v>
      </c>
      <c r="L66" s="143">
        <f>+VLOOKUP($C$8,DATA!$E$609:$AS$667,30,FALSE)</f>
        <v>2.3049726547854301</v>
      </c>
      <c r="M66" s="143">
        <f>+VLOOKUP($C$8,DATA!$E$609:$AS$667,40,FALSE)</f>
        <v>2.3136975417058498</v>
      </c>
      <c r="N66" s="44" t="s">
        <v>102</v>
      </c>
      <c r="O66" s="36" t="str">
        <f>+$C$8</f>
        <v>Albany - MULO</v>
      </c>
      <c r="P66" s="143">
        <f>+VLOOKUP($C$8,DATA!$E$373:$AS$431,10,FALSE)</f>
        <v>2.5892490558626902</v>
      </c>
      <c r="Q66" s="143">
        <f>+VLOOKUP($C$8,DATA!$E$373:$AS$431,20,FALSE)</f>
        <v>2.58379372482033</v>
      </c>
      <c r="R66" s="143">
        <f>+VLOOKUP($C$8,DATA!$E$373:$AS$431,30,FALSE)</f>
        <v>2.5553452101734599</v>
      </c>
      <c r="S66" s="143">
        <f>+VLOOKUP($C$8,DATA!$E$373:$AS$431,40,FALSE)</f>
        <v>2.6002765841729798</v>
      </c>
      <c r="T66" s="44" t="s">
        <v>102</v>
      </c>
      <c r="U66" s="36" t="str">
        <f>+$C$8</f>
        <v>Albany - MULO</v>
      </c>
      <c r="V66" s="143">
        <f>+VLOOKUP($C$8,DATA!$E$854:$AS$912,10,FALSE)</f>
        <v>2.4969989995508</v>
      </c>
      <c r="W66" s="143">
        <f>+VLOOKUP($C$8,DATA!$E$854:$AS$912,20,FALSE)</f>
        <v>2.4924418709099698</v>
      </c>
      <c r="X66" s="143">
        <f>+VLOOKUP($C$8,DATA!$E$854:$AS$912,30,FALSE)</f>
        <v>2.4597073448903002</v>
      </c>
      <c r="Y66" s="143">
        <f>+VLOOKUP($C$8,DATA!$E$854:$AS$912,40,FALSE)</f>
        <v>2.4137929084298801</v>
      </c>
      <c r="Z66" s="44" t="s">
        <v>102</v>
      </c>
      <c r="AA66" s="36" t="str">
        <f>+$C$8</f>
        <v>Albany - MULO</v>
      </c>
      <c r="AB66" s="143">
        <f>+VLOOKUP($C$8,DATA!$E$972:$AS$1030,10,FALSE)</f>
        <v>2.6847856957455498</v>
      </c>
      <c r="AC66" s="143">
        <f>+VLOOKUP($C$8,DATA!$E$972:$AS$1030,20,FALSE)</f>
        <v>2.6807039012983398</v>
      </c>
      <c r="AD66" s="143">
        <f>+VLOOKUP($C$8,DATA!$E$972:$AS$1030,30,FALSE)</f>
        <v>2.6391351154808098</v>
      </c>
      <c r="AE66" s="143">
        <f>+VLOOKUP($C$8,DATA!$E$972:$AS$1030,40,FALSE)</f>
        <v>2.7543500395121399</v>
      </c>
      <c r="AF66" s="44" t="s">
        <v>102</v>
      </c>
      <c r="AG66" s="36" t="str">
        <f>+$C$8</f>
        <v>Albany - MULO</v>
      </c>
      <c r="AH66" s="143">
        <f>+VLOOKUP($C$8,DATA!$E$491:$AS$549,10,FALSE)</f>
        <v>3.9899819154057301</v>
      </c>
      <c r="AI66" s="143">
        <f>+VLOOKUP($C$8,DATA!$E$491:$AS$549,20,FALSE)</f>
        <v>3.99071420370821</v>
      </c>
      <c r="AJ66" s="143">
        <f>+VLOOKUP($C$8,DATA!$E$491:$AS$549,30,FALSE)</f>
        <v>3.9904049068667802</v>
      </c>
      <c r="AK66" s="143">
        <f>+VLOOKUP($C$8,DATA!$E$491:$AS$549,40,FALSE)</f>
        <v>3.9820145095603401</v>
      </c>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row>
    <row r="67" spans="2:65" s="39" customFormat="1" x14ac:dyDescent="0.2">
      <c r="H67" s="44" t="s">
        <v>115</v>
      </c>
      <c r="I67" s="42" t="str">
        <f>+$C$9</f>
        <v>Northeast - MULO</v>
      </c>
      <c r="J67" s="143">
        <f>+VLOOKUP($C$9,DATA!$E$609:$AS$667,10,FALSE)</f>
        <v>2.0673220420695602</v>
      </c>
      <c r="K67" s="143">
        <f>+VLOOKUP($C$9,DATA!$E$609:$AS$667,20,FALSE)</f>
        <v>2.0846452247040301</v>
      </c>
      <c r="L67" s="143">
        <f>+VLOOKUP($C$9,DATA!$E$609:$AS$667,30,FALSE)</f>
        <v>2.0880597044985598</v>
      </c>
      <c r="M67" s="143">
        <f>+VLOOKUP($C$9,DATA!$E$609:$AS$667,40,FALSE)</f>
        <v>2.0966856993911298</v>
      </c>
      <c r="N67" s="44" t="s">
        <v>115</v>
      </c>
      <c r="O67" s="42" t="str">
        <f>+$C$9</f>
        <v>Northeast - MULO</v>
      </c>
      <c r="P67" s="143">
        <f>+VLOOKUP($C$9,DATA!$E$373:$AS$431,10,FALSE)</f>
        <v>2.3368772953230099</v>
      </c>
      <c r="Q67" s="143">
        <f>+VLOOKUP($C$9,DATA!$E$373:$AS$431,20,FALSE)</f>
        <v>2.3289175355015299</v>
      </c>
      <c r="R67" s="143">
        <f>+VLOOKUP($C$9,DATA!$E$373:$AS$431,30,FALSE)</f>
        <v>2.3090507305844201</v>
      </c>
      <c r="S67" s="143">
        <f>+VLOOKUP($C$9,DATA!$E$373:$AS$431,40,FALSE)</f>
        <v>2.3245037644481998</v>
      </c>
      <c r="T67" s="44" t="s">
        <v>115</v>
      </c>
      <c r="U67" s="42" t="str">
        <f>+$C$9</f>
        <v>Northeast - MULO</v>
      </c>
      <c r="V67" s="143">
        <f>+VLOOKUP($C$9,DATA!$E$854:$AS$912,10,FALSE)</f>
        <v>2.1545156600070099</v>
      </c>
      <c r="W67" s="143">
        <f>+VLOOKUP($C$9,DATA!$E$854:$AS$912,20,FALSE)</f>
        <v>2.1463649168085799</v>
      </c>
      <c r="X67" s="143">
        <f>+VLOOKUP($C$9,DATA!$E$854:$AS$912,30,FALSE)</f>
        <v>2.12955886945173</v>
      </c>
      <c r="Y67" s="143">
        <f>+VLOOKUP($C$9,DATA!$E$854:$AS$912,40,FALSE)</f>
        <v>2.1536880488886601</v>
      </c>
      <c r="Z67" s="44" t="s">
        <v>115</v>
      </c>
      <c r="AA67" s="42" t="str">
        <f>+$C$9</f>
        <v>Northeast - MULO</v>
      </c>
      <c r="AB67" s="143">
        <f>+VLOOKUP($C$9,DATA!$E$972:$AS$1030,10,FALSE)</f>
        <v>3.0756343983244498</v>
      </c>
      <c r="AC67" s="143">
        <f>+VLOOKUP($C$9,DATA!$E$972:$AS$1030,20,FALSE)</f>
        <v>3.0499965153201498</v>
      </c>
      <c r="AD67" s="143">
        <f>+VLOOKUP($C$9,DATA!$E$972:$AS$1030,30,FALSE)</f>
        <v>3.0194625406880098</v>
      </c>
      <c r="AE67" s="143">
        <f>+VLOOKUP($C$9,DATA!$E$972:$AS$1030,40,FALSE)</f>
        <v>3.0851101704056498</v>
      </c>
      <c r="AF67" s="44" t="s">
        <v>115</v>
      </c>
      <c r="AG67" s="42" t="str">
        <f>+$C$9</f>
        <v>Northeast - MULO</v>
      </c>
      <c r="AH67" s="143">
        <f>+VLOOKUP($C$9,DATA!$E$491:$AS$549,10,FALSE)</f>
        <v>4.2118509605965899</v>
      </c>
      <c r="AI67" s="143">
        <f>+VLOOKUP($C$9,DATA!$E$491:$AS$549,20,FALSE)</f>
        <v>4.2047813055719798</v>
      </c>
      <c r="AJ67" s="143">
        <f>+VLOOKUP($C$9,DATA!$E$491:$AS$549,30,FALSE)</f>
        <v>4.1714753380689</v>
      </c>
      <c r="AK67" s="143">
        <f>+VLOOKUP($C$9,DATA!$E$491:$AS$549,40,FALSE)</f>
        <v>4.0428079005083202</v>
      </c>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row>
    <row r="68" spans="2:65" s="39" customFormat="1" x14ac:dyDescent="0.2">
      <c r="H68" s="44"/>
      <c r="I68" s="42" t="s">
        <v>327</v>
      </c>
      <c r="J68" s="143">
        <f>+VLOOKUP($C$10,DATA!$E$609:$AS$667,10,FALSE)</f>
        <v>2.2533134573705098</v>
      </c>
      <c r="K68" s="143">
        <f>+VLOOKUP($C$10,DATA!$E$609:$AS$667,20,FALSE)</f>
        <v>2.27324202129466</v>
      </c>
      <c r="L68" s="143">
        <f>+VLOOKUP($C$10,DATA!$E$609:$AS$667,30,FALSE)</f>
        <v>2.2485899985698801</v>
      </c>
      <c r="M68" s="143">
        <f>+VLOOKUP($C$10,DATA!$E$609:$AS$667,40,FALSE)</f>
        <v>2.2200685888797</v>
      </c>
      <c r="N68" s="44"/>
      <c r="O68" s="42" t="s">
        <v>327</v>
      </c>
      <c r="P68" s="143">
        <f>+VLOOKUP($C$10,DATA!$E$373:$AS$431,10,FALSE)</f>
        <v>2.52352404686992</v>
      </c>
      <c r="Q68" s="143">
        <f>+VLOOKUP($C$10,DATA!$E$373:$AS$431,20,FALSE)</f>
        <v>2.5410502093646299</v>
      </c>
      <c r="R68" s="143">
        <f>+VLOOKUP($C$10,DATA!$E$373:$AS$431,30,FALSE)</f>
        <v>2.5161758938666501</v>
      </c>
      <c r="S68" s="143">
        <f>+VLOOKUP($C$10,DATA!$E$373:$AS$431,40,FALSE)</f>
        <v>2.5142087370413799</v>
      </c>
      <c r="T68" s="44"/>
      <c r="U68" s="42" t="s">
        <v>327</v>
      </c>
      <c r="V68" s="143">
        <f>+VLOOKUP($C$10,DATA!$E$854:$AS$912,10,FALSE)</f>
        <v>2.3572284248604398</v>
      </c>
      <c r="W68" s="143">
        <f>+VLOOKUP($C$10,DATA!$E$854:$AS$912,20,FALSE)</f>
        <v>2.3709814640877802</v>
      </c>
      <c r="X68" s="143">
        <f>+VLOOKUP($C$10,DATA!$E$854:$AS$912,30,FALSE)</f>
        <v>2.3494062929098001</v>
      </c>
      <c r="Y68" s="143">
        <f>+VLOOKUP($C$10,DATA!$E$854:$AS$912,40,FALSE)</f>
        <v>2.3575116183248301</v>
      </c>
      <c r="Z68" s="44"/>
      <c r="AA68" s="42" t="s">
        <v>327</v>
      </c>
      <c r="AB68" s="143">
        <f>+VLOOKUP($C$10,DATA!$E$972:$AS$1030,10,FALSE)</f>
        <v>2.98175640579815</v>
      </c>
      <c r="AC68" s="143">
        <f>+VLOOKUP($C$10,DATA!$E$972:$AS$1030,20,FALSE)</f>
        <v>3.0184763674950399</v>
      </c>
      <c r="AD68" s="143">
        <f>+VLOOKUP($C$10,DATA!$E$972:$AS$1030,30,FALSE)</f>
        <v>2.9814753005878898</v>
      </c>
      <c r="AE68" s="143">
        <f>+VLOOKUP($C$10,DATA!$E$972:$AS$1030,40,FALSE)</f>
        <v>2.9869591959589998</v>
      </c>
      <c r="AF68" s="44"/>
      <c r="AG68" s="42" t="s">
        <v>327</v>
      </c>
      <c r="AH68" s="143">
        <f>+VLOOKUP($C$10,DATA!$E$491:$AS$549,10,FALSE)</f>
        <v>4.0701412266886399</v>
      </c>
      <c r="AI68" s="143">
        <f>+VLOOKUP($C$10,DATA!$E$491:$AS$549,20,FALSE)</f>
        <v>4.0857847407675401</v>
      </c>
      <c r="AJ68" s="143">
        <f>+VLOOKUP($C$10,DATA!$E$491:$AS$549,30,FALSE)</f>
        <v>4.0601181236188602</v>
      </c>
      <c r="AK68" s="143">
        <f>+VLOOKUP($C$10,DATA!$E$491:$AS$549,40,FALSE)</f>
        <v>4.0040615319803097</v>
      </c>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row>
    <row r="69" spans="2:65" x14ac:dyDescent="0.2">
      <c r="B69" s="35"/>
      <c r="C69" s="35"/>
      <c r="H69" s="44"/>
      <c r="I69" s="42"/>
      <c r="N69" s="48"/>
    </row>
    <row r="70" spans="2:65" x14ac:dyDescent="0.2">
      <c r="B70" s="155" t="str">
        <f>+B4</f>
        <v>Market: Albany - MULO</v>
      </c>
      <c r="C70" s="155"/>
      <c r="D70" s="155"/>
      <c r="E70" s="155"/>
      <c r="F70" s="155"/>
      <c r="G70" s="155"/>
      <c r="H70" s="155" t="str">
        <f>+B4</f>
        <v>Market: Albany - MULO</v>
      </c>
      <c r="I70" s="155"/>
      <c r="J70" s="155"/>
      <c r="K70" s="155"/>
      <c r="L70" s="155"/>
      <c r="M70" s="155"/>
      <c r="N70" s="155" t="str">
        <f>+H70</f>
        <v>Market: Albany - MULO</v>
      </c>
      <c r="O70" s="155"/>
      <c r="P70" s="155"/>
      <c r="Q70" s="155"/>
      <c r="R70" s="155"/>
      <c r="S70" s="155"/>
      <c r="T70" s="155" t="str">
        <f>+H70</f>
        <v>Market: Albany - MULO</v>
      </c>
      <c r="U70" s="155"/>
      <c r="V70" s="155"/>
      <c r="W70" s="155"/>
      <c r="X70" s="155"/>
      <c r="Y70" s="155"/>
      <c r="Z70" s="155" t="str">
        <f>+H70</f>
        <v>Market: Albany - MULO</v>
      </c>
      <c r="AA70" s="155"/>
      <c r="AB70" s="155"/>
      <c r="AC70" s="155"/>
      <c r="AD70" s="155"/>
      <c r="AE70" s="155"/>
      <c r="AF70" s="155" t="str">
        <f>+H70</f>
        <v>Market: Albany - MULO</v>
      </c>
      <c r="AG70" s="155"/>
      <c r="AH70" s="155"/>
      <c r="AI70" s="155"/>
      <c r="AJ70" s="155"/>
      <c r="AK70" s="155"/>
      <c r="AL70" s="155" t="s">
        <v>167</v>
      </c>
      <c r="AM70" s="155"/>
      <c r="AN70" s="155"/>
      <c r="AO70" s="155"/>
      <c r="AP70" s="155"/>
      <c r="AQ70" s="155"/>
      <c r="AR70" s="37"/>
      <c r="AS70" s="37"/>
      <c r="AT70" s="37"/>
      <c r="AU70" s="37"/>
      <c r="AV70" s="37"/>
      <c r="AW70" s="37"/>
      <c r="AX70" s="37"/>
      <c r="AY70" s="37"/>
      <c r="AZ70" s="37"/>
      <c r="BA70" s="37"/>
      <c r="BB70" s="37"/>
      <c r="BC70" s="37"/>
      <c r="BD70" s="37"/>
      <c r="BE70" s="37"/>
      <c r="BF70" s="37"/>
      <c r="BG70" s="37"/>
      <c r="BH70" s="37"/>
      <c r="BI70" s="37"/>
      <c r="BJ70" s="37"/>
      <c r="BK70" s="37"/>
      <c r="BL70" s="37"/>
      <c r="BM70" s="37"/>
    </row>
    <row r="71" spans="2:65" s="39" customFormat="1" ht="12.75" x14ac:dyDescent="0.2">
      <c r="B71" s="156" t="str">
        <f>+B5</f>
        <v>PERIOD ENDING 01/26/2014 VS YAGO</v>
      </c>
      <c r="C71" s="156"/>
      <c r="D71" s="156"/>
      <c r="E71" s="156"/>
      <c r="F71" s="156"/>
      <c r="G71" s="156"/>
      <c r="H71" s="156" t="str">
        <f>+B5</f>
        <v>PERIOD ENDING 01/26/2014 VS YAGO</v>
      </c>
      <c r="I71" s="156"/>
      <c r="J71" s="156"/>
      <c r="K71" s="156"/>
      <c r="L71" s="156"/>
      <c r="M71" s="156"/>
      <c r="N71" s="156" t="str">
        <f>+H71</f>
        <v>PERIOD ENDING 01/26/2014 VS YAGO</v>
      </c>
      <c r="O71" s="156"/>
      <c r="P71" s="156"/>
      <c r="Q71" s="156"/>
      <c r="R71" s="156"/>
      <c r="S71" s="156"/>
      <c r="T71" s="156" t="str">
        <f>+H71</f>
        <v>PERIOD ENDING 01/26/2014 VS YAGO</v>
      </c>
      <c r="U71" s="156"/>
      <c r="V71" s="156"/>
      <c r="W71" s="156"/>
      <c r="X71" s="156"/>
      <c r="Y71" s="156"/>
      <c r="Z71" s="156" t="str">
        <f>+H71</f>
        <v>PERIOD ENDING 01/26/2014 VS YAGO</v>
      </c>
      <c r="AA71" s="156"/>
      <c r="AB71" s="156"/>
      <c r="AC71" s="156"/>
      <c r="AD71" s="156"/>
      <c r="AE71" s="156"/>
      <c r="AF71" s="156" t="str">
        <f>+H71</f>
        <v>PERIOD ENDING 01/26/2014 VS YAGO</v>
      </c>
      <c r="AG71" s="156"/>
      <c r="AH71" s="156"/>
      <c r="AI71" s="156"/>
      <c r="AJ71" s="156"/>
      <c r="AK71" s="156"/>
      <c r="AL71" s="156" t="str">
        <f>+B5</f>
        <v>PERIOD ENDING 01/26/2014 VS YAGO</v>
      </c>
      <c r="AM71" s="156"/>
      <c r="AN71" s="156"/>
      <c r="AO71" s="156"/>
      <c r="AP71" s="156"/>
      <c r="AQ71" s="156"/>
      <c r="AR71" s="38"/>
      <c r="AS71" s="38"/>
      <c r="AT71" s="38"/>
      <c r="AU71" s="38"/>
      <c r="AV71" s="38"/>
      <c r="AW71" s="38"/>
      <c r="AX71" s="38"/>
      <c r="AY71" s="38"/>
      <c r="AZ71" s="38"/>
      <c r="BA71" s="38"/>
      <c r="BB71" s="38"/>
      <c r="BC71" s="38"/>
      <c r="BD71" s="38"/>
      <c r="BE71" s="38"/>
      <c r="BF71" s="38"/>
      <c r="BG71" s="38"/>
      <c r="BH71" s="38"/>
      <c r="BI71" s="38"/>
      <c r="BJ71" s="38"/>
      <c r="BK71" s="38"/>
      <c r="BL71" s="38"/>
      <c r="BM71" s="38"/>
    </row>
    <row r="72" spans="2:65" s="39" customFormat="1" ht="12.75" x14ac:dyDescent="0.2">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row>
    <row r="73" spans="2:65" x14ac:dyDescent="0.2">
      <c r="B73" s="39" t="s">
        <v>165</v>
      </c>
      <c r="C73" s="39"/>
      <c r="D73" s="49" t="s">
        <v>159</v>
      </c>
      <c r="E73" s="49" t="s">
        <v>161</v>
      </c>
      <c r="F73" s="49" t="s">
        <v>162</v>
      </c>
      <c r="G73" s="49" t="s">
        <v>160</v>
      </c>
      <c r="H73" s="41" t="s">
        <v>124</v>
      </c>
      <c r="I73" s="50" t="s">
        <v>24</v>
      </c>
      <c r="J73" s="43" t="s">
        <v>116</v>
      </c>
      <c r="K73" s="43" t="s">
        <v>117</v>
      </c>
      <c r="L73" s="43" t="s">
        <v>118</v>
      </c>
      <c r="M73" s="43" t="s">
        <v>119</v>
      </c>
      <c r="N73" s="41" t="s">
        <v>123</v>
      </c>
      <c r="O73" s="50" t="s">
        <v>24</v>
      </c>
      <c r="P73" s="43" t="s">
        <v>116</v>
      </c>
      <c r="Q73" s="43" t="s">
        <v>117</v>
      </c>
      <c r="R73" s="43" t="s">
        <v>118</v>
      </c>
      <c r="S73" s="43" t="s">
        <v>119</v>
      </c>
      <c r="T73" s="41" t="s">
        <v>126</v>
      </c>
      <c r="U73" s="50" t="s">
        <v>24</v>
      </c>
      <c r="V73" s="43" t="s">
        <v>116</v>
      </c>
      <c r="W73" s="43" t="s">
        <v>117</v>
      </c>
      <c r="X73" s="43" t="s">
        <v>118</v>
      </c>
      <c r="Y73" s="43" t="s">
        <v>119</v>
      </c>
      <c r="Z73" s="41" t="s">
        <v>127</v>
      </c>
      <c r="AA73" s="50" t="s">
        <v>24</v>
      </c>
      <c r="AB73" s="43" t="s">
        <v>116</v>
      </c>
      <c r="AC73" s="43" t="s">
        <v>117</v>
      </c>
      <c r="AD73" s="43" t="s">
        <v>118</v>
      </c>
      <c r="AE73" s="43" t="s">
        <v>119</v>
      </c>
      <c r="AF73" s="41" t="s">
        <v>129</v>
      </c>
      <c r="AG73" s="50" t="s">
        <v>24</v>
      </c>
      <c r="AH73" s="43" t="s">
        <v>116</v>
      </c>
      <c r="AI73" s="43" t="s">
        <v>117</v>
      </c>
      <c r="AJ73" s="43" t="s">
        <v>118</v>
      </c>
      <c r="AK73" s="43" t="s">
        <v>119</v>
      </c>
      <c r="AL73" s="147" t="s">
        <v>168</v>
      </c>
      <c r="AM73" s="147"/>
      <c r="AN73" s="147"/>
      <c r="AO73" s="147"/>
      <c r="AP73" s="147"/>
      <c r="AQ73" s="147"/>
    </row>
    <row r="74" spans="2:65" x14ac:dyDescent="0.2">
      <c r="B74" s="40" t="str">
        <f>+C2</f>
        <v>Albany - MULO</v>
      </c>
      <c r="C74" s="53"/>
      <c r="D74" s="51">
        <f>+VLOOKUP($B74,DATA!$E$668:$AS$726,32,FALSE)</f>
        <v>3582118.28</v>
      </c>
      <c r="E74" s="51">
        <f>+VLOOKUP($B74,DATA!$E$913:$AS$971,32,FALSE)</f>
        <v>821052.91</v>
      </c>
      <c r="F74" s="51">
        <f>+VLOOKUP($B74,DATA!$E$1031:$AS$1089,32,FALSE)</f>
        <v>200565.3</v>
      </c>
      <c r="G74" s="51">
        <f>+VLOOKUP($B74,DATA!$E$550:$AS$608,32,FALSE)</f>
        <v>157991.39000000001</v>
      </c>
      <c r="H74" s="44" t="s">
        <v>102</v>
      </c>
      <c r="I74" s="36" t="str">
        <f>+$C$8</f>
        <v>Albany - MULO</v>
      </c>
      <c r="J74" s="46">
        <f>+VLOOKUP($C$8,DATA!$E$668:$AS$726,3,FALSE)</f>
        <v>0.18678879880431901</v>
      </c>
      <c r="K74" s="46">
        <f>+VLOOKUP($C$8,DATA!$E$668:$AS$726,13,FALSE)</f>
        <v>5.71288966584311E-2</v>
      </c>
      <c r="L74" s="46">
        <f>+VLOOKUP($C$8,DATA!$E$668:$AS$726,23,FALSE)</f>
        <v>3.14829413449405E-2</v>
      </c>
      <c r="M74" s="46">
        <f>+VLOOKUP($C$8,DATA!$E$668:$AS$726,33,FALSE)</f>
        <v>2.09275571873908E-2</v>
      </c>
      <c r="N74" s="44" t="s">
        <v>102</v>
      </c>
      <c r="O74" s="36" t="str">
        <f>+$C$8</f>
        <v>Albany - MULO</v>
      </c>
      <c r="P74" s="46">
        <f>+VLOOKUP($C$8,DATA!$E$432:$AS$490,3,FALSE)</f>
        <v>0.71978191924131296</v>
      </c>
      <c r="Q74" s="46">
        <f>+VLOOKUP($C$8,DATA!$E$432:$AS$490,13,FALSE)</f>
        <v>0.25026967369134001</v>
      </c>
      <c r="R74" s="46">
        <f>+VLOOKUP($C$8,DATA!$E$432:$AS$490,23,FALSE)</f>
        <v>0.17574849597873099</v>
      </c>
      <c r="S74" s="46">
        <f>+VLOOKUP($C$8,DATA!$E$432:$AS$490,33,FALSE)</f>
        <v>0.17041827191990999</v>
      </c>
      <c r="T74" s="44" t="s">
        <v>102</v>
      </c>
      <c r="U74" s="36" t="str">
        <f>+$C$8</f>
        <v>Albany - MULO</v>
      </c>
      <c r="V74" s="46">
        <f>+VLOOKUP($C$8,DATA!$E$913:$AS$971,3,FALSE)</f>
        <v>0.88354032385409997</v>
      </c>
      <c r="W74" s="46">
        <f>+VLOOKUP($C$8,DATA!$E$913:$AS$971,13,FALSE)</f>
        <v>0.30658522366337299</v>
      </c>
      <c r="X74" s="46">
        <f>+VLOOKUP($C$8,DATA!$E$913:$AS$971,23,FALSE)</f>
        <v>0.21919801356268401</v>
      </c>
      <c r="Y74" s="46">
        <f>+VLOOKUP($C$8,DATA!$E$913:$AS$971,33,FALSE)</f>
        <v>0.20491218231092501</v>
      </c>
      <c r="Z74" s="44" t="s">
        <v>102</v>
      </c>
      <c r="AA74" s="36" t="str">
        <f>+$C$8</f>
        <v>Albany - MULO</v>
      </c>
      <c r="AB74" s="46">
        <f>+VLOOKUP($C$8,DATA!$E$1031:$AS$1089,3,FALSE)</f>
        <v>-3.9644864920705201E-2</v>
      </c>
      <c r="AC74" s="46">
        <f>+VLOOKUP($C$8,DATA!$E$1031:$AS$1089,13,FALSE)</f>
        <v>-4.63676545162022E-2</v>
      </c>
      <c r="AD74" s="46">
        <f>+VLOOKUP($C$8,DATA!$E$1031:$AS$1089,23,FALSE)</f>
        <v>-6.4935993808942997E-3</v>
      </c>
      <c r="AE74" s="46">
        <f>+VLOOKUP($C$8,DATA!$E$1031:$AS$1089,33,FALSE)</f>
        <v>4.7641787015706899E-2</v>
      </c>
      <c r="AF74" s="44" t="s">
        <v>102</v>
      </c>
      <c r="AG74" s="36" t="str">
        <f>+$C$8</f>
        <v>Albany - MULO</v>
      </c>
      <c r="AH74" s="46">
        <f>+VLOOKUP($C$8,DATA!$E$550:$AS$608,3,FALSE)</f>
        <v>6.8443298190453902E-2</v>
      </c>
      <c r="AI74" s="46">
        <f>+VLOOKUP($C$8,DATA!$E$550:$AS$608,13,FALSE)</f>
        <v>0.13506153636981599</v>
      </c>
      <c r="AJ74" s="46">
        <f>+VLOOKUP($C$8,DATA!$E$550:$AS$608,23,FALSE)</f>
        <v>9.2411008041292E-2</v>
      </c>
      <c r="AK74" s="46">
        <f>+VLOOKUP($C$8,DATA!$E$550:$AS$608,33,FALSE)</f>
        <v>9.6342153447136106E-2</v>
      </c>
    </row>
    <row r="75" spans="2:65" x14ac:dyDescent="0.2">
      <c r="B75" s="35"/>
      <c r="C75" s="35"/>
      <c r="H75" s="44" t="s">
        <v>115</v>
      </c>
      <c r="I75" s="42" t="str">
        <f>+$C$9</f>
        <v>Northeast - MULO</v>
      </c>
      <c r="J75" s="46">
        <f>+VLOOKUP($C$9,DATA!$E$668:$AS$726,3,FALSE)</f>
        <v>0.13837040070034901</v>
      </c>
      <c r="K75" s="46">
        <f>+VLOOKUP($C$9,DATA!$E$668:$AS$726,13,FALSE)</f>
        <v>5.3035211094152199E-2</v>
      </c>
      <c r="L75" s="46">
        <f>+VLOOKUP($C$9,DATA!$E$668:$AS$726,23,FALSE)</f>
        <v>4.15934954215611E-2</v>
      </c>
      <c r="M75" s="46">
        <f>+VLOOKUP($C$9,DATA!$E$668:$AS$726,33,FALSE)</f>
        <v>3.0741088814664499E-2</v>
      </c>
      <c r="N75" s="44" t="s">
        <v>115</v>
      </c>
      <c r="O75" s="42" t="str">
        <f>+$C$9</f>
        <v>Northeast - MULO</v>
      </c>
      <c r="P75" s="46">
        <f>+VLOOKUP($C$9,DATA!$E$432:$AS$490,3,FALSE)</f>
        <v>6.12939747075711E-2</v>
      </c>
      <c r="Q75" s="46">
        <f>+VLOOKUP($C$9,DATA!$E$432:$AS$490,13,FALSE)</f>
        <v>-6.0593505924989098E-2</v>
      </c>
      <c r="R75" s="46">
        <f>+VLOOKUP($C$9,DATA!$E$432:$AS$490,23,FALSE)</f>
        <v>-8.4576922458294304E-2</v>
      </c>
      <c r="S75" s="46">
        <f>+VLOOKUP($C$9,DATA!$E$432:$AS$490,33,FALSE)</f>
        <v>-5.0218468512267099E-2</v>
      </c>
      <c r="T75" s="44" t="s">
        <v>115</v>
      </c>
      <c r="U75" s="42" t="str">
        <f>+$C$9</f>
        <v>Northeast - MULO</v>
      </c>
      <c r="V75" s="46">
        <f>+VLOOKUP($C$9,DATA!$E$913:$AS$971,3,FALSE)</f>
        <v>9.9543248100490603E-2</v>
      </c>
      <c r="W75" s="46">
        <f>+VLOOKUP($C$9,DATA!$E$913:$AS$971,13,FALSE)</f>
        <v>-5.7330170686942003E-2</v>
      </c>
      <c r="X75" s="46">
        <f>+VLOOKUP($C$9,DATA!$E$913:$AS$971,23,FALSE)</f>
        <v>-8.9672387142206905E-2</v>
      </c>
      <c r="Y75" s="46">
        <f>+VLOOKUP($C$9,DATA!$E$913:$AS$971,33,FALSE)</f>
        <v>-6.8341690939614397E-2</v>
      </c>
      <c r="Z75" s="44" t="s">
        <v>115</v>
      </c>
      <c r="AA75" s="42" t="str">
        <f>+$C$9</f>
        <v>Northeast - MULO</v>
      </c>
      <c r="AB75" s="46">
        <f>+VLOOKUP($C$9,DATA!$E$1031:$AS$1089,3,FALSE)</f>
        <v>-4.3454905702617903E-2</v>
      </c>
      <c r="AC75" s="46">
        <f>+VLOOKUP($C$9,DATA!$E$1031:$AS$1089,13,FALSE)</f>
        <v>-7.0845129937281107E-2</v>
      </c>
      <c r="AD75" s="46">
        <f>+VLOOKUP($C$9,DATA!$E$1031:$AS$1089,23,FALSE)</f>
        <v>-7.1637569717943703E-2</v>
      </c>
      <c r="AE75" s="46">
        <f>+VLOOKUP($C$9,DATA!$E$1031:$AS$1089,33,FALSE)</f>
        <v>-9.6348849251832996E-3</v>
      </c>
      <c r="AF75" s="44" t="s">
        <v>115</v>
      </c>
      <c r="AG75" s="42" t="str">
        <f>+$C$9</f>
        <v>Northeast - MULO</v>
      </c>
      <c r="AH75" s="46">
        <f>+VLOOKUP($C$9,DATA!$E$550:$AS$608,3,FALSE)</f>
        <v>0.25251580092766002</v>
      </c>
      <c r="AI75" s="46">
        <f>+VLOOKUP($C$9,DATA!$E$550:$AS$608,13,FALSE)</f>
        <v>0.36711525375813098</v>
      </c>
      <c r="AJ75" s="46">
        <f>+VLOOKUP($C$9,DATA!$E$550:$AS$608,23,FALSE)</f>
        <v>0.37959716016187101</v>
      </c>
      <c r="AK75" s="46">
        <f>+VLOOKUP($C$9,DATA!$E$550:$AS$608,33,FALSE)</f>
        <v>0.364668329765588</v>
      </c>
    </row>
    <row r="76" spans="2:65" x14ac:dyDescent="0.2">
      <c r="B76" s="35"/>
      <c r="C76" s="35"/>
      <c r="H76" s="44"/>
      <c r="I76" s="42" t="s">
        <v>327</v>
      </c>
      <c r="J76" s="46">
        <f>+VLOOKUP($C$10,DATA!$E$668:$AS$726,3,FALSE)</f>
        <v>3.5269841170203597E-2</v>
      </c>
      <c r="K76" s="46">
        <f>+VLOOKUP($C$10,DATA!$E$668:$AS$726,13,FALSE)</f>
        <v>2.0681370871486599E-2</v>
      </c>
      <c r="L76" s="46">
        <f>+VLOOKUP($C$10,DATA!$E$668:$AS$726,23,FALSE)</f>
        <v>7.4228250623762102E-3</v>
      </c>
      <c r="M76" s="46">
        <f>+VLOOKUP($C$10,DATA!$E$668:$AS$726,33,FALSE)</f>
        <v>4.3529652308475896E-3</v>
      </c>
      <c r="N76" s="44"/>
      <c r="O76" s="42" t="s">
        <v>327</v>
      </c>
      <c r="P76" s="46">
        <f>+VLOOKUP($C$10,DATA!$E$432:$AS$490,3,FALSE)</f>
        <v>0.15023348528255101</v>
      </c>
      <c r="Q76" s="46">
        <f>+VLOOKUP($C$10,DATA!$E$432:$AS$490,13,FALSE)</f>
        <v>9.8698618551172401E-2</v>
      </c>
      <c r="R76" s="46">
        <f>+VLOOKUP($C$10,DATA!$E$432:$AS$490,23,FALSE)</f>
        <v>9.5820724789638406E-2</v>
      </c>
      <c r="S76" s="46">
        <f>+VLOOKUP($C$10,DATA!$E$432:$AS$490,33,FALSE)</f>
        <v>0.121233608465825</v>
      </c>
      <c r="T76" s="44"/>
      <c r="U76" s="42" t="s">
        <v>327</v>
      </c>
      <c r="V76" s="46">
        <f>+VLOOKUP($C$10,DATA!$E$913:$AS$971,3,FALSE)</f>
        <v>0.144516066556787</v>
      </c>
      <c r="W76" s="46">
        <f>+VLOOKUP($C$10,DATA!$E$913:$AS$971,13,FALSE)</f>
        <v>8.1736965696791397E-2</v>
      </c>
      <c r="X76" s="46">
        <f>+VLOOKUP($C$10,DATA!$E$913:$AS$971,23,FALSE)</f>
        <v>7.2290922698798304E-2</v>
      </c>
      <c r="Y76" s="46">
        <f>+VLOOKUP($C$10,DATA!$E$913:$AS$971,33,FALSE)</f>
        <v>9.7220345781035195E-2</v>
      </c>
      <c r="Z76" s="44"/>
      <c r="AA76" s="42" t="s">
        <v>327</v>
      </c>
      <c r="AB76" s="46">
        <f>+VLOOKUP($C$10,DATA!$E$1031:$AS$1089,3,FALSE)</f>
        <v>0.16483100468248499</v>
      </c>
      <c r="AC76" s="46">
        <f>+VLOOKUP($C$10,DATA!$E$1031:$AS$1089,13,FALSE)</f>
        <v>0.146851894412803</v>
      </c>
      <c r="AD76" s="46">
        <f>+VLOOKUP($C$10,DATA!$E$1031:$AS$1089,23,FALSE)</f>
        <v>0.15604077491413099</v>
      </c>
      <c r="AE76" s="46">
        <f>+VLOOKUP($C$10,DATA!$E$1031:$AS$1089,33,FALSE)</f>
        <v>0.17675746568728201</v>
      </c>
      <c r="AF76" s="44"/>
      <c r="AG76" s="42" t="s">
        <v>327</v>
      </c>
      <c r="AH76" s="46">
        <f>+VLOOKUP($C$10,DATA!$E$550:$AS$608,3,FALSE)</f>
        <v>0.138220065407232</v>
      </c>
      <c r="AI76" s="46">
        <f>+VLOOKUP($C$10,DATA!$E$550:$AS$608,13,FALSE)</f>
        <v>0.18558289920770199</v>
      </c>
      <c r="AJ76" s="46">
        <f>+VLOOKUP($C$10,DATA!$E$550:$AS$608,23,FALSE)</f>
        <v>0.18306753616097199</v>
      </c>
      <c r="AK76" s="46">
        <f>+VLOOKUP($C$10,DATA!$E$550:$AS$608,33,FALSE)</f>
        <v>0.17751305139146201</v>
      </c>
    </row>
    <row r="77" spans="2:65" x14ac:dyDescent="0.2">
      <c r="H77" s="44"/>
      <c r="I77" s="42"/>
      <c r="N77" s="44"/>
      <c r="T77" s="44"/>
      <c r="U77" s="42"/>
      <c r="Z77" s="44"/>
      <c r="AA77" s="42"/>
      <c r="AF77" s="44"/>
    </row>
    <row r="78" spans="2:65" x14ac:dyDescent="0.2">
      <c r="H78" s="41" t="s">
        <v>133</v>
      </c>
      <c r="I78" s="50" t="s">
        <v>24</v>
      </c>
      <c r="J78" s="43" t="s">
        <v>116</v>
      </c>
      <c r="K78" s="43" t="s">
        <v>117</v>
      </c>
      <c r="L78" s="43" t="s">
        <v>118</v>
      </c>
      <c r="M78" s="43" t="s">
        <v>119</v>
      </c>
      <c r="N78" s="41" t="s">
        <v>132</v>
      </c>
      <c r="O78" s="50" t="s">
        <v>24</v>
      </c>
      <c r="P78" s="43" t="s">
        <v>116</v>
      </c>
      <c r="Q78" s="43" t="s">
        <v>117</v>
      </c>
      <c r="R78" s="43" t="s">
        <v>118</v>
      </c>
      <c r="S78" s="43" t="s">
        <v>119</v>
      </c>
      <c r="T78" s="41" t="s">
        <v>131</v>
      </c>
      <c r="U78" s="50" t="s">
        <v>24</v>
      </c>
      <c r="V78" s="43" t="s">
        <v>116</v>
      </c>
      <c r="W78" s="43" t="s">
        <v>117</v>
      </c>
      <c r="X78" s="43" t="s">
        <v>118</v>
      </c>
      <c r="Y78" s="43" t="s">
        <v>119</v>
      </c>
      <c r="Z78" s="41" t="s">
        <v>134</v>
      </c>
      <c r="AA78" s="50" t="s">
        <v>24</v>
      </c>
      <c r="AB78" s="43" t="s">
        <v>116</v>
      </c>
      <c r="AC78" s="43" t="s">
        <v>117</v>
      </c>
      <c r="AD78" s="43" t="s">
        <v>118</v>
      </c>
      <c r="AE78" s="43" t="s">
        <v>119</v>
      </c>
      <c r="AF78" s="41" t="s">
        <v>135</v>
      </c>
      <c r="AG78" s="50" t="s">
        <v>24</v>
      </c>
      <c r="AH78" s="43" t="s">
        <v>116</v>
      </c>
      <c r="AI78" s="43" t="s">
        <v>117</v>
      </c>
      <c r="AJ78" s="43" t="s">
        <v>118</v>
      </c>
      <c r="AK78" s="43" t="s">
        <v>119</v>
      </c>
    </row>
    <row r="79" spans="2:65" x14ac:dyDescent="0.2">
      <c r="H79" s="44" t="s">
        <v>102</v>
      </c>
      <c r="I79" s="36" t="str">
        <f>+$C$8</f>
        <v>Albany - MULO</v>
      </c>
      <c r="J79" s="46">
        <f>+VLOOKUP($C$8,DATA!$E$668:$AS$726,5,FALSE)</f>
        <v>7.8240668171272801E-2</v>
      </c>
      <c r="K79" s="46">
        <f>+VLOOKUP($C$8,DATA!$E$668:$AS$726,15,FALSE)</f>
        <v>8.2391628911463205E-2</v>
      </c>
      <c r="L79" s="46">
        <f>+VLOOKUP($C$8,DATA!$E$668:$AS$726,25,FALSE)</f>
        <v>4.8555015764128601E-2</v>
      </c>
      <c r="M79" s="46">
        <f>+VLOOKUP($C$8,DATA!$E$668:$AS$726,35,FALSE)</f>
        <v>4.2827193647830303E-2</v>
      </c>
      <c r="N79" s="44" t="s">
        <v>102</v>
      </c>
      <c r="O79" s="36" t="str">
        <f>+$C$8</f>
        <v>Albany - MULO</v>
      </c>
      <c r="P79" s="46">
        <f>+VLOOKUP($C$8,DATA!$E$432:$AS$490,5,FALSE)</f>
        <v>0.72202142685746695</v>
      </c>
      <c r="Q79" s="46">
        <f>+VLOOKUP($C$8,DATA!$E$432:$AS$490,15,FALSE)</f>
        <v>0.32406756282020699</v>
      </c>
      <c r="R79" s="46">
        <f>+VLOOKUP($C$8,DATA!$E$432:$AS$490,25,FALSE)</f>
        <v>0.24196788779233999</v>
      </c>
      <c r="S79" s="46">
        <f>+VLOOKUP($C$8,DATA!$E$432:$AS$490,35,FALSE)</f>
        <v>0.23673264014231801</v>
      </c>
      <c r="T79" s="44" t="s">
        <v>102</v>
      </c>
      <c r="U79" s="36" t="str">
        <f>+$C$8</f>
        <v>Albany - MULO</v>
      </c>
      <c r="V79" s="46">
        <f>+VLOOKUP($C$8,DATA!$E$913:$AS$971,5,FALSE)</f>
        <v>0.935639909232857</v>
      </c>
      <c r="W79" s="46">
        <f>+VLOOKUP($C$8,DATA!$E$913:$AS$971,15,FALSE)</f>
        <v>0.39449596011329402</v>
      </c>
      <c r="X79" s="46">
        <f>+VLOOKUP($C$8,DATA!$E$913:$AS$971,25,FALSE)</f>
        <v>0.28307606085310699</v>
      </c>
      <c r="Y79" s="46">
        <f>+VLOOKUP($C$8,DATA!$E$913:$AS$971,35,FALSE)</f>
        <v>0.24414931306340401</v>
      </c>
      <c r="Z79" s="44" t="s">
        <v>102</v>
      </c>
      <c r="AA79" s="36" t="str">
        <f>+$C$8</f>
        <v>Albany - MULO</v>
      </c>
      <c r="AB79" s="46">
        <f>+VLOOKUP($C$8,DATA!$E$1031:$AS$1089,5,FALSE)</f>
        <v>-3.6108001500882302E-2</v>
      </c>
      <c r="AC79" s="46">
        <f>+VLOOKUP($C$8,DATA!$E$1031:$AS$1089,15,FALSE)</f>
        <v>2.50177252162266E-2</v>
      </c>
      <c r="AD79" s="46">
        <f>+VLOOKUP($C$8,DATA!$E$1031:$AS$1089,25,FALSE)</f>
        <v>9.1365339786340594E-2</v>
      </c>
      <c r="AE79" s="46">
        <f>+VLOOKUP($C$8,DATA!$E$1031:$AS$1089,35,FALSE)</f>
        <v>0.21101595714761601</v>
      </c>
      <c r="AF79" s="44" t="s">
        <v>102</v>
      </c>
      <c r="AG79" s="36" t="str">
        <f>+$C$8</f>
        <v>Albany - MULO</v>
      </c>
      <c r="AH79" s="46">
        <f>+VLOOKUP($C$8,DATA!$E$550:$AS$608,5,FALSE)</f>
        <v>-2.8505322604025101E-3</v>
      </c>
      <c r="AI79" s="46">
        <f>+VLOOKUP($C$8,DATA!$E$550:$AS$608,15,FALSE)</f>
        <v>8.2394065366732192E-3</v>
      </c>
      <c r="AJ79" s="46">
        <f>+VLOOKUP($C$8,DATA!$E$550:$AS$608,25,FALSE)</f>
        <v>3.2625715656949702E-3</v>
      </c>
      <c r="AK79" s="46">
        <f>+VLOOKUP($C$8,DATA!$E$550:$AS$608,35,FALSE)</f>
        <v>3.1234827895476901E-2</v>
      </c>
    </row>
    <row r="80" spans="2:65" x14ac:dyDescent="0.2">
      <c r="H80" s="44" t="s">
        <v>115</v>
      </c>
      <c r="I80" s="42" t="str">
        <f>+$C$9</f>
        <v>Northeast - MULO</v>
      </c>
      <c r="J80" s="46">
        <f>+VLOOKUP($C$9,DATA!$E$668:$AS$726,5,FALSE)</f>
        <v>0.12331814727658</v>
      </c>
      <c r="K80" s="46">
        <f>+VLOOKUP($C$9,DATA!$E$668:$AS$726,15,FALSE)</f>
        <v>8.0546214268958999E-2</v>
      </c>
      <c r="L80" s="46">
        <f>+VLOOKUP($C$9,DATA!$E$668:$AS$726,25,FALSE)</f>
        <v>7.5927698844225594E-2</v>
      </c>
      <c r="M80" s="46">
        <f>+VLOOKUP($C$9,DATA!$E$668:$AS$726,35,FALSE)</f>
        <v>6.0057577835973597E-2</v>
      </c>
      <c r="N80" s="44" t="s">
        <v>115</v>
      </c>
      <c r="O80" s="42" t="str">
        <f>+$C$9</f>
        <v>Northeast - MULO</v>
      </c>
      <c r="P80" s="46">
        <f>+VLOOKUP($C$9,DATA!$E$432:$AS$490,5,FALSE)</f>
        <v>0.118873234800018</v>
      </c>
      <c r="Q80" s="46">
        <f>+VLOOKUP($C$9,DATA!$E$432:$AS$490,15,FALSE)</f>
        <v>-1.2522087316849799E-2</v>
      </c>
      <c r="R80" s="46">
        <f>+VLOOKUP($C$9,DATA!$E$432:$AS$490,25,FALSE)</f>
        <v>-3.7413845070218998E-2</v>
      </c>
      <c r="S80" s="46">
        <f>+VLOOKUP($C$9,DATA!$E$432:$AS$490,35,FALSE)</f>
        <v>-5.9344590487131399E-3</v>
      </c>
      <c r="T80" s="44" t="s">
        <v>115</v>
      </c>
      <c r="U80" s="42" t="str">
        <f>+$C$9</f>
        <v>Northeast - MULO</v>
      </c>
      <c r="V80" s="46">
        <f>+VLOOKUP($C$9,DATA!$E$913:$AS$971,5,FALSE)</f>
        <v>0.13823312141135499</v>
      </c>
      <c r="W80" s="46">
        <f>+VLOOKUP($C$9,DATA!$E$913:$AS$971,15,FALSE)</f>
        <v>-2.69030176778263E-2</v>
      </c>
      <c r="X80" s="46">
        <f>+VLOOKUP($C$9,DATA!$E$913:$AS$971,25,FALSE)</f>
        <v>-5.9393497685004397E-2</v>
      </c>
      <c r="Y80" s="46">
        <f>+VLOOKUP($C$9,DATA!$E$913:$AS$971,35,FALSE)</f>
        <v>-2.5529795995796599E-2</v>
      </c>
      <c r="Z80" s="44" t="s">
        <v>115</v>
      </c>
      <c r="AA80" s="42" t="str">
        <f>+$C$9</f>
        <v>Northeast - MULO</v>
      </c>
      <c r="AB80" s="46">
        <f>+VLOOKUP($C$9,DATA!$E$1031:$AS$1089,5,FALSE)</f>
        <v>6.3581728051097602E-2</v>
      </c>
      <c r="AC80" s="46">
        <f>+VLOOKUP($C$9,DATA!$E$1031:$AS$1089,15,FALSE)</f>
        <v>3.4876718941621102E-2</v>
      </c>
      <c r="AD80" s="46">
        <f>+VLOOKUP($C$9,DATA!$E$1031:$AS$1089,25,FALSE)</f>
        <v>2.1258345283710699E-2</v>
      </c>
      <c r="AE80" s="46">
        <f>+VLOOKUP($C$9,DATA!$E$1031:$AS$1089,35,FALSE)</f>
        <v>3.8949369166075103E-2</v>
      </c>
      <c r="AF80" s="44" t="s">
        <v>115</v>
      </c>
      <c r="AG80" s="42" t="str">
        <f>+$C$9</f>
        <v>Northeast - MULO</v>
      </c>
      <c r="AH80" s="46">
        <f>+VLOOKUP($C$9,DATA!$E$550:$AS$608,5,FALSE)</f>
        <v>0.226223684155446</v>
      </c>
      <c r="AI80" s="46">
        <f>+VLOOKUP($C$9,DATA!$E$550:$AS$608,15,FALSE)</f>
        <v>0.471786178859051</v>
      </c>
      <c r="AJ80" s="46">
        <f>+VLOOKUP($C$9,DATA!$E$550:$AS$608,25,FALSE)</f>
        <v>0.64344744743601001</v>
      </c>
      <c r="AK80" s="46">
        <f>+VLOOKUP($C$9,DATA!$E$550:$AS$608,35,FALSE)</f>
        <v>0.630624464749305</v>
      </c>
    </row>
    <row r="81" spans="8:37" x14ac:dyDescent="0.2">
      <c r="H81" s="44"/>
      <c r="I81" s="42" t="s">
        <v>327</v>
      </c>
      <c r="J81" s="46">
        <f>+VLOOKUP($C$10,DATA!$E$668:$AS$726,5,FALSE)</f>
        <v>1.0713558754928101E-2</v>
      </c>
      <c r="K81" s="46">
        <f>+VLOOKUP($C$10,DATA!$E$668:$AS$726,15,FALSE)</f>
        <v>1.3947209888414001E-2</v>
      </c>
      <c r="L81" s="46">
        <f>+VLOOKUP($C$10,DATA!$E$668:$AS$726,25,FALSE)</f>
        <v>5.3296276035782802E-3</v>
      </c>
      <c r="M81" s="46">
        <f>+VLOOKUP($C$10,DATA!$E$668:$AS$726,35,FALSE)</f>
        <v>6.32362505895122E-3</v>
      </c>
      <c r="N81" s="44"/>
      <c r="O81" s="42" t="s">
        <v>327</v>
      </c>
      <c r="P81" s="46">
        <f>+VLOOKUP($C$10,DATA!$E$432:$AS$490,5,FALSE)</f>
        <v>0.182906864553882</v>
      </c>
      <c r="Q81" s="46">
        <f>+VLOOKUP($C$10,DATA!$E$432:$AS$490,15,FALSE)</f>
        <v>0.106898305517601</v>
      </c>
      <c r="R81" s="46">
        <f>+VLOOKUP($C$10,DATA!$E$432:$AS$490,25,FALSE)</f>
        <v>9.6597799256844599E-2</v>
      </c>
      <c r="S81" s="46">
        <f>+VLOOKUP($C$10,DATA!$E$432:$AS$490,35,FALSE)</f>
        <v>0.126098224487417</v>
      </c>
      <c r="T81" s="44"/>
      <c r="U81" s="42" t="s">
        <v>327</v>
      </c>
      <c r="V81" s="46">
        <f>+VLOOKUP($C$10,DATA!$E$913:$AS$971,5,FALSE)</f>
        <v>0.14262173316739901</v>
      </c>
      <c r="W81" s="46">
        <f>+VLOOKUP($C$10,DATA!$E$913:$AS$971,15,FALSE)</f>
        <v>7.2241087795682501E-2</v>
      </c>
      <c r="X81" s="46">
        <f>+VLOOKUP($C$10,DATA!$E$913:$AS$971,25,FALSE)</f>
        <v>7.2330997866515201E-2</v>
      </c>
      <c r="Y81" s="46">
        <f>+VLOOKUP($C$10,DATA!$E$913:$AS$971,35,FALSE)</f>
        <v>0.117454536210662</v>
      </c>
      <c r="Z81" s="44"/>
      <c r="AA81" s="42" t="s">
        <v>327</v>
      </c>
      <c r="AB81" s="46">
        <f>+VLOOKUP($C$10,DATA!$E$1031:$AS$1089,5,FALSE)</f>
        <v>0.30008912822253098</v>
      </c>
      <c r="AC81" s="46">
        <f>+VLOOKUP($C$10,DATA!$E$1031:$AS$1089,15,FALSE)</f>
        <v>0.21697234007777799</v>
      </c>
      <c r="AD81" s="46">
        <f>+VLOOKUP($C$10,DATA!$E$1031:$AS$1089,25,FALSE)</f>
        <v>0.16339508232627301</v>
      </c>
      <c r="AE81" s="46">
        <f>+VLOOKUP($C$10,DATA!$E$1031:$AS$1089,35,FALSE)</f>
        <v>0.14713709003554501</v>
      </c>
      <c r="AF81" s="44"/>
      <c r="AG81" s="42" t="s">
        <v>327</v>
      </c>
      <c r="AH81" s="46">
        <f>+VLOOKUP($C$10,DATA!$E$550:$AS$608,5,FALSE)</f>
        <v>0.116951079176767</v>
      </c>
      <c r="AI81" s="46">
        <f>+VLOOKUP($C$10,DATA!$E$550:$AS$608,15,FALSE)</f>
        <v>0.23902106413412699</v>
      </c>
      <c r="AJ81" s="46">
        <f>+VLOOKUP($C$10,DATA!$E$550:$AS$608,25,FALSE)</f>
        <v>0.29345930766585898</v>
      </c>
      <c r="AK81" s="46">
        <f>+VLOOKUP($C$10,DATA!$E$550:$AS$608,35,FALSE)</f>
        <v>0.29158302370690597</v>
      </c>
    </row>
    <row r="82" spans="8:37" x14ac:dyDescent="0.2">
      <c r="H82" s="44"/>
      <c r="I82" s="42"/>
      <c r="N82" s="44"/>
      <c r="T82" s="44"/>
      <c r="U82" s="42"/>
      <c r="Z82" s="44"/>
      <c r="AA82" s="42"/>
      <c r="AF82" s="44"/>
    </row>
    <row r="83" spans="8:37" x14ac:dyDescent="0.2">
      <c r="H83" s="41" t="s">
        <v>138</v>
      </c>
      <c r="I83" s="50" t="s">
        <v>24</v>
      </c>
      <c r="J83" s="43" t="s">
        <v>116</v>
      </c>
      <c r="K83" s="43" t="s">
        <v>117</v>
      </c>
      <c r="L83" s="43" t="s">
        <v>118</v>
      </c>
      <c r="M83" s="43" t="s">
        <v>119</v>
      </c>
      <c r="N83" s="41" t="s">
        <v>139</v>
      </c>
      <c r="O83" s="50" t="s">
        <v>24</v>
      </c>
      <c r="P83" s="43" t="s">
        <v>116</v>
      </c>
      <c r="Q83" s="43" t="s">
        <v>117</v>
      </c>
      <c r="R83" s="43" t="s">
        <v>118</v>
      </c>
      <c r="S83" s="43" t="s">
        <v>119</v>
      </c>
      <c r="T83" s="41" t="s">
        <v>140</v>
      </c>
      <c r="U83" s="50" t="s">
        <v>24</v>
      </c>
      <c r="V83" s="43" t="s">
        <v>116</v>
      </c>
      <c r="W83" s="43" t="s">
        <v>117</v>
      </c>
      <c r="X83" s="43" t="s">
        <v>118</v>
      </c>
      <c r="Y83" s="43" t="s">
        <v>119</v>
      </c>
      <c r="Z83" s="41" t="s">
        <v>141</v>
      </c>
      <c r="AA83" s="50" t="s">
        <v>24</v>
      </c>
      <c r="AB83" s="43" t="s">
        <v>116</v>
      </c>
      <c r="AC83" s="43" t="s">
        <v>117</v>
      </c>
      <c r="AD83" s="43" t="s">
        <v>118</v>
      </c>
      <c r="AE83" s="43" t="s">
        <v>119</v>
      </c>
      <c r="AF83" s="41" t="s">
        <v>142</v>
      </c>
      <c r="AG83" s="50" t="s">
        <v>24</v>
      </c>
      <c r="AH83" s="43" t="s">
        <v>116</v>
      </c>
      <c r="AI83" s="43" t="s">
        <v>117</v>
      </c>
      <c r="AJ83" s="43" t="s">
        <v>118</v>
      </c>
      <c r="AK83" s="43" t="s">
        <v>119</v>
      </c>
    </row>
    <row r="84" spans="8:37" x14ac:dyDescent="0.2">
      <c r="H84" s="44" t="s">
        <v>102</v>
      </c>
      <c r="I84" s="36" t="str">
        <f>+$C$8</f>
        <v>Albany - MULO</v>
      </c>
      <c r="J84" s="143">
        <f>+VLOOKUP($C$8,DATA!$E$668:$AS$726,8,FALSE)</f>
        <v>4.3379628690906697</v>
      </c>
      <c r="K84" s="143">
        <f>+VLOOKUP($C$8,DATA!$E$668:$AS$726,18,FALSE)</f>
        <v>3.7818497833621398</v>
      </c>
      <c r="L84" s="143">
        <f>+VLOOKUP($C$8,DATA!$E$668:$AS$726,28,FALSE)</f>
        <v>3.78080427452104</v>
      </c>
      <c r="M84" s="143">
        <f>+VLOOKUP($C$8,DATA!$E$668:$AS$726,38,FALSE)</f>
        <v>3.80538004117727</v>
      </c>
      <c r="N84" s="44" t="s">
        <v>102</v>
      </c>
      <c r="O84" s="36" t="str">
        <f>+$C$8</f>
        <v>Albany - MULO</v>
      </c>
      <c r="P84" s="143">
        <f>+VLOOKUP($C$8,DATA!$E$432:$AS$490,8,FALSE)</f>
        <v>4.6068906765305897</v>
      </c>
      <c r="Q84" s="143">
        <f>+VLOOKUP($C$8,DATA!$E$432:$AS$490,18,FALSE)</f>
        <v>4.36864363076897</v>
      </c>
      <c r="R84" s="143">
        <f>+VLOOKUP($C$8,DATA!$E$432:$AS$490,28,FALSE)</f>
        <v>4.2673274781847903</v>
      </c>
      <c r="S84" s="143">
        <f>+VLOOKUP($C$8,DATA!$E$432:$AS$490,38,FALSE)</f>
        <v>4.28015391353523</v>
      </c>
      <c r="T84" s="44" t="s">
        <v>102</v>
      </c>
      <c r="U84" s="36" t="str">
        <f>+$C$8</f>
        <v>Albany - MULO</v>
      </c>
      <c r="V84" s="143">
        <f>+VLOOKUP($C$8,DATA!$E$913:$AS$971,8,FALSE)</f>
        <v>4.7329375662445701</v>
      </c>
      <c r="W84" s="143">
        <f>+VLOOKUP($C$8,DATA!$E$913:$AS$971,18,FALSE)</f>
        <v>4.50119587658389</v>
      </c>
      <c r="X84" s="143">
        <f>+VLOOKUP($C$8,DATA!$E$913:$AS$971,28,FALSE)</f>
        <v>4.4027204653872696</v>
      </c>
      <c r="Y84" s="143">
        <f>+VLOOKUP($C$8,DATA!$E$913:$AS$971,38,FALSE)</f>
        <v>4.4055050025283098</v>
      </c>
      <c r="Z84" s="44" t="s">
        <v>102</v>
      </c>
      <c r="AA84" s="36" t="str">
        <f>+$C$8</f>
        <v>Albany - MULO</v>
      </c>
      <c r="AB84" s="143">
        <f>+VLOOKUP($C$8,DATA!$E$1031:$AS$1089,8,FALSE)</f>
        <v>3.70856697969649</v>
      </c>
      <c r="AC84" s="143">
        <f>+VLOOKUP($C$8,DATA!$E$1031:$AS$1089,18,FALSE)</f>
        <v>3.6029258346714199</v>
      </c>
      <c r="AD84" s="143">
        <f>+VLOOKUP($C$8,DATA!$E$1031:$AS$1089,28,FALSE)</f>
        <v>3.68417441828083</v>
      </c>
      <c r="AE84" s="143">
        <f>+VLOOKUP($C$8,DATA!$E$1031:$AS$1089,38,FALSE)</f>
        <v>3.83361781430688</v>
      </c>
      <c r="AF84" s="44" t="s">
        <v>102</v>
      </c>
      <c r="AG84" s="36" t="str">
        <f>+$C$8</f>
        <v>Albany - MULO</v>
      </c>
      <c r="AH84" s="143">
        <f>+VLOOKUP($C$8,DATA!$E$550:$AS$608,8,FALSE)</f>
        <v>8.2252705248990594</v>
      </c>
      <c r="AI84" s="143">
        <f>+VLOOKUP($C$8,DATA!$E$550:$AS$608,18,FALSE)</f>
        <v>8.6019209400934393</v>
      </c>
      <c r="AJ84" s="143">
        <f>+VLOOKUP($C$8,DATA!$E$550:$AS$608,28,FALSE)</f>
        <v>8.2337740152305798</v>
      </c>
      <c r="AK84" s="143">
        <f>+VLOOKUP($C$8,DATA!$E$550:$AS$608,38,FALSE)</f>
        <v>7.9981345106418997</v>
      </c>
    </row>
    <row r="85" spans="8:37" x14ac:dyDescent="0.2">
      <c r="H85" s="44" t="s">
        <v>115</v>
      </c>
      <c r="I85" s="42" t="str">
        <f>+$C$9</f>
        <v>Northeast - MULO</v>
      </c>
      <c r="J85" s="143">
        <f>+VLOOKUP($C$9,DATA!$E$668:$AS$726,8,FALSE)</f>
        <v>3.6404325009727301</v>
      </c>
      <c r="K85" s="143">
        <f>+VLOOKUP($C$9,DATA!$E$668:$AS$726,18,FALSE)</f>
        <v>3.2985295931313301</v>
      </c>
      <c r="L85" s="143">
        <f>+VLOOKUP($C$9,DATA!$E$668:$AS$726,28,FALSE)</f>
        <v>3.33011250281114</v>
      </c>
      <c r="M85" s="143">
        <f>+VLOOKUP($C$9,DATA!$E$668:$AS$726,38,FALSE)</f>
        <v>3.3806202535645302</v>
      </c>
      <c r="N85" s="44" t="s">
        <v>115</v>
      </c>
      <c r="O85" s="42" t="str">
        <f>+$C$9</f>
        <v>Northeast - MULO</v>
      </c>
      <c r="P85" s="143">
        <f>+VLOOKUP($C$9,DATA!$E$432:$AS$490,8,FALSE)</f>
        <v>3.8483104219462101</v>
      </c>
      <c r="Q85" s="143">
        <f>+VLOOKUP($C$9,DATA!$E$432:$AS$490,18,FALSE)</f>
        <v>3.83194350647116</v>
      </c>
      <c r="R85" s="143">
        <f>+VLOOKUP($C$9,DATA!$E$432:$AS$490,28,FALSE)</f>
        <v>3.8332654801261699</v>
      </c>
      <c r="S85" s="143">
        <f>+VLOOKUP($C$9,DATA!$E$432:$AS$490,38,FALSE)</f>
        <v>3.8354442626316998</v>
      </c>
      <c r="T85" s="44" t="s">
        <v>115</v>
      </c>
      <c r="U85" s="42" t="str">
        <f>+$C$9</f>
        <v>Northeast - MULO</v>
      </c>
      <c r="V85" s="143">
        <f>+VLOOKUP($C$9,DATA!$E$913:$AS$971,8,FALSE)</f>
        <v>3.8760987490004499</v>
      </c>
      <c r="W85" s="143">
        <f>+VLOOKUP($C$9,DATA!$E$913:$AS$971,18,FALSE)</f>
        <v>3.8579179705597002</v>
      </c>
      <c r="X85" s="143">
        <f>+VLOOKUP($C$9,DATA!$E$913:$AS$971,28,FALSE)</f>
        <v>3.8473277814715998</v>
      </c>
      <c r="Y85" s="143">
        <f>+VLOOKUP($C$9,DATA!$E$913:$AS$971,38,FALSE)</f>
        <v>3.8114175252799898</v>
      </c>
      <c r="Z85" s="44" t="s">
        <v>115</v>
      </c>
      <c r="AA85" s="42" t="str">
        <f>+$C$9</f>
        <v>Northeast - MULO</v>
      </c>
      <c r="AB85" s="143">
        <f>+VLOOKUP($C$9,DATA!$E$1031:$AS$1089,8,FALSE)</f>
        <v>3.7633770495622101</v>
      </c>
      <c r="AC85" s="143">
        <f>+VLOOKUP($C$9,DATA!$E$1031:$AS$1089,18,FALSE)</f>
        <v>3.7514437576075399</v>
      </c>
      <c r="AD85" s="143">
        <f>+VLOOKUP($C$9,DATA!$E$1031:$AS$1089,28,FALSE)</f>
        <v>3.7986922277835</v>
      </c>
      <c r="AE85" s="143">
        <f>+VLOOKUP($C$9,DATA!$E$1031:$AS$1089,38,FALSE)</f>
        <v>3.8870628526472202</v>
      </c>
      <c r="AF85" s="44" t="s">
        <v>115</v>
      </c>
      <c r="AG85" s="42" t="str">
        <f>+$C$9</f>
        <v>Northeast - MULO</v>
      </c>
      <c r="AH85" s="143">
        <f>+VLOOKUP($C$9,DATA!$E$550:$AS$608,8,FALSE)</f>
        <v>7.4115089298560699</v>
      </c>
      <c r="AI85" s="143">
        <f>+VLOOKUP($C$9,DATA!$E$550:$AS$608,18,FALSE)</f>
        <v>7.8250773589170803</v>
      </c>
      <c r="AJ85" s="143">
        <f>+VLOOKUP($C$9,DATA!$E$550:$AS$608,28,FALSE)</f>
        <v>7.2296390604416603</v>
      </c>
      <c r="AK85" s="143">
        <f>+VLOOKUP($C$9,DATA!$E$550:$AS$608,38,FALSE)</f>
        <v>7.3449420674959196</v>
      </c>
    </row>
    <row r="86" spans="8:37" x14ac:dyDescent="0.2">
      <c r="H86" s="44"/>
      <c r="I86" s="42" t="s">
        <v>327</v>
      </c>
      <c r="J86" s="143">
        <f>+VLOOKUP($C$10,DATA!$E$668:$AS$726,8,FALSE)</f>
        <v>3.5532945367848701</v>
      </c>
      <c r="K86" s="143">
        <f>+VLOOKUP($C$10,DATA!$E$668:$AS$726,18,FALSE)</f>
        <v>3.4719244015395101</v>
      </c>
      <c r="L86" s="143">
        <f>+VLOOKUP($C$10,DATA!$E$668:$AS$726,28,FALSE)</f>
        <v>3.4704245378518102</v>
      </c>
      <c r="M86" s="143">
        <f>+VLOOKUP($C$10,DATA!$E$668:$AS$726,38,FALSE)</f>
        <v>3.4663466316838099</v>
      </c>
      <c r="N86" s="44"/>
      <c r="O86" s="42" t="s">
        <v>327</v>
      </c>
      <c r="P86" s="143">
        <f>+VLOOKUP($C$10,DATA!$E$432:$AS$490,8,FALSE)</f>
        <v>4.2592395814713004</v>
      </c>
      <c r="Q86" s="143">
        <f>+VLOOKUP($C$10,DATA!$E$432:$AS$490,18,FALSE)</f>
        <v>4.2850148683027101</v>
      </c>
      <c r="R86" s="143">
        <f>+VLOOKUP($C$10,DATA!$E$432:$AS$490,28,FALSE)</f>
        <v>4.29616854034452</v>
      </c>
      <c r="S86" s="143">
        <f>+VLOOKUP($C$10,DATA!$E$432:$AS$490,38,FALSE)</f>
        <v>4.3221413257566503</v>
      </c>
      <c r="T86" s="44"/>
      <c r="U86" s="42" t="s">
        <v>327</v>
      </c>
      <c r="V86" s="143">
        <f>+VLOOKUP($C$10,DATA!$E$913:$AS$971,8,FALSE)</f>
        <v>4.2365110715687599</v>
      </c>
      <c r="W86" s="143">
        <f>+VLOOKUP($C$10,DATA!$E$913:$AS$971,18,FALSE)</f>
        <v>4.2348048900825601</v>
      </c>
      <c r="X86" s="143">
        <f>+VLOOKUP($C$10,DATA!$E$913:$AS$971,28,FALSE)</f>
        <v>4.2142309343569897</v>
      </c>
      <c r="Y86" s="143">
        <f>+VLOOKUP($C$10,DATA!$E$913:$AS$971,38,FALSE)</f>
        <v>4.1978975276901798</v>
      </c>
      <c r="Z86" s="44"/>
      <c r="AA86" s="42" t="s">
        <v>327</v>
      </c>
      <c r="AB86" s="143">
        <f>+VLOOKUP($C$10,DATA!$E$1031:$AS$1089,8,FALSE)</f>
        <v>4.31734510473337</v>
      </c>
      <c r="AC86" s="143">
        <f>+VLOOKUP($C$10,DATA!$E$1031:$AS$1089,18,FALSE)</f>
        <v>4.4255202506309903</v>
      </c>
      <c r="AD86" s="143">
        <f>+VLOOKUP($C$10,DATA!$E$1031:$AS$1089,28,FALSE)</f>
        <v>4.5040573774776202</v>
      </c>
      <c r="AE86" s="143">
        <f>+VLOOKUP($C$10,DATA!$E$1031:$AS$1089,38,FALSE)</f>
        <v>4.6167275825181298</v>
      </c>
      <c r="AF86" s="44"/>
      <c r="AG86" s="42" t="s">
        <v>327</v>
      </c>
      <c r="AH86" s="143">
        <f>+VLOOKUP($C$10,DATA!$E$550:$AS$608,8,FALSE)</f>
        <v>9.9431376349013796</v>
      </c>
      <c r="AI86" s="143">
        <f>+VLOOKUP($C$10,DATA!$E$550:$AS$608,18,FALSE)</f>
        <v>10.145440565074299</v>
      </c>
      <c r="AJ86" s="143">
        <f>+VLOOKUP($C$10,DATA!$E$550:$AS$608,28,FALSE)</f>
        <v>9.7972513737642402</v>
      </c>
      <c r="AK86" s="143">
        <f>+VLOOKUP($C$10,DATA!$E$550:$AS$608,38,FALSE)</f>
        <v>9.9145912320436906</v>
      </c>
    </row>
    <row r="87" spans="8:37" x14ac:dyDescent="0.2">
      <c r="H87" s="44"/>
      <c r="I87" s="42"/>
      <c r="N87" s="44"/>
      <c r="T87" s="44"/>
      <c r="U87" s="42"/>
      <c r="Z87" s="44"/>
      <c r="AA87" s="42"/>
      <c r="AF87" s="44"/>
    </row>
    <row r="88" spans="8:37" x14ac:dyDescent="0.2">
      <c r="H88" s="41" t="s">
        <v>145</v>
      </c>
      <c r="I88" s="50" t="s">
        <v>24</v>
      </c>
      <c r="J88" s="43" t="s">
        <v>116</v>
      </c>
      <c r="K88" s="43" t="s">
        <v>117</v>
      </c>
      <c r="L88" s="43" t="s">
        <v>118</v>
      </c>
      <c r="M88" s="43" t="s">
        <v>119</v>
      </c>
      <c r="N88" s="41" t="s">
        <v>146</v>
      </c>
      <c r="O88" s="50" t="s">
        <v>24</v>
      </c>
      <c r="P88" s="43" t="s">
        <v>116</v>
      </c>
      <c r="Q88" s="43" t="s">
        <v>117</v>
      </c>
      <c r="R88" s="43" t="s">
        <v>118</v>
      </c>
      <c r="S88" s="43" t="s">
        <v>119</v>
      </c>
      <c r="T88" s="41" t="s">
        <v>147</v>
      </c>
      <c r="U88" s="50" t="s">
        <v>24</v>
      </c>
      <c r="V88" s="43" t="s">
        <v>116</v>
      </c>
      <c r="W88" s="43" t="s">
        <v>117</v>
      </c>
      <c r="X88" s="43" t="s">
        <v>118</v>
      </c>
      <c r="Y88" s="43" t="s">
        <v>119</v>
      </c>
      <c r="Z88" s="41" t="s">
        <v>148</v>
      </c>
      <c r="AA88" s="50" t="s">
        <v>24</v>
      </c>
      <c r="AB88" s="43" t="s">
        <v>116</v>
      </c>
      <c r="AC88" s="43" t="s">
        <v>117</v>
      </c>
      <c r="AD88" s="43" t="s">
        <v>118</v>
      </c>
      <c r="AE88" s="43" t="s">
        <v>119</v>
      </c>
      <c r="AF88" s="41" t="s">
        <v>149</v>
      </c>
      <c r="AG88" s="50" t="s">
        <v>24</v>
      </c>
      <c r="AH88" s="43" t="s">
        <v>116</v>
      </c>
      <c r="AI88" s="43" t="s">
        <v>117</v>
      </c>
      <c r="AJ88" s="43" t="s">
        <v>118</v>
      </c>
      <c r="AK88" s="43" t="s">
        <v>119</v>
      </c>
    </row>
    <row r="89" spans="8:37" x14ac:dyDescent="0.2">
      <c r="H89" s="44" t="s">
        <v>102</v>
      </c>
      <c r="I89" s="36" t="str">
        <f>+$C$8</f>
        <v>Albany - MULO</v>
      </c>
      <c r="J89" s="46">
        <f>+VLOOKUP($C$8,DATA!$E$668:$AS$726,7,FALSE)</f>
        <v>0.15568843238465299</v>
      </c>
      <c r="K89" s="46">
        <f>+VLOOKUP($C$8,DATA!$E$668:$AS$726,17,FALSE)</f>
        <v>9.8158328017955307E-2</v>
      </c>
      <c r="L89" s="46">
        <f>+VLOOKUP($C$8,DATA!$E$668:$AS$726,27,FALSE)</f>
        <v>5.79355715564309E-2</v>
      </c>
      <c r="M89" s="46">
        <f>+VLOOKUP($C$8,DATA!$E$668:$AS$726,37,FALSE)</f>
        <v>5.1106916944908598E-2</v>
      </c>
      <c r="N89" s="44" t="s">
        <v>102</v>
      </c>
      <c r="O89" s="36" t="str">
        <f>+$C$8</f>
        <v>Albany - MULO</v>
      </c>
      <c r="P89" s="46">
        <f>+VLOOKUP($C$8,DATA!$E$432:$AS$490,7,FALSE)</f>
        <v>0.75933681124284502</v>
      </c>
      <c r="Q89" s="46">
        <f>+VLOOKUP($C$8,DATA!$E$432:$AS$490,17,FALSE)</f>
        <v>0.32588205179273899</v>
      </c>
      <c r="R89" s="46">
        <f>+VLOOKUP($C$8,DATA!$E$432:$AS$490,27,FALSE)</f>
        <v>0.22268495432916199</v>
      </c>
      <c r="S89" s="46">
        <f>+VLOOKUP($C$8,DATA!$E$432:$AS$490,37,FALSE)</f>
        <v>0.18031197446488301</v>
      </c>
      <c r="T89" s="44" t="s">
        <v>102</v>
      </c>
      <c r="U89" s="36" t="str">
        <f>+$C$8</f>
        <v>Albany - MULO</v>
      </c>
      <c r="V89" s="46">
        <f>+VLOOKUP($C$8,DATA!$E$913:$AS$971,7,FALSE)</f>
        <v>0.96146499586269896</v>
      </c>
      <c r="W89" s="46">
        <f>+VLOOKUP($C$8,DATA!$E$913:$AS$971,17,FALSE)</f>
        <v>0.40694418745191602</v>
      </c>
      <c r="X89" s="46">
        <f>+VLOOKUP($C$8,DATA!$E$913:$AS$971,27,FALSE)</f>
        <v>0.28561454042435802</v>
      </c>
      <c r="Y89" s="46">
        <f>+VLOOKUP($C$8,DATA!$E$913:$AS$971,37,FALSE)</f>
        <v>0.21714270333840299</v>
      </c>
      <c r="Z89" s="44" t="s">
        <v>102</v>
      </c>
      <c r="AA89" s="36" t="str">
        <f>+$C$8</f>
        <v>Albany - MULO</v>
      </c>
      <c r="AB89" s="46">
        <f>+VLOOKUP($C$8,DATA!$E$1031:$AS$1089,7,FALSE)</f>
        <v>-2.91060669908773E-2</v>
      </c>
      <c r="AC89" s="46">
        <f>+VLOOKUP($C$8,DATA!$E$1031:$AS$1089,17,FALSE)</f>
        <v>-3.47892512104193E-2</v>
      </c>
      <c r="AD89" s="46">
        <f>+VLOOKUP($C$8,DATA!$E$1031:$AS$1089,27,FALSE)</f>
        <v>-1.1811976664446E-2</v>
      </c>
      <c r="AE89" s="46">
        <f>+VLOOKUP($C$8,DATA!$E$1031:$AS$1089,37,FALSE)</f>
        <v>5.68490019874534E-2</v>
      </c>
      <c r="AF89" s="44" t="s">
        <v>102</v>
      </c>
      <c r="AG89" s="36" t="str">
        <f>+$C$8</f>
        <v>Albany - MULO</v>
      </c>
      <c r="AH89" s="46">
        <f>+VLOOKUP($C$8,DATA!$E$550:$AS$608,7,FALSE)</f>
        <v>1.9251959861685101E-2</v>
      </c>
      <c r="AI89" s="46">
        <f>+VLOOKUP($C$8,DATA!$E$550:$AS$608,17,FALSE)</f>
        <v>6.7633693810865606E-2</v>
      </c>
      <c r="AJ89" s="46">
        <f>+VLOOKUP($C$8,DATA!$E$550:$AS$608,27,FALSE)</f>
        <v>6.3634534631390904E-2</v>
      </c>
      <c r="AK89" s="46">
        <f>+VLOOKUP($C$8,DATA!$E$550:$AS$608,37,FALSE)</f>
        <v>8.9753611963443905E-2</v>
      </c>
    </row>
    <row r="90" spans="8:37" x14ac:dyDescent="0.2">
      <c r="H90" s="44" t="s">
        <v>115</v>
      </c>
      <c r="I90" s="42" t="str">
        <f>+$C$9</f>
        <v>Northeast - MULO</v>
      </c>
      <c r="J90" s="46">
        <f>+VLOOKUP($C$9,DATA!$E$668:$AS$726,7,FALSE)</f>
        <v>0.1219554065402</v>
      </c>
      <c r="K90" s="46">
        <f>+VLOOKUP($C$9,DATA!$E$668:$AS$726,17,FALSE)</f>
        <v>7.6319621179291905E-2</v>
      </c>
      <c r="L90" s="46">
        <f>+VLOOKUP($C$9,DATA!$E$668:$AS$726,27,FALSE)</f>
        <v>5.17536491093116E-2</v>
      </c>
      <c r="M90" s="46">
        <f>+VLOOKUP($C$9,DATA!$E$668:$AS$726,37,FALSE)</f>
        <v>2.88478181611109E-2</v>
      </c>
      <c r="N90" s="44" t="s">
        <v>115</v>
      </c>
      <c r="O90" s="42" t="str">
        <f>+$C$9</f>
        <v>Northeast - MULO</v>
      </c>
      <c r="P90" s="46">
        <f>+VLOOKUP($C$9,DATA!$E$432:$AS$490,7,FALSE)</f>
        <v>2.1755037476434001E-2</v>
      </c>
      <c r="Q90" s="46">
        <f>+VLOOKUP($C$9,DATA!$E$432:$AS$490,17,FALSE)</f>
        <v>-0.124241747810345</v>
      </c>
      <c r="R90" s="46">
        <f>+VLOOKUP($C$9,DATA!$E$432:$AS$490,27,FALSE)</f>
        <v>-0.148497177255727</v>
      </c>
      <c r="S90" s="46">
        <f>+VLOOKUP($C$9,DATA!$E$432:$AS$490,37,FALSE)</f>
        <v>-0.121557134117825</v>
      </c>
      <c r="T90" s="44" t="s">
        <v>115</v>
      </c>
      <c r="U90" s="42" t="str">
        <f>+$C$9</f>
        <v>Northeast - MULO</v>
      </c>
      <c r="V90" s="46">
        <f>+VLOOKUP($C$9,DATA!$E$913:$AS$971,7,FALSE)</f>
        <v>3.1013668004009499E-2</v>
      </c>
      <c r="W90" s="46">
        <f>+VLOOKUP($C$9,DATA!$E$913:$AS$971,17,FALSE)</f>
        <v>-0.144511078268521</v>
      </c>
      <c r="X90" s="46">
        <f>+VLOOKUP($C$9,DATA!$E$913:$AS$971,27,FALSE)</f>
        <v>-0.17371988911823599</v>
      </c>
      <c r="Y90" s="46">
        <f>+VLOOKUP($C$9,DATA!$E$913:$AS$971,37,FALSE)</f>
        <v>-0.15440014851332201</v>
      </c>
      <c r="Z90" s="44" t="s">
        <v>115</v>
      </c>
      <c r="AA90" s="42" t="str">
        <f>+$C$9</f>
        <v>Northeast - MULO</v>
      </c>
      <c r="AB90" s="46">
        <f>+VLOOKUP($C$9,DATA!$E$1031:$AS$1089,7,FALSE)</f>
        <v>-1.1177066289186501E-2</v>
      </c>
      <c r="AC90" s="46">
        <f>+VLOOKUP($C$9,DATA!$E$1031:$AS$1089,17,FALSE)</f>
        <v>-3.8365025814587603E-2</v>
      </c>
      <c r="AD90" s="46">
        <f>+VLOOKUP($C$9,DATA!$E$1031:$AS$1089,27,FALSE)</f>
        <v>-6.2688177249042701E-2</v>
      </c>
      <c r="AE90" s="46">
        <f>+VLOOKUP($C$9,DATA!$E$1031:$AS$1089,37,FALSE)</f>
        <v>-2.3698586484095799E-2</v>
      </c>
      <c r="AF90" s="44" t="s">
        <v>115</v>
      </c>
      <c r="AG90" s="42" t="str">
        <f>+$C$9</f>
        <v>Northeast - MULO</v>
      </c>
      <c r="AH90" s="46">
        <f>+VLOOKUP($C$9,DATA!$E$550:$AS$608,7,FALSE)</f>
        <v>0.17810267398945301</v>
      </c>
      <c r="AI90" s="46">
        <f>+VLOOKUP($C$9,DATA!$E$550:$AS$608,17,FALSE)</f>
        <v>0.25682258735922198</v>
      </c>
      <c r="AJ90" s="46">
        <f>+VLOOKUP($C$9,DATA!$E$550:$AS$608,27,FALSE)</f>
        <v>0.30279599495739401</v>
      </c>
      <c r="AK90" s="46">
        <f>+VLOOKUP($C$9,DATA!$E$550:$AS$608,37,FALSE)</f>
        <v>0.284927732893342</v>
      </c>
    </row>
    <row r="91" spans="8:37" x14ac:dyDescent="0.2">
      <c r="H91" s="44"/>
      <c r="I91" s="42" t="s">
        <v>327</v>
      </c>
      <c r="J91" s="46">
        <f>+VLOOKUP($C$10,DATA!$E$668:$AS$726,7,FALSE)</f>
        <v>-1.0540508720130301E-3</v>
      </c>
      <c r="K91" s="46">
        <f>+VLOOKUP($C$10,DATA!$E$668:$AS$726,17,FALSE)</f>
        <v>8.2907043490934498E-3</v>
      </c>
      <c r="L91" s="46">
        <f>+VLOOKUP($C$10,DATA!$E$668:$AS$726,27,FALSE)</f>
        <v>-9.2408989696811192E-3</v>
      </c>
      <c r="M91" s="46">
        <f>+VLOOKUP($C$10,DATA!$E$668:$AS$726,37,FALSE)</f>
        <v>-8.0649497707682306E-3</v>
      </c>
      <c r="N91" s="44"/>
      <c r="O91" s="42" t="s">
        <v>327</v>
      </c>
      <c r="P91" s="46">
        <f>+VLOOKUP($C$10,DATA!$E$432:$AS$490,7,FALSE)</f>
        <v>0.136836402436737</v>
      </c>
      <c r="Q91" s="46">
        <f>+VLOOKUP($C$10,DATA!$E$432:$AS$490,17,FALSE)</f>
        <v>6.7526754210553805E-2</v>
      </c>
      <c r="R91" s="46">
        <f>+VLOOKUP($C$10,DATA!$E$432:$AS$490,27,FALSE)</f>
        <v>5.6826846986946497E-2</v>
      </c>
      <c r="S91" s="46">
        <f>+VLOOKUP($C$10,DATA!$E$432:$AS$490,37,FALSE)</f>
        <v>7.6756606999429794E-2</v>
      </c>
      <c r="T91" s="44"/>
      <c r="U91" s="42" t="s">
        <v>327</v>
      </c>
      <c r="V91" s="46">
        <f>+VLOOKUP($C$10,DATA!$E$913:$AS$971,7,FALSE)</f>
        <v>0.102174060708345</v>
      </c>
      <c r="W91" s="46">
        <f>+VLOOKUP($C$10,DATA!$E$913:$AS$971,17,FALSE)</f>
        <v>3.5521262555722501E-2</v>
      </c>
      <c r="X91" s="46">
        <f>+VLOOKUP($C$10,DATA!$E$913:$AS$971,27,FALSE)</f>
        <v>3.0898374092723401E-2</v>
      </c>
      <c r="Y91" s="46">
        <f>+VLOOKUP($C$10,DATA!$E$913:$AS$971,37,FALSE)</f>
        <v>6.1679884386200201E-2</v>
      </c>
      <c r="Z91" s="44"/>
      <c r="AA91" s="42" t="s">
        <v>327</v>
      </c>
      <c r="AB91" s="46">
        <f>+VLOOKUP($C$10,DATA!$E$1031:$AS$1089,7,FALSE)</f>
        <v>0.24198218898636201</v>
      </c>
      <c r="AC91" s="46">
        <f>+VLOOKUP($C$10,DATA!$E$1031:$AS$1089,17,FALSE)</f>
        <v>0.17544578663735899</v>
      </c>
      <c r="AD91" s="46">
        <f>+VLOOKUP($C$10,DATA!$E$1031:$AS$1089,27,FALSE)</f>
        <v>0.13463373981513399</v>
      </c>
      <c r="AE91" s="46">
        <f>+VLOOKUP($C$10,DATA!$E$1031:$AS$1089,37,FALSE)</f>
        <v>0.11685354082654099</v>
      </c>
      <c r="AF91" s="44"/>
      <c r="AG91" s="42" t="s">
        <v>327</v>
      </c>
      <c r="AH91" s="46">
        <f>+VLOOKUP($C$10,DATA!$E$550:$AS$608,7,FALSE)</f>
        <v>7.3771709057426804E-2</v>
      </c>
      <c r="AI91" s="46">
        <f>+VLOOKUP($C$10,DATA!$E$550:$AS$608,17,FALSE)</f>
        <v>0.116019887562007</v>
      </c>
      <c r="AJ91" s="46">
        <f>+VLOOKUP($C$10,DATA!$E$550:$AS$608,27,FALSE)</f>
        <v>0.12190688846922999</v>
      </c>
      <c r="AK91" s="46">
        <f>+VLOOKUP($C$10,DATA!$E$550:$AS$608,37,FALSE)</f>
        <v>0.12228289827404799</v>
      </c>
    </row>
    <row r="93" spans="8:37" x14ac:dyDescent="0.2">
      <c r="H93" s="41" t="s">
        <v>151</v>
      </c>
      <c r="I93" s="50" t="s">
        <v>24</v>
      </c>
      <c r="J93" s="43" t="s">
        <v>116</v>
      </c>
      <c r="K93" s="43" t="s">
        <v>117</v>
      </c>
      <c r="L93" s="43" t="s">
        <v>118</v>
      </c>
      <c r="M93" s="43" t="s">
        <v>119</v>
      </c>
      <c r="N93" s="41" t="s">
        <v>152</v>
      </c>
      <c r="O93" s="50" t="s">
        <v>24</v>
      </c>
      <c r="P93" s="43" t="s">
        <v>116</v>
      </c>
      <c r="Q93" s="43" t="s">
        <v>117</v>
      </c>
      <c r="R93" s="43" t="s">
        <v>118</v>
      </c>
      <c r="S93" s="43" t="s">
        <v>119</v>
      </c>
      <c r="T93" s="41" t="s">
        <v>153</v>
      </c>
      <c r="U93" s="50" t="s">
        <v>24</v>
      </c>
      <c r="V93" s="43" t="s">
        <v>116</v>
      </c>
      <c r="W93" s="43" t="s">
        <v>117</v>
      </c>
      <c r="X93" s="43" t="s">
        <v>118</v>
      </c>
      <c r="Y93" s="43" t="s">
        <v>119</v>
      </c>
      <c r="Z93" s="41" t="s">
        <v>154</v>
      </c>
      <c r="AA93" s="50" t="s">
        <v>24</v>
      </c>
      <c r="AB93" s="43" t="s">
        <v>116</v>
      </c>
      <c r="AC93" s="43" t="s">
        <v>117</v>
      </c>
      <c r="AD93" s="43" t="s">
        <v>118</v>
      </c>
      <c r="AE93" s="43" t="s">
        <v>119</v>
      </c>
      <c r="AF93" s="41" t="s">
        <v>155</v>
      </c>
      <c r="AG93" s="50" t="s">
        <v>24</v>
      </c>
      <c r="AH93" s="43" t="s">
        <v>116</v>
      </c>
      <c r="AI93" s="43" t="s">
        <v>117</v>
      </c>
      <c r="AJ93" s="43" t="s">
        <v>118</v>
      </c>
      <c r="AK93" s="43" t="s">
        <v>119</v>
      </c>
    </row>
    <row r="94" spans="8:37" x14ac:dyDescent="0.2">
      <c r="H94" s="44" t="s">
        <v>102</v>
      </c>
      <c r="I94" s="36" t="str">
        <f>+$C$8</f>
        <v>Albany - MULO</v>
      </c>
      <c r="J94" s="143">
        <f>+VLOOKUP($C$8,DATA!$E$668:$AS$726,10,FALSE)</f>
        <v>2.65320833151068</v>
      </c>
      <c r="K94" s="143">
        <f>+VLOOKUP($C$8,DATA!$E$668:$AS$726,20,FALSE)</f>
        <v>2.5500744291390398</v>
      </c>
      <c r="L94" s="143">
        <f>+VLOOKUP($C$8,DATA!$E$668:$AS$726,30,FALSE)</f>
        <v>2.4781857230868498</v>
      </c>
      <c r="M94" s="143">
        <f>+VLOOKUP($C$8,DATA!$E$668:$AS$726,40,FALSE)</f>
        <v>2.4492417259199599</v>
      </c>
      <c r="N94" s="44" t="s">
        <v>102</v>
      </c>
      <c r="O94" s="36" t="str">
        <f>+$C$8</f>
        <v>Albany - MULO</v>
      </c>
      <c r="P94" s="143">
        <f>+VLOOKUP($C$8,DATA!$E$432:$AS$490,10,FALSE)</f>
        <v>3.0744885652880898</v>
      </c>
      <c r="Q94" s="143">
        <f>+VLOOKUP($C$8,DATA!$E$432:$AS$490,20,FALSE)</f>
        <v>2.9419837695153199</v>
      </c>
      <c r="R94" s="143">
        <f>+VLOOKUP($C$8,DATA!$E$432:$AS$490,30,FALSE)</f>
        <v>2.89235318290363</v>
      </c>
      <c r="S94" s="143">
        <f>+VLOOKUP($C$8,DATA!$E$432:$AS$490,40,FALSE)</f>
        <v>2.8941921092856502</v>
      </c>
      <c r="T94" s="44" t="s">
        <v>102</v>
      </c>
      <c r="U94" s="36" t="str">
        <f>+$C$8</f>
        <v>Albany - MULO</v>
      </c>
      <c r="V94" s="143">
        <f>+VLOOKUP($C$8,DATA!$E$913:$AS$971,10,FALSE)</f>
        <v>3.12144248735021</v>
      </c>
      <c r="W94" s="143">
        <f>+VLOOKUP($C$8,DATA!$E$913:$AS$971,20,FALSE)</f>
        <v>2.9823602351004102</v>
      </c>
      <c r="X94" s="143">
        <f>+VLOOKUP($C$8,DATA!$E$913:$AS$971,30,FALSE)</f>
        <v>2.9213980308800802</v>
      </c>
      <c r="Y94" s="143">
        <f>+VLOOKUP($C$8,DATA!$E$913:$AS$971,40,FALSE)</f>
        <v>2.9284978947383098</v>
      </c>
      <c r="Z94" s="44" t="s">
        <v>102</v>
      </c>
      <c r="AA94" s="36" t="str">
        <f>+$C$8</f>
        <v>Albany - MULO</v>
      </c>
      <c r="AB94" s="143">
        <f>+VLOOKUP($C$8,DATA!$E$1031:$AS$1089,10,FALSE)</f>
        <v>2.7044695791308602</v>
      </c>
      <c r="AC94" s="143">
        <f>+VLOOKUP($C$8,DATA!$E$1031:$AS$1089,20,FALSE)</f>
        <v>2.68011930554818</v>
      </c>
      <c r="AD94" s="143">
        <f>+VLOOKUP($C$8,DATA!$E$1031:$AS$1089,30,FALSE)</f>
        <v>2.7515467212151399</v>
      </c>
      <c r="AE94" s="143">
        <f>+VLOOKUP($C$8,DATA!$E$1031:$AS$1089,40,FALSE)</f>
        <v>2.7617511429996</v>
      </c>
      <c r="AF94" s="44" t="s">
        <v>102</v>
      </c>
      <c r="AG94" s="36" t="str">
        <f>+$C$8</f>
        <v>Albany - MULO</v>
      </c>
      <c r="AH94" s="143">
        <f>+VLOOKUP($C$8,DATA!$E$550:$AS$608,10,FALSE)</f>
        <v>3.2578923463697902</v>
      </c>
      <c r="AI94" s="143">
        <f>+VLOOKUP($C$8,DATA!$E$550:$AS$608,20,FALSE)</f>
        <v>3.2697191020037302</v>
      </c>
      <c r="AJ94" s="143">
        <f>+VLOOKUP($C$8,DATA!$E$550:$AS$608,30,FALSE)</f>
        <v>3.1353829905073498</v>
      </c>
      <c r="AK94" s="143">
        <f>+VLOOKUP($C$8,DATA!$E$550:$AS$608,40,FALSE)</f>
        <v>3.0747393092007602</v>
      </c>
    </row>
    <row r="95" spans="8:37" x14ac:dyDescent="0.2">
      <c r="H95" s="44" t="s">
        <v>115</v>
      </c>
      <c r="I95" s="42" t="str">
        <f>+$C$9</f>
        <v>Northeast - MULO</v>
      </c>
      <c r="J95" s="143">
        <f>+VLOOKUP($C$9,DATA!$E$668:$AS$726,10,FALSE)</f>
        <v>2.3999972134444798</v>
      </c>
      <c r="K95" s="143">
        <f>+VLOOKUP($C$9,DATA!$E$668:$AS$726,20,FALSE)</f>
        <v>2.4503677392994598</v>
      </c>
      <c r="L95" s="143">
        <f>+VLOOKUP($C$9,DATA!$E$668:$AS$726,30,FALSE)</f>
        <v>2.3399024634129</v>
      </c>
      <c r="M95" s="143">
        <f>+VLOOKUP($C$9,DATA!$E$668:$AS$726,40,FALSE)</f>
        <v>2.32768995979787</v>
      </c>
      <c r="N95" s="44" t="s">
        <v>115</v>
      </c>
      <c r="O95" s="42" t="str">
        <f>+$C$9</f>
        <v>Northeast - MULO</v>
      </c>
      <c r="P95" s="143">
        <f>+VLOOKUP($C$9,DATA!$E$432:$AS$490,10,FALSE)</f>
        <v>2.86311849420259</v>
      </c>
      <c r="Q95" s="143">
        <f>+VLOOKUP($C$9,DATA!$E$432:$AS$490,20,FALSE)</f>
        <v>2.84825291938236</v>
      </c>
      <c r="R95" s="143">
        <f>+VLOOKUP($C$9,DATA!$E$432:$AS$490,30,FALSE)</f>
        <v>2.8677022975731599</v>
      </c>
      <c r="S95" s="143">
        <f>+VLOOKUP($C$9,DATA!$E$432:$AS$490,40,FALSE)</f>
        <v>2.87456779383866</v>
      </c>
      <c r="T95" s="44" t="s">
        <v>115</v>
      </c>
      <c r="U95" s="42" t="str">
        <f>+$C$9</f>
        <v>Northeast - MULO</v>
      </c>
      <c r="V95" s="143">
        <f>+VLOOKUP($C$9,DATA!$E$913:$AS$971,10,FALSE)</f>
        <v>2.7587660490727202</v>
      </c>
      <c r="W95" s="143">
        <f>+VLOOKUP($C$9,DATA!$E$913:$AS$971,20,FALSE)</f>
        <v>2.7432208113306298</v>
      </c>
      <c r="X95" s="143">
        <f>+VLOOKUP($C$9,DATA!$E$913:$AS$971,30,FALSE)</f>
        <v>2.72824717369758</v>
      </c>
      <c r="Y95" s="143">
        <f>+VLOOKUP($C$9,DATA!$E$913:$AS$971,40,FALSE)</f>
        <v>2.7045690327197001</v>
      </c>
      <c r="Z95" s="44" t="s">
        <v>115</v>
      </c>
      <c r="AA95" s="42" t="str">
        <f>+$C$9</f>
        <v>Northeast - MULO</v>
      </c>
      <c r="AB95" s="143">
        <f>+VLOOKUP($C$9,DATA!$E$1031:$AS$1089,10,FALSE)</f>
        <v>3.2501276534725601</v>
      </c>
      <c r="AC95" s="143">
        <f>+VLOOKUP($C$9,DATA!$E$1031:$AS$1089,20,FALSE)</f>
        <v>3.2441317488210002</v>
      </c>
      <c r="AD95" s="143">
        <f>+VLOOKUP($C$9,DATA!$E$1031:$AS$1089,30,FALSE)</f>
        <v>3.2859357260776698</v>
      </c>
      <c r="AE95" s="143">
        <f>+VLOOKUP($C$9,DATA!$E$1031:$AS$1089,40,FALSE)</f>
        <v>3.3132828019926799</v>
      </c>
      <c r="AF95" s="44" t="s">
        <v>115</v>
      </c>
      <c r="AG95" s="42" t="str">
        <f>+$C$9</f>
        <v>Northeast - MULO</v>
      </c>
      <c r="AH95" s="143">
        <f>+VLOOKUP($C$9,DATA!$E$550:$AS$608,10,FALSE)</f>
        <v>3.4845080892777101</v>
      </c>
      <c r="AI95" s="143">
        <f>+VLOOKUP($C$9,DATA!$E$550:$AS$608,20,FALSE)</f>
        <v>3.6020328145596601</v>
      </c>
      <c r="AJ95" s="143">
        <f>+VLOOKUP($C$9,DATA!$E$550:$AS$608,30,FALSE)</f>
        <v>3.43405869780256</v>
      </c>
      <c r="AK95" s="143">
        <f>+VLOOKUP($C$9,DATA!$E$550:$AS$608,40,FALSE)</f>
        <v>3.4091098199675698</v>
      </c>
    </row>
    <row r="96" spans="8:37" x14ac:dyDescent="0.2">
      <c r="H96" s="44"/>
      <c r="I96" s="42" t="s">
        <v>327</v>
      </c>
      <c r="J96" s="143">
        <f>+VLOOKUP($C$10,DATA!$E$668:$AS$726,10,FALSE)</f>
        <v>2.2440604920445302</v>
      </c>
      <c r="K96" s="143">
        <f>+VLOOKUP($C$10,DATA!$E$668:$AS$726,20,FALSE)</f>
        <v>2.2914228551232898</v>
      </c>
      <c r="L96" s="143">
        <f>+VLOOKUP($C$10,DATA!$E$668:$AS$726,30,FALSE)</f>
        <v>2.2532798469109201</v>
      </c>
      <c r="M96" s="143">
        <f>+VLOOKUP($C$10,DATA!$E$668:$AS$726,40,FALSE)</f>
        <v>2.2338727922305002</v>
      </c>
      <c r="N96" s="44"/>
      <c r="O96" s="42" t="s">
        <v>327</v>
      </c>
      <c r="P96" s="143">
        <f>+VLOOKUP($C$10,DATA!$E$432:$AS$490,10,FALSE)</f>
        <v>2.6313097471273799</v>
      </c>
      <c r="Q96" s="143">
        <f>+VLOOKUP($C$10,DATA!$E$432:$AS$490,20,FALSE)</f>
        <v>2.6410548964165699</v>
      </c>
      <c r="R96" s="143">
        <f>+VLOOKUP($C$10,DATA!$E$432:$AS$490,30,FALSE)</f>
        <v>2.6185622741410399</v>
      </c>
      <c r="S96" s="143">
        <f>+VLOOKUP($C$10,DATA!$E$432:$AS$490,40,FALSE)</f>
        <v>2.6311714695587001</v>
      </c>
      <c r="T96" s="44"/>
      <c r="U96" s="42" t="s">
        <v>327</v>
      </c>
      <c r="V96" s="143">
        <f>+VLOOKUP($C$10,DATA!$E$913:$AS$971,10,FALSE)</f>
        <v>2.5802379108579698</v>
      </c>
      <c r="W96" s="143">
        <f>+VLOOKUP($C$10,DATA!$E$913:$AS$971,20,FALSE)</f>
        <v>2.5702852959726399</v>
      </c>
      <c r="X96" s="143">
        <f>+VLOOKUP($C$10,DATA!$E$913:$AS$971,30,FALSE)</f>
        <v>2.51819781285996</v>
      </c>
      <c r="Y96" s="143">
        <f>+VLOOKUP($C$10,DATA!$E$913:$AS$971,40,FALSE)</f>
        <v>2.5084255932444099</v>
      </c>
      <c r="Z96" s="44"/>
      <c r="AA96" s="42" t="s">
        <v>327</v>
      </c>
      <c r="AB96" s="143">
        <f>+VLOOKUP($C$10,DATA!$E$1031:$AS$1089,10,FALSE)</f>
        <v>2.7687931477186201</v>
      </c>
      <c r="AC96" s="143">
        <f>+VLOOKUP($C$10,DATA!$E$1031:$AS$1089,20,FALSE)</f>
        <v>2.8512761883237898</v>
      </c>
      <c r="AD96" s="143">
        <f>+VLOOKUP($C$10,DATA!$E$1031:$AS$1089,30,FALSE)</f>
        <v>2.8922033266420102</v>
      </c>
      <c r="AE96" s="143">
        <f>+VLOOKUP($C$10,DATA!$E$1031:$AS$1089,40,FALSE)</f>
        <v>2.9414905598543402</v>
      </c>
      <c r="AF96" s="44"/>
      <c r="AG96" s="42" t="s">
        <v>327</v>
      </c>
      <c r="AH96" s="143">
        <f>+VLOOKUP($C$10,DATA!$E$550:$AS$608,10,FALSE)</f>
        <v>3.54142602423889</v>
      </c>
      <c r="AI96" s="143">
        <f>+VLOOKUP($C$10,DATA!$E$550:$AS$608,20,FALSE)</f>
        <v>3.5908875720262898</v>
      </c>
      <c r="AJ96" s="143">
        <f>+VLOOKUP($C$10,DATA!$E$550:$AS$608,30,FALSE)</f>
        <v>3.51632107386264</v>
      </c>
      <c r="AK96" s="143">
        <f>+VLOOKUP($C$10,DATA!$E$550:$AS$608,40,FALSE)</f>
        <v>3.4926014929443299</v>
      </c>
    </row>
    <row r="98" spans="2:27" x14ac:dyDescent="0.2">
      <c r="B98" s="35"/>
      <c r="C98" s="35"/>
    </row>
    <row r="99" spans="2:27" x14ac:dyDescent="0.2">
      <c r="B99" s="35"/>
      <c r="C99" s="35"/>
    </row>
    <row r="100" spans="2:27" hidden="1" x14ac:dyDescent="0.2">
      <c r="B100" s="4" t="s">
        <v>328</v>
      </c>
      <c r="C100" s="4" t="s">
        <v>103</v>
      </c>
      <c r="H100" s="44"/>
      <c r="I100" s="42"/>
      <c r="T100" s="44"/>
      <c r="U100" s="42"/>
      <c r="Z100" s="44"/>
      <c r="AA100" s="42"/>
    </row>
    <row r="101" spans="2:27" hidden="1" x14ac:dyDescent="0.2">
      <c r="B101" s="3" t="s">
        <v>271</v>
      </c>
      <c r="C101" s="3" t="s">
        <v>322</v>
      </c>
    </row>
    <row r="102" spans="2:27" hidden="1" x14ac:dyDescent="0.2">
      <c r="B102" s="3" t="s">
        <v>272</v>
      </c>
      <c r="C102" s="3" t="s">
        <v>325</v>
      </c>
    </row>
    <row r="103" spans="2:27" hidden="1" x14ac:dyDescent="0.2">
      <c r="B103" s="3" t="s">
        <v>273</v>
      </c>
      <c r="C103" s="3" t="s">
        <v>321</v>
      </c>
    </row>
    <row r="104" spans="2:27" hidden="1" x14ac:dyDescent="0.2">
      <c r="B104" s="3" t="s">
        <v>274</v>
      </c>
      <c r="C104" s="3" t="s">
        <v>325</v>
      </c>
    </row>
    <row r="105" spans="2:27" hidden="1" x14ac:dyDescent="0.2">
      <c r="B105" s="3" t="s">
        <v>275</v>
      </c>
      <c r="C105" s="3" t="s">
        <v>322</v>
      </c>
      <c r="H105" s="44"/>
      <c r="I105" s="42"/>
      <c r="T105" s="44"/>
      <c r="U105" s="42"/>
      <c r="Z105" s="44"/>
      <c r="AA105" s="42"/>
    </row>
    <row r="106" spans="2:27" hidden="1" x14ac:dyDescent="0.2">
      <c r="B106" s="3" t="s">
        <v>276</v>
      </c>
      <c r="C106" s="3" t="s">
        <v>322</v>
      </c>
    </row>
    <row r="107" spans="2:27" hidden="1" x14ac:dyDescent="0.2">
      <c r="B107" s="3" t="s">
        <v>277</v>
      </c>
      <c r="C107" s="3" t="s">
        <v>321</v>
      </c>
    </row>
    <row r="108" spans="2:27" hidden="1" x14ac:dyDescent="0.2">
      <c r="B108" s="3" t="s">
        <v>278</v>
      </c>
      <c r="C108" s="3" t="s">
        <v>320</v>
      </c>
    </row>
    <row r="109" spans="2:27" hidden="1" x14ac:dyDescent="0.2">
      <c r="B109" s="3" t="s">
        <v>279</v>
      </c>
      <c r="C109" s="3" t="s">
        <v>320</v>
      </c>
    </row>
    <row r="110" spans="2:27" hidden="1" x14ac:dyDescent="0.2">
      <c r="B110" s="3" t="s">
        <v>280</v>
      </c>
      <c r="C110" s="3" t="s">
        <v>320</v>
      </c>
      <c r="H110" s="44"/>
      <c r="I110" s="42"/>
      <c r="T110" s="44"/>
      <c r="U110" s="42"/>
      <c r="Z110" s="44"/>
      <c r="AA110" s="42"/>
    </row>
    <row r="111" spans="2:27" hidden="1" x14ac:dyDescent="0.2">
      <c r="B111" s="3" t="s">
        <v>281</v>
      </c>
      <c r="C111" s="3" t="s">
        <v>320</v>
      </c>
    </row>
    <row r="112" spans="2:27" hidden="1" x14ac:dyDescent="0.2">
      <c r="B112" s="3" t="s">
        <v>282</v>
      </c>
      <c r="C112" s="3" t="s">
        <v>324</v>
      </c>
    </row>
    <row r="113" spans="2:27" hidden="1" x14ac:dyDescent="0.2">
      <c r="B113" s="3" t="s">
        <v>283</v>
      </c>
      <c r="C113" s="3" t="s">
        <v>326</v>
      </c>
    </row>
    <row r="114" spans="2:27" hidden="1" x14ac:dyDescent="0.2">
      <c r="B114" s="3" t="s">
        <v>284</v>
      </c>
      <c r="C114" s="3" t="s">
        <v>320</v>
      </c>
    </row>
    <row r="115" spans="2:27" hidden="1" x14ac:dyDescent="0.2">
      <c r="B115" s="3" t="s">
        <v>285</v>
      </c>
      <c r="C115" s="3" t="s">
        <v>320</v>
      </c>
      <c r="Z115" s="44"/>
      <c r="AA115" s="42"/>
    </row>
    <row r="116" spans="2:27" hidden="1" x14ac:dyDescent="0.2">
      <c r="B116" s="3" t="s">
        <v>286</v>
      </c>
      <c r="C116" s="3" t="s">
        <v>322</v>
      </c>
    </row>
    <row r="117" spans="2:27" hidden="1" x14ac:dyDescent="0.2">
      <c r="B117" s="3" t="s">
        <v>287</v>
      </c>
      <c r="C117" s="3" t="s">
        <v>322</v>
      </c>
    </row>
    <row r="118" spans="2:27" hidden="1" x14ac:dyDescent="0.2">
      <c r="B118" s="3" t="s">
        <v>288</v>
      </c>
      <c r="C118" s="3" t="s">
        <v>324</v>
      </c>
    </row>
    <row r="119" spans="2:27" hidden="1" x14ac:dyDescent="0.2">
      <c r="B119" s="3" t="s">
        <v>289</v>
      </c>
      <c r="C119" s="3" t="s">
        <v>320</v>
      </c>
    </row>
    <row r="120" spans="2:27" hidden="1" x14ac:dyDescent="0.2">
      <c r="B120" s="3" t="s">
        <v>290</v>
      </c>
      <c r="C120" s="3" t="s">
        <v>325</v>
      </c>
    </row>
    <row r="121" spans="2:27" hidden="1" x14ac:dyDescent="0.2">
      <c r="B121" s="3" t="s">
        <v>291</v>
      </c>
      <c r="C121" s="3" t="s">
        <v>323</v>
      </c>
    </row>
    <row r="122" spans="2:27" hidden="1" x14ac:dyDescent="0.2">
      <c r="B122" s="3" t="s">
        <v>292</v>
      </c>
      <c r="C122" s="3" t="s">
        <v>319</v>
      </c>
    </row>
    <row r="123" spans="2:27" hidden="1" x14ac:dyDescent="0.2">
      <c r="B123" s="3" t="s">
        <v>293</v>
      </c>
      <c r="C123" s="3" t="s">
        <v>321</v>
      </c>
    </row>
    <row r="124" spans="2:27" hidden="1" x14ac:dyDescent="0.2">
      <c r="B124" s="3" t="s">
        <v>294</v>
      </c>
      <c r="C124" s="3" t="s">
        <v>325</v>
      </c>
    </row>
    <row r="125" spans="2:27" hidden="1" x14ac:dyDescent="0.2">
      <c r="B125" s="3" t="s">
        <v>295</v>
      </c>
      <c r="C125" s="3" t="s">
        <v>320</v>
      </c>
    </row>
    <row r="126" spans="2:27" hidden="1" x14ac:dyDescent="0.2">
      <c r="B126" s="3" t="s">
        <v>296</v>
      </c>
      <c r="C126" s="3" t="s">
        <v>323</v>
      </c>
    </row>
    <row r="127" spans="2:27" hidden="1" x14ac:dyDescent="0.2">
      <c r="B127" s="3" t="s">
        <v>297</v>
      </c>
      <c r="C127" s="3" t="s">
        <v>321</v>
      </c>
    </row>
    <row r="128" spans="2:27" hidden="1" x14ac:dyDescent="0.2">
      <c r="B128" s="3" t="s">
        <v>298</v>
      </c>
      <c r="C128" s="3" t="s">
        <v>324</v>
      </c>
    </row>
    <row r="129" spans="2:3" hidden="1" x14ac:dyDescent="0.2">
      <c r="B129" s="3" t="s">
        <v>299</v>
      </c>
      <c r="C129" s="3" t="s">
        <v>322</v>
      </c>
    </row>
    <row r="130" spans="2:3" hidden="1" x14ac:dyDescent="0.2">
      <c r="B130" s="3" t="s">
        <v>300</v>
      </c>
      <c r="C130" s="3" t="s">
        <v>322</v>
      </c>
    </row>
    <row r="131" spans="2:3" hidden="1" x14ac:dyDescent="0.2">
      <c r="B131" s="3" t="s">
        <v>301</v>
      </c>
      <c r="C131" s="3" t="s">
        <v>323</v>
      </c>
    </row>
    <row r="132" spans="2:3" hidden="1" x14ac:dyDescent="0.2">
      <c r="B132" s="3" t="s">
        <v>302</v>
      </c>
      <c r="C132" s="3" t="s">
        <v>325</v>
      </c>
    </row>
    <row r="133" spans="2:3" hidden="1" x14ac:dyDescent="0.2">
      <c r="B133" s="3" t="s">
        <v>303</v>
      </c>
      <c r="C133" s="3" t="s">
        <v>320</v>
      </c>
    </row>
    <row r="134" spans="2:3" hidden="1" x14ac:dyDescent="0.2">
      <c r="B134" s="3" t="s">
        <v>304</v>
      </c>
      <c r="C134" s="3" t="s">
        <v>322</v>
      </c>
    </row>
    <row r="135" spans="2:3" hidden="1" x14ac:dyDescent="0.2">
      <c r="B135" s="3" t="s">
        <v>305</v>
      </c>
      <c r="C135" s="3" t="s">
        <v>326</v>
      </c>
    </row>
    <row r="136" spans="2:3" hidden="1" x14ac:dyDescent="0.2">
      <c r="B136" s="3" t="s">
        <v>306</v>
      </c>
      <c r="C136" s="3" t="s">
        <v>322</v>
      </c>
    </row>
    <row r="137" spans="2:3" hidden="1" x14ac:dyDescent="0.2">
      <c r="B137" s="3" t="s">
        <v>307</v>
      </c>
      <c r="C137" s="3" t="s">
        <v>326</v>
      </c>
    </row>
    <row r="138" spans="2:3" hidden="1" x14ac:dyDescent="0.2">
      <c r="B138" s="3" t="s">
        <v>308</v>
      </c>
      <c r="C138" s="3" t="s">
        <v>321</v>
      </c>
    </row>
    <row r="139" spans="2:3" hidden="1" x14ac:dyDescent="0.2">
      <c r="B139" s="3" t="s">
        <v>309</v>
      </c>
      <c r="C139" s="3" t="s">
        <v>321</v>
      </c>
    </row>
    <row r="140" spans="2:3" hidden="1" x14ac:dyDescent="0.2">
      <c r="B140" s="3" t="s">
        <v>310</v>
      </c>
      <c r="C140" s="3" t="s">
        <v>321</v>
      </c>
    </row>
    <row r="141" spans="2:3" hidden="1" x14ac:dyDescent="0.2">
      <c r="B141" s="3" t="s">
        <v>311</v>
      </c>
      <c r="C141" s="3" t="s">
        <v>319</v>
      </c>
    </row>
    <row r="142" spans="2:3" hidden="1" x14ac:dyDescent="0.2">
      <c r="B142" s="3" t="s">
        <v>312</v>
      </c>
      <c r="C142" s="3" t="s">
        <v>326</v>
      </c>
    </row>
    <row r="143" spans="2:3" hidden="1" x14ac:dyDescent="0.2">
      <c r="B143" s="3" t="s">
        <v>313</v>
      </c>
      <c r="C143" s="3" t="s">
        <v>319</v>
      </c>
    </row>
    <row r="144" spans="2:3" hidden="1" x14ac:dyDescent="0.2">
      <c r="B144" s="3" t="s">
        <v>314</v>
      </c>
      <c r="C144" s="3" t="s">
        <v>319</v>
      </c>
    </row>
    <row r="145" spans="2:3" hidden="1" x14ac:dyDescent="0.2">
      <c r="B145" s="3" t="s">
        <v>315</v>
      </c>
      <c r="C145" s="3" t="s">
        <v>326</v>
      </c>
    </row>
    <row r="146" spans="2:3" hidden="1" x14ac:dyDescent="0.2">
      <c r="B146" s="3" t="s">
        <v>316</v>
      </c>
      <c r="C146" s="3" t="s">
        <v>325</v>
      </c>
    </row>
    <row r="147" spans="2:3" hidden="1" x14ac:dyDescent="0.2">
      <c r="B147" s="3" t="s">
        <v>317</v>
      </c>
      <c r="C147" s="3" t="s">
        <v>323</v>
      </c>
    </row>
    <row r="148" spans="2:3" hidden="1" x14ac:dyDescent="0.2">
      <c r="B148" s="3" t="s">
        <v>318</v>
      </c>
      <c r="C148" s="3" t="s">
        <v>325</v>
      </c>
    </row>
    <row r="149" spans="2:3" hidden="1" x14ac:dyDescent="0.2">
      <c r="B149" s="3" t="s">
        <v>344</v>
      </c>
      <c r="C149" s="3" t="s">
        <v>320</v>
      </c>
    </row>
    <row r="150" spans="2:3" hidden="1" x14ac:dyDescent="0.2">
      <c r="B150" s="3" t="s">
        <v>345</v>
      </c>
      <c r="C150" s="3" t="s">
        <v>326</v>
      </c>
    </row>
  </sheetData>
  <sheetProtection password="DC3D" sheet="1" objects="1" scenarios="1"/>
  <mergeCells count="43">
    <mergeCell ref="AL73:AQ73"/>
    <mergeCell ref="H71:M71"/>
    <mergeCell ref="N71:S71"/>
    <mergeCell ref="T71:Y71"/>
    <mergeCell ref="Z71:AE71"/>
    <mergeCell ref="AF71:AK71"/>
    <mergeCell ref="AF4:AK4"/>
    <mergeCell ref="AF5:AK5"/>
    <mergeCell ref="Z43:AE43"/>
    <mergeCell ref="AF43:AK43"/>
    <mergeCell ref="H4:M4"/>
    <mergeCell ref="H5:M5"/>
    <mergeCell ref="N4:S4"/>
    <mergeCell ref="N5:S5"/>
    <mergeCell ref="T4:Y4"/>
    <mergeCell ref="T5:Y5"/>
    <mergeCell ref="Z4:AE4"/>
    <mergeCell ref="Z5:AE5"/>
    <mergeCell ref="N43:S43"/>
    <mergeCell ref="T43:Y43"/>
    <mergeCell ref="AF42:AK42"/>
    <mergeCell ref="H43:M43"/>
    <mergeCell ref="B71:G71"/>
    <mergeCell ref="B42:G42"/>
    <mergeCell ref="AL71:AQ71"/>
    <mergeCell ref="B43:G43"/>
    <mergeCell ref="B70:G70"/>
    <mergeCell ref="B4:G4"/>
    <mergeCell ref="B5:G5"/>
    <mergeCell ref="AL4:AQ4"/>
    <mergeCell ref="AL5:AQ5"/>
    <mergeCell ref="H70:M70"/>
    <mergeCell ref="N70:S70"/>
    <mergeCell ref="T70:Y70"/>
    <mergeCell ref="Z70:AE70"/>
    <mergeCell ref="AF70:AK70"/>
    <mergeCell ref="AL42:AQ42"/>
    <mergeCell ref="H42:M42"/>
    <mergeCell ref="N42:S42"/>
    <mergeCell ref="T42:Y42"/>
    <mergeCell ref="Z42:AE42"/>
    <mergeCell ref="AL43:AQ43"/>
    <mergeCell ref="AL70:AQ70"/>
  </mergeCells>
  <dataValidations count="1">
    <dataValidation type="list" allowBlank="1" showInputMessage="1" showErrorMessage="1" sqref="C2">
      <formula1>$B$101:$B$150</formula1>
    </dataValidation>
  </dataValidations>
  <printOptions horizontalCentered="1"/>
  <pageMargins left="0.1" right="0.1" top="1" bottom="0.25" header="0.3" footer="0.1"/>
  <pageSetup scale="72" fitToHeight="20" pageOrder="overThenDown" orientation="portrait" r:id="rId1"/>
  <headerFooter>
    <oddFooter>&amp;L&amp;"Calibri,Regular"&amp;8"/0" = no sales data available for calculation&amp;R&amp;"Calibri,Regular"&amp;8Page &amp;P of &amp;N</oddFooter>
  </headerFooter>
  <rowBreaks count="2" manualBreakCount="2">
    <brk id="41" min="1" max="42" man="1"/>
    <brk id="69" min="1" max="42" man="1"/>
  </rowBreaks>
  <colBreaks count="6" manualBreakCount="6">
    <brk id="7" min="3" max="95" man="1"/>
    <brk id="13" min="3" max="95" man="1"/>
    <brk id="19" min="3" max="68" man="1"/>
    <brk id="25" min="3" max="68" man="1"/>
    <brk id="31" min="3" max="95" man="1"/>
    <brk id="37" min="3" max="9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DATA!$E$7:$E$53</xm:f>
          </x14:formula1>
          <xm:sqref>C8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2"/>
  <sheetViews>
    <sheetView zoomScaleNormal="100" workbookViewId="0">
      <pane ySplit="1" topLeftCell="A2" activePane="bottomLeft" state="frozen"/>
      <selection activeCell="M48" sqref="M48"/>
      <selection pane="bottomLeft"/>
    </sheetView>
  </sheetViews>
  <sheetFormatPr defaultColWidth="8.7109375" defaultRowHeight="12.75" x14ac:dyDescent="0.2"/>
  <cols>
    <col min="1" max="1" width="16.42578125" style="126" customWidth="1"/>
    <col min="2" max="2" width="16.5703125" style="126" bestFit="1" customWidth="1"/>
    <col min="3" max="3" width="19.7109375" style="126" bestFit="1" customWidth="1"/>
    <col min="4" max="256" width="8.7109375" style="125"/>
    <col min="257" max="257" width="12.28515625" style="125" bestFit="1" customWidth="1"/>
    <col min="258" max="258" width="13.28515625" style="125" bestFit="1" customWidth="1"/>
    <col min="259" max="259" width="13.7109375" style="125" bestFit="1" customWidth="1"/>
    <col min="260" max="512" width="8.7109375" style="125"/>
    <col min="513" max="513" width="12.28515625" style="125" bestFit="1" customWidth="1"/>
    <col min="514" max="514" width="13.28515625" style="125" bestFit="1" customWidth="1"/>
    <col min="515" max="515" width="13.7109375" style="125" bestFit="1" customWidth="1"/>
    <col min="516" max="768" width="8.7109375" style="125"/>
    <col min="769" max="769" width="12.28515625" style="125" bestFit="1" customWidth="1"/>
    <col min="770" max="770" width="13.28515625" style="125" bestFit="1" customWidth="1"/>
    <col min="771" max="771" width="13.7109375" style="125" bestFit="1" customWidth="1"/>
    <col min="772" max="1024" width="8.7109375" style="125"/>
    <col min="1025" max="1025" width="12.28515625" style="125" bestFit="1" customWidth="1"/>
    <col min="1026" max="1026" width="13.28515625" style="125" bestFit="1" customWidth="1"/>
    <col min="1027" max="1027" width="13.7109375" style="125" bestFit="1" customWidth="1"/>
    <col min="1028" max="1280" width="8.7109375" style="125"/>
    <col min="1281" max="1281" width="12.28515625" style="125" bestFit="1" customWidth="1"/>
    <col min="1282" max="1282" width="13.28515625" style="125" bestFit="1" customWidth="1"/>
    <col min="1283" max="1283" width="13.7109375" style="125" bestFit="1" customWidth="1"/>
    <col min="1284" max="1536" width="8.7109375" style="125"/>
    <col min="1537" max="1537" width="12.28515625" style="125" bestFit="1" customWidth="1"/>
    <col min="1538" max="1538" width="13.28515625" style="125" bestFit="1" customWidth="1"/>
    <col min="1539" max="1539" width="13.7109375" style="125" bestFit="1" customWidth="1"/>
    <col min="1540" max="1792" width="8.7109375" style="125"/>
    <col min="1793" max="1793" width="12.28515625" style="125" bestFit="1" customWidth="1"/>
    <col min="1794" max="1794" width="13.28515625" style="125" bestFit="1" customWidth="1"/>
    <col min="1795" max="1795" width="13.7109375" style="125" bestFit="1" customWidth="1"/>
    <col min="1796" max="2048" width="8.7109375" style="125"/>
    <col min="2049" max="2049" width="12.28515625" style="125" bestFit="1" customWidth="1"/>
    <col min="2050" max="2050" width="13.28515625" style="125" bestFit="1" customWidth="1"/>
    <col min="2051" max="2051" width="13.7109375" style="125" bestFit="1" customWidth="1"/>
    <col min="2052" max="2304" width="8.7109375" style="125"/>
    <col min="2305" max="2305" width="12.28515625" style="125" bestFit="1" customWidth="1"/>
    <col min="2306" max="2306" width="13.28515625" style="125" bestFit="1" customWidth="1"/>
    <col min="2307" max="2307" width="13.7109375" style="125" bestFit="1" customWidth="1"/>
    <col min="2308" max="2560" width="8.7109375" style="125"/>
    <col min="2561" max="2561" width="12.28515625" style="125" bestFit="1" customWidth="1"/>
    <col min="2562" max="2562" width="13.28515625" style="125" bestFit="1" customWidth="1"/>
    <col min="2563" max="2563" width="13.7109375" style="125" bestFit="1" customWidth="1"/>
    <col min="2564" max="2816" width="8.7109375" style="125"/>
    <col min="2817" max="2817" width="12.28515625" style="125" bestFit="1" customWidth="1"/>
    <col min="2818" max="2818" width="13.28515625" style="125" bestFit="1" customWidth="1"/>
    <col min="2819" max="2819" width="13.7109375" style="125" bestFit="1" customWidth="1"/>
    <col min="2820" max="3072" width="8.7109375" style="125"/>
    <col min="3073" max="3073" width="12.28515625" style="125" bestFit="1" customWidth="1"/>
    <col min="3074" max="3074" width="13.28515625" style="125" bestFit="1" customWidth="1"/>
    <col min="3075" max="3075" width="13.7109375" style="125" bestFit="1" customWidth="1"/>
    <col min="3076" max="3328" width="8.7109375" style="125"/>
    <col min="3329" max="3329" width="12.28515625" style="125" bestFit="1" customWidth="1"/>
    <col min="3330" max="3330" width="13.28515625" style="125" bestFit="1" customWidth="1"/>
    <col min="3331" max="3331" width="13.7109375" style="125" bestFit="1" customWidth="1"/>
    <col min="3332" max="3584" width="8.7109375" style="125"/>
    <col min="3585" max="3585" width="12.28515625" style="125" bestFit="1" customWidth="1"/>
    <col min="3586" max="3586" width="13.28515625" style="125" bestFit="1" customWidth="1"/>
    <col min="3587" max="3587" width="13.7109375" style="125" bestFit="1" customWidth="1"/>
    <col min="3588" max="3840" width="8.7109375" style="125"/>
    <col min="3841" max="3841" width="12.28515625" style="125" bestFit="1" customWidth="1"/>
    <col min="3842" max="3842" width="13.28515625" style="125" bestFit="1" customWidth="1"/>
    <col min="3843" max="3843" width="13.7109375" style="125" bestFit="1" customWidth="1"/>
    <col min="3844" max="4096" width="8.7109375" style="125"/>
    <col min="4097" max="4097" width="12.28515625" style="125" bestFit="1" customWidth="1"/>
    <col min="4098" max="4098" width="13.28515625" style="125" bestFit="1" customWidth="1"/>
    <col min="4099" max="4099" width="13.7109375" style="125" bestFit="1" customWidth="1"/>
    <col min="4100" max="4352" width="8.7109375" style="125"/>
    <col min="4353" max="4353" width="12.28515625" style="125" bestFit="1" customWidth="1"/>
    <col min="4354" max="4354" width="13.28515625" style="125" bestFit="1" customWidth="1"/>
    <col min="4355" max="4355" width="13.7109375" style="125" bestFit="1" customWidth="1"/>
    <col min="4356" max="4608" width="8.7109375" style="125"/>
    <col min="4609" max="4609" width="12.28515625" style="125" bestFit="1" customWidth="1"/>
    <col min="4610" max="4610" width="13.28515625" style="125" bestFit="1" customWidth="1"/>
    <col min="4611" max="4611" width="13.7109375" style="125" bestFit="1" customWidth="1"/>
    <col min="4612" max="4864" width="8.7109375" style="125"/>
    <col min="4865" max="4865" width="12.28515625" style="125" bestFit="1" customWidth="1"/>
    <col min="4866" max="4866" width="13.28515625" style="125" bestFit="1" customWidth="1"/>
    <col min="4867" max="4867" width="13.7109375" style="125" bestFit="1" customWidth="1"/>
    <col min="4868" max="5120" width="8.7109375" style="125"/>
    <col min="5121" max="5121" width="12.28515625" style="125" bestFit="1" customWidth="1"/>
    <col min="5122" max="5122" width="13.28515625" style="125" bestFit="1" customWidth="1"/>
    <col min="5123" max="5123" width="13.7109375" style="125" bestFit="1" customWidth="1"/>
    <col min="5124" max="5376" width="8.7109375" style="125"/>
    <col min="5377" max="5377" width="12.28515625" style="125" bestFit="1" customWidth="1"/>
    <col min="5378" max="5378" width="13.28515625" style="125" bestFit="1" customWidth="1"/>
    <col min="5379" max="5379" width="13.7109375" style="125" bestFit="1" customWidth="1"/>
    <col min="5380" max="5632" width="8.7109375" style="125"/>
    <col min="5633" max="5633" width="12.28515625" style="125" bestFit="1" customWidth="1"/>
    <col min="5634" max="5634" width="13.28515625" style="125" bestFit="1" customWidth="1"/>
    <col min="5635" max="5635" width="13.7109375" style="125" bestFit="1" customWidth="1"/>
    <col min="5636" max="5888" width="8.7109375" style="125"/>
    <col min="5889" max="5889" width="12.28515625" style="125" bestFit="1" customWidth="1"/>
    <col min="5890" max="5890" width="13.28515625" style="125" bestFit="1" customWidth="1"/>
    <col min="5891" max="5891" width="13.7109375" style="125" bestFit="1" customWidth="1"/>
    <col min="5892" max="6144" width="8.7109375" style="125"/>
    <col min="6145" max="6145" width="12.28515625" style="125" bestFit="1" customWidth="1"/>
    <col min="6146" max="6146" width="13.28515625" style="125" bestFit="1" customWidth="1"/>
    <col min="6147" max="6147" width="13.7109375" style="125" bestFit="1" customWidth="1"/>
    <col min="6148" max="6400" width="8.7109375" style="125"/>
    <col min="6401" max="6401" width="12.28515625" style="125" bestFit="1" customWidth="1"/>
    <col min="6402" max="6402" width="13.28515625" style="125" bestFit="1" customWidth="1"/>
    <col min="6403" max="6403" width="13.7109375" style="125" bestFit="1" customWidth="1"/>
    <col min="6404" max="6656" width="8.7109375" style="125"/>
    <col min="6657" max="6657" width="12.28515625" style="125" bestFit="1" customWidth="1"/>
    <col min="6658" max="6658" width="13.28515625" style="125" bestFit="1" customWidth="1"/>
    <col min="6659" max="6659" width="13.7109375" style="125" bestFit="1" customWidth="1"/>
    <col min="6660" max="6912" width="8.7109375" style="125"/>
    <col min="6913" max="6913" width="12.28515625" style="125" bestFit="1" customWidth="1"/>
    <col min="6914" max="6914" width="13.28515625" style="125" bestFit="1" customWidth="1"/>
    <col min="6915" max="6915" width="13.7109375" style="125" bestFit="1" customWidth="1"/>
    <col min="6916" max="7168" width="8.7109375" style="125"/>
    <col min="7169" max="7169" width="12.28515625" style="125" bestFit="1" customWidth="1"/>
    <col min="7170" max="7170" width="13.28515625" style="125" bestFit="1" customWidth="1"/>
    <col min="7171" max="7171" width="13.7109375" style="125" bestFit="1" customWidth="1"/>
    <col min="7172" max="7424" width="8.7109375" style="125"/>
    <col min="7425" max="7425" width="12.28515625" style="125" bestFit="1" customWidth="1"/>
    <col min="7426" max="7426" width="13.28515625" style="125" bestFit="1" customWidth="1"/>
    <col min="7427" max="7427" width="13.7109375" style="125" bestFit="1" customWidth="1"/>
    <col min="7428" max="7680" width="8.7109375" style="125"/>
    <col min="7681" max="7681" width="12.28515625" style="125" bestFit="1" customWidth="1"/>
    <col min="7682" max="7682" width="13.28515625" style="125" bestFit="1" customWidth="1"/>
    <col min="7683" max="7683" width="13.7109375" style="125" bestFit="1" customWidth="1"/>
    <col min="7684" max="7936" width="8.7109375" style="125"/>
    <col min="7937" max="7937" width="12.28515625" style="125" bestFit="1" customWidth="1"/>
    <col min="7938" max="7938" width="13.28515625" style="125" bestFit="1" customWidth="1"/>
    <col min="7939" max="7939" width="13.7109375" style="125" bestFit="1" customWidth="1"/>
    <col min="7940" max="8192" width="8.7109375" style="125"/>
    <col min="8193" max="8193" width="12.28515625" style="125" bestFit="1" customWidth="1"/>
    <col min="8194" max="8194" width="13.28515625" style="125" bestFit="1" customWidth="1"/>
    <col min="8195" max="8195" width="13.7109375" style="125" bestFit="1" customWidth="1"/>
    <col min="8196" max="8448" width="8.7109375" style="125"/>
    <col min="8449" max="8449" width="12.28515625" style="125" bestFit="1" customWidth="1"/>
    <col min="8450" max="8450" width="13.28515625" style="125" bestFit="1" customWidth="1"/>
    <col min="8451" max="8451" width="13.7109375" style="125" bestFit="1" customWidth="1"/>
    <col min="8452" max="8704" width="8.7109375" style="125"/>
    <col min="8705" max="8705" width="12.28515625" style="125" bestFit="1" customWidth="1"/>
    <col min="8706" max="8706" width="13.28515625" style="125" bestFit="1" customWidth="1"/>
    <col min="8707" max="8707" width="13.7109375" style="125" bestFit="1" customWidth="1"/>
    <col min="8708" max="8960" width="8.7109375" style="125"/>
    <col min="8961" max="8961" width="12.28515625" style="125" bestFit="1" customWidth="1"/>
    <col min="8962" max="8962" width="13.28515625" style="125" bestFit="1" customWidth="1"/>
    <col min="8963" max="8963" width="13.7109375" style="125" bestFit="1" customWidth="1"/>
    <col min="8964" max="9216" width="8.7109375" style="125"/>
    <col min="9217" max="9217" width="12.28515625" style="125" bestFit="1" customWidth="1"/>
    <col min="9218" max="9218" width="13.28515625" style="125" bestFit="1" customWidth="1"/>
    <col min="9219" max="9219" width="13.7109375" style="125" bestFit="1" customWidth="1"/>
    <col min="9220" max="9472" width="8.7109375" style="125"/>
    <col min="9473" max="9473" width="12.28515625" style="125" bestFit="1" customWidth="1"/>
    <col min="9474" max="9474" width="13.28515625" style="125" bestFit="1" customWidth="1"/>
    <col min="9475" max="9475" width="13.7109375" style="125" bestFit="1" customWidth="1"/>
    <col min="9476" max="9728" width="8.7109375" style="125"/>
    <col min="9729" max="9729" width="12.28515625" style="125" bestFit="1" customWidth="1"/>
    <col min="9730" max="9730" width="13.28515625" style="125" bestFit="1" customWidth="1"/>
    <col min="9731" max="9731" width="13.7109375" style="125" bestFit="1" customWidth="1"/>
    <col min="9732" max="9984" width="8.7109375" style="125"/>
    <col min="9985" max="9985" width="12.28515625" style="125" bestFit="1" customWidth="1"/>
    <col min="9986" max="9986" width="13.28515625" style="125" bestFit="1" customWidth="1"/>
    <col min="9987" max="9987" width="13.7109375" style="125" bestFit="1" customWidth="1"/>
    <col min="9988" max="10240" width="8.7109375" style="125"/>
    <col min="10241" max="10241" width="12.28515625" style="125" bestFit="1" customWidth="1"/>
    <col min="10242" max="10242" width="13.28515625" style="125" bestFit="1" customWidth="1"/>
    <col min="10243" max="10243" width="13.7109375" style="125" bestFit="1" customWidth="1"/>
    <col min="10244" max="10496" width="8.7109375" style="125"/>
    <col min="10497" max="10497" width="12.28515625" style="125" bestFit="1" customWidth="1"/>
    <col min="10498" max="10498" width="13.28515625" style="125" bestFit="1" customWidth="1"/>
    <col min="10499" max="10499" width="13.7109375" style="125" bestFit="1" customWidth="1"/>
    <col min="10500" max="10752" width="8.7109375" style="125"/>
    <col min="10753" max="10753" width="12.28515625" style="125" bestFit="1" customWidth="1"/>
    <col min="10754" max="10754" width="13.28515625" style="125" bestFit="1" customWidth="1"/>
    <col min="10755" max="10755" width="13.7109375" style="125" bestFit="1" customWidth="1"/>
    <col min="10756" max="11008" width="8.7109375" style="125"/>
    <col min="11009" max="11009" width="12.28515625" style="125" bestFit="1" customWidth="1"/>
    <col min="11010" max="11010" width="13.28515625" style="125" bestFit="1" customWidth="1"/>
    <col min="11011" max="11011" width="13.7109375" style="125" bestFit="1" customWidth="1"/>
    <col min="11012" max="11264" width="8.7109375" style="125"/>
    <col min="11265" max="11265" width="12.28515625" style="125" bestFit="1" customWidth="1"/>
    <col min="11266" max="11266" width="13.28515625" style="125" bestFit="1" customWidth="1"/>
    <col min="11267" max="11267" width="13.7109375" style="125" bestFit="1" customWidth="1"/>
    <col min="11268" max="11520" width="8.7109375" style="125"/>
    <col min="11521" max="11521" width="12.28515625" style="125" bestFit="1" customWidth="1"/>
    <col min="11522" max="11522" width="13.28515625" style="125" bestFit="1" customWidth="1"/>
    <col min="11523" max="11523" width="13.7109375" style="125" bestFit="1" customWidth="1"/>
    <col min="11524" max="11776" width="8.7109375" style="125"/>
    <col min="11777" max="11777" width="12.28515625" style="125" bestFit="1" customWidth="1"/>
    <col min="11778" max="11778" width="13.28515625" style="125" bestFit="1" customWidth="1"/>
    <col min="11779" max="11779" width="13.7109375" style="125" bestFit="1" customWidth="1"/>
    <col min="11780" max="12032" width="8.7109375" style="125"/>
    <col min="12033" max="12033" width="12.28515625" style="125" bestFit="1" customWidth="1"/>
    <col min="12034" max="12034" width="13.28515625" style="125" bestFit="1" customWidth="1"/>
    <col min="12035" max="12035" width="13.7109375" style="125" bestFit="1" customWidth="1"/>
    <col min="12036" max="12288" width="8.7109375" style="125"/>
    <col min="12289" max="12289" width="12.28515625" style="125" bestFit="1" customWidth="1"/>
    <col min="12290" max="12290" width="13.28515625" style="125" bestFit="1" customWidth="1"/>
    <col min="12291" max="12291" width="13.7109375" style="125" bestFit="1" customWidth="1"/>
    <col min="12292" max="12544" width="8.7109375" style="125"/>
    <col min="12545" max="12545" width="12.28515625" style="125" bestFit="1" customWidth="1"/>
    <col min="12546" max="12546" width="13.28515625" style="125" bestFit="1" customWidth="1"/>
    <col min="12547" max="12547" width="13.7109375" style="125" bestFit="1" customWidth="1"/>
    <col min="12548" max="12800" width="8.7109375" style="125"/>
    <col min="12801" max="12801" width="12.28515625" style="125" bestFit="1" customWidth="1"/>
    <col min="12802" max="12802" width="13.28515625" style="125" bestFit="1" customWidth="1"/>
    <col min="12803" max="12803" width="13.7109375" style="125" bestFit="1" customWidth="1"/>
    <col min="12804" max="13056" width="8.7109375" style="125"/>
    <col min="13057" max="13057" width="12.28515625" style="125" bestFit="1" customWidth="1"/>
    <col min="13058" max="13058" width="13.28515625" style="125" bestFit="1" customWidth="1"/>
    <col min="13059" max="13059" width="13.7109375" style="125" bestFit="1" customWidth="1"/>
    <col min="13060" max="13312" width="8.7109375" style="125"/>
    <col min="13313" max="13313" width="12.28515625" style="125" bestFit="1" customWidth="1"/>
    <col min="13314" max="13314" width="13.28515625" style="125" bestFit="1" customWidth="1"/>
    <col min="13315" max="13315" width="13.7109375" style="125" bestFit="1" customWidth="1"/>
    <col min="13316" max="13568" width="8.7109375" style="125"/>
    <col min="13569" max="13569" width="12.28515625" style="125" bestFit="1" customWidth="1"/>
    <col min="13570" max="13570" width="13.28515625" style="125" bestFit="1" customWidth="1"/>
    <col min="13571" max="13571" width="13.7109375" style="125" bestFit="1" customWidth="1"/>
    <col min="13572" max="13824" width="8.7109375" style="125"/>
    <col min="13825" max="13825" width="12.28515625" style="125" bestFit="1" customWidth="1"/>
    <col min="13826" max="13826" width="13.28515625" style="125" bestFit="1" customWidth="1"/>
    <col min="13827" max="13827" width="13.7109375" style="125" bestFit="1" customWidth="1"/>
    <col min="13828" max="14080" width="8.7109375" style="125"/>
    <col min="14081" max="14081" width="12.28515625" style="125" bestFit="1" customWidth="1"/>
    <col min="14082" max="14082" width="13.28515625" style="125" bestFit="1" customWidth="1"/>
    <col min="14083" max="14083" width="13.7109375" style="125" bestFit="1" customWidth="1"/>
    <col min="14084" max="14336" width="8.7109375" style="125"/>
    <col min="14337" max="14337" width="12.28515625" style="125" bestFit="1" customWidth="1"/>
    <col min="14338" max="14338" width="13.28515625" style="125" bestFit="1" customWidth="1"/>
    <col min="14339" max="14339" width="13.7109375" style="125" bestFit="1" customWidth="1"/>
    <col min="14340" max="14592" width="8.7109375" style="125"/>
    <col min="14593" max="14593" width="12.28515625" style="125" bestFit="1" customWidth="1"/>
    <col min="14594" max="14594" width="13.28515625" style="125" bestFit="1" customWidth="1"/>
    <col min="14595" max="14595" width="13.7109375" style="125" bestFit="1" customWidth="1"/>
    <col min="14596" max="14848" width="8.7109375" style="125"/>
    <col min="14849" max="14849" width="12.28515625" style="125" bestFit="1" customWidth="1"/>
    <col min="14850" max="14850" width="13.28515625" style="125" bestFit="1" customWidth="1"/>
    <col min="14851" max="14851" width="13.7109375" style="125" bestFit="1" customWidth="1"/>
    <col min="14852" max="15104" width="8.7109375" style="125"/>
    <col min="15105" max="15105" width="12.28515625" style="125" bestFit="1" customWidth="1"/>
    <col min="15106" max="15106" width="13.28515625" style="125" bestFit="1" customWidth="1"/>
    <col min="15107" max="15107" width="13.7109375" style="125" bestFit="1" customWidth="1"/>
    <col min="15108" max="15360" width="8.7109375" style="125"/>
    <col min="15361" max="15361" width="12.28515625" style="125" bestFit="1" customWidth="1"/>
    <col min="15362" max="15362" width="13.28515625" style="125" bestFit="1" customWidth="1"/>
    <col min="15363" max="15363" width="13.7109375" style="125" bestFit="1" customWidth="1"/>
    <col min="15364" max="15616" width="8.7109375" style="125"/>
    <col min="15617" max="15617" width="12.28515625" style="125" bestFit="1" customWidth="1"/>
    <col min="15618" max="15618" width="13.28515625" style="125" bestFit="1" customWidth="1"/>
    <col min="15619" max="15619" width="13.7109375" style="125" bestFit="1" customWidth="1"/>
    <col min="15620" max="15872" width="8.7109375" style="125"/>
    <col min="15873" max="15873" width="12.28515625" style="125" bestFit="1" customWidth="1"/>
    <col min="15874" max="15874" width="13.28515625" style="125" bestFit="1" customWidth="1"/>
    <col min="15875" max="15875" width="13.7109375" style="125" bestFit="1" customWidth="1"/>
    <col min="15876" max="16128" width="8.7109375" style="125"/>
    <col min="16129" max="16129" width="12.28515625" style="125" bestFit="1" customWidth="1"/>
    <col min="16130" max="16130" width="13.28515625" style="125" bestFit="1" customWidth="1"/>
    <col min="16131" max="16131" width="13.7109375" style="125" bestFit="1" customWidth="1"/>
    <col min="16132" max="16384" width="8.7109375" style="125"/>
  </cols>
  <sheetData>
    <row r="1" spans="1:3" ht="13.5" thickBot="1" x14ac:dyDescent="0.25">
      <c r="A1" s="124" t="s">
        <v>190</v>
      </c>
      <c r="B1" s="124" t="s">
        <v>191</v>
      </c>
      <c r="C1" s="124" t="s">
        <v>192</v>
      </c>
    </row>
    <row r="2" spans="1:3" ht="13.5" thickBot="1" x14ac:dyDescent="0.25"/>
    <row r="3" spans="1:3" x14ac:dyDescent="0.2">
      <c r="A3" s="127" t="s">
        <v>1</v>
      </c>
      <c r="B3" s="127" t="s">
        <v>193</v>
      </c>
      <c r="C3" s="127" t="s">
        <v>193</v>
      </c>
    </row>
    <row r="4" spans="1:3" x14ac:dyDescent="0.2">
      <c r="A4" s="128" t="s">
        <v>1</v>
      </c>
      <c r="B4" s="128" t="s">
        <v>199</v>
      </c>
      <c r="C4" s="128" t="s">
        <v>201</v>
      </c>
    </row>
    <row r="5" spans="1:3" x14ac:dyDescent="0.2">
      <c r="A5" s="128" t="s">
        <v>1</v>
      </c>
      <c r="B5" s="128" t="s">
        <v>199</v>
      </c>
      <c r="C5" s="128" t="s">
        <v>200</v>
      </c>
    </row>
    <row r="6" spans="1:3" x14ac:dyDescent="0.2">
      <c r="A6" s="128" t="s">
        <v>1</v>
      </c>
      <c r="B6" s="128" t="s">
        <v>199</v>
      </c>
      <c r="C6" s="128" t="s">
        <v>348</v>
      </c>
    </row>
    <row r="7" spans="1:3" x14ac:dyDescent="0.2">
      <c r="A7" s="128" t="s">
        <v>1</v>
      </c>
      <c r="B7" s="128" t="s">
        <v>194</v>
      </c>
      <c r="C7" s="128" t="s">
        <v>194</v>
      </c>
    </row>
    <row r="8" spans="1:3" x14ac:dyDescent="0.2">
      <c r="A8" s="128" t="s">
        <v>1</v>
      </c>
      <c r="B8" s="128" t="s">
        <v>194</v>
      </c>
      <c r="C8" s="128" t="s">
        <v>349</v>
      </c>
    </row>
    <row r="9" spans="1:3" x14ac:dyDescent="0.2">
      <c r="A9" s="128" t="s">
        <v>1</v>
      </c>
      <c r="B9" s="128" t="s">
        <v>194</v>
      </c>
      <c r="C9" s="128" t="s">
        <v>350</v>
      </c>
    </row>
    <row r="10" spans="1:3" x14ac:dyDescent="0.2">
      <c r="A10" s="128" t="s">
        <v>1</v>
      </c>
      <c r="B10" s="128" t="s">
        <v>195</v>
      </c>
      <c r="C10" s="128" t="s">
        <v>195</v>
      </c>
    </row>
    <row r="11" spans="1:3" x14ac:dyDescent="0.2">
      <c r="A11" s="128" t="s">
        <v>1</v>
      </c>
      <c r="B11" s="128" t="s">
        <v>195</v>
      </c>
      <c r="C11" s="128" t="s">
        <v>196</v>
      </c>
    </row>
    <row r="12" spans="1:3" x14ac:dyDescent="0.2">
      <c r="A12" s="128" t="s">
        <v>1</v>
      </c>
      <c r="B12" s="128" t="s">
        <v>351</v>
      </c>
      <c r="C12" s="128" t="s">
        <v>351</v>
      </c>
    </row>
    <row r="13" spans="1:3" x14ac:dyDescent="0.2">
      <c r="A13" s="128" t="s">
        <v>1</v>
      </c>
      <c r="B13" s="128" t="s">
        <v>204</v>
      </c>
      <c r="C13" s="128" t="s">
        <v>206</v>
      </c>
    </row>
    <row r="14" spans="1:3" x14ac:dyDescent="0.2">
      <c r="A14" s="128" t="s">
        <v>1</v>
      </c>
      <c r="B14" s="128" t="s">
        <v>204</v>
      </c>
      <c r="C14" s="128" t="s">
        <v>207</v>
      </c>
    </row>
    <row r="15" spans="1:3" x14ac:dyDescent="0.2">
      <c r="A15" s="128" t="s">
        <v>1</v>
      </c>
      <c r="B15" s="128" t="s">
        <v>204</v>
      </c>
      <c r="C15" s="128" t="s">
        <v>205</v>
      </c>
    </row>
    <row r="16" spans="1:3" x14ac:dyDescent="0.2">
      <c r="A16" s="128" t="s">
        <v>1</v>
      </c>
      <c r="B16" s="128" t="s">
        <v>197</v>
      </c>
      <c r="C16" s="128" t="s">
        <v>198</v>
      </c>
    </row>
    <row r="17" spans="1:3" x14ac:dyDescent="0.2">
      <c r="A17" s="128" t="s">
        <v>1</v>
      </c>
      <c r="B17" s="128" t="s">
        <v>202</v>
      </c>
      <c r="C17" s="128" t="s">
        <v>203</v>
      </c>
    </row>
    <row r="18" spans="1:3" x14ac:dyDescent="0.2">
      <c r="A18" s="128" t="s">
        <v>1</v>
      </c>
      <c r="B18" s="128" t="s">
        <v>352</v>
      </c>
      <c r="C18" s="128" t="s">
        <v>352</v>
      </c>
    </row>
    <row r="19" spans="1:3" x14ac:dyDescent="0.2">
      <c r="A19" s="128" t="s">
        <v>1</v>
      </c>
      <c r="B19" s="128" t="s">
        <v>353</v>
      </c>
      <c r="C19" s="128" t="s">
        <v>354</v>
      </c>
    </row>
    <row r="20" spans="1:3" ht="13.5" thickBot="1" x14ac:dyDescent="0.25">
      <c r="A20" s="129" t="s">
        <v>1</v>
      </c>
      <c r="B20" s="129" t="s">
        <v>353</v>
      </c>
      <c r="C20" s="129" t="s">
        <v>355</v>
      </c>
    </row>
    <row r="21" spans="1:3" ht="13.5" thickBot="1" x14ac:dyDescent="0.25">
      <c r="A21" s="139"/>
      <c r="B21" s="139"/>
      <c r="C21" s="139"/>
    </row>
    <row r="22" spans="1:3" x14ac:dyDescent="0.2">
      <c r="A22" s="127" t="s">
        <v>2</v>
      </c>
      <c r="B22" s="127" t="s">
        <v>356</v>
      </c>
      <c r="C22" s="127" t="s">
        <v>357</v>
      </c>
    </row>
    <row r="23" spans="1:3" x14ac:dyDescent="0.2">
      <c r="A23" s="128" t="s">
        <v>2</v>
      </c>
      <c r="B23" s="128" t="s">
        <v>230</v>
      </c>
      <c r="C23" s="128" t="s">
        <v>358</v>
      </c>
    </row>
    <row r="24" spans="1:3" x14ac:dyDescent="0.2">
      <c r="A24" s="128" t="s">
        <v>2</v>
      </c>
      <c r="B24" s="128" t="s">
        <v>218</v>
      </c>
      <c r="C24" s="128" t="s">
        <v>219</v>
      </c>
    </row>
    <row r="25" spans="1:3" x14ac:dyDescent="0.2">
      <c r="A25" s="128" t="s">
        <v>2</v>
      </c>
      <c r="B25" s="128" t="s">
        <v>210</v>
      </c>
      <c r="C25" s="128" t="s">
        <v>211</v>
      </c>
    </row>
    <row r="26" spans="1:3" x14ac:dyDescent="0.2">
      <c r="A26" s="128" t="s">
        <v>2</v>
      </c>
      <c r="B26" s="128" t="s">
        <v>359</v>
      </c>
      <c r="C26" s="128" t="s">
        <v>359</v>
      </c>
    </row>
    <row r="27" spans="1:3" x14ac:dyDescent="0.2">
      <c r="A27" s="128" t="s">
        <v>2</v>
      </c>
      <c r="B27" s="128" t="s">
        <v>199</v>
      </c>
      <c r="C27" s="128" t="s">
        <v>199</v>
      </c>
    </row>
    <row r="28" spans="1:3" x14ac:dyDescent="0.2">
      <c r="A28" s="128" t="s">
        <v>2</v>
      </c>
      <c r="B28" s="128" t="s">
        <v>199</v>
      </c>
      <c r="C28" s="128" t="s">
        <v>348</v>
      </c>
    </row>
    <row r="29" spans="1:3" x14ac:dyDescent="0.2">
      <c r="A29" s="128" t="s">
        <v>2</v>
      </c>
      <c r="B29" s="128" t="s">
        <v>220</v>
      </c>
      <c r="C29" s="128" t="s">
        <v>220</v>
      </c>
    </row>
    <row r="30" spans="1:3" x14ac:dyDescent="0.2">
      <c r="A30" s="128" t="s">
        <v>2</v>
      </c>
      <c r="B30" s="128" t="s">
        <v>360</v>
      </c>
      <c r="C30" s="128" t="s">
        <v>361</v>
      </c>
    </row>
    <row r="31" spans="1:3" ht="12.75" customHeight="1" x14ac:dyDescent="0.2">
      <c r="A31" s="128" t="s">
        <v>2</v>
      </c>
      <c r="B31" s="128" t="s">
        <v>360</v>
      </c>
      <c r="C31" s="128" t="s">
        <v>362</v>
      </c>
    </row>
    <row r="32" spans="1:3" x14ac:dyDescent="0.2">
      <c r="A32" s="128" t="s">
        <v>2</v>
      </c>
      <c r="B32" s="128" t="s">
        <v>363</v>
      </c>
      <c r="C32" s="128" t="s">
        <v>363</v>
      </c>
    </row>
    <row r="33" spans="1:3" x14ac:dyDescent="0.2">
      <c r="A33" s="128" t="s">
        <v>2</v>
      </c>
      <c r="B33" s="128" t="s">
        <v>195</v>
      </c>
      <c r="C33" s="128" t="s">
        <v>209</v>
      </c>
    </row>
    <row r="34" spans="1:3" x14ac:dyDescent="0.2">
      <c r="A34" s="128" t="s">
        <v>2</v>
      </c>
      <c r="B34" s="128" t="s">
        <v>351</v>
      </c>
      <c r="C34" s="128" t="s">
        <v>351</v>
      </c>
    </row>
    <row r="35" spans="1:3" x14ac:dyDescent="0.2">
      <c r="A35" s="128" t="s">
        <v>2</v>
      </c>
      <c r="B35" s="128" t="s">
        <v>208</v>
      </c>
      <c r="C35" s="128" t="s">
        <v>208</v>
      </c>
    </row>
    <row r="36" spans="1:3" x14ac:dyDescent="0.2">
      <c r="A36" s="128" t="s">
        <v>2</v>
      </c>
      <c r="B36" s="128" t="s">
        <v>215</v>
      </c>
      <c r="C36" s="128" t="s">
        <v>216</v>
      </c>
    </row>
    <row r="37" spans="1:3" x14ac:dyDescent="0.2">
      <c r="A37" s="128" t="s">
        <v>2</v>
      </c>
      <c r="B37" s="128" t="s">
        <v>215</v>
      </c>
      <c r="C37" s="128" t="s">
        <v>217</v>
      </c>
    </row>
    <row r="38" spans="1:3" x14ac:dyDescent="0.2">
      <c r="A38" s="128" t="s">
        <v>2</v>
      </c>
      <c r="B38" s="128" t="s">
        <v>215</v>
      </c>
      <c r="C38" s="128" t="s">
        <v>364</v>
      </c>
    </row>
    <row r="39" spans="1:3" x14ac:dyDescent="0.2">
      <c r="A39" s="128" t="s">
        <v>2</v>
      </c>
      <c r="B39" s="128" t="s">
        <v>215</v>
      </c>
      <c r="C39" s="128" t="s">
        <v>365</v>
      </c>
    </row>
    <row r="40" spans="1:3" x14ac:dyDescent="0.2">
      <c r="A40" s="128" t="s">
        <v>2</v>
      </c>
      <c r="B40" s="128" t="s">
        <v>202</v>
      </c>
      <c r="C40" s="128" t="s">
        <v>213</v>
      </c>
    </row>
    <row r="41" spans="1:3" x14ac:dyDescent="0.2">
      <c r="A41" s="128" t="s">
        <v>2</v>
      </c>
      <c r="B41" s="128" t="s">
        <v>202</v>
      </c>
      <c r="C41" s="128" t="s">
        <v>214</v>
      </c>
    </row>
    <row r="42" spans="1:3" x14ac:dyDescent="0.2">
      <c r="A42" s="128" t="s">
        <v>2</v>
      </c>
      <c r="B42" s="128" t="s">
        <v>202</v>
      </c>
      <c r="C42" s="128" t="s">
        <v>212</v>
      </c>
    </row>
    <row r="43" spans="1:3" x14ac:dyDescent="0.2">
      <c r="A43" s="128" t="s">
        <v>2</v>
      </c>
      <c r="B43" s="128" t="s">
        <v>352</v>
      </c>
      <c r="C43" s="128" t="s">
        <v>352</v>
      </c>
    </row>
    <row r="44" spans="1:3" x14ac:dyDescent="0.2">
      <c r="A44" s="128" t="s">
        <v>2</v>
      </c>
      <c r="B44" s="128" t="s">
        <v>353</v>
      </c>
      <c r="C44" s="128" t="s">
        <v>354</v>
      </c>
    </row>
    <row r="45" spans="1:3" ht="13.5" thickBot="1" x14ac:dyDescent="0.25">
      <c r="A45" s="129" t="s">
        <v>2</v>
      </c>
      <c r="B45" s="129" t="s">
        <v>353</v>
      </c>
      <c r="C45" s="129" t="s">
        <v>355</v>
      </c>
    </row>
    <row r="46" spans="1:3" ht="13.5" thickBot="1" x14ac:dyDescent="0.25">
      <c r="A46" s="139"/>
      <c r="B46" s="139"/>
      <c r="C46" s="139"/>
    </row>
    <row r="47" spans="1:3" x14ac:dyDescent="0.2">
      <c r="A47" s="127" t="s">
        <v>3</v>
      </c>
      <c r="B47" s="127" t="s">
        <v>222</v>
      </c>
      <c r="C47" s="127" t="s">
        <v>366</v>
      </c>
    </row>
    <row r="48" spans="1:3" x14ac:dyDescent="0.2">
      <c r="A48" s="128" t="s">
        <v>3</v>
      </c>
      <c r="B48" s="128" t="s">
        <v>222</v>
      </c>
      <c r="C48" s="128" t="s">
        <v>223</v>
      </c>
    </row>
    <row r="49" spans="1:3" x14ac:dyDescent="0.2">
      <c r="A49" s="128" t="s">
        <v>3</v>
      </c>
      <c r="B49" s="128" t="s">
        <v>229</v>
      </c>
      <c r="C49" s="128" t="s">
        <v>367</v>
      </c>
    </row>
    <row r="50" spans="1:3" x14ac:dyDescent="0.2">
      <c r="A50" s="128" t="s">
        <v>3</v>
      </c>
      <c r="B50" s="128" t="s">
        <v>237</v>
      </c>
      <c r="C50" s="128" t="s">
        <v>237</v>
      </c>
    </row>
    <row r="51" spans="1:3" x14ac:dyDescent="0.2">
      <c r="A51" s="128" t="s">
        <v>3</v>
      </c>
      <c r="B51" s="128" t="s">
        <v>356</v>
      </c>
      <c r="C51" s="128" t="s">
        <v>356</v>
      </c>
    </row>
    <row r="52" spans="1:3" x14ac:dyDescent="0.2">
      <c r="A52" s="128" t="s">
        <v>3</v>
      </c>
      <c r="B52" s="128" t="s">
        <v>230</v>
      </c>
      <c r="C52" s="128" t="s">
        <v>232</v>
      </c>
    </row>
    <row r="53" spans="1:3" x14ac:dyDescent="0.2">
      <c r="A53" s="128" t="s">
        <v>3</v>
      </c>
      <c r="B53" s="128" t="s">
        <v>230</v>
      </c>
      <c r="C53" s="128" t="s">
        <v>231</v>
      </c>
    </row>
    <row r="54" spans="1:3" x14ac:dyDescent="0.2">
      <c r="A54" s="128" t="s">
        <v>3</v>
      </c>
      <c r="B54" s="128" t="s">
        <v>210</v>
      </c>
      <c r="C54" s="128" t="s">
        <v>211</v>
      </c>
    </row>
    <row r="55" spans="1:3" x14ac:dyDescent="0.2">
      <c r="A55" s="128" t="s">
        <v>3</v>
      </c>
      <c r="B55" s="128" t="s">
        <v>368</v>
      </c>
      <c r="C55" s="128" t="s">
        <v>368</v>
      </c>
    </row>
    <row r="56" spans="1:3" x14ac:dyDescent="0.2">
      <c r="A56" s="128" t="s">
        <v>3</v>
      </c>
      <c r="B56" s="128" t="s">
        <v>238</v>
      </c>
      <c r="C56" s="128" t="s">
        <v>238</v>
      </c>
    </row>
    <row r="57" spans="1:3" x14ac:dyDescent="0.2">
      <c r="A57" s="128" t="s">
        <v>3</v>
      </c>
      <c r="B57" s="128" t="s">
        <v>199</v>
      </c>
      <c r="C57" s="128" t="s">
        <v>199</v>
      </c>
    </row>
    <row r="58" spans="1:3" x14ac:dyDescent="0.2">
      <c r="A58" s="128" t="s">
        <v>3</v>
      </c>
      <c r="B58" s="128" t="s">
        <v>221</v>
      </c>
      <c r="C58" s="128" t="s">
        <v>221</v>
      </c>
    </row>
    <row r="59" spans="1:3" x14ac:dyDescent="0.2">
      <c r="A59" s="128" t="s">
        <v>3</v>
      </c>
      <c r="B59" s="128" t="s">
        <v>220</v>
      </c>
      <c r="C59" s="128" t="s">
        <v>220</v>
      </c>
    </row>
    <row r="60" spans="1:3" x14ac:dyDescent="0.2">
      <c r="A60" s="128" t="s">
        <v>3</v>
      </c>
      <c r="B60" s="128" t="s">
        <v>227</v>
      </c>
      <c r="C60" s="128" t="s">
        <v>227</v>
      </c>
    </row>
    <row r="61" spans="1:3" x14ac:dyDescent="0.2">
      <c r="A61" s="128" t="s">
        <v>3</v>
      </c>
      <c r="B61" s="128" t="s">
        <v>195</v>
      </c>
      <c r="C61" s="128" t="s">
        <v>195</v>
      </c>
    </row>
    <row r="62" spans="1:3" x14ac:dyDescent="0.2">
      <c r="A62" s="128" t="s">
        <v>3</v>
      </c>
      <c r="B62" s="128" t="s">
        <v>351</v>
      </c>
      <c r="C62" s="128" t="s">
        <v>351</v>
      </c>
    </row>
    <row r="63" spans="1:3" x14ac:dyDescent="0.2">
      <c r="A63" s="128" t="s">
        <v>3</v>
      </c>
      <c r="B63" s="128" t="s">
        <v>202</v>
      </c>
      <c r="C63" s="128" t="s">
        <v>235</v>
      </c>
    </row>
    <row r="64" spans="1:3" x14ac:dyDescent="0.2">
      <c r="A64" s="128" t="s">
        <v>3</v>
      </c>
      <c r="B64" s="128" t="s">
        <v>202</v>
      </c>
      <c r="C64" s="128" t="s">
        <v>233</v>
      </c>
    </row>
    <row r="65" spans="1:3" x14ac:dyDescent="0.2">
      <c r="A65" s="128" t="s">
        <v>3</v>
      </c>
      <c r="B65" s="128" t="s">
        <v>202</v>
      </c>
      <c r="C65" s="128" t="s">
        <v>234</v>
      </c>
    </row>
    <row r="66" spans="1:3" x14ac:dyDescent="0.2">
      <c r="A66" s="128" t="s">
        <v>3</v>
      </c>
      <c r="B66" s="128" t="s">
        <v>352</v>
      </c>
      <c r="C66" s="128" t="s">
        <v>352</v>
      </c>
    </row>
    <row r="67" spans="1:3" x14ac:dyDescent="0.2">
      <c r="A67" s="128" t="s">
        <v>3</v>
      </c>
      <c r="B67" s="128" t="s">
        <v>228</v>
      </c>
      <c r="C67" s="128" t="s">
        <v>228</v>
      </c>
    </row>
    <row r="68" spans="1:3" x14ac:dyDescent="0.2">
      <c r="A68" s="128" t="s">
        <v>3</v>
      </c>
      <c r="B68" s="128" t="s">
        <v>353</v>
      </c>
      <c r="C68" s="128" t="s">
        <v>354</v>
      </c>
    </row>
    <row r="69" spans="1:3" x14ac:dyDescent="0.2">
      <c r="A69" s="128" t="s">
        <v>3</v>
      </c>
      <c r="B69" s="128" t="s">
        <v>353</v>
      </c>
      <c r="C69" s="128" t="s">
        <v>355</v>
      </c>
    </row>
    <row r="70" spans="1:3" x14ac:dyDescent="0.2">
      <c r="A70" s="128" t="s">
        <v>3</v>
      </c>
      <c r="B70" s="128" t="s">
        <v>236</v>
      </c>
      <c r="C70" s="128" t="s">
        <v>236</v>
      </c>
    </row>
    <row r="71" spans="1:3" ht="13.5" thickBot="1" x14ac:dyDescent="0.25">
      <c r="A71" s="129" t="s">
        <v>3</v>
      </c>
      <c r="B71" s="129" t="s">
        <v>225</v>
      </c>
      <c r="C71" s="129" t="s">
        <v>226</v>
      </c>
    </row>
    <row r="72" spans="1:3" ht="13.5" thickBot="1" x14ac:dyDescent="0.25">
      <c r="A72" s="139"/>
      <c r="B72" s="139"/>
      <c r="C72" s="139"/>
    </row>
    <row r="73" spans="1:3" x14ac:dyDescent="0.2">
      <c r="A73" s="127" t="s">
        <v>4</v>
      </c>
      <c r="B73" s="127" t="s">
        <v>369</v>
      </c>
      <c r="C73" s="127" t="s">
        <v>370</v>
      </c>
    </row>
    <row r="74" spans="1:3" ht="13.5" customHeight="1" x14ac:dyDescent="0.2">
      <c r="A74" s="128" t="s">
        <v>4</v>
      </c>
      <c r="B74" s="128" t="s">
        <v>371</v>
      </c>
      <c r="C74" s="128" t="s">
        <v>241</v>
      </c>
    </row>
    <row r="75" spans="1:3" ht="14.25" customHeight="1" x14ac:dyDescent="0.2">
      <c r="A75" s="128" t="s">
        <v>4</v>
      </c>
      <c r="B75" s="128" t="s">
        <v>369</v>
      </c>
      <c r="C75" s="128" t="s">
        <v>372</v>
      </c>
    </row>
    <row r="76" spans="1:3" x14ac:dyDescent="0.2">
      <c r="A76" s="128" t="s">
        <v>4</v>
      </c>
      <c r="B76" s="128" t="s">
        <v>369</v>
      </c>
      <c r="C76" s="128" t="s">
        <v>224</v>
      </c>
    </row>
    <row r="77" spans="1:3" x14ac:dyDescent="0.2">
      <c r="A77" s="128" t="s">
        <v>4</v>
      </c>
      <c r="B77" s="128" t="s">
        <v>371</v>
      </c>
      <c r="C77" s="128" t="s">
        <v>373</v>
      </c>
    </row>
    <row r="78" spans="1:3" x14ac:dyDescent="0.2">
      <c r="A78" s="128" t="s">
        <v>4</v>
      </c>
      <c r="B78" s="128" t="s">
        <v>371</v>
      </c>
      <c r="C78" s="128" t="s">
        <v>242</v>
      </c>
    </row>
    <row r="79" spans="1:3" x14ac:dyDescent="0.2">
      <c r="A79" s="128" t="s">
        <v>4</v>
      </c>
      <c r="B79" s="128" t="s">
        <v>229</v>
      </c>
      <c r="C79" s="128" t="s">
        <v>374</v>
      </c>
    </row>
    <row r="80" spans="1:3" x14ac:dyDescent="0.2">
      <c r="A80" s="128" t="s">
        <v>4</v>
      </c>
      <c r="B80" s="128" t="s">
        <v>229</v>
      </c>
      <c r="C80" s="128" t="s">
        <v>248</v>
      </c>
    </row>
    <row r="81" spans="1:3" x14ac:dyDescent="0.2">
      <c r="A81" s="128" t="s">
        <v>4</v>
      </c>
      <c r="B81" s="128" t="s">
        <v>246</v>
      </c>
      <c r="C81" s="128" t="s">
        <v>246</v>
      </c>
    </row>
    <row r="82" spans="1:3" x14ac:dyDescent="0.2">
      <c r="A82" s="128" t="s">
        <v>4</v>
      </c>
      <c r="B82" s="128" t="s">
        <v>356</v>
      </c>
      <c r="C82" s="128" t="s">
        <v>356</v>
      </c>
    </row>
    <row r="83" spans="1:3" x14ac:dyDescent="0.2">
      <c r="A83" s="128" t="s">
        <v>4</v>
      </c>
      <c r="B83" s="128" t="s">
        <v>230</v>
      </c>
      <c r="C83" s="128" t="s">
        <v>375</v>
      </c>
    </row>
    <row r="84" spans="1:3" x14ac:dyDescent="0.2">
      <c r="A84" s="128" t="s">
        <v>4</v>
      </c>
      <c r="B84" s="128" t="s">
        <v>230</v>
      </c>
      <c r="C84" s="128" t="s">
        <v>231</v>
      </c>
    </row>
    <row r="85" spans="1:3" x14ac:dyDescent="0.2">
      <c r="A85" s="128" t="s">
        <v>4</v>
      </c>
      <c r="B85" s="128" t="s">
        <v>230</v>
      </c>
      <c r="C85" s="128" t="s">
        <v>249</v>
      </c>
    </row>
    <row r="86" spans="1:3" x14ac:dyDescent="0.2">
      <c r="A86" s="128" t="s">
        <v>4</v>
      </c>
      <c r="B86" s="128" t="s">
        <v>251</v>
      </c>
      <c r="C86" s="128" t="s">
        <v>251</v>
      </c>
    </row>
    <row r="87" spans="1:3" x14ac:dyDescent="0.2">
      <c r="A87" s="128" t="s">
        <v>4</v>
      </c>
      <c r="B87" s="128" t="s">
        <v>245</v>
      </c>
      <c r="C87" s="128" t="s">
        <v>245</v>
      </c>
    </row>
    <row r="88" spans="1:3" x14ac:dyDescent="0.2">
      <c r="A88" s="128" t="s">
        <v>4</v>
      </c>
      <c r="B88" s="128" t="s">
        <v>210</v>
      </c>
      <c r="C88" s="128" t="s">
        <v>211</v>
      </c>
    </row>
    <row r="89" spans="1:3" x14ac:dyDescent="0.2">
      <c r="A89" s="128" t="s">
        <v>4</v>
      </c>
      <c r="B89" s="128" t="s">
        <v>247</v>
      </c>
      <c r="C89" s="128" t="s">
        <v>247</v>
      </c>
    </row>
    <row r="90" spans="1:3" x14ac:dyDescent="0.2">
      <c r="A90" s="128" t="s">
        <v>4</v>
      </c>
      <c r="B90" s="128" t="s">
        <v>224</v>
      </c>
      <c r="C90" s="128" t="s">
        <v>224</v>
      </c>
    </row>
    <row r="91" spans="1:3" x14ac:dyDescent="0.2">
      <c r="A91" s="128" t="s">
        <v>4</v>
      </c>
      <c r="B91" s="128" t="s">
        <v>239</v>
      </c>
      <c r="C91" s="128" t="s">
        <v>240</v>
      </c>
    </row>
    <row r="92" spans="1:3" x14ac:dyDescent="0.2">
      <c r="A92" s="128" t="s">
        <v>4</v>
      </c>
      <c r="B92" s="128" t="s">
        <v>195</v>
      </c>
      <c r="C92" s="128" t="s">
        <v>243</v>
      </c>
    </row>
    <row r="93" spans="1:3" x14ac:dyDescent="0.2">
      <c r="A93" s="128" t="s">
        <v>4</v>
      </c>
      <c r="B93" s="128" t="s">
        <v>351</v>
      </c>
      <c r="C93" s="128" t="s">
        <v>351</v>
      </c>
    </row>
    <row r="94" spans="1:3" x14ac:dyDescent="0.2">
      <c r="A94" s="128" t="s">
        <v>4</v>
      </c>
      <c r="B94" s="128" t="s">
        <v>202</v>
      </c>
      <c r="C94" s="128" t="s">
        <v>235</v>
      </c>
    </row>
    <row r="95" spans="1:3" x14ac:dyDescent="0.2">
      <c r="A95" s="128" t="s">
        <v>4</v>
      </c>
      <c r="B95" s="128" t="s">
        <v>202</v>
      </c>
      <c r="C95" s="128" t="s">
        <v>250</v>
      </c>
    </row>
    <row r="96" spans="1:3" x14ac:dyDescent="0.2">
      <c r="A96" s="128" t="s">
        <v>4</v>
      </c>
      <c r="B96" s="128" t="s">
        <v>352</v>
      </c>
      <c r="C96" s="128" t="s">
        <v>352</v>
      </c>
    </row>
    <row r="97" spans="1:3" x14ac:dyDescent="0.2">
      <c r="A97" s="128" t="s">
        <v>4</v>
      </c>
      <c r="B97" s="128" t="s">
        <v>244</v>
      </c>
      <c r="C97" s="128" t="s">
        <v>244</v>
      </c>
    </row>
    <row r="98" spans="1:3" x14ac:dyDescent="0.2">
      <c r="A98" s="128" t="s">
        <v>4</v>
      </c>
      <c r="B98" s="128" t="s">
        <v>228</v>
      </c>
      <c r="C98" s="128" t="s">
        <v>228</v>
      </c>
    </row>
    <row r="99" spans="1:3" x14ac:dyDescent="0.2">
      <c r="A99" s="128" t="s">
        <v>4</v>
      </c>
      <c r="B99" s="128" t="s">
        <v>353</v>
      </c>
      <c r="C99" s="128" t="s">
        <v>355</v>
      </c>
    </row>
    <row r="100" spans="1:3" x14ac:dyDescent="0.2">
      <c r="A100" s="128" t="s">
        <v>4</v>
      </c>
      <c r="B100" s="128" t="s">
        <v>236</v>
      </c>
      <c r="C100" s="128" t="s">
        <v>236</v>
      </c>
    </row>
    <row r="101" spans="1:3" ht="13.5" thickBot="1" x14ac:dyDescent="0.25">
      <c r="A101" s="129" t="s">
        <v>4</v>
      </c>
      <c r="B101" s="129" t="s">
        <v>225</v>
      </c>
      <c r="C101" s="129" t="s">
        <v>226</v>
      </c>
    </row>
    <row r="102" spans="1:3" ht="13.5" thickBot="1" x14ac:dyDescent="0.25">
      <c r="A102" s="130"/>
      <c r="B102" s="130"/>
      <c r="C102" s="130"/>
    </row>
    <row r="103" spans="1:3" x14ac:dyDescent="0.2">
      <c r="A103" s="127" t="s">
        <v>5</v>
      </c>
      <c r="B103" s="127" t="s">
        <v>376</v>
      </c>
      <c r="C103" s="127" t="s">
        <v>377</v>
      </c>
    </row>
    <row r="104" spans="1:3" x14ac:dyDescent="0.2">
      <c r="A104" s="128" t="s">
        <v>5</v>
      </c>
      <c r="B104" s="128" t="s">
        <v>376</v>
      </c>
      <c r="C104" s="128" t="s">
        <v>240</v>
      </c>
    </row>
    <row r="105" spans="1:3" x14ac:dyDescent="0.2">
      <c r="A105" s="128" t="s">
        <v>5</v>
      </c>
      <c r="B105" s="128" t="s">
        <v>218</v>
      </c>
      <c r="C105" s="128" t="s">
        <v>219</v>
      </c>
    </row>
    <row r="106" spans="1:3" x14ac:dyDescent="0.2">
      <c r="A106" s="128" t="s">
        <v>5</v>
      </c>
      <c r="B106" s="128" t="s">
        <v>252</v>
      </c>
      <c r="C106" s="128" t="s">
        <v>253</v>
      </c>
    </row>
    <row r="107" spans="1:3" x14ac:dyDescent="0.2">
      <c r="A107" s="128" t="s">
        <v>5</v>
      </c>
      <c r="B107" s="128" t="s">
        <v>255</v>
      </c>
      <c r="C107" s="128" t="s">
        <v>256</v>
      </c>
    </row>
    <row r="108" spans="1:3" x14ac:dyDescent="0.2">
      <c r="A108" s="128" t="s">
        <v>5</v>
      </c>
      <c r="B108" s="128" t="s">
        <v>378</v>
      </c>
      <c r="C108" s="128" t="s">
        <v>378</v>
      </c>
    </row>
    <row r="109" spans="1:3" x14ac:dyDescent="0.2">
      <c r="A109" s="128" t="s">
        <v>5</v>
      </c>
      <c r="B109" s="128" t="s">
        <v>199</v>
      </c>
      <c r="C109" s="128" t="s">
        <v>254</v>
      </c>
    </row>
    <row r="110" spans="1:3" x14ac:dyDescent="0.2">
      <c r="A110" s="128" t="s">
        <v>5</v>
      </c>
      <c r="B110" s="128" t="s">
        <v>199</v>
      </c>
      <c r="C110" s="128" t="s">
        <v>199</v>
      </c>
    </row>
    <row r="111" spans="1:3" x14ac:dyDescent="0.2">
      <c r="A111" s="128" t="s">
        <v>5</v>
      </c>
      <c r="B111" s="128" t="s">
        <v>257</v>
      </c>
      <c r="C111" s="128" t="s">
        <v>258</v>
      </c>
    </row>
    <row r="112" spans="1:3" x14ac:dyDescent="0.2">
      <c r="A112" s="128" t="s">
        <v>5</v>
      </c>
      <c r="B112" s="128" t="s">
        <v>195</v>
      </c>
      <c r="C112" s="128" t="s">
        <v>195</v>
      </c>
    </row>
    <row r="113" spans="1:3" x14ac:dyDescent="0.2">
      <c r="A113" s="128" t="s">
        <v>5</v>
      </c>
      <c r="B113" s="128" t="s">
        <v>351</v>
      </c>
      <c r="C113" s="128" t="s">
        <v>351</v>
      </c>
    </row>
    <row r="114" spans="1:3" x14ac:dyDescent="0.2">
      <c r="A114" s="128" t="s">
        <v>5</v>
      </c>
      <c r="B114" s="128" t="s">
        <v>208</v>
      </c>
      <c r="C114" s="128" t="s">
        <v>208</v>
      </c>
    </row>
    <row r="115" spans="1:3" x14ac:dyDescent="0.2">
      <c r="A115" s="128" t="s">
        <v>5</v>
      </c>
      <c r="B115" s="128" t="s">
        <v>379</v>
      </c>
      <c r="C115" s="128" t="s">
        <v>380</v>
      </c>
    </row>
    <row r="116" spans="1:3" x14ac:dyDescent="0.2">
      <c r="A116" s="128" t="s">
        <v>5</v>
      </c>
      <c r="B116" s="128" t="s">
        <v>202</v>
      </c>
      <c r="C116" s="128" t="s">
        <v>381</v>
      </c>
    </row>
    <row r="117" spans="1:3" x14ac:dyDescent="0.2">
      <c r="A117" s="128" t="s">
        <v>5</v>
      </c>
      <c r="B117" s="128" t="s">
        <v>379</v>
      </c>
      <c r="C117" s="128" t="s">
        <v>382</v>
      </c>
    </row>
    <row r="118" spans="1:3" x14ac:dyDescent="0.2">
      <c r="A118" s="128" t="s">
        <v>5</v>
      </c>
      <c r="B118" s="128" t="s">
        <v>202</v>
      </c>
      <c r="C118" s="128" t="s">
        <v>383</v>
      </c>
    </row>
    <row r="119" spans="1:3" x14ac:dyDescent="0.2">
      <c r="A119" s="128" t="s">
        <v>5</v>
      </c>
      <c r="B119" s="128" t="s">
        <v>202</v>
      </c>
      <c r="C119" s="128" t="s">
        <v>384</v>
      </c>
    </row>
    <row r="120" spans="1:3" x14ac:dyDescent="0.2">
      <c r="A120" s="128" t="s">
        <v>5</v>
      </c>
      <c r="B120" s="128" t="s">
        <v>352</v>
      </c>
      <c r="C120" s="128" t="s">
        <v>352</v>
      </c>
    </row>
    <row r="121" spans="1:3" x14ac:dyDescent="0.2">
      <c r="A121" s="128" t="s">
        <v>5</v>
      </c>
      <c r="B121" s="128" t="s">
        <v>385</v>
      </c>
      <c r="C121" s="128" t="s">
        <v>386</v>
      </c>
    </row>
    <row r="122" spans="1:3" ht="13.5" thickBot="1" x14ac:dyDescent="0.25">
      <c r="A122" s="129" t="s">
        <v>5</v>
      </c>
      <c r="B122" s="129" t="s">
        <v>385</v>
      </c>
      <c r="C122" s="129" t="s">
        <v>387</v>
      </c>
    </row>
    <row r="123" spans="1:3" ht="13.5" thickBot="1" x14ac:dyDescent="0.25">
      <c r="A123" s="130"/>
      <c r="B123" s="130"/>
      <c r="C123" s="130"/>
    </row>
    <row r="124" spans="1:3" x14ac:dyDescent="0.2">
      <c r="A124" s="127" t="s">
        <v>6</v>
      </c>
      <c r="B124" s="127" t="s">
        <v>203</v>
      </c>
      <c r="C124" s="127" t="s">
        <v>203</v>
      </c>
    </row>
    <row r="125" spans="1:3" x14ac:dyDescent="0.2">
      <c r="A125" s="128" t="s">
        <v>6</v>
      </c>
      <c r="B125" s="128" t="s">
        <v>262</v>
      </c>
      <c r="C125" s="128" t="s">
        <v>263</v>
      </c>
    </row>
    <row r="126" spans="1:3" x14ac:dyDescent="0.2">
      <c r="A126" s="128" t="s">
        <v>6</v>
      </c>
      <c r="B126" s="128" t="s">
        <v>262</v>
      </c>
      <c r="C126" s="128" t="s">
        <v>388</v>
      </c>
    </row>
    <row r="127" spans="1:3" x14ac:dyDescent="0.2">
      <c r="A127" s="128" t="s">
        <v>6</v>
      </c>
      <c r="B127" s="128" t="s">
        <v>261</v>
      </c>
      <c r="C127" s="128" t="s">
        <v>261</v>
      </c>
    </row>
    <row r="128" spans="1:3" x14ac:dyDescent="0.2">
      <c r="A128" s="128" t="s">
        <v>6</v>
      </c>
      <c r="B128" s="128" t="s">
        <v>255</v>
      </c>
      <c r="C128" s="128" t="s">
        <v>256</v>
      </c>
    </row>
    <row r="129" spans="1:3" x14ac:dyDescent="0.2">
      <c r="A129" s="128" t="s">
        <v>6</v>
      </c>
      <c r="B129" s="128" t="s">
        <v>199</v>
      </c>
      <c r="C129" s="128" t="s">
        <v>199</v>
      </c>
    </row>
    <row r="130" spans="1:3" x14ac:dyDescent="0.2">
      <c r="A130" s="128" t="s">
        <v>6</v>
      </c>
      <c r="B130" s="128" t="s">
        <v>195</v>
      </c>
      <c r="C130" s="128" t="s">
        <v>259</v>
      </c>
    </row>
    <row r="131" spans="1:3" x14ac:dyDescent="0.2">
      <c r="A131" s="128" t="s">
        <v>6</v>
      </c>
      <c r="B131" s="128" t="s">
        <v>195</v>
      </c>
      <c r="C131" s="128" t="s">
        <v>389</v>
      </c>
    </row>
    <row r="132" spans="1:3" x14ac:dyDescent="0.2">
      <c r="A132" s="128" t="s">
        <v>6</v>
      </c>
      <c r="B132" s="128" t="s">
        <v>351</v>
      </c>
      <c r="C132" s="128" t="s">
        <v>351</v>
      </c>
    </row>
    <row r="133" spans="1:3" x14ac:dyDescent="0.2">
      <c r="A133" s="128" t="s">
        <v>6</v>
      </c>
      <c r="B133" s="128" t="s">
        <v>352</v>
      </c>
      <c r="C133" s="128" t="s">
        <v>352</v>
      </c>
    </row>
    <row r="134" spans="1:3" x14ac:dyDescent="0.2">
      <c r="A134" s="128" t="s">
        <v>6</v>
      </c>
      <c r="B134" s="128" t="s">
        <v>385</v>
      </c>
      <c r="C134" s="128" t="s">
        <v>386</v>
      </c>
    </row>
    <row r="135" spans="1:3" x14ac:dyDescent="0.2">
      <c r="A135" s="128" t="s">
        <v>6</v>
      </c>
      <c r="B135" s="128" t="s">
        <v>385</v>
      </c>
      <c r="C135" s="128" t="s">
        <v>387</v>
      </c>
    </row>
    <row r="136" spans="1:3" ht="13.5" thickBot="1" x14ac:dyDescent="0.25">
      <c r="A136" s="129" t="s">
        <v>6</v>
      </c>
      <c r="B136" s="129" t="s">
        <v>260</v>
      </c>
      <c r="C136" s="129" t="s">
        <v>260</v>
      </c>
    </row>
    <row r="137" spans="1:3" ht="13.5" thickBot="1" x14ac:dyDescent="0.25">
      <c r="A137" s="130"/>
      <c r="B137" s="130"/>
      <c r="C137" s="130"/>
    </row>
    <row r="138" spans="1:3" x14ac:dyDescent="0.2">
      <c r="A138" s="127" t="s">
        <v>7</v>
      </c>
      <c r="B138" s="127" t="s">
        <v>203</v>
      </c>
      <c r="C138" s="127" t="s">
        <v>203</v>
      </c>
    </row>
    <row r="139" spans="1:3" x14ac:dyDescent="0.2">
      <c r="A139" s="128" t="s">
        <v>7</v>
      </c>
      <c r="B139" s="128" t="s">
        <v>237</v>
      </c>
      <c r="C139" s="128" t="s">
        <v>237</v>
      </c>
    </row>
    <row r="140" spans="1:3" x14ac:dyDescent="0.2">
      <c r="A140" s="128" t="s">
        <v>7</v>
      </c>
      <c r="B140" s="128" t="s">
        <v>390</v>
      </c>
      <c r="C140" s="128" t="s">
        <v>390</v>
      </c>
    </row>
    <row r="141" spans="1:3" x14ac:dyDescent="0.2">
      <c r="A141" s="128" t="s">
        <v>7</v>
      </c>
      <c r="B141" s="128" t="s">
        <v>391</v>
      </c>
      <c r="C141" s="128" t="s">
        <v>392</v>
      </c>
    </row>
    <row r="142" spans="1:3" x14ac:dyDescent="0.2">
      <c r="A142" s="128" t="s">
        <v>7</v>
      </c>
      <c r="B142" s="128" t="s">
        <v>391</v>
      </c>
      <c r="C142" s="128" t="s">
        <v>393</v>
      </c>
    </row>
    <row r="143" spans="1:3" x14ac:dyDescent="0.2">
      <c r="A143" s="128" t="s">
        <v>7</v>
      </c>
      <c r="B143" s="128" t="s">
        <v>230</v>
      </c>
      <c r="C143" s="128" t="s">
        <v>394</v>
      </c>
    </row>
    <row r="144" spans="1:3" x14ac:dyDescent="0.2">
      <c r="A144" s="128" t="s">
        <v>7</v>
      </c>
      <c r="B144" s="128" t="s">
        <v>230</v>
      </c>
      <c r="C144" s="128" t="s">
        <v>395</v>
      </c>
    </row>
    <row r="145" spans="1:3" ht="14.25" customHeight="1" x14ac:dyDescent="0.2">
      <c r="A145" s="128" t="s">
        <v>7</v>
      </c>
      <c r="B145" s="128" t="s">
        <v>396</v>
      </c>
      <c r="C145" s="128" t="s">
        <v>397</v>
      </c>
    </row>
    <row r="146" spans="1:3" x14ac:dyDescent="0.2">
      <c r="A146" s="128" t="s">
        <v>7</v>
      </c>
      <c r="B146" s="128" t="s">
        <v>368</v>
      </c>
      <c r="C146" s="128" t="s">
        <v>368</v>
      </c>
    </row>
    <row r="147" spans="1:3" x14ac:dyDescent="0.2">
      <c r="A147" s="128" t="s">
        <v>7</v>
      </c>
      <c r="B147" s="128" t="s">
        <v>238</v>
      </c>
      <c r="C147" s="128" t="s">
        <v>238</v>
      </c>
    </row>
    <row r="148" spans="1:3" x14ac:dyDescent="0.2">
      <c r="A148" s="128" t="s">
        <v>7</v>
      </c>
      <c r="B148" s="128" t="s">
        <v>238</v>
      </c>
      <c r="C148" s="128" t="s">
        <v>398</v>
      </c>
    </row>
    <row r="149" spans="1:3" x14ac:dyDescent="0.2">
      <c r="A149" s="128" t="s">
        <v>7</v>
      </c>
      <c r="B149" s="128" t="s">
        <v>199</v>
      </c>
      <c r="C149" s="128" t="s">
        <v>199</v>
      </c>
    </row>
    <row r="150" spans="1:3" x14ac:dyDescent="0.2">
      <c r="A150" s="128" t="s">
        <v>7</v>
      </c>
      <c r="B150" s="128" t="s">
        <v>221</v>
      </c>
      <c r="C150" s="128" t="s">
        <v>221</v>
      </c>
    </row>
    <row r="151" spans="1:3" x14ac:dyDescent="0.2">
      <c r="A151" s="128" t="s">
        <v>7</v>
      </c>
      <c r="B151" s="128" t="s">
        <v>227</v>
      </c>
      <c r="C151" s="128" t="s">
        <v>227</v>
      </c>
    </row>
    <row r="152" spans="1:3" x14ac:dyDescent="0.2">
      <c r="A152" s="128" t="s">
        <v>7</v>
      </c>
      <c r="B152" s="128" t="s">
        <v>351</v>
      </c>
      <c r="C152" s="128" t="s">
        <v>351</v>
      </c>
    </row>
    <row r="153" spans="1:3" x14ac:dyDescent="0.2">
      <c r="A153" s="128" t="s">
        <v>7</v>
      </c>
      <c r="B153" s="128" t="s">
        <v>352</v>
      </c>
      <c r="C153" s="128" t="s">
        <v>352</v>
      </c>
    </row>
    <row r="154" spans="1:3" x14ac:dyDescent="0.2">
      <c r="A154" s="128" t="s">
        <v>7</v>
      </c>
      <c r="B154" s="128" t="s">
        <v>353</v>
      </c>
      <c r="C154" s="128" t="s">
        <v>354</v>
      </c>
    </row>
    <row r="155" spans="1:3" x14ac:dyDescent="0.2">
      <c r="A155" s="128" t="s">
        <v>7</v>
      </c>
      <c r="B155" s="128" t="s">
        <v>353</v>
      </c>
      <c r="C155" s="128" t="s">
        <v>355</v>
      </c>
    </row>
    <row r="156" spans="1:3" ht="13.5" thickBot="1" x14ac:dyDescent="0.25">
      <c r="A156" s="129" t="s">
        <v>7</v>
      </c>
      <c r="B156" s="129" t="s">
        <v>260</v>
      </c>
      <c r="C156" s="129" t="s">
        <v>260</v>
      </c>
    </row>
    <row r="157" spans="1:3" ht="13.5" thickBot="1" x14ac:dyDescent="0.25">
      <c r="A157" s="130"/>
      <c r="B157" s="130"/>
      <c r="C157" s="130"/>
    </row>
    <row r="158" spans="1:3" x14ac:dyDescent="0.2">
      <c r="A158" s="127" t="s">
        <v>264</v>
      </c>
      <c r="B158" s="127" t="s">
        <v>203</v>
      </c>
      <c r="C158" s="127" t="s">
        <v>203</v>
      </c>
    </row>
    <row r="159" spans="1:3" x14ac:dyDescent="0.2">
      <c r="A159" s="128" t="s">
        <v>264</v>
      </c>
      <c r="B159" s="128" t="s">
        <v>193</v>
      </c>
      <c r="C159" s="128" t="s">
        <v>193</v>
      </c>
    </row>
    <row r="160" spans="1:3" x14ac:dyDescent="0.2">
      <c r="A160" s="128" t="s">
        <v>264</v>
      </c>
      <c r="B160" s="128" t="s">
        <v>193</v>
      </c>
      <c r="C160" s="128" t="s">
        <v>399</v>
      </c>
    </row>
    <row r="161" spans="1:3" x14ac:dyDescent="0.2">
      <c r="A161" s="128" t="s">
        <v>264</v>
      </c>
      <c r="B161" s="128" t="s">
        <v>193</v>
      </c>
      <c r="C161" s="128" t="s">
        <v>400</v>
      </c>
    </row>
    <row r="162" spans="1:3" x14ac:dyDescent="0.2">
      <c r="A162" s="128" t="s">
        <v>264</v>
      </c>
      <c r="B162" s="128" t="s">
        <v>199</v>
      </c>
      <c r="C162" s="128" t="s">
        <v>267</v>
      </c>
    </row>
    <row r="163" spans="1:3" x14ac:dyDescent="0.2">
      <c r="A163" s="128" t="s">
        <v>264</v>
      </c>
      <c r="B163" s="128" t="s">
        <v>199</v>
      </c>
      <c r="C163" s="128" t="s">
        <v>265</v>
      </c>
    </row>
    <row r="164" spans="1:3" x14ac:dyDescent="0.2">
      <c r="A164" s="128" t="s">
        <v>264</v>
      </c>
      <c r="B164" s="128" t="s">
        <v>199</v>
      </c>
      <c r="C164" s="128" t="s">
        <v>348</v>
      </c>
    </row>
    <row r="165" spans="1:3" x14ac:dyDescent="0.2">
      <c r="A165" s="128" t="s">
        <v>264</v>
      </c>
      <c r="B165" s="128" t="s">
        <v>199</v>
      </c>
      <c r="C165" s="128" t="s">
        <v>266</v>
      </c>
    </row>
    <row r="166" spans="1:3" x14ac:dyDescent="0.2">
      <c r="A166" s="128" t="s">
        <v>264</v>
      </c>
      <c r="B166" s="128" t="s">
        <v>199</v>
      </c>
      <c r="C166" s="128" t="s">
        <v>268</v>
      </c>
    </row>
    <row r="167" spans="1:3" x14ac:dyDescent="0.2">
      <c r="A167" s="128" t="s">
        <v>264</v>
      </c>
      <c r="B167" s="128" t="s">
        <v>199</v>
      </c>
      <c r="C167" s="128" t="s">
        <v>269</v>
      </c>
    </row>
    <row r="168" spans="1:3" x14ac:dyDescent="0.2">
      <c r="A168" s="128" t="s">
        <v>264</v>
      </c>
      <c r="B168" s="128" t="s">
        <v>199</v>
      </c>
      <c r="C168" s="128" t="s">
        <v>270</v>
      </c>
    </row>
    <row r="169" spans="1:3" x14ac:dyDescent="0.2">
      <c r="A169" s="128" t="s">
        <v>264</v>
      </c>
      <c r="B169" s="128" t="s">
        <v>194</v>
      </c>
      <c r="C169" s="128" t="s">
        <v>194</v>
      </c>
    </row>
    <row r="170" spans="1:3" x14ac:dyDescent="0.2">
      <c r="A170" s="128" t="s">
        <v>264</v>
      </c>
      <c r="B170" s="128" t="s">
        <v>195</v>
      </c>
      <c r="C170" s="128" t="s">
        <v>195</v>
      </c>
    </row>
    <row r="171" spans="1:3" x14ac:dyDescent="0.2">
      <c r="A171" s="128" t="s">
        <v>264</v>
      </c>
      <c r="B171" s="128" t="s">
        <v>195</v>
      </c>
      <c r="C171" s="128" t="s">
        <v>196</v>
      </c>
    </row>
    <row r="172" spans="1:3" x14ac:dyDescent="0.2">
      <c r="A172" s="128" t="s">
        <v>264</v>
      </c>
      <c r="B172" s="128" t="s">
        <v>351</v>
      </c>
      <c r="C172" s="128" t="s">
        <v>351</v>
      </c>
    </row>
    <row r="173" spans="1:3" x14ac:dyDescent="0.2">
      <c r="A173" s="128" t="s">
        <v>264</v>
      </c>
      <c r="B173" s="128" t="s">
        <v>204</v>
      </c>
      <c r="C173" s="128" t="s">
        <v>205</v>
      </c>
    </row>
    <row r="174" spans="1:3" x14ac:dyDescent="0.2">
      <c r="A174" s="128" t="s">
        <v>264</v>
      </c>
      <c r="B174" s="128" t="s">
        <v>202</v>
      </c>
      <c r="C174" s="128" t="s">
        <v>383</v>
      </c>
    </row>
    <row r="175" spans="1:3" x14ac:dyDescent="0.2">
      <c r="A175" s="128" t="s">
        <v>264</v>
      </c>
      <c r="B175" s="128" t="s">
        <v>202</v>
      </c>
      <c r="C175" s="128" t="s">
        <v>401</v>
      </c>
    </row>
    <row r="176" spans="1:3" x14ac:dyDescent="0.2">
      <c r="A176" s="128" t="s">
        <v>264</v>
      </c>
      <c r="B176" s="128" t="s">
        <v>202</v>
      </c>
      <c r="C176" s="128" t="s">
        <v>402</v>
      </c>
    </row>
    <row r="177" spans="1:3" x14ac:dyDescent="0.2">
      <c r="A177" s="128" t="s">
        <v>264</v>
      </c>
      <c r="B177" s="128" t="s">
        <v>202</v>
      </c>
      <c r="C177" s="128" t="s">
        <v>403</v>
      </c>
    </row>
    <row r="178" spans="1:3" x14ac:dyDescent="0.2">
      <c r="A178" s="128" t="s">
        <v>264</v>
      </c>
      <c r="B178" s="128" t="s">
        <v>202</v>
      </c>
      <c r="C178" s="128" t="s">
        <v>404</v>
      </c>
    </row>
    <row r="179" spans="1:3" x14ac:dyDescent="0.2">
      <c r="A179" s="128" t="s">
        <v>264</v>
      </c>
      <c r="B179" s="128" t="s">
        <v>202</v>
      </c>
      <c r="C179" s="128" t="s">
        <v>405</v>
      </c>
    </row>
    <row r="180" spans="1:3" x14ac:dyDescent="0.2">
      <c r="A180" s="128" t="s">
        <v>264</v>
      </c>
      <c r="B180" s="128" t="s">
        <v>352</v>
      </c>
      <c r="C180" s="128" t="s">
        <v>352</v>
      </c>
    </row>
    <row r="181" spans="1:3" x14ac:dyDescent="0.2">
      <c r="A181" s="128" t="s">
        <v>264</v>
      </c>
      <c r="B181" s="128" t="s">
        <v>353</v>
      </c>
      <c r="C181" s="128" t="s">
        <v>354</v>
      </c>
    </row>
    <row r="182" spans="1:3" ht="13.5" thickBot="1" x14ac:dyDescent="0.25">
      <c r="A182" s="129" t="s">
        <v>264</v>
      </c>
      <c r="B182" s="129" t="s">
        <v>353</v>
      </c>
      <c r="C182" s="129" t="s">
        <v>355</v>
      </c>
    </row>
  </sheetData>
  <sheetProtection password="DC3D" sheet="1" objects="1" scenarios="1"/>
  <pageMargins left="0.7" right="0.7" top="0.75" bottom="0.4" header="0.3" footer="0.3"/>
  <pageSetup orientation="portrait" r:id="rId1"/>
  <headerFooter alignWithMargins="0"/>
  <rowBreaks count="1" manualBreakCount="1">
    <brk id="1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pageSetUpPr fitToPage="1"/>
  </sheetPr>
  <dimension ref="A2:H42"/>
  <sheetViews>
    <sheetView workbookViewId="0"/>
  </sheetViews>
  <sheetFormatPr defaultRowHeight="15.75" x14ac:dyDescent="0.25"/>
  <cols>
    <col min="1" max="1" width="25.28515625" style="54" customWidth="1"/>
    <col min="2" max="2" width="45.85546875" style="55" customWidth="1"/>
    <col min="3" max="8" width="25.7109375" style="55" customWidth="1"/>
    <col min="9" max="9" width="25.7109375" style="115" customWidth="1"/>
    <col min="10" max="16384" width="9.140625" style="115"/>
  </cols>
  <sheetData>
    <row r="2" spans="1:8" x14ac:dyDescent="0.25">
      <c r="A2" s="113" t="s">
        <v>184</v>
      </c>
      <c r="B2" s="114"/>
      <c r="C2" s="114"/>
      <c r="D2" s="114"/>
      <c r="E2" s="114"/>
      <c r="F2" s="114"/>
      <c r="G2" s="114"/>
      <c r="H2" s="114"/>
    </row>
    <row r="3" spans="1:8" x14ac:dyDescent="0.25">
      <c r="A3" s="116"/>
      <c r="B3" s="115"/>
      <c r="C3" s="115"/>
      <c r="D3" s="115"/>
      <c r="E3" s="115"/>
      <c r="F3" s="115"/>
      <c r="G3" s="115"/>
      <c r="H3" s="115"/>
    </row>
    <row r="4" spans="1:8" x14ac:dyDescent="0.25">
      <c r="A4" s="117" t="s">
        <v>182</v>
      </c>
      <c r="B4" s="55" t="s">
        <v>185</v>
      </c>
    </row>
    <row r="5" spans="1:8" x14ac:dyDescent="0.25">
      <c r="A5" s="117"/>
    </row>
    <row r="6" spans="1:8" x14ac:dyDescent="0.25">
      <c r="A6" s="117" t="s">
        <v>186</v>
      </c>
      <c r="B6" s="55" t="s">
        <v>187</v>
      </c>
    </row>
    <row r="8" spans="1:8" x14ac:dyDescent="0.25">
      <c r="A8" s="56" t="s">
        <v>340</v>
      </c>
      <c r="B8" s="157" t="s">
        <v>341</v>
      </c>
      <c r="C8" s="157"/>
      <c r="D8" s="157"/>
      <c r="E8" s="157"/>
      <c r="F8" s="157"/>
      <c r="G8" s="157"/>
    </row>
    <row r="9" spans="1:8" x14ac:dyDescent="0.25">
      <c r="B9" s="157"/>
      <c r="C9" s="157"/>
      <c r="D9" s="157"/>
      <c r="E9" s="157"/>
      <c r="F9" s="157"/>
      <c r="G9" s="157"/>
    </row>
    <row r="10" spans="1:8" x14ac:dyDescent="0.25">
      <c r="A10" s="113" t="s">
        <v>170</v>
      </c>
      <c r="B10" s="114"/>
      <c r="C10" s="114"/>
      <c r="D10" s="114"/>
      <c r="E10" s="114"/>
      <c r="F10" s="114"/>
      <c r="G10" s="114"/>
      <c r="H10" s="114"/>
    </row>
    <row r="11" spans="1:8" ht="15.75" customHeight="1" x14ac:dyDescent="0.25"/>
    <row r="12" spans="1:8" x14ac:dyDescent="0.25">
      <c r="A12" s="62" t="s">
        <v>181</v>
      </c>
      <c r="B12" s="158" t="s">
        <v>189</v>
      </c>
      <c r="C12" s="60" t="s">
        <v>1</v>
      </c>
      <c r="D12" s="60" t="s">
        <v>4</v>
      </c>
      <c r="E12" s="60" t="s">
        <v>7</v>
      </c>
      <c r="F12" s="60" t="s">
        <v>8</v>
      </c>
    </row>
    <row r="13" spans="1:8" x14ac:dyDescent="0.25">
      <c r="B13" s="158"/>
      <c r="C13" s="60" t="s">
        <v>2</v>
      </c>
      <c r="D13" s="60" t="s">
        <v>5</v>
      </c>
      <c r="E13" s="55" t="s">
        <v>264</v>
      </c>
    </row>
    <row r="14" spans="1:8" x14ac:dyDescent="0.25">
      <c r="B14" s="158"/>
      <c r="C14" s="60" t="s">
        <v>3</v>
      </c>
      <c r="D14" s="60" t="s">
        <v>6</v>
      </c>
    </row>
    <row r="15" spans="1:8" x14ac:dyDescent="0.25">
      <c r="B15" s="63"/>
      <c r="G15" s="60"/>
    </row>
    <row r="16" spans="1:8" x14ac:dyDescent="0.25">
      <c r="B16" s="61" t="s">
        <v>178</v>
      </c>
    </row>
    <row r="17" spans="1:8" x14ac:dyDescent="0.25">
      <c r="A17" s="57"/>
      <c r="B17" s="58"/>
      <c r="C17" s="58"/>
      <c r="D17" s="58"/>
      <c r="E17" s="58"/>
      <c r="F17" s="58"/>
      <c r="G17" s="58"/>
      <c r="H17" s="58"/>
    </row>
    <row r="19" spans="1:8" x14ac:dyDescent="0.25">
      <c r="A19" s="56" t="s">
        <v>169</v>
      </c>
      <c r="B19" s="55" t="s">
        <v>342</v>
      </c>
    </row>
    <row r="20" spans="1:8" x14ac:dyDescent="0.25">
      <c r="A20" s="57"/>
      <c r="B20" s="58"/>
      <c r="C20" s="58"/>
      <c r="D20" s="58"/>
      <c r="E20" s="58"/>
      <c r="F20" s="58"/>
      <c r="G20" s="58"/>
      <c r="H20" s="58"/>
    </row>
    <row r="21" spans="1:8" ht="15.75" customHeight="1" x14ac:dyDescent="0.25"/>
    <row r="22" spans="1:8" x14ac:dyDescent="0.25">
      <c r="A22" s="59" t="s">
        <v>343</v>
      </c>
      <c r="B22" s="158" t="s">
        <v>188</v>
      </c>
      <c r="C22" s="60" t="s">
        <v>29</v>
      </c>
      <c r="D22" s="55" t="s">
        <v>329</v>
      </c>
      <c r="E22" s="60" t="s">
        <v>46</v>
      </c>
      <c r="F22" s="55" t="s">
        <v>334</v>
      </c>
      <c r="G22" s="60" t="s">
        <v>57</v>
      </c>
      <c r="H22" s="60" t="s">
        <v>64</v>
      </c>
    </row>
    <row r="23" spans="1:8" x14ac:dyDescent="0.25">
      <c r="B23" s="158"/>
      <c r="C23" s="60" t="s">
        <v>30</v>
      </c>
      <c r="D23" s="60" t="s">
        <v>38</v>
      </c>
      <c r="E23" s="60" t="s">
        <v>47</v>
      </c>
      <c r="F23" s="60" t="s">
        <v>51</v>
      </c>
      <c r="G23" s="60" t="s">
        <v>58</v>
      </c>
      <c r="H23" s="60" t="s">
        <v>65</v>
      </c>
    </row>
    <row r="24" spans="1:8" x14ac:dyDescent="0.25">
      <c r="B24" s="158"/>
      <c r="C24" s="60" t="s">
        <v>31</v>
      </c>
      <c r="D24" s="60" t="s">
        <v>39</v>
      </c>
      <c r="E24" s="55" t="s">
        <v>330</v>
      </c>
      <c r="F24" s="60" t="s">
        <v>52</v>
      </c>
      <c r="G24" s="60" t="s">
        <v>59</v>
      </c>
      <c r="H24" s="55" t="s">
        <v>66</v>
      </c>
    </row>
    <row r="25" spans="1:8" x14ac:dyDescent="0.25">
      <c r="B25" s="158"/>
      <c r="C25" s="60" t="s">
        <v>32</v>
      </c>
      <c r="D25" s="60" t="s">
        <v>40</v>
      </c>
      <c r="E25" s="55" t="s">
        <v>48</v>
      </c>
      <c r="F25" s="55" t="s">
        <v>335</v>
      </c>
      <c r="G25" s="60" t="s">
        <v>60</v>
      </c>
      <c r="H25" s="55" t="s">
        <v>346</v>
      </c>
    </row>
    <row r="26" spans="1:8" x14ac:dyDescent="0.25">
      <c r="B26" s="158"/>
      <c r="C26" s="60" t="s">
        <v>33</v>
      </c>
      <c r="D26" s="60" t="s">
        <v>41</v>
      </c>
      <c r="E26" s="55" t="s">
        <v>331</v>
      </c>
      <c r="F26" s="55" t="s">
        <v>53</v>
      </c>
      <c r="G26" s="60" t="s">
        <v>61</v>
      </c>
      <c r="H26" s="55" t="s">
        <v>347</v>
      </c>
    </row>
    <row r="27" spans="1:8" x14ac:dyDescent="0.25">
      <c r="B27" s="158"/>
      <c r="C27" s="60" t="s">
        <v>34</v>
      </c>
      <c r="D27" s="60" t="s">
        <v>42</v>
      </c>
      <c r="E27" s="60" t="s">
        <v>49</v>
      </c>
      <c r="F27" s="60" t="s">
        <v>54</v>
      </c>
      <c r="G27" s="60" t="s">
        <v>337</v>
      </c>
    </row>
    <row r="28" spans="1:8" x14ac:dyDescent="0.25">
      <c r="B28" s="158"/>
      <c r="C28" s="60" t="s">
        <v>35</v>
      </c>
      <c r="D28" s="60" t="s">
        <v>43</v>
      </c>
      <c r="E28" s="60" t="s">
        <v>332</v>
      </c>
      <c r="F28" s="60" t="s">
        <v>55</v>
      </c>
      <c r="G28" s="60" t="s">
        <v>62</v>
      </c>
    </row>
    <row r="29" spans="1:8" x14ac:dyDescent="0.25">
      <c r="B29" s="158"/>
      <c r="C29" s="60" t="s">
        <v>36</v>
      </c>
      <c r="D29" s="60" t="s">
        <v>44</v>
      </c>
      <c r="E29" s="55" t="s">
        <v>333</v>
      </c>
      <c r="F29" s="60" t="s">
        <v>56</v>
      </c>
      <c r="G29" s="60" t="s">
        <v>63</v>
      </c>
    </row>
    <row r="30" spans="1:8" x14ac:dyDescent="0.25">
      <c r="B30" s="138"/>
      <c r="C30" s="60" t="s">
        <v>37</v>
      </c>
      <c r="D30" s="60" t="s">
        <v>45</v>
      </c>
      <c r="E30" s="60" t="s">
        <v>50</v>
      </c>
      <c r="F30" s="55" t="s">
        <v>336</v>
      </c>
      <c r="G30" s="60" t="s">
        <v>338</v>
      </c>
    </row>
    <row r="31" spans="1:8" x14ac:dyDescent="0.25">
      <c r="B31" s="61" t="s">
        <v>172</v>
      </c>
      <c r="C31" s="60"/>
      <c r="D31" s="60"/>
      <c r="E31" s="60"/>
      <c r="F31" s="60"/>
      <c r="G31" s="60"/>
    </row>
    <row r="32" spans="1:8" x14ac:dyDescent="0.25">
      <c r="A32" s="57"/>
      <c r="B32" s="58"/>
      <c r="C32" s="58"/>
      <c r="D32" s="58"/>
      <c r="E32" s="58"/>
      <c r="F32" s="58"/>
      <c r="G32" s="58"/>
      <c r="H32" s="58"/>
    </row>
    <row r="33" spans="1:8" x14ac:dyDescent="0.25">
      <c r="H33" s="115"/>
    </row>
    <row r="34" spans="1:8" x14ac:dyDescent="0.25">
      <c r="A34" s="64" t="s">
        <v>171</v>
      </c>
      <c r="B34" s="55" t="s">
        <v>177</v>
      </c>
      <c r="H34" s="115"/>
    </row>
    <row r="35" spans="1:8" x14ac:dyDescent="0.25">
      <c r="H35" s="115"/>
    </row>
    <row r="36" spans="1:8" x14ac:dyDescent="0.25">
      <c r="A36" s="55" t="s">
        <v>176</v>
      </c>
      <c r="B36" s="65" t="s">
        <v>179</v>
      </c>
      <c r="G36" s="60"/>
      <c r="H36" s="115"/>
    </row>
    <row r="37" spans="1:8" x14ac:dyDescent="0.25">
      <c r="B37" s="55" t="s">
        <v>174</v>
      </c>
      <c r="H37" s="115"/>
    </row>
    <row r="38" spans="1:8" x14ac:dyDescent="0.25">
      <c r="B38" s="55" t="s">
        <v>175</v>
      </c>
      <c r="H38" s="115"/>
    </row>
    <row r="39" spans="1:8" x14ac:dyDescent="0.25">
      <c r="B39" s="55" t="s">
        <v>173</v>
      </c>
      <c r="H39" s="115"/>
    </row>
    <row r="40" spans="1:8" x14ac:dyDescent="0.25">
      <c r="B40" s="55" t="s">
        <v>183</v>
      </c>
      <c r="H40" s="115"/>
    </row>
    <row r="41" spans="1:8" x14ac:dyDescent="0.25">
      <c r="G41" s="60"/>
      <c r="H41" s="115"/>
    </row>
    <row r="42" spans="1:8" x14ac:dyDescent="0.25">
      <c r="B42" s="61" t="s">
        <v>180</v>
      </c>
      <c r="H42" s="115"/>
    </row>
  </sheetData>
  <sheetProtection password="DC3D" sheet="1" objects="1" scenarios="1" formatColumns="0" formatRows="0"/>
  <mergeCells count="3">
    <mergeCell ref="B8:G9"/>
    <mergeCell ref="B12:B14"/>
    <mergeCell ref="B22:B29"/>
  </mergeCells>
  <pageMargins left="0.2" right="0.2" top="0.75" bottom="0.75" header="0.3" footer="0.3"/>
  <pageSetup scale="61"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0.249977111117893"/>
  </sheetPr>
  <dimension ref="A1:B51"/>
  <sheetViews>
    <sheetView workbookViewId="0"/>
  </sheetViews>
  <sheetFormatPr defaultRowHeight="12.75" x14ac:dyDescent="0.2"/>
  <cols>
    <col min="1" max="1" width="27.85546875" style="3" bestFit="1" customWidth="1"/>
    <col min="2" max="2" width="19.42578125" style="3" bestFit="1" customWidth="1"/>
    <col min="3" max="16384" width="9.140625" style="3"/>
  </cols>
  <sheetData>
    <row r="1" spans="1:2" s="4" customFormat="1" x14ac:dyDescent="0.2">
      <c r="A1" s="4" t="s">
        <v>328</v>
      </c>
      <c r="B1" s="4" t="s">
        <v>103</v>
      </c>
    </row>
    <row r="2" spans="1:2" x14ac:dyDescent="0.2">
      <c r="A2" s="3" t="s">
        <v>271</v>
      </c>
      <c r="B2" s="3" t="s">
        <v>322</v>
      </c>
    </row>
    <row r="3" spans="1:2" x14ac:dyDescent="0.2">
      <c r="A3" s="3" t="s">
        <v>272</v>
      </c>
      <c r="B3" s="3" t="s">
        <v>325</v>
      </c>
    </row>
    <row r="4" spans="1:2" x14ac:dyDescent="0.2">
      <c r="A4" s="3" t="s">
        <v>273</v>
      </c>
      <c r="B4" s="3" t="s">
        <v>321</v>
      </c>
    </row>
    <row r="5" spans="1:2" x14ac:dyDescent="0.2">
      <c r="A5" s="3" t="s">
        <v>274</v>
      </c>
      <c r="B5" s="3" t="s">
        <v>325</v>
      </c>
    </row>
    <row r="6" spans="1:2" x14ac:dyDescent="0.2">
      <c r="A6" s="3" t="s">
        <v>275</v>
      </c>
      <c r="B6" s="3" t="s">
        <v>322</v>
      </c>
    </row>
    <row r="7" spans="1:2" x14ac:dyDescent="0.2">
      <c r="A7" s="3" t="s">
        <v>276</v>
      </c>
      <c r="B7" s="3" t="s">
        <v>322</v>
      </c>
    </row>
    <row r="8" spans="1:2" x14ac:dyDescent="0.2">
      <c r="A8" s="3" t="s">
        <v>277</v>
      </c>
      <c r="B8" s="3" t="s">
        <v>321</v>
      </c>
    </row>
    <row r="9" spans="1:2" x14ac:dyDescent="0.2">
      <c r="A9" s="3" t="s">
        <v>278</v>
      </c>
      <c r="B9" s="3" t="s">
        <v>320</v>
      </c>
    </row>
    <row r="10" spans="1:2" x14ac:dyDescent="0.2">
      <c r="A10" s="3" t="s">
        <v>279</v>
      </c>
      <c r="B10" s="3" t="s">
        <v>320</v>
      </c>
    </row>
    <row r="11" spans="1:2" x14ac:dyDescent="0.2">
      <c r="A11" s="3" t="s">
        <v>280</v>
      </c>
      <c r="B11" s="3" t="s">
        <v>320</v>
      </c>
    </row>
    <row r="12" spans="1:2" x14ac:dyDescent="0.2">
      <c r="A12" s="3" t="s">
        <v>281</v>
      </c>
      <c r="B12" s="3" t="s">
        <v>320</v>
      </c>
    </row>
    <row r="13" spans="1:2" x14ac:dyDescent="0.2">
      <c r="A13" s="3" t="s">
        <v>282</v>
      </c>
      <c r="B13" s="3" t="s">
        <v>324</v>
      </c>
    </row>
    <row r="14" spans="1:2" x14ac:dyDescent="0.2">
      <c r="A14" s="3" t="s">
        <v>283</v>
      </c>
      <c r="B14" s="3" t="s">
        <v>326</v>
      </c>
    </row>
    <row r="15" spans="1:2" x14ac:dyDescent="0.2">
      <c r="A15" s="3" t="s">
        <v>284</v>
      </c>
      <c r="B15" s="3" t="s">
        <v>320</v>
      </c>
    </row>
    <row r="16" spans="1:2" x14ac:dyDescent="0.2">
      <c r="A16" s="3" t="s">
        <v>285</v>
      </c>
      <c r="B16" s="3" t="s">
        <v>320</v>
      </c>
    </row>
    <row r="17" spans="1:2" x14ac:dyDescent="0.2">
      <c r="A17" s="3" t="s">
        <v>286</v>
      </c>
      <c r="B17" s="3" t="s">
        <v>322</v>
      </c>
    </row>
    <row r="18" spans="1:2" x14ac:dyDescent="0.2">
      <c r="A18" s="3" t="s">
        <v>287</v>
      </c>
      <c r="B18" s="3" t="s">
        <v>322</v>
      </c>
    </row>
    <row r="19" spans="1:2" x14ac:dyDescent="0.2">
      <c r="A19" s="3" t="s">
        <v>288</v>
      </c>
      <c r="B19" s="3" t="s">
        <v>324</v>
      </c>
    </row>
    <row r="20" spans="1:2" x14ac:dyDescent="0.2">
      <c r="A20" s="3" t="s">
        <v>289</v>
      </c>
      <c r="B20" s="3" t="s">
        <v>320</v>
      </c>
    </row>
    <row r="21" spans="1:2" x14ac:dyDescent="0.2">
      <c r="A21" s="3" t="s">
        <v>290</v>
      </c>
      <c r="B21" s="3" t="s">
        <v>325</v>
      </c>
    </row>
    <row r="22" spans="1:2" x14ac:dyDescent="0.2">
      <c r="A22" s="3" t="s">
        <v>291</v>
      </c>
      <c r="B22" s="3" t="s">
        <v>323</v>
      </c>
    </row>
    <row r="23" spans="1:2" x14ac:dyDescent="0.2">
      <c r="A23" s="3" t="s">
        <v>292</v>
      </c>
      <c r="B23" s="3" t="s">
        <v>319</v>
      </c>
    </row>
    <row r="24" spans="1:2" x14ac:dyDescent="0.2">
      <c r="A24" s="3" t="s">
        <v>293</v>
      </c>
      <c r="B24" s="3" t="s">
        <v>321</v>
      </c>
    </row>
    <row r="25" spans="1:2" x14ac:dyDescent="0.2">
      <c r="A25" s="3" t="s">
        <v>294</v>
      </c>
      <c r="B25" s="3" t="s">
        <v>325</v>
      </c>
    </row>
    <row r="26" spans="1:2" x14ac:dyDescent="0.2">
      <c r="A26" s="3" t="s">
        <v>295</v>
      </c>
      <c r="B26" s="3" t="s">
        <v>320</v>
      </c>
    </row>
    <row r="27" spans="1:2" x14ac:dyDescent="0.2">
      <c r="A27" s="3" t="s">
        <v>296</v>
      </c>
      <c r="B27" s="3" t="s">
        <v>323</v>
      </c>
    </row>
    <row r="28" spans="1:2" x14ac:dyDescent="0.2">
      <c r="A28" s="3" t="s">
        <v>297</v>
      </c>
      <c r="B28" s="3" t="s">
        <v>321</v>
      </c>
    </row>
    <row r="29" spans="1:2" x14ac:dyDescent="0.2">
      <c r="A29" s="3" t="s">
        <v>298</v>
      </c>
      <c r="B29" s="3" t="s">
        <v>324</v>
      </c>
    </row>
    <row r="30" spans="1:2" x14ac:dyDescent="0.2">
      <c r="A30" s="3" t="s">
        <v>299</v>
      </c>
      <c r="B30" s="3" t="s">
        <v>322</v>
      </c>
    </row>
    <row r="31" spans="1:2" x14ac:dyDescent="0.2">
      <c r="A31" s="3" t="s">
        <v>300</v>
      </c>
      <c r="B31" s="3" t="s">
        <v>322</v>
      </c>
    </row>
    <row r="32" spans="1:2" x14ac:dyDescent="0.2">
      <c r="A32" s="3" t="s">
        <v>301</v>
      </c>
      <c r="B32" s="3" t="s">
        <v>323</v>
      </c>
    </row>
    <row r="33" spans="1:2" x14ac:dyDescent="0.2">
      <c r="A33" s="3" t="s">
        <v>302</v>
      </c>
      <c r="B33" s="3" t="s">
        <v>325</v>
      </c>
    </row>
    <row r="34" spans="1:2" x14ac:dyDescent="0.2">
      <c r="A34" s="3" t="s">
        <v>303</v>
      </c>
      <c r="B34" s="3" t="s">
        <v>320</v>
      </c>
    </row>
    <row r="35" spans="1:2" x14ac:dyDescent="0.2">
      <c r="A35" s="3" t="s">
        <v>304</v>
      </c>
      <c r="B35" s="3" t="s">
        <v>322</v>
      </c>
    </row>
    <row r="36" spans="1:2" x14ac:dyDescent="0.2">
      <c r="A36" s="3" t="s">
        <v>305</v>
      </c>
      <c r="B36" s="3" t="s">
        <v>326</v>
      </c>
    </row>
    <row r="37" spans="1:2" x14ac:dyDescent="0.2">
      <c r="A37" s="3" t="s">
        <v>306</v>
      </c>
      <c r="B37" s="3" t="s">
        <v>322</v>
      </c>
    </row>
    <row r="38" spans="1:2" x14ac:dyDescent="0.2">
      <c r="A38" s="3" t="s">
        <v>307</v>
      </c>
      <c r="B38" s="3" t="s">
        <v>326</v>
      </c>
    </row>
    <row r="39" spans="1:2" x14ac:dyDescent="0.2">
      <c r="A39" s="3" t="s">
        <v>308</v>
      </c>
      <c r="B39" s="3" t="s">
        <v>321</v>
      </c>
    </row>
    <row r="40" spans="1:2" x14ac:dyDescent="0.2">
      <c r="A40" s="3" t="s">
        <v>309</v>
      </c>
      <c r="B40" s="3" t="s">
        <v>321</v>
      </c>
    </row>
    <row r="41" spans="1:2" x14ac:dyDescent="0.2">
      <c r="A41" s="3" t="s">
        <v>310</v>
      </c>
      <c r="B41" s="3" t="s">
        <v>321</v>
      </c>
    </row>
    <row r="42" spans="1:2" x14ac:dyDescent="0.2">
      <c r="A42" s="3" t="s">
        <v>311</v>
      </c>
      <c r="B42" s="3" t="s">
        <v>319</v>
      </c>
    </row>
    <row r="43" spans="1:2" x14ac:dyDescent="0.2">
      <c r="A43" s="3" t="s">
        <v>312</v>
      </c>
      <c r="B43" s="3" t="s">
        <v>326</v>
      </c>
    </row>
    <row r="44" spans="1:2" x14ac:dyDescent="0.2">
      <c r="A44" s="3" t="s">
        <v>313</v>
      </c>
      <c r="B44" s="3" t="s">
        <v>319</v>
      </c>
    </row>
    <row r="45" spans="1:2" x14ac:dyDescent="0.2">
      <c r="A45" s="3" t="s">
        <v>314</v>
      </c>
      <c r="B45" s="3" t="s">
        <v>319</v>
      </c>
    </row>
    <row r="46" spans="1:2" x14ac:dyDescent="0.2">
      <c r="A46" s="3" t="s">
        <v>315</v>
      </c>
      <c r="B46" s="3" t="s">
        <v>326</v>
      </c>
    </row>
    <row r="47" spans="1:2" x14ac:dyDescent="0.2">
      <c r="A47" s="3" t="s">
        <v>316</v>
      </c>
      <c r="B47" s="3" t="s">
        <v>325</v>
      </c>
    </row>
    <row r="48" spans="1:2" x14ac:dyDescent="0.2">
      <c r="A48" s="3" t="s">
        <v>317</v>
      </c>
      <c r="B48" s="3" t="s">
        <v>323</v>
      </c>
    </row>
    <row r="49" spans="1:2" x14ac:dyDescent="0.2">
      <c r="A49" s="3" t="s">
        <v>318</v>
      </c>
      <c r="B49" s="3" t="s">
        <v>325</v>
      </c>
    </row>
    <row r="50" spans="1:2" x14ac:dyDescent="0.2">
      <c r="A50" s="3" t="s">
        <v>344</v>
      </c>
      <c r="B50" s="3" t="s">
        <v>320</v>
      </c>
    </row>
    <row r="51" spans="1:2" x14ac:dyDescent="0.2">
      <c r="A51" s="3" t="s">
        <v>345</v>
      </c>
      <c r="B51" s="3" t="s">
        <v>326</v>
      </c>
    </row>
  </sheetData>
  <sheetProtection password="DC3D" sheet="1" objects="1" scenarios="1"/>
  <sortState ref="A2:B49">
    <sortCondition ref="A2:A4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DATA</vt:lpstr>
      <vt:lpstr>Topline</vt:lpstr>
      <vt:lpstr>MAP</vt:lpstr>
      <vt:lpstr>Markets</vt:lpstr>
      <vt:lpstr>Trends - Pick a Market</vt:lpstr>
      <vt:lpstr>Retailers by REGIONS</vt:lpstr>
      <vt:lpstr>Instructions - Definitions</vt:lpstr>
      <vt:lpstr>LIST</vt:lpstr>
      <vt:lpstr>'Instructions - Definitions'!Print_Area</vt:lpstr>
      <vt:lpstr>MAP!Print_Area</vt:lpstr>
      <vt:lpstr>Markets!Print_Area</vt:lpstr>
      <vt:lpstr>Topline!Print_Area</vt:lpstr>
      <vt:lpstr>'Trends - Pick a Market'!Print_Area</vt:lpstr>
      <vt:lpstr>Markets!Print_Titles</vt:lpstr>
      <vt:lpstr>'Retailers by REGIONS'!Print_Titles</vt:lpstr>
      <vt:lpstr>Topline!Print_Titles</vt:lpstr>
    </vt:vector>
  </TitlesOfParts>
  <Manager>S. Muro</Manager>
  <Company>Fusion Marketing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MC Topline Report</dc:title>
  <dc:subject>Mushrooms</dc:subject>
  <dc:creator>A. Gebelin</dc:creator>
  <dc:description>818-718-8084_x000d_
fusion-mktg.com</dc:description>
  <cp:lastModifiedBy>FM Andrew</cp:lastModifiedBy>
  <cp:lastPrinted>2014-03-06T17:17:13Z</cp:lastPrinted>
  <dcterms:created xsi:type="dcterms:W3CDTF">2007-05-01T18:11:03Z</dcterms:created>
  <dcterms:modified xsi:type="dcterms:W3CDTF">2014-03-10T23:54:50Z</dcterms:modified>
</cp:coreProperties>
</file>